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X:\MSD\GadaNacKontD\Inese_Pereverteņa\SNA_nac.kontu.sist\2023\CSP_mājaslapai\"/>
    </mc:Choice>
  </mc:AlternateContent>
  <xr:revisionPtr revIDLastSave="0" documentId="8_{0C40A905-9277-4AFA-BB3B-094B9A396114}" xr6:coauthVersionLast="47" xr6:coauthVersionMax="47" xr10:uidLastSave="{00000000-0000-0000-0000-000000000000}"/>
  <workbookProtection workbookAlgorithmName="SHA-512" workbookHashValue="O7SltMoMJdZyJVt3rZCyJLnggyJIGihkwXTW9CwslzQcM80TaD8o5C1POvLrtUGXVsXWOYHiiiRzMrDQ80LFOw==" workbookSaltValue="ixOBn/qR97b/tPBGfIy7rA==" workbookSpinCount="100000" lockStructure="1"/>
  <bookViews>
    <workbookView xWindow="-110" yWindow="-110" windowWidth="19420" windowHeight="10420" firstSheet="1" activeTab="1" xr2:uid="{00000000-000D-0000-FFFF-FFFF00000000}"/>
  </bookViews>
  <sheets>
    <sheet name="DATI" sheetId="2" state="hidden" r:id="rId1"/>
    <sheet name="2024" sheetId="33" r:id="rId2"/>
    <sheet name="2023" sheetId="32" r:id="rId3"/>
    <sheet name="2022" sheetId="30" r:id="rId4"/>
    <sheet name="2021" sheetId="3" r:id="rId5"/>
    <sheet name="2020" sheetId="4" r:id="rId6"/>
    <sheet name="2019" sheetId="5" r:id="rId7"/>
    <sheet name="2018" sheetId="6" r:id="rId8"/>
    <sheet name="2017" sheetId="7" r:id="rId9"/>
    <sheet name="2016" sheetId="8" r:id="rId10"/>
    <sheet name="2015" sheetId="9" r:id="rId11"/>
    <sheet name="2014" sheetId="10" r:id="rId12"/>
    <sheet name="2013" sheetId="11" r:id="rId13"/>
    <sheet name="2012" sheetId="12" r:id="rId14"/>
    <sheet name="2011" sheetId="13" r:id="rId15"/>
    <sheet name="2010" sheetId="14" r:id="rId16"/>
    <sheet name="2009" sheetId="15" r:id="rId17"/>
    <sheet name="2008" sheetId="16" r:id="rId18"/>
    <sheet name="2007" sheetId="17" r:id="rId19"/>
    <sheet name="2006" sheetId="18" r:id="rId20"/>
    <sheet name="2005" sheetId="19" r:id="rId21"/>
    <sheet name="2004" sheetId="20" r:id="rId22"/>
    <sheet name="2003" sheetId="21" r:id="rId23"/>
    <sheet name="2002" sheetId="22" r:id="rId24"/>
    <sheet name="2001" sheetId="23" r:id="rId25"/>
    <sheet name="2000" sheetId="24" r:id="rId26"/>
    <sheet name="1999" sheetId="25" r:id="rId27"/>
    <sheet name="1998" sheetId="26" r:id="rId28"/>
    <sheet name="1997" sheetId="27" r:id="rId29"/>
    <sheet name="1996" sheetId="28" r:id="rId30"/>
    <sheet name="1995" sheetId="29" r:id="rId31"/>
  </sheets>
  <externalReferences>
    <externalReference r:id="rId32"/>
  </externalReferences>
  <definedNames>
    <definedName name="_arr1">OFFSET('[1]0102QCU'!$C$9,0,0,1,COUNTA('[1]0102QCU'!$C1:$AZ1))</definedName>
    <definedName name="_xlnm._FilterDatabase" localSheetId="0" hidden="1">DATI!$A$1:$F$23671</definedName>
    <definedName name="A">"assets+asets2"</definedName>
    <definedName name="assetsT" localSheetId="30">assets,assets2</definedName>
    <definedName name="assetsT" localSheetId="29">assets,assets2</definedName>
    <definedName name="assetsT" localSheetId="28">assets,assets2</definedName>
    <definedName name="assetsT" localSheetId="27">assets,assets2</definedName>
    <definedName name="assetsT" localSheetId="26">assets,assets2</definedName>
    <definedName name="assetsT" localSheetId="25">assets,assets2</definedName>
    <definedName name="assetsT" localSheetId="24">assets,assets2</definedName>
    <definedName name="assetsT" localSheetId="23">assets,assets2</definedName>
    <definedName name="assetsT" localSheetId="22">assets,assets2</definedName>
    <definedName name="assetsT" localSheetId="21">assets,assets2</definedName>
    <definedName name="assetsT" localSheetId="20">assets,assets2</definedName>
    <definedName name="assetsT" localSheetId="19">assets,assets2</definedName>
    <definedName name="assetsT" localSheetId="18">assets,assets2</definedName>
    <definedName name="assetsT" localSheetId="17">assets,assets2</definedName>
    <definedName name="assetsT" localSheetId="16">assets,assets2</definedName>
    <definedName name="assetsT" localSheetId="15">assets,assets2</definedName>
    <definedName name="assetsT" localSheetId="14">assets,assets2</definedName>
    <definedName name="assetsT" localSheetId="13">assets,assets2</definedName>
    <definedName name="assetsT" localSheetId="12">assets,assets2</definedName>
    <definedName name="assetsT" localSheetId="11">assets,assets2</definedName>
    <definedName name="assetsT" localSheetId="10">assets,assets2</definedName>
    <definedName name="assetsT" localSheetId="9">assets,assets2</definedName>
    <definedName name="assetsT" localSheetId="8">assets,assets2</definedName>
    <definedName name="assetsT" localSheetId="7">assets,assets2</definedName>
    <definedName name="assetsT" localSheetId="6">assets,assets2</definedName>
    <definedName name="assetsT" localSheetId="5">assets,assets2</definedName>
    <definedName name="assetsT" localSheetId="4">assets,assets2</definedName>
    <definedName name="assetsT" localSheetId="3">assets,assets2</definedName>
    <definedName name="assetsT" localSheetId="2">assets,assets2</definedName>
    <definedName name="assetsT" localSheetId="1">assets,assets2</definedName>
    <definedName name="assetsT">assets,assets2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59" i="33" l="1"/>
  <c r="C64" i="33"/>
  <c r="G22" i="33" l="1"/>
  <c r="E99" i="33"/>
  <c r="E73" i="33"/>
  <c r="E59" i="33" l="1"/>
  <c r="W164" i="33" l="1"/>
  <c r="P164" i="33" l="1"/>
  <c r="N164" i="33" s="1"/>
  <c r="H23674" i="2" l="1"/>
  <c r="T168" i="33"/>
  <c r="P168" i="33"/>
  <c r="T167" i="33"/>
  <c r="P167" i="33"/>
  <c r="T166" i="33"/>
  <c r="T165" i="33"/>
  <c r="J158" i="33"/>
  <c r="G158" i="33" s="1"/>
  <c r="F158" i="33"/>
  <c r="D158" i="33"/>
  <c r="C158" i="33"/>
  <c r="G156" i="33"/>
  <c r="F156" i="33"/>
  <c r="E156" i="33"/>
  <c r="D156" i="33"/>
  <c r="C156" i="33"/>
  <c r="G155" i="33"/>
  <c r="F155" i="33"/>
  <c r="E155" i="33"/>
  <c r="D155" i="33"/>
  <c r="C155" i="33"/>
  <c r="G153" i="33"/>
  <c r="F153" i="33"/>
  <c r="E153" i="33"/>
  <c r="D153" i="33"/>
  <c r="C153" i="33"/>
  <c r="V148" i="33"/>
  <c r="U148" i="33"/>
  <c r="T148" i="33"/>
  <c r="S148" i="33"/>
  <c r="R148" i="33"/>
  <c r="J148" i="33"/>
  <c r="G146" i="33"/>
  <c r="F148" i="33"/>
  <c r="F146" i="33" s="1"/>
  <c r="E148" i="33"/>
  <c r="D148" i="33"/>
  <c r="D146" i="33" s="1"/>
  <c r="C148" i="33"/>
  <c r="C146" i="33" s="1"/>
  <c r="V147" i="33"/>
  <c r="U147" i="33"/>
  <c r="T147" i="33"/>
  <c r="S147" i="33"/>
  <c r="R147" i="33"/>
  <c r="O147" i="33"/>
  <c r="J147" i="33"/>
  <c r="E147" i="33"/>
  <c r="I147" i="33" s="1"/>
  <c r="T145" i="33"/>
  <c r="P145" i="33" s="1"/>
  <c r="O145" i="33"/>
  <c r="J145" i="33"/>
  <c r="G145" i="33"/>
  <c r="F145" i="33"/>
  <c r="D145" i="33"/>
  <c r="C145" i="33"/>
  <c r="O133" i="33"/>
  <c r="O132" i="33"/>
  <c r="O131" i="33"/>
  <c r="J129" i="33"/>
  <c r="J128" i="33"/>
  <c r="J127" i="33"/>
  <c r="U116" i="33"/>
  <c r="W116" i="33" s="1"/>
  <c r="P116" i="33" s="1"/>
  <c r="O116" i="33"/>
  <c r="J116" i="33"/>
  <c r="G116" i="33"/>
  <c r="F116" i="33"/>
  <c r="E116" i="33"/>
  <c r="D116" i="33"/>
  <c r="C116" i="33"/>
  <c r="E115" i="33"/>
  <c r="E114" i="33"/>
  <c r="D114" i="33"/>
  <c r="D113" i="33" s="1"/>
  <c r="C114" i="33"/>
  <c r="O107" i="33"/>
  <c r="N107" i="33" s="1"/>
  <c r="E107" i="33"/>
  <c r="I107" i="33" s="1"/>
  <c r="K107" i="33" s="1"/>
  <c r="V106" i="33"/>
  <c r="U106" i="33"/>
  <c r="U103" i="33" s="1"/>
  <c r="T106" i="33"/>
  <c r="S106" i="33"/>
  <c r="S103" i="33" s="1"/>
  <c r="R106" i="33"/>
  <c r="O106" i="33"/>
  <c r="J106" i="33"/>
  <c r="G106" i="33"/>
  <c r="G103" i="33" s="1"/>
  <c r="F106" i="33"/>
  <c r="F103" i="33" s="1"/>
  <c r="E106" i="33"/>
  <c r="D106" i="33"/>
  <c r="D103" i="33" s="1"/>
  <c r="C106" i="33"/>
  <c r="T105" i="33"/>
  <c r="P105" i="33" s="1"/>
  <c r="O105" i="33"/>
  <c r="J105" i="33"/>
  <c r="E105" i="33"/>
  <c r="I105" i="33" s="1"/>
  <c r="T104" i="33"/>
  <c r="P104" i="33" s="1"/>
  <c r="O104" i="33"/>
  <c r="J104" i="33"/>
  <c r="E104" i="33"/>
  <c r="I104" i="33" s="1"/>
  <c r="V102" i="33"/>
  <c r="U102" i="33"/>
  <c r="T102" i="33"/>
  <c r="S102" i="33"/>
  <c r="R102" i="33"/>
  <c r="O102" i="33"/>
  <c r="J102" i="33"/>
  <c r="F102" i="33"/>
  <c r="I102" i="33" s="1"/>
  <c r="E102" i="33"/>
  <c r="T101" i="33"/>
  <c r="S101" i="33"/>
  <c r="O101" i="33"/>
  <c r="J101" i="33"/>
  <c r="G101" i="33"/>
  <c r="F101" i="33"/>
  <c r="E101" i="33"/>
  <c r="D101" i="33"/>
  <c r="C101" i="33"/>
  <c r="U99" i="33"/>
  <c r="W99" i="33" s="1"/>
  <c r="P99" i="33" s="1"/>
  <c r="N99" i="33" s="1"/>
  <c r="C99" i="33"/>
  <c r="U98" i="33"/>
  <c r="W98" i="33" s="1"/>
  <c r="P98" i="33" s="1"/>
  <c r="N98" i="33" s="1"/>
  <c r="E98" i="33"/>
  <c r="C98" i="33"/>
  <c r="U97" i="33"/>
  <c r="W97" i="33" s="1"/>
  <c r="P97" i="33" s="1"/>
  <c r="N97" i="33" s="1"/>
  <c r="E97" i="33"/>
  <c r="C97" i="33"/>
  <c r="U96" i="33"/>
  <c r="W96" i="33" s="1"/>
  <c r="P96" i="33" s="1"/>
  <c r="J96" i="33"/>
  <c r="G89" i="33"/>
  <c r="F96" i="33"/>
  <c r="F89" i="33" s="1"/>
  <c r="E96" i="33"/>
  <c r="D96" i="33"/>
  <c r="C96" i="33"/>
  <c r="V95" i="33"/>
  <c r="U95" i="33"/>
  <c r="T95" i="33"/>
  <c r="S95" i="33"/>
  <c r="R95" i="33"/>
  <c r="O95" i="33"/>
  <c r="J95" i="33"/>
  <c r="D95" i="33"/>
  <c r="B95" i="33" s="1"/>
  <c r="I95" i="33" s="1"/>
  <c r="V94" i="33"/>
  <c r="U94" i="33"/>
  <c r="T94" i="33"/>
  <c r="S94" i="33"/>
  <c r="R94" i="33"/>
  <c r="O94" i="33"/>
  <c r="J94" i="33"/>
  <c r="D94" i="33"/>
  <c r="B94" i="33" s="1"/>
  <c r="I94" i="33" s="1"/>
  <c r="V93" i="33"/>
  <c r="U93" i="33"/>
  <c r="T93" i="33"/>
  <c r="S93" i="33"/>
  <c r="R93" i="33"/>
  <c r="O93" i="33"/>
  <c r="J93" i="33"/>
  <c r="D93" i="33"/>
  <c r="B93" i="33" s="1"/>
  <c r="I93" i="33" s="1"/>
  <c r="V92" i="33"/>
  <c r="U92" i="33"/>
  <c r="T92" i="33"/>
  <c r="S92" i="33"/>
  <c r="R92" i="33"/>
  <c r="O92" i="33"/>
  <c r="J92" i="33"/>
  <c r="D92" i="33"/>
  <c r="B92" i="33" s="1"/>
  <c r="I92" i="33" s="1"/>
  <c r="V91" i="33"/>
  <c r="U91" i="33"/>
  <c r="T91" i="33"/>
  <c r="S91" i="33"/>
  <c r="R91" i="33"/>
  <c r="O91" i="33"/>
  <c r="J91" i="33"/>
  <c r="D91" i="33"/>
  <c r="B91" i="33" s="1"/>
  <c r="I91" i="33" s="1"/>
  <c r="V90" i="33"/>
  <c r="V89" i="33" s="1"/>
  <c r="U90" i="33"/>
  <c r="T90" i="33"/>
  <c r="T89" i="33" s="1"/>
  <c r="S90" i="33"/>
  <c r="S89" i="33" s="1"/>
  <c r="R90" i="33"/>
  <c r="R89" i="33" s="1"/>
  <c r="O90" i="33"/>
  <c r="J90" i="33"/>
  <c r="D90" i="33"/>
  <c r="B90" i="33" s="1"/>
  <c r="I90" i="33" s="1"/>
  <c r="T88" i="33"/>
  <c r="P88" i="33" s="1"/>
  <c r="O88" i="33"/>
  <c r="J88" i="33"/>
  <c r="G88" i="33"/>
  <c r="F88" i="33"/>
  <c r="E88" i="33"/>
  <c r="D88" i="33"/>
  <c r="C88" i="33"/>
  <c r="T87" i="33"/>
  <c r="P87" i="33" s="1"/>
  <c r="O87" i="33"/>
  <c r="J87" i="33"/>
  <c r="J86" i="33" s="1"/>
  <c r="G87" i="33"/>
  <c r="F87" i="33"/>
  <c r="F86" i="33" s="1"/>
  <c r="E87" i="33"/>
  <c r="D87" i="33"/>
  <c r="C87" i="33"/>
  <c r="V74" i="33"/>
  <c r="U74" i="33"/>
  <c r="T74" i="33"/>
  <c r="S74" i="33"/>
  <c r="R74" i="33"/>
  <c r="O74" i="33"/>
  <c r="J74" i="33"/>
  <c r="G74" i="33"/>
  <c r="F74" i="33"/>
  <c r="E74" i="33"/>
  <c r="D74" i="33"/>
  <c r="C74" i="33"/>
  <c r="V73" i="33"/>
  <c r="U73" i="33"/>
  <c r="T73" i="33"/>
  <c r="S73" i="33"/>
  <c r="R73" i="33"/>
  <c r="G73" i="33"/>
  <c r="F73" i="33"/>
  <c r="D73" i="33"/>
  <c r="C73" i="33"/>
  <c r="V72" i="33"/>
  <c r="U72" i="33"/>
  <c r="T72" i="33"/>
  <c r="S72" i="33"/>
  <c r="R72" i="33"/>
  <c r="O72" i="33"/>
  <c r="J72" i="33"/>
  <c r="G72" i="33"/>
  <c r="F72" i="33"/>
  <c r="E72" i="33"/>
  <c r="D72" i="33"/>
  <c r="C72" i="33"/>
  <c r="V71" i="33"/>
  <c r="U71" i="33"/>
  <c r="T71" i="33"/>
  <c r="S71" i="33"/>
  <c r="R71" i="33"/>
  <c r="O71" i="33"/>
  <c r="J71" i="33"/>
  <c r="G71" i="33"/>
  <c r="F71" i="33"/>
  <c r="E71" i="33"/>
  <c r="D71" i="33"/>
  <c r="C71" i="33"/>
  <c r="V70" i="33"/>
  <c r="U70" i="33"/>
  <c r="T70" i="33"/>
  <c r="S70" i="33"/>
  <c r="R70" i="33"/>
  <c r="O70" i="33"/>
  <c r="J70" i="33"/>
  <c r="G70" i="33"/>
  <c r="F70" i="33"/>
  <c r="E70" i="33"/>
  <c r="D70" i="33"/>
  <c r="C70" i="33"/>
  <c r="S68" i="33"/>
  <c r="R68" i="33"/>
  <c r="G68" i="33"/>
  <c r="F68" i="33"/>
  <c r="S67" i="33"/>
  <c r="R67" i="33"/>
  <c r="G67" i="33"/>
  <c r="F67" i="33"/>
  <c r="S66" i="33"/>
  <c r="R66" i="33"/>
  <c r="G66" i="33"/>
  <c r="F66" i="33"/>
  <c r="S65" i="33"/>
  <c r="R65" i="33"/>
  <c r="G65" i="33"/>
  <c r="F65" i="33"/>
  <c r="V64" i="33"/>
  <c r="U64" i="33"/>
  <c r="T64" i="33"/>
  <c r="S64" i="33"/>
  <c r="R64" i="33"/>
  <c r="O64" i="33"/>
  <c r="J64" i="33"/>
  <c r="G64" i="33"/>
  <c r="F64" i="33"/>
  <c r="D64" i="33"/>
  <c r="V63" i="33"/>
  <c r="U63" i="33"/>
  <c r="T63" i="33"/>
  <c r="S63" i="33"/>
  <c r="R63" i="33"/>
  <c r="O63" i="33"/>
  <c r="J63" i="33"/>
  <c r="G63" i="33"/>
  <c r="F63" i="33"/>
  <c r="V62" i="33"/>
  <c r="U62" i="33"/>
  <c r="T62" i="33"/>
  <c r="S62" i="33"/>
  <c r="R62" i="33"/>
  <c r="G62" i="33"/>
  <c r="F62" i="33"/>
  <c r="V61" i="33"/>
  <c r="U61" i="33"/>
  <c r="T61" i="33"/>
  <c r="S61" i="33"/>
  <c r="R61" i="33"/>
  <c r="F61" i="33"/>
  <c r="V59" i="33"/>
  <c r="U59" i="33"/>
  <c r="T59" i="33"/>
  <c r="S59" i="33"/>
  <c r="R59" i="33"/>
  <c r="O59" i="33"/>
  <c r="G59" i="33"/>
  <c r="F59" i="33"/>
  <c r="D59" i="33"/>
  <c r="C59" i="33"/>
  <c r="J57" i="33"/>
  <c r="E57" i="33"/>
  <c r="I57" i="33" s="1"/>
  <c r="J56" i="33"/>
  <c r="E56" i="33"/>
  <c r="T54" i="33"/>
  <c r="P54" i="33" s="1"/>
  <c r="O54" i="33"/>
  <c r="T53" i="33"/>
  <c r="P53" i="33" s="1"/>
  <c r="O53" i="33"/>
  <c r="T52" i="33"/>
  <c r="P52" i="33" s="1"/>
  <c r="O52" i="33"/>
  <c r="T51" i="33"/>
  <c r="P51" i="33" s="1"/>
  <c r="O51" i="33"/>
  <c r="T50" i="33"/>
  <c r="O50" i="33"/>
  <c r="U48" i="33"/>
  <c r="W48" i="33" s="1"/>
  <c r="P48" i="33"/>
  <c r="O48" i="33"/>
  <c r="U47" i="33"/>
  <c r="W47" i="33" s="1"/>
  <c r="P47" i="33"/>
  <c r="O47" i="33"/>
  <c r="U46" i="33"/>
  <c r="P46" i="33" s="1"/>
  <c r="O46" i="33"/>
  <c r="V35" i="33"/>
  <c r="V33" i="33" s="1"/>
  <c r="U35" i="33"/>
  <c r="U33" i="33" s="1"/>
  <c r="T35" i="33"/>
  <c r="T33" i="33" s="1"/>
  <c r="S35" i="33"/>
  <c r="S33" i="33" s="1"/>
  <c r="R35" i="33"/>
  <c r="R33" i="33" s="1"/>
  <c r="Q34" i="33"/>
  <c r="Q33" i="33" s="1"/>
  <c r="Q135" i="33" s="1"/>
  <c r="G32" i="33"/>
  <c r="G30" i="33" s="1"/>
  <c r="F32" i="33"/>
  <c r="F30" i="33" s="1"/>
  <c r="E32" i="33"/>
  <c r="E30" i="33" s="1"/>
  <c r="D32" i="33"/>
  <c r="D30" i="33" s="1"/>
  <c r="C32" i="33"/>
  <c r="C30" i="33" s="1"/>
  <c r="H31" i="33"/>
  <c r="I31" i="33" s="1"/>
  <c r="J29" i="33"/>
  <c r="G29" i="33"/>
  <c r="F29" i="33"/>
  <c r="E29" i="33"/>
  <c r="D29" i="33"/>
  <c r="C29" i="33"/>
  <c r="J28" i="33"/>
  <c r="G28" i="33"/>
  <c r="F28" i="33"/>
  <c r="E28" i="33"/>
  <c r="D28" i="33"/>
  <c r="C28" i="33"/>
  <c r="G37" i="33"/>
  <c r="F22" i="33"/>
  <c r="E22" i="33"/>
  <c r="D22" i="33"/>
  <c r="U157" i="33" s="1"/>
  <c r="C22" i="33"/>
  <c r="C118" i="33" s="1"/>
  <c r="Q20" i="33"/>
  <c r="P20" i="33" s="1"/>
  <c r="H23" i="33" s="1"/>
  <c r="Q26" i="33" s="1"/>
  <c r="G18" i="33"/>
  <c r="F18" i="33"/>
  <c r="E18" i="33"/>
  <c r="D18" i="33"/>
  <c r="C18" i="33"/>
  <c r="V17" i="33"/>
  <c r="W17" i="33" s="1"/>
  <c r="T17" i="33"/>
  <c r="V16" i="33"/>
  <c r="U16" i="33"/>
  <c r="T16" i="33"/>
  <c r="S16" i="33"/>
  <c r="R16" i="33"/>
  <c r="V15" i="33"/>
  <c r="U15" i="33"/>
  <c r="T15" i="33"/>
  <c r="S15" i="33"/>
  <c r="R15" i="33"/>
  <c r="V14" i="33"/>
  <c r="U14" i="33"/>
  <c r="T14" i="33"/>
  <c r="S14" i="33"/>
  <c r="R14" i="33"/>
  <c r="B6" i="33"/>
  <c r="T168" i="32"/>
  <c r="P168" i="32"/>
  <c r="T167" i="32"/>
  <c r="P167" i="32"/>
  <c r="T166" i="32"/>
  <c r="T165" i="32"/>
  <c r="V164" i="32"/>
  <c r="U164" i="32"/>
  <c r="T164" i="32"/>
  <c r="S164" i="32"/>
  <c r="O164" i="32"/>
  <c r="J158" i="32"/>
  <c r="G158" i="32"/>
  <c r="F158" i="32"/>
  <c r="E158" i="32"/>
  <c r="D158" i="32"/>
  <c r="C158" i="32"/>
  <c r="G156" i="32"/>
  <c r="F156" i="32"/>
  <c r="E156" i="32"/>
  <c r="D156" i="32"/>
  <c r="C156" i="32"/>
  <c r="F155" i="32"/>
  <c r="E155" i="32"/>
  <c r="D155" i="32"/>
  <c r="C155" i="32"/>
  <c r="G153" i="32"/>
  <c r="F153" i="32"/>
  <c r="E153" i="32"/>
  <c r="D153" i="32"/>
  <c r="C153" i="32"/>
  <c r="V148" i="32"/>
  <c r="U148" i="32"/>
  <c r="T148" i="32"/>
  <c r="S148" i="32"/>
  <c r="R148" i="32"/>
  <c r="O148" i="32"/>
  <c r="J148" i="32"/>
  <c r="G148" i="32"/>
  <c r="G146" i="32" s="1"/>
  <c r="F148" i="32"/>
  <c r="F146" i="32" s="1"/>
  <c r="E148" i="32"/>
  <c r="D148" i="32"/>
  <c r="D146" i="32" s="1"/>
  <c r="C148" i="32"/>
  <c r="C146" i="32" s="1"/>
  <c r="V147" i="32"/>
  <c r="U147" i="32"/>
  <c r="T147" i="32"/>
  <c r="S147" i="32"/>
  <c r="R147" i="32"/>
  <c r="O147" i="32"/>
  <c r="E147" i="32"/>
  <c r="I147" i="32" s="1"/>
  <c r="T145" i="32"/>
  <c r="P145" i="32" s="1"/>
  <c r="O145" i="32"/>
  <c r="J145" i="32"/>
  <c r="G145" i="32"/>
  <c r="F145" i="32"/>
  <c r="D145" i="32"/>
  <c r="C145" i="32"/>
  <c r="O133" i="32"/>
  <c r="O132" i="32"/>
  <c r="O131" i="32"/>
  <c r="J129" i="32"/>
  <c r="J128" i="32"/>
  <c r="J127" i="32"/>
  <c r="U116" i="32"/>
  <c r="W116" i="32" s="1"/>
  <c r="P116" i="32" s="1"/>
  <c r="O116" i="32"/>
  <c r="J116" i="32"/>
  <c r="G116" i="32"/>
  <c r="F116" i="32"/>
  <c r="E116" i="32"/>
  <c r="D116" i="32"/>
  <c r="C116" i="32"/>
  <c r="E115" i="32"/>
  <c r="I115" i="32" s="1"/>
  <c r="E114" i="32"/>
  <c r="D114" i="32"/>
  <c r="D113" i="32" s="1"/>
  <c r="C114" i="32"/>
  <c r="C113" i="32" s="1"/>
  <c r="O107" i="32"/>
  <c r="N107" i="32" s="1"/>
  <c r="E107" i="32"/>
  <c r="I107" i="32" s="1"/>
  <c r="K107" i="32" s="1"/>
  <c r="V106" i="32"/>
  <c r="V103" i="32" s="1"/>
  <c r="U106" i="32"/>
  <c r="T106" i="32"/>
  <c r="S106" i="32"/>
  <c r="S103" i="32" s="1"/>
  <c r="R106" i="32"/>
  <c r="O106" i="32"/>
  <c r="J106" i="32"/>
  <c r="G106" i="32"/>
  <c r="G103" i="32" s="1"/>
  <c r="F106" i="32"/>
  <c r="F103" i="32" s="1"/>
  <c r="E106" i="32"/>
  <c r="D106" i="32"/>
  <c r="D103" i="32" s="1"/>
  <c r="C106" i="32"/>
  <c r="T105" i="32"/>
  <c r="P105" i="32" s="1"/>
  <c r="O105" i="32"/>
  <c r="J105" i="32"/>
  <c r="E105" i="32"/>
  <c r="I105" i="32" s="1"/>
  <c r="T104" i="32"/>
  <c r="O104" i="32"/>
  <c r="J104" i="32"/>
  <c r="E104" i="32"/>
  <c r="V102" i="32"/>
  <c r="U102" i="32"/>
  <c r="T102" i="32"/>
  <c r="S102" i="32"/>
  <c r="R102" i="32"/>
  <c r="O102" i="32"/>
  <c r="J102" i="32"/>
  <c r="F102" i="32"/>
  <c r="I102" i="32" s="1"/>
  <c r="E102" i="32"/>
  <c r="T101" i="32"/>
  <c r="S101" i="32"/>
  <c r="O101" i="32"/>
  <c r="J101" i="32"/>
  <c r="G101" i="32"/>
  <c r="F101" i="32"/>
  <c r="E101" i="32"/>
  <c r="D101" i="32"/>
  <c r="C101" i="32"/>
  <c r="U99" i="32"/>
  <c r="W99" i="32" s="1"/>
  <c r="P99" i="32" s="1"/>
  <c r="N99" i="32" s="1"/>
  <c r="E99" i="32"/>
  <c r="C99" i="32"/>
  <c r="U98" i="32"/>
  <c r="W98" i="32" s="1"/>
  <c r="P98" i="32" s="1"/>
  <c r="N98" i="32" s="1"/>
  <c r="E98" i="32"/>
  <c r="C98" i="32"/>
  <c r="U97" i="32"/>
  <c r="W97" i="32" s="1"/>
  <c r="P97" i="32" s="1"/>
  <c r="N97" i="32" s="1"/>
  <c r="E97" i="32"/>
  <c r="C97" i="32"/>
  <c r="U96" i="32"/>
  <c r="W96" i="32" s="1"/>
  <c r="P96" i="32" s="1"/>
  <c r="O96" i="32"/>
  <c r="J96" i="32"/>
  <c r="G96" i="32"/>
  <c r="G89" i="32" s="1"/>
  <c r="F96" i="32"/>
  <c r="F89" i="32" s="1"/>
  <c r="E96" i="32"/>
  <c r="D96" i="32"/>
  <c r="C96" i="32"/>
  <c r="V95" i="32"/>
  <c r="U95" i="32"/>
  <c r="T95" i="32"/>
  <c r="S95" i="32"/>
  <c r="R95" i="32"/>
  <c r="O95" i="32"/>
  <c r="J95" i="32"/>
  <c r="D95" i="32"/>
  <c r="B95" i="32" s="1"/>
  <c r="I95" i="32" s="1"/>
  <c r="V94" i="32"/>
  <c r="U94" i="32"/>
  <c r="T94" i="32"/>
  <c r="S94" i="32"/>
  <c r="R94" i="32"/>
  <c r="O94" i="32"/>
  <c r="J94" i="32"/>
  <c r="D94" i="32"/>
  <c r="B94" i="32" s="1"/>
  <c r="I94" i="32" s="1"/>
  <c r="V93" i="32"/>
  <c r="U93" i="32"/>
  <c r="T93" i="32"/>
  <c r="S93" i="32"/>
  <c r="R93" i="32"/>
  <c r="O93" i="32"/>
  <c r="J93" i="32"/>
  <c r="D93" i="32"/>
  <c r="B93" i="32" s="1"/>
  <c r="I93" i="32" s="1"/>
  <c r="V92" i="32"/>
  <c r="U92" i="32"/>
  <c r="T92" i="32"/>
  <c r="S92" i="32"/>
  <c r="R92" i="32"/>
  <c r="O92" i="32"/>
  <c r="J92" i="32"/>
  <c r="D92" i="32"/>
  <c r="B92" i="32" s="1"/>
  <c r="I92" i="32" s="1"/>
  <c r="V91" i="32"/>
  <c r="U91" i="32"/>
  <c r="T91" i="32"/>
  <c r="S91" i="32"/>
  <c r="R91" i="32"/>
  <c r="O91" i="32"/>
  <c r="J91" i="32"/>
  <c r="D91" i="32"/>
  <c r="B91" i="32" s="1"/>
  <c r="I91" i="32" s="1"/>
  <c r="V90" i="32"/>
  <c r="V89" i="32" s="1"/>
  <c r="U90" i="32"/>
  <c r="T90" i="32"/>
  <c r="T89" i="32" s="1"/>
  <c r="S90" i="32"/>
  <c r="S89" i="32" s="1"/>
  <c r="R90" i="32"/>
  <c r="R89" i="32" s="1"/>
  <c r="O90" i="32"/>
  <c r="J90" i="32"/>
  <c r="D90" i="32"/>
  <c r="T88" i="32"/>
  <c r="P88" i="32" s="1"/>
  <c r="O88" i="32"/>
  <c r="J88" i="32"/>
  <c r="G88" i="32"/>
  <c r="F88" i="32"/>
  <c r="E88" i="32"/>
  <c r="D88" i="32"/>
  <c r="C88" i="32"/>
  <c r="T87" i="32"/>
  <c r="P87" i="32" s="1"/>
  <c r="O87" i="32"/>
  <c r="J87" i="32"/>
  <c r="J86" i="32" s="1"/>
  <c r="G87" i="32"/>
  <c r="G86" i="32" s="1"/>
  <c r="F87" i="32"/>
  <c r="F86" i="32" s="1"/>
  <c r="E87" i="32"/>
  <c r="E86" i="32" s="1"/>
  <c r="D87" i="32"/>
  <c r="C87" i="32"/>
  <c r="V74" i="32"/>
  <c r="U74" i="32"/>
  <c r="T74" i="32"/>
  <c r="S74" i="32"/>
  <c r="R74" i="32"/>
  <c r="O74" i="32"/>
  <c r="J74" i="32"/>
  <c r="G74" i="32"/>
  <c r="F74" i="32"/>
  <c r="E74" i="32"/>
  <c r="D74" i="32"/>
  <c r="C74" i="32"/>
  <c r="V73" i="32"/>
  <c r="U73" i="32"/>
  <c r="T73" i="32"/>
  <c r="S73" i="32"/>
  <c r="R73" i="32"/>
  <c r="G73" i="32"/>
  <c r="F73" i="32"/>
  <c r="E73" i="32"/>
  <c r="D73" i="32"/>
  <c r="C73" i="32"/>
  <c r="V72" i="32"/>
  <c r="U72" i="32"/>
  <c r="T72" i="32"/>
  <c r="S72" i="32"/>
  <c r="R72" i="32"/>
  <c r="O72" i="32"/>
  <c r="J72" i="32"/>
  <c r="G72" i="32"/>
  <c r="F72" i="32"/>
  <c r="E72" i="32"/>
  <c r="D72" i="32"/>
  <c r="C72" i="32"/>
  <c r="V71" i="32"/>
  <c r="U71" i="32"/>
  <c r="T71" i="32"/>
  <c r="S71" i="32"/>
  <c r="R71" i="32"/>
  <c r="O71" i="32"/>
  <c r="J71" i="32"/>
  <c r="G71" i="32"/>
  <c r="F71" i="32"/>
  <c r="E71" i="32"/>
  <c r="D71" i="32"/>
  <c r="C71" i="32"/>
  <c r="V70" i="32"/>
  <c r="U70" i="32"/>
  <c r="T70" i="32"/>
  <c r="S70" i="32"/>
  <c r="R70" i="32"/>
  <c r="O70" i="32"/>
  <c r="J70" i="32"/>
  <c r="G70" i="32"/>
  <c r="F70" i="32"/>
  <c r="E70" i="32"/>
  <c r="D70" i="32"/>
  <c r="C70" i="32"/>
  <c r="S68" i="32"/>
  <c r="R68" i="32"/>
  <c r="G68" i="32"/>
  <c r="F68" i="32"/>
  <c r="S67" i="32"/>
  <c r="R67" i="32"/>
  <c r="G67" i="32"/>
  <c r="F67" i="32"/>
  <c r="S66" i="32"/>
  <c r="R66" i="32"/>
  <c r="G66" i="32"/>
  <c r="F66" i="32"/>
  <c r="S65" i="32"/>
  <c r="R65" i="32"/>
  <c r="G65" i="32"/>
  <c r="F65" i="32"/>
  <c r="V64" i="32"/>
  <c r="U64" i="32"/>
  <c r="T64" i="32"/>
  <c r="S64" i="32"/>
  <c r="R64" i="32"/>
  <c r="O64" i="32"/>
  <c r="J64" i="32"/>
  <c r="G64" i="32"/>
  <c r="F64" i="32"/>
  <c r="D64" i="32"/>
  <c r="C64" i="32"/>
  <c r="V63" i="32"/>
  <c r="U63" i="32"/>
  <c r="T63" i="32"/>
  <c r="S63" i="32"/>
  <c r="R63" i="32"/>
  <c r="O63" i="32"/>
  <c r="J63" i="32"/>
  <c r="G63" i="32"/>
  <c r="F63" i="32"/>
  <c r="V62" i="32"/>
  <c r="U62" i="32"/>
  <c r="T62" i="32"/>
  <c r="S62" i="32"/>
  <c r="R62" i="32"/>
  <c r="O62" i="32"/>
  <c r="J62" i="32"/>
  <c r="G62" i="32"/>
  <c r="F62" i="32"/>
  <c r="V61" i="32"/>
  <c r="U61" i="32"/>
  <c r="T61" i="32"/>
  <c r="S61" i="32"/>
  <c r="R61" i="32"/>
  <c r="O61" i="32"/>
  <c r="J61" i="32"/>
  <c r="F61" i="32"/>
  <c r="V59" i="32"/>
  <c r="U59" i="32"/>
  <c r="T59" i="32"/>
  <c r="S59" i="32"/>
  <c r="R59" i="32"/>
  <c r="O59" i="32"/>
  <c r="J59" i="32"/>
  <c r="G59" i="32"/>
  <c r="F59" i="32"/>
  <c r="E59" i="32"/>
  <c r="D59" i="32"/>
  <c r="C59" i="32"/>
  <c r="J57" i="32"/>
  <c r="E57" i="32"/>
  <c r="J56" i="32"/>
  <c r="E56" i="32"/>
  <c r="I56" i="32" s="1"/>
  <c r="T54" i="32"/>
  <c r="P54" i="32" s="1"/>
  <c r="O54" i="32"/>
  <c r="T53" i="32"/>
  <c r="P53" i="32" s="1"/>
  <c r="O53" i="32"/>
  <c r="T52" i="32"/>
  <c r="P52" i="32" s="1"/>
  <c r="O52" i="32"/>
  <c r="T51" i="32"/>
  <c r="P51" i="32" s="1"/>
  <c r="O51" i="32"/>
  <c r="T50" i="32"/>
  <c r="O50" i="32"/>
  <c r="O49" i="32" s="1"/>
  <c r="U48" i="32"/>
  <c r="W48" i="32" s="1"/>
  <c r="P48" i="32"/>
  <c r="O48" i="32"/>
  <c r="U47" i="32"/>
  <c r="W47" i="32" s="1"/>
  <c r="P47" i="32"/>
  <c r="O47" i="32"/>
  <c r="U46" i="32"/>
  <c r="P46" i="32" s="1"/>
  <c r="O46" i="32"/>
  <c r="V35" i="32"/>
  <c r="V33" i="32" s="1"/>
  <c r="U35" i="32"/>
  <c r="T35" i="32"/>
  <c r="T33" i="32" s="1"/>
  <c r="S35" i="32"/>
  <c r="S33" i="32" s="1"/>
  <c r="R35" i="32"/>
  <c r="R33" i="32" s="1"/>
  <c r="Q34" i="32"/>
  <c r="P34" i="32" s="1"/>
  <c r="G32" i="32"/>
  <c r="G30" i="32" s="1"/>
  <c r="F32" i="32"/>
  <c r="F30" i="32" s="1"/>
  <c r="E32" i="32"/>
  <c r="E30" i="32" s="1"/>
  <c r="D32" i="32"/>
  <c r="D30" i="32" s="1"/>
  <c r="C32" i="32"/>
  <c r="H31" i="32"/>
  <c r="I31" i="32" s="1"/>
  <c r="J29" i="32"/>
  <c r="G29" i="32"/>
  <c r="F29" i="32"/>
  <c r="E29" i="32"/>
  <c r="D29" i="32"/>
  <c r="C29" i="32"/>
  <c r="J28" i="32"/>
  <c r="G28" i="32"/>
  <c r="F28" i="32"/>
  <c r="E28" i="32"/>
  <c r="D28" i="32"/>
  <c r="C28" i="32"/>
  <c r="G22" i="32"/>
  <c r="F22" i="32"/>
  <c r="F118" i="32" s="1"/>
  <c r="E22" i="32"/>
  <c r="D22" i="32"/>
  <c r="U157" i="32" s="1"/>
  <c r="C22" i="32"/>
  <c r="Q20" i="32"/>
  <c r="P20" i="32" s="1"/>
  <c r="H23" i="32" s="1"/>
  <c r="Q26" i="32" s="1"/>
  <c r="G18" i="32"/>
  <c r="F18" i="32"/>
  <c r="E18" i="32"/>
  <c r="D18" i="32"/>
  <c r="C18" i="32"/>
  <c r="V17" i="32"/>
  <c r="W17" i="32" s="1"/>
  <c r="T17" i="32"/>
  <c r="V16" i="32"/>
  <c r="U16" i="32"/>
  <c r="T16" i="32"/>
  <c r="S16" i="32"/>
  <c r="R16" i="32"/>
  <c r="V15" i="32"/>
  <c r="U15" i="32"/>
  <c r="T15" i="32"/>
  <c r="S15" i="32"/>
  <c r="R15" i="32"/>
  <c r="V14" i="32"/>
  <c r="U14" i="32"/>
  <c r="T14" i="32"/>
  <c r="S14" i="32"/>
  <c r="R14" i="32"/>
  <c r="B6" i="32"/>
  <c r="G158" i="13"/>
  <c r="T168" i="30"/>
  <c r="P168" i="30"/>
  <c r="T167" i="30"/>
  <c r="P167" i="30"/>
  <c r="T166" i="30"/>
  <c r="T165" i="30"/>
  <c r="V164" i="30"/>
  <c r="U164" i="30"/>
  <c r="T164" i="30"/>
  <c r="S164" i="30"/>
  <c r="J158" i="30"/>
  <c r="G158" i="30"/>
  <c r="F158" i="30"/>
  <c r="E158" i="30"/>
  <c r="D158" i="30"/>
  <c r="C158" i="30"/>
  <c r="G156" i="30"/>
  <c r="F156" i="30"/>
  <c r="E156" i="30"/>
  <c r="D156" i="30"/>
  <c r="C156" i="30"/>
  <c r="F155" i="30"/>
  <c r="E155" i="30"/>
  <c r="D155" i="30"/>
  <c r="C155" i="30"/>
  <c r="G153" i="30"/>
  <c r="F153" i="30"/>
  <c r="E153" i="30"/>
  <c r="D153" i="30"/>
  <c r="C153" i="30"/>
  <c r="V148" i="30"/>
  <c r="U148" i="30"/>
  <c r="T148" i="30"/>
  <c r="S148" i="30"/>
  <c r="R148" i="30"/>
  <c r="O148" i="30"/>
  <c r="J148" i="30"/>
  <c r="G148" i="30"/>
  <c r="G146" i="30" s="1"/>
  <c r="F148" i="30"/>
  <c r="F146" i="30" s="1"/>
  <c r="E148" i="30"/>
  <c r="D148" i="30"/>
  <c r="C148" i="30"/>
  <c r="C146" i="30" s="1"/>
  <c r="V147" i="30"/>
  <c r="U147" i="30"/>
  <c r="T147" i="30"/>
  <c r="S147" i="30"/>
  <c r="R147" i="30"/>
  <c r="O147" i="30"/>
  <c r="E147" i="30"/>
  <c r="T145" i="30"/>
  <c r="P145" i="30" s="1"/>
  <c r="O145" i="30"/>
  <c r="J145" i="30"/>
  <c r="G145" i="30"/>
  <c r="F145" i="30"/>
  <c r="D145" i="30"/>
  <c r="C145" i="30"/>
  <c r="O133" i="30"/>
  <c r="O132" i="30"/>
  <c r="O131" i="30"/>
  <c r="J129" i="30"/>
  <c r="J128" i="30"/>
  <c r="J127" i="30"/>
  <c r="U116" i="30"/>
  <c r="W116" i="30" s="1"/>
  <c r="P116" i="30" s="1"/>
  <c r="O116" i="30"/>
  <c r="J116" i="30"/>
  <c r="G116" i="30"/>
  <c r="F116" i="30"/>
  <c r="E116" i="30"/>
  <c r="D116" i="30"/>
  <c r="C116" i="30"/>
  <c r="E115" i="30"/>
  <c r="I115" i="30" s="1"/>
  <c r="E114" i="30"/>
  <c r="D114" i="30"/>
  <c r="D113" i="30" s="1"/>
  <c r="C114" i="30"/>
  <c r="C113" i="30" s="1"/>
  <c r="O107" i="30"/>
  <c r="N107" i="30" s="1"/>
  <c r="E107" i="30"/>
  <c r="I107" i="30" s="1"/>
  <c r="K107" i="30" s="1"/>
  <c r="V106" i="30"/>
  <c r="V103" i="30" s="1"/>
  <c r="U106" i="30"/>
  <c r="U103" i="30" s="1"/>
  <c r="T106" i="30"/>
  <c r="S106" i="30"/>
  <c r="S103" i="30" s="1"/>
  <c r="R106" i="30"/>
  <c r="G106" i="30"/>
  <c r="G103" i="30" s="1"/>
  <c r="F106" i="30"/>
  <c r="F103" i="30" s="1"/>
  <c r="E106" i="30"/>
  <c r="D106" i="30"/>
  <c r="D103" i="30" s="1"/>
  <c r="C106" i="30"/>
  <c r="T105" i="30"/>
  <c r="P105" i="30" s="1"/>
  <c r="O105" i="30"/>
  <c r="J105" i="30"/>
  <c r="E105" i="30"/>
  <c r="I105" i="30" s="1"/>
  <c r="T104" i="30"/>
  <c r="P104" i="30" s="1"/>
  <c r="O104" i="30"/>
  <c r="J104" i="30"/>
  <c r="E104" i="30"/>
  <c r="I104" i="30" s="1"/>
  <c r="V102" i="30"/>
  <c r="U102" i="30"/>
  <c r="T102" i="30"/>
  <c r="S102" i="30"/>
  <c r="R102" i="30"/>
  <c r="O102" i="30"/>
  <c r="J102" i="30"/>
  <c r="F102" i="30"/>
  <c r="I102" i="30" s="1"/>
  <c r="E102" i="30"/>
  <c r="T101" i="30"/>
  <c r="S101" i="30"/>
  <c r="O101" i="30"/>
  <c r="J101" i="30"/>
  <c r="G101" i="30"/>
  <c r="F101" i="30"/>
  <c r="E101" i="30"/>
  <c r="D101" i="30"/>
  <c r="C101" i="30"/>
  <c r="U99" i="30"/>
  <c r="W99" i="30" s="1"/>
  <c r="P99" i="30" s="1"/>
  <c r="N99" i="30" s="1"/>
  <c r="E99" i="30"/>
  <c r="C99" i="30"/>
  <c r="U98" i="30"/>
  <c r="W98" i="30" s="1"/>
  <c r="P98" i="30" s="1"/>
  <c r="N98" i="30" s="1"/>
  <c r="E98" i="30"/>
  <c r="C98" i="30"/>
  <c r="U97" i="30"/>
  <c r="W97" i="30" s="1"/>
  <c r="P97" i="30" s="1"/>
  <c r="N97" i="30" s="1"/>
  <c r="E97" i="30"/>
  <c r="C97" i="30"/>
  <c r="U96" i="30"/>
  <c r="W96" i="30" s="1"/>
  <c r="P96" i="30" s="1"/>
  <c r="O96" i="30"/>
  <c r="J96" i="30"/>
  <c r="G96" i="30"/>
  <c r="G89" i="30" s="1"/>
  <c r="F96" i="30"/>
  <c r="F89" i="30" s="1"/>
  <c r="E96" i="30"/>
  <c r="D96" i="30"/>
  <c r="C96" i="30"/>
  <c r="V95" i="30"/>
  <c r="U95" i="30"/>
  <c r="T95" i="30"/>
  <c r="S95" i="30"/>
  <c r="R95" i="30"/>
  <c r="O95" i="30"/>
  <c r="J95" i="30"/>
  <c r="D95" i="30"/>
  <c r="B95" i="30" s="1"/>
  <c r="I95" i="30" s="1"/>
  <c r="V94" i="30"/>
  <c r="U94" i="30"/>
  <c r="T94" i="30"/>
  <c r="S94" i="30"/>
  <c r="R94" i="30"/>
  <c r="O94" i="30"/>
  <c r="J94" i="30"/>
  <c r="D94" i="30"/>
  <c r="B94" i="30" s="1"/>
  <c r="I94" i="30" s="1"/>
  <c r="V93" i="30"/>
  <c r="U93" i="30"/>
  <c r="T93" i="30"/>
  <c r="S93" i="30"/>
  <c r="R93" i="30"/>
  <c r="O93" i="30"/>
  <c r="J93" i="30"/>
  <c r="D93" i="30"/>
  <c r="B93" i="30" s="1"/>
  <c r="I93" i="30" s="1"/>
  <c r="V92" i="30"/>
  <c r="U92" i="30"/>
  <c r="T92" i="30"/>
  <c r="S92" i="30"/>
  <c r="R92" i="30"/>
  <c r="O92" i="30"/>
  <c r="J92" i="30"/>
  <c r="D92" i="30"/>
  <c r="B92" i="30" s="1"/>
  <c r="I92" i="30" s="1"/>
  <c r="V91" i="30"/>
  <c r="U91" i="30"/>
  <c r="T91" i="30"/>
  <c r="S91" i="30"/>
  <c r="R91" i="30"/>
  <c r="O91" i="30"/>
  <c r="J91" i="30"/>
  <c r="D91" i="30"/>
  <c r="B91" i="30" s="1"/>
  <c r="I91" i="30" s="1"/>
  <c r="V90" i="30"/>
  <c r="V89" i="30" s="1"/>
  <c r="U90" i="30"/>
  <c r="T90" i="30"/>
  <c r="T89" i="30" s="1"/>
  <c r="S90" i="30"/>
  <c r="S89" i="30" s="1"/>
  <c r="R90" i="30"/>
  <c r="R89" i="30" s="1"/>
  <c r="O90" i="30"/>
  <c r="J90" i="30"/>
  <c r="D90" i="30"/>
  <c r="B90" i="30" s="1"/>
  <c r="I90" i="30" s="1"/>
  <c r="T88" i="30"/>
  <c r="P88" i="30" s="1"/>
  <c r="O88" i="30"/>
  <c r="J88" i="30"/>
  <c r="G88" i="30"/>
  <c r="F88" i="30"/>
  <c r="E88" i="30"/>
  <c r="D88" i="30"/>
  <c r="C88" i="30"/>
  <c r="T87" i="30"/>
  <c r="P87" i="30" s="1"/>
  <c r="O87" i="30"/>
  <c r="J87" i="30"/>
  <c r="G87" i="30"/>
  <c r="F87" i="30"/>
  <c r="E87" i="30"/>
  <c r="D87" i="30"/>
  <c r="C87" i="30"/>
  <c r="V74" i="30"/>
  <c r="U74" i="30"/>
  <c r="T74" i="30"/>
  <c r="S74" i="30"/>
  <c r="R74" i="30"/>
  <c r="O74" i="30"/>
  <c r="J74" i="30"/>
  <c r="G74" i="30"/>
  <c r="F74" i="30"/>
  <c r="E74" i="30"/>
  <c r="D74" i="30"/>
  <c r="C74" i="30"/>
  <c r="V73" i="30"/>
  <c r="U73" i="30"/>
  <c r="T73" i="30"/>
  <c r="S73" i="30"/>
  <c r="R73" i="30"/>
  <c r="G73" i="30"/>
  <c r="F73" i="30"/>
  <c r="E73" i="30"/>
  <c r="D73" i="30"/>
  <c r="C73" i="30"/>
  <c r="V72" i="30"/>
  <c r="U72" i="30"/>
  <c r="T72" i="30"/>
  <c r="S72" i="30"/>
  <c r="R72" i="30"/>
  <c r="O72" i="30"/>
  <c r="J72" i="30"/>
  <c r="G72" i="30"/>
  <c r="F72" i="30"/>
  <c r="E72" i="30"/>
  <c r="D72" i="30"/>
  <c r="C72" i="30"/>
  <c r="V71" i="30"/>
  <c r="U71" i="30"/>
  <c r="T71" i="30"/>
  <c r="S71" i="30"/>
  <c r="R71" i="30"/>
  <c r="O71" i="30"/>
  <c r="J71" i="30"/>
  <c r="G71" i="30"/>
  <c r="F71" i="30"/>
  <c r="E71" i="30"/>
  <c r="D71" i="30"/>
  <c r="C71" i="30"/>
  <c r="V70" i="30"/>
  <c r="U70" i="30"/>
  <c r="T70" i="30"/>
  <c r="S70" i="30"/>
  <c r="R70" i="30"/>
  <c r="O70" i="30"/>
  <c r="J70" i="30"/>
  <c r="G70" i="30"/>
  <c r="F70" i="30"/>
  <c r="E70" i="30"/>
  <c r="D70" i="30"/>
  <c r="C70" i="30"/>
  <c r="S68" i="30"/>
  <c r="R68" i="30"/>
  <c r="G68" i="30"/>
  <c r="F68" i="30"/>
  <c r="S67" i="30"/>
  <c r="R67" i="30"/>
  <c r="G67" i="30"/>
  <c r="F67" i="30"/>
  <c r="S66" i="30"/>
  <c r="R66" i="30"/>
  <c r="G66" i="30"/>
  <c r="F66" i="30"/>
  <c r="S65" i="30"/>
  <c r="R65" i="30"/>
  <c r="G65" i="30"/>
  <c r="F65" i="30"/>
  <c r="V64" i="30"/>
  <c r="U64" i="30"/>
  <c r="T64" i="30"/>
  <c r="S64" i="30"/>
  <c r="R64" i="30"/>
  <c r="O64" i="30"/>
  <c r="J64" i="30"/>
  <c r="G64" i="30"/>
  <c r="F64" i="30"/>
  <c r="D64" i="30"/>
  <c r="C64" i="30"/>
  <c r="V63" i="30"/>
  <c r="U63" i="30"/>
  <c r="T63" i="30"/>
  <c r="S63" i="30"/>
  <c r="R63" i="30"/>
  <c r="O63" i="30"/>
  <c r="J63" i="30"/>
  <c r="G63" i="30"/>
  <c r="F63" i="30"/>
  <c r="V62" i="30"/>
  <c r="U62" i="30"/>
  <c r="T62" i="30"/>
  <c r="S62" i="30"/>
  <c r="R62" i="30"/>
  <c r="O62" i="30"/>
  <c r="J62" i="30"/>
  <c r="G62" i="30"/>
  <c r="F62" i="30"/>
  <c r="V61" i="30"/>
  <c r="U61" i="30"/>
  <c r="T61" i="30"/>
  <c r="S61" i="30"/>
  <c r="R61" i="30"/>
  <c r="O61" i="30"/>
  <c r="J61" i="30"/>
  <c r="F61" i="30"/>
  <c r="V59" i="30"/>
  <c r="U59" i="30"/>
  <c r="T59" i="30"/>
  <c r="S59" i="30"/>
  <c r="R59" i="30"/>
  <c r="O59" i="30"/>
  <c r="J59" i="30"/>
  <c r="G59" i="30"/>
  <c r="F59" i="30"/>
  <c r="E59" i="30"/>
  <c r="D59" i="30"/>
  <c r="C59" i="30"/>
  <c r="J57" i="30"/>
  <c r="E57" i="30"/>
  <c r="I57" i="30" s="1"/>
  <c r="J56" i="30"/>
  <c r="E56" i="30"/>
  <c r="T54" i="30"/>
  <c r="P54" i="30" s="1"/>
  <c r="O54" i="30"/>
  <c r="T53" i="30"/>
  <c r="P53" i="30" s="1"/>
  <c r="O53" i="30"/>
  <c r="T52" i="30"/>
  <c r="P52" i="30" s="1"/>
  <c r="O52" i="30"/>
  <c r="T51" i="30"/>
  <c r="P51" i="30" s="1"/>
  <c r="O51" i="30"/>
  <c r="T50" i="30"/>
  <c r="O50" i="30"/>
  <c r="U48" i="30"/>
  <c r="W48" i="30" s="1"/>
  <c r="P48" i="30"/>
  <c r="O48" i="30"/>
  <c r="U47" i="30"/>
  <c r="W47" i="30" s="1"/>
  <c r="P47" i="30"/>
  <c r="O47" i="30"/>
  <c r="U46" i="30"/>
  <c r="P46" i="30" s="1"/>
  <c r="O46" i="30"/>
  <c r="V35" i="30"/>
  <c r="U35" i="30"/>
  <c r="U33" i="30" s="1"/>
  <c r="T35" i="30"/>
  <c r="T33" i="30" s="1"/>
  <c r="S35" i="30"/>
  <c r="S33" i="30" s="1"/>
  <c r="R35" i="30"/>
  <c r="R33" i="30" s="1"/>
  <c r="Q34" i="30"/>
  <c r="P34" i="30" s="1"/>
  <c r="G32" i="30"/>
  <c r="G30" i="30" s="1"/>
  <c r="F32" i="30"/>
  <c r="F30" i="30" s="1"/>
  <c r="E32" i="30"/>
  <c r="E30" i="30" s="1"/>
  <c r="D32" i="30"/>
  <c r="C32" i="30"/>
  <c r="C30" i="30" s="1"/>
  <c r="H31" i="30"/>
  <c r="I31" i="30" s="1"/>
  <c r="J29" i="30"/>
  <c r="G29" i="30"/>
  <c r="F29" i="30"/>
  <c r="E29" i="30"/>
  <c r="D29" i="30"/>
  <c r="C29" i="30"/>
  <c r="J28" i="30"/>
  <c r="G28" i="30"/>
  <c r="F28" i="30"/>
  <c r="E28" i="30"/>
  <c r="D28" i="30"/>
  <c r="C28" i="30"/>
  <c r="G22" i="30"/>
  <c r="F22" i="30"/>
  <c r="E22" i="30"/>
  <c r="D22" i="30"/>
  <c r="U157" i="30" s="1"/>
  <c r="C22" i="30"/>
  <c r="C77" i="30" s="1"/>
  <c r="Q20" i="30"/>
  <c r="P20" i="30" s="1"/>
  <c r="H23" i="30" s="1"/>
  <c r="Q26" i="30" s="1"/>
  <c r="G18" i="30"/>
  <c r="F18" i="30"/>
  <c r="E18" i="30"/>
  <c r="D18" i="30"/>
  <c r="C18" i="30"/>
  <c r="V17" i="30"/>
  <c r="W17" i="30" s="1"/>
  <c r="T17" i="30"/>
  <c r="V16" i="30"/>
  <c r="U16" i="30"/>
  <c r="T16" i="30"/>
  <c r="S16" i="30"/>
  <c r="R16" i="30"/>
  <c r="V15" i="30"/>
  <c r="U15" i="30"/>
  <c r="T15" i="30"/>
  <c r="S15" i="30"/>
  <c r="R15" i="30"/>
  <c r="V14" i="30"/>
  <c r="U14" i="30"/>
  <c r="T14" i="30"/>
  <c r="S14" i="30"/>
  <c r="R14" i="30"/>
  <c r="B6" i="30"/>
  <c r="R164" i="25"/>
  <c r="C89" i="33" l="1"/>
  <c r="C89" i="30"/>
  <c r="G144" i="30"/>
  <c r="C86" i="30"/>
  <c r="K147" i="33"/>
  <c r="W64" i="32"/>
  <c r="N46" i="33"/>
  <c r="F154" i="33"/>
  <c r="F152" i="33" s="1"/>
  <c r="J89" i="33"/>
  <c r="F154" i="32"/>
  <c r="F152" i="32" s="1"/>
  <c r="R146" i="33"/>
  <c r="R144" i="33" s="1"/>
  <c r="V146" i="33"/>
  <c r="V144" i="33" s="1"/>
  <c r="G154" i="32"/>
  <c r="G152" i="32" s="1"/>
  <c r="C19" i="33"/>
  <c r="V26" i="33" s="1"/>
  <c r="R146" i="32"/>
  <c r="R144" i="32" s="1"/>
  <c r="B158" i="32"/>
  <c r="I158" i="32" s="1"/>
  <c r="K158" i="32" s="1"/>
  <c r="W70" i="33"/>
  <c r="P70" i="33" s="1"/>
  <c r="N70" i="33" s="1"/>
  <c r="T146" i="33"/>
  <c r="T144" i="33" s="1"/>
  <c r="B116" i="33"/>
  <c r="I116" i="33" s="1"/>
  <c r="K116" i="33" s="1"/>
  <c r="B158" i="33"/>
  <c r="I158" i="33" s="1"/>
  <c r="K158" i="33" s="1"/>
  <c r="I64" i="32"/>
  <c r="K64" i="32" s="1"/>
  <c r="D27" i="32"/>
  <c r="V100" i="32"/>
  <c r="K93" i="33"/>
  <c r="K94" i="33"/>
  <c r="K95" i="33"/>
  <c r="I97" i="33"/>
  <c r="K97" i="33" s="1"/>
  <c r="P101" i="33"/>
  <c r="N101" i="33" s="1"/>
  <c r="G154" i="33"/>
  <c r="G152" i="33" s="1"/>
  <c r="W15" i="33"/>
  <c r="N105" i="33"/>
  <c r="F19" i="32"/>
  <c r="S26" i="32" s="1"/>
  <c r="F69" i="33"/>
  <c r="F60" i="33" s="1"/>
  <c r="F58" i="33" s="1"/>
  <c r="C154" i="33"/>
  <c r="J27" i="32"/>
  <c r="R69" i="32"/>
  <c r="R60" i="32" s="1"/>
  <c r="R58" i="32" s="1"/>
  <c r="K102" i="33"/>
  <c r="B106" i="33"/>
  <c r="I106" i="33" s="1"/>
  <c r="K106" i="33" s="1"/>
  <c r="B71" i="32"/>
  <c r="I71" i="32" s="1"/>
  <c r="K71" i="32" s="1"/>
  <c r="W73" i="32"/>
  <c r="P73" i="32" s="1"/>
  <c r="N73" i="32" s="1"/>
  <c r="J103" i="33"/>
  <c r="J100" i="33" s="1"/>
  <c r="B28" i="32"/>
  <c r="I28" i="32" s="1"/>
  <c r="K28" i="32" s="1"/>
  <c r="B64" i="32"/>
  <c r="E89" i="32"/>
  <c r="E69" i="32"/>
  <c r="E60" i="32" s="1"/>
  <c r="E58" i="32" s="1"/>
  <c r="K90" i="33"/>
  <c r="K91" i="33"/>
  <c r="B106" i="32"/>
  <c r="I106" i="32" s="1"/>
  <c r="K106" i="32" s="1"/>
  <c r="E113" i="32"/>
  <c r="E19" i="33"/>
  <c r="E23" i="33" s="1"/>
  <c r="H30" i="32"/>
  <c r="T49" i="32"/>
  <c r="P49" i="32" s="1"/>
  <c r="N49" i="32" s="1"/>
  <c r="W59" i="32"/>
  <c r="P59" i="32" s="1"/>
  <c r="N59" i="32" s="1"/>
  <c r="W61" i="32"/>
  <c r="P61" i="32" s="1"/>
  <c r="N61" i="32" s="1"/>
  <c r="W64" i="33"/>
  <c r="N116" i="33"/>
  <c r="G27" i="33"/>
  <c r="N47" i="33"/>
  <c r="E69" i="33"/>
  <c r="E60" i="33" s="1"/>
  <c r="E58" i="33" s="1"/>
  <c r="E89" i="33"/>
  <c r="G100" i="33"/>
  <c r="W148" i="33"/>
  <c r="P148" i="33" s="1"/>
  <c r="N148" i="33" s="1"/>
  <c r="F27" i="33"/>
  <c r="G19" i="33"/>
  <c r="R26" i="33" s="1"/>
  <c r="W62" i="33"/>
  <c r="P62" i="33" s="1"/>
  <c r="N62" i="33" s="1"/>
  <c r="V69" i="33"/>
  <c r="V60" i="33" s="1"/>
  <c r="V58" i="33" s="1"/>
  <c r="D154" i="33"/>
  <c r="D152" i="33" s="1"/>
  <c r="J55" i="33"/>
  <c r="I63" i="33"/>
  <c r="K63" i="33" s="1"/>
  <c r="W72" i="33"/>
  <c r="P72" i="33" s="1"/>
  <c r="N72" i="33" s="1"/>
  <c r="T103" i="33"/>
  <c r="T100" i="33" s="1"/>
  <c r="B114" i="33"/>
  <c r="I114" i="33" s="1"/>
  <c r="O130" i="33"/>
  <c r="N145" i="33"/>
  <c r="K57" i="33"/>
  <c r="B71" i="33"/>
  <c r="I71" i="33" s="1"/>
  <c r="K71" i="33" s="1"/>
  <c r="B73" i="33"/>
  <c r="I73" i="33" s="1"/>
  <c r="K73" i="33" s="1"/>
  <c r="W73" i="33"/>
  <c r="P73" i="33" s="1"/>
  <c r="N73" i="33" s="1"/>
  <c r="D19" i="32"/>
  <c r="D23" i="32" s="1"/>
  <c r="W33" i="33"/>
  <c r="I64" i="33"/>
  <c r="K64" i="33" s="1"/>
  <c r="J69" i="33"/>
  <c r="J60" i="33" s="1"/>
  <c r="J58" i="33" s="1"/>
  <c r="E86" i="33"/>
  <c r="F100" i="33"/>
  <c r="B32" i="32"/>
  <c r="I32" i="32" s="1"/>
  <c r="I30" i="32" s="1"/>
  <c r="K56" i="32"/>
  <c r="E27" i="33"/>
  <c r="N52" i="33"/>
  <c r="E55" i="33"/>
  <c r="I55" i="33" s="1"/>
  <c r="W91" i="33"/>
  <c r="P91" i="33" s="1"/>
  <c r="N91" i="33" s="1"/>
  <c r="W92" i="33"/>
  <c r="P92" i="33" s="1"/>
  <c r="N92" i="33" s="1"/>
  <c r="J126" i="33"/>
  <c r="B156" i="33"/>
  <c r="I156" i="33" s="1"/>
  <c r="K156" i="33" s="1"/>
  <c r="W16" i="32"/>
  <c r="P16" i="32" s="1"/>
  <c r="N16" i="32" s="1"/>
  <c r="I63" i="32"/>
  <c r="K63" i="32" s="1"/>
  <c r="T146" i="32"/>
  <c r="T144" i="32" s="1"/>
  <c r="F19" i="33"/>
  <c r="S26" i="33" s="1"/>
  <c r="B74" i="33"/>
  <c r="I74" i="33" s="1"/>
  <c r="K74" i="33" s="1"/>
  <c r="I99" i="33"/>
  <c r="K99" i="33" s="1"/>
  <c r="E154" i="33"/>
  <c r="E152" i="33" s="1"/>
  <c r="O146" i="32"/>
  <c r="O144" i="32" s="1"/>
  <c r="J27" i="33"/>
  <c r="H30" i="33"/>
  <c r="W46" i="33"/>
  <c r="O49" i="33"/>
  <c r="O103" i="33"/>
  <c r="O100" i="33" s="1"/>
  <c r="G19" i="32"/>
  <c r="R26" i="32" s="1"/>
  <c r="F144" i="32"/>
  <c r="B155" i="32"/>
  <c r="C27" i="33"/>
  <c r="B64" i="33"/>
  <c r="S146" i="32"/>
  <c r="S144" i="32" s="1"/>
  <c r="U146" i="33"/>
  <c r="O146" i="33"/>
  <c r="O144" i="33" s="1"/>
  <c r="B96" i="32"/>
  <c r="I96" i="32" s="1"/>
  <c r="K96" i="32" s="1"/>
  <c r="B32" i="33"/>
  <c r="I32" i="33" s="1"/>
  <c r="I30" i="33" s="1"/>
  <c r="B59" i="33"/>
  <c r="I59" i="33" s="1"/>
  <c r="K59" i="33" s="1"/>
  <c r="W106" i="33"/>
  <c r="P106" i="33" s="1"/>
  <c r="N106" i="33" s="1"/>
  <c r="B145" i="33"/>
  <c r="I145" i="33" s="1"/>
  <c r="K145" i="33" s="1"/>
  <c r="N88" i="33"/>
  <c r="F27" i="32"/>
  <c r="C69" i="32"/>
  <c r="C60" i="32" s="1"/>
  <c r="D19" i="33"/>
  <c r="U26" i="33" s="1"/>
  <c r="B22" i="33"/>
  <c r="D27" i="33"/>
  <c r="W93" i="33"/>
  <c r="P93" i="33" s="1"/>
  <c r="N93" i="33" s="1"/>
  <c r="J146" i="33"/>
  <c r="J144" i="33" s="1"/>
  <c r="E19" i="32"/>
  <c r="T26" i="32" s="1"/>
  <c r="W35" i="32"/>
  <c r="P35" i="32" s="1"/>
  <c r="P33" i="32" s="1"/>
  <c r="N52" i="32"/>
  <c r="D69" i="32"/>
  <c r="D60" i="32" s="1"/>
  <c r="D58" i="32" s="1"/>
  <c r="W74" i="32"/>
  <c r="P74" i="32" s="1"/>
  <c r="N74" i="32" s="1"/>
  <c r="W91" i="32"/>
  <c r="P91" i="32" s="1"/>
  <c r="N91" i="32" s="1"/>
  <c r="W92" i="32"/>
  <c r="P92" i="32" s="1"/>
  <c r="N92" i="32" s="1"/>
  <c r="I98" i="32"/>
  <c r="K98" i="32" s="1"/>
  <c r="J146" i="32"/>
  <c r="J144" i="32" s="1"/>
  <c r="D154" i="32"/>
  <c r="D152" i="32" s="1"/>
  <c r="B18" i="33"/>
  <c r="I18" i="33" s="1"/>
  <c r="K18" i="33" s="1"/>
  <c r="B28" i="33"/>
  <c r="I28" i="33" s="1"/>
  <c r="K28" i="33" s="1"/>
  <c r="N53" i="33"/>
  <c r="W94" i="33"/>
  <c r="P94" i="33" s="1"/>
  <c r="N94" i="33" s="1"/>
  <c r="I98" i="33"/>
  <c r="K98" i="33" s="1"/>
  <c r="C103" i="33"/>
  <c r="C100" i="33" s="1"/>
  <c r="B153" i="33"/>
  <c r="I153" i="33" s="1"/>
  <c r="K153" i="33" s="1"/>
  <c r="K91" i="32"/>
  <c r="B114" i="32"/>
  <c r="I114" i="32" s="1"/>
  <c r="V146" i="32"/>
  <c r="V144" i="32" s="1"/>
  <c r="D37" i="33"/>
  <c r="G69" i="33"/>
  <c r="T86" i="33"/>
  <c r="P86" i="33" s="1"/>
  <c r="N96" i="33"/>
  <c r="C113" i="33"/>
  <c r="B113" i="33" s="1"/>
  <c r="B29" i="32"/>
  <c r="I29" i="32" s="1"/>
  <c r="K29" i="32" s="1"/>
  <c r="D37" i="32"/>
  <c r="V69" i="32"/>
  <c r="V60" i="32" s="1"/>
  <c r="V58" i="32" s="1"/>
  <c r="W72" i="32"/>
  <c r="P72" i="32" s="1"/>
  <c r="N72" i="32" s="1"/>
  <c r="N87" i="32"/>
  <c r="N88" i="32"/>
  <c r="K92" i="32"/>
  <c r="W95" i="32"/>
  <c r="P95" i="32" s="1"/>
  <c r="N95" i="32" s="1"/>
  <c r="K147" i="32"/>
  <c r="B148" i="32"/>
  <c r="I148" i="32" s="1"/>
  <c r="K148" i="32" s="1"/>
  <c r="W16" i="33"/>
  <c r="P16" i="33" s="1"/>
  <c r="N16" i="33" s="1"/>
  <c r="B30" i="33"/>
  <c r="T49" i="33"/>
  <c r="P49" i="33" s="1"/>
  <c r="I62" i="33"/>
  <c r="K62" i="33" s="1"/>
  <c r="R69" i="33"/>
  <c r="W90" i="33"/>
  <c r="P90" i="33" s="1"/>
  <c r="N90" i="33" s="1"/>
  <c r="W95" i="33"/>
  <c r="P95" i="33" s="1"/>
  <c r="N95" i="33" s="1"/>
  <c r="S100" i="33"/>
  <c r="K105" i="33"/>
  <c r="F144" i="33"/>
  <c r="B155" i="33"/>
  <c r="I155" i="33" s="1"/>
  <c r="K155" i="33" s="1"/>
  <c r="N54" i="32"/>
  <c r="T86" i="32"/>
  <c r="P86" i="32" s="1"/>
  <c r="K95" i="32"/>
  <c r="G100" i="32"/>
  <c r="O103" i="32"/>
  <c r="O100" i="32" s="1"/>
  <c r="O130" i="32"/>
  <c r="W164" i="32"/>
  <c r="P164" i="32" s="1"/>
  <c r="N164" i="32" s="1"/>
  <c r="N51" i="33"/>
  <c r="N54" i="33"/>
  <c r="G61" i="33"/>
  <c r="W63" i="33"/>
  <c r="P63" i="33" s="1"/>
  <c r="N63" i="33" s="1"/>
  <c r="G144" i="33"/>
  <c r="B22" i="32"/>
  <c r="B87" i="32"/>
  <c r="I87" i="32" s="1"/>
  <c r="K87" i="32" s="1"/>
  <c r="N116" i="32"/>
  <c r="P17" i="33"/>
  <c r="N17" i="33" s="1"/>
  <c r="P64" i="33"/>
  <c r="N64" i="33" s="1"/>
  <c r="W71" i="33"/>
  <c r="P71" i="33" s="1"/>
  <c r="N71" i="33" s="1"/>
  <c r="G86" i="33"/>
  <c r="K104" i="33"/>
  <c r="T69" i="33"/>
  <c r="T60" i="33" s="1"/>
  <c r="T58" i="33" s="1"/>
  <c r="W147" i="33"/>
  <c r="P147" i="33" s="1"/>
  <c r="N147" i="33" s="1"/>
  <c r="O89" i="33"/>
  <c r="F109" i="33"/>
  <c r="S157" i="33"/>
  <c r="F118" i="33"/>
  <c r="F77" i="33"/>
  <c r="B101" i="33"/>
  <c r="I101" i="33" s="1"/>
  <c r="K101" i="33" s="1"/>
  <c r="D100" i="33"/>
  <c r="P102" i="33"/>
  <c r="N102" i="33" s="1"/>
  <c r="R103" i="33"/>
  <c r="B146" i="33"/>
  <c r="E77" i="33"/>
  <c r="T157" i="33"/>
  <c r="E109" i="33"/>
  <c r="E118" i="33"/>
  <c r="I56" i="33"/>
  <c r="K56" i="33" s="1"/>
  <c r="G109" i="33"/>
  <c r="G118" i="33"/>
  <c r="R157" i="33"/>
  <c r="P34" i="33"/>
  <c r="W35" i="33"/>
  <c r="P35" i="33" s="1"/>
  <c r="C37" i="33"/>
  <c r="B72" i="33"/>
  <c r="I72" i="33" s="1"/>
  <c r="K72" i="33" s="1"/>
  <c r="G77" i="33"/>
  <c r="C144" i="33"/>
  <c r="E146" i="33"/>
  <c r="E144" i="33" s="1"/>
  <c r="W59" i="33"/>
  <c r="P59" i="33" s="1"/>
  <c r="N59" i="33" s="1"/>
  <c r="P15" i="33"/>
  <c r="N15" i="33" s="1"/>
  <c r="I22" i="33"/>
  <c r="B29" i="33"/>
  <c r="I29" i="33" s="1"/>
  <c r="K29" i="33" s="1"/>
  <c r="U69" i="33"/>
  <c r="W74" i="33"/>
  <c r="P74" i="33" s="1"/>
  <c r="N74" i="33" s="1"/>
  <c r="K92" i="33"/>
  <c r="W14" i="33"/>
  <c r="P14" i="33" s="1"/>
  <c r="N14" i="33" s="1"/>
  <c r="E37" i="33"/>
  <c r="N48" i="33"/>
  <c r="P50" i="33"/>
  <c r="N50" i="33" s="1"/>
  <c r="N87" i="33"/>
  <c r="O86" i="33"/>
  <c r="B96" i="33"/>
  <c r="I96" i="33" s="1"/>
  <c r="K96" i="33" s="1"/>
  <c r="D89" i="33"/>
  <c r="B89" i="33" s="1"/>
  <c r="U100" i="33"/>
  <c r="S146" i="33"/>
  <c r="F37" i="33"/>
  <c r="B70" i="33"/>
  <c r="I70" i="33" s="1"/>
  <c r="K70" i="33" s="1"/>
  <c r="C69" i="33"/>
  <c r="C60" i="33" s="1"/>
  <c r="O69" i="33"/>
  <c r="V157" i="33"/>
  <c r="W157" i="33" s="1"/>
  <c r="C77" i="33"/>
  <c r="C109" i="33"/>
  <c r="D69" i="33"/>
  <c r="D60" i="33" s="1"/>
  <c r="D58" i="33" s="1"/>
  <c r="B87" i="33"/>
  <c r="I87" i="33" s="1"/>
  <c r="K87" i="33" s="1"/>
  <c r="D86" i="33"/>
  <c r="W102" i="33"/>
  <c r="W61" i="33"/>
  <c r="P61" i="33" s="1"/>
  <c r="N61" i="33" s="1"/>
  <c r="S69" i="33"/>
  <c r="S60" i="33" s="1"/>
  <c r="B88" i="33"/>
  <c r="I88" i="33" s="1"/>
  <c r="K88" i="33" s="1"/>
  <c r="C86" i="33"/>
  <c r="N104" i="33"/>
  <c r="I115" i="33"/>
  <c r="E113" i="33"/>
  <c r="V103" i="33"/>
  <c r="W103" i="33" s="1"/>
  <c r="D118" i="33"/>
  <c r="B118" i="33" s="1"/>
  <c r="D144" i="33"/>
  <c r="D109" i="33"/>
  <c r="E103" i="33"/>
  <c r="E100" i="33" s="1"/>
  <c r="B148" i="33"/>
  <c r="I148" i="33" s="1"/>
  <c r="K148" i="33" s="1"/>
  <c r="D77" i="33"/>
  <c r="U89" i="33"/>
  <c r="W89" i="33" s="1"/>
  <c r="P89" i="33" s="1"/>
  <c r="C154" i="32"/>
  <c r="C152" i="32" s="1"/>
  <c r="W15" i="32"/>
  <c r="P15" i="32" s="1"/>
  <c r="N15" i="32" s="1"/>
  <c r="Q33" i="32"/>
  <c r="Q135" i="32" s="1"/>
  <c r="N46" i="32"/>
  <c r="B101" i="32"/>
  <c r="I101" i="32" s="1"/>
  <c r="K101" i="32" s="1"/>
  <c r="W102" i="32"/>
  <c r="B156" i="32"/>
  <c r="I156" i="32" s="1"/>
  <c r="K156" i="32" s="1"/>
  <c r="W46" i="32"/>
  <c r="B72" i="32"/>
  <c r="I72" i="32" s="1"/>
  <c r="K72" i="32" s="1"/>
  <c r="C86" i="32"/>
  <c r="J89" i="32"/>
  <c r="K102" i="32"/>
  <c r="C103" i="32"/>
  <c r="C100" i="32" s="1"/>
  <c r="K105" i="32"/>
  <c r="F100" i="32"/>
  <c r="J126" i="32"/>
  <c r="D144" i="32"/>
  <c r="B146" i="32"/>
  <c r="B18" i="32"/>
  <c r="I18" i="32" s="1"/>
  <c r="K18" i="32" s="1"/>
  <c r="N47" i="32"/>
  <c r="J69" i="32"/>
  <c r="J60" i="32" s="1"/>
  <c r="J58" i="32" s="1"/>
  <c r="G144" i="32"/>
  <c r="B153" i="32"/>
  <c r="I153" i="32" s="1"/>
  <c r="K153" i="32" s="1"/>
  <c r="J55" i="32"/>
  <c r="N53" i="32"/>
  <c r="C19" i="32"/>
  <c r="C23" i="32" s="1"/>
  <c r="G27" i="32"/>
  <c r="U33" i="32"/>
  <c r="W33" i="32" s="1"/>
  <c r="N51" i="32"/>
  <c r="W62" i="32"/>
  <c r="P62" i="32" s="1"/>
  <c r="N62" i="32" s="1"/>
  <c r="W63" i="32"/>
  <c r="P63" i="32" s="1"/>
  <c r="N63" i="32" s="1"/>
  <c r="W93" i="32"/>
  <c r="P93" i="32" s="1"/>
  <c r="N93" i="32" s="1"/>
  <c r="W94" i="32"/>
  <c r="P94" i="32" s="1"/>
  <c r="N94" i="32" s="1"/>
  <c r="P102" i="32"/>
  <c r="N102" i="32" s="1"/>
  <c r="N105" i="32"/>
  <c r="D109" i="32"/>
  <c r="N96" i="32"/>
  <c r="C27" i="32"/>
  <c r="B27" i="32" s="1"/>
  <c r="C30" i="32"/>
  <c r="B30" i="32" s="1"/>
  <c r="N48" i="32"/>
  <c r="E55" i="32"/>
  <c r="I55" i="32" s="1"/>
  <c r="G61" i="32"/>
  <c r="I61" i="32" s="1"/>
  <c r="K61" i="32" s="1"/>
  <c r="D86" i="32"/>
  <c r="K93" i="32"/>
  <c r="B113" i="32"/>
  <c r="E154" i="32"/>
  <c r="E152" i="32" s="1"/>
  <c r="B116" i="32"/>
  <c r="I116" i="32" s="1"/>
  <c r="K116" i="32" s="1"/>
  <c r="G23" i="32"/>
  <c r="I104" i="32"/>
  <c r="K104" i="32" s="1"/>
  <c r="E103" i="32"/>
  <c r="E100" i="32" s="1"/>
  <c r="W148" i="32"/>
  <c r="P148" i="32" s="1"/>
  <c r="N148" i="32" s="1"/>
  <c r="U146" i="32"/>
  <c r="E77" i="32"/>
  <c r="T157" i="32"/>
  <c r="E109" i="32"/>
  <c r="C77" i="32"/>
  <c r="W90" i="32"/>
  <c r="P90" i="32" s="1"/>
  <c r="N90" i="32" s="1"/>
  <c r="U89" i="32"/>
  <c r="W89" i="32" s="1"/>
  <c r="P89" i="32" s="1"/>
  <c r="J103" i="32"/>
  <c r="J100" i="32" s="1"/>
  <c r="C144" i="32"/>
  <c r="B145" i="32"/>
  <c r="I145" i="32" s="1"/>
  <c r="K145" i="32" s="1"/>
  <c r="W14" i="32"/>
  <c r="P14" i="32" s="1"/>
  <c r="N14" i="32" s="1"/>
  <c r="F77" i="32"/>
  <c r="F109" i="32"/>
  <c r="C37" i="32"/>
  <c r="P50" i="32"/>
  <c r="N50" i="32" s="1"/>
  <c r="I57" i="32"/>
  <c r="K57" i="32" s="1"/>
  <c r="B90" i="32"/>
  <c r="I90" i="32" s="1"/>
  <c r="K90" i="32" s="1"/>
  <c r="D89" i="32"/>
  <c r="C109" i="32"/>
  <c r="G77" i="32"/>
  <c r="G109" i="32"/>
  <c r="G118" i="32"/>
  <c r="R157" i="32"/>
  <c r="P64" i="32"/>
  <c r="N64" i="32" s="1"/>
  <c r="F69" i="32"/>
  <c r="F60" i="32" s="1"/>
  <c r="F58" i="32" s="1"/>
  <c r="T69" i="32"/>
  <c r="T60" i="32" s="1"/>
  <c r="T58" i="32" s="1"/>
  <c r="O86" i="32"/>
  <c r="T103" i="32"/>
  <c r="T100" i="32" s="1"/>
  <c r="P104" i="32"/>
  <c r="N104" i="32" s="1"/>
  <c r="W147" i="32"/>
  <c r="P147" i="32" s="1"/>
  <c r="N147" i="32" s="1"/>
  <c r="I155" i="32"/>
  <c r="K155" i="32" s="1"/>
  <c r="P17" i="32"/>
  <c r="N17" i="32" s="1"/>
  <c r="I22" i="32"/>
  <c r="E37" i="32"/>
  <c r="O69" i="32"/>
  <c r="G69" i="32"/>
  <c r="U69" i="32"/>
  <c r="W71" i="32"/>
  <c r="P71" i="32" s="1"/>
  <c r="N71" i="32" s="1"/>
  <c r="B73" i="32"/>
  <c r="I73" i="32" s="1"/>
  <c r="K73" i="32" s="1"/>
  <c r="U103" i="32"/>
  <c r="W106" i="32"/>
  <c r="P106" i="32" s="1"/>
  <c r="N106" i="32" s="1"/>
  <c r="F37" i="32"/>
  <c r="C89" i="32"/>
  <c r="I97" i="32"/>
  <c r="K97" i="32" s="1"/>
  <c r="S157" i="32"/>
  <c r="E27" i="32"/>
  <c r="G37" i="32"/>
  <c r="W70" i="32"/>
  <c r="P70" i="32" s="1"/>
  <c r="N70" i="32" s="1"/>
  <c r="I99" i="32"/>
  <c r="K99" i="32" s="1"/>
  <c r="P101" i="32"/>
  <c r="N101" i="32" s="1"/>
  <c r="N145" i="32"/>
  <c r="C118" i="32"/>
  <c r="V157" i="32"/>
  <c r="W157" i="32" s="1"/>
  <c r="B59" i="32"/>
  <c r="I59" i="32" s="1"/>
  <c r="K59" i="32" s="1"/>
  <c r="I62" i="32"/>
  <c r="K62" i="32" s="1"/>
  <c r="B70" i="32"/>
  <c r="I70" i="32" s="1"/>
  <c r="K70" i="32" s="1"/>
  <c r="B74" i="32"/>
  <c r="I74" i="32" s="1"/>
  <c r="K74" i="32" s="1"/>
  <c r="B88" i="32"/>
  <c r="I88" i="32" s="1"/>
  <c r="K88" i="32" s="1"/>
  <c r="K94" i="32"/>
  <c r="E118" i="32"/>
  <c r="O89" i="32"/>
  <c r="D118" i="32"/>
  <c r="S69" i="32"/>
  <c r="D77" i="32"/>
  <c r="D100" i="32"/>
  <c r="R103" i="32"/>
  <c r="R100" i="32" s="1"/>
  <c r="S100" i="32"/>
  <c r="E146" i="32"/>
  <c r="E144" i="32" s="1"/>
  <c r="B148" i="30"/>
  <c r="I148" i="30" s="1"/>
  <c r="K148" i="30" s="1"/>
  <c r="E154" i="30"/>
  <c r="E152" i="30" s="1"/>
  <c r="W95" i="30"/>
  <c r="P95" i="30" s="1"/>
  <c r="N95" i="30" s="1"/>
  <c r="O146" i="30"/>
  <c r="O144" i="30" s="1"/>
  <c r="D154" i="30"/>
  <c r="D152" i="30" s="1"/>
  <c r="D69" i="30"/>
  <c r="D60" i="30" s="1"/>
  <c r="D58" i="30" s="1"/>
  <c r="N104" i="30"/>
  <c r="E55" i="30"/>
  <c r="I55" i="30" s="1"/>
  <c r="K92" i="30"/>
  <c r="K93" i="30"/>
  <c r="K94" i="30"/>
  <c r="J89" i="30"/>
  <c r="E89" i="30"/>
  <c r="W91" i="30"/>
  <c r="P91" i="30" s="1"/>
  <c r="N91" i="30" s="1"/>
  <c r="N54" i="30"/>
  <c r="I62" i="30"/>
  <c r="K62" i="30" s="1"/>
  <c r="I97" i="30"/>
  <c r="K97" i="30" s="1"/>
  <c r="E103" i="30"/>
  <c r="E100" i="30" s="1"/>
  <c r="R69" i="30"/>
  <c r="R60" i="30" s="1"/>
  <c r="T146" i="30"/>
  <c r="T144" i="30" s="1"/>
  <c r="E19" i="30"/>
  <c r="T26" i="30" s="1"/>
  <c r="G69" i="30"/>
  <c r="W73" i="30"/>
  <c r="P73" i="30" s="1"/>
  <c r="N73" i="30" s="1"/>
  <c r="F100" i="30"/>
  <c r="W147" i="30"/>
  <c r="P147" i="30" s="1"/>
  <c r="N147" i="30" s="1"/>
  <c r="W64" i="30"/>
  <c r="K90" i="30"/>
  <c r="B106" i="30"/>
  <c r="I106" i="30" s="1"/>
  <c r="K106" i="30" s="1"/>
  <c r="E27" i="30"/>
  <c r="Q33" i="30"/>
  <c r="Q135" i="30" s="1"/>
  <c r="W148" i="30"/>
  <c r="P148" i="30" s="1"/>
  <c r="N148" i="30" s="1"/>
  <c r="W15" i="30"/>
  <c r="P15" i="30" s="1"/>
  <c r="N15" i="30" s="1"/>
  <c r="U69" i="30"/>
  <c r="U60" i="30" s="1"/>
  <c r="U58" i="30" s="1"/>
  <c r="F154" i="30"/>
  <c r="F152" i="30" s="1"/>
  <c r="W35" i="30"/>
  <c r="P35" i="30" s="1"/>
  <c r="P33" i="30" s="1"/>
  <c r="W72" i="30"/>
  <c r="P72" i="30" s="1"/>
  <c r="N72" i="30" s="1"/>
  <c r="G154" i="30"/>
  <c r="G152" i="30" s="1"/>
  <c r="W164" i="30"/>
  <c r="P164" i="30" s="1"/>
  <c r="N164" i="30" s="1"/>
  <c r="P101" i="30"/>
  <c r="N101" i="30" s="1"/>
  <c r="W103" i="30"/>
  <c r="N52" i="30"/>
  <c r="C37" i="30"/>
  <c r="N46" i="30"/>
  <c r="B71" i="30"/>
  <c r="I71" i="30" s="1"/>
  <c r="K71" i="30" s="1"/>
  <c r="J69" i="30"/>
  <c r="J60" i="30" s="1"/>
  <c r="J58" i="30" s="1"/>
  <c r="W90" i="30"/>
  <c r="P90" i="30" s="1"/>
  <c r="N90" i="30" s="1"/>
  <c r="R146" i="30"/>
  <c r="R144" i="30" s="1"/>
  <c r="B156" i="30"/>
  <c r="I156" i="30" s="1"/>
  <c r="K156" i="30" s="1"/>
  <c r="D27" i="30"/>
  <c r="O49" i="30"/>
  <c r="B59" i="30"/>
  <c r="O69" i="30"/>
  <c r="O60" i="30" s="1"/>
  <c r="O58" i="30" s="1"/>
  <c r="B74" i="30"/>
  <c r="I74" i="30" s="1"/>
  <c r="K74" i="30" s="1"/>
  <c r="F86" i="30"/>
  <c r="K102" i="30"/>
  <c r="T103" i="30"/>
  <c r="T100" i="30" s="1"/>
  <c r="K105" i="30"/>
  <c r="G100" i="30"/>
  <c r="W106" i="30"/>
  <c r="P106" i="30" s="1"/>
  <c r="N106" i="30" s="1"/>
  <c r="B28" i="30"/>
  <c r="I28" i="30" s="1"/>
  <c r="K28" i="30" s="1"/>
  <c r="N47" i="30"/>
  <c r="W61" i="30"/>
  <c r="P61" i="30" s="1"/>
  <c r="N61" i="30" s="1"/>
  <c r="J103" i="30"/>
  <c r="J100" i="30" s="1"/>
  <c r="J146" i="30"/>
  <c r="J144" i="30" s="1"/>
  <c r="B155" i="30"/>
  <c r="I155" i="30" s="1"/>
  <c r="K155" i="30" s="1"/>
  <c r="B70" i="30"/>
  <c r="I70" i="30" s="1"/>
  <c r="K70" i="30" s="1"/>
  <c r="W74" i="30"/>
  <c r="P74" i="30" s="1"/>
  <c r="N74" i="30" s="1"/>
  <c r="J86" i="30"/>
  <c r="W92" i="30"/>
  <c r="P92" i="30" s="1"/>
  <c r="N92" i="30" s="1"/>
  <c r="W94" i="30"/>
  <c r="P94" i="30" s="1"/>
  <c r="N94" i="30" s="1"/>
  <c r="B116" i="30"/>
  <c r="I116" i="30" s="1"/>
  <c r="K116" i="30" s="1"/>
  <c r="J126" i="30"/>
  <c r="F144" i="30"/>
  <c r="K104" i="30"/>
  <c r="B158" i="30"/>
  <c r="I158" i="30" s="1"/>
  <c r="K158" i="30" s="1"/>
  <c r="N51" i="30"/>
  <c r="W16" i="30"/>
  <c r="P16" i="30" s="1"/>
  <c r="N16" i="30" s="1"/>
  <c r="J27" i="30"/>
  <c r="D37" i="30"/>
  <c r="B64" i="30"/>
  <c r="P64" i="30"/>
  <c r="N64" i="30" s="1"/>
  <c r="E69" i="30"/>
  <c r="E60" i="30" s="1"/>
  <c r="E58" i="30" s="1"/>
  <c r="B73" i="30"/>
  <c r="I73" i="30" s="1"/>
  <c r="K73" i="30" s="1"/>
  <c r="B96" i="30"/>
  <c r="I96" i="30" s="1"/>
  <c r="K96" i="30" s="1"/>
  <c r="I98" i="30"/>
  <c r="K98" i="30" s="1"/>
  <c r="N105" i="30"/>
  <c r="D146" i="30"/>
  <c r="D144" i="30" s="1"/>
  <c r="C154" i="30"/>
  <c r="C27" i="30"/>
  <c r="F69" i="30"/>
  <c r="F60" i="30" s="1"/>
  <c r="F58" i="30" s="1"/>
  <c r="T86" i="30"/>
  <c r="P86" i="30" s="1"/>
  <c r="N88" i="30"/>
  <c r="K91" i="30"/>
  <c r="S100" i="30"/>
  <c r="B145" i="30"/>
  <c r="I145" i="30" s="1"/>
  <c r="K145" i="30" s="1"/>
  <c r="B153" i="30"/>
  <c r="I153" i="30" s="1"/>
  <c r="K153" i="30" s="1"/>
  <c r="H30" i="30"/>
  <c r="I59" i="30"/>
  <c r="K59" i="30" s="1"/>
  <c r="I64" i="30"/>
  <c r="K64" i="30" s="1"/>
  <c r="O103" i="30"/>
  <c r="O100" i="30" s="1"/>
  <c r="B113" i="30"/>
  <c r="B22" i="30"/>
  <c r="G27" i="30"/>
  <c r="F19" i="30"/>
  <c r="S26" i="30" s="1"/>
  <c r="C19" i="30"/>
  <c r="C23" i="30" s="1"/>
  <c r="F27" i="30"/>
  <c r="W46" i="30"/>
  <c r="N53" i="30"/>
  <c r="I56" i="30"/>
  <c r="K56" i="30" s="1"/>
  <c r="V69" i="30"/>
  <c r="V60" i="30" s="1"/>
  <c r="V58" i="30" s="1"/>
  <c r="E86" i="30"/>
  <c r="B88" i="30"/>
  <c r="I88" i="30" s="1"/>
  <c r="K88" i="30" s="1"/>
  <c r="W93" i="30"/>
  <c r="P93" i="30" s="1"/>
  <c r="N93" i="30" s="1"/>
  <c r="P102" i="30"/>
  <c r="N102" i="30" s="1"/>
  <c r="B114" i="30"/>
  <c r="I114" i="30" s="1"/>
  <c r="O130" i="30"/>
  <c r="U146" i="30"/>
  <c r="U144" i="30" s="1"/>
  <c r="V146" i="30"/>
  <c r="V144" i="30" s="1"/>
  <c r="K95" i="30"/>
  <c r="N96" i="30"/>
  <c r="J55" i="30"/>
  <c r="D19" i="30"/>
  <c r="B32" i="30"/>
  <c r="I32" i="30" s="1"/>
  <c r="I30" i="30" s="1"/>
  <c r="V33" i="30"/>
  <c r="W33" i="30" s="1"/>
  <c r="T49" i="30"/>
  <c r="P49" i="30" s="1"/>
  <c r="K57" i="30"/>
  <c r="W62" i="30"/>
  <c r="P62" i="30" s="1"/>
  <c r="N62" i="30" s="1"/>
  <c r="W63" i="30"/>
  <c r="P63" i="30" s="1"/>
  <c r="N63" i="30" s="1"/>
  <c r="I99" i="30"/>
  <c r="K99" i="30" s="1"/>
  <c r="N116" i="30"/>
  <c r="G19" i="30"/>
  <c r="E77" i="30"/>
  <c r="T157" i="30"/>
  <c r="E109" i="30"/>
  <c r="E118" i="30"/>
  <c r="G61" i="30"/>
  <c r="O89" i="30"/>
  <c r="I147" i="30"/>
  <c r="K147" i="30" s="1"/>
  <c r="E146" i="30"/>
  <c r="E144" i="30" s="1"/>
  <c r="W14" i="30"/>
  <c r="P14" i="30" s="1"/>
  <c r="N14" i="30" s="1"/>
  <c r="P17" i="30"/>
  <c r="N17" i="30" s="1"/>
  <c r="F109" i="30"/>
  <c r="S157" i="30"/>
  <c r="F118" i="30"/>
  <c r="G86" i="30"/>
  <c r="R103" i="30"/>
  <c r="N145" i="30"/>
  <c r="C144" i="30"/>
  <c r="S69" i="30"/>
  <c r="S60" i="30" s="1"/>
  <c r="S58" i="30" s="1"/>
  <c r="G77" i="30"/>
  <c r="G109" i="30"/>
  <c r="G118" i="30"/>
  <c r="R157" i="30"/>
  <c r="I22" i="30"/>
  <c r="B29" i="30"/>
  <c r="I29" i="30" s="1"/>
  <c r="K29" i="30" s="1"/>
  <c r="T69" i="30"/>
  <c r="N87" i="30"/>
  <c r="O86" i="30"/>
  <c r="B18" i="30"/>
  <c r="I18" i="30" s="1"/>
  <c r="K18" i="30" s="1"/>
  <c r="E37" i="30"/>
  <c r="N48" i="30"/>
  <c r="P50" i="30"/>
  <c r="N50" i="30" s="1"/>
  <c r="I63" i="30"/>
  <c r="K63" i="30" s="1"/>
  <c r="W70" i="30"/>
  <c r="P70" i="30" s="1"/>
  <c r="N70" i="30" s="1"/>
  <c r="W71" i="30"/>
  <c r="P71" i="30" s="1"/>
  <c r="N71" i="30" s="1"/>
  <c r="F77" i="30"/>
  <c r="B101" i="30"/>
  <c r="I101" i="30" s="1"/>
  <c r="K101" i="30" s="1"/>
  <c r="D100" i="30"/>
  <c r="S146" i="30"/>
  <c r="S144" i="30" s="1"/>
  <c r="D30" i="30"/>
  <c r="B30" i="30" s="1"/>
  <c r="F37" i="30"/>
  <c r="C118" i="30"/>
  <c r="V157" i="30"/>
  <c r="W157" i="30" s="1"/>
  <c r="C109" i="30"/>
  <c r="G37" i="30"/>
  <c r="W59" i="30"/>
  <c r="P59" i="30" s="1"/>
  <c r="N59" i="30" s="1"/>
  <c r="B72" i="30"/>
  <c r="I72" i="30" s="1"/>
  <c r="K72" i="30" s="1"/>
  <c r="C69" i="30"/>
  <c r="B87" i="30"/>
  <c r="I87" i="30" s="1"/>
  <c r="K87" i="30" s="1"/>
  <c r="D86" i="30"/>
  <c r="W102" i="30"/>
  <c r="V100" i="30"/>
  <c r="D89" i="30"/>
  <c r="B89" i="30" s="1"/>
  <c r="E113" i="30"/>
  <c r="D118" i="30"/>
  <c r="U100" i="30"/>
  <c r="C103" i="30"/>
  <c r="D109" i="30"/>
  <c r="D77" i="30"/>
  <c r="B77" i="30" s="1"/>
  <c r="U89" i="30"/>
  <c r="W89" i="30" s="1"/>
  <c r="P89" i="30" s="1"/>
  <c r="T168" i="29"/>
  <c r="P168" i="29"/>
  <c r="T167" i="29"/>
  <c r="P167" i="29"/>
  <c r="T166" i="29"/>
  <c r="T165" i="29"/>
  <c r="V164" i="29"/>
  <c r="U164" i="29"/>
  <c r="T164" i="29"/>
  <c r="S164" i="29"/>
  <c r="O164" i="29"/>
  <c r="J158" i="29"/>
  <c r="G158" i="29"/>
  <c r="F158" i="29"/>
  <c r="E158" i="29"/>
  <c r="D158" i="29"/>
  <c r="C158" i="29"/>
  <c r="G156" i="29"/>
  <c r="F156" i="29"/>
  <c r="E156" i="29"/>
  <c r="D156" i="29"/>
  <c r="C156" i="29"/>
  <c r="F155" i="29"/>
  <c r="E155" i="29"/>
  <c r="D155" i="29"/>
  <c r="C155" i="29"/>
  <c r="G153" i="29"/>
  <c r="F153" i="29"/>
  <c r="E153" i="29"/>
  <c r="D153" i="29"/>
  <c r="C153" i="29"/>
  <c r="V148" i="29"/>
  <c r="U148" i="29"/>
  <c r="T148" i="29"/>
  <c r="S148" i="29"/>
  <c r="R148" i="29"/>
  <c r="O148" i="29"/>
  <c r="J148" i="29"/>
  <c r="G148" i="29"/>
  <c r="G146" i="29" s="1"/>
  <c r="F148" i="29"/>
  <c r="F146" i="29" s="1"/>
  <c r="E148" i="29"/>
  <c r="D148" i="29"/>
  <c r="D146" i="29" s="1"/>
  <c r="C148" i="29"/>
  <c r="V147" i="29"/>
  <c r="U147" i="29"/>
  <c r="T147" i="29"/>
  <c r="S147" i="29"/>
  <c r="R147" i="29"/>
  <c r="O147" i="29"/>
  <c r="J147" i="29"/>
  <c r="E147" i="29"/>
  <c r="T145" i="29"/>
  <c r="P145" i="29" s="1"/>
  <c r="O145" i="29"/>
  <c r="J145" i="29"/>
  <c r="G145" i="29"/>
  <c r="F145" i="29"/>
  <c r="D145" i="29"/>
  <c r="C145" i="29"/>
  <c r="O133" i="29"/>
  <c r="O132" i="29"/>
  <c r="O131" i="29"/>
  <c r="J129" i="29"/>
  <c r="J128" i="29"/>
  <c r="J127" i="29"/>
  <c r="U116" i="29"/>
  <c r="W116" i="29" s="1"/>
  <c r="P116" i="29" s="1"/>
  <c r="O116" i="29"/>
  <c r="J116" i="29"/>
  <c r="G116" i="29"/>
  <c r="F116" i="29"/>
  <c r="E116" i="29"/>
  <c r="D116" i="29"/>
  <c r="C116" i="29"/>
  <c r="E115" i="29"/>
  <c r="I115" i="29" s="1"/>
  <c r="E114" i="29"/>
  <c r="D114" i="29"/>
  <c r="D113" i="29" s="1"/>
  <c r="C114" i="29"/>
  <c r="O107" i="29"/>
  <c r="N107" i="29" s="1"/>
  <c r="E107" i="29"/>
  <c r="I107" i="29" s="1"/>
  <c r="K107" i="29" s="1"/>
  <c r="V106" i="29"/>
  <c r="U106" i="29"/>
  <c r="U103" i="29" s="1"/>
  <c r="T106" i="29"/>
  <c r="S106" i="29"/>
  <c r="S103" i="29" s="1"/>
  <c r="R106" i="29"/>
  <c r="O106" i="29"/>
  <c r="J106" i="29"/>
  <c r="G106" i="29"/>
  <c r="G103" i="29" s="1"/>
  <c r="F106" i="29"/>
  <c r="F103" i="29" s="1"/>
  <c r="E106" i="29"/>
  <c r="D106" i="29"/>
  <c r="D103" i="29" s="1"/>
  <c r="C106" i="29"/>
  <c r="C103" i="29" s="1"/>
  <c r="T105" i="29"/>
  <c r="P105" i="29" s="1"/>
  <c r="O105" i="29"/>
  <c r="J105" i="29"/>
  <c r="E105" i="29"/>
  <c r="I105" i="29" s="1"/>
  <c r="T104" i="29"/>
  <c r="O104" i="29"/>
  <c r="J104" i="29"/>
  <c r="E104" i="29"/>
  <c r="V102" i="29"/>
  <c r="U102" i="29"/>
  <c r="T102" i="29"/>
  <c r="S102" i="29"/>
  <c r="R102" i="29"/>
  <c r="O102" i="29"/>
  <c r="J102" i="29"/>
  <c r="F102" i="29"/>
  <c r="I102" i="29" s="1"/>
  <c r="E102" i="29"/>
  <c r="T101" i="29"/>
  <c r="S101" i="29"/>
  <c r="O101" i="29"/>
  <c r="J101" i="29"/>
  <c r="G101" i="29"/>
  <c r="F101" i="29"/>
  <c r="E101" i="29"/>
  <c r="D101" i="29"/>
  <c r="C101" i="29"/>
  <c r="U99" i="29"/>
  <c r="W99" i="29" s="1"/>
  <c r="P99" i="29" s="1"/>
  <c r="N99" i="29" s="1"/>
  <c r="E99" i="29"/>
  <c r="C99" i="29"/>
  <c r="U98" i="29"/>
  <c r="W98" i="29" s="1"/>
  <c r="P98" i="29" s="1"/>
  <c r="N98" i="29" s="1"/>
  <c r="E98" i="29"/>
  <c r="C98" i="29"/>
  <c r="U97" i="29"/>
  <c r="W97" i="29" s="1"/>
  <c r="P97" i="29" s="1"/>
  <c r="N97" i="29" s="1"/>
  <c r="E97" i="29"/>
  <c r="C97" i="29"/>
  <c r="U96" i="29"/>
  <c r="W96" i="29" s="1"/>
  <c r="P96" i="29" s="1"/>
  <c r="O96" i="29"/>
  <c r="J96" i="29"/>
  <c r="G96" i="29"/>
  <c r="G89" i="29" s="1"/>
  <c r="F96" i="29"/>
  <c r="F89" i="29" s="1"/>
  <c r="E96" i="29"/>
  <c r="D96" i="29"/>
  <c r="C96" i="29"/>
  <c r="C89" i="29" s="1"/>
  <c r="V95" i="29"/>
  <c r="U95" i="29"/>
  <c r="T95" i="29"/>
  <c r="S95" i="29"/>
  <c r="R95" i="29"/>
  <c r="O95" i="29"/>
  <c r="J95" i="29"/>
  <c r="D95" i="29"/>
  <c r="B95" i="29" s="1"/>
  <c r="I95" i="29" s="1"/>
  <c r="V94" i="29"/>
  <c r="U94" i="29"/>
  <c r="T94" i="29"/>
  <c r="S94" i="29"/>
  <c r="R94" i="29"/>
  <c r="O94" i="29"/>
  <c r="J94" i="29"/>
  <c r="D94" i="29"/>
  <c r="B94" i="29" s="1"/>
  <c r="I94" i="29" s="1"/>
  <c r="V93" i="29"/>
  <c r="U93" i="29"/>
  <c r="T93" i="29"/>
  <c r="S93" i="29"/>
  <c r="R93" i="29"/>
  <c r="O93" i="29"/>
  <c r="J93" i="29"/>
  <c r="D93" i="29"/>
  <c r="B93" i="29" s="1"/>
  <c r="I93" i="29" s="1"/>
  <c r="V92" i="29"/>
  <c r="U92" i="29"/>
  <c r="T92" i="29"/>
  <c r="S92" i="29"/>
  <c r="R92" i="29"/>
  <c r="O92" i="29"/>
  <c r="J92" i="29"/>
  <c r="D92" i="29"/>
  <c r="B92" i="29" s="1"/>
  <c r="I92" i="29" s="1"/>
  <c r="V91" i="29"/>
  <c r="U91" i="29"/>
  <c r="T91" i="29"/>
  <c r="S91" i="29"/>
  <c r="R91" i="29"/>
  <c r="O91" i="29"/>
  <c r="J91" i="29"/>
  <c r="D91" i="29"/>
  <c r="B91" i="29" s="1"/>
  <c r="I91" i="29" s="1"/>
  <c r="V90" i="29"/>
  <c r="V89" i="29" s="1"/>
  <c r="U90" i="29"/>
  <c r="T90" i="29"/>
  <c r="T89" i="29" s="1"/>
  <c r="S90" i="29"/>
  <c r="S89" i="29" s="1"/>
  <c r="R90" i="29"/>
  <c r="R89" i="29" s="1"/>
  <c r="O90" i="29"/>
  <c r="J90" i="29"/>
  <c r="D90" i="29"/>
  <c r="B90" i="29" s="1"/>
  <c r="I90" i="29" s="1"/>
  <c r="T88" i="29"/>
  <c r="P88" i="29" s="1"/>
  <c r="O88" i="29"/>
  <c r="J88" i="29"/>
  <c r="G88" i="29"/>
  <c r="F88" i="29"/>
  <c r="E88" i="29"/>
  <c r="D88" i="29"/>
  <c r="C88" i="29"/>
  <c r="T87" i="29"/>
  <c r="P87" i="29" s="1"/>
  <c r="O87" i="29"/>
  <c r="J87" i="29"/>
  <c r="J86" i="29" s="1"/>
  <c r="G87" i="29"/>
  <c r="F87" i="29"/>
  <c r="F86" i="29" s="1"/>
  <c r="E87" i="29"/>
  <c r="D87" i="29"/>
  <c r="C87" i="29"/>
  <c r="C86" i="29" s="1"/>
  <c r="V74" i="29"/>
  <c r="U74" i="29"/>
  <c r="T74" i="29"/>
  <c r="S74" i="29"/>
  <c r="R74" i="29"/>
  <c r="O74" i="29"/>
  <c r="J74" i="29"/>
  <c r="G74" i="29"/>
  <c r="F74" i="29"/>
  <c r="E74" i="29"/>
  <c r="D74" i="29"/>
  <c r="C74" i="29"/>
  <c r="V73" i="29"/>
  <c r="U73" i="29"/>
  <c r="T73" i="29"/>
  <c r="S73" i="29"/>
  <c r="R73" i="29"/>
  <c r="G73" i="29"/>
  <c r="F73" i="29"/>
  <c r="E73" i="29"/>
  <c r="D73" i="29"/>
  <c r="C73" i="29"/>
  <c r="V72" i="29"/>
  <c r="U72" i="29"/>
  <c r="T72" i="29"/>
  <c r="S72" i="29"/>
  <c r="R72" i="29"/>
  <c r="O72" i="29"/>
  <c r="J72" i="29"/>
  <c r="G72" i="29"/>
  <c r="F72" i="29"/>
  <c r="E72" i="29"/>
  <c r="D72" i="29"/>
  <c r="C72" i="29"/>
  <c r="V71" i="29"/>
  <c r="U71" i="29"/>
  <c r="T71" i="29"/>
  <c r="S71" i="29"/>
  <c r="R71" i="29"/>
  <c r="O71" i="29"/>
  <c r="J71" i="29"/>
  <c r="G71" i="29"/>
  <c r="F71" i="29"/>
  <c r="E71" i="29"/>
  <c r="D71" i="29"/>
  <c r="C71" i="29"/>
  <c r="V70" i="29"/>
  <c r="U70" i="29"/>
  <c r="T70" i="29"/>
  <c r="S70" i="29"/>
  <c r="R70" i="29"/>
  <c r="O70" i="29"/>
  <c r="J70" i="29"/>
  <c r="G70" i="29"/>
  <c r="F70" i="29"/>
  <c r="E70" i="29"/>
  <c r="D70" i="29"/>
  <c r="C70" i="29"/>
  <c r="S68" i="29"/>
  <c r="R68" i="29"/>
  <c r="G68" i="29"/>
  <c r="F68" i="29"/>
  <c r="S67" i="29"/>
  <c r="R67" i="29"/>
  <c r="G67" i="29"/>
  <c r="F67" i="29"/>
  <c r="S66" i="29"/>
  <c r="R66" i="29"/>
  <c r="G66" i="29"/>
  <c r="F66" i="29"/>
  <c r="S65" i="29"/>
  <c r="R65" i="29"/>
  <c r="G65" i="29"/>
  <c r="F65" i="29"/>
  <c r="V64" i="29"/>
  <c r="U64" i="29"/>
  <c r="T64" i="29"/>
  <c r="S64" i="29"/>
  <c r="R64" i="29"/>
  <c r="O64" i="29"/>
  <c r="J64" i="29"/>
  <c r="G64" i="29"/>
  <c r="F64" i="29"/>
  <c r="D64" i="29"/>
  <c r="C64" i="29"/>
  <c r="V63" i="29"/>
  <c r="U63" i="29"/>
  <c r="T63" i="29"/>
  <c r="S63" i="29"/>
  <c r="R63" i="29"/>
  <c r="O63" i="29"/>
  <c r="J63" i="29"/>
  <c r="G63" i="29"/>
  <c r="F63" i="29"/>
  <c r="V62" i="29"/>
  <c r="U62" i="29"/>
  <c r="T62" i="29"/>
  <c r="S62" i="29"/>
  <c r="R62" i="29"/>
  <c r="O62" i="29"/>
  <c r="J62" i="29"/>
  <c r="G62" i="29"/>
  <c r="F62" i="29"/>
  <c r="V61" i="29"/>
  <c r="U61" i="29"/>
  <c r="T61" i="29"/>
  <c r="S61" i="29"/>
  <c r="R61" i="29"/>
  <c r="O61" i="29"/>
  <c r="J61" i="29"/>
  <c r="F61" i="29"/>
  <c r="V59" i="29"/>
  <c r="U59" i="29"/>
  <c r="T59" i="29"/>
  <c r="S59" i="29"/>
  <c r="R59" i="29"/>
  <c r="O59" i="29"/>
  <c r="J59" i="29"/>
  <c r="G59" i="29"/>
  <c r="F59" i="29"/>
  <c r="E59" i="29"/>
  <c r="D59" i="29"/>
  <c r="C59" i="29"/>
  <c r="J57" i="29"/>
  <c r="E57" i="29"/>
  <c r="I57" i="29" s="1"/>
  <c r="J56" i="29"/>
  <c r="E56" i="29"/>
  <c r="I56" i="29" s="1"/>
  <c r="T54" i="29"/>
  <c r="O54" i="29"/>
  <c r="T53" i="29"/>
  <c r="P53" i="29" s="1"/>
  <c r="O53" i="29"/>
  <c r="T52" i="29"/>
  <c r="P52" i="29" s="1"/>
  <c r="O52" i="29"/>
  <c r="T51" i="29"/>
  <c r="P51" i="29" s="1"/>
  <c r="O51" i="29"/>
  <c r="T50" i="29"/>
  <c r="P50" i="29" s="1"/>
  <c r="O50" i="29"/>
  <c r="O49" i="29" s="1"/>
  <c r="U48" i="29"/>
  <c r="W48" i="29" s="1"/>
  <c r="P48" i="29"/>
  <c r="O48" i="29"/>
  <c r="U47" i="29"/>
  <c r="W47" i="29" s="1"/>
  <c r="P47" i="29"/>
  <c r="O47" i="29"/>
  <c r="U46" i="29"/>
  <c r="P46" i="29" s="1"/>
  <c r="O46" i="29"/>
  <c r="V35" i="29"/>
  <c r="V33" i="29" s="1"/>
  <c r="U35" i="29"/>
  <c r="U33" i="29" s="1"/>
  <c r="T35" i="29"/>
  <c r="T33" i="29" s="1"/>
  <c r="S35" i="29"/>
  <c r="S33" i="29" s="1"/>
  <c r="R35" i="29"/>
  <c r="Q34" i="29"/>
  <c r="P34" i="29" s="1"/>
  <c r="G32" i="29"/>
  <c r="G30" i="29" s="1"/>
  <c r="F32" i="29"/>
  <c r="F30" i="29" s="1"/>
  <c r="E32" i="29"/>
  <c r="E30" i="29" s="1"/>
  <c r="D32" i="29"/>
  <c r="D30" i="29" s="1"/>
  <c r="C32" i="29"/>
  <c r="C30" i="29" s="1"/>
  <c r="H31" i="29"/>
  <c r="I31" i="29" s="1"/>
  <c r="J29" i="29"/>
  <c r="G29" i="29"/>
  <c r="F29" i="29"/>
  <c r="E29" i="29"/>
  <c r="D29" i="29"/>
  <c r="C29" i="29"/>
  <c r="J28" i="29"/>
  <c r="G28" i="29"/>
  <c r="F28" i="29"/>
  <c r="E28" i="29"/>
  <c r="D28" i="29"/>
  <c r="C28" i="29"/>
  <c r="G22" i="29"/>
  <c r="G118" i="29" s="1"/>
  <c r="F22" i="29"/>
  <c r="F109" i="29" s="1"/>
  <c r="E22" i="29"/>
  <c r="D22" i="29"/>
  <c r="D118" i="29" s="1"/>
  <c r="C22" i="29"/>
  <c r="C77" i="29" s="1"/>
  <c r="Q20" i="29"/>
  <c r="P20" i="29" s="1"/>
  <c r="H23" i="29" s="1"/>
  <c r="Q26" i="29" s="1"/>
  <c r="G18" i="29"/>
  <c r="F18" i="29"/>
  <c r="E18" i="29"/>
  <c r="D18" i="29"/>
  <c r="C18" i="29"/>
  <c r="V17" i="29"/>
  <c r="W17" i="29" s="1"/>
  <c r="T17" i="29"/>
  <c r="V16" i="29"/>
  <c r="U16" i="29"/>
  <c r="T16" i="29"/>
  <c r="S16" i="29"/>
  <c r="R16" i="29"/>
  <c r="V15" i="29"/>
  <c r="U15" i="29"/>
  <c r="T15" i="29"/>
  <c r="S15" i="29"/>
  <c r="R15" i="29"/>
  <c r="V14" i="29"/>
  <c r="U14" i="29"/>
  <c r="T14" i="29"/>
  <c r="S14" i="29"/>
  <c r="R14" i="29"/>
  <c r="B6" i="29"/>
  <c r="T168" i="28"/>
  <c r="P168" i="28"/>
  <c r="T167" i="28"/>
  <c r="P167" i="28"/>
  <c r="T166" i="28"/>
  <c r="T165" i="28"/>
  <c r="V164" i="28"/>
  <c r="U164" i="28"/>
  <c r="T164" i="28"/>
  <c r="S164" i="28"/>
  <c r="R164" i="28"/>
  <c r="O164" i="28"/>
  <c r="J158" i="28"/>
  <c r="G158" i="28"/>
  <c r="F158" i="28"/>
  <c r="E158" i="28"/>
  <c r="D158" i="28"/>
  <c r="C158" i="28"/>
  <c r="G156" i="28"/>
  <c r="F156" i="28"/>
  <c r="E156" i="28"/>
  <c r="D156" i="28"/>
  <c r="C156" i="28"/>
  <c r="G155" i="28"/>
  <c r="F155" i="28"/>
  <c r="E155" i="28"/>
  <c r="D155" i="28"/>
  <c r="C155" i="28"/>
  <c r="G153" i="28"/>
  <c r="F153" i="28"/>
  <c r="E153" i="28"/>
  <c r="D153" i="28"/>
  <c r="C153" i="28"/>
  <c r="V148" i="28"/>
  <c r="U148" i="28"/>
  <c r="T148" i="28"/>
  <c r="S148" i="28"/>
  <c r="R148" i="28"/>
  <c r="O148" i="28"/>
  <c r="J148" i="28"/>
  <c r="G148" i="28"/>
  <c r="G146" i="28" s="1"/>
  <c r="F148" i="28"/>
  <c r="F146" i="28" s="1"/>
  <c r="E148" i="28"/>
  <c r="D148" i="28"/>
  <c r="D146" i="28" s="1"/>
  <c r="C148" i="28"/>
  <c r="C146" i="28" s="1"/>
  <c r="V147" i="28"/>
  <c r="U147" i="28"/>
  <c r="T147" i="28"/>
  <c r="S147" i="28"/>
  <c r="R147" i="28"/>
  <c r="O147" i="28"/>
  <c r="J147" i="28"/>
  <c r="E147" i="28"/>
  <c r="I147" i="28" s="1"/>
  <c r="T145" i="28"/>
  <c r="O145" i="28"/>
  <c r="J145" i="28"/>
  <c r="G145" i="28"/>
  <c r="F145" i="28"/>
  <c r="D145" i="28"/>
  <c r="C145" i="28"/>
  <c r="O133" i="28"/>
  <c r="O132" i="28"/>
  <c r="O131" i="28"/>
  <c r="J129" i="28"/>
  <c r="J128" i="28"/>
  <c r="J127" i="28"/>
  <c r="U116" i="28"/>
  <c r="W116" i="28" s="1"/>
  <c r="P116" i="28" s="1"/>
  <c r="O116" i="28"/>
  <c r="J116" i="28"/>
  <c r="G116" i="28"/>
  <c r="F116" i="28"/>
  <c r="E116" i="28"/>
  <c r="D116" i="28"/>
  <c r="C116" i="28"/>
  <c r="E115" i="28"/>
  <c r="I115" i="28" s="1"/>
  <c r="E114" i="28"/>
  <c r="D114" i="28"/>
  <c r="D113" i="28" s="1"/>
  <c r="C114" i="28"/>
  <c r="O107" i="28"/>
  <c r="N107" i="28" s="1"/>
  <c r="E107" i="28"/>
  <c r="I107" i="28" s="1"/>
  <c r="K107" i="28" s="1"/>
  <c r="V106" i="28"/>
  <c r="V103" i="28" s="1"/>
  <c r="U106" i="28"/>
  <c r="U103" i="28" s="1"/>
  <c r="T106" i="28"/>
  <c r="S106" i="28"/>
  <c r="S103" i="28" s="1"/>
  <c r="R106" i="28"/>
  <c r="O106" i="28"/>
  <c r="J106" i="28"/>
  <c r="G106" i="28"/>
  <c r="G103" i="28" s="1"/>
  <c r="F106" i="28"/>
  <c r="F103" i="28" s="1"/>
  <c r="E106" i="28"/>
  <c r="D106" i="28"/>
  <c r="C106" i="28"/>
  <c r="C103" i="28" s="1"/>
  <c r="T105" i="28"/>
  <c r="P105" i="28" s="1"/>
  <c r="O105" i="28"/>
  <c r="J105" i="28"/>
  <c r="E105" i="28"/>
  <c r="I105" i="28" s="1"/>
  <c r="T104" i="28"/>
  <c r="P104" i="28" s="1"/>
  <c r="O104" i="28"/>
  <c r="J104" i="28"/>
  <c r="E104" i="28"/>
  <c r="I104" i="28" s="1"/>
  <c r="R103" i="28"/>
  <c r="V102" i="28"/>
  <c r="U102" i="28"/>
  <c r="T102" i="28"/>
  <c r="S102" i="28"/>
  <c r="R102" i="28"/>
  <c r="O102" i="28"/>
  <c r="J102" i="28"/>
  <c r="F102" i="28"/>
  <c r="I102" i="28" s="1"/>
  <c r="E102" i="28"/>
  <c r="T101" i="28"/>
  <c r="S101" i="28"/>
  <c r="O101" i="28"/>
  <c r="J101" i="28"/>
  <c r="G101" i="28"/>
  <c r="F101" i="28"/>
  <c r="E101" i="28"/>
  <c r="D101" i="28"/>
  <c r="C101" i="28"/>
  <c r="U99" i="28"/>
  <c r="W99" i="28" s="1"/>
  <c r="P99" i="28" s="1"/>
  <c r="N99" i="28" s="1"/>
  <c r="E99" i="28"/>
  <c r="C99" i="28"/>
  <c r="U98" i="28"/>
  <c r="W98" i="28" s="1"/>
  <c r="P98" i="28" s="1"/>
  <c r="N98" i="28" s="1"/>
  <c r="E98" i="28"/>
  <c r="C98" i="28"/>
  <c r="U97" i="28"/>
  <c r="W97" i="28" s="1"/>
  <c r="P97" i="28" s="1"/>
  <c r="N97" i="28" s="1"/>
  <c r="E97" i="28"/>
  <c r="C97" i="28"/>
  <c r="U96" i="28"/>
  <c r="W96" i="28" s="1"/>
  <c r="P96" i="28" s="1"/>
  <c r="O96" i="28"/>
  <c r="J96" i="28"/>
  <c r="G96" i="28"/>
  <c r="G89" i="28" s="1"/>
  <c r="F96" i="28"/>
  <c r="F89" i="28" s="1"/>
  <c r="E96" i="28"/>
  <c r="D96" i="28"/>
  <c r="C96" i="28"/>
  <c r="C89" i="28" s="1"/>
  <c r="V95" i="28"/>
  <c r="U95" i="28"/>
  <c r="T95" i="28"/>
  <c r="S95" i="28"/>
  <c r="R95" i="28"/>
  <c r="O95" i="28"/>
  <c r="J95" i="28"/>
  <c r="D95" i="28"/>
  <c r="B95" i="28" s="1"/>
  <c r="I95" i="28" s="1"/>
  <c r="V94" i="28"/>
  <c r="U94" i="28"/>
  <c r="T94" i="28"/>
  <c r="S94" i="28"/>
  <c r="R94" i="28"/>
  <c r="O94" i="28"/>
  <c r="J94" i="28"/>
  <c r="D94" i="28"/>
  <c r="B94" i="28" s="1"/>
  <c r="I94" i="28" s="1"/>
  <c r="V93" i="28"/>
  <c r="U93" i="28"/>
  <c r="T93" i="28"/>
  <c r="S93" i="28"/>
  <c r="R93" i="28"/>
  <c r="O93" i="28"/>
  <c r="J93" i="28"/>
  <c r="D93" i="28"/>
  <c r="B93" i="28" s="1"/>
  <c r="I93" i="28" s="1"/>
  <c r="V92" i="28"/>
  <c r="U92" i="28"/>
  <c r="T92" i="28"/>
  <c r="S92" i="28"/>
  <c r="R92" i="28"/>
  <c r="O92" i="28"/>
  <c r="J92" i="28"/>
  <c r="D92" i="28"/>
  <c r="B92" i="28" s="1"/>
  <c r="I92" i="28" s="1"/>
  <c r="V91" i="28"/>
  <c r="U91" i="28"/>
  <c r="T91" i="28"/>
  <c r="S91" i="28"/>
  <c r="R91" i="28"/>
  <c r="O91" i="28"/>
  <c r="J91" i="28"/>
  <c r="D91" i="28"/>
  <c r="B91" i="28" s="1"/>
  <c r="I91" i="28" s="1"/>
  <c r="V90" i="28"/>
  <c r="V89" i="28" s="1"/>
  <c r="U90" i="28"/>
  <c r="T90" i="28"/>
  <c r="T89" i="28" s="1"/>
  <c r="S90" i="28"/>
  <c r="S89" i="28" s="1"/>
  <c r="R90" i="28"/>
  <c r="R89" i="28" s="1"/>
  <c r="O90" i="28"/>
  <c r="J90" i="28"/>
  <c r="D90" i="28"/>
  <c r="T88" i="28"/>
  <c r="P88" i="28" s="1"/>
  <c r="O88" i="28"/>
  <c r="J88" i="28"/>
  <c r="G88" i="28"/>
  <c r="F88" i="28"/>
  <c r="E88" i="28"/>
  <c r="D88" i="28"/>
  <c r="C88" i="28"/>
  <c r="T87" i="28"/>
  <c r="P87" i="28" s="1"/>
  <c r="O87" i="28"/>
  <c r="J87" i="28"/>
  <c r="J86" i="28" s="1"/>
  <c r="G87" i="28"/>
  <c r="G86" i="28" s="1"/>
  <c r="F87" i="28"/>
  <c r="F86" i="28" s="1"/>
  <c r="E87" i="28"/>
  <c r="E86" i="28" s="1"/>
  <c r="D87" i="28"/>
  <c r="C87" i="28"/>
  <c r="C86" i="28" s="1"/>
  <c r="V74" i="28"/>
  <c r="U74" i="28"/>
  <c r="T74" i="28"/>
  <c r="S74" i="28"/>
  <c r="R74" i="28"/>
  <c r="O74" i="28"/>
  <c r="J74" i="28"/>
  <c r="G74" i="28"/>
  <c r="F74" i="28"/>
  <c r="E74" i="28"/>
  <c r="D74" i="28"/>
  <c r="C74" i="28"/>
  <c r="V73" i="28"/>
  <c r="U73" i="28"/>
  <c r="T73" i="28"/>
  <c r="S73" i="28"/>
  <c r="R73" i="28"/>
  <c r="G73" i="28"/>
  <c r="F73" i="28"/>
  <c r="E73" i="28"/>
  <c r="D73" i="28"/>
  <c r="C73" i="28"/>
  <c r="V72" i="28"/>
  <c r="U72" i="28"/>
  <c r="T72" i="28"/>
  <c r="S72" i="28"/>
  <c r="R72" i="28"/>
  <c r="O72" i="28"/>
  <c r="J72" i="28"/>
  <c r="G72" i="28"/>
  <c r="F72" i="28"/>
  <c r="E72" i="28"/>
  <c r="D72" i="28"/>
  <c r="C72" i="28"/>
  <c r="V71" i="28"/>
  <c r="U71" i="28"/>
  <c r="T71" i="28"/>
  <c r="S71" i="28"/>
  <c r="R71" i="28"/>
  <c r="O71" i="28"/>
  <c r="J71" i="28"/>
  <c r="G71" i="28"/>
  <c r="F71" i="28"/>
  <c r="E71" i="28"/>
  <c r="D71" i="28"/>
  <c r="C71" i="28"/>
  <c r="V70" i="28"/>
  <c r="U70" i="28"/>
  <c r="T70" i="28"/>
  <c r="S70" i="28"/>
  <c r="R70" i="28"/>
  <c r="O70" i="28"/>
  <c r="J70" i="28"/>
  <c r="G70" i="28"/>
  <c r="F70" i="28"/>
  <c r="E70" i="28"/>
  <c r="D70" i="28"/>
  <c r="C70" i="28"/>
  <c r="S68" i="28"/>
  <c r="R68" i="28"/>
  <c r="G68" i="28"/>
  <c r="F68" i="28"/>
  <c r="S67" i="28"/>
  <c r="R67" i="28"/>
  <c r="G67" i="28"/>
  <c r="F67" i="28"/>
  <c r="S66" i="28"/>
  <c r="R66" i="28"/>
  <c r="G66" i="28"/>
  <c r="F66" i="28"/>
  <c r="S65" i="28"/>
  <c r="R65" i="28"/>
  <c r="G65" i="28"/>
  <c r="F65" i="28"/>
  <c r="V64" i="28"/>
  <c r="U64" i="28"/>
  <c r="T64" i="28"/>
  <c r="S64" i="28"/>
  <c r="R64" i="28"/>
  <c r="O64" i="28"/>
  <c r="J64" i="28"/>
  <c r="G64" i="28"/>
  <c r="F64" i="28"/>
  <c r="D64" i="28"/>
  <c r="C64" i="28"/>
  <c r="V63" i="28"/>
  <c r="U63" i="28"/>
  <c r="T63" i="28"/>
  <c r="S63" i="28"/>
  <c r="R63" i="28"/>
  <c r="O63" i="28"/>
  <c r="J63" i="28"/>
  <c r="G63" i="28"/>
  <c r="F63" i="28"/>
  <c r="V62" i="28"/>
  <c r="U62" i="28"/>
  <c r="T62" i="28"/>
  <c r="S62" i="28"/>
  <c r="R62" i="28"/>
  <c r="O62" i="28"/>
  <c r="J62" i="28"/>
  <c r="G62" i="28"/>
  <c r="F62" i="28"/>
  <c r="V61" i="28"/>
  <c r="U61" i="28"/>
  <c r="T61" i="28"/>
  <c r="S61" i="28"/>
  <c r="R61" i="28"/>
  <c r="O61" i="28"/>
  <c r="J61" i="28"/>
  <c r="F61" i="28"/>
  <c r="V59" i="28"/>
  <c r="U59" i="28"/>
  <c r="T59" i="28"/>
  <c r="S59" i="28"/>
  <c r="R59" i="28"/>
  <c r="O59" i="28"/>
  <c r="J59" i="28"/>
  <c r="G59" i="28"/>
  <c r="F59" i="28"/>
  <c r="E59" i="28"/>
  <c r="D59" i="28"/>
  <c r="C59" i="28"/>
  <c r="J57" i="28"/>
  <c r="E57" i="28"/>
  <c r="I57" i="28" s="1"/>
  <c r="J56" i="28"/>
  <c r="E56" i="28"/>
  <c r="I56" i="28" s="1"/>
  <c r="T54" i="28"/>
  <c r="P54" i="28" s="1"/>
  <c r="O54" i="28"/>
  <c r="T53" i="28"/>
  <c r="P53" i="28" s="1"/>
  <c r="O53" i="28"/>
  <c r="T52" i="28"/>
  <c r="P52" i="28" s="1"/>
  <c r="O52" i="28"/>
  <c r="T51" i="28"/>
  <c r="P51" i="28" s="1"/>
  <c r="O51" i="28"/>
  <c r="T50" i="28"/>
  <c r="O50" i="28"/>
  <c r="U48" i="28"/>
  <c r="W48" i="28" s="1"/>
  <c r="P48" i="28"/>
  <c r="O48" i="28"/>
  <c r="U47" i="28"/>
  <c r="W47" i="28" s="1"/>
  <c r="P47" i="28"/>
  <c r="O47" i="28"/>
  <c r="U46" i="28"/>
  <c r="W46" i="28" s="1"/>
  <c r="O46" i="28"/>
  <c r="V35" i="28"/>
  <c r="V33" i="28" s="1"/>
  <c r="U35" i="28"/>
  <c r="U33" i="28" s="1"/>
  <c r="T35" i="28"/>
  <c r="T33" i="28" s="1"/>
  <c r="S35" i="28"/>
  <c r="S33" i="28" s="1"/>
  <c r="R35" i="28"/>
  <c r="Q34" i="28"/>
  <c r="P34" i="28" s="1"/>
  <c r="G32" i="28"/>
  <c r="G30" i="28" s="1"/>
  <c r="F32" i="28"/>
  <c r="F30" i="28" s="1"/>
  <c r="E32" i="28"/>
  <c r="E30" i="28" s="1"/>
  <c r="D32" i="28"/>
  <c r="D30" i="28" s="1"/>
  <c r="C32" i="28"/>
  <c r="H31" i="28"/>
  <c r="I31" i="28" s="1"/>
  <c r="J29" i="28"/>
  <c r="G29" i="28"/>
  <c r="F29" i="28"/>
  <c r="E29" i="28"/>
  <c r="D29" i="28"/>
  <c r="C29" i="28"/>
  <c r="J28" i="28"/>
  <c r="G28" i="28"/>
  <c r="F28" i="28"/>
  <c r="E28" i="28"/>
  <c r="D28" i="28"/>
  <c r="C28" i="28"/>
  <c r="G22" i="28"/>
  <c r="R157" i="28" s="1"/>
  <c r="F22" i="28"/>
  <c r="S157" i="28" s="1"/>
  <c r="E22" i="28"/>
  <c r="T157" i="28" s="1"/>
  <c r="D22" i="28"/>
  <c r="D77" i="28" s="1"/>
  <c r="C22" i="28"/>
  <c r="C77" i="28" s="1"/>
  <c r="Q20" i="28"/>
  <c r="P20" i="28" s="1"/>
  <c r="H23" i="28" s="1"/>
  <c r="Q26" i="28" s="1"/>
  <c r="G18" i="28"/>
  <c r="F18" i="28"/>
  <c r="E18" i="28"/>
  <c r="D18" i="28"/>
  <c r="C18" i="28"/>
  <c r="V17" i="28"/>
  <c r="W17" i="28" s="1"/>
  <c r="T17" i="28"/>
  <c r="V16" i="28"/>
  <c r="U16" i="28"/>
  <c r="T16" i="28"/>
  <c r="S16" i="28"/>
  <c r="R16" i="28"/>
  <c r="V15" i="28"/>
  <c r="U15" i="28"/>
  <c r="T15" i="28"/>
  <c r="S15" i="28"/>
  <c r="R15" i="28"/>
  <c r="V14" i="28"/>
  <c r="U14" i="28"/>
  <c r="T14" i="28"/>
  <c r="S14" i="28"/>
  <c r="R14" i="28"/>
  <c r="B6" i="28"/>
  <c r="T168" i="27"/>
  <c r="P168" i="27"/>
  <c r="T167" i="27"/>
  <c r="P167" i="27"/>
  <c r="T166" i="27"/>
  <c r="T165" i="27"/>
  <c r="V164" i="27"/>
  <c r="U164" i="27"/>
  <c r="T164" i="27"/>
  <c r="S164" i="27"/>
  <c r="R164" i="27"/>
  <c r="J158" i="27"/>
  <c r="G158" i="27"/>
  <c r="F158" i="27"/>
  <c r="E158" i="27"/>
  <c r="D158" i="27"/>
  <c r="C158" i="27"/>
  <c r="G156" i="27"/>
  <c r="F156" i="27"/>
  <c r="E156" i="27"/>
  <c r="D156" i="27"/>
  <c r="C156" i="27"/>
  <c r="G155" i="27"/>
  <c r="F155" i="27"/>
  <c r="E155" i="27"/>
  <c r="D155" i="27"/>
  <c r="C155" i="27"/>
  <c r="G153" i="27"/>
  <c r="F153" i="27"/>
  <c r="E153" i="27"/>
  <c r="D153" i="27"/>
  <c r="C153" i="27"/>
  <c r="V148" i="27"/>
  <c r="U148" i="27"/>
  <c r="T148" i="27"/>
  <c r="S148" i="27"/>
  <c r="R148" i="27"/>
  <c r="O148" i="27"/>
  <c r="J148" i="27"/>
  <c r="G148" i="27"/>
  <c r="G146" i="27" s="1"/>
  <c r="F148" i="27"/>
  <c r="F146" i="27" s="1"/>
  <c r="E148" i="27"/>
  <c r="D148" i="27"/>
  <c r="D146" i="27" s="1"/>
  <c r="C148" i="27"/>
  <c r="C146" i="27" s="1"/>
  <c r="V147" i="27"/>
  <c r="U147" i="27"/>
  <c r="T147" i="27"/>
  <c r="S147" i="27"/>
  <c r="R147" i="27"/>
  <c r="O147" i="27"/>
  <c r="J147" i="27"/>
  <c r="E147" i="27"/>
  <c r="I147" i="27" s="1"/>
  <c r="T145" i="27"/>
  <c r="P145" i="27" s="1"/>
  <c r="O145" i="27"/>
  <c r="J145" i="27"/>
  <c r="G145" i="27"/>
  <c r="F145" i="27"/>
  <c r="D145" i="27"/>
  <c r="C145" i="27"/>
  <c r="O133" i="27"/>
  <c r="O132" i="27"/>
  <c r="O131" i="27"/>
  <c r="J129" i="27"/>
  <c r="J127" i="27"/>
  <c r="U116" i="27"/>
  <c r="W116" i="27" s="1"/>
  <c r="P116" i="27" s="1"/>
  <c r="O116" i="27"/>
  <c r="J116" i="27"/>
  <c r="G116" i="27"/>
  <c r="F116" i="27"/>
  <c r="E116" i="27"/>
  <c r="D116" i="27"/>
  <c r="C116" i="27"/>
  <c r="E115" i="27"/>
  <c r="I115" i="27" s="1"/>
  <c r="E114" i="27"/>
  <c r="D114" i="27"/>
  <c r="D113" i="27" s="1"/>
  <c r="C114" i="27"/>
  <c r="C113" i="27" s="1"/>
  <c r="O107" i="27"/>
  <c r="N107" i="27" s="1"/>
  <c r="E107" i="27"/>
  <c r="I107" i="27" s="1"/>
  <c r="K107" i="27" s="1"/>
  <c r="V106" i="27"/>
  <c r="V103" i="27" s="1"/>
  <c r="U106" i="27"/>
  <c r="T106" i="27"/>
  <c r="S106" i="27"/>
  <c r="S103" i="27" s="1"/>
  <c r="R106" i="27"/>
  <c r="R103" i="27" s="1"/>
  <c r="O106" i="27"/>
  <c r="J106" i="27"/>
  <c r="G106" i="27"/>
  <c r="G103" i="27" s="1"/>
  <c r="F106" i="27"/>
  <c r="F103" i="27" s="1"/>
  <c r="E106" i="27"/>
  <c r="D106" i="27"/>
  <c r="D103" i="27" s="1"/>
  <c r="C106" i="27"/>
  <c r="C103" i="27" s="1"/>
  <c r="T105" i="27"/>
  <c r="P105" i="27" s="1"/>
  <c r="O105" i="27"/>
  <c r="J105" i="27"/>
  <c r="E105" i="27"/>
  <c r="I105" i="27" s="1"/>
  <c r="T104" i="27"/>
  <c r="P104" i="27" s="1"/>
  <c r="O104" i="27"/>
  <c r="J104" i="27"/>
  <c r="E104" i="27"/>
  <c r="I104" i="27" s="1"/>
  <c r="V102" i="27"/>
  <c r="U102" i="27"/>
  <c r="T102" i="27"/>
  <c r="S102" i="27"/>
  <c r="R102" i="27"/>
  <c r="O102" i="27"/>
  <c r="J102" i="27"/>
  <c r="F102" i="27"/>
  <c r="I102" i="27" s="1"/>
  <c r="E102" i="27"/>
  <c r="T101" i="27"/>
  <c r="S101" i="27"/>
  <c r="O101" i="27"/>
  <c r="J101" i="27"/>
  <c r="G101" i="27"/>
  <c r="F101" i="27"/>
  <c r="E101" i="27"/>
  <c r="D101" i="27"/>
  <c r="C101" i="27"/>
  <c r="U99" i="27"/>
  <c r="W99" i="27" s="1"/>
  <c r="P99" i="27" s="1"/>
  <c r="N99" i="27" s="1"/>
  <c r="E99" i="27"/>
  <c r="C99" i="27"/>
  <c r="U98" i="27"/>
  <c r="W98" i="27" s="1"/>
  <c r="P98" i="27" s="1"/>
  <c r="N98" i="27" s="1"/>
  <c r="E98" i="27"/>
  <c r="C98" i="27"/>
  <c r="U97" i="27"/>
  <c r="W97" i="27" s="1"/>
  <c r="P97" i="27" s="1"/>
  <c r="N97" i="27" s="1"/>
  <c r="E97" i="27"/>
  <c r="C97" i="27"/>
  <c r="U96" i="27"/>
  <c r="W96" i="27" s="1"/>
  <c r="P96" i="27" s="1"/>
  <c r="O96" i="27"/>
  <c r="J96" i="27"/>
  <c r="G96" i="27"/>
  <c r="G89" i="27" s="1"/>
  <c r="F96" i="27"/>
  <c r="F89" i="27" s="1"/>
  <c r="E96" i="27"/>
  <c r="D96" i="27"/>
  <c r="C96" i="27"/>
  <c r="C89" i="27" s="1"/>
  <c r="V95" i="27"/>
  <c r="U95" i="27"/>
  <c r="T95" i="27"/>
  <c r="S95" i="27"/>
  <c r="R95" i="27"/>
  <c r="O95" i="27"/>
  <c r="J95" i="27"/>
  <c r="D95" i="27"/>
  <c r="B95" i="27" s="1"/>
  <c r="I95" i="27" s="1"/>
  <c r="V94" i="27"/>
  <c r="U94" i="27"/>
  <c r="T94" i="27"/>
  <c r="S94" i="27"/>
  <c r="R94" i="27"/>
  <c r="O94" i="27"/>
  <c r="J94" i="27"/>
  <c r="D94" i="27"/>
  <c r="B94" i="27" s="1"/>
  <c r="I94" i="27" s="1"/>
  <c r="V93" i="27"/>
  <c r="U93" i="27"/>
  <c r="T93" i="27"/>
  <c r="S93" i="27"/>
  <c r="R93" i="27"/>
  <c r="O93" i="27"/>
  <c r="J93" i="27"/>
  <c r="D93" i="27"/>
  <c r="B93" i="27" s="1"/>
  <c r="I93" i="27" s="1"/>
  <c r="V92" i="27"/>
  <c r="U92" i="27"/>
  <c r="T92" i="27"/>
  <c r="S92" i="27"/>
  <c r="R92" i="27"/>
  <c r="O92" i="27"/>
  <c r="J92" i="27"/>
  <c r="D92" i="27"/>
  <c r="B92" i="27" s="1"/>
  <c r="I92" i="27" s="1"/>
  <c r="V91" i="27"/>
  <c r="U91" i="27"/>
  <c r="T91" i="27"/>
  <c r="S91" i="27"/>
  <c r="R91" i="27"/>
  <c r="O91" i="27"/>
  <c r="J91" i="27"/>
  <c r="D91" i="27"/>
  <c r="B91" i="27" s="1"/>
  <c r="I91" i="27" s="1"/>
  <c r="V90" i="27"/>
  <c r="V89" i="27" s="1"/>
  <c r="U90" i="27"/>
  <c r="T90" i="27"/>
  <c r="T89" i="27" s="1"/>
  <c r="S90" i="27"/>
  <c r="S89" i="27" s="1"/>
  <c r="R90" i="27"/>
  <c r="O90" i="27"/>
  <c r="J90" i="27"/>
  <c r="D90" i="27"/>
  <c r="B90" i="27" s="1"/>
  <c r="I90" i="27" s="1"/>
  <c r="T88" i="27"/>
  <c r="P88" i="27" s="1"/>
  <c r="O88" i="27"/>
  <c r="J88" i="27"/>
  <c r="G88" i="27"/>
  <c r="F88" i="27"/>
  <c r="E88" i="27"/>
  <c r="D88" i="27"/>
  <c r="C88" i="27"/>
  <c r="T87" i="27"/>
  <c r="P87" i="27" s="1"/>
  <c r="O87" i="27"/>
  <c r="O86" i="27" s="1"/>
  <c r="J87" i="27"/>
  <c r="J86" i="27" s="1"/>
  <c r="G87" i="27"/>
  <c r="G86" i="27" s="1"/>
  <c r="F87" i="27"/>
  <c r="F86" i="27" s="1"/>
  <c r="E87" i="27"/>
  <c r="E86" i="27" s="1"/>
  <c r="D87" i="27"/>
  <c r="C87" i="27"/>
  <c r="V74" i="27"/>
  <c r="U74" i="27"/>
  <c r="T74" i="27"/>
  <c r="S74" i="27"/>
  <c r="R74" i="27"/>
  <c r="O74" i="27"/>
  <c r="J74" i="27"/>
  <c r="G74" i="27"/>
  <c r="F74" i="27"/>
  <c r="E74" i="27"/>
  <c r="D74" i="27"/>
  <c r="C74" i="27"/>
  <c r="V73" i="27"/>
  <c r="U73" i="27"/>
  <c r="T73" i="27"/>
  <c r="S73" i="27"/>
  <c r="R73" i="27"/>
  <c r="G73" i="27"/>
  <c r="F73" i="27"/>
  <c r="E73" i="27"/>
  <c r="D73" i="27"/>
  <c r="C73" i="27"/>
  <c r="V72" i="27"/>
  <c r="U72" i="27"/>
  <c r="T72" i="27"/>
  <c r="S72" i="27"/>
  <c r="R72" i="27"/>
  <c r="O72" i="27"/>
  <c r="J72" i="27"/>
  <c r="G72" i="27"/>
  <c r="F72" i="27"/>
  <c r="E72" i="27"/>
  <c r="D72" i="27"/>
  <c r="C72" i="27"/>
  <c r="V71" i="27"/>
  <c r="U71" i="27"/>
  <c r="T71" i="27"/>
  <c r="S71" i="27"/>
  <c r="R71" i="27"/>
  <c r="O71" i="27"/>
  <c r="J71" i="27"/>
  <c r="G71" i="27"/>
  <c r="F71" i="27"/>
  <c r="E71" i="27"/>
  <c r="D71" i="27"/>
  <c r="C71" i="27"/>
  <c r="V70" i="27"/>
  <c r="U70" i="27"/>
  <c r="T70" i="27"/>
  <c r="S70" i="27"/>
  <c r="R70" i="27"/>
  <c r="O70" i="27"/>
  <c r="J70" i="27"/>
  <c r="G70" i="27"/>
  <c r="F70" i="27"/>
  <c r="E70" i="27"/>
  <c r="D70" i="27"/>
  <c r="C70" i="27"/>
  <c r="S68" i="27"/>
  <c r="R68" i="27"/>
  <c r="G68" i="27"/>
  <c r="F68" i="27"/>
  <c r="S67" i="27"/>
  <c r="R67" i="27"/>
  <c r="G67" i="27"/>
  <c r="F67" i="27"/>
  <c r="S66" i="27"/>
  <c r="R66" i="27"/>
  <c r="G66" i="27"/>
  <c r="F66" i="27"/>
  <c r="S65" i="27"/>
  <c r="R65" i="27"/>
  <c r="G65" i="27"/>
  <c r="F65" i="27"/>
  <c r="V64" i="27"/>
  <c r="U64" i="27"/>
  <c r="T64" i="27"/>
  <c r="S64" i="27"/>
  <c r="R64" i="27"/>
  <c r="O64" i="27"/>
  <c r="J64" i="27"/>
  <c r="G64" i="27"/>
  <c r="F64" i="27"/>
  <c r="D64" i="27"/>
  <c r="C64" i="27"/>
  <c r="V63" i="27"/>
  <c r="U63" i="27"/>
  <c r="T63" i="27"/>
  <c r="S63" i="27"/>
  <c r="R63" i="27"/>
  <c r="O63" i="27"/>
  <c r="J63" i="27"/>
  <c r="G63" i="27"/>
  <c r="F63" i="27"/>
  <c r="V62" i="27"/>
  <c r="U62" i="27"/>
  <c r="T62" i="27"/>
  <c r="S62" i="27"/>
  <c r="R62" i="27"/>
  <c r="O62" i="27"/>
  <c r="J62" i="27"/>
  <c r="G62" i="27"/>
  <c r="F62" i="27"/>
  <c r="V61" i="27"/>
  <c r="U61" i="27"/>
  <c r="T61" i="27"/>
  <c r="S61" i="27"/>
  <c r="R61" i="27"/>
  <c r="O61" i="27"/>
  <c r="J61" i="27"/>
  <c r="F61" i="27"/>
  <c r="V59" i="27"/>
  <c r="U59" i="27"/>
  <c r="T59" i="27"/>
  <c r="S59" i="27"/>
  <c r="R59" i="27"/>
  <c r="O59" i="27"/>
  <c r="J59" i="27"/>
  <c r="G59" i="27"/>
  <c r="F59" i="27"/>
  <c r="E59" i="27"/>
  <c r="D59" i="27"/>
  <c r="C59" i="27"/>
  <c r="J57" i="27"/>
  <c r="E57" i="27"/>
  <c r="I57" i="27" s="1"/>
  <c r="J56" i="27"/>
  <c r="E56" i="27"/>
  <c r="I56" i="27" s="1"/>
  <c r="T54" i="27"/>
  <c r="P54" i="27" s="1"/>
  <c r="O54" i="27"/>
  <c r="T53" i="27"/>
  <c r="P53" i="27" s="1"/>
  <c r="O53" i="27"/>
  <c r="T52" i="27"/>
  <c r="P52" i="27" s="1"/>
  <c r="O52" i="27"/>
  <c r="T51" i="27"/>
  <c r="P51" i="27" s="1"/>
  <c r="O51" i="27"/>
  <c r="T50" i="27"/>
  <c r="P50" i="27" s="1"/>
  <c r="O50" i="27"/>
  <c r="U48" i="27"/>
  <c r="W48" i="27" s="1"/>
  <c r="P48" i="27"/>
  <c r="O48" i="27"/>
  <c r="U47" i="27"/>
  <c r="W47" i="27" s="1"/>
  <c r="P47" i="27"/>
  <c r="O47" i="27"/>
  <c r="U46" i="27"/>
  <c r="W46" i="27" s="1"/>
  <c r="O46" i="27"/>
  <c r="V35" i="27"/>
  <c r="V33" i="27" s="1"/>
  <c r="U35" i="27"/>
  <c r="T35" i="27"/>
  <c r="T33" i="27" s="1"/>
  <c r="S35" i="27"/>
  <c r="S33" i="27" s="1"/>
  <c r="R35" i="27"/>
  <c r="Q34" i="27"/>
  <c r="P34" i="27" s="1"/>
  <c r="G32" i="27"/>
  <c r="G30" i="27" s="1"/>
  <c r="F32" i="27"/>
  <c r="F30" i="27" s="1"/>
  <c r="E32" i="27"/>
  <c r="E30" i="27" s="1"/>
  <c r="D32" i="27"/>
  <c r="D30" i="27" s="1"/>
  <c r="C32" i="27"/>
  <c r="H31" i="27"/>
  <c r="I31" i="27" s="1"/>
  <c r="J29" i="27"/>
  <c r="G29" i="27"/>
  <c r="F29" i="27"/>
  <c r="E29" i="27"/>
  <c r="D29" i="27"/>
  <c r="C29" i="27"/>
  <c r="J28" i="27"/>
  <c r="G28" i="27"/>
  <c r="F28" i="27"/>
  <c r="E28" i="27"/>
  <c r="D28" i="27"/>
  <c r="C28" i="27"/>
  <c r="G22" i="27"/>
  <c r="G109" i="27" s="1"/>
  <c r="F22" i="27"/>
  <c r="F77" i="27" s="1"/>
  <c r="E22" i="27"/>
  <c r="E77" i="27" s="1"/>
  <c r="D22" i="27"/>
  <c r="D77" i="27" s="1"/>
  <c r="C22" i="27"/>
  <c r="C77" i="27" s="1"/>
  <c r="Q20" i="27"/>
  <c r="P20" i="27" s="1"/>
  <c r="H23" i="27" s="1"/>
  <c r="Q26" i="27" s="1"/>
  <c r="G18" i="27"/>
  <c r="F18" i="27"/>
  <c r="E18" i="27"/>
  <c r="D18" i="27"/>
  <c r="C18" i="27"/>
  <c r="V17" i="27"/>
  <c r="W17" i="27" s="1"/>
  <c r="T17" i="27"/>
  <c r="V16" i="27"/>
  <c r="U16" i="27"/>
  <c r="T16" i="27"/>
  <c r="S16" i="27"/>
  <c r="R16" i="27"/>
  <c r="V15" i="27"/>
  <c r="U15" i="27"/>
  <c r="T15" i="27"/>
  <c r="S15" i="27"/>
  <c r="R15" i="27"/>
  <c r="V14" i="27"/>
  <c r="U14" i="27"/>
  <c r="T14" i="27"/>
  <c r="S14" i="27"/>
  <c r="R14" i="27"/>
  <c r="B6" i="27"/>
  <c r="T168" i="26"/>
  <c r="P168" i="26"/>
  <c r="T167" i="26"/>
  <c r="P167" i="26"/>
  <c r="T166" i="26"/>
  <c r="T165" i="26"/>
  <c r="V164" i="26"/>
  <c r="U164" i="26"/>
  <c r="T164" i="26"/>
  <c r="S164" i="26"/>
  <c r="J158" i="26"/>
  <c r="G158" i="26"/>
  <c r="F158" i="26"/>
  <c r="E158" i="26"/>
  <c r="D158" i="26"/>
  <c r="C158" i="26"/>
  <c r="G156" i="26"/>
  <c r="F156" i="26"/>
  <c r="E156" i="26"/>
  <c r="D156" i="26"/>
  <c r="C156" i="26"/>
  <c r="F155" i="26"/>
  <c r="E155" i="26"/>
  <c r="D155" i="26"/>
  <c r="C155" i="26"/>
  <c r="G153" i="26"/>
  <c r="F153" i="26"/>
  <c r="E153" i="26"/>
  <c r="D153" i="26"/>
  <c r="C153" i="26"/>
  <c r="V148" i="26"/>
  <c r="U148" i="26"/>
  <c r="T148" i="26"/>
  <c r="S148" i="26"/>
  <c r="R148" i="26"/>
  <c r="O148" i="26"/>
  <c r="J148" i="26"/>
  <c r="G148" i="26"/>
  <c r="G146" i="26" s="1"/>
  <c r="F148" i="26"/>
  <c r="F146" i="26" s="1"/>
  <c r="E148" i="26"/>
  <c r="D148" i="26"/>
  <c r="D146" i="26" s="1"/>
  <c r="C148" i="26"/>
  <c r="C146" i="26" s="1"/>
  <c r="V147" i="26"/>
  <c r="U147" i="26"/>
  <c r="T147" i="26"/>
  <c r="S147" i="26"/>
  <c r="R147" i="26"/>
  <c r="O147" i="26"/>
  <c r="J147" i="26"/>
  <c r="E147" i="26"/>
  <c r="I147" i="26" s="1"/>
  <c r="T145" i="26"/>
  <c r="P145" i="26" s="1"/>
  <c r="O145" i="26"/>
  <c r="J145" i="26"/>
  <c r="G145" i="26"/>
  <c r="F145" i="26"/>
  <c r="D145" i="26"/>
  <c r="C145" i="26"/>
  <c r="O133" i="26"/>
  <c r="O132" i="26"/>
  <c r="O131" i="26"/>
  <c r="J129" i="26"/>
  <c r="J127" i="26"/>
  <c r="U116" i="26"/>
  <c r="W116" i="26" s="1"/>
  <c r="P116" i="26" s="1"/>
  <c r="O116" i="26"/>
  <c r="J116" i="26"/>
  <c r="G116" i="26"/>
  <c r="F116" i="26"/>
  <c r="E116" i="26"/>
  <c r="D116" i="26"/>
  <c r="C116" i="26"/>
  <c r="E115" i="26"/>
  <c r="I115" i="26" s="1"/>
  <c r="E114" i="26"/>
  <c r="D114" i="26"/>
  <c r="D113" i="26" s="1"/>
  <c r="C114" i="26"/>
  <c r="O107" i="26"/>
  <c r="N107" i="26" s="1"/>
  <c r="E107" i="26"/>
  <c r="I107" i="26" s="1"/>
  <c r="K107" i="26" s="1"/>
  <c r="V106" i="26"/>
  <c r="V103" i="26" s="1"/>
  <c r="U106" i="26"/>
  <c r="T106" i="26"/>
  <c r="S106" i="26"/>
  <c r="S103" i="26" s="1"/>
  <c r="R106" i="26"/>
  <c r="R103" i="26" s="1"/>
  <c r="O106" i="26"/>
  <c r="J106" i="26"/>
  <c r="G106" i="26"/>
  <c r="G103" i="26" s="1"/>
  <c r="F106" i="26"/>
  <c r="F103" i="26" s="1"/>
  <c r="E106" i="26"/>
  <c r="D106" i="26"/>
  <c r="D103" i="26" s="1"/>
  <c r="C106" i="26"/>
  <c r="T105" i="26"/>
  <c r="P105" i="26" s="1"/>
  <c r="O105" i="26"/>
  <c r="J105" i="26"/>
  <c r="E105" i="26"/>
  <c r="I105" i="26" s="1"/>
  <c r="T104" i="26"/>
  <c r="P104" i="26" s="1"/>
  <c r="O104" i="26"/>
  <c r="J104" i="26"/>
  <c r="E104" i="26"/>
  <c r="I104" i="26" s="1"/>
  <c r="V102" i="26"/>
  <c r="U102" i="26"/>
  <c r="T102" i="26"/>
  <c r="S102" i="26"/>
  <c r="R102" i="26"/>
  <c r="O102" i="26"/>
  <c r="J102" i="26"/>
  <c r="F102" i="26"/>
  <c r="I102" i="26" s="1"/>
  <c r="E102" i="26"/>
  <c r="T101" i="26"/>
  <c r="S101" i="26"/>
  <c r="O101" i="26"/>
  <c r="J101" i="26"/>
  <c r="G101" i="26"/>
  <c r="F101" i="26"/>
  <c r="E101" i="26"/>
  <c r="D101" i="26"/>
  <c r="C101" i="26"/>
  <c r="U99" i="26"/>
  <c r="W99" i="26" s="1"/>
  <c r="P99" i="26" s="1"/>
  <c r="N99" i="26" s="1"/>
  <c r="E99" i="26"/>
  <c r="C99" i="26"/>
  <c r="U98" i="26"/>
  <c r="W98" i="26" s="1"/>
  <c r="P98" i="26" s="1"/>
  <c r="N98" i="26" s="1"/>
  <c r="E98" i="26"/>
  <c r="C98" i="26"/>
  <c r="U97" i="26"/>
  <c r="W97" i="26" s="1"/>
  <c r="P97" i="26" s="1"/>
  <c r="N97" i="26" s="1"/>
  <c r="E97" i="26"/>
  <c r="C97" i="26"/>
  <c r="U96" i="26"/>
  <c r="W96" i="26" s="1"/>
  <c r="P96" i="26" s="1"/>
  <c r="O96" i="26"/>
  <c r="J96" i="26"/>
  <c r="G96" i="26"/>
  <c r="G89" i="26" s="1"/>
  <c r="F96" i="26"/>
  <c r="F89" i="26" s="1"/>
  <c r="E96" i="26"/>
  <c r="D96" i="26"/>
  <c r="C96" i="26"/>
  <c r="C89" i="26" s="1"/>
  <c r="V95" i="26"/>
  <c r="U95" i="26"/>
  <c r="T95" i="26"/>
  <c r="S95" i="26"/>
  <c r="R95" i="26"/>
  <c r="O95" i="26"/>
  <c r="J95" i="26"/>
  <c r="D95" i="26"/>
  <c r="B95" i="26" s="1"/>
  <c r="I95" i="26" s="1"/>
  <c r="V94" i="26"/>
  <c r="U94" i="26"/>
  <c r="T94" i="26"/>
  <c r="S94" i="26"/>
  <c r="R94" i="26"/>
  <c r="O94" i="26"/>
  <c r="J94" i="26"/>
  <c r="D94" i="26"/>
  <c r="B94" i="26" s="1"/>
  <c r="I94" i="26" s="1"/>
  <c r="V93" i="26"/>
  <c r="U93" i="26"/>
  <c r="T93" i="26"/>
  <c r="S93" i="26"/>
  <c r="R93" i="26"/>
  <c r="O93" i="26"/>
  <c r="J93" i="26"/>
  <c r="D93" i="26"/>
  <c r="B93" i="26" s="1"/>
  <c r="I93" i="26" s="1"/>
  <c r="V92" i="26"/>
  <c r="U92" i="26"/>
  <c r="T92" i="26"/>
  <c r="S92" i="26"/>
  <c r="R92" i="26"/>
  <c r="O92" i="26"/>
  <c r="J92" i="26"/>
  <c r="D92" i="26"/>
  <c r="B92" i="26" s="1"/>
  <c r="I92" i="26" s="1"/>
  <c r="V91" i="26"/>
  <c r="U91" i="26"/>
  <c r="T91" i="26"/>
  <c r="S91" i="26"/>
  <c r="R91" i="26"/>
  <c r="O91" i="26"/>
  <c r="J91" i="26"/>
  <c r="D91" i="26"/>
  <c r="B91" i="26" s="1"/>
  <c r="I91" i="26" s="1"/>
  <c r="V90" i="26"/>
  <c r="V89" i="26" s="1"/>
  <c r="U90" i="26"/>
  <c r="T90" i="26"/>
  <c r="T89" i="26" s="1"/>
  <c r="S90" i="26"/>
  <c r="S89" i="26" s="1"/>
  <c r="R90" i="26"/>
  <c r="R89" i="26" s="1"/>
  <c r="O90" i="26"/>
  <c r="J90" i="26"/>
  <c r="B90" i="26"/>
  <c r="I90" i="26" s="1"/>
  <c r="T88" i="26"/>
  <c r="P88" i="26" s="1"/>
  <c r="O88" i="26"/>
  <c r="J88" i="26"/>
  <c r="G88" i="26"/>
  <c r="F88" i="26"/>
  <c r="E88" i="26"/>
  <c r="D88" i="26"/>
  <c r="C88" i="26"/>
  <c r="T87" i="26"/>
  <c r="P87" i="26" s="1"/>
  <c r="O87" i="26"/>
  <c r="J87" i="26"/>
  <c r="J86" i="26" s="1"/>
  <c r="G87" i="26"/>
  <c r="F87" i="26"/>
  <c r="F86" i="26" s="1"/>
  <c r="E87" i="26"/>
  <c r="D87" i="26"/>
  <c r="C87" i="26"/>
  <c r="C86" i="26" s="1"/>
  <c r="T86" i="26"/>
  <c r="P86" i="26" s="1"/>
  <c r="V74" i="26"/>
  <c r="U74" i="26"/>
  <c r="T74" i="26"/>
  <c r="S74" i="26"/>
  <c r="R74" i="26"/>
  <c r="O74" i="26"/>
  <c r="J74" i="26"/>
  <c r="G74" i="26"/>
  <c r="F74" i="26"/>
  <c r="E74" i="26"/>
  <c r="D74" i="26"/>
  <c r="C74" i="26"/>
  <c r="V73" i="26"/>
  <c r="U73" i="26"/>
  <c r="T73" i="26"/>
  <c r="S73" i="26"/>
  <c r="R73" i="26"/>
  <c r="G73" i="26"/>
  <c r="F73" i="26"/>
  <c r="E73" i="26"/>
  <c r="D73" i="26"/>
  <c r="C73" i="26"/>
  <c r="V72" i="26"/>
  <c r="U72" i="26"/>
  <c r="T72" i="26"/>
  <c r="S72" i="26"/>
  <c r="R72" i="26"/>
  <c r="O72" i="26"/>
  <c r="J72" i="26"/>
  <c r="G72" i="26"/>
  <c r="F72" i="26"/>
  <c r="E72" i="26"/>
  <c r="D72" i="26"/>
  <c r="C72" i="26"/>
  <c r="V71" i="26"/>
  <c r="U71" i="26"/>
  <c r="T71" i="26"/>
  <c r="S71" i="26"/>
  <c r="R71" i="26"/>
  <c r="O71" i="26"/>
  <c r="J71" i="26"/>
  <c r="G71" i="26"/>
  <c r="F71" i="26"/>
  <c r="E71" i="26"/>
  <c r="D71" i="26"/>
  <c r="C71" i="26"/>
  <c r="V70" i="26"/>
  <c r="U70" i="26"/>
  <c r="T70" i="26"/>
  <c r="S70" i="26"/>
  <c r="R70" i="26"/>
  <c r="O70" i="26"/>
  <c r="J70" i="26"/>
  <c r="G70" i="26"/>
  <c r="F70" i="26"/>
  <c r="E70" i="26"/>
  <c r="D70" i="26"/>
  <c r="C70" i="26"/>
  <c r="S68" i="26"/>
  <c r="R68" i="26"/>
  <c r="G68" i="26"/>
  <c r="F68" i="26"/>
  <c r="S67" i="26"/>
  <c r="R67" i="26"/>
  <c r="G67" i="26"/>
  <c r="F67" i="26"/>
  <c r="S66" i="26"/>
  <c r="R66" i="26"/>
  <c r="G66" i="26"/>
  <c r="F66" i="26"/>
  <c r="S65" i="26"/>
  <c r="R65" i="26"/>
  <c r="G65" i="26"/>
  <c r="F65" i="26"/>
  <c r="V64" i="26"/>
  <c r="U64" i="26"/>
  <c r="T64" i="26"/>
  <c r="S64" i="26"/>
  <c r="R64" i="26"/>
  <c r="O64" i="26"/>
  <c r="J64" i="26"/>
  <c r="G64" i="26"/>
  <c r="F64" i="26"/>
  <c r="D64" i="26"/>
  <c r="C64" i="26"/>
  <c r="V63" i="26"/>
  <c r="U63" i="26"/>
  <c r="T63" i="26"/>
  <c r="S63" i="26"/>
  <c r="R63" i="26"/>
  <c r="O63" i="26"/>
  <c r="J63" i="26"/>
  <c r="G63" i="26"/>
  <c r="F63" i="26"/>
  <c r="V62" i="26"/>
  <c r="U62" i="26"/>
  <c r="T62" i="26"/>
  <c r="S62" i="26"/>
  <c r="R62" i="26"/>
  <c r="O62" i="26"/>
  <c r="J62" i="26"/>
  <c r="G62" i="26"/>
  <c r="F62" i="26"/>
  <c r="V61" i="26"/>
  <c r="U61" i="26"/>
  <c r="T61" i="26"/>
  <c r="S61" i="26"/>
  <c r="R61" i="26"/>
  <c r="O61" i="26"/>
  <c r="J61" i="26"/>
  <c r="F61" i="26"/>
  <c r="V59" i="26"/>
  <c r="U59" i="26"/>
  <c r="T59" i="26"/>
  <c r="S59" i="26"/>
  <c r="R59" i="26"/>
  <c r="O59" i="26"/>
  <c r="J59" i="26"/>
  <c r="G59" i="26"/>
  <c r="F59" i="26"/>
  <c r="E59" i="26"/>
  <c r="D59" i="26"/>
  <c r="C59" i="26"/>
  <c r="J57" i="26"/>
  <c r="E57" i="26"/>
  <c r="I57" i="26" s="1"/>
  <c r="J56" i="26"/>
  <c r="E56" i="26"/>
  <c r="I56" i="26" s="1"/>
  <c r="T54" i="26"/>
  <c r="P54" i="26" s="1"/>
  <c r="O54" i="26"/>
  <c r="T53" i="26"/>
  <c r="P53" i="26" s="1"/>
  <c r="O53" i="26"/>
  <c r="T52" i="26"/>
  <c r="P52" i="26" s="1"/>
  <c r="O52" i="26"/>
  <c r="T51" i="26"/>
  <c r="P51" i="26" s="1"/>
  <c r="O51" i="26"/>
  <c r="T50" i="26"/>
  <c r="O50" i="26"/>
  <c r="U48" i="26"/>
  <c r="W48" i="26" s="1"/>
  <c r="P48" i="26"/>
  <c r="O48" i="26"/>
  <c r="U47" i="26"/>
  <c r="W47" i="26" s="1"/>
  <c r="P47" i="26"/>
  <c r="O47" i="26"/>
  <c r="U46" i="26"/>
  <c r="P46" i="26" s="1"/>
  <c r="O46" i="26"/>
  <c r="V35" i="26"/>
  <c r="V33" i="26" s="1"/>
  <c r="U35" i="26"/>
  <c r="T35" i="26"/>
  <c r="T33" i="26" s="1"/>
  <c r="S35" i="26"/>
  <c r="S33" i="26" s="1"/>
  <c r="R35" i="26"/>
  <c r="R33" i="26" s="1"/>
  <c r="Q34" i="26"/>
  <c r="P34" i="26" s="1"/>
  <c r="G32" i="26"/>
  <c r="G30" i="26" s="1"/>
  <c r="F32" i="26"/>
  <c r="F30" i="26" s="1"/>
  <c r="E32" i="26"/>
  <c r="E30" i="26" s="1"/>
  <c r="D32" i="26"/>
  <c r="D30" i="26" s="1"/>
  <c r="C32" i="26"/>
  <c r="H31" i="26"/>
  <c r="I31" i="26" s="1"/>
  <c r="J29" i="26"/>
  <c r="G29" i="26"/>
  <c r="F29" i="26"/>
  <c r="E29" i="26"/>
  <c r="D29" i="26"/>
  <c r="C29" i="26"/>
  <c r="J28" i="26"/>
  <c r="G28" i="26"/>
  <c r="F28" i="26"/>
  <c r="E28" i="26"/>
  <c r="D28" i="26"/>
  <c r="C28" i="26"/>
  <c r="G22" i="26"/>
  <c r="G109" i="26" s="1"/>
  <c r="F22" i="26"/>
  <c r="F109" i="26" s="1"/>
  <c r="E22" i="26"/>
  <c r="E77" i="26" s="1"/>
  <c r="D22" i="26"/>
  <c r="U157" i="26" s="1"/>
  <c r="C22" i="26"/>
  <c r="V157" i="26" s="1"/>
  <c r="Q20" i="26"/>
  <c r="P20" i="26" s="1"/>
  <c r="H23" i="26" s="1"/>
  <c r="Q26" i="26" s="1"/>
  <c r="G18" i="26"/>
  <c r="F18" i="26"/>
  <c r="E18" i="26"/>
  <c r="D18" i="26"/>
  <c r="C18" i="26"/>
  <c r="V17" i="26"/>
  <c r="W17" i="26" s="1"/>
  <c r="T17" i="26"/>
  <c r="V16" i="26"/>
  <c r="U16" i="26"/>
  <c r="T16" i="26"/>
  <c r="S16" i="26"/>
  <c r="R16" i="26"/>
  <c r="V15" i="26"/>
  <c r="U15" i="26"/>
  <c r="T15" i="26"/>
  <c r="S15" i="26"/>
  <c r="R15" i="26"/>
  <c r="V14" i="26"/>
  <c r="U14" i="26"/>
  <c r="T14" i="26"/>
  <c r="S14" i="26"/>
  <c r="R14" i="26"/>
  <c r="B6" i="26"/>
  <c r="T168" i="25"/>
  <c r="P168" i="25"/>
  <c r="T167" i="25"/>
  <c r="P167" i="25"/>
  <c r="T166" i="25"/>
  <c r="T165" i="25"/>
  <c r="V164" i="25"/>
  <c r="U164" i="25"/>
  <c r="T164" i="25"/>
  <c r="S164" i="25"/>
  <c r="J158" i="25"/>
  <c r="G158" i="25"/>
  <c r="F158" i="25"/>
  <c r="E158" i="25"/>
  <c r="D158" i="25"/>
  <c r="C158" i="25"/>
  <c r="G156" i="25"/>
  <c r="F156" i="25"/>
  <c r="E156" i="25"/>
  <c r="D156" i="25"/>
  <c r="C156" i="25"/>
  <c r="G155" i="25"/>
  <c r="F155" i="25"/>
  <c r="E155" i="25"/>
  <c r="D155" i="25"/>
  <c r="C155" i="25"/>
  <c r="G153" i="25"/>
  <c r="F153" i="25"/>
  <c r="E153" i="25"/>
  <c r="D153" i="25"/>
  <c r="C153" i="25"/>
  <c r="V148" i="25"/>
  <c r="U148" i="25"/>
  <c r="T148" i="25"/>
  <c r="S148" i="25"/>
  <c r="R148" i="25"/>
  <c r="O148" i="25"/>
  <c r="J148" i="25"/>
  <c r="G148" i="25"/>
  <c r="G146" i="25" s="1"/>
  <c r="F148" i="25"/>
  <c r="F146" i="25" s="1"/>
  <c r="E148" i="25"/>
  <c r="D148" i="25"/>
  <c r="D146" i="25" s="1"/>
  <c r="C148" i="25"/>
  <c r="C146" i="25" s="1"/>
  <c r="V147" i="25"/>
  <c r="U147" i="25"/>
  <c r="T147" i="25"/>
  <c r="S147" i="25"/>
  <c r="R147" i="25"/>
  <c r="O147" i="25"/>
  <c r="J147" i="25"/>
  <c r="E147" i="25"/>
  <c r="I147" i="25" s="1"/>
  <c r="T145" i="25"/>
  <c r="P145" i="25" s="1"/>
  <c r="O145" i="25"/>
  <c r="J145" i="25"/>
  <c r="G145" i="25"/>
  <c r="F145" i="25"/>
  <c r="D145" i="25"/>
  <c r="C145" i="25"/>
  <c r="O133" i="25"/>
  <c r="O132" i="25"/>
  <c r="O131" i="25"/>
  <c r="J129" i="25"/>
  <c r="J128" i="25"/>
  <c r="J127" i="25"/>
  <c r="U116" i="25"/>
  <c r="W116" i="25" s="1"/>
  <c r="P116" i="25" s="1"/>
  <c r="O116" i="25"/>
  <c r="J116" i="25"/>
  <c r="G116" i="25"/>
  <c r="F116" i="25"/>
  <c r="E116" i="25"/>
  <c r="D116" i="25"/>
  <c r="C116" i="25"/>
  <c r="E115" i="25"/>
  <c r="I115" i="25" s="1"/>
  <c r="E114" i="25"/>
  <c r="D114" i="25"/>
  <c r="D113" i="25" s="1"/>
  <c r="C114" i="25"/>
  <c r="O107" i="25"/>
  <c r="N107" i="25" s="1"/>
  <c r="E107" i="25"/>
  <c r="V106" i="25"/>
  <c r="V103" i="25" s="1"/>
  <c r="U106" i="25"/>
  <c r="T106" i="25"/>
  <c r="S106" i="25"/>
  <c r="S103" i="25" s="1"/>
  <c r="R106" i="25"/>
  <c r="R103" i="25" s="1"/>
  <c r="O106" i="25"/>
  <c r="J106" i="25"/>
  <c r="G106" i="25"/>
  <c r="G103" i="25" s="1"/>
  <c r="F106" i="25"/>
  <c r="F103" i="25" s="1"/>
  <c r="E106" i="25"/>
  <c r="D106" i="25"/>
  <c r="D103" i="25" s="1"/>
  <c r="C106" i="25"/>
  <c r="T105" i="25"/>
  <c r="P105" i="25" s="1"/>
  <c r="O105" i="25"/>
  <c r="J105" i="25"/>
  <c r="E105" i="25"/>
  <c r="I105" i="25" s="1"/>
  <c r="T104" i="25"/>
  <c r="O104" i="25"/>
  <c r="J104" i="25"/>
  <c r="E104" i="25"/>
  <c r="I104" i="25" s="1"/>
  <c r="V102" i="25"/>
  <c r="U102" i="25"/>
  <c r="T102" i="25"/>
  <c r="S102" i="25"/>
  <c r="R102" i="25"/>
  <c r="O102" i="25"/>
  <c r="J102" i="25"/>
  <c r="F102" i="25"/>
  <c r="I102" i="25" s="1"/>
  <c r="E102" i="25"/>
  <c r="T101" i="25"/>
  <c r="S101" i="25"/>
  <c r="O101" i="25"/>
  <c r="J101" i="25"/>
  <c r="G101" i="25"/>
  <c r="F101" i="25"/>
  <c r="E101" i="25"/>
  <c r="D101" i="25"/>
  <c r="C101" i="25"/>
  <c r="U99" i="25"/>
  <c r="W99" i="25" s="1"/>
  <c r="P99" i="25" s="1"/>
  <c r="N99" i="25" s="1"/>
  <c r="E99" i="25"/>
  <c r="C99" i="25"/>
  <c r="U98" i="25"/>
  <c r="W98" i="25" s="1"/>
  <c r="P98" i="25" s="1"/>
  <c r="N98" i="25" s="1"/>
  <c r="E98" i="25"/>
  <c r="C98" i="25"/>
  <c r="U97" i="25"/>
  <c r="W97" i="25" s="1"/>
  <c r="P97" i="25" s="1"/>
  <c r="N97" i="25" s="1"/>
  <c r="E97" i="25"/>
  <c r="C97" i="25"/>
  <c r="U96" i="25"/>
  <c r="W96" i="25" s="1"/>
  <c r="P96" i="25" s="1"/>
  <c r="O96" i="25"/>
  <c r="J96" i="25"/>
  <c r="G96" i="25"/>
  <c r="G89" i="25" s="1"/>
  <c r="F96" i="25"/>
  <c r="F89" i="25" s="1"/>
  <c r="E96" i="25"/>
  <c r="D96" i="25"/>
  <c r="C96" i="25"/>
  <c r="C89" i="25" s="1"/>
  <c r="V95" i="25"/>
  <c r="U95" i="25"/>
  <c r="T95" i="25"/>
  <c r="S95" i="25"/>
  <c r="R95" i="25"/>
  <c r="O95" i="25"/>
  <c r="J95" i="25"/>
  <c r="D95" i="25"/>
  <c r="B95" i="25" s="1"/>
  <c r="I95" i="25" s="1"/>
  <c r="V94" i="25"/>
  <c r="U94" i="25"/>
  <c r="T94" i="25"/>
  <c r="S94" i="25"/>
  <c r="R94" i="25"/>
  <c r="O94" i="25"/>
  <c r="J94" i="25"/>
  <c r="D94" i="25"/>
  <c r="B94" i="25" s="1"/>
  <c r="I94" i="25" s="1"/>
  <c r="V93" i="25"/>
  <c r="U93" i="25"/>
  <c r="T93" i="25"/>
  <c r="S93" i="25"/>
  <c r="R93" i="25"/>
  <c r="O93" i="25"/>
  <c r="J93" i="25"/>
  <c r="D93" i="25"/>
  <c r="B93" i="25" s="1"/>
  <c r="I93" i="25" s="1"/>
  <c r="V92" i="25"/>
  <c r="U92" i="25"/>
  <c r="T92" i="25"/>
  <c r="S92" i="25"/>
  <c r="R92" i="25"/>
  <c r="O92" i="25"/>
  <c r="J92" i="25"/>
  <c r="D92" i="25"/>
  <c r="B92" i="25" s="1"/>
  <c r="I92" i="25" s="1"/>
  <c r="V91" i="25"/>
  <c r="U91" i="25"/>
  <c r="T91" i="25"/>
  <c r="S91" i="25"/>
  <c r="R91" i="25"/>
  <c r="O91" i="25"/>
  <c r="J91" i="25"/>
  <c r="D91" i="25"/>
  <c r="B91" i="25" s="1"/>
  <c r="I91" i="25" s="1"/>
  <c r="V90" i="25"/>
  <c r="U90" i="25"/>
  <c r="T90" i="25"/>
  <c r="T89" i="25" s="1"/>
  <c r="S90" i="25"/>
  <c r="R90" i="25"/>
  <c r="R89" i="25" s="1"/>
  <c r="O90" i="25"/>
  <c r="J90" i="25"/>
  <c r="D90" i="25"/>
  <c r="B90" i="25" s="1"/>
  <c r="I90" i="25" s="1"/>
  <c r="V89" i="25"/>
  <c r="T88" i="25"/>
  <c r="P88" i="25" s="1"/>
  <c r="O88" i="25"/>
  <c r="J88" i="25"/>
  <c r="G88" i="25"/>
  <c r="F88" i="25"/>
  <c r="E88" i="25"/>
  <c r="D88" i="25"/>
  <c r="C88" i="25"/>
  <c r="T87" i="25"/>
  <c r="P87" i="25" s="1"/>
  <c r="O87" i="25"/>
  <c r="J87" i="25"/>
  <c r="J86" i="25" s="1"/>
  <c r="G87" i="25"/>
  <c r="G86" i="25" s="1"/>
  <c r="F87" i="25"/>
  <c r="F86" i="25" s="1"/>
  <c r="E87" i="25"/>
  <c r="E86" i="25" s="1"/>
  <c r="D87" i="25"/>
  <c r="D86" i="25" s="1"/>
  <c r="C87" i="25"/>
  <c r="C86" i="25" s="1"/>
  <c r="V74" i="25"/>
  <c r="U74" i="25"/>
  <c r="T74" i="25"/>
  <c r="S74" i="25"/>
  <c r="R74" i="25"/>
  <c r="O74" i="25"/>
  <c r="J74" i="25"/>
  <c r="G74" i="25"/>
  <c r="F74" i="25"/>
  <c r="E74" i="25"/>
  <c r="D74" i="25"/>
  <c r="C74" i="25"/>
  <c r="V73" i="25"/>
  <c r="U73" i="25"/>
  <c r="T73" i="25"/>
  <c r="S73" i="25"/>
  <c r="R73" i="25"/>
  <c r="G73" i="25"/>
  <c r="F73" i="25"/>
  <c r="E73" i="25"/>
  <c r="D73" i="25"/>
  <c r="C73" i="25"/>
  <c r="V72" i="25"/>
  <c r="U72" i="25"/>
  <c r="T72" i="25"/>
  <c r="S72" i="25"/>
  <c r="R72" i="25"/>
  <c r="O72" i="25"/>
  <c r="J72" i="25"/>
  <c r="G72" i="25"/>
  <c r="F72" i="25"/>
  <c r="E72" i="25"/>
  <c r="D72" i="25"/>
  <c r="C72" i="25"/>
  <c r="V71" i="25"/>
  <c r="U71" i="25"/>
  <c r="T71" i="25"/>
  <c r="S71" i="25"/>
  <c r="R71" i="25"/>
  <c r="O71" i="25"/>
  <c r="J71" i="25"/>
  <c r="G71" i="25"/>
  <c r="F71" i="25"/>
  <c r="E71" i="25"/>
  <c r="D71" i="25"/>
  <c r="C71" i="25"/>
  <c r="V70" i="25"/>
  <c r="U70" i="25"/>
  <c r="T70" i="25"/>
  <c r="S70" i="25"/>
  <c r="R70" i="25"/>
  <c r="O70" i="25"/>
  <c r="J70" i="25"/>
  <c r="G70" i="25"/>
  <c r="F70" i="25"/>
  <c r="E70" i="25"/>
  <c r="D70" i="25"/>
  <c r="C70" i="25"/>
  <c r="S68" i="25"/>
  <c r="R68" i="25"/>
  <c r="G68" i="25"/>
  <c r="F68" i="25"/>
  <c r="S67" i="25"/>
  <c r="R67" i="25"/>
  <c r="G67" i="25"/>
  <c r="F67" i="25"/>
  <c r="S66" i="25"/>
  <c r="R66" i="25"/>
  <c r="G66" i="25"/>
  <c r="F66" i="25"/>
  <c r="S65" i="25"/>
  <c r="R65" i="25"/>
  <c r="G65" i="25"/>
  <c r="F65" i="25"/>
  <c r="V64" i="25"/>
  <c r="U64" i="25"/>
  <c r="T64" i="25"/>
  <c r="S64" i="25"/>
  <c r="R64" i="25"/>
  <c r="O64" i="25"/>
  <c r="J64" i="25"/>
  <c r="G64" i="25"/>
  <c r="F64" i="25"/>
  <c r="D64" i="25"/>
  <c r="C64" i="25"/>
  <c r="V63" i="25"/>
  <c r="U63" i="25"/>
  <c r="T63" i="25"/>
  <c r="S63" i="25"/>
  <c r="R63" i="25"/>
  <c r="O63" i="25"/>
  <c r="J63" i="25"/>
  <c r="G63" i="25"/>
  <c r="F63" i="25"/>
  <c r="V62" i="25"/>
  <c r="U62" i="25"/>
  <c r="T62" i="25"/>
  <c r="S62" i="25"/>
  <c r="R62" i="25"/>
  <c r="O62" i="25"/>
  <c r="J62" i="25"/>
  <c r="G62" i="25"/>
  <c r="F62" i="25"/>
  <c r="V61" i="25"/>
  <c r="U61" i="25"/>
  <c r="T61" i="25"/>
  <c r="S61" i="25"/>
  <c r="R61" i="25"/>
  <c r="O61" i="25"/>
  <c r="J61" i="25"/>
  <c r="F61" i="25"/>
  <c r="V59" i="25"/>
  <c r="U59" i="25"/>
  <c r="T59" i="25"/>
  <c r="S59" i="25"/>
  <c r="R59" i="25"/>
  <c r="O59" i="25"/>
  <c r="J59" i="25"/>
  <c r="G59" i="25"/>
  <c r="F59" i="25"/>
  <c r="E59" i="25"/>
  <c r="D59" i="25"/>
  <c r="C59" i="25"/>
  <c r="J57" i="25"/>
  <c r="E57" i="25"/>
  <c r="I57" i="25" s="1"/>
  <c r="J56" i="25"/>
  <c r="E56" i="25"/>
  <c r="I56" i="25" s="1"/>
  <c r="T54" i="25"/>
  <c r="P54" i="25" s="1"/>
  <c r="O54" i="25"/>
  <c r="T53" i="25"/>
  <c r="P53" i="25" s="1"/>
  <c r="O53" i="25"/>
  <c r="T52" i="25"/>
  <c r="P52" i="25" s="1"/>
  <c r="O52" i="25"/>
  <c r="T51" i="25"/>
  <c r="P51" i="25" s="1"/>
  <c r="O51" i="25"/>
  <c r="T50" i="25"/>
  <c r="P50" i="25" s="1"/>
  <c r="O50" i="25"/>
  <c r="U48" i="25"/>
  <c r="W48" i="25" s="1"/>
  <c r="P48" i="25"/>
  <c r="O48" i="25"/>
  <c r="U47" i="25"/>
  <c r="W47" i="25" s="1"/>
  <c r="P47" i="25"/>
  <c r="O47" i="25"/>
  <c r="U46" i="25"/>
  <c r="W46" i="25" s="1"/>
  <c r="O46" i="25"/>
  <c r="V35" i="25"/>
  <c r="V33" i="25" s="1"/>
  <c r="U35" i="25"/>
  <c r="T35" i="25"/>
  <c r="T33" i="25" s="1"/>
  <c r="S35" i="25"/>
  <c r="S33" i="25" s="1"/>
  <c r="R35" i="25"/>
  <c r="R33" i="25" s="1"/>
  <c r="Q34" i="25"/>
  <c r="P34" i="25" s="1"/>
  <c r="G32" i="25"/>
  <c r="G30" i="25" s="1"/>
  <c r="F32" i="25"/>
  <c r="F30" i="25" s="1"/>
  <c r="E32" i="25"/>
  <c r="E30" i="25" s="1"/>
  <c r="D32" i="25"/>
  <c r="D30" i="25" s="1"/>
  <c r="C32" i="25"/>
  <c r="H31" i="25"/>
  <c r="I31" i="25" s="1"/>
  <c r="J29" i="25"/>
  <c r="G29" i="25"/>
  <c r="F29" i="25"/>
  <c r="E29" i="25"/>
  <c r="D29" i="25"/>
  <c r="C29" i="25"/>
  <c r="J28" i="25"/>
  <c r="G28" i="25"/>
  <c r="F28" i="25"/>
  <c r="E28" i="25"/>
  <c r="D28" i="25"/>
  <c r="C28" i="25"/>
  <c r="G22" i="25"/>
  <c r="G77" i="25" s="1"/>
  <c r="F22" i="25"/>
  <c r="F77" i="25" s="1"/>
  <c r="E22" i="25"/>
  <c r="E77" i="25" s="1"/>
  <c r="D22" i="25"/>
  <c r="D77" i="25" s="1"/>
  <c r="C22" i="25"/>
  <c r="Q20" i="25"/>
  <c r="P20" i="25" s="1"/>
  <c r="H23" i="25" s="1"/>
  <c r="Q26" i="25" s="1"/>
  <c r="G18" i="25"/>
  <c r="F18" i="25"/>
  <c r="E18" i="25"/>
  <c r="D18" i="25"/>
  <c r="C18" i="25"/>
  <c r="V17" i="25"/>
  <c r="W17" i="25" s="1"/>
  <c r="T17" i="25"/>
  <c r="V16" i="25"/>
  <c r="U16" i="25"/>
  <c r="T16" i="25"/>
  <c r="S16" i="25"/>
  <c r="R16" i="25"/>
  <c r="V15" i="25"/>
  <c r="U15" i="25"/>
  <c r="T15" i="25"/>
  <c r="S15" i="25"/>
  <c r="R15" i="25"/>
  <c r="V14" i="25"/>
  <c r="U14" i="25"/>
  <c r="T14" i="25"/>
  <c r="S14" i="25"/>
  <c r="R14" i="25"/>
  <c r="B6" i="25"/>
  <c r="T168" i="24"/>
  <c r="P168" i="24"/>
  <c r="T167" i="24"/>
  <c r="P167" i="24"/>
  <c r="T166" i="24"/>
  <c r="T165" i="24"/>
  <c r="V164" i="24"/>
  <c r="U164" i="24"/>
  <c r="T164" i="24"/>
  <c r="S164" i="24"/>
  <c r="R164" i="24"/>
  <c r="O164" i="24"/>
  <c r="J158" i="24"/>
  <c r="G158" i="24"/>
  <c r="F158" i="24"/>
  <c r="E158" i="24"/>
  <c r="D158" i="24"/>
  <c r="C158" i="24"/>
  <c r="G156" i="24"/>
  <c r="F156" i="24"/>
  <c r="E156" i="24"/>
  <c r="D156" i="24"/>
  <c r="C156" i="24"/>
  <c r="F155" i="24"/>
  <c r="E155" i="24"/>
  <c r="D155" i="24"/>
  <c r="C155" i="24"/>
  <c r="G153" i="24"/>
  <c r="F153" i="24"/>
  <c r="E153" i="24"/>
  <c r="D153" i="24"/>
  <c r="C153" i="24"/>
  <c r="V148" i="24"/>
  <c r="U148" i="24"/>
  <c r="T148" i="24"/>
  <c r="S148" i="24"/>
  <c r="R148" i="24"/>
  <c r="O148" i="24"/>
  <c r="J148" i="24"/>
  <c r="G148" i="24"/>
  <c r="G146" i="24" s="1"/>
  <c r="F148" i="24"/>
  <c r="F146" i="24" s="1"/>
  <c r="E148" i="24"/>
  <c r="D148" i="24"/>
  <c r="D146" i="24" s="1"/>
  <c r="C148" i="24"/>
  <c r="C146" i="24" s="1"/>
  <c r="V147" i="24"/>
  <c r="U147" i="24"/>
  <c r="T147" i="24"/>
  <c r="S147" i="24"/>
  <c r="R147" i="24"/>
  <c r="O147" i="24"/>
  <c r="J147" i="24"/>
  <c r="E147" i="24"/>
  <c r="I147" i="24" s="1"/>
  <c r="T145" i="24"/>
  <c r="P145" i="24" s="1"/>
  <c r="O145" i="24"/>
  <c r="J145" i="24"/>
  <c r="G145" i="24"/>
  <c r="F145" i="24"/>
  <c r="D145" i="24"/>
  <c r="C145" i="24"/>
  <c r="O133" i="24"/>
  <c r="O132" i="24"/>
  <c r="O131" i="24"/>
  <c r="J129" i="24"/>
  <c r="J128" i="24"/>
  <c r="J127" i="24"/>
  <c r="U116" i="24"/>
  <c r="W116" i="24" s="1"/>
  <c r="P116" i="24" s="1"/>
  <c r="O116" i="24"/>
  <c r="J116" i="24"/>
  <c r="G116" i="24"/>
  <c r="F116" i="24"/>
  <c r="E116" i="24"/>
  <c r="D116" i="24"/>
  <c r="C116" i="24"/>
  <c r="E115" i="24"/>
  <c r="I115" i="24" s="1"/>
  <c r="E114" i="24"/>
  <c r="D114" i="24"/>
  <c r="D113" i="24" s="1"/>
  <c r="C114" i="24"/>
  <c r="C113" i="24" s="1"/>
  <c r="O107" i="24"/>
  <c r="N107" i="24" s="1"/>
  <c r="E107" i="24"/>
  <c r="I107" i="24" s="1"/>
  <c r="K107" i="24" s="1"/>
  <c r="V106" i="24"/>
  <c r="V103" i="24" s="1"/>
  <c r="U106" i="24"/>
  <c r="U103" i="24" s="1"/>
  <c r="T106" i="24"/>
  <c r="S106" i="24"/>
  <c r="S103" i="24" s="1"/>
  <c r="R106" i="24"/>
  <c r="R103" i="24" s="1"/>
  <c r="O106" i="24"/>
  <c r="J106" i="24"/>
  <c r="G106" i="24"/>
  <c r="G103" i="24" s="1"/>
  <c r="F106" i="24"/>
  <c r="F103" i="24" s="1"/>
  <c r="E106" i="24"/>
  <c r="D106" i="24"/>
  <c r="D103" i="24" s="1"/>
  <c r="C106" i="24"/>
  <c r="T105" i="24"/>
  <c r="P105" i="24" s="1"/>
  <c r="O105" i="24"/>
  <c r="J105" i="24"/>
  <c r="E105" i="24"/>
  <c r="I105" i="24" s="1"/>
  <c r="T104" i="24"/>
  <c r="P104" i="24" s="1"/>
  <c r="O104" i="24"/>
  <c r="J104" i="24"/>
  <c r="E104" i="24"/>
  <c r="I104" i="24" s="1"/>
  <c r="V102" i="24"/>
  <c r="U102" i="24"/>
  <c r="T102" i="24"/>
  <c r="S102" i="24"/>
  <c r="R102" i="24"/>
  <c r="O102" i="24"/>
  <c r="J102" i="24"/>
  <c r="F102" i="24"/>
  <c r="I102" i="24" s="1"/>
  <c r="E102" i="24"/>
  <c r="T101" i="24"/>
  <c r="S101" i="24"/>
  <c r="O101" i="24"/>
  <c r="J101" i="24"/>
  <c r="G101" i="24"/>
  <c r="F101" i="24"/>
  <c r="E101" i="24"/>
  <c r="D101" i="24"/>
  <c r="C101" i="24"/>
  <c r="U99" i="24"/>
  <c r="W99" i="24" s="1"/>
  <c r="P99" i="24" s="1"/>
  <c r="N99" i="24" s="1"/>
  <c r="E99" i="24"/>
  <c r="C99" i="24"/>
  <c r="U98" i="24"/>
  <c r="W98" i="24" s="1"/>
  <c r="P98" i="24" s="1"/>
  <c r="N98" i="24" s="1"/>
  <c r="E98" i="24"/>
  <c r="C98" i="24"/>
  <c r="U97" i="24"/>
  <c r="W97" i="24" s="1"/>
  <c r="P97" i="24" s="1"/>
  <c r="N97" i="24" s="1"/>
  <c r="E97" i="24"/>
  <c r="C97" i="24"/>
  <c r="U96" i="24"/>
  <c r="W96" i="24" s="1"/>
  <c r="P96" i="24" s="1"/>
  <c r="O96" i="24"/>
  <c r="J96" i="24"/>
  <c r="G96" i="24"/>
  <c r="G89" i="24" s="1"/>
  <c r="F96" i="24"/>
  <c r="F89" i="24" s="1"/>
  <c r="E96" i="24"/>
  <c r="D96" i="24"/>
  <c r="C96" i="24"/>
  <c r="C89" i="24" s="1"/>
  <c r="V95" i="24"/>
  <c r="U95" i="24"/>
  <c r="T95" i="24"/>
  <c r="S95" i="24"/>
  <c r="R95" i="24"/>
  <c r="O95" i="24"/>
  <c r="J95" i="24"/>
  <c r="D95" i="24"/>
  <c r="B95" i="24" s="1"/>
  <c r="I95" i="24" s="1"/>
  <c r="V94" i="24"/>
  <c r="U94" i="24"/>
  <c r="T94" i="24"/>
  <c r="S94" i="24"/>
  <c r="R94" i="24"/>
  <c r="O94" i="24"/>
  <c r="J94" i="24"/>
  <c r="D94" i="24"/>
  <c r="B94" i="24" s="1"/>
  <c r="I94" i="24" s="1"/>
  <c r="V93" i="24"/>
  <c r="U93" i="24"/>
  <c r="T93" i="24"/>
  <c r="S93" i="24"/>
  <c r="R93" i="24"/>
  <c r="O93" i="24"/>
  <c r="J93" i="24"/>
  <c r="D93" i="24"/>
  <c r="B93" i="24" s="1"/>
  <c r="I93" i="24" s="1"/>
  <c r="V92" i="24"/>
  <c r="U92" i="24"/>
  <c r="T92" i="24"/>
  <c r="S92" i="24"/>
  <c r="R92" i="24"/>
  <c r="O92" i="24"/>
  <c r="J92" i="24"/>
  <c r="D92" i="24"/>
  <c r="B92" i="24" s="1"/>
  <c r="I92" i="24" s="1"/>
  <c r="V91" i="24"/>
  <c r="U91" i="24"/>
  <c r="T91" i="24"/>
  <c r="S91" i="24"/>
  <c r="R91" i="24"/>
  <c r="O91" i="24"/>
  <c r="J91" i="24"/>
  <c r="D91" i="24"/>
  <c r="B91" i="24" s="1"/>
  <c r="I91" i="24" s="1"/>
  <c r="V90" i="24"/>
  <c r="V89" i="24" s="1"/>
  <c r="U90" i="24"/>
  <c r="T90" i="24"/>
  <c r="T89" i="24" s="1"/>
  <c r="S90" i="24"/>
  <c r="S89" i="24" s="1"/>
  <c r="R90" i="24"/>
  <c r="R89" i="24" s="1"/>
  <c r="O90" i="24"/>
  <c r="J90" i="24"/>
  <c r="D90" i="24"/>
  <c r="B90" i="24" s="1"/>
  <c r="I90" i="24" s="1"/>
  <c r="T88" i="24"/>
  <c r="P88" i="24" s="1"/>
  <c r="O88" i="24"/>
  <c r="J88" i="24"/>
  <c r="G88" i="24"/>
  <c r="F88" i="24"/>
  <c r="E88" i="24"/>
  <c r="D88" i="24"/>
  <c r="C88" i="24"/>
  <c r="T87" i="24"/>
  <c r="P87" i="24" s="1"/>
  <c r="O87" i="24"/>
  <c r="J87" i="24"/>
  <c r="G87" i="24"/>
  <c r="G86" i="24" s="1"/>
  <c r="F87" i="24"/>
  <c r="F86" i="24" s="1"/>
  <c r="E87" i="24"/>
  <c r="E86" i="24" s="1"/>
  <c r="D87" i="24"/>
  <c r="C87" i="24"/>
  <c r="C86" i="24" s="1"/>
  <c r="V74" i="24"/>
  <c r="U74" i="24"/>
  <c r="T74" i="24"/>
  <c r="S74" i="24"/>
  <c r="R74" i="24"/>
  <c r="O74" i="24"/>
  <c r="J74" i="24"/>
  <c r="G74" i="24"/>
  <c r="F74" i="24"/>
  <c r="E74" i="24"/>
  <c r="D74" i="24"/>
  <c r="C74" i="24"/>
  <c r="V73" i="24"/>
  <c r="U73" i="24"/>
  <c r="T73" i="24"/>
  <c r="S73" i="24"/>
  <c r="R73" i="24"/>
  <c r="G73" i="24"/>
  <c r="F73" i="24"/>
  <c r="E73" i="24"/>
  <c r="D73" i="24"/>
  <c r="C73" i="24"/>
  <c r="V72" i="24"/>
  <c r="U72" i="24"/>
  <c r="T72" i="24"/>
  <c r="S72" i="24"/>
  <c r="R72" i="24"/>
  <c r="O72" i="24"/>
  <c r="J72" i="24"/>
  <c r="G72" i="24"/>
  <c r="F72" i="24"/>
  <c r="E72" i="24"/>
  <c r="D72" i="24"/>
  <c r="C72" i="24"/>
  <c r="V71" i="24"/>
  <c r="U71" i="24"/>
  <c r="T71" i="24"/>
  <c r="S71" i="24"/>
  <c r="R71" i="24"/>
  <c r="O71" i="24"/>
  <c r="J71" i="24"/>
  <c r="G71" i="24"/>
  <c r="F71" i="24"/>
  <c r="E71" i="24"/>
  <c r="D71" i="24"/>
  <c r="C71" i="24"/>
  <c r="V70" i="24"/>
  <c r="U70" i="24"/>
  <c r="T70" i="24"/>
  <c r="S70" i="24"/>
  <c r="R70" i="24"/>
  <c r="O70" i="24"/>
  <c r="J70" i="24"/>
  <c r="G70" i="24"/>
  <c r="F70" i="24"/>
  <c r="E70" i="24"/>
  <c r="D70" i="24"/>
  <c r="C70" i="24"/>
  <c r="S68" i="24"/>
  <c r="R68" i="24"/>
  <c r="G68" i="24"/>
  <c r="F68" i="24"/>
  <c r="S67" i="24"/>
  <c r="R67" i="24"/>
  <c r="G67" i="24"/>
  <c r="F67" i="24"/>
  <c r="S66" i="24"/>
  <c r="R66" i="24"/>
  <c r="G66" i="24"/>
  <c r="F66" i="24"/>
  <c r="S65" i="24"/>
  <c r="R65" i="24"/>
  <c r="G65" i="24"/>
  <c r="F65" i="24"/>
  <c r="V64" i="24"/>
  <c r="U64" i="24"/>
  <c r="T64" i="24"/>
  <c r="S64" i="24"/>
  <c r="R64" i="24"/>
  <c r="O64" i="24"/>
  <c r="J64" i="24"/>
  <c r="G64" i="24"/>
  <c r="F64" i="24"/>
  <c r="D64" i="24"/>
  <c r="C64" i="24"/>
  <c r="V63" i="24"/>
  <c r="U63" i="24"/>
  <c r="T63" i="24"/>
  <c r="S63" i="24"/>
  <c r="R63" i="24"/>
  <c r="O63" i="24"/>
  <c r="J63" i="24"/>
  <c r="G63" i="24"/>
  <c r="F63" i="24"/>
  <c r="V62" i="24"/>
  <c r="U62" i="24"/>
  <c r="T62" i="24"/>
  <c r="S62" i="24"/>
  <c r="R62" i="24"/>
  <c r="O62" i="24"/>
  <c r="J62" i="24"/>
  <c r="G62" i="24"/>
  <c r="F62" i="24"/>
  <c r="V61" i="24"/>
  <c r="U61" i="24"/>
  <c r="T61" i="24"/>
  <c r="S61" i="24"/>
  <c r="R61" i="24"/>
  <c r="O61" i="24"/>
  <c r="J61" i="24"/>
  <c r="F61" i="24"/>
  <c r="V59" i="24"/>
  <c r="U59" i="24"/>
  <c r="T59" i="24"/>
  <c r="S59" i="24"/>
  <c r="R59" i="24"/>
  <c r="O59" i="24"/>
  <c r="J59" i="24"/>
  <c r="G59" i="24"/>
  <c r="F59" i="24"/>
  <c r="E59" i="24"/>
  <c r="D59" i="24"/>
  <c r="C59" i="24"/>
  <c r="J57" i="24"/>
  <c r="E57" i="24"/>
  <c r="J56" i="24"/>
  <c r="E56" i="24"/>
  <c r="I56" i="24" s="1"/>
  <c r="T54" i="24"/>
  <c r="P54" i="24" s="1"/>
  <c r="O54" i="24"/>
  <c r="T53" i="24"/>
  <c r="P53" i="24" s="1"/>
  <c r="O53" i="24"/>
  <c r="T52" i="24"/>
  <c r="P52" i="24" s="1"/>
  <c r="O52" i="24"/>
  <c r="T51" i="24"/>
  <c r="P51" i="24" s="1"/>
  <c r="O51" i="24"/>
  <c r="T50" i="24"/>
  <c r="P50" i="24" s="1"/>
  <c r="O50" i="24"/>
  <c r="U48" i="24"/>
  <c r="W48" i="24" s="1"/>
  <c r="P48" i="24"/>
  <c r="O48" i="24"/>
  <c r="U47" i="24"/>
  <c r="W47" i="24" s="1"/>
  <c r="P47" i="24"/>
  <c r="O47" i="24"/>
  <c r="U46" i="24"/>
  <c r="P46" i="24" s="1"/>
  <c r="O46" i="24"/>
  <c r="V35" i="24"/>
  <c r="V33" i="24" s="1"/>
  <c r="U35" i="24"/>
  <c r="T35" i="24"/>
  <c r="T33" i="24" s="1"/>
  <c r="S35" i="24"/>
  <c r="R35" i="24"/>
  <c r="R33" i="24" s="1"/>
  <c r="Q34" i="24"/>
  <c r="P34" i="24" s="1"/>
  <c r="G32" i="24"/>
  <c r="G30" i="24" s="1"/>
  <c r="F32" i="24"/>
  <c r="F30" i="24" s="1"/>
  <c r="E32" i="24"/>
  <c r="E30" i="24" s="1"/>
  <c r="D32" i="24"/>
  <c r="D30" i="24" s="1"/>
  <c r="C32" i="24"/>
  <c r="C30" i="24" s="1"/>
  <c r="H31" i="24"/>
  <c r="H30" i="24" s="1"/>
  <c r="J29" i="24"/>
  <c r="G29" i="24"/>
  <c r="F29" i="24"/>
  <c r="E29" i="24"/>
  <c r="D29" i="24"/>
  <c r="C29" i="24"/>
  <c r="J28" i="24"/>
  <c r="G28" i="24"/>
  <c r="F28" i="24"/>
  <c r="E28" i="24"/>
  <c r="D28" i="24"/>
  <c r="C28" i="24"/>
  <c r="G22" i="24"/>
  <c r="G77" i="24" s="1"/>
  <c r="F22" i="24"/>
  <c r="F77" i="24" s="1"/>
  <c r="E22" i="24"/>
  <c r="E77" i="24" s="1"/>
  <c r="D22" i="24"/>
  <c r="D118" i="24" s="1"/>
  <c r="C22" i="24"/>
  <c r="C118" i="24" s="1"/>
  <c r="Q20" i="24"/>
  <c r="P20" i="24" s="1"/>
  <c r="H23" i="24" s="1"/>
  <c r="Q26" i="24" s="1"/>
  <c r="G18" i="24"/>
  <c r="F18" i="24"/>
  <c r="E18" i="24"/>
  <c r="D18" i="24"/>
  <c r="C18" i="24"/>
  <c r="V17" i="24"/>
  <c r="W17" i="24" s="1"/>
  <c r="T17" i="24"/>
  <c r="V16" i="24"/>
  <c r="U16" i="24"/>
  <c r="T16" i="24"/>
  <c r="S16" i="24"/>
  <c r="R16" i="24"/>
  <c r="V15" i="24"/>
  <c r="U15" i="24"/>
  <c r="T15" i="24"/>
  <c r="S15" i="24"/>
  <c r="R15" i="24"/>
  <c r="V14" i="24"/>
  <c r="U14" i="24"/>
  <c r="T14" i="24"/>
  <c r="S14" i="24"/>
  <c r="R14" i="24"/>
  <c r="B6" i="24"/>
  <c r="T168" i="23"/>
  <c r="P168" i="23"/>
  <c r="T167" i="23"/>
  <c r="P167" i="23"/>
  <c r="T166" i="23"/>
  <c r="T165" i="23"/>
  <c r="V164" i="23"/>
  <c r="U164" i="23"/>
  <c r="T164" i="23"/>
  <c r="S164" i="23"/>
  <c r="O164" i="23"/>
  <c r="J158" i="23"/>
  <c r="G158" i="23"/>
  <c r="F158" i="23"/>
  <c r="E158" i="23"/>
  <c r="D158" i="23"/>
  <c r="C158" i="23"/>
  <c r="G156" i="23"/>
  <c r="F156" i="23"/>
  <c r="E156" i="23"/>
  <c r="D156" i="23"/>
  <c r="C156" i="23"/>
  <c r="F155" i="23"/>
  <c r="E155" i="23"/>
  <c r="D155" i="23"/>
  <c r="C155" i="23"/>
  <c r="G153" i="23"/>
  <c r="F153" i="23"/>
  <c r="E153" i="23"/>
  <c r="D153" i="23"/>
  <c r="C153" i="23"/>
  <c r="V148" i="23"/>
  <c r="U148" i="23"/>
  <c r="T148" i="23"/>
  <c r="S148" i="23"/>
  <c r="R148" i="23"/>
  <c r="O148" i="23"/>
  <c r="J148" i="23"/>
  <c r="G148" i="23"/>
  <c r="G146" i="23" s="1"/>
  <c r="F148" i="23"/>
  <c r="F146" i="23" s="1"/>
  <c r="E148" i="23"/>
  <c r="D148" i="23"/>
  <c r="D146" i="23" s="1"/>
  <c r="C148" i="23"/>
  <c r="C146" i="23" s="1"/>
  <c r="V147" i="23"/>
  <c r="U147" i="23"/>
  <c r="T147" i="23"/>
  <c r="S147" i="23"/>
  <c r="R147" i="23"/>
  <c r="O147" i="23"/>
  <c r="J147" i="23"/>
  <c r="E147" i="23"/>
  <c r="T145" i="23"/>
  <c r="P145" i="23" s="1"/>
  <c r="O145" i="23"/>
  <c r="J145" i="23"/>
  <c r="G145" i="23"/>
  <c r="F145" i="23"/>
  <c r="D145" i="23"/>
  <c r="C145" i="23"/>
  <c r="O133" i="23"/>
  <c r="O132" i="23"/>
  <c r="O131" i="23"/>
  <c r="J129" i="23"/>
  <c r="J128" i="23"/>
  <c r="J127" i="23"/>
  <c r="U116" i="23"/>
  <c r="W116" i="23" s="1"/>
  <c r="P116" i="23" s="1"/>
  <c r="O116" i="23"/>
  <c r="J116" i="23"/>
  <c r="G116" i="23"/>
  <c r="F116" i="23"/>
  <c r="E116" i="23"/>
  <c r="D116" i="23"/>
  <c r="C116" i="23"/>
  <c r="E115" i="23"/>
  <c r="I115" i="23" s="1"/>
  <c r="E114" i="23"/>
  <c r="D114" i="23"/>
  <c r="D113" i="23" s="1"/>
  <c r="C114" i="23"/>
  <c r="O107" i="23"/>
  <c r="N107" i="23" s="1"/>
  <c r="E107" i="23"/>
  <c r="V106" i="23"/>
  <c r="V103" i="23" s="1"/>
  <c r="U106" i="23"/>
  <c r="T106" i="23"/>
  <c r="S106" i="23"/>
  <c r="S103" i="23" s="1"/>
  <c r="R106" i="23"/>
  <c r="R103" i="23" s="1"/>
  <c r="O106" i="23"/>
  <c r="J106" i="23"/>
  <c r="G106" i="23"/>
  <c r="G103" i="23" s="1"/>
  <c r="F106" i="23"/>
  <c r="F103" i="23" s="1"/>
  <c r="E106" i="23"/>
  <c r="D106" i="23"/>
  <c r="D103" i="23" s="1"/>
  <c r="C106" i="23"/>
  <c r="C103" i="23" s="1"/>
  <c r="T105" i="23"/>
  <c r="P105" i="23" s="1"/>
  <c r="O105" i="23"/>
  <c r="J105" i="23"/>
  <c r="E105" i="23"/>
  <c r="I105" i="23" s="1"/>
  <c r="T104" i="23"/>
  <c r="P104" i="23" s="1"/>
  <c r="O104" i="23"/>
  <c r="J104" i="23"/>
  <c r="E104" i="23"/>
  <c r="I104" i="23" s="1"/>
  <c r="V102" i="23"/>
  <c r="U102" i="23"/>
  <c r="T102" i="23"/>
  <c r="S102" i="23"/>
  <c r="R102" i="23"/>
  <c r="O102" i="23"/>
  <c r="J102" i="23"/>
  <c r="F102" i="23"/>
  <c r="I102" i="23" s="1"/>
  <c r="E102" i="23"/>
  <c r="T101" i="23"/>
  <c r="S101" i="23"/>
  <c r="O101" i="23"/>
  <c r="J101" i="23"/>
  <c r="G101" i="23"/>
  <c r="F101" i="23"/>
  <c r="E101" i="23"/>
  <c r="D101" i="23"/>
  <c r="C101" i="23"/>
  <c r="U99" i="23"/>
  <c r="W99" i="23" s="1"/>
  <c r="P99" i="23" s="1"/>
  <c r="N99" i="23" s="1"/>
  <c r="E99" i="23"/>
  <c r="C99" i="23"/>
  <c r="U98" i="23"/>
  <c r="W98" i="23" s="1"/>
  <c r="P98" i="23" s="1"/>
  <c r="N98" i="23" s="1"/>
  <c r="E98" i="23"/>
  <c r="C98" i="23"/>
  <c r="U97" i="23"/>
  <c r="W97" i="23" s="1"/>
  <c r="P97" i="23" s="1"/>
  <c r="N97" i="23" s="1"/>
  <c r="E97" i="23"/>
  <c r="C97" i="23"/>
  <c r="U96" i="23"/>
  <c r="W96" i="23" s="1"/>
  <c r="P96" i="23" s="1"/>
  <c r="O96" i="23"/>
  <c r="J96" i="23"/>
  <c r="G96" i="23"/>
  <c r="G89" i="23" s="1"/>
  <c r="F96" i="23"/>
  <c r="F89" i="23" s="1"/>
  <c r="E96" i="23"/>
  <c r="D96" i="23"/>
  <c r="C96" i="23"/>
  <c r="V95" i="23"/>
  <c r="U95" i="23"/>
  <c r="T95" i="23"/>
  <c r="S95" i="23"/>
  <c r="R95" i="23"/>
  <c r="O95" i="23"/>
  <c r="J95" i="23"/>
  <c r="D95" i="23"/>
  <c r="B95" i="23" s="1"/>
  <c r="I95" i="23" s="1"/>
  <c r="V94" i="23"/>
  <c r="U94" i="23"/>
  <c r="T94" i="23"/>
  <c r="S94" i="23"/>
  <c r="R94" i="23"/>
  <c r="O94" i="23"/>
  <c r="J94" i="23"/>
  <c r="D94" i="23"/>
  <c r="B94" i="23" s="1"/>
  <c r="I94" i="23" s="1"/>
  <c r="V93" i="23"/>
  <c r="U93" i="23"/>
  <c r="T93" i="23"/>
  <c r="S93" i="23"/>
  <c r="R93" i="23"/>
  <c r="O93" i="23"/>
  <c r="J93" i="23"/>
  <c r="D93" i="23"/>
  <c r="B93" i="23" s="1"/>
  <c r="I93" i="23" s="1"/>
  <c r="V92" i="23"/>
  <c r="U92" i="23"/>
  <c r="T92" i="23"/>
  <c r="S92" i="23"/>
  <c r="R92" i="23"/>
  <c r="O92" i="23"/>
  <c r="J92" i="23"/>
  <c r="D92" i="23"/>
  <c r="B92" i="23" s="1"/>
  <c r="I92" i="23" s="1"/>
  <c r="V91" i="23"/>
  <c r="U91" i="23"/>
  <c r="T91" i="23"/>
  <c r="S91" i="23"/>
  <c r="R91" i="23"/>
  <c r="O91" i="23"/>
  <c r="J91" i="23"/>
  <c r="D91" i="23"/>
  <c r="B91" i="23" s="1"/>
  <c r="I91" i="23" s="1"/>
  <c r="V90" i="23"/>
  <c r="V89" i="23" s="1"/>
  <c r="U90" i="23"/>
  <c r="T90" i="23"/>
  <c r="T89" i="23" s="1"/>
  <c r="S90" i="23"/>
  <c r="S89" i="23" s="1"/>
  <c r="R90" i="23"/>
  <c r="R89" i="23" s="1"/>
  <c r="O90" i="23"/>
  <c r="J90" i="23"/>
  <c r="B90" i="23"/>
  <c r="I90" i="23" s="1"/>
  <c r="T88" i="23"/>
  <c r="P88" i="23" s="1"/>
  <c r="O88" i="23"/>
  <c r="J88" i="23"/>
  <c r="G88" i="23"/>
  <c r="F88" i="23"/>
  <c r="E88" i="23"/>
  <c r="D88" i="23"/>
  <c r="C88" i="23"/>
  <c r="T87" i="23"/>
  <c r="P87" i="23" s="1"/>
  <c r="O87" i="23"/>
  <c r="O86" i="23" s="1"/>
  <c r="J87" i="23"/>
  <c r="J86" i="23" s="1"/>
  <c r="G87" i="23"/>
  <c r="G86" i="23" s="1"/>
  <c r="F87" i="23"/>
  <c r="F86" i="23" s="1"/>
  <c r="E87" i="23"/>
  <c r="D87" i="23"/>
  <c r="C87" i="23"/>
  <c r="V74" i="23"/>
  <c r="U74" i="23"/>
  <c r="T74" i="23"/>
  <c r="S74" i="23"/>
  <c r="R74" i="23"/>
  <c r="O74" i="23"/>
  <c r="J74" i="23"/>
  <c r="G74" i="23"/>
  <c r="F74" i="23"/>
  <c r="E74" i="23"/>
  <c r="D74" i="23"/>
  <c r="C74" i="23"/>
  <c r="V73" i="23"/>
  <c r="U73" i="23"/>
  <c r="T73" i="23"/>
  <c r="S73" i="23"/>
  <c r="R73" i="23"/>
  <c r="G73" i="23"/>
  <c r="F73" i="23"/>
  <c r="E73" i="23"/>
  <c r="D73" i="23"/>
  <c r="C73" i="23"/>
  <c r="V72" i="23"/>
  <c r="U72" i="23"/>
  <c r="T72" i="23"/>
  <c r="S72" i="23"/>
  <c r="R72" i="23"/>
  <c r="O72" i="23"/>
  <c r="J72" i="23"/>
  <c r="G72" i="23"/>
  <c r="F72" i="23"/>
  <c r="E72" i="23"/>
  <c r="D72" i="23"/>
  <c r="C72" i="23"/>
  <c r="V71" i="23"/>
  <c r="U71" i="23"/>
  <c r="T71" i="23"/>
  <c r="S71" i="23"/>
  <c r="R71" i="23"/>
  <c r="O71" i="23"/>
  <c r="J71" i="23"/>
  <c r="G71" i="23"/>
  <c r="F71" i="23"/>
  <c r="E71" i="23"/>
  <c r="D71" i="23"/>
  <c r="C71" i="23"/>
  <c r="V70" i="23"/>
  <c r="U70" i="23"/>
  <c r="T70" i="23"/>
  <c r="S70" i="23"/>
  <c r="O70" i="23"/>
  <c r="J70" i="23"/>
  <c r="G70" i="23"/>
  <c r="F70" i="23"/>
  <c r="E70" i="23"/>
  <c r="D70" i="23"/>
  <c r="C70" i="23"/>
  <c r="S68" i="23"/>
  <c r="R68" i="23"/>
  <c r="G68" i="23"/>
  <c r="F68" i="23"/>
  <c r="S67" i="23"/>
  <c r="R67" i="23"/>
  <c r="G67" i="23"/>
  <c r="F67" i="23"/>
  <c r="S66" i="23"/>
  <c r="R66" i="23"/>
  <c r="G66" i="23"/>
  <c r="F66" i="23"/>
  <c r="S65" i="23"/>
  <c r="R65" i="23"/>
  <c r="G65" i="23"/>
  <c r="F65" i="23"/>
  <c r="V64" i="23"/>
  <c r="U64" i="23"/>
  <c r="T64" i="23"/>
  <c r="S64" i="23"/>
  <c r="R64" i="23"/>
  <c r="O64" i="23"/>
  <c r="J64" i="23"/>
  <c r="G64" i="23"/>
  <c r="F64" i="23"/>
  <c r="D64" i="23"/>
  <c r="C64" i="23"/>
  <c r="V63" i="23"/>
  <c r="U63" i="23"/>
  <c r="T63" i="23"/>
  <c r="S63" i="23"/>
  <c r="R63" i="23"/>
  <c r="O63" i="23"/>
  <c r="J63" i="23"/>
  <c r="G63" i="23"/>
  <c r="F63" i="23"/>
  <c r="V62" i="23"/>
  <c r="U62" i="23"/>
  <c r="T62" i="23"/>
  <c r="S62" i="23"/>
  <c r="R62" i="23"/>
  <c r="O62" i="23"/>
  <c r="J62" i="23"/>
  <c r="G62" i="23"/>
  <c r="F62" i="23"/>
  <c r="V61" i="23"/>
  <c r="U61" i="23"/>
  <c r="T61" i="23"/>
  <c r="S61" i="23"/>
  <c r="R61" i="23"/>
  <c r="O61" i="23"/>
  <c r="J61" i="23"/>
  <c r="F61" i="23"/>
  <c r="V59" i="23"/>
  <c r="U59" i="23"/>
  <c r="T59" i="23"/>
  <c r="S59" i="23"/>
  <c r="R59" i="23"/>
  <c r="O59" i="23"/>
  <c r="J59" i="23"/>
  <c r="G59" i="23"/>
  <c r="F59" i="23"/>
  <c r="E59" i="23"/>
  <c r="D59" i="23"/>
  <c r="C59" i="23"/>
  <c r="J57" i="23"/>
  <c r="E57" i="23"/>
  <c r="I57" i="23" s="1"/>
  <c r="J56" i="23"/>
  <c r="E56" i="23"/>
  <c r="I56" i="23" s="1"/>
  <c r="T54" i="23"/>
  <c r="P54" i="23" s="1"/>
  <c r="O54" i="23"/>
  <c r="T53" i="23"/>
  <c r="P53" i="23" s="1"/>
  <c r="O53" i="23"/>
  <c r="T52" i="23"/>
  <c r="P52" i="23" s="1"/>
  <c r="O52" i="23"/>
  <c r="T51" i="23"/>
  <c r="P51" i="23" s="1"/>
  <c r="O51" i="23"/>
  <c r="T50" i="23"/>
  <c r="T49" i="23" s="1"/>
  <c r="P49" i="23" s="1"/>
  <c r="O50" i="23"/>
  <c r="U48" i="23"/>
  <c r="W48" i="23" s="1"/>
  <c r="P48" i="23"/>
  <c r="O48" i="23"/>
  <c r="U47" i="23"/>
  <c r="W47" i="23" s="1"/>
  <c r="P47" i="23"/>
  <c r="O47" i="23"/>
  <c r="U46" i="23"/>
  <c r="P46" i="23" s="1"/>
  <c r="O46" i="23"/>
  <c r="V35" i="23"/>
  <c r="V33" i="23" s="1"/>
  <c r="U35" i="23"/>
  <c r="U33" i="23" s="1"/>
  <c r="T35" i="23"/>
  <c r="T33" i="23" s="1"/>
  <c r="S35" i="23"/>
  <c r="S33" i="23" s="1"/>
  <c r="R35" i="23"/>
  <c r="Q34" i="23"/>
  <c r="P34" i="23" s="1"/>
  <c r="G32" i="23"/>
  <c r="G30" i="23" s="1"/>
  <c r="F32" i="23"/>
  <c r="F30" i="23" s="1"/>
  <c r="E32" i="23"/>
  <c r="E30" i="23" s="1"/>
  <c r="D32" i="23"/>
  <c r="C32" i="23"/>
  <c r="C30" i="23" s="1"/>
  <c r="H31" i="23"/>
  <c r="I31" i="23" s="1"/>
  <c r="J29" i="23"/>
  <c r="G29" i="23"/>
  <c r="F29" i="23"/>
  <c r="E29" i="23"/>
  <c r="D29" i="23"/>
  <c r="C29" i="23"/>
  <c r="J28" i="23"/>
  <c r="G28" i="23"/>
  <c r="F28" i="23"/>
  <c r="E28" i="23"/>
  <c r="D28" i="23"/>
  <c r="C28" i="23"/>
  <c r="G22" i="23"/>
  <c r="G37" i="23" s="1"/>
  <c r="F22" i="23"/>
  <c r="F77" i="23" s="1"/>
  <c r="E22" i="23"/>
  <c r="E77" i="23" s="1"/>
  <c r="D22" i="23"/>
  <c r="D77" i="23" s="1"/>
  <c r="C22" i="23"/>
  <c r="C77" i="23" s="1"/>
  <c r="Q20" i="23"/>
  <c r="P20" i="23" s="1"/>
  <c r="H23" i="23" s="1"/>
  <c r="Q26" i="23" s="1"/>
  <c r="G18" i="23"/>
  <c r="F18" i="23"/>
  <c r="E18" i="23"/>
  <c r="D18" i="23"/>
  <c r="C18" i="23"/>
  <c r="V17" i="23"/>
  <c r="W17" i="23" s="1"/>
  <c r="T17" i="23"/>
  <c r="V16" i="23"/>
  <c r="U16" i="23"/>
  <c r="T16" i="23"/>
  <c r="S16" i="23"/>
  <c r="R16" i="23"/>
  <c r="V15" i="23"/>
  <c r="U15" i="23"/>
  <c r="T15" i="23"/>
  <c r="S15" i="23"/>
  <c r="R15" i="23"/>
  <c r="V14" i="23"/>
  <c r="U14" i="23"/>
  <c r="T14" i="23"/>
  <c r="S14" i="23"/>
  <c r="R14" i="23"/>
  <c r="B6" i="23"/>
  <c r="T168" i="22"/>
  <c r="P168" i="22"/>
  <c r="T167" i="22"/>
  <c r="P167" i="22"/>
  <c r="T166" i="22"/>
  <c r="T165" i="22"/>
  <c r="V164" i="22"/>
  <c r="U164" i="22"/>
  <c r="T164" i="22"/>
  <c r="S164" i="22"/>
  <c r="J158" i="22"/>
  <c r="G158" i="22"/>
  <c r="F158" i="22"/>
  <c r="E158" i="22"/>
  <c r="D158" i="22"/>
  <c r="C158" i="22"/>
  <c r="G156" i="22"/>
  <c r="F156" i="22"/>
  <c r="E156" i="22"/>
  <c r="D156" i="22"/>
  <c r="C156" i="22"/>
  <c r="F155" i="22"/>
  <c r="E155" i="22"/>
  <c r="D155" i="22"/>
  <c r="C155" i="22"/>
  <c r="G153" i="22"/>
  <c r="F153" i="22"/>
  <c r="E153" i="22"/>
  <c r="D153" i="22"/>
  <c r="C153" i="22"/>
  <c r="V148" i="22"/>
  <c r="U148" i="22"/>
  <c r="T148" i="22"/>
  <c r="S148" i="22"/>
  <c r="R148" i="22"/>
  <c r="O148" i="22"/>
  <c r="J148" i="22"/>
  <c r="G148" i="22"/>
  <c r="G146" i="22" s="1"/>
  <c r="F148" i="22"/>
  <c r="F146" i="22" s="1"/>
  <c r="E148" i="22"/>
  <c r="D148" i="22"/>
  <c r="D146" i="22" s="1"/>
  <c r="C148" i="22"/>
  <c r="V147" i="22"/>
  <c r="U147" i="22"/>
  <c r="T147" i="22"/>
  <c r="S147" i="22"/>
  <c r="R147" i="22"/>
  <c r="O147" i="22"/>
  <c r="J147" i="22"/>
  <c r="E147" i="22"/>
  <c r="I147" i="22" s="1"/>
  <c r="T145" i="22"/>
  <c r="P145" i="22" s="1"/>
  <c r="O145" i="22"/>
  <c r="J145" i="22"/>
  <c r="G145" i="22"/>
  <c r="F145" i="22"/>
  <c r="D145" i="22"/>
  <c r="C145" i="22"/>
  <c r="O133" i="22"/>
  <c r="O132" i="22"/>
  <c r="O131" i="22"/>
  <c r="J129" i="22"/>
  <c r="J128" i="22"/>
  <c r="J127" i="22"/>
  <c r="U116" i="22"/>
  <c r="W116" i="22" s="1"/>
  <c r="P116" i="22" s="1"/>
  <c r="O116" i="22"/>
  <c r="J116" i="22"/>
  <c r="G116" i="22"/>
  <c r="F116" i="22"/>
  <c r="E116" i="22"/>
  <c r="D116" i="22"/>
  <c r="C116" i="22"/>
  <c r="E115" i="22"/>
  <c r="I115" i="22" s="1"/>
  <c r="E114" i="22"/>
  <c r="D114" i="22"/>
  <c r="D113" i="22" s="1"/>
  <c r="C114" i="22"/>
  <c r="O107" i="22"/>
  <c r="N107" i="22" s="1"/>
  <c r="E107" i="22"/>
  <c r="I107" i="22" s="1"/>
  <c r="K107" i="22" s="1"/>
  <c r="V106" i="22"/>
  <c r="V103" i="22" s="1"/>
  <c r="U106" i="22"/>
  <c r="T106" i="22"/>
  <c r="S106" i="22"/>
  <c r="S103" i="22" s="1"/>
  <c r="R106" i="22"/>
  <c r="R103" i="22" s="1"/>
  <c r="O106" i="22"/>
  <c r="J106" i="22"/>
  <c r="G106" i="22"/>
  <c r="G103" i="22" s="1"/>
  <c r="F106" i="22"/>
  <c r="F103" i="22" s="1"/>
  <c r="E106" i="22"/>
  <c r="D106" i="22"/>
  <c r="D103" i="22" s="1"/>
  <c r="C106" i="22"/>
  <c r="T105" i="22"/>
  <c r="P105" i="22" s="1"/>
  <c r="O105" i="22"/>
  <c r="J105" i="22"/>
  <c r="E105" i="22"/>
  <c r="I105" i="22" s="1"/>
  <c r="T104" i="22"/>
  <c r="P104" i="22" s="1"/>
  <c r="O104" i="22"/>
  <c r="J104" i="22"/>
  <c r="E104" i="22"/>
  <c r="V102" i="22"/>
  <c r="U102" i="22"/>
  <c r="T102" i="22"/>
  <c r="S102" i="22"/>
  <c r="R102" i="22"/>
  <c r="O102" i="22"/>
  <c r="J102" i="22"/>
  <c r="F102" i="22"/>
  <c r="I102" i="22" s="1"/>
  <c r="E102" i="22"/>
  <c r="T101" i="22"/>
  <c r="S101" i="22"/>
  <c r="O101" i="22"/>
  <c r="J101" i="22"/>
  <c r="G101" i="22"/>
  <c r="F101" i="22"/>
  <c r="E101" i="22"/>
  <c r="D101" i="22"/>
  <c r="C101" i="22"/>
  <c r="U99" i="22"/>
  <c r="W99" i="22" s="1"/>
  <c r="P99" i="22" s="1"/>
  <c r="N99" i="22" s="1"/>
  <c r="E99" i="22"/>
  <c r="C99" i="22"/>
  <c r="U98" i="22"/>
  <c r="W98" i="22" s="1"/>
  <c r="P98" i="22" s="1"/>
  <c r="N98" i="22" s="1"/>
  <c r="E98" i="22"/>
  <c r="C98" i="22"/>
  <c r="U97" i="22"/>
  <c r="W97" i="22" s="1"/>
  <c r="P97" i="22" s="1"/>
  <c r="N97" i="22" s="1"/>
  <c r="E97" i="22"/>
  <c r="C97" i="22"/>
  <c r="U96" i="22"/>
  <c r="W96" i="22" s="1"/>
  <c r="P96" i="22" s="1"/>
  <c r="O96" i="22"/>
  <c r="J96" i="22"/>
  <c r="G96" i="22"/>
  <c r="G89" i="22" s="1"/>
  <c r="F96" i="22"/>
  <c r="F89" i="22" s="1"/>
  <c r="E96" i="22"/>
  <c r="D96" i="22"/>
  <c r="C96" i="22"/>
  <c r="C89" i="22" s="1"/>
  <c r="V95" i="22"/>
  <c r="U95" i="22"/>
  <c r="T95" i="22"/>
  <c r="S95" i="22"/>
  <c r="R95" i="22"/>
  <c r="O95" i="22"/>
  <c r="J95" i="22"/>
  <c r="D95" i="22"/>
  <c r="B95" i="22" s="1"/>
  <c r="I95" i="22" s="1"/>
  <c r="V94" i="22"/>
  <c r="U94" i="22"/>
  <c r="T94" i="22"/>
  <c r="S94" i="22"/>
  <c r="R94" i="22"/>
  <c r="O94" i="22"/>
  <c r="J94" i="22"/>
  <c r="D94" i="22"/>
  <c r="B94" i="22" s="1"/>
  <c r="I94" i="22" s="1"/>
  <c r="V93" i="22"/>
  <c r="U93" i="22"/>
  <c r="T93" i="22"/>
  <c r="S93" i="22"/>
  <c r="R93" i="22"/>
  <c r="O93" i="22"/>
  <c r="J93" i="22"/>
  <c r="D93" i="22"/>
  <c r="B93" i="22" s="1"/>
  <c r="I93" i="22" s="1"/>
  <c r="V92" i="22"/>
  <c r="U92" i="22"/>
  <c r="T92" i="22"/>
  <c r="S92" i="22"/>
  <c r="R92" i="22"/>
  <c r="O92" i="22"/>
  <c r="J92" i="22"/>
  <c r="D92" i="22"/>
  <c r="B92" i="22" s="1"/>
  <c r="I92" i="22" s="1"/>
  <c r="V91" i="22"/>
  <c r="U91" i="22"/>
  <c r="T91" i="22"/>
  <c r="S91" i="22"/>
  <c r="R91" i="22"/>
  <c r="O91" i="22"/>
  <c r="J91" i="22"/>
  <c r="D91" i="22"/>
  <c r="B91" i="22" s="1"/>
  <c r="I91" i="22" s="1"/>
  <c r="V90" i="22"/>
  <c r="V89" i="22" s="1"/>
  <c r="U90" i="22"/>
  <c r="T90" i="22"/>
  <c r="T89" i="22" s="1"/>
  <c r="S90" i="22"/>
  <c r="S89" i="22" s="1"/>
  <c r="R90" i="22"/>
  <c r="R89" i="22" s="1"/>
  <c r="O90" i="22"/>
  <c r="J90" i="22"/>
  <c r="D90" i="22"/>
  <c r="T88" i="22"/>
  <c r="P88" i="22" s="1"/>
  <c r="O88" i="22"/>
  <c r="J88" i="22"/>
  <c r="G88" i="22"/>
  <c r="F88" i="22"/>
  <c r="E88" i="22"/>
  <c r="D88" i="22"/>
  <c r="C88" i="22"/>
  <c r="T87" i="22"/>
  <c r="P87" i="22" s="1"/>
  <c r="O87" i="22"/>
  <c r="O86" i="22" s="1"/>
  <c r="J87" i="22"/>
  <c r="J86" i="22" s="1"/>
  <c r="G87" i="22"/>
  <c r="F87" i="22"/>
  <c r="F86" i="22" s="1"/>
  <c r="E87" i="22"/>
  <c r="E86" i="22" s="1"/>
  <c r="D87" i="22"/>
  <c r="C87" i="22"/>
  <c r="C86" i="22" s="1"/>
  <c r="T86" i="22"/>
  <c r="P86" i="22" s="1"/>
  <c r="V74" i="22"/>
  <c r="U74" i="22"/>
  <c r="T74" i="22"/>
  <c r="S74" i="22"/>
  <c r="R74" i="22"/>
  <c r="O74" i="22"/>
  <c r="J74" i="22"/>
  <c r="G74" i="22"/>
  <c r="F74" i="22"/>
  <c r="E74" i="22"/>
  <c r="D74" i="22"/>
  <c r="C74" i="22"/>
  <c r="V73" i="22"/>
  <c r="U73" i="22"/>
  <c r="T73" i="22"/>
  <c r="S73" i="22"/>
  <c r="R73" i="22"/>
  <c r="G73" i="22"/>
  <c r="F73" i="22"/>
  <c r="E73" i="22"/>
  <c r="D73" i="22"/>
  <c r="C73" i="22"/>
  <c r="V72" i="22"/>
  <c r="U72" i="22"/>
  <c r="T72" i="22"/>
  <c r="S72" i="22"/>
  <c r="R72" i="22"/>
  <c r="O72" i="22"/>
  <c r="J72" i="22"/>
  <c r="G72" i="22"/>
  <c r="F72" i="22"/>
  <c r="E72" i="22"/>
  <c r="D72" i="22"/>
  <c r="C72" i="22"/>
  <c r="V71" i="22"/>
  <c r="U71" i="22"/>
  <c r="T71" i="22"/>
  <c r="S71" i="22"/>
  <c r="R71" i="22"/>
  <c r="O71" i="22"/>
  <c r="J71" i="22"/>
  <c r="G71" i="22"/>
  <c r="F71" i="22"/>
  <c r="E71" i="22"/>
  <c r="D71" i="22"/>
  <c r="C71" i="22"/>
  <c r="V70" i="22"/>
  <c r="U70" i="22"/>
  <c r="T70" i="22"/>
  <c r="S70" i="22"/>
  <c r="O70" i="22"/>
  <c r="J70" i="22"/>
  <c r="G70" i="22"/>
  <c r="F70" i="22"/>
  <c r="E70" i="22"/>
  <c r="D70" i="22"/>
  <c r="C70" i="22"/>
  <c r="S68" i="22"/>
  <c r="R68" i="22"/>
  <c r="G68" i="22"/>
  <c r="F68" i="22"/>
  <c r="S67" i="22"/>
  <c r="R67" i="22"/>
  <c r="G67" i="22"/>
  <c r="F67" i="22"/>
  <c r="S66" i="22"/>
  <c r="R66" i="22"/>
  <c r="G66" i="22"/>
  <c r="F66" i="22"/>
  <c r="S65" i="22"/>
  <c r="R65" i="22"/>
  <c r="G65" i="22"/>
  <c r="F65" i="22"/>
  <c r="V64" i="22"/>
  <c r="U64" i="22"/>
  <c r="T64" i="22"/>
  <c r="S64" i="22"/>
  <c r="R64" i="22"/>
  <c r="O64" i="22"/>
  <c r="J64" i="22"/>
  <c r="G64" i="22"/>
  <c r="F64" i="22"/>
  <c r="D64" i="22"/>
  <c r="C64" i="22"/>
  <c r="V63" i="22"/>
  <c r="U63" i="22"/>
  <c r="T63" i="22"/>
  <c r="S63" i="22"/>
  <c r="R63" i="22"/>
  <c r="O63" i="22"/>
  <c r="J63" i="22"/>
  <c r="G63" i="22"/>
  <c r="F63" i="22"/>
  <c r="V62" i="22"/>
  <c r="U62" i="22"/>
  <c r="T62" i="22"/>
  <c r="S62" i="22"/>
  <c r="R62" i="22"/>
  <c r="O62" i="22"/>
  <c r="J62" i="22"/>
  <c r="G62" i="22"/>
  <c r="F62" i="22"/>
  <c r="V61" i="22"/>
  <c r="U61" i="22"/>
  <c r="T61" i="22"/>
  <c r="S61" i="22"/>
  <c r="R61" i="22"/>
  <c r="O61" i="22"/>
  <c r="J61" i="22"/>
  <c r="F61" i="22"/>
  <c r="V59" i="22"/>
  <c r="U59" i="22"/>
  <c r="T59" i="22"/>
  <c r="S59" i="22"/>
  <c r="O59" i="22"/>
  <c r="J59" i="22"/>
  <c r="G59" i="22"/>
  <c r="F59" i="22"/>
  <c r="E59" i="22"/>
  <c r="D59" i="22"/>
  <c r="C59" i="22"/>
  <c r="J57" i="22"/>
  <c r="E57" i="22"/>
  <c r="I57" i="22" s="1"/>
  <c r="J56" i="22"/>
  <c r="E56" i="22"/>
  <c r="I56" i="22" s="1"/>
  <c r="T54" i="22"/>
  <c r="P54" i="22" s="1"/>
  <c r="O54" i="22"/>
  <c r="T53" i="22"/>
  <c r="P53" i="22" s="1"/>
  <c r="O53" i="22"/>
  <c r="T52" i="22"/>
  <c r="P52" i="22" s="1"/>
  <c r="O52" i="22"/>
  <c r="T51" i="22"/>
  <c r="P51" i="22" s="1"/>
  <c r="O51" i="22"/>
  <c r="T50" i="22"/>
  <c r="T49" i="22" s="1"/>
  <c r="P49" i="22" s="1"/>
  <c r="O50" i="22"/>
  <c r="O49" i="22" s="1"/>
  <c r="U48" i="22"/>
  <c r="W48" i="22" s="1"/>
  <c r="P48" i="22"/>
  <c r="O48" i="22"/>
  <c r="U47" i="22"/>
  <c r="W47" i="22" s="1"/>
  <c r="P47" i="22"/>
  <c r="O47" i="22"/>
  <c r="U46" i="22"/>
  <c r="W46" i="22" s="1"/>
  <c r="O46" i="22"/>
  <c r="V35" i="22"/>
  <c r="V33" i="22" s="1"/>
  <c r="U35" i="22"/>
  <c r="U33" i="22" s="1"/>
  <c r="T35" i="22"/>
  <c r="T33" i="22" s="1"/>
  <c r="S35" i="22"/>
  <c r="S33" i="22" s="1"/>
  <c r="R35" i="22"/>
  <c r="Q34" i="22"/>
  <c r="Q33" i="22" s="1"/>
  <c r="Q135" i="22" s="1"/>
  <c r="G32" i="22"/>
  <c r="G30" i="22" s="1"/>
  <c r="F32" i="22"/>
  <c r="F30" i="22" s="1"/>
  <c r="E32" i="22"/>
  <c r="E30" i="22" s="1"/>
  <c r="D32" i="22"/>
  <c r="D30" i="22" s="1"/>
  <c r="C32" i="22"/>
  <c r="H31" i="22"/>
  <c r="H30" i="22" s="1"/>
  <c r="J29" i="22"/>
  <c r="G29" i="22"/>
  <c r="F29" i="22"/>
  <c r="E29" i="22"/>
  <c r="D29" i="22"/>
  <c r="C29" i="22"/>
  <c r="J28" i="22"/>
  <c r="G28" i="22"/>
  <c r="F28" i="22"/>
  <c r="E28" i="22"/>
  <c r="D28" i="22"/>
  <c r="C28" i="22"/>
  <c r="G22" i="22"/>
  <c r="G118" i="22" s="1"/>
  <c r="F22" i="22"/>
  <c r="F109" i="22" s="1"/>
  <c r="E22" i="22"/>
  <c r="T157" i="22" s="1"/>
  <c r="D22" i="22"/>
  <c r="U157" i="22" s="1"/>
  <c r="C22" i="22"/>
  <c r="C77" i="22" s="1"/>
  <c r="Q20" i="22"/>
  <c r="P20" i="22" s="1"/>
  <c r="H23" i="22" s="1"/>
  <c r="Q26" i="22" s="1"/>
  <c r="G18" i="22"/>
  <c r="F18" i="22"/>
  <c r="E18" i="22"/>
  <c r="D18" i="22"/>
  <c r="C18" i="22"/>
  <c r="V17" i="22"/>
  <c r="W17" i="22" s="1"/>
  <c r="T17" i="22"/>
  <c r="V16" i="22"/>
  <c r="U16" i="22"/>
  <c r="T16" i="22"/>
  <c r="S16" i="22"/>
  <c r="R16" i="22"/>
  <c r="V15" i="22"/>
  <c r="U15" i="22"/>
  <c r="T15" i="22"/>
  <c r="S15" i="22"/>
  <c r="R15" i="22"/>
  <c r="V14" i="22"/>
  <c r="U14" i="22"/>
  <c r="T14" i="22"/>
  <c r="S14" i="22"/>
  <c r="R14" i="22"/>
  <c r="B6" i="22"/>
  <c r="T168" i="21"/>
  <c r="P168" i="21"/>
  <c r="T167" i="21"/>
  <c r="P167" i="21"/>
  <c r="T166" i="21"/>
  <c r="T165" i="21"/>
  <c r="V164" i="21"/>
  <c r="U164" i="21"/>
  <c r="T164" i="21"/>
  <c r="S164" i="21"/>
  <c r="R164" i="21"/>
  <c r="J158" i="21"/>
  <c r="G158" i="21"/>
  <c r="F158" i="21"/>
  <c r="E158" i="21"/>
  <c r="D158" i="21"/>
  <c r="C158" i="21"/>
  <c r="G156" i="21"/>
  <c r="F156" i="21"/>
  <c r="E156" i="21"/>
  <c r="D156" i="21"/>
  <c r="C156" i="21"/>
  <c r="F155" i="21"/>
  <c r="E155" i="21"/>
  <c r="D155" i="21"/>
  <c r="C155" i="21"/>
  <c r="G153" i="21"/>
  <c r="F153" i="21"/>
  <c r="E153" i="21"/>
  <c r="D153" i="21"/>
  <c r="C153" i="21"/>
  <c r="V148" i="21"/>
  <c r="U148" i="21"/>
  <c r="T148" i="21"/>
  <c r="S148" i="21"/>
  <c r="R148" i="21"/>
  <c r="O148" i="21"/>
  <c r="J148" i="21"/>
  <c r="G148" i="21"/>
  <c r="G146" i="21" s="1"/>
  <c r="F148" i="21"/>
  <c r="F146" i="21" s="1"/>
  <c r="E148" i="21"/>
  <c r="D148" i="21"/>
  <c r="C148" i="21"/>
  <c r="C146" i="21" s="1"/>
  <c r="V147" i="21"/>
  <c r="U147" i="21"/>
  <c r="T147" i="21"/>
  <c r="S147" i="21"/>
  <c r="R147" i="21"/>
  <c r="O147" i="21"/>
  <c r="J147" i="21"/>
  <c r="E147" i="21"/>
  <c r="I147" i="21" s="1"/>
  <c r="T145" i="21"/>
  <c r="P145" i="21" s="1"/>
  <c r="O145" i="21"/>
  <c r="J145" i="21"/>
  <c r="G145" i="21"/>
  <c r="F145" i="21"/>
  <c r="D145" i="21"/>
  <c r="C145" i="21"/>
  <c r="O133" i="21"/>
  <c r="O132" i="21"/>
  <c r="O131" i="21"/>
  <c r="J129" i="21"/>
  <c r="J127" i="21"/>
  <c r="U116" i="21"/>
  <c r="W116" i="21" s="1"/>
  <c r="P116" i="21" s="1"/>
  <c r="O116" i="21"/>
  <c r="J116" i="21"/>
  <c r="G116" i="21"/>
  <c r="F116" i="21"/>
  <c r="E116" i="21"/>
  <c r="D116" i="21"/>
  <c r="C116" i="21"/>
  <c r="E115" i="21"/>
  <c r="I115" i="21" s="1"/>
  <c r="E114" i="21"/>
  <c r="D114" i="21"/>
  <c r="D113" i="21" s="1"/>
  <c r="C114" i="21"/>
  <c r="C113" i="21" s="1"/>
  <c r="O107" i="21"/>
  <c r="N107" i="21" s="1"/>
  <c r="E107" i="21"/>
  <c r="I107" i="21" s="1"/>
  <c r="K107" i="21" s="1"/>
  <c r="V106" i="21"/>
  <c r="V103" i="21" s="1"/>
  <c r="U106" i="21"/>
  <c r="T106" i="21"/>
  <c r="S106" i="21"/>
  <c r="S103" i="21" s="1"/>
  <c r="R106" i="21"/>
  <c r="O106" i="21"/>
  <c r="J106" i="21"/>
  <c r="G106" i="21"/>
  <c r="G103" i="21" s="1"/>
  <c r="F106" i="21"/>
  <c r="F103" i="21" s="1"/>
  <c r="E106" i="21"/>
  <c r="D106" i="21"/>
  <c r="D103" i="21" s="1"/>
  <c r="C106" i="21"/>
  <c r="C103" i="21" s="1"/>
  <c r="T105" i="21"/>
  <c r="P105" i="21" s="1"/>
  <c r="O105" i="21"/>
  <c r="J105" i="21"/>
  <c r="E105" i="21"/>
  <c r="I105" i="21" s="1"/>
  <c r="T104" i="21"/>
  <c r="P104" i="21" s="1"/>
  <c r="O104" i="21"/>
  <c r="J104" i="21"/>
  <c r="E104" i="21"/>
  <c r="V102" i="21"/>
  <c r="U102" i="21"/>
  <c r="T102" i="21"/>
  <c r="S102" i="21"/>
  <c r="R102" i="21"/>
  <c r="O102" i="21"/>
  <c r="J102" i="21"/>
  <c r="F102" i="21"/>
  <c r="I102" i="21" s="1"/>
  <c r="E102" i="21"/>
  <c r="T101" i="21"/>
  <c r="S101" i="21"/>
  <c r="O101" i="21"/>
  <c r="J101" i="21"/>
  <c r="G101" i="21"/>
  <c r="F101" i="21"/>
  <c r="E101" i="21"/>
  <c r="D101" i="21"/>
  <c r="C101" i="21"/>
  <c r="U99" i="21"/>
  <c r="W99" i="21" s="1"/>
  <c r="P99" i="21" s="1"/>
  <c r="N99" i="21" s="1"/>
  <c r="E99" i="21"/>
  <c r="C99" i="21"/>
  <c r="U98" i="21"/>
  <c r="W98" i="21" s="1"/>
  <c r="P98" i="21" s="1"/>
  <c r="N98" i="21" s="1"/>
  <c r="E98" i="21"/>
  <c r="C98" i="21"/>
  <c r="U97" i="21"/>
  <c r="W97" i="21" s="1"/>
  <c r="P97" i="21" s="1"/>
  <c r="N97" i="21" s="1"/>
  <c r="E97" i="21"/>
  <c r="C97" i="21"/>
  <c r="U96" i="21"/>
  <c r="W96" i="21" s="1"/>
  <c r="P96" i="21" s="1"/>
  <c r="O96" i="21"/>
  <c r="J96" i="21"/>
  <c r="G96" i="21"/>
  <c r="G89" i="21" s="1"/>
  <c r="F96" i="21"/>
  <c r="F89" i="21" s="1"/>
  <c r="E96" i="21"/>
  <c r="D96" i="21"/>
  <c r="C96" i="21"/>
  <c r="C89" i="21" s="1"/>
  <c r="V95" i="21"/>
  <c r="U95" i="21"/>
  <c r="T95" i="21"/>
  <c r="S95" i="21"/>
  <c r="R95" i="21"/>
  <c r="O95" i="21"/>
  <c r="J95" i="21"/>
  <c r="D95" i="21"/>
  <c r="B95" i="21" s="1"/>
  <c r="I95" i="21" s="1"/>
  <c r="V94" i="21"/>
  <c r="U94" i="21"/>
  <c r="T94" i="21"/>
  <c r="S94" i="21"/>
  <c r="R94" i="21"/>
  <c r="O94" i="21"/>
  <c r="J94" i="21"/>
  <c r="D94" i="21"/>
  <c r="B94" i="21" s="1"/>
  <c r="I94" i="21" s="1"/>
  <c r="V93" i="21"/>
  <c r="U93" i="21"/>
  <c r="T93" i="21"/>
  <c r="S93" i="21"/>
  <c r="R93" i="21"/>
  <c r="O93" i="21"/>
  <c r="J93" i="21"/>
  <c r="D93" i="21"/>
  <c r="B93" i="21" s="1"/>
  <c r="I93" i="21" s="1"/>
  <c r="V92" i="21"/>
  <c r="U92" i="21"/>
  <c r="T92" i="21"/>
  <c r="S92" i="21"/>
  <c r="R92" i="21"/>
  <c r="O92" i="21"/>
  <c r="J92" i="21"/>
  <c r="D92" i="21"/>
  <c r="B92" i="21" s="1"/>
  <c r="I92" i="21" s="1"/>
  <c r="V91" i="21"/>
  <c r="U91" i="21"/>
  <c r="T91" i="21"/>
  <c r="S91" i="21"/>
  <c r="R91" i="21"/>
  <c r="O91" i="21"/>
  <c r="J91" i="21"/>
  <c r="D91" i="21"/>
  <c r="B91" i="21" s="1"/>
  <c r="I91" i="21" s="1"/>
  <c r="V90" i="21"/>
  <c r="V89" i="21" s="1"/>
  <c r="U90" i="21"/>
  <c r="T90" i="21"/>
  <c r="S90" i="21"/>
  <c r="S89" i="21" s="1"/>
  <c r="R90" i="21"/>
  <c r="R89" i="21" s="1"/>
  <c r="O90" i="21"/>
  <c r="J90" i="21"/>
  <c r="D90" i="21"/>
  <c r="B90" i="21" s="1"/>
  <c r="I90" i="21" s="1"/>
  <c r="T88" i="21"/>
  <c r="P88" i="21" s="1"/>
  <c r="O88" i="21"/>
  <c r="J88" i="21"/>
  <c r="G88" i="21"/>
  <c r="F88" i="21"/>
  <c r="E88" i="21"/>
  <c r="D88" i="21"/>
  <c r="C88" i="21"/>
  <c r="T87" i="21"/>
  <c r="T86" i="21" s="1"/>
  <c r="P86" i="21" s="1"/>
  <c r="O87" i="21"/>
  <c r="J87" i="21"/>
  <c r="G87" i="21"/>
  <c r="G86" i="21" s="1"/>
  <c r="F87" i="21"/>
  <c r="F86" i="21" s="1"/>
  <c r="E87" i="21"/>
  <c r="D87" i="21"/>
  <c r="C87" i="21"/>
  <c r="V74" i="21"/>
  <c r="U74" i="21"/>
  <c r="T74" i="21"/>
  <c r="S74" i="21"/>
  <c r="R74" i="21"/>
  <c r="O74" i="21"/>
  <c r="J74" i="21"/>
  <c r="G74" i="21"/>
  <c r="F74" i="21"/>
  <c r="E74" i="21"/>
  <c r="D74" i="21"/>
  <c r="C74" i="21"/>
  <c r="V73" i="21"/>
  <c r="U73" i="21"/>
  <c r="T73" i="21"/>
  <c r="S73" i="21"/>
  <c r="R73" i="21"/>
  <c r="G73" i="21"/>
  <c r="F73" i="21"/>
  <c r="E73" i="21"/>
  <c r="D73" i="21"/>
  <c r="C73" i="21"/>
  <c r="V72" i="21"/>
  <c r="U72" i="21"/>
  <c r="T72" i="21"/>
  <c r="S72" i="21"/>
  <c r="R72" i="21"/>
  <c r="O72" i="21"/>
  <c r="J72" i="21"/>
  <c r="G72" i="21"/>
  <c r="F72" i="21"/>
  <c r="E72" i="21"/>
  <c r="D72" i="21"/>
  <c r="C72" i="21"/>
  <c r="V71" i="21"/>
  <c r="U71" i="21"/>
  <c r="T71" i="21"/>
  <c r="S71" i="21"/>
  <c r="R71" i="21"/>
  <c r="O71" i="21"/>
  <c r="J71" i="21"/>
  <c r="G71" i="21"/>
  <c r="F71" i="21"/>
  <c r="E71" i="21"/>
  <c r="D71" i="21"/>
  <c r="C71" i="21"/>
  <c r="V70" i="21"/>
  <c r="U70" i="21"/>
  <c r="T70" i="21"/>
  <c r="S70" i="21"/>
  <c r="O70" i="21"/>
  <c r="J70" i="21"/>
  <c r="G70" i="21"/>
  <c r="F70" i="21"/>
  <c r="E70" i="21"/>
  <c r="D70" i="21"/>
  <c r="C70" i="21"/>
  <c r="S68" i="21"/>
  <c r="R68" i="21"/>
  <c r="G68" i="21"/>
  <c r="F68" i="21"/>
  <c r="S67" i="21"/>
  <c r="R67" i="21"/>
  <c r="G67" i="21"/>
  <c r="F67" i="21"/>
  <c r="S66" i="21"/>
  <c r="R66" i="21"/>
  <c r="G66" i="21"/>
  <c r="F66" i="21"/>
  <c r="S65" i="21"/>
  <c r="R65" i="21"/>
  <c r="G65" i="21"/>
  <c r="F65" i="21"/>
  <c r="V64" i="21"/>
  <c r="U64" i="21"/>
  <c r="T64" i="21"/>
  <c r="S64" i="21"/>
  <c r="R64" i="21"/>
  <c r="O64" i="21"/>
  <c r="J64" i="21"/>
  <c r="G64" i="21"/>
  <c r="F64" i="21"/>
  <c r="D64" i="21"/>
  <c r="C64" i="21"/>
  <c r="V63" i="21"/>
  <c r="U63" i="21"/>
  <c r="T63" i="21"/>
  <c r="S63" i="21"/>
  <c r="R63" i="21"/>
  <c r="O63" i="21"/>
  <c r="J63" i="21"/>
  <c r="G63" i="21"/>
  <c r="F63" i="21"/>
  <c r="V62" i="21"/>
  <c r="U62" i="21"/>
  <c r="T62" i="21"/>
  <c r="S62" i="21"/>
  <c r="R62" i="21"/>
  <c r="O62" i="21"/>
  <c r="J62" i="21"/>
  <c r="G62" i="21"/>
  <c r="F62" i="21"/>
  <c r="V61" i="21"/>
  <c r="U61" i="21"/>
  <c r="T61" i="21"/>
  <c r="S61" i="21"/>
  <c r="R61" i="21"/>
  <c r="O61" i="21"/>
  <c r="J61" i="21"/>
  <c r="F61" i="21"/>
  <c r="V59" i="21"/>
  <c r="U59" i="21"/>
  <c r="T59" i="21"/>
  <c r="S59" i="21"/>
  <c r="R59" i="21"/>
  <c r="O59" i="21"/>
  <c r="J59" i="21"/>
  <c r="G59" i="21"/>
  <c r="F59" i="21"/>
  <c r="E59" i="21"/>
  <c r="D59" i="21"/>
  <c r="C59" i="21"/>
  <c r="J57" i="21"/>
  <c r="E57" i="21"/>
  <c r="I57" i="21" s="1"/>
  <c r="J56" i="21"/>
  <c r="E56" i="21"/>
  <c r="I56" i="21" s="1"/>
  <c r="T54" i="21"/>
  <c r="P54" i="21" s="1"/>
  <c r="O54" i="21"/>
  <c r="T53" i="21"/>
  <c r="P53" i="21" s="1"/>
  <c r="O53" i="21"/>
  <c r="T52" i="21"/>
  <c r="P52" i="21" s="1"/>
  <c r="O52" i="21"/>
  <c r="T51" i="21"/>
  <c r="P51" i="21" s="1"/>
  <c r="O51" i="21"/>
  <c r="T50" i="21"/>
  <c r="P50" i="21" s="1"/>
  <c r="O50" i="21"/>
  <c r="U48" i="21"/>
  <c r="W48" i="21" s="1"/>
  <c r="P48" i="21"/>
  <c r="O48" i="21"/>
  <c r="U47" i="21"/>
  <c r="W47" i="21" s="1"/>
  <c r="P47" i="21"/>
  <c r="O47" i="21"/>
  <c r="U46" i="21"/>
  <c r="P46" i="21" s="1"/>
  <c r="O46" i="21"/>
  <c r="V35" i="21"/>
  <c r="V33" i="21" s="1"/>
  <c r="U35" i="21"/>
  <c r="U33" i="21" s="1"/>
  <c r="T35" i="21"/>
  <c r="T33" i="21" s="1"/>
  <c r="S35" i="21"/>
  <c r="S33" i="21" s="1"/>
  <c r="R35" i="21"/>
  <c r="Q34" i="21"/>
  <c r="P34" i="21" s="1"/>
  <c r="G32" i="21"/>
  <c r="G30" i="21" s="1"/>
  <c r="F32" i="21"/>
  <c r="F30" i="21" s="1"/>
  <c r="E32" i="21"/>
  <c r="E30" i="21" s="1"/>
  <c r="D32" i="21"/>
  <c r="D30" i="21" s="1"/>
  <c r="C32" i="21"/>
  <c r="C30" i="21" s="1"/>
  <c r="H31" i="21"/>
  <c r="I31" i="21" s="1"/>
  <c r="J29" i="21"/>
  <c r="G29" i="21"/>
  <c r="F29" i="21"/>
  <c r="E29" i="21"/>
  <c r="D29" i="21"/>
  <c r="C29" i="21"/>
  <c r="J28" i="21"/>
  <c r="G28" i="21"/>
  <c r="F28" i="21"/>
  <c r="E28" i="21"/>
  <c r="D28" i="21"/>
  <c r="C28" i="21"/>
  <c r="G22" i="21"/>
  <c r="G77" i="21" s="1"/>
  <c r="F22" i="21"/>
  <c r="F77" i="21" s="1"/>
  <c r="E22" i="21"/>
  <c r="E77" i="21" s="1"/>
  <c r="D22" i="21"/>
  <c r="D77" i="21" s="1"/>
  <c r="C22" i="21"/>
  <c r="C37" i="21" s="1"/>
  <c r="Q20" i="21"/>
  <c r="P20" i="21" s="1"/>
  <c r="H23" i="21" s="1"/>
  <c r="Q26" i="21" s="1"/>
  <c r="G18" i="21"/>
  <c r="F18" i="21"/>
  <c r="E18" i="21"/>
  <c r="D18" i="21"/>
  <c r="C18" i="21"/>
  <c r="V17" i="21"/>
  <c r="W17" i="21" s="1"/>
  <c r="T17" i="21"/>
  <c r="V16" i="21"/>
  <c r="U16" i="21"/>
  <c r="T16" i="21"/>
  <c r="S16" i="21"/>
  <c r="R16" i="21"/>
  <c r="V15" i="21"/>
  <c r="U15" i="21"/>
  <c r="T15" i="21"/>
  <c r="S15" i="21"/>
  <c r="R15" i="21"/>
  <c r="V14" i="21"/>
  <c r="U14" i="21"/>
  <c r="T14" i="21"/>
  <c r="S14" i="21"/>
  <c r="R14" i="21"/>
  <c r="B6" i="21"/>
  <c r="T168" i="20"/>
  <c r="P168" i="20"/>
  <c r="T167" i="20"/>
  <c r="P167" i="20"/>
  <c r="T166" i="20"/>
  <c r="T165" i="20"/>
  <c r="V164" i="20"/>
  <c r="U164" i="20"/>
  <c r="T164" i="20"/>
  <c r="S164" i="20"/>
  <c r="O164" i="20"/>
  <c r="J158" i="20"/>
  <c r="G158" i="20"/>
  <c r="F158" i="20"/>
  <c r="E158" i="20"/>
  <c r="D158" i="20"/>
  <c r="C158" i="20"/>
  <c r="G156" i="20"/>
  <c r="F156" i="20"/>
  <c r="E156" i="20"/>
  <c r="D156" i="20"/>
  <c r="C156" i="20"/>
  <c r="F155" i="20"/>
  <c r="E155" i="20"/>
  <c r="D155" i="20"/>
  <c r="C155" i="20"/>
  <c r="G153" i="20"/>
  <c r="F153" i="20"/>
  <c r="E153" i="20"/>
  <c r="D153" i="20"/>
  <c r="C153" i="20"/>
  <c r="V148" i="20"/>
  <c r="U148" i="20"/>
  <c r="T148" i="20"/>
  <c r="S148" i="20"/>
  <c r="R148" i="20"/>
  <c r="O148" i="20"/>
  <c r="J148" i="20"/>
  <c r="G148" i="20"/>
  <c r="G146" i="20" s="1"/>
  <c r="F148" i="20"/>
  <c r="F146" i="20" s="1"/>
  <c r="E148" i="20"/>
  <c r="D148" i="20"/>
  <c r="D146" i="20" s="1"/>
  <c r="C148" i="20"/>
  <c r="C146" i="20" s="1"/>
  <c r="V147" i="20"/>
  <c r="U147" i="20"/>
  <c r="T147" i="20"/>
  <c r="S147" i="20"/>
  <c r="R147" i="20"/>
  <c r="O147" i="20"/>
  <c r="J147" i="20"/>
  <c r="E147" i="20"/>
  <c r="I147" i="20" s="1"/>
  <c r="T145" i="20"/>
  <c r="P145" i="20" s="1"/>
  <c r="O145" i="20"/>
  <c r="J145" i="20"/>
  <c r="G145" i="20"/>
  <c r="F145" i="20"/>
  <c r="D145" i="20"/>
  <c r="C145" i="20"/>
  <c r="O133" i="20"/>
  <c r="O132" i="20"/>
  <c r="O131" i="20"/>
  <c r="J129" i="20"/>
  <c r="J128" i="20"/>
  <c r="J127" i="20"/>
  <c r="U116" i="20"/>
  <c r="W116" i="20" s="1"/>
  <c r="P116" i="20" s="1"/>
  <c r="O116" i="20"/>
  <c r="J116" i="20"/>
  <c r="G116" i="20"/>
  <c r="F116" i="20"/>
  <c r="E116" i="20"/>
  <c r="D116" i="20"/>
  <c r="C116" i="20"/>
  <c r="E115" i="20"/>
  <c r="I115" i="20" s="1"/>
  <c r="E114" i="20"/>
  <c r="D114" i="20"/>
  <c r="D113" i="20" s="1"/>
  <c r="C114" i="20"/>
  <c r="C113" i="20" s="1"/>
  <c r="O107" i="20"/>
  <c r="N107" i="20" s="1"/>
  <c r="E107" i="20"/>
  <c r="I107" i="20" s="1"/>
  <c r="K107" i="20" s="1"/>
  <c r="V106" i="20"/>
  <c r="V103" i="20" s="1"/>
  <c r="U106" i="20"/>
  <c r="U103" i="20" s="1"/>
  <c r="T106" i="20"/>
  <c r="S106" i="20"/>
  <c r="S103" i="20" s="1"/>
  <c r="R106" i="20"/>
  <c r="R103" i="20" s="1"/>
  <c r="O106" i="20"/>
  <c r="J106" i="20"/>
  <c r="G106" i="20"/>
  <c r="G103" i="20" s="1"/>
  <c r="F106" i="20"/>
  <c r="F103" i="20" s="1"/>
  <c r="E106" i="20"/>
  <c r="D106" i="20"/>
  <c r="D103" i="20" s="1"/>
  <c r="C106" i="20"/>
  <c r="C103" i="20" s="1"/>
  <c r="T105" i="20"/>
  <c r="P105" i="20" s="1"/>
  <c r="O105" i="20"/>
  <c r="J105" i="20"/>
  <c r="E105" i="20"/>
  <c r="I105" i="20" s="1"/>
  <c r="T104" i="20"/>
  <c r="P104" i="20" s="1"/>
  <c r="O104" i="20"/>
  <c r="J104" i="20"/>
  <c r="E104" i="20"/>
  <c r="I104" i="20" s="1"/>
  <c r="V102" i="20"/>
  <c r="U102" i="20"/>
  <c r="T102" i="20"/>
  <c r="S102" i="20"/>
  <c r="R102" i="20"/>
  <c r="O102" i="20"/>
  <c r="J102" i="20"/>
  <c r="F102" i="20"/>
  <c r="I102" i="20" s="1"/>
  <c r="E102" i="20"/>
  <c r="T101" i="20"/>
  <c r="S101" i="20"/>
  <c r="O101" i="20"/>
  <c r="J101" i="20"/>
  <c r="G101" i="20"/>
  <c r="F101" i="20"/>
  <c r="E101" i="20"/>
  <c r="D101" i="20"/>
  <c r="C101" i="20"/>
  <c r="U99" i="20"/>
  <c r="W99" i="20" s="1"/>
  <c r="P99" i="20" s="1"/>
  <c r="N99" i="20" s="1"/>
  <c r="E99" i="20"/>
  <c r="C99" i="20"/>
  <c r="U98" i="20"/>
  <c r="W98" i="20" s="1"/>
  <c r="P98" i="20" s="1"/>
  <c r="N98" i="20" s="1"/>
  <c r="E98" i="20"/>
  <c r="C98" i="20"/>
  <c r="U97" i="20"/>
  <c r="W97" i="20" s="1"/>
  <c r="P97" i="20" s="1"/>
  <c r="N97" i="20" s="1"/>
  <c r="E97" i="20"/>
  <c r="C97" i="20"/>
  <c r="U96" i="20"/>
  <c r="W96" i="20" s="1"/>
  <c r="P96" i="20" s="1"/>
  <c r="O96" i="20"/>
  <c r="J96" i="20"/>
  <c r="G96" i="20"/>
  <c r="G89" i="20" s="1"/>
  <c r="F96" i="20"/>
  <c r="F89" i="20" s="1"/>
  <c r="E96" i="20"/>
  <c r="D96" i="20"/>
  <c r="C96" i="20"/>
  <c r="C89" i="20" s="1"/>
  <c r="V95" i="20"/>
  <c r="U95" i="20"/>
  <c r="T95" i="20"/>
  <c r="S95" i="20"/>
  <c r="R95" i="20"/>
  <c r="O95" i="20"/>
  <c r="J95" i="20"/>
  <c r="D95" i="20"/>
  <c r="B95" i="20" s="1"/>
  <c r="I95" i="20" s="1"/>
  <c r="V94" i="20"/>
  <c r="U94" i="20"/>
  <c r="T94" i="20"/>
  <c r="S94" i="20"/>
  <c r="R94" i="20"/>
  <c r="O94" i="20"/>
  <c r="J94" i="20"/>
  <c r="D94" i="20"/>
  <c r="B94" i="20" s="1"/>
  <c r="I94" i="20" s="1"/>
  <c r="V93" i="20"/>
  <c r="U93" i="20"/>
  <c r="T93" i="20"/>
  <c r="S93" i="20"/>
  <c r="R93" i="20"/>
  <c r="O93" i="20"/>
  <c r="J93" i="20"/>
  <c r="D93" i="20"/>
  <c r="B93" i="20" s="1"/>
  <c r="I93" i="20" s="1"/>
  <c r="V92" i="20"/>
  <c r="U92" i="20"/>
  <c r="T92" i="20"/>
  <c r="S92" i="20"/>
  <c r="R92" i="20"/>
  <c r="O92" i="20"/>
  <c r="J92" i="20"/>
  <c r="D92" i="20"/>
  <c r="B92" i="20" s="1"/>
  <c r="I92" i="20" s="1"/>
  <c r="V91" i="20"/>
  <c r="U91" i="20"/>
  <c r="T91" i="20"/>
  <c r="S91" i="20"/>
  <c r="R91" i="20"/>
  <c r="O91" i="20"/>
  <c r="J91" i="20"/>
  <c r="D91" i="20"/>
  <c r="B91" i="20" s="1"/>
  <c r="I91" i="20" s="1"/>
  <c r="V90" i="20"/>
  <c r="U90" i="20"/>
  <c r="T90" i="20"/>
  <c r="T89" i="20" s="1"/>
  <c r="S90" i="20"/>
  <c r="S89" i="20" s="1"/>
  <c r="R90" i="20"/>
  <c r="R89" i="20" s="1"/>
  <c r="O90" i="20"/>
  <c r="J90" i="20"/>
  <c r="D90" i="20"/>
  <c r="B90" i="20" s="1"/>
  <c r="I90" i="20" s="1"/>
  <c r="V89" i="20"/>
  <c r="T88" i="20"/>
  <c r="P88" i="20" s="1"/>
  <c r="O88" i="20"/>
  <c r="J88" i="20"/>
  <c r="G88" i="20"/>
  <c r="F88" i="20"/>
  <c r="E88" i="20"/>
  <c r="D88" i="20"/>
  <c r="C88" i="20"/>
  <c r="T87" i="20"/>
  <c r="P87" i="20" s="1"/>
  <c r="O87" i="20"/>
  <c r="J87" i="20"/>
  <c r="G87" i="20"/>
  <c r="F87" i="20"/>
  <c r="E87" i="20"/>
  <c r="D87" i="20"/>
  <c r="C87" i="20"/>
  <c r="V74" i="20"/>
  <c r="U74" i="20"/>
  <c r="T74" i="20"/>
  <c r="S74" i="20"/>
  <c r="R74" i="20"/>
  <c r="O74" i="20"/>
  <c r="J74" i="20"/>
  <c r="G74" i="20"/>
  <c r="F74" i="20"/>
  <c r="E74" i="20"/>
  <c r="D74" i="20"/>
  <c r="C74" i="20"/>
  <c r="V73" i="20"/>
  <c r="U73" i="20"/>
  <c r="T73" i="20"/>
  <c r="S73" i="20"/>
  <c r="R73" i="20"/>
  <c r="G73" i="20"/>
  <c r="F73" i="20"/>
  <c r="E73" i="20"/>
  <c r="D73" i="20"/>
  <c r="C73" i="20"/>
  <c r="V72" i="20"/>
  <c r="U72" i="20"/>
  <c r="T72" i="20"/>
  <c r="S72" i="20"/>
  <c r="R72" i="20"/>
  <c r="O72" i="20"/>
  <c r="J72" i="20"/>
  <c r="G72" i="20"/>
  <c r="F72" i="20"/>
  <c r="E72" i="20"/>
  <c r="D72" i="20"/>
  <c r="C72" i="20"/>
  <c r="V71" i="20"/>
  <c r="U71" i="20"/>
  <c r="T71" i="20"/>
  <c r="S71" i="20"/>
  <c r="R71" i="20"/>
  <c r="O71" i="20"/>
  <c r="J71" i="20"/>
  <c r="G71" i="20"/>
  <c r="F71" i="20"/>
  <c r="E71" i="20"/>
  <c r="D71" i="20"/>
  <c r="C71" i="20"/>
  <c r="V70" i="20"/>
  <c r="U70" i="20"/>
  <c r="T70" i="20"/>
  <c r="S70" i="20"/>
  <c r="R70" i="20"/>
  <c r="O70" i="20"/>
  <c r="J70" i="20"/>
  <c r="G70" i="20"/>
  <c r="F70" i="20"/>
  <c r="E70" i="20"/>
  <c r="D70" i="20"/>
  <c r="C70" i="20"/>
  <c r="S68" i="20"/>
  <c r="R68" i="20"/>
  <c r="G68" i="20"/>
  <c r="F68" i="20"/>
  <c r="S67" i="20"/>
  <c r="R67" i="20"/>
  <c r="G67" i="20"/>
  <c r="F67" i="20"/>
  <c r="S66" i="20"/>
  <c r="R66" i="20"/>
  <c r="G66" i="20"/>
  <c r="F66" i="20"/>
  <c r="S65" i="20"/>
  <c r="R65" i="20"/>
  <c r="G65" i="20"/>
  <c r="F65" i="20"/>
  <c r="V64" i="20"/>
  <c r="U64" i="20"/>
  <c r="T64" i="20"/>
  <c r="S64" i="20"/>
  <c r="R64" i="20"/>
  <c r="O64" i="20"/>
  <c r="J64" i="20"/>
  <c r="G64" i="20"/>
  <c r="F64" i="20"/>
  <c r="D64" i="20"/>
  <c r="C64" i="20"/>
  <c r="V63" i="20"/>
  <c r="U63" i="20"/>
  <c r="T63" i="20"/>
  <c r="S63" i="20"/>
  <c r="R63" i="20"/>
  <c r="O63" i="20"/>
  <c r="J63" i="20"/>
  <c r="G63" i="20"/>
  <c r="F63" i="20"/>
  <c r="V62" i="20"/>
  <c r="U62" i="20"/>
  <c r="T62" i="20"/>
  <c r="S62" i="20"/>
  <c r="R62" i="20"/>
  <c r="O62" i="20"/>
  <c r="J62" i="20"/>
  <c r="G62" i="20"/>
  <c r="F62" i="20"/>
  <c r="V61" i="20"/>
  <c r="U61" i="20"/>
  <c r="T61" i="20"/>
  <c r="S61" i="20"/>
  <c r="R61" i="20"/>
  <c r="O61" i="20"/>
  <c r="J61" i="20"/>
  <c r="F61" i="20"/>
  <c r="V59" i="20"/>
  <c r="U59" i="20"/>
  <c r="T59" i="20"/>
  <c r="S59" i="20"/>
  <c r="R59" i="20"/>
  <c r="O59" i="20"/>
  <c r="J59" i="20"/>
  <c r="G59" i="20"/>
  <c r="F59" i="20"/>
  <c r="E59" i="20"/>
  <c r="D59" i="20"/>
  <c r="C59" i="20"/>
  <c r="J57" i="20"/>
  <c r="E57" i="20"/>
  <c r="I57" i="20" s="1"/>
  <c r="J56" i="20"/>
  <c r="E56" i="20"/>
  <c r="I56" i="20" s="1"/>
  <c r="T54" i="20"/>
  <c r="P54" i="20" s="1"/>
  <c r="O54" i="20"/>
  <c r="T53" i="20"/>
  <c r="P53" i="20" s="1"/>
  <c r="O53" i="20"/>
  <c r="T52" i="20"/>
  <c r="P52" i="20" s="1"/>
  <c r="O52" i="20"/>
  <c r="T51" i="20"/>
  <c r="P51" i="20" s="1"/>
  <c r="O51" i="20"/>
  <c r="T50" i="20"/>
  <c r="P50" i="20" s="1"/>
  <c r="O50" i="20"/>
  <c r="U48" i="20"/>
  <c r="W48" i="20" s="1"/>
  <c r="P48" i="20"/>
  <c r="O48" i="20"/>
  <c r="U47" i="20"/>
  <c r="W47" i="20" s="1"/>
  <c r="P47" i="20"/>
  <c r="O47" i="20"/>
  <c r="U46" i="20"/>
  <c r="W46" i="20" s="1"/>
  <c r="O46" i="20"/>
  <c r="V35" i="20"/>
  <c r="V33" i="20" s="1"/>
  <c r="U35" i="20"/>
  <c r="T35" i="20"/>
  <c r="T33" i="20" s="1"/>
  <c r="S35" i="20"/>
  <c r="S33" i="20" s="1"/>
  <c r="R35" i="20"/>
  <c r="Q34" i="20"/>
  <c r="P34" i="20" s="1"/>
  <c r="G32" i="20"/>
  <c r="G30" i="20" s="1"/>
  <c r="F32" i="20"/>
  <c r="F30" i="20" s="1"/>
  <c r="E32" i="20"/>
  <c r="E30" i="20" s="1"/>
  <c r="D32" i="20"/>
  <c r="D30" i="20" s="1"/>
  <c r="C32" i="20"/>
  <c r="C30" i="20" s="1"/>
  <c r="H31" i="20"/>
  <c r="H30" i="20" s="1"/>
  <c r="J29" i="20"/>
  <c r="G29" i="20"/>
  <c r="F29" i="20"/>
  <c r="E29" i="20"/>
  <c r="D29" i="20"/>
  <c r="C29" i="20"/>
  <c r="J28" i="20"/>
  <c r="G28" i="20"/>
  <c r="F28" i="20"/>
  <c r="E28" i="20"/>
  <c r="D28" i="20"/>
  <c r="C28" i="20"/>
  <c r="G22" i="20"/>
  <c r="G77" i="20" s="1"/>
  <c r="F22" i="20"/>
  <c r="F77" i="20" s="1"/>
  <c r="E22" i="20"/>
  <c r="E77" i="20" s="1"/>
  <c r="D22" i="20"/>
  <c r="D118" i="20" s="1"/>
  <c r="C22" i="20"/>
  <c r="C118" i="20" s="1"/>
  <c r="Q20" i="20"/>
  <c r="P20" i="20" s="1"/>
  <c r="H23" i="20" s="1"/>
  <c r="Q26" i="20" s="1"/>
  <c r="G18" i="20"/>
  <c r="F18" i="20"/>
  <c r="E18" i="20"/>
  <c r="D18" i="20"/>
  <c r="C18" i="20"/>
  <c r="V17" i="20"/>
  <c r="W17" i="20" s="1"/>
  <c r="T17" i="20"/>
  <c r="V16" i="20"/>
  <c r="U16" i="20"/>
  <c r="T16" i="20"/>
  <c r="S16" i="20"/>
  <c r="R16" i="20"/>
  <c r="V15" i="20"/>
  <c r="U15" i="20"/>
  <c r="T15" i="20"/>
  <c r="S15" i="20"/>
  <c r="R15" i="20"/>
  <c r="V14" i="20"/>
  <c r="U14" i="20"/>
  <c r="T14" i="20"/>
  <c r="S14" i="20"/>
  <c r="R14" i="20"/>
  <c r="B6" i="20"/>
  <c r="T168" i="19"/>
  <c r="P168" i="19"/>
  <c r="T167" i="19"/>
  <c r="P167" i="19"/>
  <c r="T166" i="19"/>
  <c r="T165" i="19"/>
  <c r="V164" i="19"/>
  <c r="U164" i="19"/>
  <c r="T164" i="19"/>
  <c r="S164" i="19"/>
  <c r="R164" i="19"/>
  <c r="O164" i="19"/>
  <c r="J158" i="19"/>
  <c r="G158" i="19"/>
  <c r="F158" i="19"/>
  <c r="E158" i="19"/>
  <c r="D158" i="19"/>
  <c r="C158" i="19"/>
  <c r="G156" i="19"/>
  <c r="F156" i="19"/>
  <c r="E156" i="19"/>
  <c r="D156" i="19"/>
  <c r="C156" i="19"/>
  <c r="F155" i="19"/>
  <c r="E155" i="19"/>
  <c r="D155" i="19"/>
  <c r="C155" i="19"/>
  <c r="G153" i="19"/>
  <c r="F153" i="19"/>
  <c r="E153" i="19"/>
  <c r="D153" i="19"/>
  <c r="C153" i="19"/>
  <c r="V148" i="19"/>
  <c r="U148" i="19"/>
  <c r="T148" i="19"/>
  <c r="S148" i="19"/>
  <c r="R148" i="19"/>
  <c r="O148" i="19"/>
  <c r="J148" i="19"/>
  <c r="G148" i="19"/>
  <c r="G146" i="19" s="1"/>
  <c r="F148" i="19"/>
  <c r="F146" i="19" s="1"/>
  <c r="E148" i="19"/>
  <c r="D148" i="19"/>
  <c r="D146" i="19" s="1"/>
  <c r="C148" i="19"/>
  <c r="C146" i="19" s="1"/>
  <c r="V147" i="19"/>
  <c r="U147" i="19"/>
  <c r="T147" i="19"/>
  <c r="S147" i="19"/>
  <c r="R147" i="19"/>
  <c r="O147" i="19"/>
  <c r="J147" i="19"/>
  <c r="E147" i="19"/>
  <c r="I147" i="19" s="1"/>
  <c r="T145" i="19"/>
  <c r="P145" i="19" s="1"/>
  <c r="O145" i="19"/>
  <c r="J145" i="19"/>
  <c r="G145" i="19"/>
  <c r="F145" i="19"/>
  <c r="D145" i="19"/>
  <c r="C145" i="19"/>
  <c r="O133" i="19"/>
  <c r="O132" i="19"/>
  <c r="O131" i="19"/>
  <c r="J129" i="19"/>
  <c r="J128" i="19"/>
  <c r="J127" i="19"/>
  <c r="U116" i="19"/>
  <c r="W116" i="19" s="1"/>
  <c r="P116" i="19" s="1"/>
  <c r="O116" i="19"/>
  <c r="J116" i="19"/>
  <c r="G116" i="19"/>
  <c r="F116" i="19"/>
  <c r="E116" i="19"/>
  <c r="D116" i="19"/>
  <c r="C116" i="19"/>
  <c r="E115" i="19"/>
  <c r="I115" i="19" s="1"/>
  <c r="E114" i="19"/>
  <c r="D114" i="19"/>
  <c r="D113" i="19" s="1"/>
  <c r="C114" i="19"/>
  <c r="O107" i="19"/>
  <c r="N107" i="19" s="1"/>
  <c r="E107" i="19"/>
  <c r="I107" i="19" s="1"/>
  <c r="K107" i="19" s="1"/>
  <c r="V106" i="19"/>
  <c r="V103" i="19" s="1"/>
  <c r="U106" i="19"/>
  <c r="U103" i="19" s="1"/>
  <c r="T106" i="19"/>
  <c r="S106" i="19"/>
  <c r="S103" i="19" s="1"/>
  <c r="R106" i="19"/>
  <c r="R103" i="19" s="1"/>
  <c r="O106" i="19"/>
  <c r="J106" i="19"/>
  <c r="G106" i="19"/>
  <c r="G103" i="19" s="1"/>
  <c r="F106" i="19"/>
  <c r="F103" i="19" s="1"/>
  <c r="E106" i="19"/>
  <c r="D106" i="19"/>
  <c r="D103" i="19" s="1"/>
  <c r="C106" i="19"/>
  <c r="T105" i="19"/>
  <c r="P105" i="19" s="1"/>
  <c r="O105" i="19"/>
  <c r="J105" i="19"/>
  <c r="E105" i="19"/>
  <c r="I105" i="19" s="1"/>
  <c r="T104" i="19"/>
  <c r="P104" i="19" s="1"/>
  <c r="O104" i="19"/>
  <c r="J104" i="19"/>
  <c r="E104" i="19"/>
  <c r="I104" i="19" s="1"/>
  <c r="V102" i="19"/>
  <c r="U102" i="19"/>
  <c r="T102" i="19"/>
  <c r="S102" i="19"/>
  <c r="R102" i="19"/>
  <c r="O102" i="19"/>
  <c r="J102" i="19"/>
  <c r="F102" i="19"/>
  <c r="I102" i="19" s="1"/>
  <c r="E102" i="19"/>
  <c r="T101" i="19"/>
  <c r="S101" i="19"/>
  <c r="O101" i="19"/>
  <c r="J101" i="19"/>
  <c r="G101" i="19"/>
  <c r="F101" i="19"/>
  <c r="E101" i="19"/>
  <c r="D101" i="19"/>
  <c r="C101" i="19"/>
  <c r="U99" i="19"/>
  <c r="W99" i="19" s="1"/>
  <c r="P99" i="19" s="1"/>
  <c r="N99" i="19" s="1"/>
  <c r="E99" i="19"/>
  <c r="C99" i="19"/>
  <c r="U98" i="19"/>
  <c r="W98" i="19" s="1"/>
  <c r="P98" i="19" s="1"/>
  <c r="N98" i="19" s="1"/>
  <c r="E98" i="19"/>
  <c r="C98" i="19"/>
  <c r="U97" i="19"/>
  <c r="W97" i="19" s="1"/>
  <c r="P97" i="19" s="1"/>
  <c r="N97" i="19" s="1"/>
  <c r="E97" i="19"/>
  <c r="C97" i="19"/>
  <c r="U96" i="19"/>
  <c r="W96" i="19" s="1"/>
  <c r="P96" i="19" s="1"/>
  <c r="O96" i="19"/>
  <c r="J96" i="19"/>
  <c r="G96" i="19"/>
  <c r="G89" i="19" s="1"/>
  <c r="F96" i="19"/>
  <c r="F89" i="19" s="1"/>
  <c r="E96" i="19"/>
  <c r="D96" i="19"/>
  <c r="C96" i="19"/>
  <c r="C89" i="19" s="1"/>
  <c r="V95" i="19"/>
  <c r="U95" i="19"/>
  <c r="T95" i="19"/>
  <c r="S95" i="19"/>
  <c r="R95" i="19"/>
  <c r="O95" i="19"/>
  <c r="J95" i="19"/>
  <c r="D95" i="19"/>
  <c r="B95" i="19" s="1"/>
  <c r="I95" i="19" s="1"/>
  <c r="V94" i="19"/>
  <c r="U94" i="19"/>
  <c r="T94" i="19"/>
  <c r="S94" i="19"/>
  <c r="R94" i="19"/>
  <c r="O94" i="19"/>
  <c r="J94" i="19"/>
  <c r="D94" i="19"/>
  <c r="B94" i="19" s="1"/>
  <c r="I94" i="19" s="1"/>
  <c r="V93" i="19"/>
  <c r="U93" i="19"/>
  <c r="T93" i="19"/>
  <c r="S93" i="19"/>
  <c r="R93" i="19"/>
  <c r="O93" i="19"/>
  <c r="J93" i="19"/>
  <c r="D93" i="19"/>
  <c r="B93" i="19" s="1"/>
  <c r="I93" i="19" s="1"/>
  <c r="V92" i="19"/>
  <c r="U92" i="19"/>
  <c r="T92" i="19"/>
  <c r="S92" i="19"/>
  <c r="R92" i="19"/>
  <c r="O92" i="19"/>
  <c r="J92" i="19"/>
  <c r="D92" i="19"/>
  <c r="B92" i="19" s="1"/>
  <c r="I92" i="19" s="1"/>
  <c r="V91" i="19"/>
  <c r="U91" i="19"/>
  <c r="T91" i="19"/>
  <c r="S91" i="19"/>
  <c r="R91" i="19"/>
  <c r="O91" i="19"/>
  <c r="J91" i="19"/>
  <c r="D91" i="19"/>
  <c r="B91" i="19" s="1"/>
  <c r="I91" i="19" s="1"/>
  <c r="V90" i="19"/>
  <c r="U90" i="19"/>
  <c r="T90" i="19"/>
  <c r="T89" i="19" s="1"/>
  <c r="S90" i="19"/>
  <c r="S89" i="19" s="1"/>
  <c r="R90" i="19"/>
  <c r="O90" i="19"/>
  <c r="J90" i="19"/>
  <c r="D90" i="19"/>
  <c r="B90" i="19" s="1"/>
  <c r="I90" i="19" s="1"/>
  <c r="V89" i="19"/>
  <c r="T88" i="19"/>
  <c r="P88" i="19" s="1"/>
  <c r="O88" i="19"/>
  <c r="J88" i="19"/>
  <c r="G88" i="19"/>
  <c r="F88" i="19"/>
  <c r="E88" i="19"/>
  <c r="D88" i="19"/>
  <c r="C88" i="19"/>
  <c r="T87" i="19"/>
  <c r="P87" i="19" s="1"/>
  <c r="O87" i="19"/>
  <c r="O86" i="19" s="1"/>
  <c r="J87" i="19"/>
  <c r="J86" i="19" s="1"/>
  <c r="G87" i="19"/>
  <c r="G86" i="19" s="1"/>
  <c r="F87" i="19"/>
  <c r="F86" i="19" s="1"/>
  <c r="E87" i="19"/>
  <c r="E86" i="19" s="1"/>
  <c r="D87" i="19"/>
  <c r="D86" i="19" s="1"/>
  <c r="C87" i="19"/>
  <c r="C86" i="19" s="1"/>
  <c r="V74" i="19"/>
  <c r="U74" i="19"/>
  <c r="T74" i="19"/>
  <c r="S74" i="19"/>
  <c r="R74" i="19"/>
  <c r="O74" i="19"/>
  <c r="J74" i="19"/>
  <c r="G74" i="19"/>
  <c r="F74" i="19"/>
  <c r="E74" i="19"/>
  <c r="D74" i="19"/>
  <c r="C74" i="19"/>
  <c r="V73" i="19"/>
  <c r="U73" i="19"/>
  <c r="T73" i="19"/>
  <c r="S73" i="19"/>
  <c r="R73" i="19"/>
  <c r="G73" i="19"/>
  <c r="F73" i="19"/>
  <c r="E73" i="19"/>
  <c r="D73" i="19"/>
  <c r="C73" i="19"/>
  <c r="V72" i="19"/>
  <c r="U72" i="19"/>
  <c r="T72" i="19"/>
  <c r="S72" i="19"/>
  <c r="R72" i="19"/>
  <c r="O72" i="19"/>
  <c r="J72" i="19"/>
  <c r="G72" i="19"/>
  <c r="F72" i="19"/>
  <c r="E72" i="19"/>
  <c r="D72" i="19"/>
  <c r="C72" i="19"/>
  <c r="V71" i="19"/>
  <c r="U71" i="19"/>
  <c r="T71" i="19"/>
  <c r="S71" i="19"/>
  <c r="R71" i="19"/>
  <c r="O71" i="19"/>
  <c r="J71" i="19"/>
  <c r="G71" i="19"/>
  <c r="F71" i="19"/>
  <c r="E71" i="19"/>
  <c r="D71" i="19"/>
  <c r="C71" i="19"/>
  <c r="V70" i="19"/>
  <c r="U70" i="19"/>
  <c r="T70" i="19"/>
  <c r="S70" i="19"/>
  <c r="R70" i="19"/>
  <c r="O70" i="19"/>
  <c r="J70" i="19"/>
  <c r="G70" i="19"/>
  <c r="F70" i="19"/>
  <c r="E70" i="19"/>
  <c r="D70" i="19"/>
  <c r="C70" i="19"/>
  <c r="S68" i="19"/>
  <c r="R68" i="19"/>
  <c r="G68" i="19"/>
  <c r="F68" i="19"/>
  <c r="S67" i="19"/>
  <c r="R67" i="19"/>
  <c r="G67" i="19"/>
  <c r="F67" i="19"/>
  <c r="S66" i="19"/>
  <c r="R66" i="19"/>
  <c r="G66" i="19"/>
  <c r="F66" i="19"/>
  <c r="S65" i="19"/>
  <c r="R65" i="19"/>
  <c r="G65" i="19"/>
  <c r="F65" i="19"/>
  <c r="V64" i="19"/>
  <c r="U64" i="19"/>
  <c r="T64" i="19"/>
  <c r="S64" i="19"/>
  <c r="R64" i="19"/>
  <c r="O64" i="19"/>
  <c r="J64" i="19"/>
  <c r="G64" i="19"/>
  <c r="F64" i="19"/>
  <c r="D64" i="19"/>
  <c r="C64" i="19"/>
  <c r="V63" i="19"/>
  <c r="U63" i="19"/>
  <c r="T63" i="19"/>
  <c r="S63" i="19"/>
  <c r="R63" i="19"/>
  <c r="O63" i="19"/>
  <c r="J63" i="19"/>
  <c r="G63" i="19"/>
  <c r="F63" i="19"/>
  <c r="V62" i="19"/>
  <c r="U62" i="19"/>
  <c r="T62" i="19"/>
  <c r="S62" i="19"/>
  <c r="R62" i="19"/>
  <c r="O62" i="19"/>
  <c r="J62" i="19"/>
  <c r="G62" i="19"/>
  <c r="F62" i="19"/>
  <c r="V61" i="19"/>
  <c r="U61" i="19"/>
  <c r="T61" i="19"/>
  <c r="S61" i="19"/>
  <c r="R61" i="19"/>
  <c r="O61" i="19"/>
  <c r="J61" i="19"/>
  <c r="F61" i="19"/>
  <c r="V59" i="19"/>
  <c r="U59" i="19"/>
  <c r="T59" i="19"/>
  <c r="S59" i="19"/>
  <c r="R59" i="19"/>
  <c r="O59" i="19"/>
  <c r="J59" i="19"/>
  <c r="G59" i="19"/>
  <c r="F59" i="19"/>
  <c r="E59" i="19"/>
  <c r="D59" i="19"/>
  <c r="C59" i="19"/>
  <c r="J57" i="19"/>
  <c r="E57" i="19"/>
  <c r="I57" i="19" s="1"/>
  <c r="J56" i="19"/>
  <c r="E56" i="19"/>
  <c r="I56" i="19" s="1"/>
  <c r="T54" i="19"/>
  <c r="P54" i="19" s="1"/>
  <c r="O54" i="19"/>
  <c r="T53" i="19"/>
  <c r="P53" i="19" s="1"/>
  <c r="O53" i="19"/>
  <c r="T52" i="19"/>
  <c r="P52" i="19" s="1"/>
  <c r="O52" i="19"/>
  <c r="T51" i="19"/>
  <c r="P51" i="19" s="1"/>
  <c r="O51" i="19"/>
  <c r="T50" i="19"/>
  <c r="P50" i="19" s="1"/>
  <c r="O50" i="19"/>
  <c r="O49" i="19" s="1"/>
  <c r="U48" i="19"/>
  <c r="W48" i="19" s="1"/>
  <c r="P48" i="19"/>
  <c r="O48" i="19"/>
  <c r="U47" i="19"/>
  <c r="W47" i="19" s="1"/>
  <c r="P47" i="19"/>
  <c r="O47" i="19"/>
  <c r="U46" i="19"/>
  <c r="W46" i="19" s="1"/>
  <c r="O46" i="19"/>
  <c r="V35" i="19"/>
  <c r="V33" i="19" s="1"/>
  <c r="U35" i="19"/>
  <c r="U33" i="19" s="1"/>
  <c r="T35" i="19"/>
  <c r="T33" i="19" s="1"/>
  <c r="S35" i="19"/>
  <c r="S33" i="19" s="1"/>
  <c r="R35" i="19"/>
  <c r="Q34" i="19"/>
  <c r="P34" i="19" s="1"/>
  <c r="G32" i="19"/>
  <c r="G30" i="19" s="1"/>
  <c r="F32" i="19"/>
  <c r="F30" i="19" s="1"/>
  <c r="E32" i="19"/>
  <c r="E30" i="19" s="1"/>
  <c r="D32" i="19"/>
  <c r="D30" i="19" s="1"/>
  <c r="C32" i="19"/>
  <c r="H31" i="19"/>
  <c r="I31" i="19" s="1"/>
  <c r="J29" i="19"/>
  <c r="G29" i="19"/>
  <c r="F29" i="19"/>
  <c r="E29" i="19"/>
  <c r="D29" i="19"/>
  <c r="C29" i="19"/>
  <c r="J28" i="19"/>
  <c r="G28" i="19"/>
  <c r="F28" i="19"/>
  <c r="E28" i="19"/>
  <c r="D28" i="19"/>
  <c r="C28" i="19"/>
  <c r="G22" i="19"/>
  <c r="G77" i="19" s="1"/>
  <c r="F22" i="19"/>
  <c r="F77" i="19" s="1"/>
  <c r="E22" i="19"/>
  <c r="T157" i="19" s="1"/>
  <c r="D22" i="19"/>
  <c r="D77" i="19" s="1"/>
  <c r="C22" i="19"/>
  <c r="C77" i="19" s="1"/>
  <c r="Q20" i="19"/>
  <c r="P20" i="19" s="1"/>
  <c r="H23" i="19" s="1"/>
  <c r="Q26" i="19" s="1"/>
  <c r="G18" i="19"/>
  <c r="F18" i="19"/>
  <c r="E18" i="19"/>
  <c r="D18" i="19"/>
  <c r="C18" i="19"/>
  <c r="V17" i="19"/>
  <c r="W17" i="19" s="1"/>
  <c r="T17" i="19"/>
  <c r="V16" i="19"/>
  <c r="U16" i="19"/>
  <c r="T16" i="19"/>
  <c r="S16" i="19"/>
  <c r="R16" i="19"/>
  <c r="V15" i="19"/>
  <c r="U15" i="19"/>
  <c r="T15" i="19"/>
  <c r="S15" i="19"/>
  <c r="R15" i="19"/>
  <c r="V14" i="19"/>
  <c r="U14" i="19"/>
  <c r="T14" i="19"/>
  <c r="S14" i="19"/>
  <c r="R14" i="19"/>
  <c r="B6" i="19"/>
  <c r="T168" i="18"/>
  <c r="P168" i="18"/>
  <c r="T167" i="18"/>
  <c r="P167" i="18"/>
  <c r="T166" i="18"/>
  <c r="T165" i="18"/>
  <c r="V164" i="18"/>
  <c r="U164" i="18"/>
  <c r="T164" i="18"/>
  <c r="S164" i="18"/>
  <c r="O164" i="18"/>
  <c r="J158" i="18"/>
  <c r="G158" i="18"/>
  <c r="F158" i="18"/>
  <c r="E158" i="18"/>
  <c r="D158" i="18"/>
  <c r="C158" i="18"/>
  <c r="G156" i="18"/>
  <c r="F156" i="18"/>
  <c r="E156" i="18"/>
  <c r="D156" i="18"/>
  <c r="C156" i="18"/>
  <c r="G155" i="18"/>
  <c r="F155" i="18"/>
  <c r="E155" i="18"/>
  <c r="D155" i="18"/>
  <c r="C155" i="18"/>
  <c r="G153" i="18"/>
  <c r="F153" i="18"/>
  <c r="E153" i="18"/>
  <c r="D153" i="18"/>
  <c r="C153" i="18"/>
  <c r="V148" i="18"/>
  <c r="U148" i="18"/>
  <c r="T148" i="18"/>
  <c r="S148" i="18"/>
  <c r="R148" i="18"/>
  <c r="O148" i="18"/>
  <c r="J148" i="18"/>
  <c r="G148" i="18"/>
  <c r="G146" i="18" s="1"/>
  <c r="F148" i="18"/>
  <c r="F146" i="18" s="1"/>
  <c r="E148" i="18"/>
  <c r="D148" i="18"/>
  <c r="D146" i="18" s="1"/>
  <c r="C148" i="18"/>
  <c r="C146" i="18" s="1"/>
  <c r="V147" i="18"/>
  <c r="U147" i="18"/>
  <c r="T147" i="18"/>
  <c r="S147" i="18"/>
  <c r="R147" i="18"/>
  <c r="O147" i="18"/>
  <c r="J147" i="18"/>
  <c r="E147" i="18"/>
  <c r="I147" i="18" s="1"/>
  <c r="T145" i="18"/>
  <c r="P145" i="18" s="1"/>
  <c r="O145" i="18"/>
  <c r="J145" i="18"/>
  <c r="G145" i="18"/>
  <c r="F145" i="18"/>
  <c r="D145" i="18"/>
  <c r="C145" i="18"/>
  <c r="O133" i="18"/>
  <c r="O132" i="18"/>
  <c r="O131" i="18"/>
  <c r="J129" i="18"/>
  <c r="J128" i="18"/>
  <c r="J127" i="18"/>
  <c r="U116" i="18"/>
  <c r="W116" i="18" s="1"/>
  <c r="P116" i="18" s="1"/>
  <c r="O116" i="18"/>
  <c r="J116" i="18"/>
  <c r="G116" i="18"/>
  <c r="F116" i="18"/>
  <c r="E116" i="18"/>
  <c r="D116" i="18"/>
  <c r="C116" i="18"/>
  <c r="E115" i="18"/>
  <c r="E114" i="18"/>
  <c r="D114" i="18"/>
  <c r="D113" i="18" s="1"/>
  <c r="C114" i="18"/>
  <c r="C113" i="18" s="1"/>
  <c r="O107" i="18"/>
  <c r="N107" i="18" s="1"/>
  <c r="E107" i="18"/>
  <c r="I107" i="18" s="1"/>
  <c r="K107" i="18" s="1"/>
  <c r="V106" i="18"/>
  <c r="V103" i="18" s="1"/>
  <c r="U106" i="18"/>
  <c r="U103" i="18" s="1"/>
  <c r="T106" i="18"/>
  <c r="S106" i="18"/>
  <c r="S103" i="18" s="1"/>
  <c r="R106" i="18"/>
  <c r="R103" i="18" s="1"/>
  <c r="O106" i="18"/>
  <c r="J106" i="18"/>
  <c r="G106" i="18"/>
  <c r="G103" i="18" s="1"/>
  <c r="F106" i="18"/>
  <c r="F103" i="18" s="1"/>
  <c r="E106" i="18"/>
  <c r="D106" i="18"/>
  <c r="D103" i="18" s="1"/>
  <c r="C106" i="18"/>
  <c r="C103" i="18" s="1"/>
  <c r="T105" i="18"/>
  <c r="P105" i="18" s="1"/>
  <c r="O105" i="18"/>
  <c r="J105" i="18"/>
  <c r="E105" i="18"/>
  <c r="I105" i="18" s="1"/>
  <c r="T104" i="18"/>
  <c r="O104" i="18"/>
  <c r="J104" i="18"/>
  <c r="E104" i="18"/>
  <c r="I104" i="18" s="1"/>
  <c r="V102" i="18"/>
  <c r="U102" i="18"/>
  <c r="T102" i="18"/>
  <c r="S102" i="18"/>
  <c r="R102" i="18"/>
  <c r="O102" i="18"/>
  <c r="J102" i="18"/>
  <c r="F102" i="18"/>
  <c r="I102" i="18" s="1"/>
  <c r="E102" i="18"/>
  <c r="T101" i="18"/>
  <c r="S101" i="18"/>
  <c r="O101" i="18"/>
  <c r="J101" i="18"/>
  <c r="G101" i="18"/>
  <c r="F101" i="18"/>
  <c r="E101" i="18"/>
  <c r="D101" i="18"/>
  <c r="C101" i="18"/>
  <c r="U99" i="18"/>
  <c r="W99" i="18" s="1"/>
  <c r="P99" i="18" s="1"/>
  <c r="N99" i="18" s="1"/>
  <c r="E99" i="18"/>
  <c r="C99" i="18"/>
  <c r="U98" i="18"/>
  <c r="W98" i="18" s="1"/>
  <c r="P98" i="18" s="1"/>
  <c r="N98" i="18" s="1"/>
  <c r="E98" i="18"/>
  <c r="C98" i="18"/>
  <c r="U97" i="18"/>
  <c r="W97" i="18" s="1"/>
  <c r="P97" i="18" s="1"/>
  <c r="N97" i="18" s="1"/>
  <c r="E97" i="18"/>
  <c r="C97" i="18"/>
  <c r="U96" i="18"/>
  <c r="W96" i="18" s="1"/>
  <c r="P96" i="18" s="1"/>
  <c r="O96" i="18"/>
  <c r="J96" i="18"/>
  <c r="G96" i="18"/>
  <c r="G89" i="18" s="1"/>
  <c r="F96" i="18"/>
  <c r="F89" i="18" s="1"/>
  <c r="E96" i="18"/>
  <c r="D96" i="18"/>
  <c r="C96" i="18"/>
  <c r="V95" i="18"/>
  <c r="U95" i="18"/>
  <c r="T95" i="18"/>
  <c r="S95" i="18"/>
  <c r="R95" i="18"/>
  <c r="O95" i="18"/>
  <c r="J95" i="18"/>
  <c r="D95" i="18"/>
  <c r="B95" i="18" s="1"/>
  <c r="I95" i="18" s="1"/>
  <c r="V94" i="18"/>
  <c r="U94" i="18"/>
  <c r="T94" i="18"/>
  <c r="S94" i="18"/>
  <c r="R94" i="18"/>
  <c r="O94" i="18"/>
  <c r="J94" i="18"/>
  <c r="D94" i="18"/>
  <c r="B94" i="18" s="1"/>
  <c r="I94" i="18" s="1"/>
  <c r="V93" i="18"/>
  <c r="U93" i="18"/>
  <c r="T93" i="18"/>
  <c r="S93" i="18"/>
  <c r="R93" i="18"/>
  <c r="O93" i="18"/>
  <c r="J93" i="18"/>
  <c r="D93" i="18"/>
  <c r="B93" i="18" s="1"/>
  <c r="I93" i="18" s="1"/>
  <c r="V92" i="18"/>
  <c r="U92" i="18"/>
  <c r="T92" i="18"/>
  <c r="S92" i="18"/>
  <c r="R92" i="18"/>
  <c r="O92" i="18"/>
  <c r="J92" i="18"/>
  <c r="D92" i="18"/>
  <c r="B92" i="18" s="1"/>
  <c r="I92" i="18" s="1"/>
  <c r="V91" i="18"/>
  <c r="U91" i="18"/>
  <c r="T91" i="18"/>
  <c r="S91" i="18"/>
  <c r="R91" i="18"/>
  <c r="O91" i="18"/>
  <c r="J91" i="18"/>
  <c r="D91" i="18"/>
  <c r="B91" i="18" s="1"/>
  <c r="I91" i="18" s="1"/>
  <c r="V90" i="18"/>
  <c r="U90" i="18"/>
  <c r="T90" i="18"/>
  <c r="T89" i="18" s="1"/>
  <c r="S90" i="18"/>
  <c r="S89" i="18" s="1"/>
  <c r="R90" i="18"/>
  <c r="O90" i="18"/>
  <c r="J90" i="18"/>
  <c r="D90" i="18"/>
  <c r="V89" i="18"/>
  <c r="T88" i="18"/>
  <c r="P88" i="18" s="1"/>
  <c r="O88" i="18"/>
  <c r="J88" i="18"/>
  <c r="G88" i="18"/>
  <c r="F88" i="18"/>
  <c r="E88" i="18"/>
  <c r="D88" i="18"/>
  <c r="C88" i="18"/>
  <c r="T87" i="18"/>
  <c r="P87" i="18" s="1"/>
  <c r="O87" i="18"/>
  <c r="J87" i="18"/>
  <c r="G87" i="18"/>
  <c r="F87" i="18"/>
  <c r="E87" i="18"/>
  <c r="E86" i="18" s="1"/>
  <c r="D87" i="18"/>
  <c r="C87" i="18"/>
  <c r="V74" i="18"/>
  <c r="U74" i="18"/>
  <c r="T74" i="18"/>
  <c r="S74" i="18"/>
  <c r="R74" i="18"/>
  <c r="O74" i="18"/>
  <c r="J74" i="18"/>
  <c r="G74" i="18"/>
  <c r="F74" i="18"/>
  <c r="E74" i="18"/>
  <c r="D74" i="18"/>
  <c r="C74" i="18"/>
  <c r="V73" i="18"/>
  <c r="U73" i="18"/>
  <c r="T73" i="18"/>
  <c r="S73" i="18"/>
  <c r="R73" i="18"/>
  <c r="G73" i="18"/>
  <c r="F73" i="18"/>
  <c r="E73" i="18"/>
  <c r="D73" i="18"/>
  <c r="C73" i="18"/>
  <c r="V72" i="18"/>
  <c r="U72" i="18"/>
  <c r="T72" i="18"/>
  <c r="S72" i="18"/>
  <c r="R72" i="18"/>
  <c r="O72" i="18"/>
  <c r="J72" i="18"/>
  <c r="G72" i="18"/>
  <c r="F72" i="18"/>
  <c r="E72" i="18"/>
  <c r="D72" i="18"/>
  <c r="C72" i="18"/>
  <c r="V71" i="18"/>
  <c r="U71" i="18"/>
  <c r="T71" i="18"/>
  <c r="S71" i="18"/>
  <c r="R71" i="18"/>
  <c r="O71" i="18"/>
  <c r="J71" i="18"/>
  <c r="G71" i="18"/>
  <c r="F71" i="18"/>
  <c r="E71" i="18"/>
  <c r="D71" i="18"/>
  <c r="C71" i="18"/>
  <c r="V70" i="18"/>
  <c r="U70" i="18"/>
  <c r="T70" i="18"/>
  <c r="S70" i="18"/>
  <c r="R70" i="18"/>
  <c r="O70" i="18"/>
  <c r="J70" i="18"/>
  <c r="G70" i="18"/>
  <c r="F70" i="18"/>
  <c r="E70" i="18"/>
  <c r="D70" i="18"/>
  <c r="C70" i="18"/>
  <c r="S68" i="18"/>
  <c r="R68" i="18"/>
  <c r="G68" i="18"/>
  <c r="F68" i="18"/>
  <c r="S67" i="18"/>
  <c r="R67" i="18"/>
  <c r="G67" i="18"/>
  <c r="F67" i="18"/>
  <c r="S66" i="18"/>
  <c r="R66" i="18"/>
  <c r="G66" i="18"/>
  <c r="F66" i="18"/>
  <c r="S65" i="18"/>
  <c r="R65" i="18"/>
  <c r="G65" i="18"/>
  <c r="F65" i="18"/>
  <c r="V64" i="18"/>
  <c r="U64" i="18"/>
  <c r="T64" i="18"/>
  <c r="S64" i="18"/>
  <c r="R64" i="18"/>
  <c r="O64" i="18"/>
  <c r="J64" i="18"/>
  <c r="G64" i="18"/>
  <c r="F64" i="18"/>
  <c r="D64" i="18"/>
  <c r="C64" i="18"/>
  <c r="V63" i="18"/>
  <c r="U63" i="18"/>
  <c r="T63" i="18"/>
  <c r="S63" i="18"/>
  <c r="R63" i="18"/>
  <c r="O63" i="18"/>
  <c r="J63" i="18"/>
  <c r="G63" i="18"/>
  <c r="F63" i="18"/>
  <c r="V62" i="18"/>
  <c r="U62" i="18"/>
  <c r="T62" i="18"/>
  <c r="S62" i="18"/>
  <c r="R62" i="18"/>
  <c r="O62" i="18"/>
  <c r="J62" i="18"/>
  <c r="G62" i="18"/>
  <c r="F62" i="18"/>
  <c r="V61" i="18"/>
  <c r="U61" i="18"/>
  <c r="T61" i="18"/>
  <c r="S61" i="18"/>
  <c r="R61" i="18"/>
  <c r="O61" i="18"/>
  <c r="J61" i="18"/>
  <c r="F61" i="18"/>
  <c r="V59" i="18"/>
  <c r="U59" i="18"/>
  <c r="T59" i="18"/>
  <c r="S59" i="18"/>
  <c r="R59" i="18"/>
  <c r="O59" i="18"/>
  <c r="J59" i="18"/>
  <c r="G59" i="18"/>
  <c r="F59" i="18"/>
  <c r="E59" i="18"/>
  <c r="D59" i="18"/>
  <c r="C59" i="18"/>
  <c r="J57" i="18"/>
  <c r="E57" i="18"/>
  <c r="I57" i="18" s="1"/>
  <c r="J56" i="18"/>
  <c r="E56" i="18"/>
  <c r="I56" i="18" s="1"/>
  <c r="T54" i="18"/>
  <c r="P54" i="18" s="1"/>
  <c r="O54" i="18"/>
  <c r="T53" i="18"/>
  <c r="P53" i="18" s="1"/>
  <c r="O53" i="18"/>
  <c r="T52" i="18"/>
  <c r="P52" i="18" s="1"/>
  <c r="O52" i="18"/>
  <c r="T51" i="18"/>
  <c r="P51" i="18" s="1"/>
  <c r="O51" i="18"/>
  <c r="T50" i="18"/>
  <c r="O50" i="18"/>
  <c r="U48" i="18"/>
  <c r="W48" i="18" s="1"/>
  <c r="P48" i="18"/>
  <c r="O48" i="18"/>
  <c r="U47" i="18"/>
  <c r="W47" i="18" s="1"/>
  <c r="P47" i="18"/>
  <c r="O47" i="18"/>
  <c r="U46" i="18"/>
  <c r="O46" i="18"/>
  <c r="V35" i="18"/>
  <c r="V33" i="18" s="1"/>
  <c r="U35" i="18"/>
  <c r="T35" i="18"/>
  <c r="T33" i="18" s="1"/>
  <c r="S35" i="18"/>
  <c r="S33" i="18" s="1"/>
  <c r="R35" i="18"/>
  <c r="R33" i="18" s="1"/>
  <c r="Q34" i="18"/>
  <c r="Q33" i="18" s="1"/>
  <c r="Q135" i="18" s="1"/>
  <c r="G32" i="18"/>
  <c r="G30" i="18" s="1"/>
  <c r="F32" i="18"/>
  <c r="F30" i="18" s="1"/>
  <c r="E32" i="18"/>
  <c r="E30" i="18" s="1"/>
  <c r="D32" i="18"/>
  <c r="D30" i="18" s="1"/>
  <c r="C32" i="18"/>
  <c r="C30" i="18" s="1"/>
  <c r="H31" i="18"/>
  <c r="H30" i="18" s="1"/>
  <c r="J29" i="18"/>
  <c r="G29" i="18"/>
  <c r="F29" i="18"/>
  <c r="E29" i="18"/>
  <c r="D29" i="18"/>
  <c r="C29" i="18"/>
  <c r="J28" i="18"/>
  <c r="G28" i="18"/>
  <c r="F28" i="18"/>
  <c r="E28" i="18"/>
  <c r="D28" i="18"/>
  <c r="C28" i="18"/>
  <c r="G22" i="18"/>
  <c r="F22" i="18"/>
  <c r="F77" i="18" s="1"/>
  <c r="E22" i="18"/>
  <c r="D22" i="18"/>
  <c r="U157" i="18" s="1"/>
  <c r="C22" i="18"/>
  <c r="Q20" i="18"/>
  <c r="P20" i="18" s="1"/>
  <c r="H23" i="18" s="1"/>
  <c r="Q26" i="18" s="1"/>
  <c r="G18" i="18"/>
  <c r="F18" i="18"/>
  <c r="E18" i="18"/>
  <c r="D18" i="18"/>
  <c r="C18" i="18"/>
  <c r="V17" i="18"/>
  <c r="W17" i="18" s="1"/>
  <c r="T17" i="18"/>
  <c r="V16" i="18"/>
  <c r="U16" i="18"/>
  <c r="T16" i="18"/>
  <c r="S16" i="18"/>
  <c r="R16" i="18"/>
  <c r="V15" i="18"/>
  <c r="U15" i="18"/>
  <c r="T15" i="18"/>
  <c r="S15" i="18"/>
  <c r="R15" i="18"/>
  <c r="V14" i="18"/>
  <c r="U14" i="18"/>
  <c r="T14" i="18"/>
  <c r="S14" i="18"/>
  <c r="R14" i="18"/>
  <c r="B6" i="18"/>
  <c r="T168" i="17"/>
  <c r="P168" i="17"/>
  <c r="T167" i="17"/>
  <c r="P167" i="17"/>
  <c r="T166" i="17"/>
  <c r="T165" i="17"/>
  <c r="V164" i="17"/>
  <c r="U164" i="17"/>
  <c r="T164" i="17"/>
  <c r="S164" i="17"/>
  <c r="R164" i="17"/>
  <c r="J158" i="17"/>
  <c r="G158" i="17"/>
  <c r="F158" i="17"/>
  <c r="E158" i="17"/>
  <c r="D158" i="17"/>
  <c r="C158" i="17"/>
  <c r="G156" i="17"/>
  <c r="F156" i="17"/>
  <c r="E156" i="17"/>
  <c r="D156" i="17"/>
  <c r="C156" i="17"/>
  <c r="F155" i="17"/>
  <c r="E155" i="17"/>
  <c r="D155" i="17"/>
  <c r="C155" i="17"/>
  <c r="G153" i="17"/>
  <c r="F153" i="17"/>
  <c r="E153" i="17"/>
  <c r="D153" i="17"/>
  <c r="C153" i="17"/>
  <c r="V148" i="17"/>
  <c r="U148" i="17"/>
  <c r="T148" i="17"/>
  <c r="S148" i="17"/>
  <c r="R148" i="17"/>
  <c r="O148" i="17"/>
  <c r="J148" i="17"/>
  <c r="G148" i="17"/>
  <c r="G146" i="17" s="1"/>
  <c r="F148" i="17"/>
  <c r="F146" i="17" s="1"/>
  <c r="E148" i="17"/>
  <c r="D148" i="17"/>
  <c r="D146" i="17" s="1"/>
  <c r="C148" i="17"/>
  <c r="C146" i="17" s="1"/>
  <c r="V147" i="17"/>
  <c r="U147" i="17"/>
  <c r="T147" i="17"/>
  <c r="S147" i="17"/>
  <c r="R147" i="17"/>
  <c r="O147" i="17"/>
  <c r="J147" i="17"/>
  <c r="E147" i="17"/>
  <c r="I147" i="17" s="1"/>
  <c r="T145" i="17"/>
  <c r="P145" i="17" s="1"/>
  <c r="O145" i="17"/>
  <c r="J145" i="17"/>
  <c r="G145" i="17"/>
  <c r="F145" i="17"/>
  <c r="D145" i="17"/>
  <c r="C145" i="17"/>
  <c r="O133" i="17"/>
  <c r="O132" i="17"/>
  <c r="O131" i="17"/>
  <c r="J129" i="17"/>
  <c r="J128" i="17"/>
  <c r="J127" i="17"/>
  <c r="U116" i="17"/>
  <c r="W116" i="17" s="1"/>
  <c r="P116" i="17" s="1"/>
  <c r="O116" i="17"/>
  <c r="J116" i="17"/>
  <c r="G116" i="17"/>
  <c r="F116" i="17"/>
  <c r="E116" i="17"/>
  <c r="D116" i="17"/>
  <c r="C116" i="17"/>
  <c r="E115" i="17"/>
  <c r="I115" i="17" s="1"/>
  <c r="E114" i="17"/>
  <c r="D114" i="17"/>
  <c r="D113" i="17" s="1"/>
  <c r="C114" i="17"/>
  <c r="O107" i="17"/>
  <c r="N107" i="17" s="1"/>
  <c r="E107" i="17"/>
  <c r="I107" i="17" s="1"/>
  <c r="K107" i="17" s="1"/>
  <c r="V106" i="17"/>
  <c r="V103" i="17" s="1"/>
  <c r="U106" i="17"/>
  <c r="U103" i="17" s="1"/>
  <c r="T106" i="17"/>
  <c r="S106" i="17"/>
  <c r="S103" i="17" s="1"/>
  <c r="R106" i="17"/>
  <c r="R103" i="17" s="1"/>
  <c r="O106" i="17"/>
  <c r="J106" i="17"/>
  <c r="G106" i="17"/>
  <c r="G103" i="17" s="1"/>
  <c r="F106" i="17"/>
  <c r="F103" i="17" s="1"/>
  <c r="E106" i="17"/>
  <c r="D106" i="17"/>
  <c r="D103" i="17" s="1"/>
  <c r="C106" i="17"/>
  <c r="T105" i="17"/>
  <c r="P105" i="17" s="1"/>
  <c r="O105" i="17"/>
  <c r="J105" i="17"/>
  <c r="E105" i="17"/>
  <c r="I105" i="17" s="1"/>
  <c r="T104" i="17"/>
  <c r="P104" i="17" s="1"/>
  <c r="O104" i="17"/>
  <c r="J104" i="17"/>
  <c r="E104" i="17"/>
  <c r="V102" i="17"/>
  <c r="U102" i="17"/>
  <c r="T102" i="17"/>
  <c r="S102" i="17"/>
  <c r="R102" i="17"/>
  <c r="O102" i="17"/>
  <c r="J102" i="17"/>
  <c r="F102" i="17"/>
  <c r="E102" i="17"/>
  <c r="T101" i="17"/>
  <c r="S101" i="17"/>
  <c r="O101" i="17"/>
  <c r="J101" i="17"/>
  <c r="G101" i="17"/>
  <c r="F101" i="17"/>
  <c r="E101" i="17"/>
  <c r="D101" i="17"/>
  <c r="C101" i="17"/>
  <c r="U99" i="17"/>
  <c r="W99" i="17" s="1"/>
  <c r="P99" i="17" s="1"/>
  <c r="N99" i="17" s="1"/>
  <c r="E99" i="17"/>
  <c r="C99" i="17"/>
  <c r="U98" i="17"/>
  <c r="W98" i="17" s="1"/>
  <c r="P98" i="17" s="1"/>
  <c r="N98" i="17" s="1"/>
  <c r="E98" i="17"/>
  <c r="C98" i="17"/>
  <c r="U97" i="17"/>
  <c r="W97" i="17" s="1"/>
  <c r="P97" i="17" s="1"/>
  <c r="N97" i="17" s="1"/>
  <c r="E97" i="17"/>
  <c r="C97" i="17"/>
  <c r="U96" i="17"/>
  <c r="W96" i="17" s="1"/>
  <c r="P96" i="17" s="1"/>
  <c r="O96" i="17"/>
  <c r="J96" i="17"/>
  <c r="G96" i="17"/>
  <c r="G89" i="17" s="1"/>
  <c r="F96" i="17"/>
  <c r="F89" i="17" s="1"/>
  <c r="E96" i="17"/>
  <c r="D96" i="17"/>
  <c r="C96" i="17"/>
  <c r="V95" i="17"/>
  <c r="U95" i="17"/>
  <c r="T95" i="17"/>
  <c r="S95" i="17"/>
  <c r="R95" i="17"/>
  <c r="O95" i="17"/>
  <c r="J95" i="17"/>
  <c r="D95" i="17"/>
  <c r="B95" i="17" s="1"/>
  <c r="I95" i="17" s="1"/>
  <c r="V94" i="17"/>
  <c r="U94" i="17"/>
  <c r="T94" i="17"/>
  <c r="S94" i="17"/>
  <c r="R94" i="17"/>
  <c r="O94" i="17"/>
  <c r="J94" i="17"/>
  <c r="D94" i="17"/>
  <c r="B94" i="17" s="1"/>
  <c r="I94" i="17" s="1"/>
  <c r="V93" i="17"/>
  <c r="U93" i="17"/>
  <c r="T93" i="17"/>
  <c r="S93" i="17"/>
  <c r="R93" i="17"/>
  <c r="O93" i="17"/>
  <c r="J93" i="17"/>
  <c r="D93" i="17"/>
  <c r="B93" i="17" s="1"/>
  <c r="I93" i="17" s="1"/>
  <c r="V92" i="17"/>
  <c r="U92" i="17"/>
  <c r="T92" i="17"/>
  <c r="S92" i="17"/>
  <c r="R92" i="17"/>
  <c r="O92" i="17"/>
  <c r="J92" i="17"/>
  <c r="D92" i="17"/>
  <c r="B92" i="17" s="1"/>
  <c r="I92" i="17" s="1"/>
  <c r="V91" i="17"/>
  <c r="U91" i="17"/>
  <c r="T91" i="17"/>
  <c r="S91" i="17"/>
  <c r="R91" i="17"/>
  <c r="O91" i="17"/>
  <c r="J91" i="17"/>
  <c r="D91" i="17"/>
  <c r="B91" i="17" s="1"/>
  <c r="I91" i="17" s="1"/>
  <c r="V90" i="17"/>
  <c r="U90" i="17"/>
  <c r="T90" i="17"/>
  <c r="T89" i="17" s="1"/>
  <c r="S90" i="17"/>
  <c r="S89" i="17" s="1"/>
  <c r="R90" i="17"/>
  <c r="R89" i="17" s="1"/>
  <c r="O90" i="17"/>
  <c r="J90" i="17"/>
  <c r="D90" i="17"/>
  <c r="B90" i="17" s="1"/>
  <c r="I90" i="17" s="1"/>
  <c r="V89" i="17"/>
  <c r="T88" i="17"/>
  <c r="P88" i="17" s="1"/>
  <c r="O88" i="17"/>
  <c r="J88" i="17"/>
  <c r="G88" i="17"/>
  <c r="F88" i="17"/>
  <c r="E88" i="17"/>
  <c r="D88" i="17"/>
  <c r="C88" i="17"/>
  <c r="T87" i="17"/>
  <c r="P87" i="17" s="1"/>
  <c r="O87" i="17"/>
  <c r="J87" i="17"/>
  <c r="G87" i="17"/>
  <c r="G86" i="17" s="1"/>
  <c r="F87" i="17"/>
  <c r="F86" i="17" s="1"/>
  <c r="E87" i="17"/>
  <c r="D87" i="17"/>
  <c r="D86" i="17" s="1"/>
  <c r="C87" i="17"/>
  <c r="T86" i="17"/>
  <c r="P86" i="17" s="1"/>
  <c r="V74" i="17"/>
  <c r="U74" i="17"/>
  <c r="T74" i="17"/>
  <c r="S74" i="17"/>
  <c r="R74" i="17"/>
  <c r="O74" i="17"/>
  <c r="J74" i="17"/>
  <c r="G74" i="17"/>
  <c r="F74" i="17"/>
  <c r="E74" i="17"/>
  <c r="D74" i="17"/>
  <c r="C74" i="17"/>
  <c r="V73" i="17"/>
  <c r="U73" i="17"/>
  <c r="T73" i="17"/>
  <c r="S73" i="17"/>
  <c r="R73" i="17"/>
  <c r="G73" i="17"/>
  <c r="F73" i="17"/>
  <c r="E73" i="17"/>
  <c r="D73" i="17"/>
  <c r="C73" i="17"/>
  <c r="V72" i="17"/>
  <c r="U72" i="17"/>
  <c r="T72" i="17"/>
  <c r="S72" i="17"/>
  <c r="R72" i="17"/>
  <c r="O72" i="17"/>
  <c r="J72" i="17"/>
  <c r="G72" i="17"/>
  <c r="F72" i="17"/>
  <c r="E72" i="17"/>
  <c r="D72" i="17"/>
  <c r="C72" i="17"/>
  <c r="V71" i="17"/>
  <c r="U71" i="17"/>
  <c r="T71" i="17"/>
  <c r="S71" i="17"/>
  <c r="R71" i="17"/>
  <c r="O71" i="17"/>
  <c r="J71" i="17"/>
  <c r="G71" i="17"/>
  <c r="F71" i="17"/>
  <c r="E71" i="17"/>
  <c r="D71" i="17"/>
  <c r="C71" i="17"/>
  <c r="V70" i="17"/>
  <c r="U70" i="17"/>
  <c r="T70" i="17"/>
  <c r="S70" i="17"/>
  <c r="R70" i="17"/>
  <c r="O70" i="17"/>
  <c r="J70" i="17"/>
  <c r="G70" i="17"/>
  <c r="F70" i="17"/>
  <c r="E70" i="17"/>
  <c r="D70" i="17"/>
  <c r="C70" i="17"/>
  <c r="S68" i="17"/>
  <c r="R68" i="17"/>
  <c r="G68" i="17"/>
  <c r="F68" i="17"/>
  <c r="S67" i="17"/>
  <c r="R67" i="17"/>
  <c r="G67" i="17"/>
  <c r="F67" i="17"/>
  <c r="S66" i="17"/>
  <c r="R66" i="17"/>
  <c r="G66" i="17"/>
  <c r="F66" i="17"/>
  <c r="S65" i="17"/>
  <c r="R65" i="17"/>
  <c r="G65" i="17"/>
  <c r="F65" i="17"/>
  <c r="V64" i="17"/>
  <c r="U64" i="17"/>
  <c r="T64" i="17"/>
  <c r="S64" i="17"/>
  <c r="R64" i="17"/>
  <c r="O64" i="17"/>
  <c r="J64" i="17"/>
  <c r="G64" i="17"/>
  <c r="F64" i="17"/>
  <c r="D64" i="17"/>
  <c r="C64" i="17"/>
  <c r="V63" i="17"/>
  <c r="U63" i="17"/>
  <c r="T63" i="17"/>
  <c r="S63" i="17"/>
  <c r="R63" i="17"/>
  <c r="O63" i="17"/>
  <c r="J63" i="17"/>
  <c r="G63" i="17"/>
  <c r="F63" i="17"/>
  <c r="V62" i="17"/>
  <c r="U62" i="17"/>
  <c r="T62" i="17"/>
  <c r="S62" i="17"/>
  <c r="R62" i="17"/>
  <c r="O62" i="17"/>
  <c r="J62" i="17"/>
  <c r="G62" i="17"/>
  <c r="F62" i="17"/>
  <c r="V61" i="17"/>
  <c r="U61" i="17"/>
  <c r="T61" i="17"/>
  <c r="S61" i="17"/>
  <c r="R61" i="17"/>
  <c r="O61" i="17"/>
  <c r="J61" i="17"/>
  <c r="F61" i="17"/>
  <c r="V59" i="17"/>
  <c r="U59" i="17"/>
  <c r="T59" i="17"/>
  <c r="S59" i="17"/>
  <c r="R59" i="17"/>
  <c r="O59" i="17"/>
  <c r="J59" i="17"/>
  <c r="G59" i="17"/>
  <c r="F59" i="17"/>
  <c r="E59" i="17"/>
  <c r="D59" i="17"/>
  <c r="C59" i="17"/>
  <c r="J57" i="17"/>
  <c r="E57" i="17"/>
  <c r="I57" i="17" s="1"/>
  <c r="J56" i="17"/>
  <c r="E56" i="17"/>
  <c r="T54" i="17"/>
  <c r="P54" i="17" s="1"/>
  <c r="O54" i="17"/>
  <c r="T53" i="17"/>
  <c r="P53" i="17" s="1"/>
  <c r="O53" i="17"/>
  <c r="T52" i="17"/>
  <c r="P52" i="17" s="1"/>
  <c r="O52" i="17"/>
  <c r="T51" i="17"/>
  <c r="P51" i="17" s="1"/>
  <c r="O51" i="17"/>
  <c r="T50" i="17"/>
  <c r="P50" i="17" s="1"/>
  <c r="O50" i="17"/>
  <c r="U48" i="17"/>
  <c r="W48" i="17" s="1"/>
  <c r="P48" i="17"/>
  <c r="O48" i="17"/>
  <c r="U47" i="17"/>
  <c r="W47" i="17" s="1"/>
  <c r="P47" i="17"/>
  <c r="O47" i="17"/>
  <c r="U46" i="17"/>
  <c r="W46" i="17" s="1"/>
  <c r="O46" i="17"/>
  <c r="V35" i="17"/>
  <c r="V33" i="17" s="1"/>
  <c r="U35" i="17"/>
  <c r="U33" i="17" s="1"/>
  <c r="T35" i="17"/>
  <c r="T33" i="17" s="1"/>
  <c r="S35" i="17"/>
  <c r="S33" i="17" s="1"/>
  <c r="R35" i="17"/>
  <c r="R33" i="17" s="1"/>
  <c r="Q34" i="17"/>
  <c r="Q33" i="17" s="1"/>
  <c r="Q135" i="17" s="1"/>
  <c r="G32" i="17"/>
  <c r="G30" i="17" s="1"/>
  <c r="F32" i="17"/>
  <c r="F30" i="17" s="1"/>
  <c r="E32" i="17"/>
  <c r="E30" i="17" s="1"/>
  <c r="D32" i="17"/>
  <c r="D30" i="17" s="1"/>
  <c r="C32" i="17"/>
  <c r="C30" i="17" s="1"/>
  <c r="H31" i="17"/>
  <c r="I31" i="17" s="1"/>
  <c r="J29" i="17"/>
  <c r="G29" i="17"/>
  <c r="F29" i="17"/>
  <c r="E29" i="17"/>
  <c r="D29" i="17"/>
  <c r="C29" i="17"/>
  <c r="J28" i="17"/>
  <c r="G28" i="17"/>
  <c r="F28" i="17"/>
  <c r="E28" i="17"/>
  <c r="D28" i="17"/>
  <c r="C28" i="17"/>
  <c r="G22" i="17"/>
  <c r="F22" i="17"/>
  <c r="E22" i="17"/>
  <c r="E77" i="17" s="1"/>
  <c r="D22" i="17"/>
  <c r="D37" i="17" s="1"/>
  <c r="C22" i="17"/>
  <c r="Q20" i="17"/>
  <c r="P20" i="17" s="1"/>
  <c r="H23" i="17" s="1"/>
  <c r="Q26" i="17" s="1"/>
  <c r="G18" i="17"/>
  <c r="F18" i="17"/>
  <c r="E18" i="17"/>
  <c r="D18" i="17"/>
  <c r="C18" i="17"/>
  <c r="V17" i="17"/>
  <c r="W17" i="17" s="1"/>
  <c r="T17" i="17"/>
  <c r="V16" i="17"/>
  <c r="U16" i="17"/>
  <c r="T16" i="17"/>
  <c r="S16" i="17"/>
  <c r="R16" i="17"/>
  <c r="V15" i="17"/>
  <c r="U15" i="17"/>
  <c r="T15" i="17"/>
  <c r="S15" i="17"/>
  <c r="R15" i="17"/>
  <c r="V14" i="17"/>
  <c r="U14" i="17"/>
  <c r="T14" i="17"/>
  <c r="S14" i="17"/>
  <c r="R14" i="17"/>
  <c r="B6" i="17"/>
  <c r="T168" i="16"/>
  <c r="P168" i="16"/>
  <c r="T167" i="16"/>
  <c r="P167" i="16"/>
  <c r="T166" i="16"/>
  <c r="T165" i="16"/>
  <c r="V164" i="16"/>
  <c r="U164" i="16"/>
  <c r="T164" i="16"/>
  <c r="S164" i="16"/>
  <c r="R164" i="16"/>
  <c r="O164" i="16"/>
  <c r="J158" i="16"/>
  <c r="G158" i="16"/>
  <c r="F158" i="16"/>
  <c r="E158" i="16"/>
  <c r="D158" i="16"/>
  <c r="C158" i="16"/>
  <c r="G156" i="16"/>
  <c r="F156" i="16"/>
  <c r="E156" i="16"/>
  <c r="D156" i="16"/>
  <c r="C156" i="16"/>
  <c r="F155" i="16"/>
  <c r="E155" i="16"/>
  <c r="D155" i="16"/>
  <c r="C155" i="16"/>
  <c r="G153" i="16"/>
  <c r="F153" i="16"/>
  <c r="E153" i="16"/>
  <c r="D153" i="16"/>
  <c r="C153" i="16"/>
  <c r="V148" i="16"/>
  <c r="U148" i="16"/>
  <c r="T148" i="16"/>
  <c r="S148" i="16"/>
  <c r="R148" i="16"/>
  <c r="O148" i="16"/>
  <c r="J148" i="16"/>
  <c r="G148" i="16"/>
  <c r="G146" i="16" s="1"/>
  <c r="F148" i="16"/>
  <c r="F146" i="16" s="1"/>
  <c r="E148" i="16"/>
  <c r="D148" i="16"/>
  <c r="D146" i="16" s="1"/>
  <c r="C148" i="16"/>
  <c r="V147" i="16"/>
  <c r="U147" i="16"/>
  <c r="T147" i="16"/>
  <c r="S147" i="16"/>
  <c r="R147" i="16"/>
  <c r="O147" i="16"/>
  <c r="J147" i="16"/>
  <c r="E147" i="16"/>
  <c r="I147" i="16" s="1"/>
  <c r="T145" i="16"/>
  <c r="O145" i="16"/>
  <c r="J145" i="16"/>
  <c r="G145" i="16"/>
  <c r="F145" i="16"/>
  <c r="D145" i="16"/>
  <c r="C145" i="16"/>
  <c r="O133" i="16"/>
  <c r="O132" i="16"/>
  <c r="O131" i="16"/>
  <c r="J129" i="16"/>
  <c r="J127" i="16"/>
  <c r="U116" i="16"/>
  <c r="W116" i="16" s="1"/>
  <c r="P116" i="16" s="1"/>
  <c r="O116" i="16"/>
  <c r="J116" i="16"/>
  <c r="G116" i="16"/>
  <c r="F116" i="16"/>
  <c r="E116" i="16"/>
  <c r="D116" i="16"/>
  <c r="C116" i="16"/>
  <c r="E115" i="16"/>
  <c r="I115" i="16" s="1"/>
  <c r="E114" i="16"/>
  <c r="D114" i="16"/>
  <c r="D113" i="16" s="1"/>
  <c r="C114" i="16"/>
  <c r="O107" i="16"/>
  <c r="N107" i="16" s="1"/>
  <c r="E107" i="16"/>
  <c r="I107" i="16" s="1"/>
  <c r="K107" i="16" s="1"/>
  <c r="V106" i="16"/>
  <c r="V103" i="16" s="1"/>
  <c r="U106" i="16"/>
  <c r="U103" i="16" s="1"/>
  <c r="T106" i="16"/>
  <c r="S106" i="16"/>
  <c r="S103" i="16" s="1"/>
  <c r="R106" i="16"/>
  <c r="R103" i="16" s="1"/>
  <c r="O106" i="16"/>
  <c r="J106" i="16"/>
  <c r="G106" i="16"/>
  <c r="G103" i="16" s="1"/>
  <c r="F106" i="16"/>
  <c r="F103" i="16" s="1"/>
  <c r="E106" i="16"/>
  <c r="D106" i="16"/>
  <c r="D103" i="16" s="1"/>
  <c r="C106" i="16"/>
  <c r="T105" i="16"/>
  <c r="P105" i="16" s="1"/>
  <c r="O105" i="16"/>
  <c r="J105" i="16"/>
  <c r="E105" i="16"/>
  <c r="I105" i="16" s="1"/>
  <c r="T104" i="16"/>
  <c r="O104" i="16"/>
  <c r="J104" i="16"/>
  <c r="E104" i="16"/>
  <c r="V102" i="16"/>
  <c r="U102" i="16"/>
  <c r="T102" i="16"/>
  <c r="S102" i="16"/>
  <c r="R102" i="16"/>
  <c r="O102" i="16"/>
  <c r="J102" i="16"/>
  <c r="F102" i="16"/>
  <c r="I102" i="16" s="1"/>
  <c r="E102" i="16"/>
  <c r="T101" i="16"/>
  <c r="S101" i="16"/>
  <c r="O101" i="16"/>
  <c r="J101" i="16"/>
  <c r="G101" i="16"/>
  <c r="F101" i="16"/>
  <c r="E101" i="16"/>
  <c r="D101" i="16"/>
  <c r="C101" i="16"/>
  <c r="U99" i="16"/>
  <c r="W99" i="16" s="1"/>
  <c r="P99" i="16" s="1"/>
  <c r="N99" i="16" s="1"/>
  <c r="E99" i="16"/>
  <c r="C99" i="16"/>
  <c r="U98" i="16"/>
  <c r="W98" i="16" s="1"/>
  <c r="P98" i="16" s="1"/>
  <c r="N98" i="16" s="1"/>
  <c r="E98" i="16"/>
  <c r="C98" i="16"/>
  <c r="U97" i="16"/>
  <c r="W97" i="16" s="1"/>
  <c r="P97" i="16" s="1"/>
  <c r="N97" i="16" s="1"/>
  <c r="E97" i="16"/>
  <c r="C97" i="16"/>
  <c r="U96" i="16"/>
  <c r="W96" i="16" s="1"/>
  <c r="P96" i="16" s="1"/>
  <c r="O96" i="16"/>
  <c r="J96" i="16"/>
  <c r="G96" i="16"/>
  <c r="G89" i="16" s="1"/>
  <c r="F96" i="16"/>
  <c r="F89" i="16" s="1"/>
  <c r="E96" i="16"/>
  <c r="D96" i="16"/>
  <c r="C96" i="16"/>
  <c r="C89" i="16" s="1"/>
  <c r="V95" i="16"/>
  <c r="U95" i="16"/>
  <c r="T95" i="16"/>
  <c r="S95" i="16"/>
  <c r="R95" i="16"/>
  <c r="O95" i="16"/>
  <c r="J95" i="16"/>
  <c r="D95" i="16"/>
  <c r="B95" i="16" s="1"/>
  <c r="I95" i="16" s="1"/>
  <c r="V94" i="16"/>
  <c r="U94" i="16"/>
  <c r="T94" i="16"/>
  <c r="S94" i="16"/>
  <c r="R94" i="16"/>
  <c r="O94" i="16"/>
  <c r="J94" i="16"/>
  <c r="D94" i="16"/>
  <c r="B94" i="16" s="1"/>
  <c r="I94" i="16" s="1"/>
  <c r="V93" i="16"/>
  <c r="U93" i="16"/>
  <c r="T93" i="16"/>
  <c r="S93" i="16"/>
  <c r="R93" i="16"/>
  <c r="O93" i="16"/>
  <c r="J93" i="16"/>
  <c r="D93" i="16"/>
  <c r="B93" i="16" s="1"/>
  <c r="I93" i="16" s="1"/>
  <c r="V92" i="16"/>
  <c r="U92" i="16"/>
  <c r="T92" i="16"/>
  <c r="S92" i="16"/>
  <c r="R92" i="16"/>
  <c r="O92" i="16"/>
  <c r="J92" i="16"/>
  <c r="D92" i="16"/>
  <c r="B92" i="16" s="1"/>
  <c r="I92" i="16" s="1"/>
  <c r="V91" i="16"/>
  <c r="U91" i="16"/>
  <c r="T91" i="16"/>
  <c r="S91" i="16"/>
  <c r="R91" i="16"/>
  <c r="O91" i="16"/>
  <c r="J91" i="16"/>
  <c r="D91" i="16"/>
  <c r="B91" i="16" s="1"/>
  <c r="I91" i="16" s="1"/>
  <c r="V90" i="16"/>
  <c r="V89" i="16" s="1"/>
  <c r="U90" i="16"/>
  <c r="T90" i="16"/>
  <c r="T89" i="16" s="1"/>
  <c r="S90" i="16"/>
  <c r="S89" i="16" s="1"/>
  <c r="R90" i="16"/>
  <c r="R89" i="16" s="1"/>
  <c r="O90" i="16"/>
  <c r="J90" i="16"/>
  <c r="D90" i="16"/>
  <c r="T88" i="16"/>
  <c r="P88" i="16" s="1"/>
  <c r="O88" i="16"/>
  <c r="J88" i="16"/>
  <c r="G88" i="16"/>
  <c r="F88" i="16"/>
  <c r="E88" i="16"/>
  <c r="D88" i="16"/>
  <c r="C88" i="16"/>
  <c r="T87" i="16"/>
  <c r="P87" i="16" s="1"/>
  <c r="O87" i="16"/>
  <c r="O86" i="16" s="1"/>
  <c r="J87" i="16"/>
  <c r="J86" i="16" s="1"/>
  <c r="G87" i="16"/>
  <c r="G86" i="16" s="1"/>
  <c r="F87" i="16"/>
  <c r="F86" i="16" s="1"/>
  <c r="E87" i="16"/>
  <c r="E86" i="16" s="1"/>
  <c r="D87" i="16"/>
  <c r="D86" i="16" s="1"/>
  <c r="C87" i="16"/>
  <c r="C86" i="16" s="1"/>
  <c r="V74" i="16"/>
  <c r="U74" i="16"/>
  <c r="T74" i="16"/>
  <c r="S74" i="16"/>
  <c r="R74" i="16"/>
  <c r="O74" i="16"/>
  <c r="J74" i="16"/>
  <c r="G74" i="16"/>
  <c r="F74" i="16"/>
  <c r="E74" i="16"/>
  <c r="D74" i="16"/>
  <c r="C74" i="16"/>
  <c r="V73" i="16"/>
  <c r="U73" i="16"/>
  <c r="T73" i="16"/>
  <c r="S73" i="16"/>
  <c r="R73" i="16"/>
  <c r="G73" i="16"/>
  <c r="F73" i="16"/>
  <c r="E73" i="16"/>
  <c r="D73" i="16"/>
  <c r="C73" i="16"/>
  <c r="V72" i="16"/>
  <c r="U72" i="16"/>
  <c r="T72" i="16"/>
  <c r="S72" i="16"/>
  <c r="R72" i="16"/>
  <c r="O72" i="16"/>
  <c r="J72" i="16"/>
  <c r="G72" i="16"/>
  <c r="F72" i="16"/>
  <c r="E72" i="16"/>
  <c r="D72" i="16"/>
  <c r="C72" i="16"/>
  <c r="V71" i="16"/>
  <c r="U71" i="16"/>
  <c r="T71" i="16"/>
  <c r="S71" i="16"/>
  <c r="R71" i="16"/>
  <c r="O71" i="16"/>
  <c r="J71" i="16"/>
  <c r="G71" i="16"/>
  <c r="F71" i="16"/>
  <c r="E71" i="16"/>
  <c r="D71" i="16"/>
  <c r="C71" i="16"/>
  <c r="V70" i="16"/>
  <c r="U70" i="16"/>
  <c r="T70" i="16"/>
  <c r="S70" i="16"/>
  <c r="R70" i="16"/>
  <c r="O70" i="16"/>
  <c r="J70" i="16"/>
  <c r="G70" i="16"/>
  <c r="F70" i="16"/>
  <c r="E70" i="16"/>
  <c r="D70" i="16"/>
  <c r="C70" i="16"/>
  <c r="S68" i="16"/>
  <c r="R68" i="16"/>
  <c r="G68" i="16"/>
  <c r="F68" i="16"/>
  <c r="S67" i="16"/>
  <c r="R67" i="16"/>
  <c r="G67" i="16"/>
  <c r="F67" i="16"/>
  <c r="S66" i="16"/>
  <c r="R66" i="16"/>
  <c r="G66" i="16"/>
  <c r="F66" i="16"/>
  <c r="S65" i="16"/>
  <c r="R65" i="16"/>
  <c r="G65" i="16"/>
  <c r="F65" i="16"/>
  <c r="V64" i="16"/>
  <c r="U64" i="16"/>
  <c r="T64" i="16"/>
  <c r="S64" i="16"/>
  <c r="R64" i="16"/>
  <c r="O64" i="16"/>
  <c r="J64" i="16"/>
  <c r="G64" i="16"/>
  <c r="F64" i="16"/>
  <c r="D64" i="16"/>
  <c r="C64" i="16"/>
  <c r="V63" i="16"/>
  <c r="U63" i="16"/>
  <c r="T63" i="16"/>
  <c r="S63" i="16"/>
  <c r="R63" i="16"/>
  <c r="O63" i="16"/>
  <c r="J63" i="16"/>
  <c r="G63" i="16"/>
  <c r="F63" i="16"/>
  <c r="V62" i="16"/>
  <c r="U62" i="16"/>
  <c r="T62" i="16"/>
  <c r="S62" i="16"/>
  <c r="R62" i="16"/>
  <c r="O62" i="16"/>
  <c r="J62" i="16"/>
  <c r="G62" i="16"/>
  <c r="F62" i="16"/>
  <c r="V61" i="16"/>
  <c r="U61" i="16"/>
  <c r="T61" i="16"/>
  <c r="S61" i="16"/>
  <c r="R61" i="16"/>
  <c r="O61" i="16"/>
  <c r="J61" i="16"/>
  <c r="F61" i="16"/>
  <c r="V59" i="16"/>
  <c r="U59" i="16"/>
  <c r="T59" i="16"/>
  <c r="S59" i="16"/>
  <c r="R59" i="16"/>
  <c r="O59" i="16"/>
  <c r="J59" i="16"/>
  <c r="G59" i="16"/>
  <c r="F59" i="16"/>
  <c r="E59" i="16"/>
  <c r="D59" i="16"/>
  <c r="C59" i="16"/>
  <c r="J57" i="16"/>
  <c r="E57" i="16"/>
  <c r="I57" i="16" s="1"/>
  <c r="J56" i="16"/>
  <c r="E56" i="16"/>
  <c r="I56" i="16" s="1"/>
  <c r="T54" i="16"/>
  <c r="P54" i="16" s="1"/>
  <c r="O54" i="16"/>
  <c r="T53" i="16"/>
  <c r="P53" i="16" s="1"/>
  <c r="O53" i="16"/>
  <c r="T52" i="16"/>
  <c r="P52" i="16" s="1"/>
  <c r="O52" i="16"/>
  <c r="T51" i="16"/>
  <c r="P51" i="16" s="1"/>
  <c r="O51" i="16"/>
  <c r="T50" i="16"/>
  <c r="O50" i="16"/>
  <c r="O49" i="16" s="1"/>
  <c r="U48" i="16"/>
  <c r="W48" i="16" s="1"/>
  <c r="P48" i="16"/>
  <c r="O48" i="16"/>
  <c r="U47" i="16"/>
  <c r="W47" i="16" s="1"/>
  <c r="P47" i="16"/>
  <c r="O47" i="16"/>
  <c r="U46" i="16"/>
  <c r="W46" i="16" s="1"/>
  <c r="O46" i="16"/>
  <c r="V35" i="16"/>
  <c r="V33" i="16" s="1"/>
  <c r="U35" i="16"/>
  <c r="U33" i="16" s="1"/>
  <c r="T35" i="16"/>
  <c r="T33" i="16" s="1"/>
  <c r="S35" i="16"/>
  <c r="S33" i="16" s="1"/>
  <c r="R35" i="16"/>
  <c r="Q34" i="16"/>
  <c r="P34" i="16" s="1"/>
  <c r="G32" i="16"/>
  <c r="G30" i="16" s="1"/>
  <c r="F32" i="16"/>
  <c r="F30" i="16" s="1"/>
  <c r="E32" i="16"/>
  <c r="E30" i="16" s="1"/>
  <c r="D32" i="16"/>
  <c r="D30" i="16" s="1"/>
  <c r="C32" i="16"/>
  <c r="C30" i="16" s="1"/>
  <c r="H31" i="16"/>
  <c r="I31" i="16" s="1"/>
  <c r="J29" i="16"/>
  <c r="G29" i="16"/>
  <c r="F29" i="16"/>
  <c r="E29" i="16"/>
  <c r="D29" i="16"/>
  <c r="C29" i="16"/>
  <c r="J28" i="16"/>
  <c r="G28" i="16"/>
  <c r="F28" i="16"/>
  <c r="E28" i="16"/>
  <c r="D28" i="16"/>
  <c r="C28" i="16"/>
  <c r="G22" i="16"/>
  <c r="F22" i="16"/>
  <c r="F77" i="16" s="1"/>
  <c r="E22" i="16"/>
  <c r="E118" i="16" s="1"/>
  <c r="D22" i="16"/>
  <c r="D77" i="16" s="1"/>
  <c r="C22" i="16"/>
  <c r="C77" i="16" s="1"/>
  <c r="Q20" i="16"/>
  <c r="P20" i="16" s="1"/>
  <c r="H23" i="16" s="1"/>
  <c r="Q26" i="16" s="1"/>
  <c r="G18" i="16"/>
  <c r="F18" i="16"/>
  <c r="E18" i="16"/>
  <c r="D18" i="16"/>
  <c r="C18" i="16"/>
  <c r="V17" i="16"/>
  <c r="W17" i="16" s="1"/>
  <c r="T17" i="16"/>
  <c r="V16" i="16"/>
  <c r="U16" i="16"/>
  <c r="T16" i="16"/>
  <c r="S16" i="16"/>
  <c r="R16" i="16"/>
  <c r="V15" i="16"/>
  <c r="U15" i="16"/>
  <c r="T15" i="16"/>
  <c r="S15" i="16"/>
  <c r="R15" i="16"/>
  <c r="V14" i="16"/>
  <c r="U14" i="16"/>
  <c r="T14" i="16"/>
  <c r="S14" i="16"/>
  <c r="R14" i="16"/>
  <c r="B6" i="16"/>
  <c r="T168" i="15"/>
  <c r="P168" i="15"/>
  <c r="T167" i="15"/>
  <c r="P167" i="15"/>
  <c r="T166" i="15"/>
  <c r="T165" i="15"/>
  <c r="V164" i="15"/>
  <c r="U164" i="15"/>
  <c r="T164" i="15"/>
  <c r="S164" i="15"/>
  <c r="R164" i="15"/>
  <c r="O164" i="15"/>
  <c r="J158" i="15"/>
  <c r="G158" i="15"/>
  <c r="F158" i="15"/>
  <c r="E158" i="15"/>
  <c r="D158" i="15"/>
  <c r="C158" i="15"/>
  <c r="G156" i="15"/>
  <c r="F156" i="15"/>
  <c r="E156" i="15"/>
  <c r="D156" i="15"/>
  <c r="C156" i="15"/>
  <c r="G155" i="15"/>
  <c r="F155" i="15"/>
  <c r="E155" i="15"/>
  <c r="D155" i="15"/>
  <c r="C155" i="15"/>
  <c r="G153" i="15"/>
  <c r="F153" i="15"/>
  <c r="E153" i="15"/>
  <c r="D153" i="15"/>
  <c r="C153" i="15"/>
  <c r="V148" i="15"/>
  <c r="U148" i="15"/>
  <c r="T148" i="15"/>
  <c r="S148" i="15"/>
  <c r="R148" i="15"/>
  <c r="O148" i="15"/>
  <c r="J148" i="15"/>
  <c r="G148" i="15"/>
  <c r="G146" i="15" s="1"/>
  <c r="F148" i="15"/>
  <c r="F146" i="15" s="1"/>
  <c r="E148" i="15"/>
  <c r="D148" i="15"/>
  <c r="D146" i="15" s="1"/>
  <c r="C148" i="15"/>
  <c r="C146" i="15" s="1"/>
  <c r="V147" i="15"/>
  <c r="U147" i="15"/>
  <c r="T147" i="15"/>
  <c r="S147" i="15"/>
  <c r="R147" i="15"/>
  <c r="O147" i="15"/>
  <c r="J147" i="15"/>
  <c r="E147" i="15"/>
  <c r="I147" i="15" s="1"/>
  <c r="T145" i="15"/>
  <c r="P145" i="15" s="1"/>
  <c r="O145" i="15"/>
  <c r="J145" i="15"/>
  <c r="G145" i="15"/>
  <c r="F145" i="15"/>
  <c r="D145" i="15"/>
  <c r="C145" i="15"/>
  <c r="O133" i="15"/>
  <c r="O132" i="15"/>
  <c r="O131" i="15"/>
  <c r="J129" i="15"/>
  <c r="J128" i="15"/>
  <c r="J127" i="15"/>
  <c r="U116" i="15"/>
  <c r="W116" i="15" s="1"/>
  <c r="P116" i="15" s="1"/>
  <c r="O116" i="15"/>
  <c r="J116" i="15"/>
  <c r="G116" i="15"/>
  <c r="F116" i="15"/>
  <c r="E116" i="15"/>
  <c r="D116" i="15"/>
  <c r="C116" i="15"/>
  <c r="E115" i="15"/>
  <c r="I115" i="15" s="1"/>
  <c r="E114" i="15"/>
  <c r="D114" i="15"/>
  <c r="D113" i="15" s="1"/>
  <c r="C114" i="15"/>
  <c r="O107" i="15"/>
  <c r="N107" i="15" s="1"/>
  <c r="E107" i="15"/>
  <c r="I107" i="15" s="1"/>
  <c r="K107" i="15" s="1"/>
  <c r="V106" i="15"/>
  <c r="V103" i="15" s="1"/>
  <c r="U106" i="15"/>
  <c r="U103" i="15" s="1"/>
  <c r="T106" i="15"/>
  <c r="S106" i="15"/>
  <c r="S103" i="15" s="1"/>
  <c r="R106" i="15"/>
  <c r="O106" i="15"/>
  <c r="J106" i="15"/>
  <c r="G106" i="15"/>
  <c r="G103" i="15" s="1"/>
  <c r="F106" i="15"/>
  <c r="E106" i="15"/>
  <c r="D106" i="15"/>
  <c r="D103" i="15" s="1"/>
  <c r="C106" i="15"/>
  <c r="T105" i="15"/>
  <c r="P105" i="15" s="1"/>
  <c r="O105" i="15"/>
  <c r="J105" i="15"/>
  <c r="E105" i="15"/>
  <c r="I105" i="15" s="1"/>
  <c r="T104" i="15"/>
  <c r="O104" i="15"/>
  <c r="J104" i="15"/>
  <c r="E104" i="15"/>
  <c r="I104" i="15" s="1"/>
  <c r="R103" i="15"/>
  <c r="V102" i="15"/>
  <c r="U102" i="15"/>
  <c r="T102" i="15"/>
  <c r="S102" i="15"/>
  <c r="R102" i="15"/>
  <c r="O102" i="15"/>
  <c r="J102" i="15"/>
  <c r="F102" i="15"/>
  <c r="I102" i="15" s="1"/>
  <c r="E102" i="15"/>
  <c r="T101" i="15"/>
  <c r="S101" i="15"/>
  <c r="O101" i="15"/>
  <c r="J101" i="15"/>
  <c r="G101" i="15"/>
  <c r="F101" i="15"/>
  <c r="E101" i="15"/>
  <c r="D101" i="15"/>
  <c r="C101" i="15"/>
  <c r="U99" i="15"/>
  <c r="W99" i="15" s="1"/>
  <c r="P99" i="15" s="1"/>
  <c r="N99" i="15" s="1"/>
  <c r="E99" i="15"/>
  <c r="C99" i="15"/>
  <c r="U98" i="15"/>
  <c r="W98" i="15" s="1"/>
  <c r="P98" i="15" s="1"/>
  <c r="N98" i="15" s="1"/>
  <c r="E98" i="15"/>
  <c r="C98" i="15"/>
  <c r="U97" i="15"/>
  <c r="W97" i="15" s="1"/>
  <c r="P97" i="15" s="1"/>
  <c r="N97" i="15" s="1"/>
  <c r="E97" i="15"/>
  <c r="C97" i="15"/>
  <c r="U96" i="15"/>
  <c r="W96" i="15" s="1"/>
  <c r="P96" i="15" s="1"/>
  <c r="O96" i="15"/>
  <c r="J96" i="15"/>
  <c r="G96" i="15"/>
  <c r="G89" i="15" s="1"/>
  <c r="F96" i="15"/>
  <c r="F89" i="15" s="1"/>
  <c r="E96" i="15"/>
  <c r="D96" i="15"/>
  <c r="C96" i="15"/>
  <c r="C89" i="15" s="1"/>
  <c r="V95" i="15"/>
  <c r="U95" i="15"/>
  <c r="T95" i="15"/>
  <c r="S95" i="15"/>
  <c r="R95" i="15"/>
  <c r="O95" i="15"/>
  <c r="J95" i="15"/>
  <c r="D95" i="15"/>
  <c r="B95" i="15" s="1"/>
  <c r="I95" i="15" s="1"/>
  <c r="V94" i="15"/>
  <c r="U94" i="15"/>
  <c r="T94" i="15"/>
  <c r="S94" i="15"/>
  <c r="R94" i="15"/>
  <c r="O94" i="15"/>
  <c r="J94" i="15"/>
  <c r="D94" i="15"/>
  <c r="B94" i="15" s="1"/>
  <c r="I94" i="15" s="1"/>
  <c r="V93" i="15"/>
  <c r="U93" i="15"/>
  <c r="T93" i="15"/>
  <c r="S93" i="15"/>
  <c r="R93" i="15"/>
  <c r="O93" i="15"/>
  <c r="J93" i="15"/>
  <c r="D93" i="15"/>
  <c r="B93" i="15" s="1"/>
  <c r="I93" i="15" s="1"/>
  <c r="V92" i="15"/>
  <c r="U92" i="15"/>
  <c r="T92" i="15"/>
  <c r="S92" i="15"/>
  <c r="R92" i="15"/>
  <c r="O92" i="15"/>
  <c r="J92" i="15"/>
  <c r="D92" i="15"/>
  <c r="B92" i="15" s="1"/>
  <c r="I92" i="15" s="1"/>
  <c r="V91" i="15"/>
  <c r="U91" i="15"/>
  <c r="T91" i="15"/>
  <c r="S91" i="15"/>
  <c r="R91" i="15"/>
  <c r="O91" i="15"/>
  <c r="J91" i="15"/>
  <c r="D91" i="15"/>
  <c r="B91" i="15" s="1"/>
  <c r="I91" i="15" s="1"/>
  <c r="V90" i="15"/>
  <c r="V89" i="15" s="1"/>
  <c r="U90" i="15"/>
  <c r="T90" i="15"/>
  <c r="T89" i="15" s="1"/>
  <c r="S90" i="15"/>
  <c r="S89" i="15" s="1"/>
  <c r="R90" i="15"/>
  <c r="R89" i="15" s="1"/>
  <c r="O90" i="15"/>
  <c r="J90" i="15"/>
  <c r="D90" i="15"/>
  <c r="B90" i="15" s="1"/>
  <c r="I90" i="15" s="1"/>
  <c r="T88" i="15"/>
  <c r="P88" i="15" s="1"/>
  <c r="O88" i="15"/>
  <c r="J88" i="15"/>
  <c r="G88" i="15"/>
  <c r="F88" i="15"/>
  <c r="E88" i="15"/>
  <c r="D88" i="15"/>
  <c r="C88" i="15"/>
  <c r="T87" i="15"/>
  <c r="P87" i="15" s="1"/>
  <c r="O87" i="15"/>
  <c r="J87" i="15"/>
  <c r="J86" i="15" s="1"/>
  <c r="G87" i="15"/>
  <c r="G86" i="15" s="1"/>
  <c r="F87" i="15"/>
  <c r="F86" i="15" s="1"/>
  <c r="E87" i="15"/>
  <c r="E86" i="15" s="1"/>
  <c r="D87" i="15"/>
  <c r="C87" i="15"/>
  <c r="V74" i="15"/>
  <c r="U74" i="15"/>
  <c r="T74" i="15"/>
  <c r="S74" i="15"/>
  <c r="R74" i="15"/>
  <c r="O74" i="15"/>
  <c r="J74" i="15"/>
  <c r="G74" i="15"/>
  <c r="F74" i="15"/>
  <c r="E74" i="15"/>
  <c r="D74" i="15"/>
  <c r="C74" i="15"/>
  <c r="V73" i="15"/>
  <c r="U73" i="15"/>
  <c r="T73" i="15"/>
  <c r="S73" i="15"/>
  <c r="R73" i="15"/>
  <c r="G73" i="15"/>
  <c r="F73" i="15"/>
  <c r="E73" i="15"/>
  <c r="D73" i="15"/>
  <c r="C73" i="15"/>
  <c r="V72" i="15"/>
  <c r="U72" i="15"/>
  <c r="T72" i="15"/>
  <c r="S72" i="15"/>
  <c r="R72" i="15"/>
  <c r="O72" i="15"/>
  <c r="J72" i="15"/>
  <c r="G72" i="15"/>
  <c r="F72" i="15"/>
  <c r="E72" i="15"/>
  <c r="D72" i="15"/>
  <c r="C72" i="15"/>
  <c r="V71" i="15"/>
  <c r="U71" i="15"/>
  <c r="T71" i="15"/>
  <c r="S71" i="15"/>
  <c r="R71" i="15"/>
  <c r="O71" i="15"/>
  <c r="J71" i="15"/>
  <c r="G71" i="15"/>
  <c r="F71" i="15"/>
  <c r="E71" i="15"/>
  <c r="D71" i="15"/>
  <c r="C71" i="15"/>
  <c r="V70" i="15"/>
  <c r="U70" i="15"/>
  <c r="T70" i="15"/>
  <c r="S70" i="15"/>
  <c r="R70" i="15"/>
  <c r="O70" i="15"/>
  <c r="J70" i="15"/>
  <c r="G70" i="15"/>
  <c r="F70" i="15"/>
  <c r="E70" i="15"/>
  <c r="D70" i="15"/>
  <c r="C70" i="15"/>
  <c r="S68" i="15"/>
  <c r="R68" i="15"/>
  <c r="G68" i="15"/>
  <c r="F68" i="15"/>
  <c r="S67" i="15"/>
  <c r="R67" i="15"/>
  <c r="G67" i="15"/>
  <c r="F67" i="15"/>
  <c r="S66" i="15"/>
  <c r="R66" i="15"/>
  <c r="G66" i="15"/>
  <c r="F66" i="15"/>
  <c r="S65" i="15"/>
  <c r="R65" i="15"/>
  <c r="G65" i="15"/>
  <c r="F65" i="15"/>
  <c r="V64" i="15"/>
  <c r="U64" i="15"/>
  <c r="T64" i="15"/>
  <c r="S64" i="15"/>
  <c r="R64" i="15"/>
  <c r="O64" i="15"/>
  <c r="J64" i="15"/>
  <c r="G64" i="15"/>
  <c r="F64" i="15"/>
  <c r="D64" i="15"/>
  <c r="C64" i="15"/>
  <c r="V63" i="15"/>
  <c r="U63" i="15"/>
  <c r="T63" i="15"/>
  <c r="S63" i="15"/>
  <c r="R63" i="15"/>
  <c r="O63" i="15"/>
  <c r="J63" i="15"/>
  <c r="G63" i="15"/>
  <c r="F63" i="15"/>
  <c r="V62" i="15"/>
  <c r="U62" i="15"/>
  <c r="T62" i="15"/>
  <c r="S62" i="15"/>
  <c r="R62" i="15"/>
  <c r="O62" i="15"/>
  <c r="J62" i="15"/>
  <c r="G62" i="15"/>
  <c r="F62" i="15"/>
  <c r="V61" i="15"/>
  <c r="U61" i="15"/>
  <c r="T61" i="15"/>
  <c r="S61" i="15"/>
  <c r="R61" i="15"/>
  <c r="O61" i="15"/>
  <c r="J61" i="15"/>
  <c r="F61" i="15"/>
  <c r="V59" i="15"/>
  <c r="U59" i="15"/>
  <c r="T59" i="15"/>
  <c r="S59" i="15"/>
  <c r="R59" i="15"/>
  <c r="O59" i="15"/>
  <c r="J59" i="15"/>
  <c r="G59" i="15"/>
  <c r="F59" i="15"/>
  <c r="E59" i="15"/>
  <c r="D59" i="15"/>
  <c r="C59" i="15"/>
  <c r="J57" i="15"/>
  <c r="E57" i="15"/>
  <c r="I57" i="15" s="1"/>
  <c r="J56" i="15"/>
  <c r="E56" i="15"/>
  <c r="I56" i="15" s="1"/>
  <c r="T54" i="15"/>
  <c r="P54" i="15" s="1"/>
  <c r="O54" i="15"/>
  <c r="T53" i="15"/>
  <c r="P53" i="15" s="1"/>
  <c r="O53" i="15"/>
  <c r="T52" i="15"/>
  <c r="P52" i="15" s="1"/>
  <c r="O52" i="15"/>
  <c r="T51" i="15"/>
  <c r="P51" i="15" s="1"/>
  <c r="O51" i="15"/>
  <c r="T50" i="15"/>
  <c r="P50" i="15" s="1"/>
  <c r="O50" i="15"/>
  <c r="U48" i="15"/>
  <c r="W48" i="15" s="1"/>
  <c r="P48" i="15"/>
  <c r="O48" i="15"/>
  <c r="U47" i="15"/>
  <c r="W47" i="15" s="1"/>
  <c r="P47" i="15"/>
  <c r="O47" i="15"/>
  <c r="U46" i="15"/>
  <c r="W46" i="15" s="1"/>
  <c r="O46" i="15"/>
  <c r="V35" i="15"/>
  <c r="V33" i="15" s="1"/>
  <c r="U35" i="15"/>
  <c r="U33" i="15" s="1"/>
  <c r="T35" i="15"/>
  <c r="T33" i="15" s="1"/>
  <c r="S35" i="15"/>
  <c r="S33" i="15" s="1"/>
  <c r="R35" i="15"/>
  <c r="R33" i="15" s="1"/>
  <c r="Q34" i="15"/>
  <c r="P34" i="15" s="1"/>
  <c r="G32" i="15"/>
  <c r="G30" i="15" s="1"/>
  <c r="F32" i="15"/>
  <c r="F30" i="15" s="1"/>
  <c r="E32" i="15"/>
  <c r="E30" i="15" s="1"/>
  <c r="D32" i="15"/>
  <c r="D30" i="15" s="1"/>
  <c r="C32" i="15"/>
  <c r="H31" i="15"/>
  <c r="I31" i="15" s="1"/>
  <c r="J29" i="15"/>
  <c r="G29" i="15"/>
  <c r="F29" i="15"/>
  <c r="E29" i="15"/>
  <c r="D29" i="15"/>
  <c r="C29" i="15"/>
  <c r="J28" i="15"/>
  <c r="G28" i="15"/>
  <c r="F28" i="15"/>
  <c r="E28" i="15"/>
  <c r="D28" i="15"/>
  <c r="C28" i="15"/>
  <c r="G22" i="15"/>
  <c r="R157" i="15" s="1"/>
  <c r="F22" i="15"/>
  <c r="F77" i="15" s="1"/>
  <c r="E22" i="15"/>
  <c r="E118" i="15" s="1"/>
  <c r="D22" i="15"/>
  <c r="D77" i="15" s="1"/>
  <c r="C22" i="15"/>
  <c r="C77" i="15" s="1"/>
  <c r="Q20" i="15"/>
  <c r="P20" i="15" s="1"/>
  <c r="H23" i="15" s="1"/>
  <c r="Q26" i="15" s="1"/>
  <c r="G18" i="15"/>
  <c r="F18" i="15"/>
  <c r="E18" i="15"/>
  <c r="D18" i="15"/>
  <c r="C18" i="15"/>
  <c r="V17" i="15"/>
  <c r="W17" i="15" s="1"/>
  <c r="T17" i="15"/>
  <c r="V16" i="15"/>
  <c r="U16" i="15"/>
  <c r="T16" i="15"/>
  <c r="S16" i="15"/>
  <c r="R16" i="15"/>
  <c r="V15" i="15"/>
  <c r="U15" i="15"/>
  <c r="T15" i="15"/>
  <c r="S15" i="15"/>
  <c r="R15" i="15"/>
  <c r="V14" i="15"/>
  <c r="U14" i="15"/>
  <c r="T14" i="15"/>
  <c r="S14" i="15"/>
  <c r="R14" i="15"/>
  <c r="B6" i="15"/>
  <c r="T168" i="14"/>
  <c r="P168" i="14"/>
  <c r="T167" i="14"/>
  <c r="P167" i="14"/>
  <c r="T166" i="14"/>
  <c r="T165" i="14"/>
  <c r="V164" i="14"/>
  <c r="U164" i="14"/>
  <c r="T164" i="14"/>
  <c r="S164" i="14"/>
  <c r="R164" i="14"/>
  <c r="J158" i="14"/>
  <c r="G158" i="14"/>
  <c r="F158" i="14"/>
  <c r="E158" i="14"/>
  <c r="D158" i="14"/>
  <c r="C158" i="14"/>
  <c r="G156" i="14"/>
  <c r="F156" i="14"/>
  <c r="E156" i="14"/>
  <c r="D156" i="14"/>
  <c r="C156" i="14"/>
  <c r="F155" i="14"/>
  <c r="E155" i="14"/>
  <c r="D155" i="14"/>
  <c r="C155" i="14"/>
  <c r="G153" i="14"/>
  <c r="F153" i="14"/>
  <c r="E153" i="14"/>
  <c r="D153" i="14"/>
  <c r="C153" i="14"/>
  <c r="V148" i="14"/>
  <c r="U148" i="14"/>
  <c r="T148" i="14"/>
  <c r="S148" i="14"/>
  <c r="R148" i="14"/>
  <c r="O148" i="14"/>
  <c r="J148" i="14"/>
  <c r="G148" i="14"/>
  <c r="G146" i="14" s="1"/>
  <c r="F148" i="14"/>
  <c r="F146" i="14" s="1"/>
  <c r="E148" i="14"/>
  <c r="D148" i="14"/>
  <c r="D146" i="14" s="1"/>
  <c r="C148" i="14"/>
  <c r="C146" i="14" s="1"/>
  <c r="V147" i="14"/>
  <c r="U147" i="14"/>
  <c r="T147" i="14"/>
  <c r="S147" i="14"/>
  <c r="R147" i="14"/>
  <c r="O147" i="14"/>
  <c r="J147" i="14"/>
  <c r="E147" i="14"/>
  <c r="T145" i="14"/>
  <c r="P145" i="14" s="1"/>
  <c r="O145" i="14"/>
  <c r="J145" i="14"/>
  <c r="G145" i="14"/>
  <c r="F145" i="14"/>
  <c r="D145" i="14"/>
  <c r="C145" i="14"/>
  <c r="O133" i="14"/>
  <c r="O132" i="14"/>
  <c r="O131" i="14"/>
  <c r="J129" i="14"/>
  <c r="J128" i="14"/>
  <c r="J127" i="14"/>
  <c r="U116" i="14"/>
  <c r="W116" i="14" s="1"/>
  <c r="P116" i="14" s="1"/>
  <c r="O116" i="14"/>
  <c r="J116" i="14"/>
  <c r="G116" i="14"/>
  <c r="F116" i="14"/>
  <c r="E116" i="14"/>
  <c r="D116" i="14"/>
  <c r="C116" i="14"/>
  <c r="E115" i="14"/>
  <c r="I115" i="14" s="1"/>
  <c r="E114" i="14"/>
  <c r="D114" i="14"/>
  <c r="D113" i="14" s="1"/>
  <c r="C114" i="14"/>
  <c r="C113" i="14" s="1"/>
  <c r="O107" i="14"/>
  <c r="N107" i="14" s="1"/>
  <c r="E107" i="14"/>
  <c r="I107" i="14" s="1"/>
  <c r="K107" i="14" s="1"/>
  <c r="V106" i="14"/>
  <c r="V103" i="14" s="1"/>
  <c r="U106" i="14"/>
  <c r="U103" i="14" s="1"/>
  <c r="T106" i="14"/>
  <c r="S106" i="14"/>
  <c r="R106" i="14"/>
  <c r="R103" i="14" s="1"/>
  <c r="O106" i="14"/>
  <c r="J106" i="14"/>
  <c r="G106" i="14"/>
  <c r="G103" i="14" s="1"/>
  <c r="F106" i="14"/>
  <c r="F103" i="14" s="1"/>
  <c r="E106" i="14"/>
  <c r="D106" i="14"/>
  <c r="D103" i="14" s="1"/>
  <c r="C106" i="14"/>
  <c r="C103" i="14" s="1"/>
  <c r="T105" i="14"/>
  <c r="P105" i="14" s="1"/>
  <c r="O105" i="14"/>
  <c r="J105" i="14"/>
  <c r="E105" i="14"/>
  <c r="I105" i="14" s="1"/>
  <c r="T104" i="14"/>
  <c r="O104" i="14"/>
  <c r="J104" i="14"/>
  <c r="E104" i="14"/>
  <c r="I104" i="14" s="1"/>
  <c r="V102" i="14"/>
  <c r="U102" i="14"/>
  <c r="T102" i="14"/>
  <c r="S102" i="14"/>
  <c r="R102" i="14"/>
  <c r="O102" i="14"/>
  <c r="J102" i="14"/>
  <c r="F102" i="14"/>
  <c r="I102" i="14" s="1"/>
  <c r="E102" i="14"/>
  <c r="T101" i="14"/>
  <c r="S101" i="14"/>
  <c r="O101" i="14"/>
  <c r="J101" i="14"/>
  <c r="G101" i="14"/>
  <c r="F101" i="14"/>
  <c r="E101" i="14"/>
  <c r="D101" i="14"/>
  <c r="C101" i="14"/>
  <c r="U99" i="14"/>
  <c r="W99" i="14" s="1"/>
  <c r="P99" i="14" s="1"/>
  <c r="N99" i="14" s="1"/>
  <c r="E99" i="14"/>
  <c r="C99" i="14"/>
  <c r="U98" i="14"/>
  <c r="W98" i="14" s="1"/>
  <c r="P98" i="14" s="1"/>
  <c r="N98" i="14" s="1"/>
  <c r="E98" i="14"/>
  <c r="C98" i="14"/>
  <c r="U97" i="14"/>
  <c r="W97" i="14" s="1"/>
  <c r="P97" i="14" s="1"/>
  <c r="N97" i="14" s="1"/>
  <c r="E97" i="14"/>
  <c r="C97" i="14"/>
  <c r="U96" i="14"/>
  <c r="W96" i="14" s="1"/>
  <c r="P96" i="14" s="1"/>
  <c r="O96" i="14"/>
  <c r="J96" i="14"/>
  <c r="G96" i="14"/>
  <c r="G89" i="14" s="1"/>
  <c r="F96" i="14"/>
  <c r="F89" i="14" s="1"/>
  <c r="E96" i="14"/>
  <c r="D96" i="14"/>
  <c r="C96" i="14"/>
  <c r="V95" i="14"/>
  <c r="U95" i="14"/>
  <c r="T95" i="14"/>
  <c r="S95" i="14"/>
  <c r="R95" i="14"/>
  <c r="O95" i="14"/>
  <c r="J95" i="14"/>
  <c r="D95" i="14"/>
  <c r="B95" i="14" s="1"/>
  <c r="I95" i="14" s="1"/>
  <c r="V94" i="14"/>
  <c r="U94" i="14"/>
  <c r="T94" i="14"/>
  <c r="S94" i="14"/>
  <c r="R94" i="14"/>
  <c r="O94" i="14"/>
  <c r="J94" i="14"/>
  <c r="D94" i="14"/>
  <c r="B94" i="14" s="1"/>
  <c r="I94" i="14" s="1"/>
  <c r="V93" i="14"/>
  <c r="U93" i="14"/>
  <c r="T93" i="14"/>
  <c r="S93" i="14"/>
  <c r="R93" i="14"/>
  <c r="O93" i="14"/>
  <c r="J93" i="14"/>
  <c r="D93" i="14"/>
  <c r="B93" i="14" s="1"/>
  <c r="I93" i="14" s="1"/>
  <c r="V92" i="14"/>
  <c r="U92" i="14"/>
  <c r="T92" i="14"/>
  <c r="S92" i="14"/>
  <c r="R92" i="14"/>
  <c r="O92" i="14"/>
  <c r="J92" i="14"/>
  <c r="D92" i="14"/>
  <c r="B92" i="14" s="1"/>
  <c r="I92" i="14" s="1"/>
  <c r="V91" i="14"/>
  <c r="U91" i="14"/>
  <c r="T91" i="14"/>
  <c r="S91" i="14"/>
  <c r="R91" i="14"/>
  <c r="O91" i="14"/>
  <c r="J91" i="14"/>
  <c r="D91" i="14"/>
  <c r="B91" i="14" s="1"/>
  <c r="I91" i="14" s="1"/>
  <c r="V90" i="14"/>
  <c r="V89" i="14" s="1"/>
  <c r="U90" i="14"/>
  <c r="T90" i="14"/>
  <c r="T89" i="14" s="1"/>
  <c r="S90" i="14"/>
  <c r="S89" i="14" s="1"/>
  <c r="R90" i="14"/>
  <c r="R89" i="14" s="1"/>
  <c r="O90" i="14"/>
  <c r="J90" i="14"/>
  <c r="D90" i="14"/>
  <c r="B90" i="14" s="1"/>
  <c r="I90" i="14" s="1"/>
  <c r="T88" i="14"/>
  <c r="P88" i="14" s="1"/>
  <c r="O88" i="14"/>
  <c r="J88" i="14"/>
  <c r="G88" i="14"/>
  <c r="F88" i="14"/>
  <c r="E88" i="14"/>
  <c r="D88" i="14"/>
  <c r="C88" i="14"/>
  <c r="T87" i="14"/>
  <c r="P87" i="14" s="1"/>
  <c r="O87" i="14"/>
  <c r="J87" i="14"/>
  <c r="J86" i="14" s="1"/>
  <c r="G87" i="14"/>
  <c r="G86" i="14" s="1"/>
  <c r="F87" i="14"/>
  <c r="E87" i="14"/>
  <c r="E86" i="14" s="1"/>
  <c r="D87" i="14"/>
  <c r="C87" i="14"/>
  <c r="C86" i="14" s="1"/>
  <c r="V74" i="14"/>
  <c r="U74" i="14"/>
  <c r="T74" i="14"/>
  <c r="S74" i="14"/>
  <c r="R74" i="14"/>
  <c r="O74" i="14"/>
  <c r="J74" i="14"/>
  <c r="G74" i="14"/>
  <c r="F74" i="14"/>
  <c r="E74" i="14"/>
  <c r="D74" i="14"/>
  <c r="C74" i="14"/>
  <c r="V73" i="14"/>
  <c r="U73" i="14"/>
  <c r="T73" i="14"/>
  <c r="S73" i="14"/>
  <c r="R73" i="14"/>
  <c r="G73" i="14"/>
  <c r="F73" i="14"/>
  <c r="E73" i="14"/>
  <c r="D73" i="14"/>
  <c r="C73" i="14"/>
  <c r="V72" i="14"/>
  <c r="U72" i="14"/>
  <c r="T72" i="14"/>
  <c r="S72" i="14"/>
  <c r="R72" i="14"/>
  <c r="O72" i="14"/>
  <c r="J72" i="14"/>
  <c r="G72" i="14"/>
  <c r="F72" i="14"/>
  <c r="E72" i="14"/>
  <c r="D72" i="14"/>
  <c r="C72" i="14"/>
  <c r="V71" i="14"/>
  <c r="U71" i="14"/>
  <c r="T71" i="14"/>
  <c r="S71" i="14"/>
  <c r="R71" i="14"/>
  <c r="O71" i="14"/>
  <c r="J71" i="14"/>
  <c r="G71" i="14"/>
  <c r="F71" i="14"/>
  <c r="E71" i="14"/>
  <c r="D71" i="14"/>
  <c r="C71" i="14"/>
  <c r="V70" i="14"/>
  <c r="U70" i="14"/>
  <c r="T70" i="14"/>
  <c r="S70" i="14"/>
  <c r="R70" i="14"/>
  <c r="O70" i="14"/>
  <c r="J70" i="14"/>
  <c r="G70" i="14"/>
  <c r="F70" i="14"/>
  <c r="E70" i="14"/>
  <c r="D70" i="14"/>
  <c r="C70" i="14"/>
  <c r="S68" i="14"/>
  <c r="R68" i="14"/>
  <c r="G68" i="14"/>
  <c r="F68" i="14"/>
  <c r="S67" i="14"/>
  <c r="R67" i="14"/>
  <c r="G67" i="14"/>
  <c r="F67" i="14"/>
  <c r="S66" i="14"/>
  <c r="R66" i="14"/>
  <c r="G66" i="14"/>
  <c r="F66" i="14"/>
  <c r="S65" i="14"/>
  <c r="R65" i="14"/>
  <c r="G65" i="14"/>
  <c r="F65" i="14"/>
  <c r="V64" i="14"/>
  <c r="U64" i="14"/>
  <c r="T64" i="14"/>
  <c r="S64" i="14"/>
  <c r="R64" i="14"/>
  <c r="O64" i="14"/>
  <c r="J64" i="14"/>
  <c r="G64" i="14"/>
  <c r="F64" i="14"/>
  <c r="D64" i="14"/>
  <c r="C64" i="14"/>
  <c r="V63" i="14"/>
  <c r="U63" i="14"/>
  <c r="T63" i="14"/>
  <c r="S63" i="14"/>
  <c r="R63" i="14"/>
  <c r="O63" i="14"/>
  <c r="J63" i="14"/>
  <c r="G63" i="14"/>
  <c r="F63" i="14"/>
  <c r="V62" i="14"/>
  <c r="U62" i="14"/>
  <c r="T62" i="14"/>
  <c r="S62" i="14"/>
  <c r="R62" i="14"/>
  <c r="O62" i="14"/>
  <c r="J62" i="14"/>
  <c r="G62" i="14"/>
  <c r="F62" i="14"/>
  <c r="V61" i="14"/>
  <c r="U61" i="14"/>
  <c r="T61" i="14"/>
  <c r="S61" i="14"/>
  <c r="R61" i="14"/>
  <c r="O61" i="14"/>
  <c r="J61" i="14"/>
  <c r="F61" i="14"/>
  <c r="V59" i="14"/>
  <c r="U59" i="14"/>
  <c r="T59" i="14"/>
  <c r="S59" i="14"/>
  <c r="R59" i="14"/>
  <c r="O59" i="14"/>
  <c r="J59" i="14"/>
  <c r="G59" i="14"/>
  <c r="F59" i="14"/>
  <c r="E59" i="14"/>
  <c r="D59" i="14"/>
  <c r="C59" i="14"/>
  <c r="J57" i="14"/>
  <c r="E57" i="14"/>
  <c r="I57" i="14" s="1"/>
  <c r="J56" i="14"/>
  <c r="E56" i="14"/>
  <c r="I56" i="14" s="1"/>
  <c r="T54" i="14"/>
  <c r="P54" i="14" s="1"/>
  <c r="O54" i="14"/>
  <c r="T53" i="14"/>
  <c r="P53" i="14" s="1"/>
  <c r="O53" i="14"/>
  <c r="T52" i="14"/>
  <c r="P52" i="14" s="1"/>
  <c r="O52" i="14"/>
  <c r="T51" i="14"/>
  <c r="P51" i="14" s="1"/>
  <c r="O51" i="14"/>
  <c r="T50" i="14"/>
  <c r="P50" i="14" s="1"/>
  <c r="O50" i="14"/>
  <c r="O49" i="14" s="1"/>
  <c r="U48" i="14"/>
  <c r="W48" i="14" s="1"/>
  <c r="P48" i="14"/>
  <c r="O48" i="14"/>
  <c r="U47" i="14"/>
  <c r="W47" i="14" s="1"/>
  <c r="P47" i="14"/>
  <c r="O47" i="14"/>
  <c r="U46" i="14"/>
  <c r="P46" i="14" s="1"/>
  <c r="O46" i="14"/>
  <c r="V35" i="14"/>
  <c r="V33" i="14" s="1"/>
  <c r="U35" i="14"/>
  <c r="T35" i="14"/>
  <c r="T33" i="14" s="1"/>
  <c r="S35" i="14"/>
  <c r="S33" i="14" s="1"/>
  <c r="R35" i="14"/>
  <c r="Q34" i="14"/>
  <c r="P34" i="14" s="1"/>
  <c r="G32" i="14"/>
  <c r="G30" i="14" s="1"/>
  <c r="F32" i="14"/>
  <c r="F30" i="14" s="1"/>
  <c r="E32" i="14"/>
  <c r="E30" i="14" s="1"/>
  <c r="D32" i="14"/>
  <c r="D30" i="14" s="1"/>
  <c r="C32" i="14"/>
  <c r="H31" i="14"/>
  <c r="I31" i="14" s="1"/>
  <c r="J29" i="14"/>
  <c r="G29" i="14"/>
  <c r="F29" i="14"/>
  <c r="E29" i="14"/>
  <c r="D29" i="14"/>
  <c r="C29" i="14"/>
  <c r="J28" i="14"/>
  <c r="G28" i="14"/>
  <c r="F28" i="14"/>
  <c r="E28" i="14"/>
  <c r="D28" i="14"/>
  <c r="C28" i="14"/>
  <c r="G22" i="14"/>
  <c r="F22" i="14"/>
  <c r="S157" i="14" s="1"/>
  <c r="E22" i="14"/>
  <c r="T157" i="14" s="1"/>
  <c r="D22" i="14"/>
  <c r="U157" i="14" s="1"/>
  <c r="C22" i="14"/>
  <c r="C118" i="14" s="1"/>
  <c r="Q20" i="14"/>
  <c r="P20" i="14" s="1"/>
  <c r="H23" i="14" s="1"/>
  <c r="Q26" i="14" s="1"/>
  <c r="G18" i="14"/>
  <c r="F18" i="14"/>
  <c r="E18" i="14"/>
  <c r="D18" i="14"/>
  <c r="C18" i="14"/>
  <c r="V17" i="14"/>
  <c r="W17" i="14" s="1"/>
  <c r="T17" i="14"/>
  <c r="V16" i="14"/>
  <c r="U16" i="14"/>
  <c r="T16" i="14"/>
  <c r="S16" i="14"/>
  <c r="R16" i="14"/>
  <c r="V15" i="14"/>
  <c r="U15" i="14"/>
  <c r="T15" i="14"/>
  <c r="S15" i="14"/>
  <c r="R15" i="14"/>
  <c r="V14" i="14"/>
  <c r="U14" i="14"/>
  <c r="T14" i="14"/>
  <c r="S14" i="14"/>
  <c r="R14" i="14"/>
  <c r="B6" i="14"/>
  <c r="T168" i="13"/>
  <c r="P168" i="13"/>
  <c r="T167" i="13"/>
  <c r="P167" i="13"/>
  <c r="T166" i="13"/>
  <c r="T165" i="13"/>
  <c r="V164" i="13"/>
  <c r="U164" i="13"/>
  <c r="T164" i="13"/>
  <c r="S164" i="13"/>
  <c r="O164" i="13"/>
  <c r="J158" i="13"/>
  <c r="F158" i="13"/>
  <c r="E158" i="13"/>
  <c r="D158" i="13"/>
  <c r="C158" i="13"/>
  <c r="G156" i="13"/>
  <c r="F156" i="13"/>
  <c r="E156" i="13"/>
  <c r="D156" i="13"/>
  <c r="C156" i="13"/>
  <c r="G155" i="13"/>
  <c r="F155" i="13"/>
  <c r="E155" i="13"/>
  <c r="D155" i="13"/>
  <c r="C155" i="13"/>
  <c r="G153" i="13"/>
  <c r="F153" i="13"/>
  <c r="E153" i="13"/>
  <c r="D153" i="13"/>
  <c r="C153" i="13"/>
  <c r="V148" i="13"/>
  <c r="U148" i="13"/>
  <c r="T148" i="13"/>
  <c r="S148" i="13"/>
  <c r="R148" i="13"/>
  <c r="O148" i="13"/>
  <c r="J148" i="13"/>
  <c r="G148" i="13"/>
  <c r="F148" i="13"/>
  <c r="F146" i="13" s="1"/>
  <c r="E148" i="13"/>
  <c r="D148" i="13"/>
  <c r="D146" i="13" s="1"/>
  <c r="C148" i="13"/>
  <c r="C146" i="13" s="1"/>
  <c r="V147" i="13"/>
  <c r="U147" i="13"/>
  <c r="T147" i="13"/>
  <c r="S147" i="13"/>
  <c r="R147" i="13"/>
  <c r="O147" i="13"/>
  <c r="J147" i="13"/>
  <c r="E147" i="13"/>
  <c r="I147" i="13" s="1"/>
  <c r="T145" i="13"/>
  <c r="P145" i="13" s="1"/>
  <c r="O145" i="13"/>
  <c r="J145" i="13"/>
  <c r="G145" i="13"/>
  <c r="F145" i="13"/>
  <c r="D145" i="13"/>
  <c r="C145" i="13"/>
  <c r="O133" i="13"/>
  <c r="O132" i="13"/>
  <c r="O131" i="13"/>
  <c r="J129" i="13"/>
  <c r="J128" i="13"/>
  <c r="J127" i="13"/>
  <c r="U116" i="13"/>
  <c r="W116" i="13" s="1"/>
  <c r="P116" i="13" s="1"/>
  <c r="O116" i="13"/>
  <c r="J116" i="13"/>
  <c r="G116" i="13"/>
  <c r="F116" i="13"/>
  <c r="E116" i="13"/>
  <c r="D116" i="13"/>
  <c r="C116" i="13"/>
  <c r="E115" i="13"/>
  <c r="E114" i="13"/>
  <c r="D114" i="13"/>
  <c r="D113" i="13" s="1"/>
  <c r="C114" i="13"/>
  <c r="O107" i="13"/>
  <c r="E107" i="13"/>
  <c r="I107" i="13" s="1"/>
  <c r="K107" i="13" s="1"/>
  <c r="V106" i="13"/>
  <c r="V103" i="13" s="1"/>
  <c r="U106" i="13"/>
  <c r="T106" i="13"/>
  <c r="S106" i="13"/>
  <c r="S103" i="13" s="1"/>
  <c r="R106" i="13"/>
  <c r="R103" i="13" s="1"/>
  <c r="O106" i="13"/>
  <c r="J106" i="13"/>
  <c r="G103" i="13"/>
  <c r="F106" i="13"/>
  <c r="F103" i="13" s="1"/>
  <c r="E106" i="13"/>
  <c r="D106" i="13"/>
  <c r="D103" i="13" s="1"/>
  <c r="C106" i="13"/>
  <c r="C103" i="13" s="1"/>
  <c r="T105" i="13"/>
  <c r="P105" i="13" s="1"/>
  <c r="O105" i="13"/>
  <c r="J105" i="13"/>
  <c r="E105" i="13"/>
  <c r="I105" i="13" s="1"/>
  <c r="T104" i="13"/>
  <c r="P104" i="13" s="1"/>
  <c r="O104" i="13"/>
  <c r="J104" i="13"/>
  <c r="E104" i="13"/>
  <c r="I104" i="13" s="1"/>
  <c r="V102" i="13"/>
  <c r="U102" i="13"/>
  <c r="T102" i="13"/>
  <c r="S102" i="13"/>
  <c r="R102" i="13"/>
  <c r="O102" i="13"/>
  <c r="J102" i="13"/>
  <c r="F102" i="13"/>
  <c r="I102" i="13" s="1"/>
  <c r="E102" i="13"/>
  <c r="T101" i="13"/>
  <c r="S101" i="13"/>
  <c r="O101" i="13"/>
  <c r="J101" i="13"/>
  <c r="G101" i="13"/>
  <c r="F101" i="13"/>
  <c r="E101" i="13"/>
  <c r="D101" i="13"/>
  <c r="C101" i="13"/>
  <c r="U99" i="13"/>
  <c r="W99" i="13" s="1"/>
  <c r="P99" i="13" s="1"/>
  <c r="N99" i="13" s="1"/>
  <c r="E99" i="13"/>
  <c r="C99" i="13"/>
  <c r="U98" i="13"/>
  <c r="W98" i="13" s="1"/>
  <c r="P98" i="13" s="1"/>
  <c r="N98" i="13" s="1"/>
  <c r="E98" i="13"/>
  <c r="C98" i="13"/>
  <c r="U97" i="13"/>
  <c r="W97" i="13" s="1"/>
  <c r="P97" i="13" s="1"/>
  <c r="N97" i="13" s="1"/>
  <c r="E97" i="13"/>
  <c r="C97" i="13"/>
  <c r="U96" i="13"/>
  <c r="W96" i="13" s="1"/>
  <c r="P96" i="13" s="1"/>
  <c r="O96" i="13"/>
  <c r="J96" i="13"/>
  <c r="G96" i="13"/>
  <c r="G89" i="13" s="1"/>
  <c r="F96" i="13"/>
  <c r="F89" i="13" s="1"/>
  <c r="E96" i="13"/>
  <c r="D96" i="13"/>
  <c r="C96" i="13"/>
  <c r="C89" i="13" s="1"/>
  <c r="V95" i="13"/>
  <c r="U95" i="13"/>
  <c r="T95" i="13"/>
  <c r="S95" i="13"/>
  <c r="R95" i="13"/>
  <c r="O95" i="13"/>
  <c r="J95" i="13"/>
  <c r="D95" i="13"/>
  <c r="B95" i="13" s="1"/>
  <c r="I95" i="13" s="1"/>
  <c r="V94" i="13"/>
  <c r="U94" i="13"/>
  <c r="T94" i="13"/>
  <c r="S94" i="13"/>
  <c r="R94" i="13"/>
  <c r="O94" i="13"/>
  <c r="J94" i="13"/>
  <c r="D94" i="13"/>
  <c r="B94" i="13" s="1"/>
  <c r="I94" i="13" s="1"/>
  <c r="V93" i="13"/>
  <c r="U93" i="13"/>
  <c r="T93" i="13"/>
  <c r="S93" i="13"/>
  <c r="R93" i="13"/>
  <c r="O93" i="13"/>
  <c r="J93" i="13"/>
  <c r="D93" i="13"/>
  <c r="B93" i="13" s="1"/>
  <c r="I93" i="13" s="1"/>
  <c r="V92" i="13"/>
  <c r="U92" i="13"/>
  <c r="T92" i="13"/>
  <c r="S92" i="13"/>
  <c r="R92" i="13"/>
  <c r="O92" i="13"/>
  <c r="J92" i="13"/>
  <c r="D92" i="13"/>
  <c r="B92" i="13" s="1"/>
  <c r="I92" i="13" s="1"/>
  <c r="V91" i="13"/>
  <c r="U91" i="13"/>
  <c r="T91" i="13"/>
  <c r="S91" i="13"/>
  <c r="R91" i="13"/>
  <c r="O91" i="13"/>
  <c r="J91" i="13"/>
  <c r="D91" i="13"/>
  <c r="B91" i="13" s="1"/>
  <c r="I91" i="13" s="1"/>
  <c r="V90" i="13"/>
  <c r="V89" i="13" s="1"/>
  <c r="U90" i="13"/>
  <c r="T90" i="13"/>
  <c r="T89" i="13" s="1"/>
  <c r="S90" i="13"/>
  <c r="S89" i="13" s="1"/>
  <c r="R90" i="13"/>
  <c r="R89" i="13" s="1"/>
  <c r="O90" i="13"/>
  <c r="J90" i="13"/>
  <c r="D90" i="13"/>
  <c r="B90" i="13" s="1"/>
  <c r="I90" i="13" s="1"/>
  <c r="T88" i="13"/>
  <c r="P88" i="13" s="1"/>
  <c r="O88" i="13"/>
  <c r="J88" i="13"/>
  <c r="G88" i="13"/>
  <c r="F88" i="13"/>
  <c r="E88" i="13"/>
  <c r="D88" i="13"/>
  <c r="C88" i="13"/>
  <c r="T87" i="13"/>
  <c r="O87" i="13"/>
  <c r="O86" i="13" s="1"/>
  <c r="J87" i="13"/>
  <c r="J86" i="13" s="1"/>
  <c r="G87" i="13"/>
  <c r="G86" i="13" s="1"/>
  <c r="F87" i="13"/>
  <c r="F86" i="13" s="1"/>
  <c r="E87" i="13"/>
  <c r="E86" i="13" s="1"/>
  <c r="D87" i="13"/>
  <c r="C87" i="13"/>
  <c r="V74" i="13"/>
  <c r="U74" i="13"/>
  <c r="T74" i="13"/>
  <c r="S74" i="13"/>
  <c r="R74" i="13"/>
  <c r="O74" i="13"/>
  <c r="J74" i="13"/>
  <c r="G74" i="13"/>
  <c r="F74" i="13"/>
  <c r="E74" i="13"/>
  <c r="D74" i="13"/>
  <c r="C74" i="13"/>
  <c r="V73" i="13"/>
  <c r="U73" i="13"/>
  <c r="T73" i="13"/>
  <c r="S73" i="13"/>
  <c r="R73" i="13"/>
  <c r="G73" i="13"/>
  <c r="F73" i="13"/>
  <c r="E73" i="13"/>
  <c r="D73" i="13"/>
  <c r="C73" i="13"/>
  <c r="V72" i="13"/>
  <c r="U72" i="13"/>
  <c r="T72" i="13"/>
  <c r="S72" i="13"/>
  <c r="R72" i="13"/>
  <c r="O72" i="13"/>
  <c r="J72" i="13"/>
  <c r="G72" i="13"/>
  <c r="F72" i="13"/>
  <c r="E72" i="13"/>
  <c r="D72" i="13"/>
  <c r="C72" i="13"/>
  <c r="V71" i="13"/>
  <c r="U71" i="13"/>
  <c r="T71" i="13"/>
  <c r="S71" i="13"/>
  <c r="R71" i="13"/>
  <c r="O71" i="13"/>
  <c r="J71" i="13"/>
  <c r="G71" i="13"/>
  <c r="F71" i="13"/>
  <c r="E71" i="13"/>
  <c r="D71" i="13"/>
  <c r="C71" i="13"/>
  <c r="V70" i="13"/>
  <c r="U70" i="13"/>
  <c r="T70" i="13"/>
  <c r="S70" i="13"/>
  <c r="R70" i="13"/>
  <c r="O70" i="13"/>
  <c r="J70" i="13"/>
  <c r="G70" i="13"/>
  <c r="F70" i="13"/>
  <c r="E70" i="13"/>
  <c r="D70" i="13"/>
  <c r="C70" i="13"/>
  <c r="S68" i="13"/>
  <c r="R68" i="13"/>
  <c r="G68" i="13"/>
  <c r="F68" i="13"/>
  <c r="S67" i="13"/>
  <c r="R67" i="13"/>
  <c r="G67" i="13"/>
  <c r="F67" i="13"/>
  <c r="S66" i="13"/>
  <c r="R66" i="13"/>
  <c r="G66" i="13"/>
  <c r="F66" i="13"/>
  <c r="S65" i="13"/>
  <c r="R65" i="13"/>
  <c r="G65" i="13"/>
  <c r="F65" i="13"/>
  <c r="V64" i="13"/>
  <c r="U64" i="13"/>
  <c r="T64" i="13"/>
  <c r="S64" i="13"/>
  <c r="R64" i="13"/>
  <c r="O64" i="13"/>
  <c r="J64" i="13"/>
  <c r="G64" i="13"/>
  <c r="F64" i="13"/>
  <c r="D64" i="13"/>
  <c r="C64" i="13"/>
  <c r="V63" i="13"/>
  <c r="U63" i="13"/>
  <c r="T63" i="13"/>
  <c r="S63" i="13"/>
  <c r="R63" i="13"/>
  <c r="O63" i="13"/>
  <c r="J63" i="13"/>
  <c r="G63" i="13"/>
  <c r="F63" i="13"/>
  <c r="V62" i="13"/>
  <c r="U62" i="13"/>
  <c r="T62" i="13"/>
  <c r="S62" i="13"/>
  <c r="R62" i="13"/>
  <c r="O62" i="13"/>
  <c r="J62" i="13"/>
  <c r="G62" i="13"/>
  <c r="F62" i="13"/>
  <c r="V61" i="13"/>
  <c r="U61" i="13"/>
  <c r="T61" i="13"/>
  <c r="S61" i="13"/>
  <c r="R61" i="13"/>
  <c r="O61" i="13"/>
  <c r="J61" i="13"/>
  <c r="F61" i="13"/>
  <c r="V59" i="13"/>
  <c r="U59" i="13"/>
  <c r="T59" i="13"/>
  <c r="S59" i="13"/>
  <c r="R59" i="13"/>
  <c r="O59" i="13"/>
  <c r="J59" i="13"/>
  <c r="G59" i="13"/>
  <c r="F59" i="13"/>
  <c r="E59" i="13"/>
  <c r="D59" i="13"/>
  <c r="C59" i="13"/>
  <c r="J57" i="13"/>
  <c r="E57" i="13"/>
  <c r="I57" i="13" s="1"/>
  <c r="J56" i="13"/>
  <c r="E56" i="13"/>
  <c r="I56" i="13" s="1"/>
  <c r="T54" i="13"/>
  <c r="P54" i="13" s="1"/>
  <c r="O54" i="13"/>
  <c r="T53" i="13"/>
  <c r="P53" i="13" s="1"/>
  <c r="O53" i="13"/>
  <c r="T52" i="13"/>
  <c r="P52" i="13" s="1"/>
  <c r="O52" i="13"/>
  <c r="T51" i="13"/>
  <c r="P51" i="13" s="1"/>
  <c r="O51" i="13"/>
  <c r="T50" i="13"/>
  <c r="O50" i="13"/>
  <c r="U48" i="13"/>
  <c r="W48" i="13" s="1"/>
  <c r="P48" i="13"/>
  <c r="O48" i="13"/>
  <c r="U47" i="13"/>
  <c r="W47" i="13" s="1"/>
  <c r="P47" i="13"/>
  <c r="O47" i="13"/>
  <c r="U46" i="13"/>
  <c r="W46" i="13" s="1"/>
  <c r="O46" i="13"/>
  <c r="V35" i="13"/>
  <c r="V33" i="13" s="1"/>
  <c r="U35" i="13"/>
  <c r="U33" i="13" s="1"/>
  <c r="T35" i="13"/>
  <c r="T33" i="13" s="1"/>
  <c r="S35" i="13"/>
  <c r="S33" i="13" s="1"/>
  <c r="R35" i="13"/>
  <c r="R33" i="13" s="1"/>
  <c r="Q34" i="13"/>
  <c r="P34" i="13" s="1"/>
  <c r="G32" i="13"/>
  <c r="G30" i="13" s="1"/>
  <c r="F32" i="13"/>
  <c r="F30" i="13" s="1"/>
  <c r="E32" i="13"/>
  <c r="E30" i="13" s="1"/>
  <c r="D32" i="13"/>
  <c r="D30" i="13" s="1"/>
  <c r="C32" i="13"/>
  <c r="H31" i="13"/>
  <c r="H30" i="13" s="1"/>
  <c r="J29" i="13"/>
  <c r="G29" i="13"/>
  <c r="F29" i="13"/>
  <c r="E29" i="13"/>
  <c r="D29" i="13"/>
  <c r="C29" i="13"/>
  <c r="J28" i="13"/>
  <c r="G28" i="13"/>
  <c r="F28" i="13"/>
  <c r="E28" i="13"/>
  <c r="D28" i="13"/>
  <c r="C28" i="13"/>
  <c r="G22" i="13"/>
  <c r="F22" i="13"/>
  <c r="E22" i="13"/>
  <c r="D22" i="13"/>
  <c r="D37" i="13" s="1"/>
  <c r="C22" i="13"/>
  <c r="Q20" i="13"/>
  <c r="P20" i="13" s="1"/>
  <c r="H23" i="13" s="1"/>
  <c r="Q26" i="13" s="1"/>
  <c r="G18" i="13"/>
  <c r="F18" i="13"/>
  <c r="E18" i="13"/>
  <c r="D18" i="13"/>
  <c r="C18" i="13"/>
  <c r="V17" i="13"/>
  <c r="W17" i="13" s="1"/>
  <c r="T17" i="13"/>
  <c r="V16" i="13"/>
  <c r="U16" i="13"/>
  <c r="T16" i="13"/>
  <c r="S16" i="13"/>
  <c r="R16" i="13"/>
  <c r="V15" i="13"/>
  <c r="U15" i="13"/>
  <c r="T15" i="13"/>
  <c r="S15" i="13"/>
  <c r="R15" i="13"/>
  <c r="V14" i="13"/>
  <c r="U14" i="13"/>
  <c r="T14" i="13"/>
  <c r="S14" i="13"/>
  <c r="R14" i="13"/>
  <c r="B6" i="13"/>
  <c r="T168" i="12"/>
  <c r="P168" i="12"/>
  <c r="T167" i="12"/>
  <c r="P167" i="12"/>
  <c r="T166" i="12"/>
  <c r="T165" i="12"/>
  <c r="V164" i="12"/>
  <c r="U164" i="12"/>
  <c r="T164" i="12"/>
  <c r="S164" i="12"/>
  <c r="R164" i="12"/>
  <c r="O164" i="12"/>
  <c r="J158" i="12"/>
  <c r="G158" i="12"/>
  <c r="F158" i="12"/>
  <c r="E158" i="12"/>
  <c r="D158" i="12"/>
  <c r="C158" i="12"/>
  <c r="G156" i="12"/>
  <c r="F156" i="12"/>
  <c r="E156" i="12"/>
  <c r="D156" i="12"/>
  <c r="C156" i="12"/>
  <c r="G155" i="12"/>
  <c r="F155" i="12"/>
  <c r="E155" i="12"/>
  <c r="D155" i="12"/>
  <c r="C155" i="12"/>
  <c r="G153" i="12"/>
  <c r="F153" i="12"/>
  <c r="E153" i="12"/>
  <c r="D153" i="12"/>
  <c r="C153" i="12"/>
  <c r="V148" i="12"/>
  <c r="U148" i="12"/>
  <c r="T148" i="12"/>
  <c r="S148" i="12"/>
  <c r="R148" i="12"/>
  <c r="O148" i="12"/>
  <c r="J148" i="12"/>
  <c r="G148" i="12"/>
  <c r="G146" i="12" s="1"/>
  <c r="F148" i="12"/>
  <c r="F146" i="12" s="1"/>
  <c r="E148" i="12"/>
  <c r="D148" i="12"/>
  <c r="D146" i="12" s="1"/>
  <c r="C148" i="12"/>
  <c r="C146" i="12" s="1"/>
  <c r="V147" i="12"/>
  <c r="U147" i="12"/>
  <c r="T147" i="12"/>
  <c r="S147" i="12"/>
  <c r="R147" i="12"/>
  <c r="O147" i="12"/>
  <c r="J147" i="12"/>
  <c r="E147" i="12"/>
  <c r="I147" i="12" s="1"/>
  <c r="T145" i="12"/>
  <c r="P145" i="12" s="1"/>
  <c r="O145" i="12"/>
  <c r="J145" i="12"/>
  <c r="G145" i="12"/>
  <c r="F145" i="12"/>
  <c r="D145" i="12"/>
  <c r="C145" i="12"/>
  <c r="O133" i="12"/>
  <c r="O132" i="12"/>
  <c r="O131" i="12"/>
  <c r="J129" i="12"/>
  <c r="J128" i="12"/>
  <c r="J127" i="12"/>
  <c r="U116" i="12"/>
  <c r="W116" i="12" s="1"/>
  <c r="P116" i="12" s="1"/>
  <c r="O116" i="12"/>
  <c r="J116" i="12"/>
  <c r="G116" i="12"/>
  <c r="F116" i="12"/>
  <c r="E116" i="12"/>
  <c r="D116" i="12"/>
  <c r="C116" i="12"/>
  <c r="E115" i="12"/>
  <c r="I115" i="12" s="1"/>
  <c r="E114" i="12"/>
  <c r="D114" i="12"/>
  <c r="D113" i="12" s="1"/>
  <c r="C114" i="12"/>
  <c r="O107" i="12"/>
  <c r="N107" i="12" s="1"/>
  <c r="E107" i="12"/>
  <c r="I107" i="12" s="1"/>
  <c r="K107" i="12" s="1"/>
  <c r="V106" i="12"/>
  <c r="V103" i="12" s="1"/>
  <c r="U103" i="12"/>
  <c r="T106" i="12"/>
  <c r="S106" i="12"/>
  <c r="S103" i="12" s="1"/>
  <c r="R106" i="12"/>
  <c r="R103" i="12" s="1"/>
  <c r="O106" i="12"/>
  <c r="J106" i="12"/>
  <c r="G106" i="12"/>
  <c r="G103" i="12" s="1"/>
  <c r="F106" i="12"/>
  <c r="F103" i="12" s="1"/>
  <c r="E106" i="12"/>
  <c r="D106" i="12"/>
  <c r="D103" i="12" s="1"/>
  <c r="C106" i="12"/>
  <c r="T105" i="12"/>
  <c r="P105" i="12" s="1"/>
  <c r="O105" i="12"/>
  <c r="J105" i="12"/>
  <c r="E105" i="12"/>
  <c r="I105" i="12" s="1"/>
  <c r="T104" i="12"/>
  <c r="P104" i="12" s="1"/>
  <c r="O104" i="12"/>
  <c r="J104" i="12"/>
  <c r="E104" i="12"/>
  <c r="I104" i="12" s="1"/>
  <c r="V102" i="12"/>
  <c r="U102" i="12"/>
  <c r="T102" i="12"/>
  <c r="S102" i="12"/>
  <c r="R102" i="12"/>
  <c r="O102" i="12"/>
  <c r="J102" i="12"/>
  <c r="F102" i="12"/>
  <c r="E102" i="12"/>
  <c r="T101" i="12"/>
  <c r="S101" i="12"/>
  <c r="O101" i="12"/>
  <c r="J101" i="12"/>
  <c r="G101" i="12"/>
  <c r="F101" i="12"/>
  <c r="E101" i="12"/>
  <c r="D101" i="12"/>
  <c r="C101" i="12"/>
  <c r="U99" i="12"/>
  <c r="W99" i="12" s="1"/>
  <c r="P99" i="12" s="1"/>
  <c r="N99" i="12" s="1"/>
  <c r="E99" i="12"/>
  <c r="C99" i="12"/>
  <c r="U98" i="12"/>
  <c r="W98" i="12" s="1"/>
  <c r="P98" i="12" s="1"/>
  <c r="N98" i="12" s="1"/>
  <c r="E98" i="12"/>
  <c r="C98" i="12"/>
  <c r="U97" i="12"/>
  <c r="W97" i="12" s="1"/>
  <c r="P97" i="12" s="1"/>
  <c r="N97" i="12" s="1"/>
  <c r="E97" i="12"/>
  <c r="C97" i="12"/>
  <c r="U96" i="12"/>
  <c r="W96" i="12" s="1"/>
  <c r="P96" i="12" s="1"/>
  <c r="O96" i="12"/>
  <c r="J96" i="12"/>
  <c r="G96" i="12"/>
  <c r="G89" i="12" s="1"/>
  <c r="F96" i="12"/>
  <c r="F89" i="12" s="1"/>
  <c r="E96" i="12"/>
  <c r="D96" i="12"/>
  <c r="C96" i="12"/>
  <c r="C89" i="12" s="1"/>
  <c r="V95" i="12"/>
  <c r="U95" i="12"/>
  <c r="T95" i="12"/>
  <c r="S95" i="12"/>
  <c r="R95" i="12"/>
  <c r="O95" i="12"/>
  <c r="J95" i="12"/>
  <c r="D95" i="12"/>
  <c r="B95" i="12" s="1"/>
  <c r="I95" i="12" s="1"/>
  <c r="V94" i="12"/>
  <c r="U94" i="12"/>
  <c r="T94" i="12"/>
  <c r="S94" i="12"/>
  <c r="R94" i="12"/>
  <c r="O94" i="12"/>
  <c r="J94" i="12"/>
  <c r="D94" i="12"/>
  <c r="B94" i="12" s="1"/>
  <c r="I94" i="12" s="1"/>
  <c r="V93" i="12"/>
  <c r="U93" i="12"/>
  <c r="T93" i="12"/>
  <c r="S93" i="12"/>
  <c r="R93" i="12"/>
  <c r="O93" i="12"/>
  <c r="J93" i="12"/>
  <c r="D93" i="12"/>
  <c r="B93" i="12" s="1"/>
  <c r="I93" i="12" s="1"/>
  <c r="V92" i="12"/>
  <c r="U92" i="12"/>
  <c r="T92" i="12"/>
  <c r="S92" i="12"/>
  <c r="R92" i="12"/>
  <c r="O92" i="12"/>
  <c r="J92" i="12"/>
  <c r="D92" i="12"/>
  <c r="B92" i="12" s="1"/>
  <c r="I92" i="12" s="1"/>
  <c r="V91" i="12"/>
  <c r="U91" i="12"/>
  <c r="T91" i="12"/>
  <c r="S91" i="12"/>
  <c r="R91" i="12"/>
  <c r="O91" i="12"/>
  <c r="J91" i="12"/>
  <c r="D91" i="12"/>
  <c r="B91" i="12" s="1"/>
  <c r="I91" i="12" s="1"/>
  <c r="V90" i="12"/>
  <c r="V89" i="12" s="1"/>
  <c r="U90" i="12"/>
  <c r="T90" i="12"/>
  <c r="T89" i="12" s="1"/>
  <c r="S90" i="12"/>
  <c r="S89" i="12" s="1"/>
  <c r="R90" i="12"/>
  <c r="O90" i="12"/>
  <c r="J90" i="12"/>
  <c r="D90" i="12"/>
  <c r="B90" i="12" s="1"/>
  <c r="I90" i="12" s="1"/>
  <c r="T88" i="12"/>
  <c r="P88" i="12" s="1"/>
  <c r="O88" i="12"/>
  <c r="J88" i="12"/>
  <c r="G88" i="12"/>
  <c r="F88" i="12"/>
  <c r="E88" i="12"/>
  <c r="D88" i="12"/>
  <c r="C88" i="12"/>
  <c r="T87" i="12"/>
  <c r="P87" i="12" s="1"/>
  <c r="O87" i="12"/>
  <c r="J87" i="12"/>
  <c r="J86" i="12" s="1"/>
  <c r="G87" i="12"/>
  <c r="G86" i="12" s="1"/>
  <c r="F87" i="12"/>
  <c r="F86" i="12" s="1"/>
  <c r="E87" i="12"/>
  <c r="E86" i="12" s="1"/>
  <c r="D87" i="12"/>
  <c r="D86" i="12" s="1"/>
  <c r="C87" i="12"/>
  <c r="C86" i="12" s="1"/>
  <c r="T86" i="12"/>
  <c r="P86" i="12" s="1"/>
  <c r="V74" i="12"/>
  <c r="U74" i="12"/>
  <c r="T74" i="12"/>
  <c r="S74" i="12"/>
  <c r="R74" i="12"/>
  <c r="O74" i="12"/>
  <c r="J74" i="12"/>
  <c r="G74" i="12"/>
  <c r="F74" i="12"/>
  <c r="E74" i="12"/>
  <c r="D74" i="12"/>
  <c r="C74" i="12"/>
  <c r="V73" i="12"/>
  <c r="U73" i="12"/>
  <c r="T73" i="12"/>
  <c r="S73" i="12"/>
  <c r="R73" i="12"/>
  <c r="G73" i="12"/>
  <c r="F73" i="12"/>
  <c r="E73" i="12"/>
  <c r="D73" i="12"/>
  <c r="C73" i="12"/>
  <c r="V72" i="12"/>
  <c r="U72" i="12"/>
  <c r="T72" i="12"/>
  <c r="S72" i="12"/>
  <c r="R72" i="12"/>
  <c r="O72" i="12"/>
  <c r="J72" i="12"/>
  <c r="G72" i="12"/>
  <c r="F72" i="12"/>
  <c r="E72" i="12"/>
  <c r="D72" i="12"/>
  <c r="C72" i="12"/>
  <c r="V71" i="12"/>
  <c r="U71" i="12"/>
  <c r="T71" i="12"/>
  <c r="S71" i="12"/>
  <c r="R71" i="12"/>
  <c r="O71" i="12"/>
  <c r="J71" i="12"/>
  <c r="G71" i="12"/>
  <c r="F71" i="12"/>
  <c r="E71" i="12"/>
  <c r="D71" i="12"/>
  <c r="C71" i="12"/>
  <c r="V70" i="12"/>
  <c r="U70" i="12"/>
  <c r="T70" i="12"/>
  <c r="S70" i="12"/>
  <c r="R70" i="12"/>
  <c r="O70" i="12"/>
  <c r="J70" i="12"/>
  <c r="G70" i="12"/>
  <c r="F70" i="12"/>
  <c r="E70" i="12"/>
  <c r="D70" i="12"/>
  <c r="C70" i="12"/>
  <c r="S68" i="12"/>
  <c r="R68" i="12"/>
  <c r="G68" i="12"/>
  <c r="F68" i="12"/>
  <c r="S67" i="12"/>
  <c r="R67" i="12"/>
  <c r="G67" i="12"/>
  <c r="F67" i="12"/>
  <c r="S66" i="12"/>
  <c r="R66" i="12"/>
  <c r="G66" i="12"/>
  <c r="F66" i="12"/>
  <c r="S65" i="12"/>
  <c r="R65" i="12"/>
  <c r="G65" i="12"/>
  <c r="F65" i="12"/>
  <c r="V64" i="12"/>
  <c r="U64" i="12"/>
  <c r="T64" i="12"/>
  <c r="S64" i="12"/>
  <c r="R64" i="12"/>
  <c r="O64" i="12"/>
  <c r="J64" i="12"/>
  <c r="G64" i="12"/>
  <c r="F64" i="12"/>
  <c r="D64" i="12"/>
  <c r="C64" i="12"/>
  <c r="V63" i="12"/>
  <c r="U63" i="12"/>
  <c r="T63" i="12"/>
  <c r="S63" i="12"/>
  <c r="R63" i="12"/>
  <c r="O63" i="12"/>
  <c r="J63" i="12"/>
  <c r="G63" i="12"/>
  <c r="F63" i="12"/>
  <c r="V62" i="12"/>
  <c r="U62" i="12"/>
  <c r="T62" i="12"/>
  <c r="S62" i="12"/>
  <c r="R62" i="12"/>
  <c r="O62" i="12"/>
  <c r="J62" i="12"/>
  <c r="G62" i="12"/>
  <c r="F62" i="12"/>
  <c r="V61" i="12"/>
  <c r="U61" i="12"/>
  <c r="T61" i="12"/>
  <c r="S61" i="12"/>
  <c r="R61" i="12"/>
  <c r="O61" i="12"/>
  <c r="J61" i="12"/>
  <c r="F61" i="12"/>
  <c r="V59" i="12"/>
  <c r="U59" i="12"/>
  <c r="T59" i="12"/>
  <c r="S59" i="12"/>
  <c r="R59" i="12"/>
  <c r="O59" i="12"/>
  <c r="J59" i="12"/>
  <c r="G59" i="12"/>
  <c r="F59" i="12"/>
  <c r="E59" i="12"/>
  <c r="D59" i="12"/>
  <c r="C59" i="12"/>
  <c r="J57" i="12"/>
  <c r="E57" i="12"/>
  <c r="I57" i="12" s="1"/>
  <c r="J56" i="12"/>
  <c r="E56" i="12"/>
  <c r="I56" i="12" s="1"/>
  <c r="T54" i="12"/>
  <c r="P54" i="12" s="1"/>
  <c r="O54" i="12"/>
  <c r="T53" i="12"/>
  <c r="P53" i="12" s="1"/>
  <c r="O53" i="12"/>
  <c r="T52" i="12"/>
  <c r="P52" i="12" s="1"/>
  <c r="O52" i="12"/>
  <c r="T51" i="12"/>
  <c r="P51" i="12" s="1"/>
  <c r="O51" i="12"/>
  <c r="T50" i="12"/>
  <c r="P50" i="12" s="1"/>
  <c r="O50" i="12"/>
  <c r="U48" i="12"/>
  <c r="W48" i="12" s="1"/>
  <c r="P48" i="12"/>
  <c r="O48" i="12"/>
  <c r="U47" i="12"/>
  <c r="W47" i="12" s="1"/>
  <c r="P47" i="12"/>
  <c r="O47" i="12"/>
  <c r="U46" i="12"/>
  <c r="W46" i="12" s="1"/>
  <c r="O46" i="12"/>
  <c r="V35" i="12"/>
  <c r="V33" i="12" s="1"/>
  <c r="U35" i="12"/>
  <c r="U33" i="12" s="1"/>
  <c r="T35" i="12"/>
  <c r="T33" i="12" s="1"/>
  <c r="S35" i="12"/>
  <c r="S33" i="12" s="1"/>
  <c r="R35" i="12"/>
  <c r="Q34" i="12"/>
  <c r="Q33" i="12" s="1"/>
  <c r="Q135" i="12" s="1"/>
  <c r="G32" i="12"/>
  <c r="G30" i="12" s="1"/>
  <c r="F32" i="12"/>
  <c r="F30" i="12" s="1"/>
  <c r="E32" i="12"/>
  <c r="E30" i="12" s="1"/>
  <c r="D32" i="12"/>
  <c r="D30" i="12" s="1"/>
  <c r="C32" i="12"/>
  <c r="H31" i="12"/>
  <c r="I31" i="12" s="1"/>
  <c r="J29" i="12"/>
  <c r="G29" i="12"/>
  <c r="F29" i="12"/>
  <c r="E29" i="12"/>
  <c r="D29" i="12"/>
  <c r="C29" i="12"/>
  <c r="J28" i="12"/>
  <c r="G28" i="12"/>
  <c r="F28" i="12"/>
  <c r="E28" i="12"/>
  <c r="D28" i="12"/>
  <c r="C28" i="12"/>
  <c r="G22" i="12"/>
  <c r="R157" i="12" s="1"/>
  <c r="F22" i="12"/>
  <c r="S157" i="12" s="1"/>
  <c r="E22" i="12"/>
  <c r="E118" i="12" s="1"/>
  <c r="D22" i="12"/>
  <c r="C22" i="12"/>
  <c r="Q20" i="12"/>
  <c r="P20" i="12" s="1"/>
  <c r="H23" i="12" s="1"/>
  <c r="Q26" i="12" s="1"/>
  <c r="G18" i="12"/>
  <c r="F18" i="12"/>
  <c r="E18" i="12"/>
  <c r="D18" i="12"/>
  <c r="C18" i="12"/>
  <c r="V17" i="12"/>
  <c r="W17" i="12" s="1"/>
  <c r="T17" i="12"/>
  <c r="V16" i="12"/>
  <c r="U16" i="12"/>
  <c r="T16" i="12"/>
  <c r="S16" i="12"/>
  <c r="R16" i="12"/>
  <c r="V15" i="12"/>
  <c r="U15" i="12"/>
  <c r="T15" i="12"/>
  <c r="S15" i="12"/>
  <c r="R15" i="12"/>
  <c r="V14" i="12"/>
  <c r="U14" i="12"/>
  <c r="T14" i="12"/>
  <c r="S14" i="12"/>
  <c r="R14" i="12"/>
  <c r="B6" i="12"/>
  <c r="T168" i="11"/>
  <c r="P168" i="11"/>
  <c r="T167" i="11"/>
  <c r="P167" i="11"/>
  <c r="T166" i="11"/>
  <c r="T165" i="11"/>
  <c r="V164" i="11"/>
  <c r="U164" i="11"/>
  <c r="T164" i="11"/>
  <c r="S164" i="11"/>
  <c r="O164" i="11"/>
  <c r="J158" i="11"/>
  <c r="G158" i="11"/>
  <c r="F158" i="11"/>
  <c r="E158" i="11"/>
  <c r="D158" i="11"/>
  <c r="C158" i="11"/>
  <c r="G156" i="11"/>
  <c r="F156" i="11"/>
  <c r="E156" i="11"/>
  <c r="D156" i="11"/>
  <c r="C156" i="11"/>
  <c r="F155" i="11"/>
  <c r="E155" i="11"/>
  <c r="D155" i="11"/>
  <c r="C155" i="11"/>
  <c r="G153" i="11"/>
  <c r="F153" i="11"/>
  <c r="E153" i="11"/>
  <c r="D153" i="11"/>
  <c r="C153" i="11"/>
  <c r="V148" i="11"/>
  <c r="U148" i="11"/>
  <c r="T148" i="11"/>
  <c r="S148" i="11"/>
  <c r="R148" i="11"/>
  <c r="O148" i="11"/>
  <c r="J148" i="11"/>
  <c r="G148" i="11"/>
  <c r="G146" i="11" s="1"/>
  <c r="F148" i="11"/>
  <c r="F146" i="11" s="1"/>
  <c r="E148" i="11"/>
  <c r="D148" i="11"/>
  <c r="D146" i="11" s="1"/>
  <c r="C148" i="11"/>
  <c r="C146" i="11" s="1"/>
  <c r="V147" i="11"/>
  <c r="U147" i="11"/>
  <c r="T147" i="11"/>
  <c r="S147" i="11"/>
  <c r="R147" i="11"/>
  <c r="O147" i="11"/>
  <c r="J147" i="11"/>
  <c r="E147" i="11"/>
  <c r="I147" i="11" s="1"/>
  <c r="T145" i="11"/>
  <c r="P145" i="11" s="1"/>
  <c r="O145" i="11"/>
  <c r="J145" i="11"/>
  <c r="G145" i="11"/>
  <c r="F145" i="11"/>
  <c r="D145" i="11"/>
  <c r="C145" i="11"/>
  <c r="O133" i="11"/>
  <c r="O132" i="11"/>
  <c r="O131" i="11"/>
  <c r="J129" i="11"/>
  <c r="J128" i="11"/>
  <c r="J127" i="11"/>
  <c r="U116" i="11"/>
  <c r="W116" i="11" s="1"/>
  <c r="P116" i="11" s="1"/>
  <c r="O116" i="11"/>
  <c r="J116" i="11"/>
  <c r="G116" i="11"/>
  <c r="F116" i="11"/>
  <c r="E116" i="11"/>
  <c r="D116" i="11"/>
  <c r="C116" i="11"/>
  <c r="E115" i="11"/>
  <c r="I115" i="11" s="1"/>
  <c r="E114" i="11"/>
  <c r="D114" i="11"/>
  <c r="D113" i="11" s="1"/>
  <c r="C114" i="11"/>
  <c r="C113" i="11" s="1"/>
  <c r="O107" i="11"/>
  <c r="N107" i="11" s="1"/>
  <c r="E107" i="11"/>
  <c r="I107" i="11" s="1"/>
  <c r="K107" i="11" s="1"/>
  <c r="V106" i="11"/>
  <c r="V103" i="11" s="1"/>
  <c r="U106" i="11"/>
  <c r="U103" i="11" s="1"/>
  <c r="T106" i="11"/>
  <c r="S106" i="11"/>
  <c r="S103" i="11" s="1"/>
  <c r="R106" i="11"/>
  <c r="R103" i="11" s="1"/>
  <c r="O106" i="11"/>
  <c r="J106" i="11"/>
  <c r="G106" i="11"/>
  <c r="G103" i="11" s="1"/>
  <c r="F106" i="11"/>
  <c r="F103" i="11" s="1"/>
  <c r="E106" i="11"/>
  <c r="D106" i="11"/>
  <c r="D103" i="11" s="1"/>
  <c r="C106" i="11"/>
  <c r="T105" i="11"/>
  <c r="P105" i="11" s="1"/>
  <c r="O105" i="11"/>
  <c r="J105" i="11"/>
  <c r="E105" i="11"/>
  <c r="I105" i="11" s="1"/>
  <c r="T104" i="11"/>
  <c r="P104" i="11" s="1"/>
  <c r="O104" i="11"/>
  <c r="J104" i="11"/>
  <c r="E104" i="11"/>
  <c r="I104" i="11" s="1"/>
  <c r="V102" i="11"/>
  <c r="U102" i="11"/>
  <c r="T102" i="11"/>
  <c r="S102" i="11"/>
  <c r="R102" i="11"/>
  <c r="O102" i="11"/>
  <c r="J102" i="11"/>
  <c r="F102" i="11"/>
  <c r="I102" i="11" s="1"/>
  <c r="E102" i="11"/>
  <c r="T101" i="11"/>
  <c r="S101" i="11"/>
  <c r="O101" i="11"/>
  <c r="J101" i="11"/>
  <c r="G101" i="11"/>
  <c r="F101" i="11"/>
  <c r="E101" i="11"/>
  <c r="D101" i="11"/>
  <c r="C101" i="11"/>
  <c r="U99" i="11"/>
  <c r="W99" i="11" s="1"/>
  <c r="P99" i="11" s="1"/>
  <c r="N99" i="11" s="1"/>
  <c r="E99" i="11"/>
  <c r="C99" i="11"/>
  <c r="U98" i="11"/>
  <c r="W98" i="11" s="1"/>
  <c r="P98" i="11" s="1"/>
  <c r="N98" i="11" s="1"/>
  <c r="E98" i="11"/>
  <c r="C98" i="11"/>
  <c r="U97" i="11"/>
  <c r="W97" i="11" s="1"/>
  <c r="P97" i="11" s="1"/>
  <c r="N97" i="11" s="1"/>
  <c r="E97" i="11"/>
  <c r="C97" i="11"/>
  <c r="U96" i="11"/>
  <c r="W96" i="11" s="1"/>
  <c r="P96" i="11" s="1"/>
  <c r="O96" i="11"/>
  <c r="J96" i="11"/>
  <c r="G96" i="11"/>
  <c r="G89" i="11" s="1"/>
  <c r="F96" i="11"/>
  <c r="F89" i="11" s="1"/>
  <c r="E96" i="11"/>
  <c r="D96" i="11"/>
  <c r="C96" i="11"/>
  <c r="C89" i="11" s="1"/>
  <c r="V95" i="11"/>
  <c r="U95" i="11"/>
  <c r="T95" i="11"/>
  <c r="S95" i="11"/>
  <c r="R95" i="11"/>
  <c r="O95" i="11"/>
  <c r="J95" i="11"/>
  <c r="D95" i="11"/>
  <c r="B95" i="11" s="1"/>
  <c r="I95" i="11" s="1"/>
  <c r="V94" i="11"/>
  <c r="U94" i="11"/>
  <c r="T94" i="11"/>
  <c r="S94" i="11"/>
  <c r="R94" i="11"/>
  <c r="O94" i="11"/>
  <c r="J94" i="11"/>
  <c r="D94" i="11"/>
  <c r="B94" i="11" s="1"/>
  <c r="I94" i="11" s="1"/>
  <c r="V93" i="11"/>
  <c r="U93" i="11"/>
  <c r="T93" i="11"/>
  <c r="S93" i="11"/>
  <c r="R93" i="11"/>
  <c r="O93" i="11"/>
  <c r="J93" i="11"/>
  <c r="D93" i="11"/>
  <c r="B93" i="11" s="1"/>
  <c r="I93" i="11" s="1"/>
  <c r="V92" i="11"/>
  <c r="U92" i="11"/>
  <c r="T92" i="11"/>
  <c r="S92" i="11"/>
  <c r="R92" i="11"/>
  <c r="O92" i="11"/>
  <c r="J92" i="11"/>
  <c r="D92" i="11"/>
  <c r="B92" i="11" s="1"/>
  <c r="I92" i="11" s="1"/>
  <c r="V91" i="11"/>
  <c r="U91" i="11"/>
  <c r="T91" i="11"/>
  <c r="S91" i="11"/>
  <c r="R91" i="11"/>
  <c r="O91" i="11"/>
  <c r="J91" i="11"/>
  <c r="D91" i="11"/>
  <c r="B91" i="11" s="1"/>
  <c r="I91" i="11" s="1"/>
  <c r="V90" i="11"/>
  <c r="V89" i="11" s="1"/>
  <c r="U90" i="11"/>
  <c r="T90" i="11"/>
  <c r="T89" i="11" s="1"/>
  <c r="S90" i="11"/>
  <c r="S89" i="11" s="1"/>
  <c r="R90" i="11"/>
  <c r="O90" i="11"/>
  <c r="J90" i="11"/>
  <c r="D90" i="11"/>
  <c r="B90" i="11" s="1"/>
  <c r="I90" i="11" s="1"/>
  <c r="T88" i="11"/>
  <c r="P88" i="11" s="1"/>
  <c r="O88" i="11"/>
  <c r="J88" i="11"/>
  <c r="G88" i="11"/>
  <c r="F88" i="11"/>
  <c r="E88" i="11"/>
  <c r="D88" i="11"/>
  <c r="C88" i="11"/>
  <c r="T87" i="11"/>
  <c r="P87" i="11" s="1"/>
  <c r="O87" i="11"/>
  <c r="J87" i="11"/>
  <c r="J86" i="11" s="1"/>
  <c r="G87" i="11"/>
  <c r="G86" i="11" s="1"/>
  <c r="F87" i="11"/>
  <c r="F86" i="11" s="1"/>
  <c r="E87" i="11"/>
  <c r="E86" i="11" s="1"/>
  <c r="D87" i="11"/>
  <c r="C87" i="11"/>
  <c r="T86" i="11"/>
  <c r="P86" i="11" s="1"/>
  <c r="V74" i="11"/>
  <c r="U74" i="11"/>
  <c r="T74" i="11"/>
  <c r="S74" i="11"/>
  <c r="R74" i="11"/>
  <c r="O74" i="11"/>
  <c r="J74" i="11"/>
  <c r="G74" i="11"/>
  <c r="F74" i="11"/>
  <c r="E74" i="11"/>
  <c r="D74" i="11"/>
  <c r="C74" i="11"/>
  <c r="V73" i="11"/>
  <c r="U73" i="11"/>
  <c r="T73" i="11"/>
  <c r="S73" i="11"/>
  <c r="R73" i="11"/>
  <c r="G73" i="11"/>
  <c r="F73" i="11"/>
  <c r="E73" i="11"/>
  <c r="D73" i="11"/>
  <c r="C73" i="11"/>
  <c r="V72" i="11"/>
  <c r="U72" i="11"/>
  <c r="T72" i="11"/>
  <c r="S72" i="11"/>
  <c r="R72" i="11"/>
  <c r="O72" i="11"/>
  <c r="J72" i="11"/>
  <c r="G72" i="11"/>
  <c r="F72" i="11"/>
  <c r="E72" i="11"/>
  <c r="D72" i="11"/>
  <c r="C72" i="11"/>
  <c r="V71" i="11"/>
  <c r="U71" i="11"/>
  <c r="T71" i="11"/>
  <c r="S71" i="11"/>
  <c r="R71" i="11"/>
  <c r="O71" i="11"/>
  <c r="J71" i="11"/>
  <c r="G71" i="11"/>
  <c r="F71" i="11"/>
  <c r="E71" i="11"/>
  <c r="D71" i="11"/>
  <c r="C71" i="11"/>
  <c r="V70" i="11"/>
  <c r="U70" i="11"/>
  <c r="T70" i="11"/>
  <c r="S70" i="11"/>
  <c r="R70" i="11"/>
  <c r="O70" i="11"/>
  <c r="J70" i="11"/>
  <c r="G70" i="11"/>
  <c r="F70" i="11"/>
  <c r="E70" i="11"/>
  <c r="D70" i="11"/>
  <c r="C70" i="11"/>
  <c r="S68" i="11"/>
  <c r="R68" i="11"/>
  <c r="G68" i="11"/>
  <c r="F68" i="11"/>
  <c r="S67" i="11"/>
  <c r="R67" i="11"/>
  <c r="G67" i="11"/>
  <c r="F67" i="11"/>
  <c r="S66" i="11"/>
  <c r="R66" i="11"/>
  <c r="G66" i="11"/>
  <c r="F66" i="11"/>
  <c r="S65" i="11"/>
  <c r="R65" i="11"/>
  <c r="G65" i="11"/>
  <c r="F65" i="11"/>
  <c r="V64" i="11"/>
  <c r="U64" i="11"/>
  <c r="T64" i="11"/>
  <c r="S64" i="11"/>
  <c r="R64" i="11"/>
  <c r="O64" i="11"/>
  <c r="J64" i="11"/>
  <c r="G64" i="11"/>
  <c r="F64" i="11"/>
  <c r="D64" i="11"/>
  <c r="C64" i="11"/>
  <c r="V63" i="11"/>
  <c r="U63" i="11"/>
  <c r="T63" i="11"/>
  <c r="S63" i="11"/>
  <c r="R63" i="11"/>
  <c r="O63" i="11"/>
  <c r="J63" i="11"/>
  <c r="G63" i="11"/>
  <c r="F63" i="11"/>
  <c r="V62" i="11"/>
  <c r="U62" i="11"/>
  <c r="T62" i="11"/>
  <c r="S62" i="11"/>
  <c r="R62" i="11"/>
  <c r="O62" i="11"/>
  <c r="J62" i="11"/>
  <c r="G62" i="11"/>
  <c r="F62" i="11"/>
  <c r="V61" i="11"/>
  <c r="U61" i="11"/>
  <c r="T61" i="11"/>
  <c r="S61" i="11"/>
  <c r="R61" i="11"/>
  <c r="O61" i="11"/>
  <c r="J61" i="11"/>
  <c r="F61" i="11"/>
  <c r="V59" i="11"/>
  <c r="U59" i="11"/>
  <c r="T59" i="11"/>
  <c r="S59" i="11"/>
  <c r="R59" i="11"/>
  <c r="O59" i="11"/>
  <c r="J59" i="11"/>
  <c r="G59" i="11"/>
  <c r="F59" i="11"/>
  <c r="E59" i="11"/>
  <c r="D59" i="11"/>
  <c r="C59" i="11"/>
  <c r="J57" i="11"/>
  <c r="E57" i="11"/>
  <c r="I57" i="11" s="1"/>
  <c r="J56" i="11"/>
  <c r="E56" i="11"/>
  <c r="I56" i="11" s="1"/>
  <c r="T54" i="11"/>
  <c r="P54" i="11" s="1"/>
  <c r="O54" i="11"/>
  <c r="T53" i="11"/>
  <c r="P53" i="11" s="1"/>
  <c r="O53" i="11"/>
  <c r="T52" i="11"/>
  <c r="P52" i="11" s="1"/>
  <c r="O52" i="11"/>
  <c r="T51" i="11"/>
  <c r="P51" i="11" s="1"/>
  <c r="O51" i="11"/>
  <c r="T50" i="11"/>
  <c r="O50" i="11"/>
  <c r="O49" i="11" s="1"/>
  <c r="U48" i="11"/>
  <c r="W48" i="11" s="1"/>
  <c r="P48" i="11"/>
  <c r="O48" i="11"/>
  <c r="U47" i="11"/>
  <c r="W47" i="11" s="1"/>
  <c r="P47" i="11"/>
  <c r="O47" i="11"/>
  <c r="U46" i="11"/>
  <c r="W46" i="11" s="1"/>
  <c r="O46" i="11"/>
  <c r="V35" i="11"/>
  <c r="V33" i="11" s="1"/>
  <c r="U35" i="11"/>
  <c r="T35" i="11"/>
  <c r="S35" i="11"/>
  <c r="S33" i="11" s="1"/>
  <c r="R35" i="11"/>
  <c r="R33" i="11" s="1"/>
  <c r="Q34" i="11"/>
  <c r="Q33" i="11" s="1"/>
  <c r="Q135" i="11" s="1"/>
  <c r="G32" i="11"/>
  <c r="G30" i="11" s="1"/>
  <c r="F32" i="11"/>
  <c r="F30" i="11" s="1"/>
  <c r="E32" i="11"/>
  <c r="E30" i="11" s="1"/>
  <c r="D32" i="11"/>
  <c r="D30" i="11" s="1"/>
  <c r="C32" i="11"/>
  <c r="H31" i="11"/>
  <c r="I31" i="11" s="1"/>
  <c r="J29" i="11"/>
  <c r="G29" i="11"/>
  <c r="F29" i="11"/>
  <c r="E29" i="11"/>
  <c r="D29" i="11"/>
  <c r="C29" i="11"/>
  <c r="J28" i="11"/>
  <c r="G28" i="11"/>
  <c r="F28" i="11"/>
  <c r="E28" i="11"/>
  <c r="D28" i="11"/>
  <c r="C28" i="11"/>
  <c r="G22" i="11"/>
  <c r="G77" i="11" s="1"/>
  <c r="F22" i="11"/>
  <c r="F77" i="11" s="1"/>
  <c r="E22" i="11"/>
  <c r="E77" i="11" s="1"/>
  <c r="D22" i="11"/>
  <c r="U157" i="11" s="1"/>
  <c r="C22" i="11"/>
  <c r="C118" i="11" s="1"/>
  <c r="Q20" i="11"/>
  <c r="P20" i="11" s="1"/>
  <c r="H23" i="11" s="1"/>
  <c r="Q26" i="11" s="1"/>
  <c r="G18" i="11"/>
  <c r="F18" i="11"/>
  <c r="E18" i="11"/>
  <c r="D18" i="11"/>
  <c r="C18" i="11"/>
  <c r="V17" i="11"/>
  <c r="W17" i="11" s="1"/>
  <c r="T17" i="11"/>
  <c r="V16" i="11"/>
  <c r="U16" i="11"/>
  <c r="T16" i="11"/>
  <c r="S16" i="11"/>
  <c r="R16" i="11"/>
  <c r="V15" i="11"/>
  <c r="U15" i="11"/>
  <c r="T15" i="11"/>
  <c r="S15" i="11"/>
  <c r="R15" i="11"/>
  <c r="V14" i="11"/>
  <c r="U14" i="11"/>
  <c r="T14" i="11"/>
  <c r="S14" i="11"/>
  <c r="R14" i="11"/>
  <c r="B6" i="11"/>
  <c r="T168" i="10"/>
  <c r="P168" i="10"/>
  <c r="T167" i="10"/>
  <c r="P167" i="10"/>
  <c r="T166" i="10"/>
  <c r="T165" i="10"/>
  <c r="V164" i="10"/>
  <c r="U164" i="10"/>
  <c r="T164" i="10"/>
  <c r="S164" i="10"/>
  <c r="R164" i="10"/>
  <c r="J158" i="10"/>
  <c r="G158" i="10"/>
  <c r="F158" i="10"/>
  <c r="E158" i="10"/>
  <c r="D158" i="10"/>
  <c r="C158" i="10"/>
  <c r="G156" i="10"/>
  <c r="F156" i="10"/>
  <c r="E156" i="10"/>
  <c r="D156" i="10"/>
  <c r="C156" i="10"/>
  <c r="F155" i="10"/>
  <c r="E155" i="10"/>
  <c r="D155" i="10"/>
  <c r="C155" i="10"/>
  <c r="G153" i="10"/>
  <c r="F153" i="10"/>
  <c r="E153" i="10"/>
  <c r="D153" i="10"/>
  <c r="C153" i="10"/>
  <c r="V148" i="10"/>
  <c r="U148" i="10"/>
  <c r="T148" i="10"/>
  <c r="S148" i="10"/>
  <c r="R148" i="10"/>
  <c r="O148" i="10"/>
  <c r="J148" i="10"/>
  <c r="G148" i="10"/>
  <c r="G146" i="10" s="1"/>
  <c r="F148" i="10"/>
  <c r="F146" i="10" s="1"/>
  <c r="E148" i="10"/>
  <c r="D148" i="10"/>
  <c r="D146" i="10" s="1"/>
  <c r="C148" i="10"/>
  <c r="C146" i="10" s="1"/>
  <c r="V147" i="10"/>
  <c r="U147" i="10"/>
  <c r="T147" i="10"/>
  <c r="S147" i="10"/>
  <c r="R147" i="10"/>
  <c r="O147" i="10"/>
  <c r="J147" i="10"/>
  <c r="E147" i="10"/>
  <c r="I147" i="10" s="1"/>
  <c r="T145" i="10"/>
  <c r="P145" i="10" s="1"/>
  <c r="O145" i="10"/>
  <c r="J145" i="10"/>
  <c r="G145" i="10"/>
  <c r="F145" i="10"/>
  <c r="D145" i="10"/>
  <c r="C145" i="10"/>
  <c r="O133" i="10"/>
  <c r="O132" i="10"/>
  <c r="O131" i="10"/>
  <c r="J129" i="10"/>
  <c r="J127" i="10"/>
  <c r="U116" i="10"/>
  <c r="W116" i="10" s="1"/>
  <c r="P116" i="10" s="1"/>
  <c r="O116" i="10"/>
  <c r="J116" i="10"/>
  <c r="G116" i="10"/>
  <c r="F116" i="10"/>
  <c r="E116" i="10"/>
  <c r="D116" i="10"/>
  <c r="C116" i="10"/>
  <c r="E115" i="10"/>
  <c r="I115" i="10" s="1"/>
  <c r="E114" i="10"/>
  <c r="D114" i="10"/>
  <c r="D113" i="10" s="1"/>
  <c r="C114" i="10"/>
  <c r="C113" i="10" s="1"/>
  <c r="O107" i="10"/>
  <c r="N107" i="10" s="1"/>
  <c r="E107" i="10"/>
  <c r="I107" i="10" s="1"/>
  <c r="K107" i="10" s="1"/>
  <c r="V106" i="10"/>
  <c r="U106" i="10"/>
  <c r="U103" i="10" s="1"/>
  <c r="T106" i="10"/>
  <c r="S106" i="10"/>
  <c r="S103" i="10" s="1"/>
  <c r="R106" i="10"/>
  <c r="R103" i="10" s="1"/>
  <c r="O106" i="10"/>
  <c r="J106" i="10"/>
  <c r="G106" i="10"/>
  <c r="G103" i="10" s="1"/>
  <c r="F106" i="10"/>
  <c r="F103" i="10" s="1"/>
  <c r="E106" i="10"/>
  <c r="D106" i="10"/>
  <c r="C106" i="10"/>
  <c r="C103" i="10" s="1"/>
  <c r="T105" i="10"/>
  <c r="P105" i="10" s="1"/>
  <c r="O105" i="10"/>
  <c r="J105" i="10"/>
  <c r="E105" i="10"/>
  <c r="I105" i="10" s="1"/>
  <c r="T104" i="10"/>
  <c r="P104" i="10" s="1"/>
  <c r="O104" i="10"/>
  <c r="J104" i="10"/>
  <c r="E104" i="10"/>
  <c r="I104" i="10" s="1"/>
  <c r="V102" i="10"/>
  <c r="U102" i="10"/>
  <c r="T102" i="10"/>
  <c r="S102" i="10"/>
  <c r="R102" i="10"/>
  <c r="O102" i="10"/>
  <c r="J102" i="10"/>
  <c r="F102" i="10"/>
  <c r="I102" i="10" s="1"/>
  <c r="E102" i="10"/>
  <c r="T101" i="10"/>
  <c r="S101" i="10"/>
  <c r="O101" i="10"/>
  <c r="J101" i="10"/>
  <c r="G101" i="10"/>
  <c r="F101" i="10"/>
  <c r="E101" i="10"/>
  <c r="D101" i="10"/>
  <c r="C101" i="10"/>
  <c r="U99" i="10"/>
  <c r="W99" i="10" s="1"/>
  <c r="P99" i="10" s="1"/>
  <c r="N99" i="10" s="1"/>
  <c r="E99" i="10"/>
  <c r="C99" i="10"/>
  <c r="U98" i="10"/>
  <c r="W98" i="10" s="1"/>
  <c r="P98" i="10" s="1"/>
  <c r="N98" i="10" s="1"/>
  <c r="E98" i="10"/>
  <c r="C98" i="10"/>
  <c r="U97" i="10"/>
  <c r="W97" i="10" s="1"/>
  <c r="P97" i="10" s="1"/>
  <c r="N97" i="10" s="1"/>
  <c r="E97" i="10"/>
  <c r="C97" i="10"/>
  <c r="W96" i="10"/>
  <c r="P96" i="10" s="1"/>
  <c r="O96" i="10"/>
  <c r="J96" i="10"/>
  <c r="G96" i="10"/>
  <c r="G89" i="10" s="1"/>
  <c r="F96" i="10"/>
  <c r="F89" i="10" s="1"/>
  <c r="E96" i="10"/>
  <c r="D96" i="10"/>
  <c r="C96" i="10"/>
  <c r="V95" i="10"/>
  <c r="U95" i="10"/>
  <c r="T95" i="10"/>
  <c r="S95" i="10"/>
  <c r="R95" i="10"/>
  <c r="O95" i="10"/>
  <c r="J95" i="10"/>
  <c r="D95" i="10"/>
  <c r="B95" i="10" s="1"/>
  <c r="I95" i="10" s="1"/>
  <c r="V94" i="10"/>
  <c r="U94" i="10"/>
  <c r="T94" i="10"/>
  <c r="S94" i="10"/>
  <c r="R94" i="10"/>
  <c r="O94" i="10"/>
  <c r="J94" i="10"/>
  <c r="D94" i="10"/>
  <c r="B94" i="10" s="1"/>
  <c r="I94" i="10" s="1"/>
  <c r="V93" i="10"/>
  <c r="U93" i="10"/>
  <c r="T93" i="10"/>
  <c r="S93" i="10"/>
  <c r="R93" i="10"/>
  <c r="O93" i="10"/>
  <c r="J93" i="10"/>
  <c r="D93" i="10"/>
  <c r="B93" i="10" s="1"/>
  <c r="I93" i="10" s="1"/>
  <c r="V92" i="10"/>
  <c r="U92" i="10"/>
  <c r="T92" i="10"/>
  <c r="S92" i="10"/>
  <c r="R92" i="10"/>
  <c r="O92" i="10"/>
  <c r="J92" i="10"/>
  <c r="D92" i="10"/>
  <c r="B92" i="10" s="1"/>
  <c r="I92" i="10" s="1"/>
  <c r="V91" i="10"/>
  <c r="U91" i="10"/>
  <c r="T91" i="10"/>
  <c r="S91" i="10"/>
  <c r="R91" i="10"/>
  <c r="O91" i="10"/>
  <c r="J91" i="10"/>
  <c r="D91" i="10"/>
  <c r="B91" i="10" s="1"/>
  <c r="I91" i="10" s="1"/>
  <c r="V90" i="10"/>
  <c r="V89" i="10" s="1"/>
  <c r="U90" i="10"/>
  <c r="T90" i="10"/>
  <c r="T89" i="10" s="1"/>
  <c r="S90" i="10"/>
  <c r="S89" i="10" s="1"/>
  <c r="R90" i="10"/>
  <c r="R89" i="10" s="1"/>
  <c r="O90" i="10"/>
  <c r="J90" i="10"/>
  <c r="D90" i="10"/>
  <c r="T88" i="10"/>
  <c r="P88" i="10" s="1"/>
  <c r="O88" i="10"/>
  <c r="J88" i="10"/>
  <c r="G88" i="10"/>
  <c r="F88" i="10"/>
  <c r="E88" i="10"/>
  <c r="D88" i="10"/>
  <c r="C88" i="10"/>
  <c r="T87" i="10"/>
  <c r="P87" i="10" s="1"/>
  <c r="O87" i="10"/>
  <c r="J87" i="10"/>
  <c r="J86" i="10" s="1"/>
  <c r="G87" i="10"/>
  <c r="G86" i="10" s="1"/>
  <c r="F87" i="10"/>
  <c r="F86" i="10" s="1"/>
  <c r="E87" i="10"/>
  <c r="D87" i="10"/>
  <c r="D86" i="10" s="1"/>
  <c r="C87" i="10"/>
  <c r="V74" i="10"/>
  <c r="U74" i="10"/>
  <c r="T74" i="10"/>
  <c r="S74" i="10"/>
  <c r="R74" i="10"/>
  <c r="O74" i="10"/>
  <c r="J74" i="10"/>
  <c r="G74" i="10"/>
  <c r="F74" i="10"/>
  <c r="E74" i="10"/>
  <c r="D74" i="10"/>
  <c r="C74" i="10"/>
  <c r="V73" i="10"/>
  <c r="U73" i="10"/>
  <c r="T73" i="10"/>
  <c r="S73" i="10"/>
  <c r="R73" i="10"/>
  <c r="G73" i="10"/>
  <c r="F73" i="10"/>
  <c r="E73" i="10"/>
  <c r="D73" i="10"/>
  <c r="C73" i="10"/>
  <c r="V72" i="10"/>
  <c r="U72" i="10"/>
  <c r="T72" i="10"/>
  <c r="S72" i="10"/>
  <c r="R72" i="10"/>
  <c r="O72" i="10"/>
  <c r="J72" i="10"/>
  <c r="G72" i="10"/>
  <c r="F72" i="10"/>
  <c r="E72" i="10"/>
  <c r="D72" i="10"/>
  <c r="C72" i="10"/>
  <c r="V71" i="10"/>
  <c r="U71" i="10"/>
  <c r="T71" i="10"/>
  <c r="S71" i="10"/>
  <c r="R71" i="10"/>
  <c r="O71" i="10"/>
  <c r="J71" i="10"/>
  <c r="G71" i="10"/>
  <c r="F71" i="10"/>
  <c r="E71" i="10"/>
  <c r="D71" i="10"/>
  <c r="C71" i="10"/>
  <c r="V70" i="10"/>
  <c r="U70" i="10"/>
  <c r="T70" i="10"/>
  <c r="S70" i="10"/>
  <c r="R70" i="10"/>
  <c r="O70" i="10"/>
  <c r="J70" i="10"/>
  <c r="G70" i="10"/>
  <c r="F70" i="10"/>
  <c r="E70" i="10"/>
  <c r="D70" i="10"/>
  <c r="C70" i="10"/>
  <c r="S68" i="10"/>
  <c r="R68" i="10"/>
  <c r="G68" i="10"/>
  <c r="F68" i="10"/>
  <c r="S67" i="10"/>
  <c r="R67" i="10"/>
  <c r="G67" i="10"/>
  <c r="F67" i="10"/>
  <c r="S66" i="10"/>
  <c r="R66" i="10"/>
  <c r="G66" i="10"/>
  <c r="F66" i="10"/>
  <c r="S65" i="10"/>
  <c r="R65" i="10"/>
  <c r="G65" i="10"/>
  <c r="F65" i="10"/>
  <c r="V64" i="10"/>
  <c r="U64" i="10"/>
  <c r="T64" i="10"/>
  <c r="S64" i="10"/>
  <c r="R64" i="10"/>
  <c r="O64" i="10"/>
  <c r="J64" i="10"/>
  <c r="G64" i="10"/>
  <c r="F64" i="10"/>
  <c r="D64" i="10"/>
  <c r="C64" i="10"/>
  <c r="V63" i="10"/>
  <c r="U63" i="10"/>
  <c r="T63" i="10"/>
  <c r="S63" i="10"/>
  <c r="R63" i="10"/>
  <c r="O63" i="10"/>
  <c r="J63" i="10"/>
  <c r="G63" i="10"/>
  <c r="F63" i="10"/>
  <c r="V62" i="10"/>
  <c r="U62" i="10"/>
  <c r="T62" i="10"/>
  <c r="S62" i="10"/>
  <c r="R62" i="10"/>
  <c r="O62" i="10"/>
  <c r="J62" i="10"/>
  <c r="G62" i="10"/>
  <c r="F62" i="10"/>
  <c r="V61" i="10"/>
  <c r="U61" i="10"/>
  <c r="T61" i="10"/>
  <c r="S61" i="10"/>
  <c r="R61" i="10"/>
  <c r="O61" i="10"/>
  <c r="J61" i="10"/>
  <c r="F61" i="10"/>
  <c r="V59" i="10"/>
  <c r="U59" i="10"/>
  <c r="T59" i="10"/>
  <c r="S59" i="10"/>
  <c r="O59" i="10"/>
  <c r="J59" i="10"/>
  <c r="G59" i="10"/>
  <c r="F59" i="10"/>
  <c r="E59" i="10"/>
  <c r="D59" i="10"/>
  <c r="C59" i="10"/>
  <c r="J57" i="10"/>
  <c r="E57" i="10"/>
  <c r="I57" i="10" s="1"/>
  <c r="J56" i="10"/>
  <c r="E56" i="10"/>
  <c r="I56" i="10" s="1"/>
  <c r="T54" i="10"/>
  <c r="P54" i="10" s="1"/>
  <c r="O54" i="10"/>
  <c r="T53" i="10"/>
  <c r="P53" i="10" s="1"/>
  <c r="O53" i="10"/>
  <c r="T52" i="10"/>
  <c r="P52" i="10" s="1"/>
  <c r="O52" i="10"/>
  <c r="T51" i="10"/>
  <c r="P51" i="10" s="1"/>
  <c r="O51" i="10"/>
  <c r="T50" i="10"/>
  <c r="O50" i="10"/>
  <c r="O49" i="10" s="1"/>
  <c r="U48" i="10"/>
  <c r="W48" i="10" s="1"/>
  <c r="P48" i="10"/>
  <c r="O48" i="10"/>
  <c r="U47" i="10"/>
  <c r="W47" i="10" s="1"/>
  <c r="P47" i="10"/>
  <c r="O47" i="10"/>
  <c r="U46" i="10"/>
  <c r="W46" i="10" s="1"/>
  <c r="O46" i="10"/>
  <c r="V35" i="10"/>
  <c r="V33" i="10" s="1"/>
  <c r="U35" i="10"/>
  <c r="U33" i="10" s="1"/>
  <c r="T35" i="10"/>
  <c r="T33" i="10" s="1"/>
  <c r="S35" i="10"/>
  <c r="S33" i="10" s="1"/>
  <c r="R35" i="10"/>
  <c r="R33" i="10" s="1"/>
  <c r="Q34" i="10"/>
  <c r="P34" i="10" s="1"/>
  <c r="G32" i="10"/>
  <c r="G30" i="10" s="1"/>
  <c r="F32" i="10"/>
  <c r="F30" i="10" s="1"/>
  <c r="E32" i="10"/>
  <c r="E30" i="10" s="1"/>
  <c r="D32" i="10"/>
  <c r="D30" i="10" s="1"/>
  <c r="C32" i="10"/>
  <c r="H31" i="10"/>
  <c r="I31" i="10" s="1"/>
  <c r="J29" i="10"/>
  <c r="G29" i="10"/>
  <c r="F29" i="10"/>
  <c r="E29" i="10"/>
  <c r="D29" i="10"/>
  <c r="C29" i="10"/>
  <c r="J28" i="10"/>
  <c r="G28" i="10"/>
  <c r="F28" i="10"/>
  <c r="E28" i="10"/>
  <c r="D28" i="10"/>
  <c r="C28" i="10"/>
  <c r="G22" i="10"/>
  <c r="F22" i="10"/>
  <c r="F77" i="10" s="1"/>
  <c r="E22" i="10"/>
  <c r="D22" i="10"/>
  <c r="U157" i="10" s="1"/>
  <c r="C22" i="10"/>
  <c r="Q20" i="10"/>
  <c r="P20" i="10" s="1"/>
  <c r="H23" i="10" s="1"/>
  <c r="Q26" i="10" s="1"/>
  <c r="G18" i="10"/>
  <c r="F18" i="10"/>
  <c r="E18" i="10"/>
  <c r="D18" i="10"/>
  <c r="C18" i="10"/>
  <c r="V17" i="10"/>
  <c r="W17" i="10" s="1"/>
  <c r="T17" i="10"/>
  <c r="V16" i="10"/>
  <c r="U16" i="10"/>
  <c r="T16" i="10"/>
  <c r="S16" i="10"/>
  <c r="R16" i="10"/>
  <c r="V15" i="10"/>
  <c r="U15" i="10"/>
  <c r="T15" i="10"/>
  <c r="S15" i="10"/>
  <c r="R15" i="10"/>
  <c r="V14" i="10"/>
  <c r="U14" i="10"/>
  <c r="T14" i="10"/>
  <c r="S14" i="10"/>
  <c r="R14" i="10"/>
  <c r="B6" i="10"/>
  <c r="T168" i="9"/>
  <c r="P168" i="9"/>
  <c r="T167" i="9"/>
  <c r="P167" i="9"/>
  <c r="T166" i="9"/>
  <c r="T165" i="9"/>
  <c r="V164" i="9"/>
  <c r="U164" i="9"/>
  <c r="T164" i="9"/>
  <c r="S164" i="9"/>
  <c r="R164" i="9"/>
  <c r="J158" i="9"/>
  <c r="G158" i="9"/>
  <c r="F158" i="9"/>
  <c r="E158" i="9"/>
  <c r="D158" i="9"/>
  <c r="C158" i="9"/>
  <c r="G156" i="9"/>
  <c r="F156" i="9"/>
  <c r="E156" i="9"/>
  <c r="D156" i="9"/>
  <c r="C156" i="9"/>
  <c r="F155" i="9"/>
  <c r="E155" i="9"/>
  <c r="D155" i="9"/>
  <c r="C155" i="9"/>
  <c r="G153" i="9"/>
  <c r="F153" i="9"/>
  <c r="E153" i="9"/>
  <c r="D153" i="9"/>
  <c r="C153" i="9"/>
  <c r="V148" i="9"/>
  <c r="U148" i="9"/>
  <c r="T148" i="9"/>
  <c r="S148" i="9"/>
  <c r="R148" i="9"/>
  <c r="O148" i="9"/>
  <c r="J148" i="9"/>
  <c r="G148" i="9"/>
  <c r="G146" i="9" s="1"/>
  <c r="F148" i="9"/>
  <c r="F146" i="9" s="1"/>
  <c r="E148" i="9"/>
  <c r="D148" i="9"/>
  <c r="D146" i="9" s="1"/>
  <c r="C148" i="9"/>
  <c r="V147" i="9"/>
  <c r="U147" i="9"/>
  <c r="T147" i="9"/>
  <c r="S147" i="9"/>
  <c r="R147" i="9"/>
  <c r="O147" i="9"/>
  <c r="J147" i="9"/>
  <c r="E147" i="9"/>
  <c r="T145" i="9"/>
  <c r="P145" i="9" s="1"/>
  <c r="O145" i="9"/>
  <c r="J145" i="9"/>
  <c r="G145" i="9"/>
  <c r="F145" i="9"/>
  <c r="D145" i="9"/>
  <c r="C145" i="9"/>
  <c r="O133" i="9"/>
  <c r="O132" i="9"/>
  <c r="O131" i="9"/>
  <c r="J129" i="9"/>
  <c r="J128" i="9"/>
  <c r="J127" i="9"/>
  <c r="U116" i="9"/>
  <c r="W116" i="9" s="1"/>
  <c r="P116" i="9" s="1"/>
  <c r="O116" i="9"/>
  <c r="J116" i="9"/>
  <c r="G116" i="9"/>
  <c r="F116" i="9"/>
  <c r="E116" i="9"/>
  <c r="D116" i="9"/>
  <c r="C116" i="9"/>
  <c r="E115" i="9"/>
  <c r="I115" i="9" s="1"/>
  <c r="E114" i="9"/>
  <c r="D114" i="9"/>
  <c r="D113" i="9" s="1"/>
  <c r="C114" i="9"/>
  <c r="O107" i="9"/>
  <c r="N107" i="9" s="1"/>
  <c r="E107" i="9"/>
  <c r="I107" i="9" s="1"/>
  <c r="K107" i="9" s="1"/>
  <c r="V106" i="9"/>
  <c r="U106" i="9"/>
  <c r="U103" i="9" s="1"/>
  <c r="T106" i="9"/>
  <c r="S106" i="9"/>
  <c r="S103" i="9" s="1"/>
  <c r="R106" i="9"/>
  <c r="O106" i="9"/>
  <c r="J106" i="9"/>
  <c r="G106" i="9"/>
  <c r="G103" i="9" s="1"/>
  <c r="F106" i="9"/>
  <c r="F103" i="9" s="1"/>
  <c r="E106" i="9"/>
  <c r="D106" i="9"/>
  <c r="D103" i="9" s="1"/>
  <c r="C106" i="9"/>
  <c r="T105" i="9"/>
  <c r="P105" i="9" s="1"/>
  <c r="O105" i="9"/>
  <c r="J105" i="9"/>
  <c r="E105" i="9"/>
  <c r="I105" i="9" s="1"/>
  <c r="T104" i="9"/>
  <c r="P104" i="9" s="1"/>
  <c r="O104" i="9"/>
  <c r="J104" i="9"/>
  <c r="E104" i="9"/>
  <c r="I104" i="9" s="1"/>
  <c r="R103" i="9"/>
  <c r="V102" i="9"/>
  <c r="U102" i="9"/>
  <c r="T102" i="9"/>
  <c r="S102" i="9"/>
  <c r="R102" i="9"/>
  <c r="O102" i="9"/>
  <c r="J102" i="9"/>
  <c r="F102" i="9"/>
  <c r="I102" i="9" s="1"/>
  <c r="E102" i="9"/>
  <c r="T101" i="9"/>
  <c r="S101" i="9"/>
  <c r="O101" i="9"/>
  <c r="J101" i="9"/>
  <c r="G101" i="9"/>
  <c r="F101" i="9"/>
  <c r="E101" i="9"/>
  <c r="D101" i="9"/>
  <c r="C101" i="9"/>
  <c r="U99" i="9"/>
  <c r="W99" i="9" s="1"/>
  <c r="P99" i="9" s="1"/>
  <c r="N99" i="9" s="1"/>
  <c r="E99" i="9"/>
  <c r="C99" i="9"/>
  <c r="U98" i="9"/>
  <c r="W98" i="9" s="1"/>
  <c r="P98" i="9" s="1"/>
  <c r="N98" i="9" s="1"/>
  <c r="E98" i="9"/>
  <c r="C98" i="9"/>
  <c r="U97" i="9"/>
  <c r="W97" i="9" s="1"/>
  <c r="P97" i="9" s="1"/>
  <c r="N97" i="9" s="1"/>
  <c r="E97" i="9"/>
  <c r="C97" i="9"/>
  <c r="W96" i="9"/>
  <c r="P96" i="9" s="1"/>
  <c r="O96" i="9"/>
  <c r="J96" i="9"/>
  <c r="G96" i="9"/>
  <c r="G89" i="9" s="1"/>
  <c r="F96" i="9"/>
  <c r="F89" i="9" s="1"/>
  <c r="E96" i="9"/>
  <c r="D96" i="9"/>
  <c r="C96" i="9"/>
  <c r="C89" i="9" s="1"/>
  <c r="V95" i="9"/>
  <c r="U95" i="9"/>
  <c r="T95" i="9"/>
  <c r="S95" i="9"/>
  <c r="R95" i="9"/>
  <c r="O95" i="9"/>
  <c r="J95" i="9"/>
  <c r="D95" i="9"/>
  <c r="B95" i="9" s="1"/>
  <c r="I95" i="9" s="1"/>
  <c r="V94" i="9"/>
  <c r="U94" i="9"/>
  <c r="T94" i="9"/>
  <c r="S94" i="9"/>
  <c r="R94" i="9"/>
  <c r="O94" i="9"/>
  <c r="J94" i="9"/>
  <c r="D94" i="9"/>
  <c r="B94" i="9" s="1"/>
  <c r="I94" i="9" s="1"/>
  <c r="V93" i="9"/>
  <c r="U93" i="9"/>
  <c r="T93" i="9"/>
  <c r="S93" i="9"/>
  <c r="R93" i="9"/>
  <c r="O93" i="9"/>
  <c r="J93" i="9"/>
  <c r="D93" i="9"/>
  <c r="B93" i="9" s="1"/>
  <c r="I93" i="9" s="1"/>
  <c r="V92" i="9"/>
  <c r="U92" i="9"/>
  <c r="T92" i="9"/>
  <c r="S92" i="9"/>
  <c r="R92" i="9"/>
  <c r="O92" i="9"/>
  <c r="J92" i="9"/>
  <c r="B92" i="9"/>
  <c r="I92" i="9" s="1"/>
  <c r="V91" i="9"/>
  <c r="U91" i="9"/>
  <c r="T91" i="9"/>
  <c r="S91" i="9"/>
  <c r="R91" i="9"/>
  <c r="O91" i="9"/>
  <c r="J91" i="9"/>
  <c r="B91" i="9"/>
  <c r="I91" i="9" s="1"/>
  <c r="V90" i="9"/>
  <c r="V89" i="9" s="1"/>
  <c r="U90" i="9"/>
  <c r="T90" i="9"/>
  <c r="S90" i="9"/>
  <c r="S89" i="9" s="1"/>
  <c r="R89" i="9"/>
  <c r="O90" i="9"/>
  <c r="J90" i="9"/>
  <c r="D90" i="9"/>
  <c r="B90" i="9" s="1"/>
  <c r="I90" i="9" s="1"/>
  <c r="T88" i="9"/>
  <c r="P88" i="9" s="1"/>
  <c r="O88" i="9"/>
  <c r="J88" i="9"/>
  <c r="G88" i="9"/>
  <c r="F88" i="9"/>
  <c r="E88" i="9"/>
  <c r="D88" i="9"/>
  <c r="C88" i="9"/>
  <c r="T87" i="9"/>
  <c r="P87" i="9" s="1"/>
  <c r="O87" i="9"/>
  <c r="O86" i="9" s="1"/>
  <c r="J87" i="9"/>
  <c r="J86" i="9" s="1"/>
  <c r="G87" i="9"/>
  <c r="F87" i="9"/>
  <c r="F86" i="9" s="1"/>
  <c r="E87" i="9"/>
  <c r="E86" i="9" s="1"/>
  <c r="D87" i="9"/>
  <c r="D86" i="9" s="1"/>
  <c r="C87" i="9"/>
  <c r="T86" i="9"/>
  <c r="P86" i="9" s="1"/>
  <c r="V74" i="9"/>
  <c r="U74" i="9"/>
  <c r="T74" i="9"/>
  <c r="S74" i="9"/>
  <c r="R74" i="9"/>
  <c r="O74" i="9"/>
  <c r="J74" i="9"/>
  <c r="G74" i="9"/>
  <c r="F74" i="9"/>
  <c r="E74" i="9"/>
  <c r="D74" i="9"/>
  <c r="C74" i="9"/>
  <c r="V73" i="9"/>
  <c r="U73" i="9"/>
  <c r="T73" i="9"/>
  <c r="S73" i="9"/>
  <c r="R73" i="9"/>
  <c r="G73" i="9"/>
  <c r="F73" i="9"/>
  <c r="E73" i="9"/>
  <c r="D73" i="9"/>
  <c r="C73" i="9"/>
  <c r="V72" i="9"/>
  <c r="U72" i="9"/>
  <c r="T72" i="9"/>
  <c r="S72" i="9"/>
  <c r="O72" i="9"/>
  <c r="J72" i="9"/>
  <c r="G72" i="9"/>
  <c r="F72" i="9"/>
  <c r="E72" i="9"/>
  <c r="D72" i="9"/>
  <c r="C72" i="9"/>
  <c r="V71" i="9"/>
  <c r="U71" i="9"/>
  <c r="T71" i="9"/>
  <c r="S71" i="9"/>
  <c r="R71" i="9"/>
  <c r="O71" i="9"/>
  <c r="J71" i="9"/>
  <c r="G71" i="9"/>
  <c r="F71" i="9"/>
  <c r="E71" i="9"/>
  <c r="D71" i="9"/>
  <c r="C71" i="9"/>
  <c r="V70" i="9"/>
  <c r="U70" i="9"/>
  <c r="T70" i="9"/>
  <c r="S70" i="9"/>
  <c r="R70" i="9"/>
  <c r="O70" i="9"/>
  <c r="J70" i="9"/>
  <c r="G70" i="9"/>
  <c r="F70" i="9"/>
  <c r="E70" i="9"/>
  <c r="D70" i="9"/>
  <c r="C70" i="9"/>
  <c r="S68" i="9"/>
  <c r="R68" i="9"/>
  <c r="G68" i="9"/>
  <c r="F68" i="9"/>
  <c r="S67" i="9"/>
  <c r="R67" i="9"/>
  <c r="G67" i="9"/>
  <c r="F67" i="9"/>
  <c r="S66" i="9"/>
  <c r="R66" i="9"/>
  <c r="G66" i="9"/>
  <c r="F66" i="9"/>
  <c r="S65" i="9"/>
  <c r="R65" i="9"/>
  <c r="G65" i="9"/>
  <c r="F65" i="9"/>
  <c r="V64" i="9"/>
  <c r="U64" i="9"/>
  <c r="T64" i="9"/>
  <c r="S64" i="9"/>
  <c r="R64" i="9"/>
  <c r="O64" i="9"/>
  <c r="J64" i="9"/>
  <c r="G64" i="9"/>
  <c r="F64" i="9"/>
  <c r="D64" i="9"/>
  <c r="C64" i="9"/>
  <c r="V63" i="9"/>
  <c r="U63" i="9"/>
  <c r="T63" i="9"/>
  <c r="S63" i="9"/>
  <c r="R63" i="9"/>
  <c r="O63" i="9"/>
  <c r="J63" i="9"/>
  <c r="G63" i="9"/>
  <c r="F63" i="9"/>
  <c r="V62" i="9"/>
  <c r="U62" i="9"/>
  <c r="T62" i="9"/>
  <c r="S62" i="9"/>
  <c r="R62" i="9"/>
  <c r="O62" i="9"/>
  <c r="J62" i="9"/>
  <c r="G62" i="9"/>
  <c r="F62" i="9"/>
  <c r="V61" i="9"/>
  <c r="U61" i="9"/>
  <c r="T61" i="9"/>
  <c r="S61" i="9"/>
  <c r="R61" i="9"/>
  <c r="O61" i="9"/>
  <c r="J61" i="9"/>
  <c r="F61" i="9"/>
  <c r="V59" i="9"/>
  <c r="U59" i="9"/>
  <c r="T59" i="9"/>
  <c r="S59" i="9"/>
  <c r="O59" i="9"/>
  <c r="J59" i="9"/>
  <c r="G59" i="9"/>
  <c r="F59" i="9"/>
  <c r="E59" i="9"/>
  <c r="D59" i="9"/>
  <c r="C59" i="9"/>
  <c r="J57" i="9"/>
  <c r="E57" i="9"/>
  <c r="I57" i="9" s="1"/>
  <c r="J56" i="9"/>
  <c r="E56" i="9"/>
  <c r="I56" i="9" s="1"/>
  <c r="T54" i="9"/>
  <c r="P54" i="9" s="1"/>
  <c r="O54" i="9"/>
  <c r="T53" i="9"/>
  <c r="P53" i="9" s="1"/>
  <c r="O53" i="9"/>
  <c r="T52" i="9"/>
  <c r="P52" i="9" s="1"/>
  <c r="O52" i="9"/>
  <c r="T51" i="9"/>
  <c r="P51" i="9" s="1"/>
  <c r="O51" i="9"/>
  <c r="T50" i="9"/>
  <c r="P50" i="9" s="1"/>
  <c r="O50" i="9"/>
  <c r="U48" i="9"/>
  <c r="W48" i="9" s="1"/>
  <c r="P48" i="9"/>
  <c r="O48" i="9"/>
  <c r="U47" i="9"/>
  <c r="W47" i="9" s="1"/>
  <c r="P47" i="9"/>
  <c r="O47" i="9"/>
  <c r="U46" i="9"/>
  <c r="P46" i="9" s="1"/>
  <c r="O46" i="9"/>
  <c r="V35" i="9"/>
  <c r="V33" i="9" s="1"/>
  <c r="U35" i="9"/>
  <c r="T35" i="9"/>
  <c r="T33" i="9" s="1"/>
  <c r="S35" i="9"/>
  <c r="S33" i="9" s="1"/>
  <c r="R35" i="9"/>
  <c r="Q34" i="9"/>
  <c r="P34" i="9" s="1"/>
  <c r="G32" i="9"/>
  <c r="G30" i="9" s="1"/>
  <c r="F32" i="9"/>
  <c r="F30" i="9" s="1"/>
  <c r="E32" i="9"/>
  <c r="E30" i="9" s="1"/>
  <c r="D32" i="9"/>
  <c r="D30" i="9" s="1"/>
  <c r="C32" i="9"/>
  <c r="C30" i="9" s="1"/>
  <c r="H31" i="9"/>
  <c r="I31" i="9" s="1"/>
  <c r="J29" i="9"/>
  <c r="G29" i="9"/>
  <c r="F29" i="9"/>
  <c r="E29" i="9"/>
  <c r="D29" i="9"/>
  <c r="C29" i="9"/>
  <c r="J28" i="9"/>
  <c r="G28" i="9"/>
  <c r="F28" i="9"/>
  <c r="E28" i="9"/>
  <c r="D28" i="9"/>
  <c r="C28" i="9"/>
  <c r="G22" i="9"/>
  <c r="F22" i="9"/>
  <c r="E22" i="9"/>
  <c r="D22" i="9"/>
  <c r="C22" i="9"/>
  <c r="Q20" i="9"/>
  <c r="P20" i="9" s="1"/>
  <c r="H23" i="9" s="1"/>
  <c r="Q26" i="9" s="1"/>
  <c r="G18" i="9"/>
  <c r="F18" i="9"/>
  <c r="E18" i="9"/>
  <c r="D18" i="9"/>
  <c r="C18" i="9"/>
  <c r="V17" i="9"/>
  <c r="W17" i="9" s="1"/>
  <c r="T17" i="9"/>
  <c r="V16" i="9"/>
  <c r="U16" i="9"/>
  <c r="T16" i="9"/>
  <c r="S16" i="9"/>
  <c r="R16" i="9"/>
  <c r="V15" i="9"/>
  <c r="U15" i="9"/>
  <c r="T15" i="9"/>
  <c r="S15" i="9"/>
  <c r="R15" i="9"/>
  <c r="V14" i="9"/>
  <c r="U14" i="9"/>
  <c r="T14" i="9"/>
  <c r="S14" i="9"/>
  <c r="R14" i="9"/>
  <c r="B6" i="9"/>
  <c r="T168" i="8"/>
  <c r="P168" i="8"/>
  <c r="T167" i="8"/>
  <c r="P167" i="8"/>
  <c r="T166" i="8"/>
  <c r="T165" i="8"/>
  <c r="V164" i="8"/>
  <c r="T164" i="8"/>
  <c r="S164" i="8"/>
  <c r="R164" i="8"/>
  <c r="J158" i="8"/>
  <c r="G158" i="8"/>
  <c r="F158" i="8"/>
  <c r="E158" i="8"/>
  <c r="D158" i="8"/>
  <c r="C158" i="8"/>
  <c r="G156" i="8"/>
  <c r="F156" i="8"/>
  <c r="E156" i="8"/>
  <c r="D156" i="8"/>
  <c r="C156" i="8"/>
  <c r="F155" i="8"/>
  <c r="E155" i="8"/>
  <c r="D155" i="8"/>
  <c r="C155" i="8"/>
  <c r="G153" i="8"/>
  <c r="F153" i="8"/>
  <c r="E153" i="8"/>
  <c r="D153" i="8"/>
  <c r="C153" i="8"/>
  <c r="V148" i="8"/>
  <c r="U148" i="8"/>
  <c r="T148" i="8"/>
  <c r="S148" i="8"/>
  <c r="R148" i="8"/>
  <c r="O148" i="8"/>
  <c r="J148" i="8"/>
  <c r="G148" i="8"/>
  <c r="G146" i="8" s="1"/>
  <c r="F148" i="8"/>
  <c r="F146" i="8" s="1"/>
  <c r="E148" i="8"/>
  <c r="D148" i="8"/>
  <c r="D146" i="8" s="1"/>
  <c r="C148" i="8"/>
  <c r="C146" i="8" s="1"/>
  <c r="V147" i="8"/>
  <c r="U147" i="8"/>
  <c r="T147" i="8"/>
  <c r="S147" i="8"/>
  <c r="R147" i="8"/>
  <c r="O147" i="8"/>
  <c r="J147" i="8"/>
  <c r="E147" i="8"/>
  <c r="I147" i="8" s="1"/>
  <c r="T145" i="8"/>
  <c r="P145" i="8" s="1"/>
  <c r="O145" i="8"/>
  <c r="J145" i="8"/>
  <c r="G145" i="8"/>
  <c r="F145" i="8"/>
  <c r="D145" i="8"/>
  <c r="C145" i="8"/>
  <c r="O133" i="8"/>
  <c r="O132" i="8"/>
  <c r="O131" i="8"/>
  <c r="J129" i="8"/>
  <c r="J127" i="8"/>
  <c r="U116" i="8"/>
  <c r="W116" i="8" s="1"/>
  <c r="P116" i="8" s="1"/>
  <c r="O116" i="8"/>
  <c r="J116" i="8"/>
  <c r="G116" i="8"/>
  <c r="F116" i="8"/>
  <c r="E116" i="8"/>
  <c r="D116" i="8"/>
  <c r="C116" i="8"/>
  <c r="E115" i="8"/>
  <c r="I115" i="8" s="1"/>
  <c r="E114" i="8"/>
  <c r="D114" i="8"/>
  <c r="D113" i="8" s="1"/>
  <c r="C114" i="8"/>
  <c r="C113" i="8" s="1"/>
  <c r="O107" i="8"/>
  <c r="N107" i="8" s="1"/>
  <c r="E107" i="8"/>
  <c r="I107" i="8" s="1"/>
  <c r="K107" i="8" s="1"/>
  <c r="V106" i="8"/>
  <c r="V103" i="8" s="1"/>
  <c r="T106" i="8"/>
  <c r="S106" i="8"/>
  <c r="S103" i="8" s="1"/>
  <c r="R106" i="8"/>
  <c r="R103" i="8" s="1"/>
  <c r="O106" i="8"/>
  <c r="J106" i="8"/>
  <c r="G103" i="8"/>
  <c r="F106" i="8"/>
  <c r="F103" i="8" s="1"/>
  <c r="E106" i="8"/>
  <c r="D106" i="8"/>
  <c r="D103" i="8" s="1"/>
  <c r="C106" i="8"/>
  <c r="C103" i="8" s="1"/>
  <c r="T105" i="8"/>
  <c r="P105" i="8" s="1"/>
  <c r="O105" i="8"/>
  <c r="J105" i="8"/>
  <c r="E105" i="8"/>
  <c r="I105" i="8" s="1"/>
  <c r="T104" i="8"/>
  <c r="P104" i="8" s="1"/>
  <c r="O104" i="8"/>
  <c r="J104" i="8"/>
  <c r="E104" i="8"/>
  <c r="I104" i="8" s="1"/>
  <c r="V102" i="8"/>
  <c r="U102" i="8"/>
  <c r="T102" i="8"/>
  <c r="S102" i="8"/>
  <c r="R102" i="8"/>
  <c r="O102" i="8"/>
  <c r="J102" i="8"/>
  <c r="F102" i="8"/>
  <c r="E102" i="8"/>
  <c r="T101" i="8"/>
  <c r="S101" i="8"/>
  <c r="O101" i="8"/>
  <c r="J101" i="8"/>
  <c r="F101" i="8"/>
  <c r="E101" i="8"/>
  <c r="D101" i="8"/>
  <c r="C101" i="8"/>
  <c r="U99" i="8"/>
  <c r="W99" i="8" s="1"/>
  <c r="P99" i="8" s="1"/>
  <c r="N99" i="8" s="1"/>
  <c r="E99" i="8"/>
  <c r="C99" i="8"/>
  <c r="U98" i="8"/>
  <c r="W98" i="8" s="1"/>
  <c r="P98" i="8" s="1"/>
  <c r="N98" i="8" s="1"/>
  <c r="E98" i="8"/>
  <c r="C98" i="8"/>
  <c r="U97" i="8"/>
  <c r="W97" i="8" s="1"/>
  <c r="P97" i="8" s="1"/>
  <c r="N97" i="8" s="1"/>
  <c r="E97" i="8"/>
  <c r="C97" i="8"/>
  <c r="U96" i="8"/>
  <c r="W96" i="8" s="1"/>
  <c r="P96" i="8" s="1"/>
  <c r="O96" i="8"/>
  <c r="J96" i="8"/>
  <c r="G96" i="8"/>
  <c r="G89" i="8" s="1"/>
  <c r="F96" i="8"/>
  <c r="F89" i="8" s="1"/>
  <c r="E96" i="8"/>
  <c r="D96" i="8"/>
  <c r="C96" i="8"/>
  <c r="V95" i="8"/>
  <c r="U95" i="8"/>
  <c r="T95" i="8"/>
  <c r="S95" i="8"/>
  <c r="R95" i="8"/>
  <c r="O95" i="8"/>
  <c r="J95" i="8"/>
  <c r="D95" i="8"/>
  <c r="B95" i="8" s="1"/>
  <c r="I95" i="8" s="1"/>
  <c r="V94" i="8"/>
  <c r="U94" i="8"/>
  <c r="T94" i="8"/>
  <c r="S94" i="8"/>
  <c r="R94" i="8"/>
  <c r="O94" i="8"/>
  <c r="J94" i="8"/>
  <c r="D94" i="8"/>
  <c r="B94" i="8" s="1"/>
  <c r="I94" i="8" s="1"/>
  <c r="V93" i="8"/>
  <c r="U93" i="8"/>
  <c r="T93" i="8"/>
  <c r="S93" i="8"/>
  <c r="R93" i="8"/>
  <c r="O93" i="8"/>
  <c r="J93" i="8"/>
  <c r="D93" i="8"/>
  <c r="B93" i="8" s="1"/>
  <c r="I93" i="8" s="1"/>
  <c r="V92" i="8"/>
  <c r="U92" i="8"/>
  <c r="T92" i="8"/>
  <c r="S92" i="8"/>
  <c r="R92" i="8"/>
  <c r="O92" i="8"/>
  <c r="J92" i="8"/>
  <c r="D92" i="8"/>
  <c r="B92" i="8" s="1"/>
  <c r="I92" i="8" s="1"/>
  <c r="V91" i="8"/>
  <c r="U91" i="8"/>
  <c r="T91" i="8"/>
  <c r="S91" i="8"/>
  <c r="R91" i="8"/>
  <c r="O91" i="8"/>
  <c r="J91" i="8"/>
  <c r="D91" i="8"/>
  <c r="B91" i="8" s="1"/>
  <c r="I91" i="8" s="1"/>
  <c r="V90" i="8"/>
  <c r="V89" i="8" s="1"/>
  <c r="U90" i="8"/>
  <c r="T90" i="8"/>
  <c r="T89" i="8" s="1"/>
  <c r="S90" i="8"/>
  <c r="S89" i="8" s="1"/>
  <c r="R90" i="8"/>
  <c r="R89" i="8" s="1"/>
  <c r="O90" i="8"/>
  <c r="J90" i="8"/>
  <c r="D90" i="8"/>
  <c r="B90" i="8" s="1"/>
  <c r="I90" i="8" s="1"/>
  <c r="T88" i="8"/>
  <c r="P88" i="8" s="1"/>
  <c r="O88" i="8"/>
  <c r="J88" i="8"/>
  <c r="G88" i="8"/>
  <c r="F88" i="8"/>
  <c r="E88" i="8"/>
  <c r="D88" i="8"/>
  <c r="C88" i="8"/>
  <c r="T87" i="8"/>
  <c r="P87" i="8" s="1"/>
  <c r="O87" i="8"/>
  <c r="J87" i="8"/>
  <c r="J86" i="8" s="1"/>
  <c r="G86" i="8"/>
  <c r="F87" i="8"/>
  <c r="F86" i="8" s="1"/>
  <c r="E87" i="8"/>
  <c r="D87" i="8"/>
  <c r="C87" i="8"/>
  <c r="V74" i="8"/>
  <c r="U74" i="8"/>
  <c r="T74" i="8"/>
  <c r="S74" i="8"/>
  <c r="R74" i="8"/>
  <c r="O74" i="8"/>
  <c r="J74" i="8"/>
  <c r="G74" i="8"/>
  <c r="F74" i="8"/>
  <c r="E74" i="8"/>
  <c r="D74" i="8"/>
  <c r="C74" i="8"/>
  <c r="V73" i="8"/>
  <c r="U73" i="8"/>
  <c r="T73" i="8"/>
  <c r="S73" i="8"/>
  <c r="R73" i="8"/>
  <c r="G73" i="8"/>
  <c r="F73" i="8"/>
  <c r="E73" i="8"/>
  <c r="D73" i="8"/>
  <c r="C73" i="8"/>
  <c r="V72" i="8"/>
  <c r="U72" i="8"/>
  <c r="T72" i="8"/>
  <c r="S72" i="8"/>
  <c r="R72" i="8"/>
  <c r="O72" i="8"/>
  <c r="J72" i="8"/>
  <c r="G72" i="8"/>
  <c r="F72" i="8"/>
  <c r="E72" i="8"/>
  <c r="D72" i="8"/>
  <c r="C72" i="8"/>
  <c r="V71" i="8"/>
  <c r="U71" i="8"/>
  <c r="T71" i="8"/>
  <c r="S71" i="8"/>
  <c r="R71" i="8"/>
  <c r="O71" i="8"/>
  <c r="J71" i="8"/>
  <c r="G71" i="8"/>
  <c r="F71" i="8"/>
  <c r="E71" i="8"/>
  <c r="D71" i="8"/>
  <c r="C71" i="8"/>
  <c r="V70" i="8"/>
  <c r="U70" i="8"/>
  <c r="T70" i="8"/>
  <c r="S70" i="8"/>
  <c r="O70" i="8"/>
  <c r="J70" i="8"/>
  <c r="G70" i="8"/>
  <c r="F70" i="8"/>
  <c r="E70" i="8"/>
  <c r="D70" i="8"/>
  <c r="C70" i="8"/>
  <c r="S68" i="8"/>
  <c r="R68" i="8"/>
  <c r="G68" i="8"/>
  <c r="F68" i="8"/>
  <c r="S67" i="8"/>
  <c r="R67" i="8"/>
  <c r="G67" i="8"/>
  <c r="F67" i="8"/>
  <c r="S66" i="8"/>
  <c r="R66" i="8"/>
  <c r="G66" i="8"/>
  <c r="F66" i="8"/>
  <c r="S65" i="8"/>
  <c r="R65" i="8"/>
  <c r="G65" i="8"/>
  <c r="F65" i="8"/>
  <c r="V64" i="8"/>
  <c r="U64" i="8"/>
  <c r="T64" i="8"/>
  <c r="S64" i="8"/>
  <c r="R64" i="8"/>
  <c r="O64" i="8"/>
  <c r="J64" i="8"/>
  <c r="G64" i="8"/>
  <c r="F64" i="8"/>
  <c r="D64" i="8"/>
  <c r="C64" i="8"/>
  <c r="V63" i="8"/>
  <c r="U63" i="8"/>
  <c r="T63" i="8"/>
  <c r="S63" i="8"/>
  <c r="R63" i="8"/>
  <c r="O63" i="8"/>
  <c r="J63" i="8"/>
  <c r="G63" i="8"/>
  <c r="F63" i="8"/>
  <c r="V62" i="8"/>
  <c r="U62" i="8"/>
  <c r="T62" i="8"/>
  <c r="S62" i="8"/>
  <c r="O62" i="8"/>
  <c r="J62" i="8"/>
  <c r="G62" i="8"/>
  <c r="F62" i="8"/>
  <c r="V61" i="8"/>
  <c r="U61" i="8"/>
  <c r="T61" i="8"/>
  <c r="S61" i="8"/>
  <c r="R61" i="8"/>
  <c r="O61" i="8"/>
  <c r="J61" i="8"/>
  <c r="F61" i="8"/>
  <c r="V59" i="8"/>
  <c r="U59" i="8"/>
  <c r="T59" i="8"/>
  <c r="S59" i="8"/>
  <c r="O59" i="8"/>
  <c r="J59" i="8"/>
  <c r="G59" i="8"/>
  <c r="F59" i="8"/>
  <c r="E59" i="8"/>
  <c r="D59" i="8"/>
  <c r="C59" i="8"/>
  <c r="J57" i="8"/>
  <c r="E57" i="8"/>
  <c r="I57" i="8" s="1"/>
  <c r="J56" i="8"/>
  <c r="E56" i="8"/>
  <c r="I56" i="8" s="1"/>
  <c r="T54" i="8"/>
  <c r="P54" i="8" s="1"/>
  <c r="O54" i="8"/>
  <c r="T53" i="8"/>
  <c r="P53" i="8" s="1"/>
  <c r="O53" i="8"/>
  <c r="T52" i="8"/>
  <c r="P52" i="8" s="1"/>
  <c r="O52" i="8"/>
  <c r="T51" i="8"/>
  <c r="P51" i="8" s="1"/>
  <c r="O51" i="8"/>
  <c r="T50" i="8"/>
  <c r="O50" i="8"/>
  <c r="W48" i="8"/>
  <c r="P48" i="8"/>
  <c r="O48" i="8"/>
  <c r="W47" i="8"/>
  <c r="P47" i="8"/>
  <c r="O47" i="8"/>
  <c r="U46" i="8"/>
  <c r="W46" i="8" s="1"/>
  <c r="O46" i="8"/>
  <c r="V35" i="8"/>
  <c r="V33" i="8" s="1"/>
  <c r="U35" i="8"/>
  <c r="U33" i="8" s="1"/>
  <c r="T35" i="8"/>
  <c r="T33" i="8" s="1"/>
  <c r="S35" i="8"/>
  <c r="S33" i="8" s="1"/>
  <c r="R35" i="8"/>
  <c r="Q34" i="8"/>
  <c r="P34" i="8" s="1"/>
  <c r="G32" i="8"/>
  <c r="G30" i="8" s="1"/>
  <c r="F32" i="8"/>
  <c r="F30" i="8" s="1"/>
  <c r="E32" i="8"/>
  <c r="E30" i="8" s="1"/>
  <c r="D32" i="8"/>
  <c r="C32" i="8"/>
  <c r="C30" i="8" s="1"/>
  <c r="H31" i="8"/>
  <c r="H30" i="8" s="1"/>
  <c r="J29" i="8"/>
  <c r="G29" i="8"/>
  <c r="F29" i="8"/>
  <c r="E29" i="8"/>
  <c r="D29" i="8"/>
  <c r="C29" i="8"/>
  <c r="J28" i="8"/>
  <c r="G28" i="8"/>
  <c r="F28" i="8"/>
  <c r="E28" i="8"/>
  <c r="D28" i="8"/>
  <c r="C28" i="8"/>
  <c r="G22" i="8"/>
  <c r="G37" i="8" s="1"/>
  <c r="F22" i="8"/>
  <c r="F37" i="8" s="1"/>
  <c r="E22" i="8"/>
  <c r="E37" i="8" s="1"/>
  <c r="D22" i="8"/>
  <c r="C22" i="8"/>
  <c r="Q20" i="8"/>
  <c r="P20" i="8" s="1"/>
  <c r="H23" i="8" s="1"/>
  <c r="Q26" i="8" s="1"/>
  <c r="G18" i="8"/>
  <c r="F18" i="8"/>
  <c r="E18" i="8"/>
  <c r="D18" i="8"/>
  <c r="C18" i="8"/>
  <c r="V17" i="8"/>
  <c r="W17" i="8" s="1"/>
  <c r="T17" i="8"/>
  <c r="V16" i="8"/>
  <c r="U16" i="8"/>
  <c r="T16" i="8"/>
  <c r="S16" i="8"/>
  <c r="R16" i="8"/>
  <c r="V15" i="8"/>
  <c r="U15" i="8"/>
  <c r="T15" i="8"/>
  <c r="S15" i="8"/>
  <c r="R15" i="8"/>
  <c r="V14" i="8"/>
  <c r="U14" i="8"/>
  <c r="T14" i="8"/>
  <c r="S14" i="8"/>
  <c r="R14" i="8"/>
  <c r="B6" i="8"/>
  <c r="T168" i="7"/>
  <c r="P168" i="7"/>
  <c r="T167" i="7"/>
  <c r="P167" i="7"/>
  <c r="T166" i="7"/>
  <c r="T165" i="7"/>
  <c r="V164" i="7"/>
  <c r="U164" i="7"/>
  <c r="T164" i="7"/>
  <c r="S164" i="7"/>
  <c r="R164" i="7"/>
  <c r="O164" i="7"/>
  <c r="J158" i="7"/>
  <c r="G158" i="7"/>
  <c r="F158" i="7"/>
  <c r="E158" i="7"/>
  <c r="D158" i="7"/>
  <c r="C158" i="7"/>
  <c r="G156" i="7"/>
  <c r="F156" i="7"/>
  <c r="E156" i="7"/>
  <c r="D156" i="7"/>
  <c r="C156" i="7"/>
  <c r="G155" i="7"/>
  <c r="F155" i="7"/>
  <c r="E155" i="7"/>
  <c r="D155" i="7"/>
  <c r="C155" i="7"/>
  <c r="G153" i="7"/>
  <c r="F153" i="7"/>
  <c r="E153" i="7"/>
  <c r="D153" i="7"/>
  <c r="C153" i="7"/>
  <c r="V148" i="7"/>
  <c r="U148" i="7"/>
  <c r="T148" i="7"/>
  <c r="S148" i="7"/>
  <c r="R148" i="7"/>
  <c r="O148" i="7"/>
  <c r="J148" i="7"/>
  <c r="G148" i="7"/>
  <c r="G146" i="7" s="1"/>
  <c r="F148" i="7"/>
  <c r="F146" i="7" s="1"/>
  <c r="E148" i="7"/>
  <c r="D148" i="7"/>
  <c r="D146" i="7" s="1"/>
  <c r="C148" i="7"/>
  <c r="C146" i="7" s="1"/>
  <c r="V147" i="7"/>
  <c r="U147" i="7"/>
  <c r="T147" i="7"/>
  <c r="S147" i="7"/>
  <c r="R147" i="7"/>
  <c r="O147" i="7"/>
  <c r="J147" i="7"/>
  <c r="E147" i="7"/>
  <c r="I147" i="7" s="1"/>
  <c r="T145" i="7"/>
  <c r="O145" i="7"/>
  <c r="J145" i="7"/>
  <c r="G145" i="7"/>
  <c r="F145" i="7"/>
  <c r="D145" i="7"/>
  <c r="C145" i="7"/>
  <c r="O133" i="7"/>
  <c r="O132" i="7"/>
  <c r="O131" i="7"/>
  <c r="J129" i="7"/>
  <c r="J127" i="7"/>
  <c r="U116" i="7"/>
  <c r="W116" i="7" s="1"/>
  <c r="P116" i="7" s="1"/>
  <c r="O116" i="7"/>
  <c r="J116" i="7"/>
  <c r="G116" i="7"/>
  <c r="F116" i="7"/>
  <c r="E116" i="7"/>
  <c r="D116" i="7"/>
  <c r="C116" i="7"/>
  <c r="E115" i="7"/>
  <c r="I115" i="7" s="1"/>
  <c r="E114" i="7"/>
  <c r="D114" i="7"/>
  <c r="D113" i="7" s="1"/>
  <c r="C114" i="7"/>
  <c r="O107" i="7"/>
  <c r="N107" i="7" s="1"/>
  <c r="E107" i="7"/>
  <c r="I107" i="7" s="1"/>
  <c r="K107" i="7" s="1"/>
  <c r="V106" i="7"/>
  <c r="V103" i="7" s="1"/>
  <c r="U106" i="7"/>
  <c r="U103" i="7" s="1"/>
  <c r="T106" i="7"/>
  <c r="S106" i="7"/>
  <c r="S103" i="7" s="1"/>
  <c r="R106" i="7"/>
  <c r="R103" i="7" s="1"/>
  <c r="O106" i="7"/>
  <c r="G106" i="7"/>
  <c r="G103" i="7" s="1"/>
  <c r="F106" i="7"/>
  <c r="F103" i="7" s="1"/>
  <c r="E106" i="7"/>
  <c r="D106" i="7"/>
  <c r="D103" i="7" s="1"/>
  <c r="C106" i="7"/>
  <c r="T105" i="7"/>
  <c r="P105" i="7" s="1"/>
  <c r="O105" i="7"/>
  <c r="J105" i="7"/>
  <c r="E105" i="7"/>
  <c r="I105" i="7" s="1"/>
  <c r="T104" i="7"/>
  <c r="P104" i="7" s="1"/>
  <c r="O104" i="7"/>
  <c r="J104" i="7"/>
  <c r="E104" i="7"/>
  <c r="I104" i="7" s="1"/>
  <c r="V102" i="7"/>
  <c r="U102" i="7"/>
  <c r="T102" i="7"/>
  <c r="S102" i="7"/>
  <c r="R102" i="7"/>
  <c r="O102" i="7"/>
  <c r="J102" i="7"/>
  <c r="F102" i="7"/>
  <c r="I102" i="7" s="1"/>
  <c r="E102" i="7"/>
  <c r="T101" i="7"/>
  <c r="S101" i="7"/>
  <c r="O101" i="7"/>
  <c r="J101" i="7"/>
  <c r="G101" i="7"/>
  <c r="F101" i="7"/>
  <c r="E101" i="7"/>
  <c r="D101" i="7"/>
  <c r="C101" i="7"/>
  <c r="U99" i="7"/>
  <c r="W99" i="7" s="1"/>
  <c r="P99" i="7" s="1"/>
  <c r="N99" i="7" s="1"/>
  <c r="E99" i="7"/>
  <c r="C99" i="7"/>
  <c r="U98" i="7"/>
  <c r="W98" i="7" s="1"/>
  <c r="P98" i="7" s="1"/>
  <c r="N98" i="7" s="1"/>
  <c r="E98" i="7"/>
  <c r="C98" i="7"/>
  <c r="U97" i="7"/>
  <c r="W97" i="7" s="1"/>
  <c r="P97" i="7" s="1"/>
  <c r="N97" i="7" s="1"/>
  <c r="E97" i="7"/>
  <c r="C97" i="7"/>
  <c r="U96" i="7"/>
  <c r="W96" i="7" s="1"/>
  <c r="P96" i="7" s="1"/>
  <c r="O96" i="7"/>
  <c r="J96" i="7"/>
  <c r="G96" i="7"/>
  <c r="G89" i="7" s="1"/>
  <c r="F96" i="7"/>
  <c r="F89" i="7" s="1"/>
  <c r="E96" i="7"/>
  <c r="D96" i="7"/>
  <c r="C96" i="7"/>
  <c r="C89" i="7" s="1"/>
  <c r="V95" i="7"/>
  <c r="U95" i="7"/>
  <c r="T95" i="7"/>
  <c r="S95" i="7"/>
  <c r="R95" i="7"/>
  <c r="O95" i="7"/>
  <c r="J95" i="7"/>
  <c r="D95" i="7"/>
  <c r="B95" i="7" s="1"/>
  <c r="I95" i="7" s="1"/>
  <c r="V94" i="7"/>
  <c r="U94" i="7"/>
  <c r="T94" i="7"/>
  <c r="S94" i="7"/>
  <c r="R94" i="7"/>
  <c r="O94" i="7"/>
  <c r="J94" i="7"/>
  <c r="D94" i="7"/>
  <c r="B94" i="7" s="1"/>
  <c r="I94" i="7" s="1"/>
  <c r="V93" i="7"/>
  <c r="U93" i="7"/>
  <c r="T93" i="7"/>
  <c r="S93" i="7"/>
  <c r="R93" i="7"/>
  <c r="O93" i="7"/>
  <c r="J93" i="7"/>
  <c r="D93" i="7"/>
  <c r="B93" i="7" s="1"/>
  <c r="I93" i="7" s="1"/>
  <c r="V92" i="7"/>
  <c r="U92" i="7"/>
  <c r="T92" i="7"/>
  <c r="S92" i="7"/>
  <c r="R92" i="7"/>
  <c r="O92" i="7"/>
  <c r="J92" i="7"/>
  <c r="D92" i="7"/>
  <c r="B92" i="7" s="1"/>
  <c r="I92" i="7" s="1"/>
  <c r="V91" i="7"/>
  <c r="U91" i="7"/>
  <c r="T91" i="7"/>
  <c r="S91" i="7"/>
  <c r="R91" i="7"/>
  <c r="O91" i="7"/>
  <c r="J91" i="7"/>
  <c r="D91" i="7"/>
  <c r="B91" i="7" s="1"/>
  <c r="I91" i="7" s="1"/>
  <c r="V90" i="7"/>
  <c r="V89" i="7" s="1"/>
  <c r="U90" i="7"/>
  <c r="T90" i="7"/>
  <c r="T89" i="7" s="1"/>
  <c r="S90" i="7"/>
  <c r="S89" i="7" s="1"/>
  <c r="R90" i="7"/>
  <c r="R89" i="7" s="1"/>
  <c r="O90" i="7"/>
  <c r="J90" i="7"/>
  <c r="D90" i="7"/>
  <c r="B90" i="7" s="1"/>
  <c r="I90" i="7" s="1"/>
  <c r="T88" i="7"/>
  <c r="P88" i="7" s="1"/>
  <c r="O88" i="7"/>
  <c r="J88" i="7"/>
  <c r="G88" i="7"/>
  <c r="F88" i="7"/>
  <c r="E88" i="7"/>
  <c r="D88" i="7"/>
  <c r="C88" i="7"/>
  <c r="T87" i="7"/>
  <c r="P87" i="7" s="1"/>
  <c r="O87" i="7"/>
  <c r="J87" i="7"/>
  <c r="J86" i="7" s="1"/>
  <c r="G87" i="7"/>
  <c r="G86" i="7" s="1"/>
  <c r="F87" i="7"/>
  <c r="F86" i="7" s="1"/>
  <c r="E87" i="7"/>
  <c r="D87" i="7"/>
  <c r="D86" i="7" s="1"/>
  <c r="C87" i="7"/>
  <c r="T86" i="7"/>
  <c r="P86" i="7" s="1"/>
  <c r="V74" i="7"/>
  <c r="U74" i="7"/>
  <c r="T74" i="7"/>
  <c r="S74" i="7"/>
  <c r="R74" i="7"/>
  <c r="O74" i="7"/>
  <c r="J74" i="7"/>
  <c r="G74" i="7"/>
  <c r="F74" i="7"/>
  <c r="E74" i="7"/>
  <c r="D74" i="7"/>
  <c r="C74" i="7"/>
  <c r="V73" i="7"/>
  <c r="U73" i="7"/>
  <c r="T73" i="7"/>
  <c r="S73" i="7"/>
  <c r="R73" i="7"/>
  <c r="G73" i="7"/>
  <c r="F73" i="7"/>
  <c r="E73" i="7"/>
  <c r="D73" i="7"/>
  <c r="C73" i="7"/>
  <c r="V72" i="7"/>
  <c r="U72" i="7"/>
  <c r="T72" i="7"/>
  <c r="S72" i="7"/>
  <c r="R72" i="7"/>
  <c r="O72" i="7"/>
  <c r="J72" i="7"/>
  <c r="G72" i="7"/>
  <c r="F72" i="7"/>
  <c r="E72" i="7"/>
  <c r="D72" i="7"/>
  <c r="C72" i="7"/>
  <c r="V71" i="7"/>
  <c r="U71" i="7"/>
  <c r="T71" i="7"/>
  <c r="S71" i="7"/>
  <c r="R71" i="7"/>
  <c r="O71" i="7"/>
  <c r="J71" i="7"/>
  <c r="G71" i="7"/>
  <c r="F71" i="7"/>
  <c r="E71" i="7"/>
  <c r="D71" i="7"/>
  <c r="C71" i="7"/>
  <c r="V70" i="7"/>
  <c r="U70" i="7"/>
  <c r="T70" i="7"/>
  <c r="S70" i="7"/>
  <c r="R70" i="7"/>
  <c r="O70" i="7"/>
  <c r="J70" i="7"/>
  <c r="G70" i="7"/>
  <c r="F70" i="7"/>
  <c r="E70" i="7"/>
  <c r="D70" i="7"/>
  <c r="C70" i="7"/>
  <c r="S68" i="7"/>
  <c r="R68" i="7"/>
  <c r="G68" i="7"/>
  <c r="F68" i="7"/>
  <c r="S67" i="7"/>
  <c r="R67" i="7"/>
  <c r="G67" i="7"/>
  <c r="F67" i="7"/>
  <c r="S66" i="7"/>
  <c r="R66" i="7"/>
  <c r="G66" i="7"/>
  <c r="F66" i="7"/>
  <c r="S65" i="7"/>
  <c r="R65" i="7"/>
  <c r="G65" i="7"/>
  <c r="F65" i="7"/>
  <c r="V64" i="7"/>
  <c r="U64" i="7"/>
  <c r="T64" i="7"/>
  <c r="S64" i="7"/>
  <c r="R64" i="7"/>
  <c r="O64" i="7"/>
  <c r="J64" i="7"/>
  <c r="G64" i="7"/>
  <c r="F64" i="7"/>
  <c r="D64" i="7"/>
  <c r="C64" i="7"/>
  <c r="V63" i="7"/>
  <c r="U63" i="7"/>
  <c r="T63" i="7"/>
  <c r="S63" i="7"/>
  <c r="R63" i="7"/>
  <c r="O63" i="7"/>
  <c r="J63" i="7"/>
  <c r="G63" i="7"/>
  <c r="F63" i="7"/>
  <c r="V62" i="7"/>
  <c r="U62" i="7"/>
  <c r="T62" i="7"/>
  <c r="S62" i="7"/>
  <c r="R62" i="7"/>
  <c r="O62" i="7"/>
  <c r="J62" i="7"/>
  <c r="G62" i="7"/>
  <c r="F62" i="7"/>
  <c r="V61" i="7"/>
  <c r="U61" i="7"/>
  <c r="T61" i="7"/>
  <c r="S61" i="7"/>
  <c r="R61" i="7"/>
  <c r="O61" i="7"/>
  <c r="J61" i="7"/>
  <c r="F61" i="7"/>
  <c r="V59" i="7"/>
  <c r="U59" i="7"/>
  <c r="T59" i="7"/>
  <c r="S59" i="7"/>
  <c r="R59" i="7"/>
  <c r="O59" i="7"/>
  <c r="J59" i="7"/>
  <c r="G59" i="7"/>
  <c r="F59" i="7"/>
  <c r="E59" i="7"/>
  <c r="D59" i="7"/>
  <c r="C59" i="7"/>
  <c r="J57" i="7"/>
  <c r="E57" i="7"/>
  <c r="I57" i="7" s="1"/>
  <c r="J56" i="7"/>
  <c r="E56" i="7"/>
  <c r="T54" i="7"/>
  <c r="P54" i="7" s="1"/>
  <c r="O54" i="7"/>
  <c r="T53" i="7"/>
  <c r="P53" i="7" s="1"/>
  <c r="O53" i="7"/>
  <c r="T52" i="7"/>
  <c r="P52" i="7" s="1"/>
  <c r="O52" i="7"/>
  <c r="T51" i="7"/>
  <c r="P51" i="7" s="1"/>
  <c r="O51" i="7"/>
  <c r="T50" i="7"/>
  <c r="P50" i="7" s="1"/>
  <c r="O50" i="7"/>
  <c r="O49" i="7" s="1"/>
  <c r="U48" i="7"/>
  <c r="W48" i="7" s="1"/>
  <c r="P48" i="7"/>
  <c r="O48" i="7"/>
  <c r="U47" i="7"/>
  <c r="W47" i="7" s="1"/>
  <c r="P47" i="7"/>
  <c r="O47" i="7"/>
  <c r="U46" i="7"/>
  <c r="W46" i="7" s="1"/>
  <c r="O46" i="7"/>
  <c r="V35" i="7"/>
  <c r="V33" i="7" s="1"/>
  <c r="U35" i="7"/>
  <c r="T35" i="7"/>
  <c r="T33" i="7" s="1"/>
  <c r="S35" i="7"/>
  <c r="S33" i="7" s="1"/>
  <c r="R35" i="7"/>
  <c r="Q34" i="7"/>
  <c r="Q33" i="7" s="1"/>
  <c r="Q135" i="7" s="1"/>
  <c r="G32" i="7"/>
  <c r="G30" i="7" s="1"/>
  <c r="F32" i="7"/>
  <c r="F30" i="7" s="1"/>
  <c r="E32" i="7"/>
  <c r="E30" i="7" s="1"/>
  <c r="D32" i="7"/>
  <c r="D30" i="7" s="1"/>
  <c r="C32" i="7"/>
  <c r="C30" i="7" s="1"/>
  <c r="H31" i="7"/>
  <c r="H30" i="7" s="1"/>
  <c r="J29" i="7"/>
  <c r="G29" i="7"/>
  <c r="F29" i="7"/>
  <c r="E29" i="7"/>
  <c r="D29" i="7"/>
  <c r="C29" i="7"/>
  <c r="J28" i="7"/>
  <c r="G28" i="7"/>
  <c r="F28" i="7"/>
  <c r="E28" i="7"/>
  <c r="D28" i="7"/>
  <c r="C28" i="7"/>
  <c r="G22" i="7"/>
  <c r="G37" i="7" s="1"/>
  <c r="F22" i="7"/>
  <c r="F37" i="7" s="1"/>
  <c r="E22" i="7"/>
  <c r="D22" i="7"/>
  <c r="C22" i="7"/>
  <c r="C77" i="7" s="1"/>
  <c r="Q20" i="7"/>
  <c r="P20" i="7" s="1"/>
  <c r="H23" i="7" s="1"/>
  <c r="Q26" i="7" s="1"/>
  <c r="G18" i="7"/>
  <c r="F18" i="7"/>
  <c r="E18" i="7"/>
  <c r="D18" i="7"/>
  <c r="C18" i="7"/>
  <c r="V17" i="7"/>
  <c r="W17" i="7" s="1"/>
  <c r="T17" i="7"/>
  <c r="V16" i="7"/>
  <c r="U16" i="7"/>
  <c r="T16" i="7"/>
  <c r="S16" i="7"/>
  <c r="R16" i="7"/>
  <c r="V15" i="7"/>
  <c r="U15" i="7"/>
  <c r="T15" i="7"/>
  <c r="S15" i="7"/>
  <c r="R15" i="7"/>
  <c r="V14" i="7"/>
  <c r="U14" i="7"/>
  <c r="T14" i="7"/>
  <c r="S14" i="7"/>
  <c r="R14" i="7"/>
  <c r="B6" i="7"/>
  <c r="T168" i="6"/>
  <c r="P168" i="6"/>
  <c r="T167" i="6"/>
  <c r="P167" i="6"/>
  <c r="T166" i="6"/>
  <c r="T165" i="6"/>
  <c r="V164" i="6"/>
  <c r="U164" i="6"/>
  <c r="T164" i="6"/>
  <c r="S164" i="6"/>
  <c r="J158" i="6"/>
  <c r="G158" i="6"/>
  <c r="F158" i="6"/>
  <c r="E158" i="6"/>
  <c r="D158" i="6"/>
  <c r="C158" i="6"/>
  <c r="G156" i="6"/>
  <c r="F156" i="6"/>
  <c r="E156" i="6"/>
  <c r="D156" i="6"/>
  <c r="C156" i="6"/>
  <c r="G155" i="6"/>
  <c r="F155" i="6"/>
  <c r="E155" i="6"/>
  <c r="D155" i="6"/>
  <c r="C155" i="6"/>
  <c r="G153" i="6"/>
  <c r="F153" i="6"/>
  <c r="E153" i="6"/>
  <c r="D153" i="6"/>
  <c r="C153" i="6"/>
  <c r="V148" i="6"/>
  <c r="U148" i="6"/>
  <c r="T148" i="6"/>
  <c r="S148" i="6"/>
  <c r="R148" i="6"/>
  <c r="O148" i="6"/>
  <c r="J148" i="6"/>
  <c r="G148" i="6"/>
  <c r="G146" i="6" s="1"/>
  <c r="F148" i="6"/>
  <c r="F146" i="6" s="1"/>
  <c r="E148" i="6"/>
  <c r="D148" i="6"/>
  <c r="D146" i="6" s="1"/>
  <c r="C148" i="6"/>
  <c r="C146" i="6" s="1"/>
  <c r="V147" i="6"/>
  <c r="U147" i="6"/>
  <c r="T147" i="6"/>
  <c r="S147" i="6"/>
  <c r="R147" i="6"/>
  <c r="O147" i="6"/>
  <c r="J147" i="6"/>
  <c r="E147" i="6"/>
  <c r="I147" i="6" s="1"/>
  <c r="T145" i="6"/>
  <c r="P145" i="6" s="1"/>
  <c r="O145" i="6"/>
  <c r="J145" i="6"/>
  <c r="G145" i="6"/>
  <c r="F145" i="6"/>
  <c r="D145" i="6"/>
  <c r="C145" i="6"/>
  <c r="O133" i="6"/>
  <c r="O132" i="6"/>
  <c r="O131" i="6"/>
  <c r="J129" i="6"/>
  <c r="J128" i="6"/>
  <c r="J127" i="6"/>
  <c r="U116" i="6"/>
  <c r="W116" i="6" s="1"/>
  <c r="P116" i="6" s="1"/>
  <c r="O116" i="6"/>
  <c r="J116" i="6"/>
  <c r="G116" i="6"/>
  <c r="F116" i="6"/>
  <c r="E116" i="6"/>
  <c r="D116" i="6"/>
  <c r="C116" i="6"/>
  <c r="E115" i="6"/>
  <c r="I115" i="6" s="1"/>
  <c r="E114" i="6"/>
  <c r="D114" i="6"/>
  <c r="D113" i="6" s="1"/>
  <c r="C114" i="6"/>
  <c r="C113" i="6" s="1"/>
  <c r="O107" i="6"/>
  <c r="N107" i="6" s="1"/>
  <c r="E107" i="6"/>
  <c r="I107" i="6" s="1"/>
  <c r="K107" i="6" s="1"/>
  <c r="V106" i="6"/>
  <c r="V103" i="6" s="1"/>
  <c r="U106" i="6"/>
  <c r="U103" i="6" s="1"/>
  <c r="T106" i="6"/>
  <c r="S106" i="6"/>
  <c r="S103" i="6" s="1"/>
  <c r="R106" i="6"/>
  <c r="O106" i="6"/>
  <c r="J106" i="6"/>
  <c r="G106" i="6"/>
  <c r="G103" i="6" s="1"/>
  <c r="F106" i="6"/>
  <c r="F103" i="6" s="1"/>
  <c r="E106" i="6"/>
  <c r="D106" i="6"/>
  <c r="D103" i="6" s="1"/>
  <c r="C106" i="6"/>
  <c r="T105" i="6"/>
  <c r="P105" i="6" s="1"/>
  <c r="O105" i="6"/>
  <c r="J105" i="6"/>
  <c r="E105" i="6"/>
  <c r="I105" i="6" s="1"/>
  <c r="T104" i="6"/>
  <c r="O104" i="6"/>
  <c r="J104" i="6"/>
  <c r="E104" i="6"/>
  <c r="I104" i="6" s="1"/>
  <c r="R103" i="6"/>
  <c r="V102" i="6"/>
  <c r="U102" i="6"/>
  <c r="T102" i="6"/>
  <c r="S102" i="6"/>
  <c r="R102" i="6"/>
  <c r="O102" i="6"/>
  <c r="J102" i="6"/>
  <c r="F102" i="6"/>
  <c r="E102" i="6"/>
  <c r="T101" i="6"/>
  <c r="S101" i="6"/>
  <c r="O101" i="6"/>
  <c r="J101" i="6"/>
  <c r="G101" i="6"/>
  <c r="F101" i="6"/>
  <c r="E101" i="6"/>
  <c r="D101" i="6"/>
  <c r="C101" i="6"/>
  <c r="U99" i="6"/>
  <c r="W99" i="6" s="1"/>
  <c r="P99" i="6" s="1"/>
  <c r="N99" i="6" s="1"/>
  <c r="E99" i="6"/>
  <c r="C99" i="6"/>
  <c r="U98" i="6"/>
  <c r="W98" i="6" s="1"/>
  <c r="P98" i="6" s="1"/>
  <c r="N98" i="6" s="1"/>
  <c r="E98" i="6"/>
  <c r="C98" i="6"/>
  <c r="U97" i="6"/>
  <c r="W97" i="6" s="1"/>
  <c r="P97" i="6" s="1"/>
  <c r="N97" i="6" s="1"/>
  <c r="E97" i="6"/>
  <c r="C97" i="6"/>
  <c r="W96" i="6"/>
  <c r="P96" i="6" s="1"/>
  <c r="O96" i="6"/>
  <c r="J96" i="6"/>
  <c r="G96" i="6"/>
  <c r="G89" i="6" s="1"/>
  <c r="F96" i="6"/>
  <c r="F89" i="6" s="1"/>
  <c r="E96" i="6"/>
  <c r="D96" i="6"/>
  <c r="C96" i="6"/>
  <c r="V95" i="6"/>
  <c r="U95" i="6"/>
  <c r="T95" i="6"/>
  <c r="S95" i="6"/>
  <c r="R95" i="6"/>
  <c r="O95" i="6"/>
  <c r="J95" i="6"/>
  <c r="D95" i="6"/>
  <c r="B95" i="6" s="1"/>
  <c r="I95" i="6" s="1"/>
  <c r="V94" i="6"/>
  <c r="U94" i="6"/>
  <c r="T94" i="6"/>
  <c r="S94" i="6"/>
  <c r="R94" i="6"/>
  <c r="O94" i="6"/>
  <c r="J94" i="6"/>
  <c r="D94" i="6"/>
  <c r="B94" i="6" s="1"/>
  <c r="I94" i="6" s="1"/>
  <c r="V93" i="6"/>
  <c r="U93" i="6"/>
  <c r="T93" i="6"/>
  <c r="S93" i="6"/>
  <c r="R93" i="6"/>
  <c r="O93" i="6"/>
  <c r="J93" i="6"/>
  <c r="D93" i="6"/>
  <c r="B93" i="6" s="1"/>
  <c r="I93" i="6" s="1"/>
  <c r="V92" i="6"/>
  <c r="U92" i="6"/>
  <c r="T92" i="6"/>
  <c r="S92" i="6"/>
  <c r="R92" i="6"/>
  <c r="O92" i="6"/>
  <c r="J92" i="6"/>
  <c r="D92" i="6"/>
  <c r="B92" i="6" s="1"/>
  <c r="I92" i="6" s="1"/>
  <c r="V91" i="6"/>
  <c r="U91" i="6"/>
  <c r="T91" i="6"/>
  <c r="S91" i="6"/>
  <c r="R91" i="6"/>
  <c r="O91" i="6"/>
  <c r="J91" i="6"/>
  <c r="D91" i="6"/>
  <c r="B91" i="6" s="1"/>
  <c r="I91" i="6" s="1"/>
  <c r="V90" i="6"/>
  <c r="U90" i="6"/>
  <c r="T90" i="6"/>
  <c r="T89" i="6" s="1"/>
  <c r="S90" i="6"/>
  <c r="S89" i="6" s="1"/>
  <c r="R90" i="6"/>
  <c r="R89" i="6" s="1"/>
  <c r="O90" i="6"/>
  <c r="J90" i="6"/>
  <c r="D90" i="6"/>
  <c r="B90" i="6" s="1"/>
  <c r="I90" i="6" s="1"/>
  <c r="V89" i="6"/>
  <c r="T88" i="6"/>
  <c r="P88" i="6" s="1"/>
  <c r="O88" i="6"/>
  <c r="J88" i="6"/>
  <c r="G88" i="6"/>
  <c r="F88" i="6"/>
  <c r="E88" i="6"/>
  <c r="D88" i="6"/>
  <c r="C88" i="6"/>
  <c r="T87" i="6"/>
  <c r="P87" i="6" s="1"/>
  <c r="O87" i="6"/>
  <c r="J87" i="6"/>
  <c r="J86" i="6" s="1"/>
  <c r="G87" i="6"/>
  <c r="G86" i="6" s="1"/>
  <c r="F87" i="6"/>
  <c r="F86" i="6" s="1"/>
  <c r="E87" i="6"/>
  <c r="E86" i="6" s="1"/>
  <c r="D87" i="6"/>
  <c r="C87" i="6"/>
  <c r="V74" i="6"/>
  <c r="U74" i="6"/>
  <c r="T74" i="6"/>
  <c r="S74" i="6"/>
  <c r="R74" i="6"/>
  <c r="O74" i="6"/>
  <c r="J74" i="6"/>
  <c r="G74" i="6"/>
  <c r="F74" i="6"/>
  <c r="E74" i="6"/>
  <c r="D74" i="6"/>
  <c r="C74" i="6"/>
  <c r="V73" i="6"/>
  <c r="U73" i="6"/>
  <c r="T73" i="6"/>
  <c r="S73" i="6"/>
  <c r="R73" i="6"/>
  <c r="G73" i="6"/>
  <c r="F73" i="6"/>
  <c r="E73" i="6"/>
  <c r="D73" i="6"/>
  <c r="C73" i="6"/>
  <c r="V72" i="6"/>
  <c r="U72" i="6"/>
  <c r="T72" i="6"/>
  <c r="S72" i="6"/>
  <c r="R72" i="6"/>
  <c r="O72" i="6"/>
  <c r="J72" i="6"/>
  <c r="G72" i="6"/>
  <c r="F72" i="6"/>
  <c r="E72" i="6"/>
  <c r="D72" i="6"/>
  <c r="C72" i="6"/>
  <c r="V71" i="6"/>
  <c r="U71" i="6"/>
  <c r="T71" i="6"/>
  <c r="S71" i="6"/>
  <c r="R71" i="6"/>
  <c r="O71" i="6"/>
  <c r="J71" i="6"/>
  <c r="G71" i="6"/>
  <c r="F71" i="6"/>
  <c r="E71" i="6"/>
  <c r="D71" i="6"/>
  <c r="C71" i="6"/>
  <c r="V70" i="6"/>
  <c r="U70" i="6"/>
  <c r="T70" i="6"/>
  <c r="S70" i="6"/>
  <c r="R70" i="6"/>
  <c r="O70" i="6"/>
  <c r="J70" i="6"/>
  <c r="G70" i="6"/>
  <c r="F70" i="6"/>
  <c r="E70" i="6"/>
  <c r="D70" i="6"/>
  <c r="C70" i="6"/>
  <c r="S68" i="6"/>
  <c r="R68" i="6"/>
  <c r="G68" i="6"/>
  <c r="F68" i="6"/>
  <c r="S67" i="6"/>
  <c r="R67" i="6"/>
  <c r="G67" i="6"/>
  <c r="F67" i="6"/>
  <c r="S66" i="6"/>
  <c r="R66" i="6"/>
  <c r="G66" i="6"/>
  <c r="F66" i="6"/>
  <c r="S65" i="6"/>
  <c r="R65" i="6"/>
  <c r="G65" i="6"/>
  <c r="F65" i="6"/>
  <c r="V64" i="6"/>
  <c r="U64" i="6"/>
  <c r="T64" i="6"/>
  <c r="S64" i="6"/>
  <c r="R64" i="6"/>
  <c r="O64" i="6"/>
  <c r="J64" i="6"/>
  <c r="G64" i="6"/>
  <c r="F64" i="6"/>
  <c r="D64" i="6"/>
  <c r="C64" i="6"/>
  <c r="V63" i="6"/>
  <c r="U63" i="6"/>
  <c r="T63" i="6"/>
  <c r="S63" i="6"/>
  <c r="R63" i="6"/>
  <c r="O63" i="6"/>
  <c r="J63" i="6"/>
  <c r="G63" i="6"/>
  <c r="F63" i="6"/>
  <c r="V62" i="6"/>
  <c r="U62" i="6"/>
  <c r="T62" i="6"/>
  <c r="S62" i="6"/>
  <c r="R62" i="6"/>
  <c r="O62" i="6"/>
  <c r="J62" i="6"/>
  <c r="G62" i="6"/>
  <c r="F62" i="6"/>
  <c r="V61" i="6"/>
  <c r="U61" i="6"/>
  <c r="T61" i="6"/>
  <c r="S61" i="6"/>
  <c r="R61" i="6"/>
  <c r="O61" i="6"/>
  <c r="J61" i="6"/>
  <c r="F61" i="6"/>
  <c r="V59" i="6"/>
  <c r="U59" i="6"/>
  <c r="T59" i="6"/>
  <c r="S59" i="6"/>
  <c r="R59" i="6"/>
  <c r="O59" i="6"/>
  <c r="J59" i="6"/>
  <c r="G59" i="6"/>
  <c r="F59" i="6"/>
  <c r="E59" i="6"/>
  <c r="D59" i="6"/>
  <c r="C59" i="6"/>
  <c r="J57" i="6"/>
  <c r="E57" i="6"/>
  <c r="I57" i="6" s="1"/>
  <c r="J56" i="6"/>
  <c r="E56" i="6"/>
  <c r="I56" i="6" s="1"/>
  <c r="T54" i="6"/>
  <c r="P54" i="6" s="1"/>
  <c r="O54" i="6"/>
  <c r="T53" i="6"/>
  <c r="P53" i="6" s="1"/>
  <c r="O53" i="6"/>
  <c r="T52" i="6"/>
  <c r="P52" i="6" s="1"/>
  <c r="O52" i="6"/>
  <c r="T51" i="6"/>
  <c r="P51" i="6" s="1"/>
  <c r="O51" i="6"/>
  <c r="T50" i="6"/>
  <c r="T49" i="6" s="1"/>
  <c r="P49" i="6" s="1"/>
  <c r="O50" i="6"/>
  <c r="O49" i="6" s="1"/>
  <c r="U48" i="6"/>
  <c r="W48" i="6" s="1"/>
  <c r="P48" i="6"/>
  <c r="O48" i="6"/>
  <c r="U47" i="6"/>
  <c r="W47" i="6" s="1"/>
  <c r="P47" i="6"/>
  <c r="O47" i="6"/>
  <c r="U46" i="6"/>
  <c r="W46" i="6" s="1"/>
  <c r="O46" i="6"/>
  <c r="V35" i="6"/>
  <c r="U35" i="6"/>
  <c r="U33" i="6" s="1"/>
  <c r="T35" i="6"/>
  <c r="T33" i="6" s="1"/>
  <c r="S35" i="6"/>
  <c r="S33" i="6" s="1"/>
  <c r="R35" i="6"/>
  <c r="Q34" i="6"/>
  <c r="P34" i="6" s="1"/>
  <c r="G32" i="6"/>
  <c r="G30" i="6" s="1"/>
  <c r="F32" i="6"/>
  <c r="F30" i="6" s="1"/>
  <c r="E32" i="6"/>
  <c r="E30" i="6" s="1"/>
  <c r="D32" i="6"/>
  <c r="D30" i="6" s="1"/>
  <c r="C32" i="6"/>
  <c r="H31" i="6"/>
  <c r="I31" i="6" s="1"/>
  <c r="J29" i="6"/>
  <c r="G29" i="6"/>
  <c r="F29" i="6"/>
  <c r="E29" i="6"/>
  <c r="D29" i="6"/>
  <c r="C29" i="6"/>
  <c r="J28" i="6"/>
  <c r="G28" i="6"/>
  <c r="F28" i="6"/>
  <c r="E28" i="6"/>
  <c r="D28" i="6"/>
  <c r="C28" i="6"/>
  <c r="G22" i="6"/>
  <c r="G77" i="6" s="1"/>
  <c r="F22" i="6"/>
  <c r="F77" i="6" s="1"/>
  <c r="E22" i="6"/>
  <c r="D22" i="6"/>
  <c r="U157" i="6" s="1"/>
  <c r="C22" i="6"/>
  <c r="C118" i="6" s="1"/>
  <c r="Q20" i="6"/>
  <c r="P20" i="6" s="1"/>
  <c r="H23" i="6" s="1"/>
  <c r="Q26" i="6" s="1"/>
  <c r="G18" i="6"/>
  <c r="F18" i="6"/>
  <c r="E18" i="6"/>
  <c r="D18" i="6"/>
  <c r="C18" i="6"/>
  <c r="V17" i="6"/>
  <c r="W17" i="6" s="1"/>
  <c r="T17" i="6"/>
  <c r="V16" i="6"/>
  <c r="U16" i="6"/>
  <c r="T16" i="6"/>
  <c r="S16" i="6"/>
  <c r="R16" i="6"/>
  <c r="V15" i="6"/>
  <c r="U15" i="6"/>
  <c r="T15" i="6"/>
  <c r="S15" i="6"/>
  <c r="R15" i="6"/>
  <c r="V14" i="6"/>
  <c r="U14" i="6"/>
  <c r="T14" i="6"/>
  <c r="S14" i="6"/>
  <c r="R14" i="6"/>
  <c r="B6" i="6"/>
  <c r="T168" i="5"/>
  <c r="P168" i="5"/>
  <c r="T167" i="5"/>
  <c r="P167" i="5"/>
  <c r="T166" i="5"/>
  <c r="T165" i="5"/>
  <c r="V164" i="5"/>
  <c r="U164" i="5"/>
  <c r="T164" i="5"/>
  <c r="S164" i="5"/>
  <c r="R164" i="5"/>
  <c r="O164" i="5"/>
  <c r="J158" i="5"/>
  <c r="G158" i="5"/>
  <c r="F158" i="5"/>
  <c r="E158" i="5"/>
  <c r="D158" i="5"/>
  <c r="C158" i="5"/>
  <c r="G156" i="5"/>
  <c r="F156" i="5"/>
  <c r="E156" i="5"/>
  <c r="D156" i="5"/>
  <c r="C156" i="5"/>
  <c r="G155" i="5"/>
  <c r="F155" i="5"/>
  <c r="E155" i="5"/>
  <c r="D155" i="5"/>
  <c r="C155" i="5"/>
  <c r="G153" i="5"/>
  <c r="F153" i="5"/>
  <c r="E153" i="5"/>
  <c r="D153" i="5"/>
  <c r="C153" i="5"/>
  <c r="V148" i="5"/>
  <c r="U148" i="5"/>
  <c r="T148" i="5"/>
  <c r="S148" i="5"/>
  <c r="R148" i="5"/>
  <c r="O148" i="5"/>
  <c r="J148" i="5"/>
  <c r="G148" i="5"/>
  <c r="G146" i="5" s="1"/>
  <c r="F148" i="5"/>
  <c r="F146" i="5" s="1"/>
  <c r="E148" i="5"/>
  <c r="D148" i="5"/>
  <c r="D146" i="5" s="1"/>
  <c r="C148" i="5"/>
  <c r="V147" i="5"/>
  <c r="U147" i="5"/>
  <c r="T147" i="5"/>
  <c r="S147" i="5"/>
  <c r="R147" i="5"/>
  <c r="O147" i="5"/>
  <c r="J147" i="5"/>
  <c r="E147" i="5"/>
  <c r="I147" i="5" s="1"/>
  <c r="T145" i="5"/>
  <c r="P145" i="5" s="1"/>
  <c r="O145" i="5"/>
  <c r="J145" i="5"/>
  <c r="G145" i="5"/>
  <c r="F145" i="5"/>
  <c r="D145" i="5"/>
  <c r="C145" i="5"/>
  <c r="O133" i="5"/>
  <c r="O132" i="5"/>
  <c r="O131" i="5"/>
  <c r="J129" i="5"/>
  <c r="J127" i="5"/>
  <c r="U116" i="5"/>
  <c r="W116" i="5" s="1"/>
  <c r="P116" i="5" s="1"/>
  <c r="O116" i="5"/>
  <c r="J116" i="5"/>
  <c r="G116" i="5"/>
  <c r="F116" i="5"/>
  <c r="E116" i="5"/>
  <c r="D116" i="5"/>
  <c r="C116" i="5"/>
  <c r="E115" i="5"/>
  <c r="I115" i="5" s="1"/>
  <c r="E114" i="5"/>
  <c r="D114" i="5"/>
  <c r="D113" i="5" s="1"/>
  <c r="C114" i="5"/>
  <c r="C113" i="5" s="1"/>
  <c r="O107" i="5"/>
  <c r="N107" i="5" s="1"/>
  <c r="E107" i="5"/>
  <c r="I107" i="5" s="1"/>
  <c r="K107" i="5" s="1"/>
  <c r="V106" i="5"/>
  <c r="V103" i="5" s="1"/>
  <c r="U106" i="5"/>
  <c r="U103" i="5" s="1"/>
  <c r="T106" i="5"/>
  <c r="S106" i="5"/>
  <c r="S103" i="5" s="1"/>
  <c r="R106" i="5"/>
  <c r="R103" i="5" s="1"/>
  <c r="O106" i="5"/>
  <c r="J106" i="5"/>
  <c r="G106" i="5"/>
  <c r="G103" i="5" s="1"/>
  <c r="F106" i="5"/>
  <c r="F103" i="5" s="1"/>
  <c r="E106" i="5"/>
  <c r="D106" i="5"/>
  <c r="D103" i="5" s="1"/>
  <c r="C106" i="5"/>
  <c r="C103" i="5" s="1"/>
  <c r="T105" i="5"/>
  <c r="P105" i="5" s="1"/>
  <c r="O105" i="5"/>
  <c r="J105" i="5"/>
  <c r="E105" i="5"/>
  <c r="I105" i="5" s="1"/>
  <c r="T104" i="5"/>
  <c r="P104" i="5" s="1"/>
  <c r="O104" i="5"/>
  <c r="J104" i="5"/>
  <c r="E104" i="5"/>
  <c r="I104" i="5" s="1"/>
  <c r="V102" i="5"/>
  <c r="U102" i="5"/>
  <c r="T102" i="5"/>
  <c r="S102" i="5"/>
  <c r="O102" i="5"/>
  <c r="J102" i="5"/>
  <c r="F102" i="5"/>
  <c r="I102" i="5" s="1"/>
  <c r="E102" i="5"/>
  <c r="T101" i="5"/>
  <c r="S101" i="5"/>
  <c r="O101" i="5"/>
  <c r="J101" i="5"/>
  <c r="G101" i="5"/>
  <c r="F101" i="5"/>
  <c r="E101" i="5"/>
  <c r="D101" i="5"/>
  <c r="C101" i="5"/>
  <c r="U99" i="5"/>
  <c r="W99" i="5" s="1"/>
  <c r="P99" i="5" s="1"/>
  <c r="N99" i="5" s="1"/>
  <c r="E99" i="5"/>
  <c r="C99" i="5"/>
  <c r="U98" i="5"/>
  <c r="W98" i="5" s="1"/>
  <c r="P98" i="5" s="1"/>
  <c r="N98" i="5" s="1"/>
  <c r="E98" i="5"/>
  <c r="C98" i="5"/>
  <c r="U97" i="5"/>
  <c r="W97" i="5" s="1"/>
  <c r="P97" i="5" s="1"/>
  <c r="N97" i="5" s="1"/>
  <c r="E97" i="5"/>
  <c r="C97" i="5"/>
  <c r="U96" i="5"/>
  <c r="W96" i="5" s="1"/>
  <c r="P96" i="5" s="1"/>
  <c r="O96" i="5"/>
  <c r="J96" i="5"/>
  <c r="G96" i="5"/>
  <c r="G89" i="5" s="1"/>
  <c r="F96" i="5"/>
  <c r="F89" i="5" s="1"/>
  <c r="E96" i="5"/>
  <c r="D96" i="5"/>
  <c r="C96" i="5"/>
  <c r="C89" i="5" s="1"/>
  <c r="V95" i="5"/>
  <c r="U95" i="5"/>
  <c r="T95" i="5"/>
  <c r="S95" i="5"/>
  <c r="R95" i="5"/>
  <c r="O95" i="5"/>
  <c r="J95" i="5"/>
  <c r="D95" i="5"/>
  <c r="B95" i="5" s="1"/>
  <c r="I95" i="5" s="1"/>
  <c r="V94" i="5"/>
  <c r="U94" i="5"/>
  <c r="T94" i="5"/>
  <c r="S94" i="5"/>
  <c r="R94" i="5"/>
  <c r="O94" i="5"/>
  <c r="J94" i="5"/>
  <c r="D94" i="5"/>
  <c r="B94" i="5" s="1"/>
  <c r="I94" i="5" s="1"/>
  <c r="V93" i="5"/>
  <c r="U93" i="5"/>
  <c r="T93" i="5"/>
  <c r="S93" i="5"/>
  <c r="R93" i="5"/>
  <c r="O93" i="5"/>
  <c r="J93" i="5"/>
  <c r="D93" i="5"/>
  <c r="B93" i="5" s="1"/>
  <c r="I93" i="5" s="1"/>
  <c r="V92" i="5"/>
  <c r="U92" i="5"/>
  <c r="T92" i="5"/>
  <c r="S92" i="5"/>
  <c r="R92" i="5"/>
  <c r="O92" i="5"/>
  <c r="J92" i="5"/>
  <c r="D92" i="5"/>
  <c r="B92" i="5" s="1"/>
  <c r="I92" i="5" s="1"/>
  <c r="V91" i="5"/>
  <c r="U91" i="5"/>
  <c r="T91" i="5"/>
  <c r="S91" i="5"/>
  <c r="R91" i="5"/>
  <c r="O91" i="5"/>
  <c r="J91" i="5"/>
  <c r="D91" i="5"/>
  <c r="B91" i="5" s="1"/>
  <c r="I91" i="5" s="1"/>
  <c r="V90" i="5"/>
  <c r="U90" i="5"/>
  <c r="T90" i="5"/>
  <c r="T89" i="5" s="1"/>
  <c r="S90" i="5"/>
  <c r="S89" i="5" s="1"/>
  <c r="R90" i="5"/>
  <c r="O90" i="5"/>
  <c r="J90" i="5"/>
  <c r="D90" i="5"/>
  <c r="B90" i="5" s="1"/>
  <c r="I90" i="5" s="1"/>
  <c r="V89" i="5"/>
  <c r="T88" i="5"/>
  <c r="P88" i="5" s="1"/>
  <c r="O88" i="5"/>
  <c r="J88" i="5"/>
  <c r="G88" i="5"/>
  <c r="F88" i="5"/>
  <c r="E88" i="5"/>
  <c r="D88" i="5"/>
  <c r="C88" i="5"/>
  <c r="T87" i="5"/>
  <c r="P87" i="5" s="1"/>
  <c r="O87" i="5"/>
  <c r="O86" i="5" s="1"/>
  <c r="J87" i="5"/>
  <c r="J86" i="5" s="1"/>
  <c r="G87" i="5"/>
  <c r="G86" i="5" s="1"/>
  <c r="F87" i="5"/>
  <c r="E87" i="5"/>
  <c r="E86" i="5" s="1"/>
  <c r="D87" i="5"/>
  <c r="D86" i="5" s="1"/>
  <c r="C87" i="5"/>
  <c r="V74" i="5"/>
  <c r="U74" i="5"/>
  <c r="T74" i="5"/>
  <c r="S74" i="5"/>
  <c r="R74" i="5"/>
  <c r="O74" i="5"/>
  <c r="J74" i="5"/>
  <c r="G74" i="5"/>
  <c r="F74" i="5"/>
  <c r="E74" i="5"/>
  <c r="D74" i="5"/>
  <c r="C74" i="5"/>
  <c r="V73" i="5"/>
  <c r="U73" i="5"/>
  <c r="T73" i="5"/>
  <c r="S73" i="5"/>
  <c r="R73" i="5"/>
  <c r="G73" i="5"/>
  <c r="F73" i="5"/>
  <c r="E73" i="5"/>
  <c r="D73" i="5"/>
  <c r="C73" i="5"/>
  <c r="V72" i="5"/>
  <c r="U72" i="5"/>
  <c r="T72" i="5"/>
  <c r="S72" i="5"/>
  <c r="O72" i="5"/>
  <c r="J72" i="5"/>
  <c r="G72" i="5"/>
  <c r="F72" i="5"/>
  <c r="E72" i="5"/>
  <c r="D72" i="5"/>
  <c r="C72" i="5"/>
  <c r="V71" i="5"/>
  <c r="U71" i="5"/>
  <c r="T71" i="5"/>
  <c r="S71" i="5"/>
  <c r="R71" i="5"/>
  <c r="O71" i="5"/>
  <c r="J71" i="5"/>
  <c r="G71" i="5"/>
  <c r="F71" i="5"/>
  <c r="E71" i="5"/>
  <c r="D71" i="5"/>
  <c r="C71" i="5"/>
  <c r="V70" i="5"/>
  <c r="U70" i="5"/>
  <c r="T70" i="5"/>
  <c r="S70" i="5"/>
  <c r="R70" i="5"/>
  <c r="O70" i="5"/>
  <c r="J70" i="5"/>
  <c r="G70" i="5"/>
  <c r="F70" i="5"/>
  <c r="E70" i="5"/>
  <c r="D70" i="5"/>
  <c r="C70" i="5"/>
  <c r="S68" i="5"/>
  <c r="R68" i="5"/>
  <c r="G68" i="5"/>
  <c r="F68" i="5"/>
  <c r="S67" i="5"/>
  <c r="R67" i="5"/>
  <c r="G67" i="5"/>
  <c r="F67" i="5"/>
  <c r="S66" i="5"/>
  <c r="R66" i="5"/>
  <c r="G66" i="5"/>
  <c r="F66" i="5"/>
  <c r="S65" i="5"/>
  <c r="R65" i="5"/>
  <c r="G65" i="5"/>
  <c r="F65" i="5"/>
  <c r="V64" i="5"/>
  <c r="U64" i="5"/>
  <c r="T64" i="5"/>
  <c r="S64" i="5"/>
  <c r="R64" i="5"/>
  <c r="O64" i="5"/>
  <c r="J64" i="5"/>
  <c r="G64" i="5"/>
  <c r="F64" i="5"/>
  <c r="D64" i="5"/>
  <c r="C64" i="5"/>
  <c r="V63" i="5"/>
  <c r="U63" i="5"/>
  <c r="T63" i="5"/>
  <c r="S63" i="5"/>
  <c r="R63" i="5"/>
  <c r="O63" i="5"/>
  <c r="J63" i="5"/>
  <c r="G63" i="5"/>
  <c r="F63" i="5"/>
  <c r="V62" i="5"/>
  <c r="U62" i="5"/>
  <c r="T62" i="5"/>
  <c r="S62" i="5"/>
  <c r="R62" i="5"/>
  <c r="O62" i="5"/>
  <c r="J62" i="5"/>
  <c r="G62" i="5"/>
  <c r="F62" i="5"/>
  <c r="V61" i="5"/>
  <c r="U61" i="5"/>
  <c r="T61" i="5"/>
  <c r="S61" i="5"/>
  <c r="R61" i="5"/>
  <c r="O61" i="5"/>
  <c r="J61" i="5"/>
  <c r="F61" i="5"/>
  <c r="V59" i="5"/>
  <c r="U59" i="5"/>
  <c r="T59" i="5"/>
  <c r="S59" i="5"/>
  <c r="R59" i="5"/>
  <c r="O59" i="5"/>
  <c r="J59" i="5"/>
  <c r="F59" i="5"/>
  <c r="E59" i="5"/>
  <c r="D59" i="5"/>
  <c r="C59" i="5"/>
  <c r="J57" i="5"/>
  <c r="E57" i="5"/>
  <c r="I57" i="5" s="1"/>
  <c r="J56" i="5"/>
  <c r="E56" i="5"/>
  <c r="I56" i="5" s="1"/>
  <c r="T54" i="5"/>
  <c r="P54" i="5" s="1"/>
  <c r="O54" i="5"/>
  <c r="T53" i="5"/>
  <c r="P53" i="5" s="1"/>
  <c r="O53" i="5"/>
  <c r="T52" i="5"/>
  <c r="P52" i="5" s="1"/>
  <c r="O52" i="5"/>
  <c r="T51" i="5"/>
  <c r="P51" i="5" s="1"/>
  <c r="O51" i="5"/>
  <c r="T50" i="5"/>
  <c r="P50" i="5" s="1"/>
  <c r="O50" i="5"/>
  <c r="U48" i="5"/>
  <c r="W48" i="5" s="1"/>
  <c r="P48" i="5"/>
  <c r="O48" i="5"/>
  <c r="U47" i="5"/>
  <c r="W47" i="5" s="1"/>
  <c r="P47" i="5"/>
  <c r="O47" i="5"/>
  <c r="U46" i="5"/>
  <c r="W46" i="5" s="1"/>
  <c r="O46" i="5"/>
  <c r="V35" i="5"/>
  <c r="U35" i="5"/>
  <c r="U33" i="5" s="1"/>
  <c r="T35" i="5"/>
  <c r="T33" i="5" s="1"/>
  <c r="S35" i="5"/>
  <c r="S33" i="5" s="1"/>
  <c r="R35" i="5"/>
  <c r="R33" i="5" s="1"/>
  <c r="Q34" i="5"/>
  <c r="Q33" i="5" s="1"/>
  <c r="Q135" i="5" s="1"/>
  <c r="G32" i="5"/>
  <c r="G30" i="5" s="1"/>
  <c r="F32" i="5"/>
  <c r="F30" i="5" s="1"/>
  <c r="E32" i="5"/>
  <c r="E30" i="5" s="1"/>
  <c r="D32" i="5"/>
  <c r="D30" i="5" s="1"/>
  <c r="C32" i="5"/>
  <c r="H31" i="5"/>
  <c r="I31" i="5" s="1"/>
  <c r="J29" i="5"/>
  <c r="G29" i="5"/>
  <c r="F29" i="5"/>
  <c r="E29" i="5"/>
  <c r="D29" i="5"/>
  <c r="C29" i="5"/>
  <c r="J28" i="5"/>
  <c r="G28" i="5"/>
  <c r="F28" i="5"/>
  <c r="E28" i="5"/>
  <c r="D28" i="5"/>
  <c r="C28" i="5"/>
  <c r="G22" i="5"/>
  <c r="G37" i="5" s="1"/>
  <c r="F22" i="5"/>
  <c r="S157" i="5" s="1"/>
  <c r="E22" i="5"/>
  <c r="E37" i="5" s="1"/>
  <c r="D22" i="5"/>
  <c r="D37" i="5" s="1"/>
  <c r="C22" i="5"/>
  <c r="C109" i="5" s="1"/>
  <c r="Q20" i="5"/>
  <c r="P20" i="5" s="1"/>
  <c r="H23" i="5" s="1"/>
  <c r="Q26" i="5" s="1"/>
  <c r="G18" i="5"/>
  <c r="F18" i="5"/>
  <c r="E18" i="5"/>
  <c r="D18" i="5"/>
  <c r="C18" i="5"/>
  <c r="V17" i="5"/>
  <c r="W17" i="5" s="1"/>
  <c r="T17" i="5"/>
  <c r="V16" i="5"/>
  <c r="U16" i="5"/>
  <c r="T16" i="5"/>
  <c r="S16" i="5"/>
  <c r="R16" i="5"/>
  <c r="V15" i="5"/>
  <c r="U15" i="5"/>
  <c r="T15" i="5"/>
  <c r="S15" i="5"/>
  <c r="R15" i="5"/>
  <c r="V14" i="5"/>
  <c r="U14" i="5"/>
  <c r="T14" i="5"/>
  <c r="S14" i="5"/>
  <c r="R14" i="5"/>
  <c r="B6" i="5"/>
  <c r="T168" i="4"/>
  <c r="P168" i="4"/>
  <c r="T167" i="4"/>
  <c r="P167" i="4"/>
  <c r="T166" i="4"/>
  <c r="T165" i="4"/>
  <c r="V164" i="4"/>
  <c r="U164" i="4"/>
  <c r="T164" i="4"/>
  <c r="S164" i="4"/>
  <c r="O164" i="4"/>
  <c r="J158" i="4"/>
  <c r="G158" i="4"/>
  <c r="F158" i="4"/>
  <c r="E158" i="4"/>
  <c r="D158" i="4"/>
  <c r="C158" i="4"/>
  <c r="G156" i="4"/>
  <c r="F156" i="4"/>
  <c r="E156" i="4"/>
  <c r="D156" i="4"/>
  <c r="C156" i="4"/>
  <c r="F155" i="4"/>
  <c r="E155" i="4"/>
  <c r="D155" i="4"/>
  <c r="C155" i="4"/>
  <c r="G153" i="4"/>
  <c r="F153" i="4"/>
  <c r="E153" i="4"/>
  <c r="D153" i="4"/>
  <c r="C153" i="4"/>
  <c r="V148" i="4"/>
  <c r="U148" i="4"/>
  <c r="T148" i="4"/>
  <c r="S148" i="4"/>
  <c r="R148" i="4"/>
  <c r="O148" i="4"/>
  <c r="J148" i="4"/>
  <c r="G148" i="4"/>
  <c r="G146" i="4" s="1"/>
  <c r="F148" i="4"/>
  <c r="F146" i="4" s="1"/>
  <c r="E148" i="4"/>
  <c r="D148" i="4"/>
  <c r="D146" i="4" s="1"/>
  <c r="C148" i="4"/>
  <c r="C146" i="4" s="1"/>
  <c r="V147" i="4"/>
  <c r="U147" i="4"/>
  <c r="T147" i="4"/>
  <c r="S147" i="4"/>
  <c r="R147" i="4"/>
  <c r="O147" i="4"/>
  <c r="J147" i="4"/>
  <c r="E147" i="4"/>
  <c r="I147" i="4" s="1"/>
  <c r="T145" i="4"/>
  <c r="P145" i="4" s="1"/>
  <c r="O145" i="4"/>
  <c r="J145" i="4"/>
  <c r="G145" i="4"/>
  <c r="F145" i="4"/>
  <c r="D145" i="4"/>
  <c r="C145" i="4"/>
  <c r="O133" i="4"/>
  <c r="O132" i="4"/>
  <c r="O131" i="4"/>
  <c r="J129" i="4"/>
  <c r="J127" i="4"/>
  <c r="U116" i="4"/>
  <c r="W116" i="4" s="1"/>
  <c r="P116" i="4" s="1"/>
  <c r="O116" i="4"/>
  <c r="J116" i="4"/>
  <c r="G116" i="4"/>
  <c r="F116" i="4"/>
  <c r="E116" i="4"/>
  <c r="D116" i="4"/>
  <c r="C116" i="4"/>
  <c r="E115" i="4"/>
  <c r="I115" i="4" s="1"/>
  <c r="E114" i="4"/>
  <c r="D114" i="4"/>
  <c r="D113" i="4" s="1"/>
  <c r="C114" i="4"/>
  <c r="C113" i="4" s="1"/>
  <c r="O107" i="4"/>
  <c r="N107" i="4" s="1"/>
  <c r="E107" i="4"/>
  <c r="I107" i="4" s="1"/>
  <c r="K107" i="4" s="1"/>
  <c r="V106" i="4"/>
  <c r="V103" i="4" s="1"/>
  <c r="U106" i="4"/>
  <c r="U103" i="4" s="1"/>
  <c r="T106" i="4"/>
  <c r="S106" i="4"/>
  <c r="S103" i="4" s="1"/>
  <c r="O106" i="4"/>
  <c r="J106" i="4"/>
  <c r="G106" i="4"/>
  <c r="G103" i="4" s="1"/>
  <c r="F106" i="4"/>
  <c r="F103" i="4" s="1"/>
  <c r="E106" i="4"/>
  <c r="D106" i="4"/>
  <c r="D103" i="4" s="1"/>
  <c r="C106" i="4"/>
  <c r="T105" i="4"/>
  <c r="P105" i="4" s="1"/>
  <c r="O105" i="4"/>
  <c r="J105" i="4"/>
  <c r="E105" i="4"/>
  <c r="I105" i="4" s="1"/>
  <c r="T104" i="4"/>
  <c r="P104" i="4" s="1"/>
  <c r="O104" i="4"/>
  <c r="J104" i="4"/>
  <c r="E104" i="4"/>
  <c r="I104" i="4" s="1"/>
  <c r="V102" i="4"/>
  <c r="U102" i="4"/>
  <c r="T102" i="4"/>
  <c r="S102" i="4"/>
  <c r="O102" i="4"/>
  <c r="J102" i="4"/>
  <c r="F102" i="4"/>
  <c r="I102" i="4" s="1"/>
  <c r="E102" i="4"/>
  <c r="T101" i="4"/>
  <c r="S101" i="4"/>
  <c r="O101" i="4"/>
  <c r="J101" i="4"/>
  <c r="G101" i="4"/>
  <c r="F101" i="4"/>
  <c r="E101" i="4"/>
  <c r="D101" i="4"/>
  <c r="C101" i="4"/>
  <c r="U99" i="4"/>
  <c r="W99" i="4" s="1"/>
  <c r="P99" i="4" s="1"/>
  <c r="N99" i="4" s="1"/>
  <c r="E99" i="4"/>
  <c r="C99" i="4"/>
  <c r="U98" i="4"/>
  <c r="W98" i="4" s="1"/>
  <c r="P98" i="4" s="1"/>
  <c r="N98" i="4" s="1"/>
  <c r="E98" i="4"/>
  <c r="C98" i="4"/>
  <c r="U97" i="4"/>
  <c r="W97" i="4" s="1"/>
  <c r="P97" i="4" s="1"/>
  <c r="N97" i="4" s="1"/>
  <c r="E97" i="4"/>
  <c r="C97" i="4"/>
  <c r="U96" i="4"/>
  <c r="W96" i="4" s="1"/>
  <c r="P96" i="4" s="1"/>
  <c r="O96" i="4"/>
  <c r="J96" i="4"/>
  <c r="G96" i="4"/>
  <c r="G89" i="4" s="1"/>
  <c r="F96" i="4"/>
  <c r="F89" i="4" s="1"/>
  <c r="E96" i="4"/>
  <c r="D96" i="4"/>
  <c r="C96" i="4"/>
  <c r="C89" i="4" s="1"/>
  <c r="V95" i="4"/>
  <c r="U95" i="4"/>
  <c r="T95" i="4"/>
  <c r="S95" i="4"/>
  <c r="R95" i="4"/>
  <c r="O95" i="4"/>
  <c r="J95" i="4"/>
  <c r="D95" i="4"/>
  <c r="B95" i="4" s="1"/>
  <c r="I95" i="4" s="1"/>
  <c r="V94" i="4"/>
  <c r="U94" i="4"/>
  <c r="T94" i="4"/>
  <c r="S94" i="4"/>
  <c r="R94" i="4"/>
  <c r="O94" i="4"/>
  <c r="J94" i="4"/>
  <c r="D94" i="4"/>
  <c r="B94" i="4" s="1"/>
  <c r="I94" i="4" s="1"/>
  <c r="V93" i="4"/>
  <c r="U93" i="4"/>
  <c r="T93" i="4"/>
  <c r="S93" i="4"/>
  <c r="R93" i="4"/>
  <c r="O93" i="4"/>
  <c r="J93" i="4"/>
  <c r="D93" i="4"/>
  <c r="B93" i="4" s="1"/>
  <c r="I93" i="4" s="1"/>
  <c r="V92" i="4"/>
  <c r="U92" i="4"/>
  <c r="T92" i="4"/>
  <c r="S92" i="4"/>
  <c r="R92" i="4"/>
  <c r="O92" i="4"/>
  <c r="J92" i="4"/>
  <c r="D92" i="4"/>
  <c r="B92" i="4" s="1"/>
  <c r="I92" i="4" s="1"/>
  <c r="V91" i="4"/>
  <c r="U91" i="4"/>
  <c r="T91" i="4"/>
  <c r="S91" i="4"/>
  <c r="R91" i="4"/>
  <c r="O91" i="4"/>
  <c r="J91" i="4"/>
  <c r="D91" i="4"/>
  <c r="B91" i="4" s="1"/>
  <c r="I91" i="4" s="1"/>
  <c r="V90" i="4"/>
  <c r="V89" i="4" s="1"/>
  <c r="U90" i="4"/>
  <c r="T90" i="4"/>
  <c r="T89" i="4" s="1"/>
  <c r="S90" i="4"/>
  <c r="S89" i="4" s="1"/>
  <c r="R90" i="4"/>
  <c r="O90" i="4"/>
  <c r="J90" i="4"/>
  <c r="D90" i="4"/>
  <c r="T88" i="4"/>
  <c r="P88" i="4" s="1"/>
  <c r="O88" i="4"/>
  <c r="J88" i="4"/>
  <c r="G88" i="4"/>
  <c r="F88" i="4"/>
  <c r="E88" i="4"/>
  <c r="D88" i="4"/>
  <c r="C88" i="4"/>
  <c r="T87" i="4"/>
  <c r="O87" i="4"/>
  <c r="J87" i="4"/>
  <c r="J86" i="4" s="1"/>
  <c r="G87" i="4"/>
  <c r="G86" i="4" s="1"/>
  <c r="F87" i="4"/>
  <c r="E87" i="4"/>
  <c r="E86" i="4" s="1"/>
  <c r="D87" i="4"/>
  <c r="C87" i="4"/>
  <c r="C86" i="4" s="1"/>
  <c r="V74" i="4"/>
  <c r="U74" i="4"/>
  <c r="T74" i="4"/>
  <c r="S74" i="4"/>
  <c r="R74" i="4"/>
  <c r="O74" i="4"/>
  <c r="J74" i="4"/>
  <c r="G74" i="4"/>
  <c r="F74" i="4"/>
  <c r="E74" i="4"/>
  <c r="D74" i="4"/>
  <c r="C74" i="4"/>
  <c r="V73" i="4"/>
  <c r="U73" i="4"/>
  <c r="T73" i="4"/>
  <c r="S73" i="4"/>
  <c r="R73" i="4"/>
  <c r="G73" i="4"/>
  <c r="F73" i="4"/>
  <c r="E73" i="4"/>
  <c r="D73" i="4"/>
  <c r="C73" i="4"/>
  <c r="V72" i="4"/>
  <c r="U72" i="4"/>
  <c r="T72" i="4"/>
  <c r="S72" i="4"/>
  <c r="R72" i="4"/>
  <c r="O72" i="4"/>
  <c r="J72" i="4"/>
  <c r="G72" i="4"/>
  <c r="F72" i="4"/>
  <c r="E72" i="4"/>
  <c r="D72" i="4"/>
  <c r="C72" i="4"/>
  <c r="V71" i="4"/>
  <c r="U71" i="4"/>
  <c r="T71" i="4"/>
  <c r="S71" i="4"/>
  <c r="R71" i="4"/>
  <c r="O71" i="4"/>
  <c r="J71" i="4"/>
  <c r="G71" i="4"/>
  <c r="F71" i="4"/>
  <c r="E71" i="4"/>
  <c r="D71" i="4"/>
  <c r="C71" i="4"/>
  <c r="V70" i="4"/>
  <c r="U70" i="4"/>
  <c r="T70" i="4"/>
  <c r="S70" i="4"/>
  <c r="R70" i="4"/>
  <c r="O70" i="4"/>
  <c r="J70" i="4"/>
  <c r="G70" i="4"/>
  <c r="F70" i="4"/>
  <c r="E70" i="4"/>
  <c r="D70" i="4"/>
  <c r="C70" i="4"/>
  <c r="S68" i="4"/>
  <c r="R68" i="4"/>
  <c r="G68" i="4"/>
  <c r="F68" i="4"/>
  <c r="S67" i="4"/>
  <c r="R67" i="4"/>
  <c r="G67" i="4"/>
  <c r="F67" i="4"/>
  <c r="S66" i="4"/>
  <c r="R66" i="4"/>
  <c r="G66" i="4"/>
  <c r="F66" i="4"/>
  <c r="S65" i="4"/>
  <c r="R65" i="4"/>
  <c r="G65" i="4"/>
  <c r="F65" i="4"/>
  <c r="V64" i="4"/>
  <c r="U64" i="4"/>
  <c r="T64" i="4"/>
  <c r="S64" i="4"/>
  <c r="R64" i="4"/>
  <c r="O64" i="4"/>
  <c r="J64" i="4"/>
  <c r="G64" i="4"/>
  <c r="F64" i="4"/>
  <c r="D64" i="4"/>
  <c r="C64" i="4"/>
  <c r="V63" i="4"/>
  <c r="U63" i="4"/>
  <c r="T63" i="4"/>
  <c r="S63" i="4"/>
  <c r="R63" i="4"/>
  <c r="O63" i="4"/>
  <c r="J63" i="4"/>
  <c r="G63" i="4"/>
  <c r="F63" i="4"/>
  <c r="V62" i="4"/>
  <c r="U62" i="4"/>
  <c r="T62" i="4"/>
  <c r="S62" i="4"/>
  <c r="R62" i="4"/>
  <c r="O62" i="4"/>
  <c r="J62" i="4"/>
  <c r="G62" i="4"/>
  <c r="F62" i="4"/>
  <c r="V61" i="4"/>
  <c r="U61" i="4"/>
  <c r="T61" i="4"/>
  <c r="S61" i="4"/>
  <c r="R61" i="4"/>
  <c r="O61" i="4"/>
  <c r="J61" i="4"/>
  <c r="F61" i="4"/>
  <c r="V59" i="4"/>
  <c r="U59" i="4"/>
  <c r="T59" i="4"/>
  <c r="S59" i="4"/>
  <c r="R59" i="4"/>
  <c r="O59" i="4"/>
  <c r="J59" i="4"/>
  <c r="G59" i="4"/>
  <c r="F59" i="4"/>
  <c r="E59" i="4"/>
  <c r="D59" i="4"/>
  <c r="C59" i="4"/>
  <c r="J57" i="4"/>
  <c r="E57" i="4"/>
  <c r="I57" i="4" s="1"/>
  <c r="J56" i="4"/>
  <c r="E56" i="4"/>
  <c r="I56" i="4" s="1"/>
  <c r="T54" i="4"/>
  <c r="P54" i="4" s="1"/>
  <c r="O54" i="4"/>
  <c r="T53" i="4"/>
  <c r="P53" i="4" s="1"/>
  <c r="O53" i="4"/>
  <c r="T52" i="4"/>
  <c r="P52" i="4" s="1"/>
  <c r="O52" i="4"/>
  <c r="T51" i="4"/>
  <c r="P51" i="4" s="1"/>
  <c r="O51" i="4"/>
  <c r="T50" i="4"/>
  <c r="O50" i="4"/>
  <c r="U48" i="4"/>
  <c r="W48" i="4" s="1"/>
  <c r="P48" i="4"/>
  <c r="O48" i="4"/>
  <c r="U47" i="4"/>
  <c r="W47" i="4" s="1"/>
  <c r="P47" i="4"/>
  <c r="O47" i="4"/>
  <c r="U46" i="4"/>
  <c r="P46" i="4" s="1"/>
  <c r="O46" i="4"/>
  <c r="V35" i="4"/>
  <c r="U35" i="4"/>
  <c r="U33" i="4" s="1"/>
  <c r="T35" i="4"/>
  <c r="T33" i="4" s="1"/>
  <c r="S35" i="4"/>
  <c r="S33" i="4" s="1"/>
  <c r="R35" i="4"/>
  <c r="R33" i="4" s="1"/>
  <c r="Q34" i="4"/>
  <c r="P34" i="4" s="1"/>
  <c r="G32" i="4"/>
  <c r="G30" i="4" s="1"/>
  <c r="F32" i="4"/>
  <c r="F30" i="4" s="1"/>
  <c r="E32" i="4"/>
  <c r="E30" i="4" s="1"/>
  <c r="D32" i="4"/>
  <c r="D30" i="4" s="1"/>
  <c r="C32" i="4"/>
  <c r="H31" i="4"/>
  <c r="I31" i="4" s="1"/>
  <c r="J29" i="4"/>
  <c r="G29" i="4"/>
  <c r="F29" i="4"/>
  <c r="E29" i="4"/>
  <c r="D29" i="4"/>
  <c r="C29" i="4"/>
  <c r="J28" i="4"/>
  <c r="G28" i="4"/>
  <c r="F28" i="4"/>
  <c r="E28" i="4"/>
  <c r="D28" i="4"/>
  <c r="C28" i="4"/>
  <c r="G22" i="4"/>
  <c r="F22" i="4"/>
  <c r="F37" i="4" s="1"/>
  <c r="E22" i="4"/>
  <c r="E37" i="4" s="1"/>
  <c r="D22" i="4"/>
  <c r="U157" i="4" s="1"/>
  <c r="C22" i="4"/>
  <c r="Q20" i="4"/>
  <c r="P20" i="4" s="1"/>
  <c r="H23" i="4" s="1"/>
  <c r="Q26" i="4" s="1"/>
  <c r="G18" i="4"/>
  <c r="F18" i="4"/>
  <c r="E18" i="4"/>
  <c r="D18" i="4"/>
  <c r="C18" i="4"/>
  <c r="V17" i="4"/>
  <c r="W17" i="4" s="1"/>
  <c r="T17" i="4"/>
  <c r="V16" i="4"/>
  <c r="U16" i="4"/>
  <c r="T16" i="4"/>
  <c r="S16" i="4"/>
  <c r="R16" i="4"/>
  <c r="V15" i="4"/>
  <c r="U15" i="4"/>
  <c r="T15" i="4"/>
  <c r="S15" i="4"/>
  <c r="R15" i="4"/>
  <c r="V14" i="4"/>
  <c r="U14" i="4"/>
  <c r="T14" i="4"/>
  <c r="S14" i="4"/>
  <c r="R14" i="4"/>
  <c r="B6" i="4"/>
  <c r="B86" i="30" l="1"/>
  <c r="B103" i="32"/>
  <c r="W146" i="33"/>
  <c r="D19" i="28"/>
  <c r="U144" i="33"/>
  <c r="W144" i="33" s="1"/>
  <c r="W69" i="33"/>
  <c r="T26" i="33"/>
  <c r="E36" i="33" s="1"/>
  <c r="E38" i="33" s="1"/>
  <c r="F23" i="32"/>
  <c r="J146" i="28"/>
  <c r="T103" i="29"/>
  <c r="F154" i="29"/>
  <c r="F152" i="29" s="1"/>
  <c r="T146" i="29"/>
  <c r="C23" i="33"/>
  <c r="O89" i="28"/>
  <c r="G60" i="32"/>
  <c r="G58" i="32" s="1"/>
  <c r="G23" i="33"/>
  <c r="B37" i="33"/>
  <c r="I37" i="33" s="1"/>
  <c r="J146" i="14"/>
  <c r="J144" i="14" s="1"/>
  <c r="E23" i="32"/>
  <c r="C36" i="33"/>
  <c r="F36" i="32"/>
  <c r="S45" i="32" s="1"/>
  <c r="O89" i="14"/>
  <c r="B154" i="33"/>
  <c r="I154" i="33" s="1"/>
  <c r="K154" i="33" s="1"/>
  <c r="W71" i="16"/>
  <c r="J134" i="33"/>
  <c r="I113" i="33"/>
  <c r="F36" i="33"/>
  <c r="S45" i="33" s="1"/>
  <c r="C152" i="33"/>
  <c r="B152" i="33" s="1"/>
  <c r="I152" i="33" s="1"/>
  <c r="K152" i="33" s="1"/>
  <c r="G60" i="33"/>
  <c r="G58" i="33" s="1"/>
  <c r="F23" i="33"/>
  <c r="J134" i="32"/>
  <c r="N49" i="33"/>
  <c r="R146" i="23"/>
  <c r="R144" i="23" s="1"/>
  <c r="G36" i="33"/>
  <c r="R45" i="33" s="1"/>
  <c r="E89" i="23"/>
  <c r="E27" i="29"/>
  <c r="N52" i="19"/>
  <c r="B59" i="20"/>
  <c r="J89" i="22"/>
  <c r="I113" i="32"/>
  <c r="U26" i="32"/>
  <c r="D36" i="32" s="1"/>
  <c r="I146" i="33"/>
  <c r="K146" i="33" s="1"/>
  <c r="J135" i="33"/>
  <c r="I89" i="33"/>
  <c r="K89" i="33" s="1"/>
  <c r="B19" i="33"/>
  <c r="I19" i="33" s="1"/>
  <c r="I21" i="33" s="1"/>
  <c r="K55" i="33"/>
  <c r="D23" i="33"/>
  <c r="B23" i="33" s="1"/>
  <c r="B103" i="33"/>
  <c r="I103" i="33" s="1"/>
  <c r="K103" i="33" s="1"/>
  <c r="N87" i="17"/>
  <c r="N88" i="17"/>
  <c r="R69" i="25"/>
  <c r="R60" i="25" s="1"/>
  <c r="R58" i="25" s="1"/>
  <c r="B60" i="32"/>
  <c r="N86" i="32"/>
  <c r="P69" i="33"/>
  <c r="N69" i="33" s="1"/>
  <c r="G19" i="4"/>
  <c r="R26" i="4" s="1"/>
  <c r="G154" i="4"/>
  <c r="G152" i="4" s="1"/>
  <c r="F27" i="5"/>
  <c r="V26" i="32"/>
  <c r="C36" i="32" s="1"/>
  <c r="V45" i="32" s="1"/>
  <c r="R60" i="33"/>
  <c r="R58" i="33" s="1"/>
  <c r="J55" i="10"/>
  <c r="B145" i="11"/>
  <c r="I145" i="11" s="1"/>
  <c r="K145" i="11" s="1"/>
  <c r="B19" i="32"/>
  <c r="I19" i="32" s="1"/>
  <c r="I21" i="32" s="1"/>
  <c r="B27" i="33"/>
  <c r="I27" i="33" s="1"/>
  <c r="K27" i="33" s="1"/>
  <c r="I61" i="33"/>
  <c r="K61" i="33" s="1"/>
  <c r="D154" i="15"/>
  <c r="D152" i="15" s="1"/>
  <c r="D69" i="16"/>
  <c r="D60" i="16" s="1"/>
  <c r="D58" i="16" s="1"/>
  <c r="J27" i="23"/>
  <c r="B152" i="32"/>
  <c r="I152" i="32" s="1"/>
  <c r="K152" i="32" s="1"/>
  <c r="U60" i="33"/>
  <c r="N86" i="33"/>
  <c r="R146" i="19"/>
  <c r="R144" i="19" s="1"/>
  <c r="F154" i="22"/>
  <c r="F152" i="22" s="1"/>
  <c r="E23" i="30"/>
  <c r="B154" i="30"/>
  <c r="I154" i="30" s="1"/>
  <c r="K154" i="30" s="1"/>
  <c r="I27" i="32"/>
  <c r="K27" i="32" s="1"/>
  <c r="B144" i="32"/>
  <c r="I144" i="32" s="1"/>
  <c r="K144" i="32" s="1"/>
  <c r="V100" i="33"/>
  <c r="W100" i="33" s="1"/>
  <c r="B86" i="32"/>
  <c r="I86" i="32" s="1"/>
  <c r="K86" i="32" s="1"/>
  <c r="C154" i="27"/>
  <c r="B37" i="32"/>
  <c r="I37" i="32" s="1"/>
  <c r="B154" i="32"/>
  <c r="I154" i="32" s="1"/>
  <c r="K154" i="32" s="1"/>
  <c r="O146" i="27"/>
  <c r="B69" i="32"/>
  <c r="I69" i="32" s="1"/>
  <c r="K69" i="32" s="1"/>
  <c r="B100" i="33"/>
  <c r="I100" i="33" s="1"/>
  <c r="K100" i="33" s="1"/>
  <c r="D154" i="9"/>
  <c r="D152" i="9" s="1"/>
  <c r="C19" i="10"/>
  <c r="N88" i="10"/>
  <c r="B29" i="21"/>
  <c r="I29" i="21" s="1"/>
  <c r="K29" i="21" s="1"/>
  <c r="K92" i="25"/>
  <c r="K94" i="25"/>
  <c r="K95" i="25"/>
  <c r="W64" i="26"/>
  <c r="I89" i="30"/>
  <c r="K89" i="30" s="1"/>
  <c r="S58" i="33"/>
  <c r="B109" i="33"/>
  <c r="I109" i="33" s="1"/>
  <c r="O60" i="33"/>
  <c r="N89" i="33"/>
  <c r="B86" i="33"/>
  <c r="I86" i="33" s="1"/>
  <c r="K86" i="33" s="1"/>
  <c r="B77" i="33"/>
  <c r="I77" i="33" s="1"/>
  <c r="B69" i="33"/>
  <c r="I69" i="33" s="1"/>
  <c r="K69" i="33" s="1"/>
  <c r="B144" i="33"/>
  <c r="I144" i="33" s="1"/>
  <c r="K144" i="33" s="1"/>
  <c r="C58" i="33"/>
  <c r="B58" i="33" s="1"/>
  <c r="B60" i="33"/>
  <c r="I118" i="33"/>
  <c r="P103" i="33"/>
  <c r="N103" i="33" s="1"/>
  <c r="R100" i="33"/>
  <c r="V45" i="33"/>
  <c r="C38" i="33"/>
  <c r="P33" i="33"/>
  <c r="P157" i="33"/>
  <c r="N157" i="33" s="1"/>
  <c r="D36" i="33"/>
  <c r="B36" i="33" s="1"/>
  <c r="W26" i="33"/>
  <c r="P26" i="33" s="1"/>
  <c r="S144" i="33"/>
  <c r="P144" i="33" s="1"/>
  <c r="N144" i="33" s="1"/>
  <c r="P146" i="33"/>
  <c r="N146" i="33" s="1"/>
  <c r="B109" i="32"/>
  <c r="I109" i="32" s="1"/>
  <c r="C58" i="32"/>
  <c r="B58" i="32" s="1"/>
  <c r="B100" i="32"/>
  <c r="I100" i="32" s="1"/>
  <c r="K100" i="32" s="1"/>
  <c r="K55" i="32"/>
  <c r="P69" i="32"/>
  <c r="N69" i="32" s="1"/>
  <c r="J135" i="32"/>
  <c r="B77" i="32"/>
  <c r="I77" i="32" s="1"/>
  <c r="N89" i="32"/>
  <c r="B23" i="32"/>
  <c r="W146" i="32"/>
  <c r="P146" i="32" s="1"/>
  <c r="N146" i="32" s="1"/>
  <c r="U144" i="32"/>
  <c r="W144" i="32" s="1"/>
  <c r="P144" i="32" s="1"/>
  <c r="N144" i="32" s="1"/>
  <c r="B118" i="32"/>
  <c r="I118" i="32" s="1"/>
  <c r="W69" i="32"/>
  <c r="U60" i="32"/>
  <c r="I146" i="32"/>
  <c r="K146" i="32" s="1"/>
  <c r="B89" i="32"/>
  <c r="I89" i="32" s="1"/>
  <c r="K89" i="32" s="1"/>
  <c r="S60" i="32"/>
  <c r="O60" i="32"/>
  <c r="W103" i="32"/>
  <c r="P103" i="32" s="1"/>
  <c r="N103" i="32" s="1"/>
  <c r="U100" i="32"/>
  <c r="W100" i="32" s="1"/>
  <c r="P100" i="32" s="1"/>
  <c r="N100" i="32" s="1"/>
  <c r="P157" i="32"/>
  <c r="N157" i="32" s="1"/>
  <c r="I103" i="32"/>
  <c r="K103" i="32" s="1"/>
  <c r="E36" i="32"/>
  <c r="G36" i="32"/>
  <c r="B116" i="24"/>
  <c r="D89" i="22"/>
  <c r="E89" i="16"/>
  <c r="F27" i="13"/>
  <c r="E113" i="18"/>
  <c r="N116" i="18"/>
  <c r="O103" i="18"/>
  <c r="O100" i="18" s="1"/>
  <c r="O146" i="22"/>
  <c r="U146" i="22"/>
  <c r="J89" i="12"/>
  <c r="W64" i="13"/>
  <c r="B156" i="14"/>
  <c r="I156" i="14" s="1"/>
  <c r="K156" i="14" s="1"/>
  <c r="W15" i="15"/>
  <c r="T146" i="26"/>
  <c r="T144" i="26" s="1"/>
  <c r="J146" i="8"/>
  <c r="O69" i="28"/>
  <c r="C154" i="28"/>
  <c r="C152" i="28" s="1"/>
  <c r="K55" i="30"/>
  <c r="O130" i="4"/>
  <c r="J89" i="5"/>
  <c r="C144" i="10"/>
  <c r="S69" i="12"/>
  <c r="S60" i="12" s="1"/>
  <c r="S58" i="12" s="1"/>
  <c r="P17" i="19"/>
  <c r="N17" i="19" s="1"/>
  <c r="R69" i="27"/>
  <c r="R146" i="27"/>
  <c r="W15" i="4"/>
  <c r="B59" i="5"/>
  <c r="I59" i="5" s="1"/>
  <c r="K59" i="5" s="1"/>
  <c r="B156" i="6"/>
  <c r="B153" i="7"/>
  <c r="I153" i="7" s="1"/>
  <c r="K153" i="7" s="1"/>
  <c r="N105" i="9"/>
  <c r="E154" i="11"/>
  <c r="E152" i="11" s="1"/>
  <c r="W94" i="12"/>
  <c r="F69" i="13"/>
  <c r="V69" i="13"/>
  <c r="V60" i="13" s="1"/>
  <c r="V58" i="13" s="1"/>
  <c r="R69" i="13"/>
  <c r="W16" i="15"/>
  <c r="P16" i="15" s="1"/>
  <c r="N16" i="15" s="1"/>
  <c r="O89" i="20"/>
  <c r="T49" i="25"/>
  <c r="P49" i="25" s="1"/>
  <c r="W106" i="25"/>
  <c r="O103" i="28"/>
  <c r="O89" i="13"/>
  <c r="N48" i="17"/>
  <c r="O89" i="18"/>
  <c r="O89" i="23"/>
  <c r="J89" i="26"/>
  <c r="D100" i="27"/>
  <c r="D144" i="4"/>
  <c r="B70" i="5"/>
  <c r="K91" i="11"/>
  <c r="K94" i="11"/>
  <c r="K95" i="11"/>
  <c r="I97" i="11"/>
  <c r="K97" i="11" s="1"/>
  <c r="U146" i="12"/>
  <c r="U144" i="12" s="1"/>
  <c r="E113" i="23"/>
  <c r="B145" i="23"/>
  <c r="C69" i="24"/>
  <c r="C60" i="24" s="1"/>
  <c r="C58" i="24" s="1"/>
  <c r="W95" i="25"/>
  <c r="P95" i="25" s="1"/>
  <c r="N95" i="25" s="1"/>
  <c r="N96" i="25"/>
  <c r="I99" i="25"/>
  <c r="K99" i="25" s="1"/>
  <c r="D89" i="28"/>
  <c r="B89" i="28" s="1"/>
  <c r="G61" i="29"/>
  <c r="G19" i="12"/>
  <c r="R26" i="12" s="1"/>
  <c r="D19" i="18"/>
  <c r="B101" i="29"/>
  <c r="D19" i="4"/>
  <c r="F154" i="5"/>
  <c r="F152" i="5" s="1"/>
  <c r="E27" i="6"/>
  <c r="Q33" i="6"/>
  <c r="Q135" i="6" s="1"/>
  <c r="P46" i="6"/>
  <c r="N46" i="6" s="1"/>
  <c r="D100" i="6"/>
  <c r="N54" i="10"/>
  <c r="D89" i="10"/>
  <c r="K57" i="11"/>
  <c r="E89" i="11"/>
  <c r="E89" i="14"/>
  <c r="B101" i="14"/>
  <c r="I101" i="14" s="1"/>
  <c r="K101" i="14" s="1"/>
  <c r="C19" i="18"/>
  <c r="B116" i="18"/>
  <c r="I116" i="18" s="1"/>
  <c r="K116" i="18" s="1"/>
  <c r="Q33" i="20"/>
  <c r="Q135" i="20" s="1"/>
  <c r="B71" i="22"/>
  <c r="K94" i="24"/>
  <c r="E19" i="28"/>
  <c r="B71" i="4"/>
  <c r="W73" i="4"/>
  <c r="P73" i="4" s="1"/>
  <c r="N73" i="4" s="1"/>
  <c r="K57" i="5"/>
  <c r="K91" i="5"/>
  <c r="K95" i="5"/>
  <c r="G154" i="5"/>
  <c r="G152" i="5" s="1"/>
  <c r="E154" i="6"/>
  <c r="E152" i="6" s="1"/>
  <c r="G100" i="7"/>
  <c r="K104" i="7"/>
  <c r="B145" i="7"/>
  <c r="I145" i="7" s="1"/>
  <c r="K145" i="7" s="1"/>
  <c r="D144" i="7"/>
  <c r="B155" i="7"/>
  <c r="I155" i="7" s="1"/>
  <c r="K155" i="7" s="1"/>
  <c r="D19" i="8"/>
  <c r="W61" i="9"/>
  <c r="P61" i="9" s="1"/>
  <c r="N61" i="9" s="1"/>
  <c r="K102" i="9"/>
  <c r="E27" i="12"/>
  <c r="W91" i="12"/>
  <c r="P91" i="12" s="1"/>
  <c r="N91" i="12" s="1"/>
  <c r="B87" i="13"/>
  <c r="I87" i="13" s="1"/>
  <c r="K87" i="13" s="1"/>
  <c r="B155" i="15"/>
  <c r="I155" i="15" s="1"/>
  <c r="K155" i="15" s="1"/>
  <c r="B148" i="16"/>
  <c r="I148" i="16" s="1"/>
  <c r="K148" i="16" s="1"/>
  <c r="E89" i="20"/>
  <c r="K147" i="22"/>
  <c r="B29" i="23"/>
  <c r="W91" i="24"/>
  <c r="P91" i="24" s="1"/>
  <c r="N91" i="24" s="1"/>
  <c r="K90" i="26"/>
  <c r="B29" i="29"/>
  <c r="I29" i="29" s="1"/>
  <c r="K29" i="29" s="1"/>
  <c r="E146" i="29"/>
  <c r="E144" i="29" s="1"/>
  <c r="G61" i="13"/>
  <c r="I61" i="13" s="1"/>
  <c r="K61" i="13" s="1"/>
  <c r="I63" i="13"/>
  <c r="K63" i="13" s="1"/>
  <c r="B59" i="14"/>
  <c r="I59" i="14" s="1"/>
  <c r="K59" i="14" s="1"/>
  <c r="K147" i="21"/>
  <c r="E19" i="22"/>
  <c r="T26" i="22" s="1"/>
  <c r="E154" i="23"/>
  <c r="E152" i="23" s="1"/>
  <c r="B158" i="23"/>
  <c r="W16" i="24"/>
  <c r="P16" i="24" s="1"/>
  <c r="N16" i="24" s="1"/>
  <c r="E89" i="26"/>
  <c r="O130" i="26"/>
  <c r="W164" i="26"/>
  <c r="F86" i="4"/>
  <c r="K147" i="5"/>
  <c r="B148" i="5"/>
  <c r="I148" i="5" s="1"/>
  <c r="K148" i="5" s="1"/>
  <c r="O89" i="6"/>
  <c r="B101" i="6"/>
  <c r="I101" i="6" s="1"/>
  <c r="K101" i="6" s="1"/>
  <c r="K90" i="8"/>
  <c r="O146" i="10"/>
  <c r="O144" i="10" s="1"/>
  <c r="C27" i="11"/>
  <c r="O89" i="12"/>
  <c r="D100" i="12"/>
  <c r="B70" i="14"/>
  <c r="W74" i="14"/>
  <c r="E154" i="14"/>
  <c r="E152" i="14" s="1"/>
  <c r="O49" i="15"/>
  <c r="T103" i="15"/>
  <c r="T100" i="15" s="1"/>
  <c r="N50" i="17"/>
  <c r="D27" i="18"/>
  <c r="F27" i="18"/>
  <c r="G100" i="21"/>
  <c r="O146" i="21"/>
  <c r="O144" i="21" s="1"/>
  <c r="D69" i="22"/>
  <c r="D60" i="22" s="1"/>
  <c r="D58" i="22" s="1"/>
  <c r="T69" i="22"/>
  <c r="T60" i="22" s="1"/>
  <c r="T58" i="22" s="1"/>
  <c r="W147" i="24"/>
  <c r="J89" i="25"/>
  <c r="W148" i="4"/>
  <c r="T69" i="5"/>
  <c r="T60" i="5" s="1"/>
  <c r="T58" i="5" s="1"/>
  <c r="S146" i="9"/>
  <c r="S144" i="9" s="1"/>
  <c r="F154" i="9"/>
  <c r="F152" i="9" s="1"/>
  <c r="G100" i="11"/>
  <c r="D100" i="11"/>
  <c r="E113" i="13"/>
  <c r="N116" i="13"/>
  <c r="B153" i="14"/>
  <c r="I153" i="14" s="1"/>
  <c r="K153" i="14" s="1"/>
  <c r="K56" i="16"/>
  <c r="W63" i="16"/>
  <c r="N47" i="17"/>
  <c r="W62" i="18"/>
  <c r="P62" i="18" s="1"/>
  <c r="N62" i="18" s="1"/>
  <c r="V69" i="18"/>
  <c r="V60" i="18" s="1"/>
  <c r="V58" i="18" s="1"/>
  <c r="W72" i="18"/>
  <c r="W46" i="21"/>
  <c r="E69" i="21"/>
  <c r="W91" i="21"/>
  <c r="P91" i="21" s="1"/>
  <c r="N91" i="21" s="1"/>
  <c r="W92" i="21"/>
  <c r="W106" i="21"/>
  <c r="P106" i="21" s="1"/>
  <c r="N106" i="21" s="1"/>
  <c r="R146" i="21"/>
  <c r="I113" i="30"/>
  <c r="U69" i="5"/>
  <c r="T146" i="9"/>
  <c r="J146" i="9"/>
  <c r="J144" i="9" s="1"/>
  <c r="S146" i="10"/>
  <c r="S144" i="10" s="1"/>
  <c r="W91" i="11"/>
  <c r="O103" i="11"/>
  <c r="O100" i="11" s="1"/>
  <c r="C69" i="13"/>
  <c r="C60" i="13" s="1"/>
  <c r="C58" i="13" s="1"/>
  <c r="K90" i="14"/>
  <c r="J89" i="15"/>
  <c r="E89" i="15"/>
  <c r="D89" i="16"/>
  <c r="B89" i="16" s="1"/>
  <c r="N47" i="21"/>
  <c r="K56" i="22"/>
  <c r="I62" i="22"/>
  <c r="K62" i="22" s="1"/>
  <c r="W71" i="24"/>
  <c r="P71" i="24" s="1"/>
  <c r="N71" i="24" s="1"/>
  <c r="B74" i="24"/>
  <c r="I74" i="24" s="1"/>
  <c r="K74" i="24" s="1"/>
  <c r="B72" i="26"/>
  <c r="U100" i="29"/>
  <c r="W95" i="5"/>
  <c r="B59" i="9"/>
  <c r="I59" i="9" s="1"/>
  <c r="K59" i="9" s="1"/>
  <c r="J89" i="9"/>
  <c r="E89" i="9"/>
  <c r="G61" i="10"/>
  <c r="I63" i="10"/>
  <c r="K63" i="10" s="1"/>
  <c r="B73" i="10"/>
  <c r="W73" i="10"/>
  <c r="P73" i="10" s="1"/>
  <c r="N73" i="10" s="1"/>
  <c r="K93" i="10"/>
  <c r="C69" i="14"/>
  <c r="C60" i="14" s="1"/>
  <c r="C58" i="14" s="1"/>
  <c r="S69" i="14"/>
  <c r="O69" i="19"/>
  <c r="O60" i="19" s="1"/>
  <c r="O58" i="19" s="1"/>
  <c r="J103" i="24"/>
  <c r="J100" i="24" s="1"/>
  <c r="C27" i="4"/>
  <c r="W64" i="4"/>
  <c r="N52" i="5"/>
  <c r="W92" i="5"/>
  <c r="P92" i="5" s="1"/>
  <c r="N92" i="5" s="1"/>
  <c r="W93" i="5"/>
  <c r="P93" i="5" s="1"/>
  <c r="N93" i="5" s="1"/>
  <c r="W148" i="5"/>
  <c r="E154" i="5"/>
  <c r="E152" i="5" s="1"/>
  <c r="D27" i="6"/>
  <c r="B29" i="7"/>
  <c r="I29" i="7" s="1"/>
  <c r="K29" i="7" s="1"/>
  <c r="W35" i="7"/>
  <c r="R69" i="7"/>
  <c r="R60" i="7" s="1"/>
  <c r="R58" i="7" s="1"/>
  <c r="F27" i="8"/>
  <c r="E89" i="10"/>
  <c r="N52" i="11"/>
  <c r="B158" i="11"/>
  <c r="I158" i="11" s="1"/>
  <c r="K158" i="11" s="1"/>
  <c r="N50" i="12"/>
  <c r="N54" i="12"/>
  <c r="W59" i="12"/>
  <c r="P59" i="12" s="1"/>
  <c r="N59" i="12" s="1"/>
  <c r="D69" i="12"/>
  <c r="W74" i="12"/>
  <c r="P74" i="12" s="1"/>
  <c r="N74" i="12" s="1"/>
  <c r="S146" i="12"/>
  <c r="S144" i="12" s="1"/>
  <c r="W33" i="13"/>
  <c r="K104" i="13"/>
  <c r="G61" i="17"/>
  <c r="B71" i="17"/>
  <c r="I71" i="17" s="1"/>
  <c r="K71" i="17" s="1"/>
  <c r="K105" i="17"/>
  <c r="G154" i="17"/>
  <c r="G69" i="23"/>
  <c r="B71" i="23"/>
  <c r="I71" i="23" s="1"/>
  <c r="K71" i="23" s="1"/>
  <c r="W73" i="23"/>
  <c r="P73" i="23" s="1"/>
  <c r="N73" i="23" s="1"/>
  <c r="K92" i="23"/>
  <c r="B96" i="23"/>
  <c r="I96" i="23" s="1"/>
  <c r="K96" i="23" s="1"/>
  <c r="I97" i="23"/>
  <c r="K97" i="23" s="1"/>
  <c r="I62" i="24"/>
  <c r="K62" i="24" s="1"/>
  <c r="W63" i="24"/>
  <c r="V69" i="24"/>
  <c r="D154" i="26"/>
  <c r="D152" i="26" s="1"/>
  <c r="C19" i="27"/>
  <c r="U100" i="4"/>
  <c r="E154" i="10"/>
  <c r="E152" i="10" s="1"/>
  <c r="U146" i="11"/>
  <c r="U144" i="11" s="1"/>
  <c r="F154" i="12"/>
  <c r="F152" i="12" s="1"/>
  <c r="T146" i="14"/>
  <c r="U146" i="17"/>
  <c r="W15" i="18"/>
  <c r="B88" i="18"/>
  <c r="I88" i="18" s="1"/>
  <c r="K88" i="18" s="1"/>
  <c r="D154" i="19"/>
  <c r="D152" i="19" s="1"/>
  <c r="C19" i="20"/>
  <c r="V26" i="20" s="1"/>
  <c r="B103" i="20"/>
  <c r="E89" i="22"/>
  <c r="V146" i="22"/>
  <c r="V144" i="22" s="1"/>
  <c r="V146" i="26"/>
  <c r="V144" i="26" s="1"/>
  <c r="P46" i="27"/>
  <c r="N46" i="27" s="1"/>
  <c r="K95" i="28"/>
  <c r="I97" i="28"/>
  <c r="K97" i="28" s="1"/>
  <c r="S146" i="28"/>
  <c r="S144" i="28" s="1"/>
  <c r="F154" i="28"/>
  <c r="F152" i="28" s="1"/>
  <c r="W106" i="29"/>
  <c r="G144" i="29"/>
  <c r="E89" i="5"/>
  <c r="J103" i="6"/>
  <c r="J100" i="6" s="1"/>
  <c r="D69" i="7"/>
  <c r="F19" i="8"/>
  <c r="F23" i="8" s="1"/>
  <c r="N48" i="9"/>
  <c r="I98" i="10"/>
  <c r="K98" i="10" s="1"/>
  <c r="N116" i="10"/>
  <c r="J55" i="12"/>
  <c r="W92" i="12"/>
  <c r="P92" i="12" s="1"/>
  <c r="N92" i="12" s="1"/>
  <c r="W95" i="12"/>
  <c r="P95" i="12" s="1"/>
  <c r="N95" i="12" s="1"/>
  <c r="G144" i="12"/>
  <c r="R146" i="13"/>
  <c r="R144" i="13" s="1"/>
  <c r="W59" i="14"/>
  <c r="P59" i="14" s="1"/>
  <c r="N59" i="14" s="1"/>
  <c r="U146" i="14"/>
  <c r="U144" i="14" s="1"/>
  <c r="E103" i="16"/>
  <c r="U100" i="17"/>
  <c r="D86" i="18"/>
  <c r="F144" i="18"/>
  <c r="J103" i="27"/>
  <c r="J100" i="27" s="1"/>
  <c r="E89" i="28"/>
  <c r="P34" i="5"/>
  <c r="K91" i="6"/>
  <c r="K92" i="6"/>
  <c r="K95" i="6"/>
  <c r="W70" i="10"/>
  <c r="P70" i="10" s="1"/>
  <c r="N70" i="10" s="1"/>
  <c r="W72" i="10"/>
  <c r="P72" i="10" s="1"/>
  <c r="N72" i="10" s="1"/>
  <c r="K57" i="12"/>
  <c r="K94" i="12"/>
  <c r="K95" i="12"/>
  <c r="W95" i="15"/>
  <c r="P95" i="15" s="1"/>
  <c r="N95" i="15" s="1"/>
  <c r="B146" i="17"/>
  <c r="K92" i="18"/>
  <c r="I99" i="18"/>
  <c r="K99" i="18" s="1"/>
  <c r="G154" i="29"/>
  <c r="G152" i="29" s="1"/>
  <c r="G144" i="6"/>
  <c r="B28" i="17"/>
  <c r="I28" i="17" s="1"/>
  <c r="K28" i="17" s="1"/>
  <c r="O49" i="17"/>
  <c r="N49" i="17" s="1"/>
  <c r="W35" i="18"/>
  <c r="P35" i="18" s="1"/>
  <c r="W64" i="18"/>
  <c r="K105" i="18"/>
  <c r="N104" i="20"/>
  <c r="W106" i="22"/>
  <c r="P106" i="22" s="1"/>
  <c r="N106" i="22" s="1"/>
  <c r="B116" i="22"/>
  <c r="I116" i="22" s="1"/>
  <c r="K116" i="22" s="1"/>
  <c r="K90" i="27"/>
  <c r="K94" i="27"/>
  <c r="B28" i="28"/>
  <c r="I28" i="28" s="1"/>
  <c r="K28" i="28" s="1"/>
  <c r="O49" i="28"/>
  <c r="J55" i="29"/>
  <c r="B74" i="29"/>
  <c r="I74" i="29" s="1"/>
  <c r="K74" i="29" s="1"/>
  <c r="E89" i="29"/>
  <c r="W92" i="7"/>
  <c r="P92" i="7" s="1"/>
  <c r="N92" i="7" s="1"/>
  <c r="I99" i="10"/>
  <c r="K99" i="10" s="1"/>
  <c r="K105" i="14"/>
  <c r="E89" i="18"/>
  <c r="O146" i="18"/>
  <c r="B156" i="19"/>
  <c r="D154" i="23"/>
  <c r="C19" i="24"/>
  <c r="C23" i="24" s="1"/>
  <c r="C27" i="25"/>
  <c r="K102" i="26"/>
  <c r="J126" i="27"/>
  <c r="E154" i="27"/>
  <c r="E152" i="27" s="1"/>
  <c r="B158" i="27"/>
  <c r="I158" i="27" s="1"/>
  <c r="K158" i="27" s="1"/>
  <c r="E36" i="30"/>
  <c r="N105" i="4"/>
  <c r="N52" i="6"/>
  <c r="W61" i="8"/>
  <c r="P61" i="8" s="1"/>
  <c r="N61" i="8" s="1"/>
  <c r="V100" i="11"/>
  <c r="R69" i="22"/>
  <c r="R60" i="22" s="1"/>
  <c r="R58" i="22" s="1"/>
  <c r="E103" i="29"/>
  <c r="S100" i="29"/>
  <c r="F23" i="30"/>
  <c r="R100" i="5"/>
  <c r="V146" i="6"/>
  <c r="V144" i="6" s="1"/>
  <c r="K91" i="8"/>
  <c r="O89" i="10"/>
  <c r="G19" i="11"/>
  <c r="R26" i="11" s="1"/>
  <c r="B71" i="11"/>
  <c r="I71" i="11" s="1"/>
  <c r="K71" i="11" s="1"/>
  <c r="W73" i="11"/>
  <c r="I98" i="12"/>
  <c r="K98" i="12" s="1"/>
  <c r="W147" i="12"/>
  <c r="P147" i="12" s="1"/>
  <c r="N147" i="12" s="1"/>
  <c r="D154" i="12"/>
  <c r="D152" i="12" s="1"/>
  <c r="F19" i="13"/>
  <c r="S26" i="13" s="1"/>
  <c r="P17" i="15"/>
  <c r="N17" i="15" s="1"/>
  <c r="O89" i="15"/>
  <c r="J146" i="16"/>
  <c r="J144" i="16" s="1"/>
  <c r="D89" i="17"/>
  <c r="F154" i="17"/>
  <c r="F152" i="17" s="1"/>
  <c r="W16" i="18"/>
  <c r="P16" i="18" s="1"/>
  <c r="N16" i="18" s="1"/>
  <c r="P34" i="18"/>
  <c r="T49" i="18"/>
  <c r="P49" i="18" s="1"/>
  <c r="W59" i="18"/>
  <c r="W74" i="18"/>
  <c r="P74" i="18" s="1"/>
  <c r="N74" i="18" s="1"/>
  <c r="B101" i="18"/>
  <c r="I101" i="18" s="1"/>
  <c r="K101" i="18" s="1"/>
  <c r="N53" i="19"/>
  <c r="B59" i="19"/>
  <c r="I59" i="19" s="1"/>
  <c r="K59" i="19" s="1"/>
  <c r="E89" i="19"/>
  <c r="N105" i="19"/>
  <c r="B18" i="20"/>
  <c r="I18" i="20" s="1"/>
  <c r="K18" i="20" s="1"/>
  <c r="B74" i="20"/>
  <c r="P101" i="22"/>
  <c r="N101" i="22" s="1"/>
  <c r="S146" i="23"/>
  <c r="S144" i="23" s="1"/>
  <c r="S146" i="24"/>
  <c r="S144" i="24" s="1"/>
  <c r="Q33" i="25"/>
  <c r="Q135" i="25" s="1"/>
  <c r="B70" i="25"/>
  <c r="I70" i="25" s="1"/>
  <c r="K70" i="25" s="1"/>
  <c r="B72" i="25"/>
  <c r="I72" i="25" s="1"/>
  <c r="K72" i="25" s="1"/>
  <c r="W74" i="25"/>
  <c r="C69" i="26"/>
  <c r="C60" i="26" s="1"/>
  <c r="C58" i="26" s="1"/>
  <c r="C154" i="26"/>
  <c r="C152" i="26" s="1"/>
  <c r="N47" i="28"/>
  <c r="E69" i="28"/>
  <c r="E60" i="28" s="1"/>
  <c r="W70" i="28"/>
  <c r="P70" i="28" s="1"/>
  <c r="N70" i="28" s="1"/>
  <c r="R100" i="28"/>
  <c r="D69" i="29"/>
  <c r="D60" i="29" s="1"/>
  <c r="D58" i="29" s="1"/>
  <c r="T69" i="29"/>
  <c r="T60" i="29" s="1"/>
  <c r="T58" i="29" s="1"/>
  <c r="B155" i="29"/>
  <c r="F154" i="7"/>
  <c r="F152" i="7" s="1"/>
  <c r="D27" i="5"/>
  <c r="U89" i="5"/>
  <c r="W89" i="5" s="1"/>
  <c r="W90" i="5"/>
  <c r="P90" i="5" s="1"/>
  <c r="N90" i="5" s="1"/>
  <c r="I98" i="5"/>
  <c r="K98" i="5" s="1"/>
  <c r="O130" i="5"/>
  <c r="B156" i="5"/>
  <c r="I156" i="5" s="1"/>
  <c r="K156" i="5" s="1"/>
  <c r="P17" i="6"/>
  <c r="N17" i="6" s="1"/>
  <c r="H30" i="6"/>
  <c r="T103" i="7"/>
  <c r="T100" i="7" s="1"/>
  <c r="T146" i="8"/>
  <c r="T144" i="8" s="1"/>
  <c r="B18" i="10"/>
  <c r="I18" i="10" s="1"/>
  <c r="K18" i="10" s="1"/>
  <c r="E27" i="5"/>
  <c r="B74" i="5"/>
  <c r="I74" i="5" s="1"/>
  <c r="K74" i="5" s="1"/>
  <c r="G100" i="5"/>
  <c r="J27" i="7"/>
  <c r="J126" i="7"/>
  <c r="R146" i="7"/>
  <c r="R144" i="7" s="1"/>
  <c r="E154" i="7"/>
  <c r="E152" i="7" s="1"/>
  <c r="B158" i="7"/>
  <c r="I158" i="7" s="1"/>
  <c r="K158" i="7" s="1"/>
  <c r="W16" i="8"/>
  <c r="P16" i="8" s="1"/>
  <c r="N16" i="8" s="1"/>
  <c r="D69" i="8"/>
  <c r="D60" i="8" s="1"/>
  <c r="D58" i="8" s="1"/>
  <c r="W62" i="9"/>
  <c r="P62" i="9" s="1"/>
  <c r="N62" i="9" s="1"/>
  <c r="W63" i="9"/>
  <c r="P63" i="9" s="1"/>
  <c r="N63" i="9" s="1"/>
  <c r="R69" i="9"/>
  <c r="R60" i="9" s="1"/>
  <c r="R58" i="9" s="1"/>
  <c r="N105" i="10"/>
  <c r="C19" i="4"/>
  <c r="C23" i="4" s="1"/>
  <c r="N53" i="4"/>
  <c r="C69" i="4"/>
  <c r="N47" i="5"/>
  <c r="C69" i="5"/>
  <c r="C60" i="5" s="1"/>
  <c r="C58" i="5" s="1"/>
  <c r="K94" i="5"/>
  <c r="J146" i="5"/>
  <c r="J144" i="5" s="1"/>
  <c r="D19" i="6"/>
  <c r="U26" i="6" s="1"/>
  <c r="I99" i="6"/>
  <c r="K99" i="6" s="1"/>
  <c r="O103" i="6"/>
  <c r="O100" i="6" s="1"/>
  <c r="J126" i="6"/>
  <c r="G154" i="7"/>
  <c r="G152" i="7" s="1"/>
  <c r="W164" i="7"/>
  <c r="P164" i="7" s="1"/>
  <c r="N164" i="7" s="1"/>
  <c r="F69" i="8"/>
  <c r="K147" i="8"/>
  <c r="E19" i="9"/>
  <c r="T26" i="9" s="1"/>
  <c r="W35" i="9"/>
  <c r="B64" i="9"/>
  <c r="W91" i="9"/>
  <c r="E154" i="9"/>
  <c r="E152" i="9" s="1"/>
  <c r="F19" i="5"/>
  <c r="S26" i="5" s="1"/>
  <c r="B18" i="5"/>
  <c r="J27" i="5"/>
  <c r="O89" i="5"/>
  <c r="P101" i="5"/>
  <c r="N101" i="5" s="1"/>
  <c r="C27" i="6"/>
  <c r="N48" i="6"/>
  <c r="W64" i="6"/>
  <c r="V100" i="6"/>
  <c r="B73" i="8"/>
  <c r="W73" i="8"/>
  <c r="P73" i="8" s="1"/>
  <c r="N73" i="8" s="1"/>
  <c r="W95" i="8"/>
  <c r="P95" i="8" s="1"/>
  <c r="N95" i="8" s="1"/>
  <c r="W106" i="8"/>
  <c r="P106" i="8" s="1"/>
  <c r="N106" i="8" s="1"/>
  <c r="J126" i="8"/>
  <c r="D27" i="10"/>
  <c r="K56" i="4"/>
  <c r="W63" i="5"/>
  <c r="P63" i="5" s="1"/>
  <c r="N63" i="5" s="1"/>
  <c r="K105" i="5"/>
  <c r="W74" i="6"/>
  <c r="P74" i="6" s="1"/>
  <c r="N74" i="6" s="1"/>
  <c r="O89" i="9"/>
  <c r="W15" i="10"/>
  <c r="P15" i="10" s="1"/>
  <c r="N15" i="10" s="1"/>
  <c r="B22" i="10"/>
  <c r="F69" i="10"/>
  <c r="V69" i="10"/>
  <c r="V60" i="10" s="1"/>
  <c r="V58" i="10" s="1"/>
  <c r="R69" i="10"/>
  <c r="R60" i="10" s="1"/>
  <c r="R58" i="10" s="1"/>
  <c r="B87" i="10"/>
  <c r="I87" i="10" s="1"/>
  <c r="K87" i="10" s="1"/>
  <c r="B88" i="10"/>
  <c r="I88" i="10" s="1"/>
  <c r="K88" i="10" s="1"/>
  <c r="T103" i="10"/>
  <c r="T100" i="10" s="1"/>
  <c r="O130" i="10"/>
  <c r="N145" i="10"/>
  <c r="W92" i="11"/>
  <c r="P92" i="11" s="1"/>
  <c r="N92" i="11" s="1"/>
  <c r="B29" i="12"/>
  <c r="I29" i="12" s="1"/>
  <c r="K29" i="12" s="1"/>
  <c r="B32" i="12"/>
  <c r="P46" i="12"/>
  <c r="N46" i="12" s="1"/>
  <c r="W106" i="12"/>
  <c r="P106" i="12" s="1"/>
  <c r="N106" i="12" s="1"/>
  <c r="T146" i="12"/>
  <c r="T144" i="12" s="1"/>
  <c r="B155" i="12"/>
  <c r="I155" i="12" s="1"/>
  <c r="K155" i="12" s="1"/>
  <c r="B114" i="13"/>
  <c r="I114" i="13" s="1"/>
  <c r="G144" i="14"/>
  <c r="D100" i="15"/>
  <c r="W90" i="16"/>
  <c r="P90" i="16" s="1"/>
  <c r="N90" i="16" s="1"/>
  <c r="W91" i="16"/>
  <c r="W92" i="16"/>
  <c r="P92" i="16" s="1"/>
  <c r="N92" i="16" s="1"/>
  <c r="W94" i="16"/>
  <c r="P94" i="16" s="1"/>
  <c r="N94" i="16" s="1"/>
  <c r="W95" i="16"/>
  <c r="P95" i="16" s="1"/>
  <c r="N95" i="16" s="1"/>
  <c r="N96" i="16"/>
  <c r="K57" i="17"/>
  <c r="J146" i="17"/>
  <c r="J144" i="17" s="1"/>
  <c r="N87" i="18"/>
  <c r="B28" i="19"/>
  <c r="C69" i="19"/>
  <c r="C60" i="19" s="1"/>
  <c r="C58" i="19" s="1"/>
  <c r="S69" i="19"/>
  <c r="S60" i="19" s="1"/>
  <c r="S58" i="19" s="1"/>
  <c r="W74" i="19"/>
  <c r="P74" i="19" s="1"/>
  <c r="N74" i="19" s="1"/>
  <c r="I97" i="19"/>
  <c r="K97" i="19" s="1"/>
  <c r="U100" i="19"/>
  <c r="R100" i="20"/>
  <c r="B156" i="20"/>
  <c r="I156" i="20" s="1"/>
  <c r="K156" i="20" s="1"/>
  <c r="W15" i="21"/>
  <c r="F69" i="21"/>
  <c r="F60" i="21" s="1"/>
  <c r="F58" i="21" s="1"/>
  <c r="V69" i="21"/>
  <c r="V60" i="21" s="1"/>
  <c r="V58" i="21" s="1"/>
  <c r="D27" i="22"/>
  <c r="W59" i="22"/>
  <c r="P59" i="22" s="1"/>
  <c r="N59" i="22" s="1"/>
  <c r="E69" i="22"/>
  <c r="F100" i="22"/>
  <c r="T146" i="23"/>
  <c r="T144" i="23" s="1"/>
  <c r="W62" i="24"/>
  <c r="W72" i="24"/>
  <c r="P72" i="24" s="1"/>
  <c r="N72" i="24" s="1"/>
  <c r="B88" i="24"/>
  <c r="I88" i="24" s="1"/>
  <c r="K88" i="24" s="1"/>
  <c r="T103" i="25"/>
  <c r="T100" i="25" s="1"/>
  <c r="B153" i="26"/>
  <c r="I153" i="26" s="1"/>
  <c r="K153" i="26" s="1"/>
  <c r="F154" i="26"/>
  <c r="N54" i="28"/>
  <c r="W62" i="28"/>
  <c r="W102" i="28"/>
  <c r="B70" i="29"/>
  <c r="I70" i="29" s="1"/>
  <c r="K70" i="29" s="1"/>
  <c r="B72" i="29"/>
  <c r="I72" i="29" s="1"/>
  <c r="K72" i="29" s="1"/>
  <c r="N87" i="29"/>
  <c r="U100" i="14"/>
  <c r="O144" i="22"/>
  <c r="C27" i="23"/>
  <c r="G154" i="24"/>
  <c r="G152" i="24" s="1"/>
  <c r="J103" i="10"/>
  <c r="J100" i="10" s="1"/>
  <c r="E113" i="10"/>
  <c r="W35" i="11"/>
  <c r="P35" i="11" s="1"/>
  <c r="J89" i="11"/>
  <c r="B101" i="11"/>
  <c r="I101" i="11" s="1"/>
  <c r="K101" i="11" s="1"/>
  <c r="W102" i="11"/>
  <c r="C27" i="12"/>
  <c r="N51" i="12"/>
  <c r="I62" i="12"/>
  <c r="E69" i="12"/>
  <c r="E60" i="12" s="1"/>
  <c r="E58" i="12" s="1"/>
  <c r="U69" i="12"/>
  <c r="U60" i="12" s="1"/>
  <c r="D144" i="13"/>
  <c r="W14" i="14"/>
  <c r="I98" i="15"/>
  <c r="K98" i="15" s="1"/>
  <c r="N105" i="15"/>
  <c r="J27" i="16"/>
  <c r="J55" i="16"/>
  <c r="G61" i="16"/>
  <c r="I61" i="16" s="1"/>
  <c r="K61" i="16" s="1"/>
  <c r="B71" i="16"/>
  <c r="I71" i="16" s="1"/>
  <c r="K71" i="16" s="1"/>
  <c r="W73" i="16"/>
  <c r="P73" i="16" s="1"/>
  <c r="N73" i="16" s="1"/>
  <c r="W16" i="17"/>
  <c r="O89" i="17"/>
  <c r="F19" i="18"/>
  <c r="S26" i="18" s="1"/>
  <c r="B18" i="18"/>
  <c r="J55" i="18"/>
  <c r="B71" i="18"/>
  <c r="I71" i="18" s="1"/>
  <c r="K71" i="18" s="1"/>
  <c r="W73" i="18"/>
  <c r="P73" i="18" s="1"/>
  <c r="N73" i="18" s="1"/>
  <c r="C86" i="18"/>
  <c r="S146" i="18"/>
  <c r="S144" i="18" s="1"/>
  <c r="E27" i="19"/>
  <c r="I63" i="20"/>
  <c r="K63" i="20" s="1"/>
  <c r="W73" i="20"/>
  <c r="J89" i="21"/>
  <c r="I97" i="21"/>
  <c r="K97" i="21" s="1"/>
  <c r="B101" i="21"/>
  <c r="I101" i="21" s="1"/>
  <c r="K101" i="21" s="1"/>
  <c r="W102" i="21"/>
  <c r="N47" i="22"/>
  <c r="N51" i="22"/>
  <c r="J55" i="22"/>
  <c r="G61" i="22"/>
  <c r="I61" i="22" s="1"/>
  <c r="K61" i="22" s="1"/>
  <c r="I63" i="22"/>
  <c r="K63" i="22" s="1"/>
  <c r="R146" i="22"/>
  <c r="R144" i="22" s="1"/>
  <c r="D27" i="23"/>
  <c r="S69" i="24"/>
  <c r="B73" i="24"/>
  <c r="I97" i="24"/>
  <c r="K97" i="24" s="1"/>
  <c r="P101" i="24"/>
  <c r="N101" i="24" s="1"/>
  <c r="G27" i="25"/>
  <c r="H30" i="25"/>
  <c r="N52" i="26"/>
  <c r="J55" i="26"/>
  <c r="B145" i="26"/>
  <c r="U146" i="26"/>
  <c r="P17" i="27"/>
  <c r="N17" i="27" s="1"/>
  <c r="B22" i="27"/>
  <c r="W74" i="27"/>
  <c r="G154" i="28"/>
  <c r="G152" i="28" s="1"/>
  <c r="N86" i="30"/>
  <c r="B29" i="10"/>
  <c r="I29" i="10" s="1"/>
  <c r="K29" i="10" s="1"/>
  <c r="N48" i="10"/>
  <c r="B74" i="10"/>
  <c r="J146" i="10"/>
  <c r="C154" i="10"/>
  <c r="C152" i="10" s="1"/>
  <c r="I64" i="11"/>
  <c r="K64" i="11" s="1"/>
  <c r="F154" i="11"/>
  <c r="I63" i="12"/>
  <c r="K63" i="12" s="1"/>
  <c r="K104" i="12"/>
  <c r="E27" i="13"/>
  <c r="W70" i="13"/>
  <c r="T86" i="13"/>
  <c r="P86" i="13" s="1"/>
  <c r="N86" i="13" s="1"/>
  <c r="O146" i="13"/>
  <c r="O144" i="13" s="1"/>
  <c r="D154" i="13"/>
  <c r="G154" i="13"/>
  <c r="G152" i="13" s="1"/>
  <c r="K102" i="14"/>
  <c r="K56" i="15"/>
  <c r="F69" i="15"/>
  <c r="D89" i="15"/>
  <c r="K104" i="15"/>
  <c r="B106" i="15"/>
  <c r="I106" i="15" s="1"/>
  <c r="K106" i="15" s="1"/>
  <c r="E113" i="15"/>
  <c r="B30" i="16"/>
  <c r="K57" i="16"/>
  <c r="B64" i="16"/>
  <c r="E103" i="17"/>
  <c r="E100" i="17" s="1"/>
  <c r="B148" i="17"/>
  <c r="E19" i="18"/>
  <c r="T26" i="18" s="1"/>
  <c r="T103" i="19"/>
  <c r="T100" i="19" s="1"/>
  <c r="R100" i="19"/>
  <c r="K57" i="20"/>
  <c r="W90" i="20"/>
  <c r="P90" i="20" s="1"/>
  <c r="N90" i="20" s="1"/>
  <c r="W91" i="20"/>
  <c r="P91" i="20" s="1"/>
  <c r="N91" i="20" s="1"/>
  <c r="O103" i="20"/>
  <c r="O100" i="20" s="1"/>
  <c r="C154" i="20"/>
  <c r="B74" i="21"/>
  <c r="I74" i="21" s="1"/>
  <c r="K74" i="21" s="1"/>
  <c r="O89" i="21"/>
  <c r="D154" i="21"/>
  <c r="B18" i="22"/>
  <c r="K57" i="22"/>
  <c r="B64" i="22"/>
  <c r="N54" i="23"/>
  <c r="W59" i="23"/>
  <c r="W61" i="23"/>
  <c r="P61" i="23" s="1"/>
  <c r="N61" i="23" s="1"/>
  <c r="D69" i="23"/>
  <c r="D60" i="23" s="1"/>
  <c r="D58" i="23" s="1"/>
  <c r="D154" i="24"/>
  <c r="W62" i="25"/>
  <c r="P62" i="25" s="1"/>
  <c r="N62" i="25" s="1"/>
  <c r="T69" i="25"/>
  <c r="T60" i="25" s="1"/>
  <c r="T58" i="25" s="1"/>
  <c r="N88" i="25"/>
  <c r="B29" i="26"/>
  <c r="K57" i="26"/>
  <c r="P64" i="26"/>
  <c r="N64" i="26" s="1"/>
  <c r="G69" i="26"/>
  <c r="W73" i="26"/>
  <c r="D144" i="26"/>
  <c r="N47" i="27"/>
  <c r="I62" i="27"/>
  <c r="K62" i="27" s="1"/>
  <c r="W63" i="27"/>
  <c r="W72" i="27"/>
  <c r="K104" i="27"/>
  <c r="B32" i="28"/>
  <c r="I32" i="28" s="1"/>
  <c r="I30" i="28" s="1"/>
  <c r="K57" i="28"/>
  <c r="C69" i="28"/>
  <c r="C60" i="28" s="1"/>
  <c r="C58" i="28" s="1"/>
  <c r="B73" i="28"/>
  <c r="I73" i="28" s="1"/>
  <c r="K73" i="28" s="1"/>
  <c r="W73" i="28"/>
  <c r="P73" i="28" s="1"/>
  <c r="N73" i="28" s="1"/>
  <c r="O100" i="28"/>
  <c r="H30" i="29"/>
  <c r="F69" i="29"/>
  <c r="F60" i="29" s="1"/>
  <c r="F58" i="29" s="1"/>
  <c r="I99" i="29"/>
  <c r="K99" i="29" s="1"/>
  <c r="D154" i="29"/>
  <c r="W100" i="30"/>
  <c r="D154" i="10"/>
  <c r="G154" i="10"/>
  <c r="G152" i="10" s="1"/>
  <c r="C19" i="11"/>
  <c r="G154" i="12"/>
  <c r="G152" i="12" s="1"/>
  <c r="J55" i="13"/>
  <c r="G19" i="15"/>
  <c r="G23" i="15" s="1"/>
  <c r="G154" i="16"/>
  <c r="G152" i="16" s="1"/>
  <c r="G100" i="19"/>
  <c r="E89" i="24"/>
  <c r="K147" i="24"/>
  <c r="U103" i="25"/>
  <c r="W103" i="25" s="1"/>
  <c r="K147" i="25"/>
  <c r="O103" i="26"/>
  <c r="O100" i="26" s="1"/>
  <c r="W106" i="26"/>
  <c r="P106" i="26" s="1"/>
  <c r="N106" i="26" s="1"/>
  <c r="K147" i="26"/>
  <c r="D89" i="27"/>
  <c r="B89" i="27" s="1"/>
  <c r="C144" i="27"/>
  <c r="W94" i="28"/>
  <c r="P94" i="28" s="1"/>
  <c r="N94" i="28" s="1"/>
  <c r="D144" i="28"/>
  <c r="K93" i="29"/>
  <c r="K95" i="29"/>
  <c r="I97" i="29"/>
  <c r="K97" i="29" s="1"/>
  <c r="F100" i="29"/>
  <c r="B158" i="29"/>
  <c r="C27" i="10"/>
  <c r="S69" i="10"/>
  <c r="S60" i="10" s="1"/>
  <c r="S58" i="10" s="1"/>
  <c r="B72" i="10"/>
  <c r="W74" i="10"/>
  <c r="K95" i="10"/>
  <c r="R146" i="10"/>
  <c r="R144" i="10" s="1"/>
  <c r="F144" i="10"/>
  <c r="V146" i="10"/>
  <c r="V144" i="10" s="1"/>
  <c r="T49" i="11"/>
  <c r="P49" i="11" s="1"/>
  <c r="N49" i="11" s="1"/>
  <c r="W74" i="11"/>
  <c r="P74" i="11" s="1"/>
  <c r="N74" i="11" s="1"/>
  <c r="I98" i="11"/>
  <c r="K98" i="11" s="1"/>
  <c r="N105" i="11"/>
  <c r="N145" i="11"/>
  <c r="G37" i="12"/>
  <c r="B71" i="12"/>
  <c r="I71" i="12" s="1"/>
  <c r="K71" i="12" s="1"/>
  <c r="K92" i="12"/>
  <c r="K93" i="12"/>
  <c r="P17" i="13"/>
  <c r="N17" i="13" s="1"/>
  <c r="B71" i="13"/>
  <c r="W73" i="13"/>
  <c r="P73" i="13" s="1"/>
  <c r="N73" i="13" s="1"/>
  <c r="K90" i="13"/>
  <c r="K105" i="13"/>
  <c r="F69" i="14"/>
  <c r="V69" i="14"/>
  <c r="R69" i="14"/>
  <c r="R60" i="14" s="1"/>
  <c r="R58" i="14" s="1"/>
  <c r="E113" i="14"/>
  <c r="N48" i="15"/>
  <c r="K57" i="15"/>
  <c r="B28" i="16"/>
  <c r="I28" i="16" s="1"/>
  <c r="K28" i="16" s="1"/>
  <c r="I64" i="16"/>
  <c r="K64" i="16" s="1"/>
  <c r="N105" i="16"/>
  <c r="C146" i="16"/>
  <c r="B146" i="16" s="1"/>
  <c r="H30" i="17"/>
  <c r="E69" i="17"/>
  <c r="E60" i="17" s="1"/>
  <c r="E58" i="17" s="1"/>
  <c r="B155" i="17"/>
  <c r="I155" i="17" s="1"/>
  <c r="K155" i="17" s="1"/>
  <c r="W91" i="18"/>
  <c r="K104" i="18"/>
  <c r="W73" i="19"/>
  <c r="P73" i="19" s="1"/>
  <c r="N73" i="19" s="1"/>
  <c r="K91" i="20"/>
  <c r="K105" i="20"/>
  <c r="N53" i="21"/>
  <c r="B70" i="21"/>
  <c r="I70" i="21" s="1"/>
  <c r="K70" i="21" s="1"/>
  <c r="B145" i="21"/>
  <c r="I145" i="21" s="1"/>
  <c r="K145" i="21" s="1"/>
  <c r="J146" i="21"/>
  <c r="J144" i="21" s="1"/>
  <c r="B101" i="22"/>
  <c r="I101" i="22" s="1"/>
  <c r="K101" i="22" s="1"/>
  <c r="C89" i="23"/>
  <c r="U89" i="23"/>
  <c r="W89" i="23" s="1"/>
  <c r="W93" i="23"/>
  <c r="P93" i="23" s="1"/>
  <c r="N93" i="23" s="1"/>
  <c r="I64" i="24"/>
  <c r="K64" i="24" s="1"/>
  <c r="J146" i="24"/>
  <c r="J144" i="24" s="1"/>
  <c r="B155" i="24"/>
  <c r="I155" i="24" s="1"/>
  <c r="K155" i="24" s="1"/>
  <c r="N48" i="25"/>
  <c r="O49" i="26"/>
  <c r="D89" i="26"/>
  <c r="B89" i="26" s="1"/>
  <c r="K92" i="26"/>
  <c r="K94" i="26"/>
  <c r="B64" i="27"/>
  <c r="B71" i="27"/>
  <c r="I71" i="27" s="1"/>
  <c r="K71" i="27" s="1"/>
  <c r="B145" i="27"/>
  <c r="I145" i="27" s="1"/>
  <c r="K145" i="27" s="1"/>
  <c r="B59" i="28"/>
  <c r="I59" i="28" s="1"/>
  <c r="K59" i="28" s="1"/>
  <c r="I64" i="28"/>
  <c r="K64" i="28" s="1"/>
  <c r="K91" i="28"/>
  <c r="B116" i="28"/>
  <c r="I116" i="28" s="1"/>
  <c r="K116" i="28" s="1"/>
  <c r="J69" i="29"/>
  <c r="J60" i="29" s="1"/>
  <c r="J58" i="29" s="1"/>
  <c r="J89" i="29"/>
  <c r="S146" i="29"/>
  <c r="S144" i="29" s="1"/>
  <c r="H30" i="12"/>
  <c r="P34" i="12"/>
  <c r="W95" i="14"/>
  <c r="P95" i="14" s="1"/>
  <c r="N95" i="14" s="1"/>
  <c r="B74" i="15"/>
  <c r="I74" i="15" s="1"/>
  <c r="K74" i="15" s="1"/>
  <c r="B145" i="16"/>
  <c r="W92" i="17"/>
  <c r="W95" i="17"/>
  <c r="P95" i="17" s="1"/>
  <c r="N95" i="17" s="1"/>
  <c r="G86" i="18"/>
  <c r="N48" i="19"/>
  <c r="J126" i="19"/>
  <c r="N87" i="20"/>
  <c r="N54" i="21"/>
  <c r="W59" i="21"/>
  <c r="W61" i="21"/>
  <c r="B18" i="23"/>
  <c r="I18" i="23" s="1"/>
  <c r="K18" i="23" s="1"/>
  <c r="I99" i="23"/>
  <c r="K99" i="23" s="1"/>
  <c r="B116" i="23"/>
  <c r="I116" i="23" s="1"/>
  <c r="K116" i="23" s="1"/>
  <c r="J126" i="23"/>
  <c r="W148" i="26"/>
  <c r="P148" i="26" s="1"/>
  <c r="N148" i="26" s="1"/>
  <c r="B29" i="27"/>
  <c r="I29" i="27" s="1"/>
  <c r="K29" i="27" s="1"/>
  <c r="W148" i="27"/>
  <c r="W64" i="29"/>
  <c r="N145" i="29"/>
  <c r="W147" i="29"/>
  <c r="P147" i="29" s="1"/>
  <c r="N147" i="29" s="1"/>
  <c r="B156" i="29"/>
  <c r="W92" i="4"/>
  <c r="P92" i="4" s="1"/>
  <c r="N92" i="4" s="1"/>
  <c r="W93" i="4"/>
  <c r="P93" i="4" s="1"/>
  <c r="N93" i="4" s="1"/>
  <c r="W95" i="4"/>
  <c r="N104" i="4"/>
  <c r="W106" i="4"/>
  <c r="C144" i="4"/>
  <c r="D19" i="5"/>
  <c r="U26" i="5" s="1"/>
  <c r="B29" i="5"/>
  <c r="I29" i="5" s="1"/>
  <c r="K29" i="5" s="1"/>
  <c r="T49" i="5"/>
  <c r="P49" i="5" s="1"/>
  <c r="I64" i="5"/>
  <c r="K64" i="5" s="1"/>
  <c r="W64" i="5"/>
  <c r="B71" i="5"/>
  <c r="I71" i="5" s="1"/>
  <c r="K71" i="5" s="1"/>
  <c r="W73" i="5"/>
  <c r="R146" i="5"/>
  <c r="R144" i="5" s="1"/>
  <c r="U146" i="5"/>
  <c r="N54" i="6"/>
  <c r="E69" i="6"/>
  <c r="E60" i="6" s="1"/>
  <c r="E58" i="6" s="1"/>
  <c r="U69" i="6"/>
  <c r="U60" i="6" s="1"/>
  <c r="W72" i="6"/>
  <c r="D154" i="6"/>
  <c r="D152" i="6" s="1"/>
  <c r="C19" i="7"/>
  <c r="F19" i="7"/>
  <c r="F23" i="7" s="1"/>
  <c r="B28" i="7"/>
  <c r="I28" i="7" s="1"/>
  <c r="K28" i="7" s="1"/>
  <c r="B22" i="4"/>
  <c r="O146" i="4"/>
  <c r="O144" i="4" s="1"/>
  <c r="D154" i="4"/>
  <c r="D152" i="4" s="1"/>
  <c r="C19" i="5"/>
  <c r="E55" i="5"/>
  <c r="I55" i="5" s="1"/>
  <c r="F86" i="5"/>
  <c r="J103" i="5"/>
  <c r="J100" i="5" s="1"/>
  <c r="C146" i="5"/>
  <c r="B146" i="5" s="1"/>
  <c r="F69" i="6"/>
  <c r="V69" i="6"/>
  <c r="R69" i="6"/>
  <c r="R60" i="6" s="1"/>
  <c r="F27" i="7"/>
  <c r="F69" i="7"/>
  <c r="W59" i="4"/>
  <c r="O89" i="4"/>
  <c r="J126" i="4"/>
  <c r="R146" i="4"/>
  <c r="R144" i="4" s="1"/>
  <c r="V146" i="4"/>
  <c r="V144" i="4" s="1"/>
  <c r="E154" i="4"/>
  <c r="E152" i="4" s="1"/>
  <c r="B158" i="4"/>
  <c r="I158" i="4" s="1"/>
  <c r="K158" i="4" s="1"/>
  <c r="W16" i="5"/>
  <c r="P16" i="5" s="1"/>
  <c r="N16" i="5" s="1"/>
  <c r="B28" i="5"/>
  <c r="I28" i="5" s="1"/>
  <c r="N48" i="5"/>
  <c r="W102" i="5"/>
  <c r="E113" i="5"/>
  <c r="B145" i="5"/>
  <c r="I145" i="5" s="1"/>
  <c r="K145" i="5" s="1"/>
  <c r="E146" i="5"/>
  <c r="E144" i="5" s="1"/>
  <c r="D154" i="5"/>
  <c r="D152" i="5" s="1"/>
  <c r="W73" i="6"/>
  <c r="B87" i="6"/>
  <c r="I87" i="6" s="1"/>
  <c r="W91" i="6"/>
  <c r="P91" i="6" s="1"/>
  <c r="N91" i="6" s="1"/>
  <c r="W92" i="6"/>
  <c r="P92" i="6" s="1"/>
  <c r="N92" i="6" s="1"/>
  <c r="W93" i="6"/>
  <c r="P93" i="6" s="1"/>
  <c r="N93" i="6" s="1"/>
  <c r="W94" i="6"/>
  <c r="P94" i="6" s="1"/>
  <c r="N94" i="6" s="1"/>
  <c r="W95" i="6"/>
  <c r="P95" i="6" s="1"/>
  <c r="N95" i="6" s="1"/>
  <c r="T146" i="6"/>
  <c r="T144" i="6" s="1"/>
  <c r="F154" i="6"/>
  <c r="F152" i="6" s="1"/>
  <c r="W16" i="7"/>
  <c r="N53" i="7"/>
  <c r="W70" i="4"/>
  <c r="B153" i="4"/>
  <c r="I153" i="4" s="1"/>
  <c r="K153" i="4" s="1"/>
  <c r="S69" i="5"/>
  <c r="S60" i="5" s="1"/>
  <c r="S58" i="5" s="1"/>
  <c r="B72" i="5"/>
  <c r="I72" i="5" s="1"/>
  <c r="K72" i="5" s="1"/>
  <c r="W74" i="5"/>
  <c r="P74" i="5" s="1"/>
  <c r="N74" i="5" s="1"/>
  <c r="E103" i="5"/>
  <c r="E100" i="5" s="1"/>
  <c r="W106" i="5"/>
  <c r="P106" i="5" s="1"/>
  <c r="N106" i="5" s="1"/>
  <c r="B158" i="5"/>
  <c r="I158" i="5" s="1"/>
  <c r="K158" i="5" s="1"/>
  <c r="B28" i="6"/>
  <c r="I28" i="6" s="1"/>
  <c r="K28" i="6" s="1"/>
  <c r="W147" i="6"/>
  <c r="P147" i="6" s="1"/>
  <c r="N147" i="6" s="1"/>
  <c r="N87" i="7"/>
  <c r="G61" i="4"/>
  <c r="I61" i="4" s="1"/>
  <c r="K61" i="4" s="1"/>
  <c r="P17" i="5"/>
  <c r="N17" i="5" s="1"/>
  <c r="O49" i="5"/>
  <c r="G61" i="5"/>
  <c r="I63" i="5"/>
  <c r="K63" i="5" s="1"/>
  <c r="K90" i="5"/>
  <c r="W91" i="5"/>
  <c r="P91" i="5" s="1"/>
  <c r="N91" i="5" s="1"/>
  <c r="B116" i="5"/>
  <c r="I116" i="5" s="1"/>
  <c r="K116" i="5" s="1"/>
  <c r="W35" i="6"/>
  <c r="P35" i="6" s="1"/>
  <c r="P33" i="6" s="1"/>
  <c r="B30" i="7"/>
  <c r="B87" i="7"/>
  <c r="I87" i="7" s="1"/>
  <c r="K87" i="7" s="1"/>
  <c r="P64" i="5"/>
  <c r="N64" i="5" s="1"/>
  <c r="N54" i="5"/>
  <c r="B64" i="5"/>
  <c r="I99" i="5"/>
  <c r="K99" i="5" s="1"/>
  <c r="C154" i="5"/>
  <c r="C152" i="5" s="1"/>
  <c r="E103" i="6"/>
  <c r="E100" i="6" s="1"/>
  <c r="D19" i="7"/>
  <c r="E19" i="7"/>
  <c r="T26" i="7" s="1"/>
  <c r="W91" i="7"/>
  <c r="P91" i="7" s="1"/>
  <c r="N91" i="7" s="1"/>
  <c r="W95" i="7"/>
  <c r="P95" i="7" s="1"/>
  <c r="N95" i="7" s="1"/>
  <c r="O130" i="7"/>
  <c r="W148" i="7"/>
  <c r="B101" i="9"/>
  <c r="I101" i="9" s="1"/>
  <c r="K101" i="9" s="1"/>
  <c r="W102" i="9"/>
  <c r="O130" i="9"/>
  <c r="G154" i="9"/>
  <c r="G152" i="9" s="1"/>
  <c r="N52" i="10"/>
  <c r="I62" i="10"/>
  <c r="K62" i="10" s="1"/>
  <c r="W148" i="10"/>
  <c r="P148" i="10" s="1"/>
  <c r="N148" i="10" s="1"/>
  <c r="F19" i="11"/>
  <c r="N48" i="11"/>
  <c r="N52" i="12"/>
  <c r="J103" i="12"/>
  <c r="J100" i="12" s="1"/>
  <c r="O146" i="12"/>
  <c r="O144" i="12" s="1"/>
  <c r="D19" i="13"/>
  <c r="U26" i="13" s="1"/>
  <c r="F154" i="13"/>
  <c r="F152" i="13" s="1"/>
  <c r="G100" i="14"/>
  <c r="R146" i="14"/>
  <c r="V146" i="14"/>
  <c r="V144" i="14" s="1"/>
  <c r="D154" i="14"/>
  <c r="D152" i="14" s="1"/>
  <c r="F19" i="15"/>
  <c r="C27" i="15"/>
  <c r="W91" i="8"/>
  <c r="P91" i="8" s="1"/>
  <c r="N91" i="8" s="1"/>
  <c r="I99" i="8"/>
  <c r="K99" i="8" s="1"/>
  <c r="G19" i="10"/>
  <c r="Q33" i="10"/>
  <c r="Q135" i="10" s="1"/>
  <c r="G69" i="10"/>
  <c r="B96" i="10"/>
  <c r="I96" i="10" s="1"/>
  <c r="K96" i="10" s="1"/>
  <c r="N104" i="10"/>
  <c r="U100" i="10"/>
  <c r="T146" i="10"/>
  <c r="T144" i="10" s="1"/>
  <c r="D27" i="11"/>
  <c r="F37" i="11"/>
  <c r="O89" i="11"/>
  <c r="T49" i="12"/>
  <c r="P49" i="12" s="1"/>
  <c r="F69" i="12"/>
  <c r="F60" i="12" s="1"/>
  <c r="F58" i="12" s="1"/>
  <c r="V69" i="12"/>
  <c r="V60" i="12" s="1"/>
  <c r="V58" i="12" s="1"/>
  <c r="O103" i="12"/>
  <c r="O100" i="12" s="1"/>
  <c r="N145" i="12"/>
  <c r="N53" i="13"/>
  <c r="B64" i="13"/>
  <c r="D89" i="13"/>
  <c r="B89" i="13" s="1"/>
  <c r="G100" i="13"/>
  <c r="T146" i="13"/>
  <c r="T144" i="13" s="1"/>
  <c r="Q33" i="14"/>
  <c r="Q135" i="14" s="1"/>
  <c r="W92" i="14"/>
  <c r="W93" i="14"/>
  <c r="P93" i="14" s="1"/>
  <c r="N93" i="14" s="1"/>
  <c r="W91" i="15"/>
  <c r="P91" i="15" s="1"/>
  <c r="N91" i="15" s="1"/>
  <c r="T146" i="15"/>
  <c r="T144" i="15" s="1"/>
  <c r="F154" i="15"/>
  <c r="F152" i="15" s="1"/>
  <c r="B158" i="15"/>
  <c r="I158" i="15" s="1"/>
  <c r="K158" i="15" s="1"/>
  <c r="U69" i="7"/>
  <c r="U60" i="7" s="1"/>
  <c r="B74" i="7"/>
  <c r="D89" i="7"/>
  <c r="B89" i="7" s="1"/>
  <c r="K91" i="7"/>
  <c r="K92" i="7"/>
  <c r="K95" i="7"/>
  <c r="B96" i="7"/>
  <c r="I96" i="7" s="1"/>
  <c r="K96" i="7" s="1"/>
  <c r="P101" i="7"/>
  <c r="N101" i="7" s="1"/>
  <c r="J103" i="7"/>
  <c r="J100" i="7" s="1"/>
  <c r="B59" i="8"/>
  <c r="I59" i="8" s="1"/>
  <c r="K59" i="8" s="1"/>
  <c r="B74" i="8"/>
  <c r="I74" i="8" s="1"/>
  <c r="K74" i="8" s="1"/>
  <c r="K95" i="8"/>
  <c r="I97" i="8"/>
  <c r="K97" i="8" s="1"/>
  <c r="W148" i="8"/>
  <c r="P148" i="8" s="1"/>
  <c r="N148" i="8" s="1"/>
  <c r="D154" i="8"/>
  <c r="D152" i="8" s="1"/>
  <c r="C27" i="9"/>
  <c r="N53" i="9"/>
  <c r="D89" i="9"/>
  <c r="I98" i="9"/>
  <c r="K98" i="9" s="1"/>
  <c r="V146" i="9"/>
  <c r="V144" i="9" s="1"/>
  <c r="F27" i="10"/>
  <c r="T69" i="10"/>
  <c r="T60" i="10" s="1"/>
  <c r="T58" i="10" s="1"/>
  <c r="B101" i="10"/>
  <c r="I101" i="10" s="1"/>
  <c r="K101" i="10" s="1"/>
  <c r="W102" i="10"/>
  <c r="F100" i="10"/>
  <c r="B145" i="10"/>
  <c r="F154" i="10"/>
  <c r="F152" i="10" s="1"/>
  <c r="E27" i="11"/>
  <c r="C69" i="11"/>
  <c r="C60" i="11" s="1"/>
  <c r="C58" i="11" s="1"/>
  <c r="K105" i="11"/>
  <c r="R146" i="11"/>
  <c r="R144" i="11" s="1"/>
  <c r="D154" i="11"/>
  <c r="D152" i="11" s="1"/>
  <c r="C19" i="12"/>
  <c r="V26" i="12" s="1"/>
  <c r="O49" i="12"/>
  <c r="B64" i="12"/>
  <c r="B86" i="12"/>
  <c r="I86" i="12" s="1"/>
  <c r="K86" i="12" s="1"/>
  <c r="B88" i="12"/>
  <c r="I88" i="12" s="1"/>
  <c r="K88" i="12" s="1"/>
  <c r="E89" i="12"/>
  <c r="P101" i="12"/>
  <c r="N101" i="12" s="1"/>
  <c r="N104" i="12"/>
  <c r="E103" i="12"/>
  <c r="E100" i="12" s="1"/>
  <c r="W103" i="12"/>
  <c r="E113" i="12"/>
  <c r="V146" i="12"/>
  <c r="V144" i="12" s="1"/>
  <c r="E154" i="12"/>
  <c r="E152" i="12" s="1"/>
  <c r="B158" i="12"/>
  <c r="I158" i="12" s="1"/>
  <c r="K158" i="12" s="1"/>
  <c r="W16" i="13"/>
  <c r="P16" i="13" s="1"/>
  <c r="N16" i="13" s="1"/>
  <c r="B28" i="13"/>
  <c r="I28" i="13" s="1"/>
  <c r="K28" i="13" s="1"/>
  <c r="B103" i="13"/>
  <c r="C144" i="13"/>
  <c r="E146" i="13"/>
  <c r="E144" i="13" s="1"/>
  <c r="G19" i="14"/>
  <c r="G23" i="14" s="1"/>
  <c r="P17" i="14"/>
  <c r="N17" i="14" s="1"/>
  <c r="J89" i="14"/>
  <c r="K94" i="14"/>
  <c r="B96" i="14"/>
  <c r="I96" i="14" s="1"/>
  <c r="K96" i="14" s="1"/>
  <c r="I97" i="14"/>
  <c r="K97" i="14" s="1"/>
  <c r="F154" i="14"/>
  <c r="F152" i="14" s="1"/>
  <c r="P46" i="15"/>
  <c r="N46" i="15" s="1"/>
  <c r="I64" i="15"/>
  <c r="K64" i="15" s="1"/>
  <c r="K94" i="15"/>
  <c r="K95" i="15"/>
  <c r="B96" i="15"/>
  <c r="I96" i="15" s="1"/>
  <c r="K96" i="15" s="1"/>
  <c r="P101" i="15"/>
  <c r="N101" i="15" s="1"/>
  <c r="G154" i="15"/>
  <c r="G152" i="15" s="1"/>
  <c r="F27" i="16"/>
  <c r="R146" i="8"/>
  <c r="V146" i="8"/>
  <c r="V144" i="8" s="1"/>
  <c r="E154" i="8"/>
  <c r="E152" i="8" s="1"/>
  <c r="D27" i="9"/>
  <c r="E146" i="9"/>
  <c r="E144" i="9" s="1"/>
  <c r="O69" i="10"/>
  <c r="K102" i="10"/>
  <c r="J126" i="10"/>
  <c r="N88" i="11"/>
  <c r="K102" i="11"/>
  <c r="W16" i="12"/>
  <c r="P16" i="12" s="1"/>
  <c r="N16" i="12" s="1"/>
  <c r="F19" i="12"/>
  <c r="F23" i="12" s="1"/>
  <c r="I64" i="12"/>
  <c r="K64" i="12" s="1"/>
  <c r="B145" i="12"/>
  <c r="I145" i="12" s="1"/>
  <c r="K145" i="12" s="1"/>
  <c r="B153" i="12"/>
  <c r="I153" i="12" s="1"/>
  <c r="K153" i="12" s="1"/>
  <c r="W62" i="14"/>
  <c r="P62" i="14" s="1"/>
  <c r="N62" i="14" s="1"/>
  <c r="P101" i="14"/>
  <c r="N101" i="14" s="1"/>
  <c r="J126" i="14"/>
  <c r="W74" i="15"/>
  <c r="P74" i="15" s="1"/>
  <c r="N74" i="15" s="1"/>
  <c r="E103" i="15"/>
  <c r="E100" i="15" s="1"/>
  <c r="U100" i="15"/>
  <c r="B156" i="15"/>
  <c r="I156" i="15" s="1"/>
  <c r="K156" i="15" s="1"/>
  <c r="W15" i="16"/>
  <c r="P15" i="16" s="1"/>
  <c r="N15" i="16" s="1"/>
  <c r="Q33" i="16"/>
  <c r="Q135" i="16" s="1"/>
  <c r="B70" i="7"/>
  <c r="S69" i="7"/>
  <c r="S60" i="7" s="1"/>
  <c r="G69" i="7"/>
  <c r="B72" i="7"/>
  <c r="I72" i="7" s="1"/>
  <c r="K72" i="7" s="1"/>
  <c r="W74" i="7"/>
  <c r="P74" i="7" s="1"/>
  <c r="N74" i="7" s="1"/>
  <c r="O89" i="7"/>
  <c r="E103" i="7"/>
  <c r="E100" i="7" s="1"/>
  <c r="W106" i="7"/>
  <c r="B116" i="7"/>
  <c r="G19" i="8"/>
  <c r="G23" i="8" s="1"/>
  <c r="T49" i="8"/>
  <c r="P49" i="8" s="1"/>
  <c r="S69" i="8"/>
  <c r="S60" i="8" s="1"/>
  <c r="S58" i="8" s="1"/>
  <c r="B72" i="8"/>
  <c r="I72" i="8" s="1"/>
  <c r="K72" i="8" s="1"/>
  <c r="E89" i="8"/>
  <c r="B101" i="8"/>
  <c r="I101" i="8" s="1"/>
  <c r="K101" i="8" s="1"/>
  <c r="W46" i="9"/>
  <c r="F69" i="9"/>
  <c r="B74" i="9"/>
  <c r="I74" i="9" s="1"/>
  <c r="K74" i="9" s="1"/>
  <c r="W95" i="9"/>
  <c r="P95" i="9" s="1"/>
  <c r="N95" i="9" s="1"/>
  <c r="J103" i="9"/>
  <c r="J100" i="9" s="1"/>
  <c r="B145" i="9"/>
  <c r="I145" i="9" s="1"/>
  <c r="K145" i="9" s="1"/>
  <c r="C154" i="9"/>
  <c r="C152" i="9" s="1"/>
  <c r="D19" i="10"/>
  <c r="U26" i="10" s="1"/>
  <c r="T49" i="10"/>
  <c r="P49" i="10" s="1"/>
  <c r="N49" i="10" s="1"/>
  <c r="W71" i="10"/>
  <c r="B90" i="10"/>
  <c r="I90" i="10" s="1"/>
  <c r="K90" i="10" s="1"/>
  <c r="B156" i="10"/>
  <c r="I156" i="10" s="1"/>
  <c r="K156" i="10" s="1"/>
  <c r="W15" i="11"/>
  <c r="P15" i="11" s="1"/>
  <c r="N15" i="11" s="1"/>
  <c r="P17" i="11"/>
  <c r="N17" i="11" s="1"/>
  <c r="H30" i="11"/>
  <c r="W62" i="11"/>
  <c r="P62" i="11" s="1"/>
  <c r="N62" i="11" s="1"/>
  <c r="T146" i="11"/>
  <c r="T144" i="11" s="1"/>
  <c r="F27" i="12"/>
  <c r="K90" i="12"/>
  <c r="K91" i="12"/>
  <c r="K105" i="12"/>
  <c r="J146" i="12"/>
  <c r="J144" i="12" s="1"/>
  <c r="T49" i="13"/>
  <c r="P49" i="13" s="1"/>
  <c r="K94" i="13"/>
  <c r="P101" i="13"/>
  <c r="B116" i="13"/>
  <c r="I116" i="13" s="1"/>
  <c r="K116" i="13" s="1"/>
  <c r="B87" i="14"/>
  <c r="I87" i="14" s="1"/>
  <c r="K87" i="14" s="1"/>
  <c r="B146" i="15"/>
  <c r="N47" i="8"/>
  <c r="W62" i="8"/>
  <c r="P62" i="8" s="1"/>
  <c r="N62" i="8" s="1"/>
  <c r="J27" i="9"/>
  <c r="B32" i="15"/>
  <c r="I32" i="15" s="1"/>
  <c r="I30" i="15" s="1"/>
  <c r="N47" i="15"/>
  <c r="N54" i="15"/>
  <c r="B87" i="15"/>
  <c r="I87" i="15" s="1"/>
  <c r="K87" i="15" s="1"/>
  <c r="K102" i="15"/>
  <c r="N54" i="16"/>
  <c r="K105" i="7"/>
  <c r="K104" i="8"/>
  <c r="E113" i="8"/>
  <c r="W147" i="8"/>
  <c r="P147" i="8" s="1"/>
  <c r="K92" i="9"/>
  <c r="K94" i="9"/>
  <c r="K95" i="9"/>
  <c r="B158" i="9"/>
  <c r="I158" i="9" s="1"/>
  <c r="K158" i="9" s="1"/>
  <c r="B28" i="10"/>
  <c r="I28" i="10" s="1"/>
  <c r="K28" i="10" s="1"/>
  <c r="N47" i="10"/>
  <c r="W62" i="10"/>
  <c r="P62" i="10" s="1"/>
  <c r="N62" i="10" s="1"/>
  <c r="K91" i="10"/>
  <c r="W92" i="10"/>
  <c r="P92" i="10" s="1"/>
  <c r="N92" i="10" s="1"/>
  <c r="R100" i="10"/>
  <c r="B29" i="11"/>
  <c r="I29" i="11" s="1"/>
  <c r="K29" i="11" s="1"/>
  <c r="J55" i="11"/>
  <c r="K104" i="11"/>
  <c r="B156" i="11"/>
  <c r="I156" i="11" s="1"/>
  <c r="K156" i="11" s="1"/>
  <c r="N48" i="12"/>
  <c r="K56" i="12"/>
  <c r="B72" i="12"/>
  <c r="I72" i="12" s="1"/>
  <c r="K72" i="12" s="1"/>
  <c r="K147" i="12"/>
  <c r="N51" i="13"/>
  <c r="E89" i="13"/>
  <c r="B101" i="13"/>
  <c r="I101" i="13" s="1"/>
  <c r="K101" i="13" s="1"/>
  <c r="W102" i="13"/>
  <c r="W148" i="13"/>
  <c r="P148" i="13" s="1"/>
  <c r="N148" i="13" s="1"/>
  <c r="B88" i="14"/>
  <c r="P17" i="12"/>
  <c r="N17" i="12" s="1"/>
  <c r="O130" i="13"/>
  <c r="W35" i="14"/>
  <c r="P35" i="14" s="1"/>
  <c r="P33" i="14" s="1"/>
  <c r="N48" i="14"/>
  <c r="W64" i="14"/>
  <c r="W90" i="14"/>
  <c r="P90" i="14" s="1"/>
  <c r="N90" i="14" s="1"/>
  <c r="W91" i="14"/>
  <c r="P91" i="14" s="1"/>
  <c r="N91" i="14" s="1"/>
  <c r="B155" i="14"/>
  <c r="I155" i="14" s="1"/>
  <c r="K155" i="14" s="1"/>
  <c r="D19" i="15"/>
  <c r="D23" i="15" s="1"/>
  <c r="G61" i="15"/>
  <c r="I61" i="15" s="1"/>
  <c r="K61" i="15" s="1"/>
  <c r="B71" i="15"/>
  <c r="I71" i="15" s="1"/>
  <c r="K71" i="15" s="1"/>
  <c r="W73" i="15"/>
  <c r="P73" i="15" s="1"/>
  <c r="N73" i="15" s="1"/>
  <c r="B114" i="15"/>
  <c r="I114" i="15" s="1"/>
  <c r="O130" i="15"/>
  <c r="C19" i="16"/>
  <c r="C23" i="16" s="1"/>
  <c r="U100" i="18"/>
  <c r="W164" i="20"/>
  <c r="W70" i="16"/>
  <c r="P70" i="16" s="1"/>
  <c r="N70" i="16" s="1"/>
  <c r="W72" i="16"/>
  <c r="P72" i="16" s="1"/>
  <c r="N72" i="16" s="1"/>
  <c r="W15" i="17"/>
  <c r="P15" i="17" s="1"/>
  <c r="N15" i="17" s="1"/>
  <c r="W35" i="17"/>
  <c r="P35" i="17" s="1"/>
  <c r="W70" i="17"/>
  <c r="P70" i="17" s="1"/>
  <c r="N70" i="17" s="1"/>
  <c r="W72" i="17"/>
  <c r="P72" i="17" s="1"/>
  <c r="N72" i="17" s="1"/>
  <c r="P17" i="18"/>
  <c r="N17" i="18" s="1"/>
  <c r="W92" i="18"/>
  <c r="W102" i="18"/>
  <c r="I115" i="18"/>
  <c r="W64" i="19"/>
  <c r="I98" i="20"/>
  <c r="K98" i="20" s="1"/>
  <c r="E89" i="21"/>
  <c r="B148" i="21"/>
  <c r="I148" i="21" s="1"/>
  <c r="K148" i="21" s="1"/>
  <c r="J126" i="22"/>
  <c r="W46" i="23"/>
  <c r="W15" i="25"/>
  <c r="P15" i="25" s="1"/>
  <c r="N15" i="25" s="1"/>
  <c r="I99" i="26"/>
  <c r="K99" i="26" s="1"/>
  <c r="D27" i="27"/>
  <c r="B106" i="28"/>
  <c r="I106" i="28" s="1"/>
  <c r="K106" i="28" s="1"/>
  <c r="W147" i="28"/>
  <c r="P147" i="28" s="1"/>
  <c r="N147" i="28" s="1"/>
  <c r="N50" i="29"/>
  <c r="V26" i="30"/>
  <c r="C36" i="30" s="1"/>
  <c r="V45" i="30" s="1"/>
  <c r="G19" i="18"/>
  <c r="G23" i="18" s="1"/>
  <c r="J86" i="18"/>
  <c r="W93" i="18"/>
  <c r="P93" i="18" s="1"/>
  <c r="N93" i="18" s="1"/>
  <c r="D144" i="18"/>
  <c r="G19" i="19"/>
  <c r="G23" i="19" s="1"/>
  <c r="W92" i="19"/>
  <c r="P92" i="19" s="1"/>
  <c r="N92" i="19" s="1"/>
  <c r="N96" i="19"/>
  <c r="W74" i="21"/>
  <c r="P74" i="21" s="1"/>
  <c r="N74" i="21" s="1"/>
  <c r="E146" i="21"/>
  <c r="E144" i="21" s="1"/>
  <c r="N52" i="22"/>
  <c r="D19" i="23"/>
  <c r="U26" i="23" s="1"/>
  <c r="D27" i="24"/>
  <c r="C27" i="26"/>
  <c r="W59" i="26"/>
  <c r="W74" i="26"/>
  <c r="E27" i="27"/>
  <c r="W91" i="27"/>
  <c r="P91" i="27" s="1"/>
  <c r="N91" i="27" s="1"/>
  <c r="O130" i="27"/>
  <c r="T146" i="27"/>
  <c r="T144" i="27" s="1"/>
  <c r="E27" i="28"/>
  <c r="E69" i="29"/>
  <c r="E60" i="29" s="1"/>
  <c r="E58" i="29" s="1"/>
  <c r="U69" i="29"/>
  <c r="U60" i="29" s="1"/>
  <c r="U58" i="29" s="1"/>
  <c r="B88" i="29"/>
  <c r="I88" i="29" s="1"/>
  <c r="K88" i="29" s="1"/>
  <c r="B64" i="18"/>
  <c r="O69" i="18"/>
  <c r="O60" i="18" s="1"/>
  <c r="O58" i="18" s="1"/>
  <c r="C89" i="18"/>
  <c r="W148" i="19"/>
  <c r="P148" i="19" s="1"/>
  <c r="N148" i="19" s="1"/>
  <c r="E154" i="19"/>
  <c r="E152" i="19" s="1"/>
  <c r="W95" i="20"/>
  <c r="P95" i="20" s="1"/>
  <c r="N95" i="20" s="1"/>
  <c r="N51" i="21"/>
  <c r="K56" i="21"/>
  <c r="I62" i="21"/>
  <c r="K62" i="21" s="1"/>
  <c r="W62" i="21"/>
  <c r="P62" i="21" s="1"/>
  <c r="N62" i="21" s="1"/>
  <c r="W63" i="21"/>
  <c r="P63" i="21" s="1"/>
  <c r="N63" i="21" s="1"/>
  <c r="U103" i="21"/>
  <c r="U100" i="21" s="1"/>
  <c r="J126" i="21"/>
  <c r="B29" i="22"/>
  <c r="I29" i="22" s="1"/>
  <c r="K29" i="22" s="1"/>
  <c r="K102" i="22"/>
  <c r="D154" i="22"/>
  <c r="D152" i="22" s="1"/>
  <c r="B88" i="23"/>
  <c r="I88" i="23" s="1"/>
  <c r="K88" i="23" s="1"/>
  <c r="D89" i="23"/>
  <c r="G154" i="23"/>
  <c r="G152" i="23" s="1"/>
  <c r="G27" i="24"/>
  <c r="J89" i="24"/>
  <c r="O146" i="24"/>
  <c r="N47" i="25"/>
  <c r="B116" i="25"/>
  <c r="I116" i="25" s="1"/>
  <c r="K116" i="25" s="1"/>
  <c r="J126" i="25"/>
  <c r="V146" i="25"/>
  <c r="V144" i="25" s="1"/>
  <c r="E154" i="25"/>
  <c r="E152" i="25" s="1"/>
  <c r="B158" i="25"/>
  <c r="I158" i="25" s="1"/>
  <c r="K158" i="25" s="1"/>
  <c r="D27" i="26"/>
  <c r="O89" i="26"/>
  <c r="J126" i="26"/>
  <c r="E19" i="27"/>
  <c r="E23" i="27" s="1"/>
  <c r="B59" i="27"/>
  <c r="I59" i="27" s="1"/>
  <c r="K59" i="27" s="1"/>
  <c r="G19" i="28"/>
  <c r="G23" i="28" s="1"/>
  <c r="F27" i="28"/>
  <c r="J27" i="28"/>
  <c r="Q33" i="28"/>
  <c r="Q135" i="28" s="1"/>
  <c r="J89" i="28"/>
  <c r="T146" i="28"/>
  <c r="T144" i="28" s="1"/>
  <c r="F19" i="29"/>
  <c r="S26" i="29" s="1"/>
  <c r="W70" i="29"/>
  <c r="P70" i="29" s="1"/>
  <c r="N70" i="29" s="1"/>
  <c r="R69" i="29"/>
  <c r="R60" i="29" s="1"/>
  <c r="R58" i="29" s="1"/>
  <c r="W72" i="29"/>
  <c r="P72" i="29" s="1"/>
  <c r="N72" i="29" s="1"/>
  <c r="N49" i="30"/>
  <c r="N52" i="16"/>
  <c r="V100" i="16"/>
  <c r="C154" i="16"/>
  <c r="W14" i="17"/>
  <c r="P14" i="17" s="1"/>
  <c r="N14" i="17" s="1"/>
  <c r="E86" i="17"/>
  <c r="I18" i="18"/>
  <c r="K18" i="18" s="1"/>
  <c r="N88" i="18"/>
  <c r="B96" i="18"/>
  <c r="I96" i="18" s="1"/>
  <c r="K96" i="18" s="1"/>
  <c r="G144" i="18"/>
  <c r="G27" i="19"/>
  <c r="N54" i="19"/>
  <c r="B70" i="19"/>
  <c r="I70" i="19" s="1"/>
  <c r="K70" i="19" s="1"/>
  <c r="J89" i="19"/>
  <c r="N104" i="19"/>
  <c r="S146" i="19"/>
  <c r="S144" i="19" s="1"/>
  <c r="F100" i="20"/>
  <c r="O146" i="20"/>
  <c r="O144" i="20" s="1"/>
  <c r="D86" i="21"/>
  <c r="W94" i="22"/>
  <c r="P94" i="22" s="1"/>
  <c r="N94" i="22" s="1"/>
  <c r="W95" i="22"/>
  <c r="P95" i="22" s="1"/>
  <c r="N95" i="22" s="1"/>
  <c r="W148" i="22"/>
  <c r="P148" i="22" s="1"/>
  <c r="N148" i="22" s="1"/>
  <c r="E154" i="22"/>
  <c r="E152" i="22" s="1"/>
  <c r="B158" i="22"/>
  <c r="I158" i="22" s="1"/>
  <c r="K158" i="22" s="1"/>
  <c r="B28" i="23"/>
  <c r="I28" i="23" s="1"/>
  <c r="K28" i="23" s="1"/>
  <c r="B64" i="23"/>
  <c r="J69" i="23"/>
  <c r="J60" i="23" s="1"/>
  <c r="J58" i="23" s="1"/>
  <c r="G100" i="23"/>
  <c r="U146" i="23"/>
  <c r="U144" i="23" s="1"/>
  <c r="B156" i="23"/>
  <c r="I156" i="23" s="1"/>
  <c r="K156" i="23" s="1"/>
  <c r="G19" i="24"/>
  <c r="G23" i="24" s="1"/>
  <c r="W15" i="24"/>
  <c r="P15" i="24" s="1"/>
  <c r="N15" i="24" s="1"/>
  <c r="B118" i="24"/>
  <c r="N46" i="24"/>
  <c r="O89" i="24"/>
  <c r="G100" i="24"/>
  <c r="B28" i="25"/>
  <c r="I28" i="25" s="1"/>
  <c r="K28" i="25" s="1"/>
  <c r="B32" i="25"/>
  <c r="I32" i="25" s="1"/>
  <c r="I30" i="25" s="1"/>
  <c r="E69" i="25"/>
  <c r="E60" i="25" s="1"/>
  <c r="E103" i="25"/>
  <c r="E100" i="25" s="1"/>
  <c r="G144" i="25"/>
  <c r="F154" i="25"/>
  <c r="F152" i="25" s="1"/>
  <c r="W164" i="25"/>
  <c r="P164" i="25" s="1"/>
  <c r="N164" i="25" s="1"/>
  <c r="G61" i="26"/>
  <c r="I61" i="26" s="1"/>
  <c r="K61" i="26" s="1"/>
  <c r="I63" i="26"/>
  <c r="K63" i="26" s="1"/>
  <c r="F69" i="26"/>
  <c r="F60" i="26" s="1"/>
  <c r="F58" i="26" s="1"/>
  <c r="B88" i="26"/>
  <c r="I88" i="26" s="1"/>
  <c r="K88" i="26" s="1"/>
  <c r="B18" i="27"/>
  <c r="I18" i="27" s="1"/>
  <c r="K18" i="27" s="1"/>
  <c r="C100" i="27"/>
  <c r="O103" i="27"/>
  <c r="O100" i="27" s="1"/>
  <c r="W106" i="27"/>
  <c r="P106" i="27" s="1"/>
  <c r="N106" i="27" s="1"/>
  <c r="G27" i="28"/>
  <c r="H30" i="28"/>
  <c r="W74" i="28"/>
  <c r="P74" i="28" s="1"/>
  <c r="N74" i="28" s="1"/>
  <c r="N87" i="28"/>
  <c r="K105" i="28"/>
  <c r="U146" i="28"/>
  <c r="U144" i="28" s="1"/>
  <c r="K57" i="29"/>
  <c r="B64" i="29"/>
  <c r="B71" i="29"/>
  <c r="I71" i="29" s="1"/>
  <c r="K71" i="29" s="1"/>
  <c r="W92" i="29"/>
  <c r="P92" i="29" s="1"/>
  <c r="N92" i="29" s="1"/>
  <c r="V103" i="29"/>
  <c r="V100" i="29" s="1"/>
  <c r="W100" i="29" s="1"/>
  <c r="N105" i="29"/>
  <c r="V146" i="29"/>
  <c r="V144" i="29" s="1"/>
  <c r="O69" i="16"/>
  <c r="O60" i="16" s="1"/>
  <c r="O58" i="16" s="1"/>
  <c r="J89" i="16"/>
  <c r="D154" i="16"/>
  <c r="D152" i="16" s="1"/>
  <c r="C27" i="17"/>
  <c r="O69" i="17"/>
  <c r="O60" i="17" s="1"/>
  <c r="U33" i="18"/>
  <c r="W33" i="18" s="1"/>
  <c r="O49" i="18"/>
  <c r="B59" i="18"/>
  <c r="I59" i="18" s="1"/>
  <c r="K59" i="18" s="1"/>
  <c r="C69" i="18"/>
  <c r="C60" i="18" s="1"/>
  <c r="C58" i="18" s="1"/>
  <c r="P102" i="18"/>
  <c r="N102" i="18" s="1"/>
  <c r="N105" i="18"/>
  <c r="F154" i="18"/>
  <c r="F152" i="18" s="1"/>
  <c r="J27" i="19"/>
  <c r="O89" i="19"/>
  <c r="O49" i="20"/>
  <c r="B70" i="20"/>
  <c r="I70" i="20" s="1"/>
  <c r="K70" i="20" s="1"/>
  <c r="V146" i="20"/>
  <c r="V144" i="20" s="1"/>
  <c r="D154" i="20"/>
  <c r="D152" i="20" s="1"/>
  <c r="C19" i="21"/>
  <c r="C23" i="21" s="1"/>
  <c r="B73" i="21"/>
  <c r="I73" i="21" s="1"/>
  <c r="K73" i="21" s="1"/>
  <c r="E103" i="21"/>
  <c r="E100" i="21" s="1"/>
  <c r="B153" i="21"/>
  <c r="I153" i="21" s="1"/>
  <c r="K153" i="21" s="1"/>
  <c r="F154" i="21"/>
  <c r="F152" i="21" s="1"/>
  <c r="B59" i="22"/>
  <c r="I59" i="22" s="1"/>
  <c r="K59" i="22" s="1"/>
  <c r="U103" i="22"/>
  <c r="T146" i="22"/>
  <c r="T144" i="22" s="1"/>
  <c r="O69" i="23"/>
  <c r="C100" i="23"/>
  <c r="D100" i="24"/>
  <c r="V146" i="24"/>
  <c r="V144" i="24" s="1"/>
  <c r="T146" i="25"/>
  <c r="T144" i="25" s="1"/>
  <c r="Q33" i="26"/>
  <c r="Q135" i="26" s="1"/>
  <c r="B155" i="28"/>
  <c r="I155" i="28" s="1"/>
  <c r="K155" i="28" s="1"/>
  <c r="K92" i="29"/>
  <c r="R69" i="16"/>
  <c r="R60" i="16" s="1"/>
  <c r="R58" i="16" s="1"/>
  <c r="E154" i="16"/>
  <c r="E152" i="16" s="1"/>
  <c r="D69" i="18"/>
  <c r="D60" i="18" s="1"/>
  <c r="T69" i="18"/>
  <c r="T60" i="18" s="1"/>
  <c r="T58" i="18" s="1"/>
  <c r="V100" i="18"/>
  <c r="D154" i="18"/>
  <c r="D152" i="18" s="1"/>
  <c r="G154" i="18"/>
  <c r="G152" i="18" s="1"/>
  <c r="W72" i="19"/>
  <c r="P72" i="19" s="1"/>
  <c r="N72" i="19" s="1"/>
  <c r="U146" i="19"/>
  <c r="N50" i="20"/>
  <c r="N54" i="20"/>
  <c r="S146" i="20"/>
  <c r="S144" i="20" s="1"/>
  <c r="C152" i="20"/>
  <c r="E154" i="20"/>
  <c r="E152" i="20" s="1"/>
  <c r="D27" i="21"/>
  <c r="O69" i="21"/>
  <c r="W71" i="21"/>
  <c r="I104" i="21"/>
  <c r="K104" i="21" s="1"/>
  <c r="O130" i="21"/>
  <c r="G154" i="21"/>
  <c r="G152" i="21" s="1"/>
  <c r="K92" i="22"/>
  <c r="K94" i="22"/>
  <c r="K95" i="22"/>
  <c r="E103" i="22"/>
  <c r="E100" i="22" s="1"/>
  <c r="R69" i="23"/>
  <c r="R60" i="23" s="1"/>
  <c r="R58" i="23" s="1"/>
  <c r="B74" i="23"/>
  <c r="I74" i="23" s="1"/>
  <c r="K74" i="23" s="1"/>
  <c r="J89" i="23"/>
  <c r="J103" i="23"/>
  <c r="J100" i="23" s="1"/>
  <c r="J27" i="24"/>
  <c r="I31" i="24"/>
  <c r="N54" i="24"/>
  <c r="K102" i="24"/>
  <c r="P147" i="24"/>
  <c r="N147" i="24" s="1"/>
  <c r="G144" i="24"/>
  <c r="F154" i="24"/>
  <c r="F152" i="24" s="1"/>
  <c r="N52" i="25"/>
  <c r="K57" i="25"/>
  <c r="I63" i="25"/>
  <c r="K63" i="25" s="1"/>
  <c r="W90" i="25"/>
  <c r="P90" i="25" s="1"/>
  <c r="N90" i="25" s="1"/>
  <c r="O130" i="25"/>
  <c r="F19" i="26"/>
  <c r="B64" i="26"/>
  <c r="J69" i="26"/>
  <c r="J60" i="26" s="1"/>
  <c r="J58" i="26" s="1"/>
  <c r="B71" i="26"/>
  <c r="I71" i="26" s="1"/>
  <c r="K71" i="26" s="1"/>
  <c r="U103" i="26"/>
  <c r="U100" i="26" s="1"/>
  <c r="D144" i="27"/>
  <c r="C27" i="28"/>
  <c r="B19" i="30"/>
  <c r="I19" i="30" s="1"/>
  <c r="I21" i="30" s="1"/>
  <c r="B70" i="16"/>
  <c r="G144" i="16"/>
  <c r="F154" i="16"/>
  <c r="F152" i="16" s="1"/>
  <c r="B70" i="17"/>
  <c r="I70" i="17" s="1"/>
  <c r="K70" i="17" s="1"/>
  <c r="B72" i="17"/>
  <c r="W74" i="17"/>
  <c r="P74" i="17" s="1"/>
  <c r="N74" i="17" s="1"/>
  <c r="N47" i="18"/>
  <c r="N54" i="18"/>
  <c r="U69" i="18"/>
  <c r="U60" i="18" s="1"/>
  <c r="U58" i="18" s="1"/>
  <c r="W90" i="18"/>
  <c r="P90" i="18" s="1"/>
  <c r="N90" i="18" s="1"/>
  <c r="I98" i="18"/>
  <c r="K98" i="18" s="1"/>
  <c r="R146" i="18"/>
  <c r="R144" i="18" s="1"/>
  <c r="E154" i="18"/>
  <c r="E152" i="18" s="1"/>
  <c r="W16" i="19"/>
  <c r="P16" i="19" s="1"/>
  <c r="N16" i="19" s="1"/>
  <c r="B88" i="19"/>
  <c r="I88" i="19" s="1"/>
  <c r="K88" i="19" s="1"/>
  <c r="I98" i="19"/>
  <c r="K98" i="19" s="1"/>
  <c r="I62" i="20"/>
  <c r="K62" i="20" s="1"/>
  <c r="C86" i="20"/>
  <c r="T146" i="20"/>
  <c r="T144" i="20" s="1"/>
  <c r="F154" i="20"/>
  <c r="F152" i="20" s="1"/>
  <c r="B59" i="21"/>
  <c r="I59" i="21" s="1"/>
  <c r="K59" i="21" s="1"/>
  <c r="I64" i="21"/>
  <c r="K64" i="21" s="1"/>
  <c r="B96" i="21"/>
  <c r="I96" i="21" s="1"/>
  <c r="K96" i="21" s="1"/>
  <c r="J103" i="21"/>
  <c r="J100" i="21" s="1"/>
  <c r="B156" i="21"/>
  <c r="I156" i="21" s="1"/>
  <c r="K156" i="21" s="1"/>
  <c r="G19" i="22"/>
  <c r="R26" i="22" s="1"/>
  <c r="F27" i="22"/>
  <c r="B72" i="22"/>
  <c r="I72" i="22" s="1"/>
  <c r="K72" i="22" s="1"/>
  <c r="W74" i="22"/>
  <c r="P74" i="22" s="1"/>
  <c r="N74" i="22" s="1"/>
  <c r="B156" i="22"/>
  <c r="I156" i="22" s="1"/>
  <c r="K156" i="22" s="1"/>
  <c r="W15" i="23"/>
  <c r="P15" i="23" s="1"/>
  <c r="N15" i="23" s="1"/>
  <c r="F27" i="23"/>
  <c r="B70" i="23"/>
  <c r="I70" i="23" s="1"/>
  <c r="K70" i="23" s="1"/>
  <c r="S69" i="23"/>
  <c r="S60" i="23" s="1"/>
  <c r="S58" i="23" s="1"/>
  <c r="W14" i="24"/>
  <c r="P14" i="24" s="1"/>
  <c r="N14" i="24" s="1"/>
  <c r="B29" i="24"/>
  <c r="I29" i="24" s="1"/>
  <c r="K29" i="24" s="1"/>
  <c r="B32" i="24"/>
  <c r="I32" i="24" s="1"/>
  <c r="B113" i="24"/>
  <c r="W164" i="24"/>
  <c r="P164" i="24" s="1"/>
  <c r="N164" i="24" s="1"/>
  <c r="K104" i="25"/>
  <c r="B114" i="25"/>
  <c r="I114" i="25" s="1"/>
  <c r="E19" i="26"/>
  <c r="J27" i="26"/>
  <c r="I64" i="26"/>
  <c r="K64" i="26" s="1"/>
  <c r="W91" i="26"/>
  <c r="P91" i="26" s="1"/>
  <c r="N91" i="26" s="1"/>
  <c r="W94" i="26"/>
  <c r="P94" i="26" s="1"/>
  <c r="N94" i="26" s="1"/>
  <c r="B106" i="26"/>
  <c r="I106" i="26" s="1"/>
  <c r="K106" i="26" s="1"/>
  <c r="D154" i="27"/>
  <c r="D152" i="27" s="1"/>
  <c r="N48" i="28"/>
  <c r="J55" i="28"/>
  <c r="G61" i="28"/>
  <c r="I61" i="28" s="1"/>
  <c r="K61" i="28" s="1"/>
  <c r="I63" i="28"/>
  <c r="K63" i="28" s="1"/>
  <c r="D27" i="29"/>
  <c r="N53" i="29"/>
  <c r="J126" i="29"/>
  <c r="F144" i="29"/>
  <c r="W62" i="5"/>
  <c r="P62" i="5" s="1"/>
  <c r="N62" i="5" s="1"/>
  <c r="J69" i="5"/>
  <c r="J60" i="5" s="1"/>
  <c r="J58" i="5" s="1"/>
  <c r="B73" i="5"/>
  <c r="I73" i="5" s="1"/>
  <c r="K73" i="5" s="1"/>
  <c r="N88" i="5"/>
  <c r="W94" i="5"/>
  <c r="P94" i="5" s="1"/>
  <c r="N94" i="5" s="1"/>
  <c r="B101" i="5"/>
  <c r="I101" i="5" s="1"/>
  <c r="K101" i="5" s="1"/>
  <c r="D100" i="5"/>
  <c r="W147" i="5"/>
  <c r="P147" i="5" s="1"/>
  <c r="N147" i="5" s="1"/>
  <c r="B22" i="6"/>
  <c r="I63" i="4"/>
  <c r="K63" i="4" s="1"/>
  <c r="W72" i="4"/>
  <c r="P72" i="4" s="1"/>
  <c r="N72" i="4" s="1"/>
  <c r="W74" i="4"/>
  <c r="P74" i="4" s="1"/>
  <c r="N74" i="4" s="1"/>
  <c r="P46" i="5"/>
  <c r="N46" i="5" s="1"/>
  <c r="W71" i="5"/>
  <c r="P71" i="5" s="1"/>
  <c r="N71" i="5" s="1"/>
  <c r="K92" i="5"/>
  <c r="K93" i="5"/>
  <c r="V146" i="5"/>
  <c r="V144" i="5" s="1"/>
  <c r="B153" i="5"/>
  <c r="I153" i="5" s="1"/>
  <c r="K153" i="5" s="1"/>
  <c r="G19" i="6"/>
  <c r="G23" i="6" s="1"/>
  <c r="W15" i="6"/>
  <c r="P15" i="6" s="1"/>
  <c r="N15" i="6" s="1"/>
  <c r="N54" i="7"/>
  <c r="N51" i="10"/>
  <c r="V100" i="5"/>
  <c r="W103" i="5"/>
  <c r="B18" i="4"/>
  <c r="I18" i="4" s="1"/>
  <c r="K18" i="4" s="1"/>
  <c r="W35" i="4"/>
  <c r="P35" i="4" s="1"/>
  <c r="P33" i="4" s="1"/>
  <c r="B73" i="4"/>
  <c r="I73" i="4" s="1"/>
  <c r="K73" i="4" s="1"/>
  <c r="B87" i="4"/>
  <c r="K104" i="4"/>
  <c r="N145" i="4"/>
  <c r="F154" i="4"/>
  <c r="F152" i="4" s="1"/>
  <c r="B88" i="5"/>
  <c r="I88" i="5" s="1"/>
  <c r="K88" i="5" s="1"/>
  <c r="D89" i="5"/>
  <c r="B89" i="5" s="1"/>
  <c r="F100" i="5"/>
  <c r="K102" i="5"/>
  <c r="N145" i="5"/>
  <c r="S146" i="5"/>
  <c r="S144" i="5" s="1"/>
  <c r="B155" i="5"/>
  <c r="I155" i="5" s="1"/>
  <c r="K155" i="5" s="1"/>
  <c r="E77" i="6"/>
  <c r="E37" i="6"/>
  <c r="E19" i="4"/>
  <c r="E23" i="4" s="1"/>
  <c r="F27" i="4"/>
  <c r="D37" i="4"/>
  <c r="J103" i="4"/>
  <c r="E113" i="4"/>
  <c r="W164" i="4"/>
  <c r="P164" i="4" s="1"/>
  <c r="N164" i="4" s="1"/>
  <c r="G27" i="5"/>
  <c r="N105" i="5"/>
  <c r="J126" i="5"/>
  <c r="O146" i="5"/>
  <c r="O144" i="5" s="1"/>
  <c r="D144" i="5"/>
  <c r="B28" i="4"/>
  <c r="I28" i="4" s="1"/>
  <c r="R69" i="4"/>
  <c r="R60" i="4" s="1"/>
  <c r="W71" i="4"/>
  <c r="P71" i="4" s="1"/>
  <c r="N71" i="4" s="1"/>
  <c r="W91" i="4"/>
  <c r="P91" i="4" s="1"/>
  <c r="N91" i="4" s="1"/>
  <c r="W94" i="4"/>
  <c r="O103" i="4"/>
  <c r="O100" i="4" s="1"/>
  <c r="T103" i="4"/>
  <c r="T100" i="4" s="1"/>
  <c r="W15" i="5"/>
  <c r="B22" i="5"/>
  <c r="J55" i="5"/>
  <c r="B96" i="5"/>
  <c r="I96" i="5" s="1"/>
  <c r="K96" i="5" s="1"/>
  <c r="I97" i="5"/>
  <c r="K97" i="5" s="1"/>
  <c r="K104" i="5"/>
  <c r="C19" i="6"/>
  <c r="C23" i="6" s="1"/>
  <c r="D89" i="4"/>
  <c r="B89" i="4" s="1"/>
  <c r="K91" i="4"/>
  <c r="E103" i="4"/>
  <c r="E100" i="4" s="1"/>
  <c r="I18" i="5"/>
  <c r="K18" i="5" s="1"/>
  <c r="N50" i="5"/>
  <c r="F69" i="5"/>
  <c r="F60" i="5" s="1"/>
  <c r="F58" i="5" s="1"/>
  <c r="E69" i="5"/>
  <c r="E60" i="5" s="1"/>
  <c r="E58" i="5" s="1"/>
  <c r="B32" i="4"/>
  <c r="I32" i="4" s="1"/>
  <c r="I30" i="4" s="1"/>
  <c r="N51" i="4"/>
  <c r="W62" i="4"/>
  <c r="P62" i="4" s="1"/>
  <c r="N62" i="4" s="1"/>
  <c r="J89" i="4"/>
  <c r="K92" i="4"/>
  <c r="K94" i="4"/>
  <c r="K95" i="4"/>
  <c r="K105" i="4"/>
  <c r="J146" i="4"/>
  <c r="J144" i="4" s="1"/>
  <c r="T146" i="4"/>
  <c r="T144" i="4" s="1"/>
  <c r="E19" i="5"/>
  <c r="T26" i="5" s="1"/>
  <c r="F37" i="5"/>
  <c r="G69" i="5"/>
  <c r="W72" i="5"/>
  <c r="P72" i="5" s="1"/>
  <c r="N72" i="5" s="1"/>
  <c r="N87" i="5"/>
  <c r="P102" i="5"/>
  <c r="N102" i="5" s="1"/>
  <c r="N104" i="5"/>
  <c r="F144" i="5"/>
  <c r="T146" i="5"/>
  <c r="T144" i="5" s="1"/>
  <c r="G144" i="5"/>
  <c r="W16" i="6"/>
  <c r="P16" i="6" s="1"/>
  <c r="N16" i="6" s="1"/>
  <c r="N47" i="6"/>
  <c r="O146" i="6"/>
  <c r="O144" i="6" s="1"/>
  <c r="G27" i="7"/>
  <c r="V100" i="7"/>
  <c r="N105" i="7"/>
  <c r="J146" i="7"/>
  <c r="T146" i="7"/>
  <c r="T144" i="7" s="1"/>
  <c r="C27" i="8"/>
  <c r="C69" i="8"/>
  <c r="C60" i="8" s="1"/>
  <c r="G69" i="8"/>
  <c r="O89" i="8"/>
  <c r="F19" i="10"/>
  <c r="S26" i="10" s="1"/>
  <c r="D69" i="10"/>
  <c r="D60" i="10" s="1"/>
  <c r="P74" i="10"/>
  <c r="N74" i="10" s="1"/>
  <c r="T86" i="10"/>
  <c r="P86" i="10" s="1"/>
  <c r="K92" i="10"/>
  <c r="R69" i="11"/>
  <c r="R60" i="11" s="1"/>
  <c r="R58" i="11" s="1"/>
  <c r="D89" i="11"/>
  <c r="B89" i="11" s="1"/>
  <c r="V146" i="11"/>
  <c r="V144" i="11" s="1"/>
  <c r="O130" i="6"/>
  <c r="R146" i="6"/>
  <c r="R144" i="6" s="1"/>
  <c r="P34" i="7"/>
  <c r="G61" i="7"/>
  <c r="B114" i="7"/>
  <c r="I114" i="7" s="1"/>
  <c r="B156" i="7"/>
  <c r="I156" i="7" s="1"/>
  <c r="K156" i="7" s="1"/>
  <c r="B22" i="8"/>
  <c r="N48" i="8"/>
  <c r="N52" i="8"/>
  <c r="B96" i="8"/>
  <c r="I96" i="8" s="1"/>
  <c r="K96" i="8" s="1"/>
  <c r="U103" i="8"/>
  <c r="U100" i="8" s="1"/>
  <c r="G144" i="8"/>
  <c r="B155" i="8"/>
  <c r="I155" i="8" s="1"/>
  <c r="K155" i="8" s="1"/>
  <c r="D19" i="9"/>
  <c r="D23" i="9" s="1"/>
  <c r="H30" i="9"/>
  <c r="Q33" i="9"/>
  <c r="Q135" i="9" s="1"/>
  <c r="N46" i="9"/>
  <c r="O49" i="9"/>
  <c r="W64" i="9"/>
  <c r="B71" i="9"/>
  <c r="I71" i="9" s="1"/>
  <c r="K71" i="9" s="1"/>
  <c r="B73" i="9"/>
  <c r="I73" i="9" s="1"/>
  <c r="K73" i="9" s="1"/>
  <c r="W73" i="9"/>
  <c r="P73" i="9" s="1"/>
  <c r="N73" i="9" s="1"/>
  <c r="B88" i="9"/>
  <c r="I88" i="9" s="1"/>
  <c r="K88" i="9" s="1"/>
  <c r="K90" i="9"/>
  <c r="K91" i="9"/>
  <c r="W93" i="9"/>
  <c r="P93" i="9" s="1"/>
  <c r="N93" i="9" s="1"/>
  <c r="O146" i="9"/>
  <c r="O144" i="9" s="1"/>
  <c r="E19" i="10"/>
  <c r="E23" i="10" s="1"/>
  <c r="H30" i="10"/>
  <c r="P50" i="10"/>
  <c r="N50" i="10" s="1"/>
  <c r="B64" i="10"/>
  <c r="W93" i="10"/>
  <c r="P93" i="10" s="1"/>
  <c r="N93" i="10" s="1"/>
  <c r="B153" i="10"/>
  <c r="I153" i="10" s="1"/>
  <c r="K153" i="10" s="1"/>
  <c r="B18" i="11"/>
  <c r="N47" i="11"/>
  <c r="J69" i="11"/>
  <c r="J60" i="11" s="1"/>
  <c r="J58" i="11" s="1"/>
  <c r="N104" i="11"/>
  <c r="E103" i="11"/>
  <c r="E100" i="11" s="1"/>
  <c r="B146" i="11"/>
  <c r="W15" i="12"/>
  <c r="P15" i="12" s="1"/>
  <c r="N15" i="12" s="1"/>
  <c r="E37" i="12"/>
  <c r="N47" i="12"/>
  <c r="B59" i="12"/>
  <c r="I59" i="12" s="1"/>
  <c r="K59" i="12" s="1"/>
  <c r="P64" i="12"/>
  <c r="N64" i="12" s="1"/>
  <c r="B70" i="12"/>
  <c r="I70" i="12" s="1"/>
  <c r="K70" i="12" s="1"/>
  <c r="D89" i="12"/>
  <c r="B89" i="12" s="1"/>
  <c r="R89" i="12"/>
  <c r="C100" i="13"/>
  <c r="R100" i="7"/>
  <c r="G27" i="8"/>
  <c r="O146" i="8"/>
  <c r="O144" i="8" s="1"/>
  <c r="K94" i="10"/>
  <c r="I145" i="10"/>
  <c r="K145" i="10" s="1"/>
  <c r="J146" i="11"/>
  <c r="J144" i="11" s="1"/>
  <c r="F37" i="12"/>
  <c r="D60" i="12"/>
  <c r="J55" i="6"/>
  <c r="W63" i="6"/>
  <c r="P63" i="6" s="1"/>
  <c r="N63" i="6" s="1"/>
  <c r="R100" i="6"/>
  <c r="K104" i="6"/>
  <c r="B106" i="6"/>
  <c r="I106" i="6" s="1"/>
  <c r="K106" i="6" s="1"/>
  <c r="E113" i="6"/>
  <c r="B158" i="6"/>
  <c r="I158" i="6" s="1"/>
  <c r="K158" i="6" s="1"/>
  <c r="D27" i="7"/>
  <c r="N47" i="7"/>
  <c r="N50" i="7"/>
  <c r="I64" i="7"/>
  <c r="K64" i="7" s="1"/>
  <c r="W93" i="7"/>
  <c r="P93" i="7" s="1"/>
  <c r="N93" i="7" s="1"/>
  <c r="N104" i="7"/>
  <c r="B106" i="7"/>
  <c r="I106" i="7" s="1"/>
  <c r="K106" i="7" s="1"/>
  <c r="E113" i="7"/>
  <c r="E19" i="8"/>
  <c r="T26" i="8" s="1"/>
  <c r="Q33" i="8"/>
  <c r="Q135" i="8" s="1"/>
  <c r="B87" i="8"/>
  <c r="I87" i="8" s="1"/>
  <c r="K87" i="8" s="1"/>
  <c r="C86" i="8"/>
  <c r="P102" i="8"/>
  <c r="N102" i="8" s="1"/>
  <c r="B158" i="8"/>
  <c r="I158" i="8" s="1"/>
  <c r="K158" i="8" s="1"/>
  <c r="N47" i="9"/>
  <c r="B96" i="9"/>
  <c r="I96" i="9" s="1"/>
  <c r="K96" i="9" s="1"/>
  <c r="N145" i="9"/>
  <c r="B153" i="9"/>
  <c r="I153" i="9" s="1"/>
  <c r="K153" i="9" s="1"/>
  <c r="W35" i="10"/>
  <c r="P35" i="10" s="1"/>
  <c r="P33" i="10" s="1"/>
  <c r="K57" i="10"/>
  <c r="W61" i="10"/>
  <c r="P61" i="10" s="1"/>
  <c r="N61" i="10" s="1"/>
  <c r="I64" i="10"/>
  <c r="W95" i="10"/>
  <c r="P95" i="10" s="1"/>
  <c r="N95" i="10" s="1"/>
  <c r="N96" i="10"/>
  <c r="P101" i="10"/>
  <c r="N101" i="10" s="1"/>
  <c r="W106" i="10"/>
  <c r="P106" i="10" s="1"/>
  <c r="N106" i="10" s="1"/>
  <c r="B155" i="10"/>
  <c r="I155" i="10" s="1"/>
  <c r="K155" i="10" s="1"/>
  <c r="W14" i="12"/>
  <c r="P14" i="12" s="1"/>
  <c r="N14" i="12" s="1"/>
  <c r="B18" i="12"/>
  <c r="I18" i="12" s="1"/>
  <c r="K18" i="12" s="1"/>
  <c r="B22" i="12"/>
  <c r="B28" i="12"/>
  <c r="I28" i="12" s="1"/>
  <c r="K28" i="12" s="1"/>
  <c r="W64" i="12"/>
  <c r="B30" i="9"/>
  <c r="W14" i="10"/>
  <c r="P14" i="10" s="1"/>
  <c r="N14" i="10" s="1"/>
  <c r="J69" i="10"/>
  <c r="J60" i="10" s="1"/>
  <c r="J58" i="10" s="1"/>
  <c r="E86" i="10"/>
  <c r="T69" i="12"/>
  <c r="T60" i="12" s="1"/>
  <c r="T58" i="12" s="1"/>
  <c r="B71" i="6"/>
  <c r="U146" i="6"/>
  <c r="U144" i="6" s="1"/>
  <c r="G154" i="6"/>
  <c r="G152" i="6" s="1"/>
  <c r="W164" i="6"/>
  <c r="P164" i="6" s="1"/>
  <c r="N164" i="6" s="1"/>
  <c r="P17" i="7"/>
  <c r="N17" i="7" s="1"/>
  <c r="D60" i="7"/>
  <c r="D58" i="7" s="1"/>
  <c r="K93" i="7"/>
  <c r="W147" i="7"/>
  <c r="P147" i="7" s="1"/>
  <c r="N147" i="7" s="1"/>
  <c r="D154" i="7"/>
  <c r="D152" i="7" s="1"/>
  <c r="N54" i="8"/>
  <c r="I64" i="8"/>
  <c r="K64" i="8" s="1"/>
  <c r="W92" i="8"/>
  <c r="P92" i="8" s="1"/>
  <c r="N92" i="8" s="1"/>
  <c r="I98" i="8"/>
  <c r="K98" i="8" s="1"/>
  <c r="G154" i="8"/>
  <c r="G152" i="8" s="1"/>
  <c r="W164" i="8"/>
  <c r="P164" i="8" s="1"/>
  <c r="N164" i="8" s="1"/>
  <c r="P17" i="9"/>
  <c r="N17" i="9" s="1"/>
  <c r="B22" i="9"/>
  <c r="N52" i="9"/>
  <c r="B72" i="9"/>
  <c r="I72" i="9" s="1"/>
  <c r="K72" i="9" s="1"/>
  <c r="W74" i="9"/>
  <c r="P74" i="9" s="1"/>
  <c r="N74" i="9" s="1"/>
  <c r="P101" i="9"/>
  <c r="N101" i="9" s="1"/>
  <c r="D100" i="9"/>
  <c r="N116" i="9"/>
  <c r="W147" i="9"/>
  <c r="P147" i="9" s="1"/>
  <c r="N147" i="9" s="1"/>
  <c r="W16" i="10"/>
  <c r="P16" i="10" s="1"/>
  <c r="N16" i="10" s="1"/>
  <c r="E27" i="10"/>
  <c r="D37" i="10"/>
  <c r="B71" i="10"/>
  <c r="I71" i="10" s="1"/>
  <c r="K71" i="10" s="1"/>
  <c r="D77" i="10"/>
  <c r="C89" i="10"/>
  <c r="B89" i="10" s="1"/>
  <c r="B116" i="10"/>
  <c r="I116" i="10" s="1"/>
  <c r="K116" i="10" s="1"/>
  <c r="U146" i="10"/>
  <c r="B158" i="10"/>
  <c r="I158" i="10" s="1"/>
  <c r="K158" i="10" s="1"/>
  <c r="W16" i="11"/>
  <c r="P16" i="11" s="1"/>
  <c r="N16" i="11" s="1"/>
  <c r="I62" i="11"/>
  <c r="K62" i="11" s="1"/>
  <c r="W63" i="11"/>
  <c r="P63" i="11" s="1"/>
  <c r="N63" i="11" s="1"/>
  <c r="B72" i="11"/>
  <c r="I72" i="11" s="1"/>
  <c r="K72" i="11" s="1"/>
  <c r="K92" i="11"/>
  <c r="K93" i="11"/>
  <c r="W95" i="11"/>
  <c r="P95" i="11" s="1"/>
  <c r="N95" i="11" s="1"/>
  <c r="O130" i="11"/>
  <c r="G144" i="11"/>
  <c r="B153" i="11"/>
  <c r="I153" i="11" s="1"/>
  <c r="K153" i="11" s="1"/>
  <c r="W61" i="12"/>
  <c r="P61" i="12" s="1"/>
  <c r="N61" i="12" s="1"/>
  <c r="W62" i="12"/>
  <c r="P62" i="12" s="1"/>
  <c r="N62" i="12" s="1"/>
  <c r="W70" i="12"/>
  <c r="P70" i="12" s="1"/>
  <c r="N70" i="12" s="1"/>
  <c r="W72" i="12"/>
  <c r="P72" i="12" s="1"/>
  <c r="N72" i="12" s="1"/>
  <c r="T103" i="6"/>
  <c r="S146" i="6"/>
  <c r="S144" i="6" s="1"/>
  <c r="I156" i="6"/>
  <c r="K156" i="6" s="1"/>
  <c r="E27" i="7"/>
  <c r="O103" i="9"/>
  <c r="O100" i="9" s="1"/>
  <c r="R146" i="9"/>
  <c r="R144" i="9" s="1"/>
  <c r="F37" i="10"/>
  <c r="F109" i="10"/>
  <c r="G27" i="12"/>
  <c r="K62" i="12"/>
  <c r="J69" i="12"/>
  <c r="J60" i="12" s="1"/>
  <c r="J58" i="12" s="1"/>
  <c r="B59" i="6"/>
  <c r="I59" i="6" s="1"/>
  <c r="K59" i="6" s="1"/>
  <c r="I64" i="6"/>
  <c r="K64" i="6" s="1"/>
  <c r="K105" i="6"/>
  <c r="J146" i="6"/>
  <c r="J144" i="6" s="1"/>
  <c r="W15" i="7"/>
  <c r="P15" i="7" s="1"/>
  <c r="N15" i="7" s="1"/>
  <c r="I62" i="7"/>
  <c r="K62" i="7" s="1"/>
  <c r="B101" i="7"/>
  <c r="I101" i="7" s="1"/>
  <c r="K101" i="7" s="1"/>
  <c r="W102" i="7"/>
  <c r="B146" i="7"/>
  <c r="P148" i="7"/>
  <c r="N148" i="7" s="1"/>
  <c r="B28" i="8"/>
  <c r="I28" i="8" s="1"/>
  <c r="K28" i="8" s="1"/>
  <c r="B32" i="8"/>
  <c r="I32" i="8" s="1"/>
  <c r="R69" i="8"/>
  <c r="R60" i="8" s="1"/>
  <c r="R58" i="8" s="1"/>
  <c r="W71" i="8"/>
  <c r="J89" i="8"/>
  <c r="K92" i="8"/>
  <c r="K93" i="8"/>
  <c r="K94" i="8"/>
  <c r="B156" i="8"/>
  <c r="I156" i="8" s="1"/>
  <c r="K156" i="8" s="1"/>
  <c r="F19" i="9"/>
  <c r="F23" i="9" s="1"/>
  <c r="B18" i="9"/>
  <c r="I18" i="9" s="1"/>
  <c r="K18" i="9" s="1"/>
  <c r="G27" i="9"/>
  <c r="J55" i="9"/>
  <c r="G61" i="9"/>
  <c r="I61" i="9" s="1"/>
  <c r="K61" i="9" s="1"/>
  <c r="I63" i="9"/>
  <c r="K63" i="9" s="1"/>
  <c r="E69" i="9"/>
  <c r="E60" i="9" s="1"/>
  <c r="E58" i="9" s="1"/>
  <c r="W70" i="9"/>
  <c r="P70" i="9" s="1"/>
  <c r="N70" i="9" s="1"/>
  <c r="W72" i="9"/>
  <c r="P72" i="9" s="1"/>
  <c r="N72" i="9" s="1"/>
  <c r="W106" i="9"/>
  <c r="J126" i="9"/>
  <c r="I147" i="9"/>
  <c r="K147" i="9" s="1"/>
  <c r="B148" i="9"/>
  <c r="I148" i="9" s="1"/>
  <c r="K148" i="9" s="1"/>
  <c r="B156" i="9"/>
  <c r="I156" i="9" s="1"/>
  <c r="K156" i="9" s="1"/>
  <c r="P17" i="10"/>
  <c r="N17" i="10" s="1"/>
  <c r="G27" i="10"/>
  <c r="B59" i="10"/>
  <c r="I59" i="10" s="1"/>
  <c r="K59" i="10" s="1"/>
  <c r="B70" i="10"/>
  <c r="J89" i="10"/>
  <c r="W91" i="10"/>
  <c r="P91" i="10" s="1"/>
  <c r="N91" i="10" s="1"/>
  <c r="I97" i="10"/>
  <c r="K97" i="10" s="1"/>
  <c r="G100" i="10"/>
  <c r="K147" i="10"/>
  <c r="W147" i="10"/>
  <c r="P147" i="10" s="1"/>
  <c r="N147" i="10" s="1"/>
  <c r="W164" i="10"/>
  <c r="P164" i="10" s="1"/>
  <c r="N164" i="10" s="1"/>
  <c r="F69" i="11"/>
  <c r="V69" i="11"/>
  <c r="V60" i="11" s="1"/>
  <c r="V58" i="11" s="1"/>
  <c r="W72" i="11"/>
  <c r="P72" i="11" s="1"/>
  <c r="N72" i="11" s="1"/>
  <c r="J103" i="11"/>
  <c r="J100" i="11" s="1"/>
  <c r="G154" i="11"/>
  <c r="G152" i="11" s="1"/>
  <c r="J27" i="12"/>
  <c r="W35" i="12"/>
  <c r="P35" i="12" s="1"/>
  <c r="E55" i="12"/>
  <c r="I55" i="12" s="1"/>
  <c r="G61" i="12"/>
  <c r="W63" i="12"/>
  <c r="R69" i="12"/>
  <c r="R60" i="12" s="1"/>
  <c r="R58" i="12" s="1"/>
  <c r="G69" i="12"/>
  <c r="W71" i="12"/>
  <c r="P71" i="12" s="1"/>
  <c r="N71" i="12" s="1"/>
  <c r="B73" i="12"/>
  <c r="I73" i="12" s="1"/>
  <c r="K73" i="12" s="1"/>
  <c r="W73" i="12"/>
  <c r="P73" i="12" s="1"/>
  <c r="N73" i="12" s="1"/>
  <c r="V100" i="12"/>
  <c r="B146" i="12"/>
  <c r="B148" i="12"/>
  <c r="I148" i="12" s="1"/>
  <c r="K148" i="12" s="1"/>
  <c r="B22" i="13"/>
  <c r="N105" i="13"/>
  <c r="J103" i="13"/>
  <c r="J100" i="13" s="1"/>
  <c r="J126" i="13"/>
  <c r="B145" i="13"/>
  <c r="I145" i="13" s="1"/>
  <c r="K145" i="13" s="1"/>
  <c r="B153" i="13"/>
  <c r="I153" i="13" s="1"/>
  <c r="K153" i="13" s="1"/>
  <c r="E154" i="13"/>
  <c r="B158" i="13"/>
  <c r="I158" i="13" s="1"/>
  <c r="K158" i="13" s="1"/>
  <c r="B28" i="14"/>
  <c r="I28" i="14" s="1"/>
  <c r="K28" i="14" s="1"/>
  <c r="G61" i="14"/>
  <c r="I61" i="14" s="1"/>
  <c r="K61" i="14" s="1"/>
  <c r="W63" i="14"/>
  <c r="P63" i="14" s="1"/>
  <c r="N63" i="14" s="1"/>
  <c r="P64" i="14"/>
  <c r="N64" i="14" s="1"/>
  <c r="B72" i="14"/>
  <c r="I72" i="14" s="1"/>
  <c r="K72" i="14" s="1"/>
  <c r="V100" i="14"/>
  <c r="T103" i="14"/>
  <c r="T100" i="14" s="1"/>
  <c r="W106" i="14"/>
  <c r="P106" i="14" s="1"/>
  <c r="N106" i="14" s="1"/>
  <c r="W164" i="14"/>
  <c r="P164" i="14" s="1"/>
  <c r="N164" i="14" s="1"/>
  <c r="B28" i="15"/>
  <c r="I28" i="15" s="1"/>
  <c r="K28" i="15" s="1"/>
  <c r="B64" i="15"/>
  <c r="W102" i="15"/>
  <c r="O103" i="15"/>
  <c r="O100" i="15" s="1"/>
  <c r="B153" i="15"/>
  <c r="I153" i="15" s="1"/>
  <c r="K153" i="15" s="1"/>
  <c r="E154" i="15"/>
  <c r="E152" i="15" s="1"/>
  <c r="W16" i="16"/>
  <c r="P16" i="16" s="1"/>
  <c r="N16" i="16" s="1"/>
  <c r="N48" i="16"/>
  <c r="C69" i="16"/>
  <c r="C60" i="16" s="1"/>
  <c r="C58" i="16" s="1"/>
  <c r="J69" i="16"/>
  <c r="J60" i="16" s="1"/>
  <c r="J58" i="16" s="1"/>
  <c r="B87" i="16"/>
  <c r="I87" i="16" s="1"/>
  <c r="K87" i="16" s="1"/>
  <c r="J103" i="16"/>
  <c r="J100" i="16" s="1"/>
  <c r="O130" i="16"/>
  <c r="R146" i="16"/>
  <c r="R144" i="16" s="1"/>
  <c r="T49" i="17"/>
  <c r="P49" i="17" s="1"/>
  <c r="N54" i="17"/>
  <c r="B59" i="17"/>
  <c r="I59" i="17" s="1"/>
  <c r="K59" i="17" s="1"/>
  <c r="I64" i="17"/>
  <c r="K64" i="17" s="1"/>
  <c r="J69" i="17"/>
  <c r="J60" i="17" s="1"/>
  <c r="J58" i="17" s="1"/>
  <c r="D69" i="17"/>
  <c r="D60" i="17" s="1"/>
  <c r="D58" i="17" s="1"/>
  <c r="K95" i="17"/>
  <c r="N96" i="17"/>
  <c r="G100" i="17"/>
  <c r="R100" i="17"/>
  <c r="O130" i="17"/>
  <c r="N145" i="17"/>
  <c r="S146" i="17"/>
  <c r="S144" i="17" s="1"/>
  <c r="W148" i="17"/>
  <c r="P148" i="17" s="1"/>
  <c r="N148" i="17" s="1"/>
  <c r="E154" i="17"/>
  <c r="E152" i="17" s="1"/>
  <c r="G27" i="18"/>
  <c r="F37" i="18"/>
  <c r="N54" i="13"/>
  <c r="D19" i="17"/>
  <c r="U26" i="17" s="1"/>
  <c r="N51" i="17"/>
  <c r="G61" i="18"/>
  <c r="B74" i="12"/>
  <c r="I74" i="12" s="1"/>
  <c r="K74" i="12" s="1"/>
  <c r="N87" i="12"/>
  <c r="W90" i="12"/>
  <c r="P90" i="12" s="1"/>
  <c r="N90" i="12" s="1"/>
  <c r="B101" i="12"/>
  <c r="I101" i="12" s="1"/>
  <c r="K101" i="12" s="1"/>
  <c r="U100" i="12"/>
  <c r="B116" i="12"/>
  <c r="I116" i="12" s="1"/>
  <c r="K116" i="12" s="1"/>
  <c r="J126" i="12"/>
  <c r="D144" i="12"/>
  <c r="R146" i="12"/>
  <c r="R144" i="12" s="1"/>
  <c r="W148" i="12"/>
  <c r="P148" i="12" s="1"/>
  <c r="N148" i="12" s="1"/>
  <c r="N47" i="13"/>
  <c r="W59" i="13"/>
  <c r="P59" i="13" s="1"/>
  <c r="N59" i="13" s="1"/>
  <c r="W61" i="13"/>
  <c r="P61" i="13" s="1"/>
  <c r="N61" i="13" s="1"/>
  <c r="B74" i="13"/>
  <c r="I74" i="13" s="1"/>
  <c r="K74" i="13" s="1"/>
  <c r="U146" i="13"/>
  <c r="W164" i="13"/>
  <c r="P164" i="13" s="1"/>
  <c r="N164" i="13" s="1"/>
  <c r="E69" i="14"/>
  <c r="E60" i="14" s="1"/>
  <c r="E58" i="14" s="1"/>
  <c r="W72" i="14"/>
  <c r="P72" i="14" s="1"/>
  <c r="N72" i="14" s="1"/>
  <c r="B145" i="14"/>
  <c r="I145" i="14" s="1"/>
  <c r="K145" i="14" s="1"/>
  <c r="B22" i="15"/>
  <c r="C69" i="15"/>
  <c r="C60" i="15" s="1"/>
  <c r="C58" i="15" s="1"/>
  <c r="W71" i="15"/>
  <c r="P71" i="15" s="1"/>
  <c r="N71" i="15" s="1"/>
  <c r="W93" i="15"/>
  <c r="P93" i="15" s="1"/>
  <c r="N93" i="15" s="1"/>
  <c r="K105" i="15"/>
  <c r="B116" i="15"/>
  <c r="I116" i="15" s="1"/>
  <c r="K116" i="15" s="1"/>
  <c r="W164" i="15"/>
  <c r="P164" i="15" s="1"/>
  <c r="N164" i="15" s="1"/>
  <c r="B77" i="16"/>
  <c r="I97" i="16"/>
  <c r="K97" i="16" s="1"/>
  <c r="B101" i="16"/>
  <c r="I101" i="16" s="1"/>
  <c r="K101" i="16" s="1"/>
  <c r="T103" i="16"/>
  <c r="T100" i="16" s="1"/>
  <c r="P34" i="17"/>
  <c r="P92" i="17"/>
  <c r="N92" i="17" s="1"/>
  <c r="W164" i="17"/>
  <c r="P164" i="17" s="1"/>
  <c r="N164" i="17" s="1"/>
  <c r="F144" i="12"/>
  <c r="G27" i="14"/>
  <c r="E27" i="15"/>
  <c r="G27" i="16"/>
  <c r="D100" i="16"/>
  <c r="W147" i="16"/>
  <c r="P147" i="16" s="1"/>
  <c r="N147" i="16" s="1"/>
  <c r="B158" i="16"/>
  <c r="I158" i="16" s="1"/>
  <c r="K158" i="16" s="1"/>
  <c r="P94" i="12"/>
  <c r="N94" i="12" s="1"/>
  <c r="N96" i="12"/>
  <c r="I99" i="12"/>
  <c r="K99" i="12" s="1"/>
  <c r="F100" i="12"/>
  <c r="N105" i="12"/>
  <c r="C154" i="12"/>
  <c r="C152" i="12" s="1"/>
  <c r="B32" i="13"/>
  <c r="I32" i="13" s="1"/>
  <c r="K56" i="13"/>
  <c r="I62" i="13"/>
  <c r="K62" i="13" s="1"/>
  <c r="W62" i="13"/>
  <c r="P62" i="13" s="1"/>
  <c r="N62" i="13" s="1"/>
  <c r="W74" i="13"/>
  <c r="P74" i="13" s="1"/>
  <c r="N74" i="13" s="1"/>
  <c r="K102" i="13"/>
  <c r="N145" i="13"/>
  <c r="B148" i="13"/>
  <c r="I148" i="13" s="1"/>
  <c r="K148" i="13" s="1"/>
  <c r="H30" i="14"/>
  <c r="N46" i="14"/>
  <c r="I64" i="14"/>
  <c r="K64" i="14" s="1"/>
  <c r="B71" i="14"/>
  <c r="I71" i="14" s="1"/>
  <c r="K71" i="14" s="1"/>
  <c r="I99" i="14"/>
  <c r="K99" i="14" s="1"/>
  <c r="O130" i="14"/>
  <c r="B18" i="15"/>
  <c r="I18" i="15" s="1"/>
  <c r="K18" i="15" s="1"/>
  <c r="J27" i="15"/>
  <c r="E55" i="15"/>
  <c r="I55" i="15" s="1"/>
  <c r="W62" i="15"/>
  <c r="P62" i="15" s="1"/>
  <c r="N62" i="15" s="1"/>
  <c r="E69" i="15"/>
  <c r="E60" i="15" s="1"/>
  <c r="E58" i="15" s="1"/>
  <c r="W70" i="15"/>
  <c r="P70" i="15" s="1"/>
  <c r="N70" i="15" s="1"/>
  <c r="K91" i="15"/>
  <c r="K92" i="15"/>
  <c r="K93" i="15"/>
  <c r="G144" i="15"/>
  <c r="B148" i="15"/>
  <c r="I148" i="15" s="1"/>
  <c r="K148" i="15" s="1"/>
  <c r="B18" i="16"/>
  <c r="I18" i="16" s="1"/>
  <c r="K18" i="16" s="1"/>
  <c r="N47" i="16"/>
  <c r="U89" i="16"/>
  <c r="W89" i="16" s="1"/>
  <c r="P89" i="16" s="1"/>
  <c r="W106" i="16"/>
  <c r="P106" i="16" s="1"/>
  <c r="N106" i="16" s="1"/>
  <c r="K147" i="17"/>
  <c r="B156" i="17"/>
  <c r="I156" i="17" s="1"/>
  <c r="K156" i="17" s="1"/>
  <c r="B28" i="18"/>
  <c r="I28" i="18" s="1"/>
  <c r="K28" i="18" s="1"/>
  <c r="I31" i="18"/>
  <c r="N51" i="18"/>
  <c r="W93" i="12"/>
  <c r="P93" i="12" s="1"/>
  <c r="N93" i="12" s="1"/>
  <c r="I97" i="12"/>
  <c r="K97" i="12" s="1"/>
  <c r="B106" i="12"/>
  <c r="I106" i="12" s="1"/>
  <c r="K106" i="12" s="1"/>
  <c r="B114" i="12"/>
  <c r="I114" i="12" s="1"/>
  <c r="O130" i="12"/>
  <c r="W164" i="12"/>
  <c r="P164" i="12" s="1"/>
  <c r="N164" i="12" s="1"/>
  <c r="E69" i="13"/>
  <c r="E60" i="13" s="1"/>
  <c r="E58" i="13" s="1"/>
  <c r="O69" i="13"/>
  <c r="O60" i="13" s="1"/>
  <c r="W90" i="13"/>
  <c r="P90" i="13" s="1"/>
  <c r="N90" i="13" s="1"/>
  <c r="W94" i="13"/>
  <c r="P94" i="13" s="1"/>
  <c r="N94" i="13" s="1"/>
  <c r="W106" i="13"/>
  <c r="P106" i="13" s="1"/>
  <c r="N106" i="13" s="1"/>
  <c r="B29" i="14"/>
  <c r="I29" i="14" s="1"/>
  <c r="K29" i="14" s="1"/>
  <c r="N47" i="14"/>
  <c r="P74" i="14"/>
  <c r="N74" i="14" s="1"/>
  <c r="D89" i="14"/>
  <c r="C19" i="15"/>
  <c r="C23" i="15" s="1"/>
  <c r="H30" i="15"/>
  <c r="W103" i="15"/>
  <c r="P103" i="15" s="1"/>
  <c r="J146" i="15"/>
  <c r="J144" i="15" s="1"/>
  <c r="W63" i="17"/>
  <c r="W106" i="17"/>
  <c r="P106" i="17" s="1"/>
  <c r="N106" i="17" s="1"/>
  <c r="B156" i="12"/>
  <c r="I156" i="12" s="1"/>
  <c r="K156" i="12" s="1"/>
  <c r="W15" i="13"/>
  <c r="P15" i="13" s="1"/>
  <c r="N15" i="13" s="1"/>
  <c r="W72" i="13"/>
  <c r="P72" i="13" s="1"/>
  <c r="N72" i="13" s="1"/>
  <c r="J103" i="14"/>
  <c r="J100" i="14" s="1"/>
  <c r="N52" i="15"/>
  <c r="I63" i="15"/>
  <c r="K63" i="15" s="1"/>
  <c r="G69" i="15"/>
  <c r="R69" i="15"/>
  <c r="R60" i="15" s="1"/>
  <c r="R58" i="15" s="1"/>
  <c r="U146" i="15"/>
  <c r="U144" i="15" s="1"/>
  <c r="D19" i="16"/>
  <c r="U26" i="16" s="1"/>
  <c r="B29" i="16"/>
  <c r="I29" i="16" s="1"/>
  <c r="K29" i="16" s="1"/>
  <c r="T49" i="16"/>
  <c r="P49" i="16" s="1"/>
  <c r="N49" i="16" s="1"/>
  <c r="W64" i="16"/>
  <c r="K91" i="16"/>
  <c r="K93" i="16"/>
  <c r="B116" i="16"/>
  <c r="I116" i="16" s="1"/>
  <c r="K116" i="16" s="1"/>
  <c r="T146" i="16"/>
  <c r="W164" i="16"/>
  <c r="P164" i="16" s="1"/>
  <c r="N164" i="16" s="1"/>
  <c r="B22" i="17"/>
  <c r="E27" i="17"/>
  <c r="F69" i="17"/>
  <c r="F60" i="17" s="1"/>
  <c r="F58" i="17" s="1"/>
  <c r="W91" i="17"/>
  <c r="P91" i="17" s="1"/>
  <c r="N91" i="17" s="1"/>
  <c r="I98" i="17"/>
  <c r="K98" i="17" s="1"/>
  <c r="B116" i="17"/>
  <c r="I116" i="17" s="1"/>
  <c r="K116" i="17" s="1"/>
  <c r="G144" i="17"/>
  <c r="C154" i="17"/>
  <c r="C152" i="17" s="1"/>
  <c r="B22" i="18"/>
  <c r="E27" i="18"/>
  <c r="N48" i="18"/>
  <c r="K56" i="18"/>
  <c r="W61" i="18"/>
  <c r="P61" i="18" s="1"/>
  <c r="N61" i="18" s="1"/>
  <c r="P102" i="12"/>
  <c r="N102" i="12" s="1"/>
  <c r="P102" i="13"/>
  <c r="N102" i="13" s="1"/>
  <c r="U103" i="13"/>
  <c r="U100" i="13" s="1"/>
  <c r="D152" i="13"/>
  <c r="C27" i="14"/>
  <c r="E27" i="14"/>
  <c r="C100" i="14"/>
  <c r="G154" i="14"/>
  <c r="G152" i="14" s="1"/>
  <c r="R146" i="15"/>
  <c r="R144" i="15" s="1"/>
  <c r="N51" i="16"/>
  <c r="G69" i="16"/>
  <c r="K95" i="16"/>
  <c r="E100" i="16"/>
  <c r="R100" i="16"/>
  <c r="F27" i="17"/>
  <c r="J27" i="17"/>
  <c r="W33" i="17"/>
  <c r="O103" i="17"/>
  <c r="O100" i="17" s="1"/>
  <c r="D37" i="18"/>
  <c r="J69" i="18"/>
  <c r="J60" i="18" s="1"/>
  <c r="J58" i="18" s="1"/>
  <c r="F69" i="18"/>
  <c r="V146" i="18"/>
  <c r="V144" i="18" s="1"/>
  <c r="W164" i="18"/>
  <c r="P164" i="18" s="1"/>
  <c r="N164" i="18" s="1"/>
  <c r="F69" i="19"/>
  <c r="F60" i="19" s="1"/>
  <c r="F58" i="19" s="1"/>
  <c r="R69" i="19"/>
  <c r="R60" i="19" s="1"/>
  <c r="P102" i="19"/>
  <c r="N102" i="19" s="1"/>
  <c r="G19" i="20"/>
  <c r="R26" i="20" s="1"/>
  <c r="G27" i="20"/>
  <c r="J55" i="20"/>
  <c r="J69" i="20"/>
  <c r="J60" i="20" s="1"/>
  <c r="J58" i="20" s="1"/>
  <c r="T86" i="20"/>
  <c r="P86" i="20" s="1"/>
  <c r="N88" i="20"/>
  <c r="K92" i="20"/>
  <c r="W147" i="20"/>
  <c r="P147" i="20" s="1"/>
  <c r="N147" i="20" s="1"/>
  <c r="R146" i="20"/>
  <c r="R144" i="20" s="1"/>
  <c r="G19" i="21"/>
  <c r="G23" i="21" s="1"/>
  <c r="G27" i="21"/>
  <c r="I98" i="21"/>
  <c r="K98" i="21" s="1"/>
  <c r="D146" i="21"/>
  <c r="D144" i="21" s="1"/>
  <c r="U69" i="22"/>
  <c r="U60" i="22" s="1"/>
  <c r="U58" i="22" s="1"/>
  <c r="B89" i="22"/>
  <c r="I89" i="22" s="1"/>
  <c r="K91" i="22"/>
  <c r="K105" i="22"/>
  <c r="G154" i="22"/>
  <c r="G152" i="22" s="1"/>
  <c r="W164" i="22"/>
  <c r="P164" i="22" s="1"/>
  <c r="N164" i="22" s="1"/>
  <c r="F69" i="23"/>
  <c r="F60" i="23" s="1"/>
  <c r="F58" i="23" s="1"/>
  <c r="V69" i="23"/>
  <c r="V60" i="23" s="1"/>
  <c r="V58" i="23" s="1"/>
  <c r="W72" i="23"/>
  <c r="P72" i="23" s="1"/>
  <c r="N72" i="23" s="1"/>
  <c r="K93" i="23"/>
  <c r="K94" i="23"/>
  <c r="V100" i="23"/>
  <c r="C154" i="23"/>
  <c r="C152" i="23" s="1"/>
  <c r="G100" i="26"/>
  <c r="I62" i="18"/>
  <c r="K62" i="18" s="1"/>
  <c r="W63" i="18"/>
  <c r="F86" i="18"/>
  <c r="K147" i="18"/>
  <c r="B146" i="18"/>
  <c r="B156" i="18"/>
  <c r="I156" i="18" s="1"/>
  <c r="K156" i="18" s="1"/>
  <c r="B32" i="19"/>
  <c r="I32" i="19" s="1"/>
  <c r="I30" i="19" s="1"/>
  <c r="B71" i="19"/>
  <c r="I71" i="19" s="1"/>
  <c r="K71" i="19" s="1"/>
  <c r="B73" i="19"/>
  <c r="I73" i="19" s="1"/>
  <c r="K73" i="19" s="1"/>
  <c r="K91" i="19"/>
  <c r="K95" i="19"/>
  <c r="O103" i="19"/>
  <c r="O100" i="19" s="1"/>
  <c r="D144" i="19"/>
  <c r="V146" i="19"/>
  <c r="V144" i="19" s="1"/>
  <c r="F19" i="20"/>
  <c r="S26" i="20" s="1"/>
  <c r="W15" i="20"/>
  <c r="P15" i="20" s="1"/>
  <c r="N15" i="20" s="1"/>
  <c r="B30" i="20"/>
  <c r="N47" i="20"/>
  <c r="B64" i="20"/>
  <c r="K95" i="20"/>
  <c r="I99" i="20"/>
  <c r="K99" i="20" s="1"/>
  <c r="J126" i="20"/>
  <c r="K147" i="20"/>
  <c r="B18" i="21"/>
  <c r="I18" i="21" s="1"/>
  <c r="K18" i="21" s="1"/>
  <c r="E37" i="21"/>
  <c r="D69" i="21"/>
  <c r="D60" i="21" s="1"/>
  <c r="D58" i="21" s="1"/>
  <c r="B72" i="21"/>
  <c r="I72" i="21" s="1"/>
  <c r="K72" i="21" s="1"/>
  <c r="O86" i="21"/>
  <c r="N86" i="21" s="1"/>
  <c r="J86" i="21"/>
  <c r="K94" i="21"/>
  <c r="K95" i="21"/>
  <c r="E154" i="21"/>
  <c r="E152" i="21" s="1"/>
  <c r="W14" i="22"/>
  <c r="P14" i="22" s="1"/>
  <c r="N14" i="22" s="1"/>
  <c r="I31" i="22"/>
  <c r="F37" i="22"/>
  <c r="F69" i="22"/>
  <c r="F60" i="22" s="1"/>
  <c r="F58" i="22" s="1"/>
  <c r="V69" i="22"/>
  <c r="V60" i="22" s="1"/>
  <c r="V58" i="22" s="1"/>
  <c r="O89" i="22"/>
  <c r="N51" i="23"/>
  <c r="G100" i="27"/>
  <c r="B70" i="18"/>
  <c r="I70" i="18" s="1"/>
  <c r="K70" i="18" s="1"/>
  <c r="E69" i="18"/>
  <c r="E60" i="18" s="1"/>
  <c r="E58" i="18" s="1"/>
  <c r="F100" i="18"/>
  <c r="K102" i="18"/>
  <c r="J146" i="18"/>
  <c r="J144" i="18" s="1"/>
  <c r="T146" i="18"/>
  <c r="T144" i="18" s="1"/>
  <c r="B153" i="18"/>
  <c r="I153" i="18" s="1"/>
  <c r="K153" i="18" s="1"/>
  <c r="F144" i="19"/>
  <c r="K147" i="19"/>
  <c r="B29" i="20"/>
  <c r="I29" i="20" s="1"/>
  <c r="K29" i="20" s="1"/>
  <c r="I59" i="20"/>
  <c r="K59" i="20" s="1"/>
  <c r="I64" i="20"/>
  <c r="K64" i="20" s="1"/>
  <c r="R69" i="20"/>
  <c r="R60" i="20" s="1"/>
  <c r="R58" i="20" s="1"/>
  <c r="F69" i="20"/>
  <c r="F60" i="20" s="1"/>
  <c r="F58" i="20" s="1"/>
  <c r="V69" i="20"/>
  <c r="V60" i="20" s="1"/>
  <c r="V58" i="20" s="1"/>
  <c r="I97" i="20"/>
  <c r="K97" i="20" s="1"/>
  <c r="G144" i="20"/>
  <c r="J146" i="20"/>
  <c r="J144" i="20" s="1"/>
  <c r="W72" i="21"/>
  <c r="P72" i="21" s="1"/>
  <c r="N72" i="21" s="1"/>
  <c r="P87" i="21"/>
  <c r="N87" i="21" s="1"/>
  <c r="D152" i="21"/>
  <c r="B158" i="21"/>
  <c r="I158" i="21" s="1"/>
  <c r="K158" i="21" s="1"/>
  <c r="B28" i="22"/>
  <c r="I28" i="22" s="1"/>
  <c r="K28" i="22" s="1"/>
  <c r="P34" i="22"/>
  <c r="W64" i="22"/>
  <c r="B73" i="22"/>
  <c r="I73" i="22" s="1"/>
  <c r="K73" i="22" s="1"/>
  <c r="W73" i="22"/>
  <c r="P73" i="22" s="1"/>
  <c r="N73" i="22" s="1"/>
  <c r="W92" i="22"/>
  <c r="P92" i="22" s="1"/>
  <c r="N92" i="22" s="1"/>
  <c r="W93" i="22"/>
  <c r="P93" i="22" s="1"/>
  <c r="N93" i="22" s="1"/>
  <c r="R100" i="22"/>
  <c r="B114" i="22"/>
  <c r="I114" i="22" s="1"/>
  <c r="O130" i="22"/>
  <c r="F19" i="23"/>
  <c r="F23" i="23" s="1"/>
  <c r="E27" i="23"/>
  <c r="W148" i="23"/>
  <c r="P148" i="23" s="1"/>
  <c r="N148" i="23" s="1"/>
  <c r="W71" i="18"/>
  <c r="P71" i="18" s="1"/>
  <c r="N71" i="18" s="1"/>
  <c r="W94" i="18"/>
  <c r="P94" i="18" s="1"/>
  <c r="N94" i="18" s="1"/>
  <c r="G100" i="18"/>
  <c r="W103" i="18"/>
  <c r="W148" i="18"/>
  <c r="P148" i="18" s="1"/>
  <c r="N148" i="18" s="1"/>
  <c r="B18" i="19"/>
  <c r="I18" i="19" s="1"/>
  <c r="K18" i="19" s="1"/>
  <c r="W33" i="19"/>
  <c r="E55" i="19"/>
  <c r="I55" i="19" s="1"/>
  <c r="G144" i="19"/>
  <c r="B155" i="19"/>
  <c r="I155" i="19" s="1"/>
  <c r="K155" i="19" s="1"/>
  <c r="E19" i="20"/>
  <c r="E23" i="20" s="1"/>
  <c r="D27" i="20"/>
  <c r="N51" i="20"/>
  <c r="B72" i="20"/>
  <c r="I72" i="20" s="1"/>
  <c r="K72" i="20" s="1"/>
  <c r="B88" i="20"/>
  <c r="I88" i="20" s="1"/>
  <c r="K88" i="20" s="1"/>
  <c r="P101" i="20"/>
  <c r="N101" i="20" s="1"/>
  <c r="K104" i="20"/>
  <c r="U146" i="20"/>
  <c r="U144" i="20" s="1"/>
  <c r="B155" i="20"/>
  <c r="I155" i="20" s="1"/>
  <c r="K155" i="20" s="1"/>
  <c r="B32" i="21"/>
  <c r="I32" i="21" s="1"/>
  <c r="I30" i="21" s="1"/>
  <c r="J55" i="21"/>
  <c r="G61" i="21"/>
  <c r="I61" i="21" s="1"/>
  <c r="K61" i="21" s="1"/>
  <c r="I63" i="21"/>
  <c r="K63" i="21" s="1"/>
  <c r="B87" i="21"/>
  <c r="I87" i="21" s="1"/>
  <c r="K87" i="21" s="1"/>
  <c r="J55" i="23"/>
  <c r="B73" i="23"/>
  <c r="I73" i="23" s="1"/>
  <c r="K73" i="23" s="1"/>
  <c r="O130" i="23"/>
  <c r="J134" i="23" s="1"/>
  <c r="N145" i="23"/>
  <c r="K93" i="18"/>
  <c r="B114" i="18"/>
  <c r="I114" i="18" s="1"/>
  <c r="B155" i="18"/>
  <c r="I155" i="18" s="1"/>
  <c r="K155" i="18" s="1"/>
  <c r="W14" i="19"/>
  <c r="P14" i="19" s="1"/>
  <c r="N14" i="19" s="1"/>
  <c r="B74" i="19"/>
  <c r="I74" i="19" s="1"/>
  <c r="K74" i="19" s="1"/>
  <c r="K102" i="19"/>
  <c r="B28" i="20"/>
  <c r="I28" i="20" s="1"/>
  <c r="K28" i="20" s="1"/>
  <c r="K56" i="20"/>
  <c r="F86" i="20"/>
  <c r="B101" i="20"/>
  <c r="I101" i="20" s="1"/>
  <c r="K101" i="20" s="1"/>
  <c r="N145" i="20"/>
  <c r="K57" i="21"/>
  <c r="W164" i="21"/>
  <c r="P164" i="21" s="1"/>
  <c r="N164" i="21" s="1"/>
  <c r="N54" i="22"/>
  <c r="W71" i="22"/>
  <c r="P71" i="22" s="1"/>
  <c r="N71" i="22" s="1"/>
  <c r="B87" i="22"/>
  <c r="I87" i="22" s="1"/>
  <c r="K87" i="22" s="1"/>
  <c r="B96" i="22"/>
  <c r="I96" i="22" s="1"/>
  <c r="K96" i="22" s="1"/>
  <c r="N145" i="22"/>
  <c r="B155" i="22"/>
  <c r="I155" i="22" s="1"/>
  <c r="K155" i="22" s="1"/>
  <c r="E37" i="23"/>
  <c r="B114" i="23"/>
  <c r="I114" i="23" s="1"/>
  <c r="B72" i="18"/>
  <c r="I72" i="18" s="1"/>
  <c r="K72" i="18" s="1"/>
  <c r="O86" i="18"/>
  <c r="K94" i="18"/>
  <c r="W95" i="18"/>
  <c r="P95" i="18" s="1"/>
  <c r="N95" i="18" s="1"/>
  <c r="N96" i="18"/>
  <c r="R100" i="18"/>
  <c r="B106" i="18"/>
  <c r="I106" i="18" s="1"/>
  <c r="K106" i="18" s="1"/>
  <c r="J126" i="18"/>
  <c r="E37" i="19"/>
  <c r="O130" i="19"/>
  <c r="B158" i="19"/>
  <c r="I158" i="19" s="1"/>
  <c r="K158" i="19" s="1"/>
  <c r="W16" i="20"/>
  <c r="P16" i="20" s="1"/>
  <c r="N16" i="20" s="1"/>
  <c r="W35" i="20"/>
  <c r="P35" i="20" s="1"/>
  <c r="P33" i="20" s="1"/>
  <c r="N48" i="20"/>
  <c r="W70" i="20"/>
  <c r="P70" i="20" s="1"/>
  <c r="N70" i="20" s="1"/>
  <c r="W106" i="20"/>
  <c r="P106" i="20" s="1"/>
  <c r="N106" i="20" s="1"/>
  <c r="E113" i="20"/>
  <c r="B158" i="20"/>
  <c r="I158" i="20" s="1"/>
  <c r="K158" i="20" s="1"/>
  <c r="W16" i="21"/>
  <c r="P16" i="21" s="1"/>
  <c r="N16" i="21" s="1"/>
  <c r="W64" i="21"/>
  <c r="E86" i="21"/>
  <c r="C100" i="21"/>
  <c r="P101" i="21"/>
  <c r="N101" i="21" s="1"/>
  <c r="W62" i="22"/>
  <c r="P62" i="22" s="1"/>
  <c r="N62" i="22" s="1"/>
  <c r="I63" i="23"/>
  <c r="K63" i="23" s="1"/>
  <c r="B29" i="18"/>
  <c r="I29" i="18" s="1"/>
  <c r="K29" i="18" s="1"/>
  <c r="N52" i="18"/>
  <c r="K57" i="18"/>
  <c r="G69" i="18"/>
  <c r="B87" i="18"/>
  <c r="I87" i="18" s="1"/>
  <c r="K87" i="18" s="1"/>
  <c r="J89" i="18"/>
  <c r="O130" i="18"/>
  <c r="U146" i="18"/>
  <c r="C154" i="18"/>
  <c r="B158" i="18"/>
  <c r="I158" i="18" s="1"/>
  <c r="K158" i="18" s="1"/>
  <c r="C27" i="19"/>
  <c r="H30" i="19"/>
  <c r="W90" i="19"/>
  <c r="P90" i="19" s="1"/>
  <c r="N90" i="19" s="1"/>
  <c r="K104" i="19"/>
  <c r="B106" i="19"/>
  <c r="I106" i="19" s="1"/>
  <c r="K106" i="19" s="1"/>
  <c r="E113" i="19"/>
  <c r="J146" i="19"/>
  <c r="J144" i="19" s="1"/>
  <c r="G154" i="19"/>
  <c r="G152" i="19" s="1"/>
  <c r="W164" i="19"/>
  <c r="P164" i="19" s="1"/>
  <c r="N164" i="19" s="1"/>
  <c r="F27" i="20"/>
  <c r="G69" i="20"/>
  <c r="C69" i="20"/>
  <c r="C60" i="20" s="1"/>
  <c r="S69" i="20"/>
  <c r="S60" i="20" s="1"/>
  <c r="S58" i="20" s="1"/>
  <c r="J86" i="20"/>
  <c r="W92" i="20"/>
  <c r="P92" i="20" s="1"/>
  <c r="N92" i="20" s="1"/>
  <c r="W94" i="20"/>
  <c r="P94" i="20" s="1"/>
  <c r="N94" i="20" s="1"/>
  <c r="B116" i="20"/>
  <c r="I116" i="20" s="1"/>
  <c r="K116" i="20" s="1"/>
  <c r="G154" i="20"/>
  <c r="G152" i="20" s="1"/>
  <c r="U89" i="21"/>
  <c r="W89" i="21" s="1"/>
  <c r="N145" i="21"/>
  <c r="C154" i="21"/>
  <c r="B154" i="21" s="1"/>
  <c r="W63" i="22"/>
  <c r="P63" i="22" s="1"/>
  <c r="N63" i="22" s="1"/>
  <c r="J69" i="22"/>
  <c r="J60" i="22" s="1"/>
  <c r="J58" i="22" s="1"/>
  <c r="W91" i="22"/>
  <c r="P91" i="22" s="1"/>
  <c r="N91" i="22" s="1"/>
  <c r="V100" i="22"/>
  <c r="B145" i="22"/>
  <c r="I145" i="22" s="1"/>
  <c r="K145" i="22" s="1"/>
  <c r="W147" i="22"/>
  <c r="P147" i="22" s="1"/>
  <c r="N147" i="22" s="1"/>
  <c r="N46" i="23"/>
  <c r="O49" i="23"/>
  <c r="N49" i="23" s="1"/>
  <c r="W64" i="23"/>
  <c r="E69" i="23"/>
  <c r="E60" i="23" s="1"/>
  <c r="E58" i="23" s="1"/>
  <c r="K90" i="23"/>
  <c r="K91" i="23"/>
  <c r="I98" i="23"/>
  <c r="K98" i="23" s="1"/>
  <c r="B101" i="23"/>
  <c r="I101" i="23" s="1"/>
  <c r="K101" i="23" s="1"/>
  <c r="O103" i="23"/>
  <c r="O100" i="23" s="1"/>
  <c r="E146" i="23"/>
  <c r="E144" i="23" s="1"/>
  <c r="F19" i="24"/>
  <c r="S26" i="24" s="1"/>
  <c r="F27" i="24"/>
  <c r="B59" i="24"/>
  <c r="I59" i="24" s="1"/>
  <c r="K59" i="24" s="1"/>
  <c r="D152" i="24"/>
  <c r="N50" i="25"/>
  <c r="B64" i="25"/>
  <c r="J69" i="25"/>
  <c r="J60" i="25" s="1"/>
  <c r="J58" i="25" s="1"/>
  <c r="W73" i="25"/>
  <c r="P73" i="25" s="1"/>
  <c r="N73" i="25" s="1"/>
  <c r="I107" i="25"/>
  <c r="K107" i="25" s="1"/>
  <c r="W14" i="26"/>
  <c r="P14" i="26" s="1"/>
  <c r="N14" i="26" s="1"/>
  <c r="N46" i="26"/>
  <c r="D69" i="26"/>
  <c r="D60" i="26" s="1"/>
  <c r="D58" i="26" s="1"/>
  <c r="N105" i="26"/>
  <c r="G144" i="26"/>
  <c r="J146" i="26"/>
  <c r="J144" i="26" s="1"/>
  <c r="G154" i="26"/>
  <c r="G152" i="26" s="1"/>
  <c r="N54" i="27"/>
  <c r="T69" i="27"/>
  <c r="T60" i="27" s="1"/>
  <c r="T58" i="27" s="1"/>
  <c r="W73" i="27"/>
  <c r="P73" i="27" s="1"/>
  <c r="N73" i="27" s="1"/>
  <c r="I98" i="27"/>
  <c r="K98" i="27" s="1"/>
  <c r="P102" i="27"/>
  <c r="N102" i="27" s="1"/>
  <c r="B116" i="27"/>
  <c r="I116" i="27" s="1"/>
  <c r="K116" i="27" s="1"/>
  <c r="G154" i="27"/>
  <c r="G152" i="27" s="1"/>
  <c r="D37" i="28"/>
  <c r="N52" i="28"/>
  <c r="K92" i="28"/>
  <c r="G144" i="28"/>
  <c r="T49" i="29"/>
  <c r="P49" i="29" s="1"/>
  <c r="N49" i="29" s="1"/>
  <c r="K102" i="23"/>
  <c r="W106" i="23"/>
  <c r="P106" i="23" s="1"/>
  <c r="N106" i="23" s="1"/>
  <c r="D144" i="23"/>
  <c r="B18" i="24"/>
  <c r="I18" i="24" s="1"/>
  <c r="K18" i="24" s="1"/>
  <c r="Q33" i="24"/>
  <c r="Q135" i="24" s="1"/>
  <c r="D37" i="24"/>
  <c r="N48" i="24"/>
  <c r="W61" i="24"/>
  <c r="P61" i="24" s="1"/>
  <c r="N61" i="24" s="1"/>
  <c r="B101" i="24"/>
  <c r="I101" i="24" s="1"/>
  <c r="K101" i="24" s="1"/>
  <c r="W102" i="24"/>
  <c r="E146" i="24"/>
  <c r="E144" i="24" s="1"/>
  <c r="E154" i="24"/>
  <c r="E152" i="24" s="1"/>
  <c r="C19" i="25"/>
  <c r="C23" i="25" s="1"/>
  <c r="F19" i="25"/>
  <c r="F23" i="25" s="1"/>
  <c r="E89" i="25"/>
  <c r="B101" i="25"/>
  <c r="I101" i="25" s="1"/>
  <c r="K101" i="25" s="1"/>
  <c r="J103" i="25"/>
  <c r="J100" i="25" s="1"/>
  <c r="W148" i="25"/>
  <c r="P148" i="25" s="1"/>
  <c r="N148" i="25" s="1"/>
  <c r="D154" i="25"/>
  <c r="D152" i="25" s="1"/>
  <c r="G154" i="25"/>
  <c r="G152" i="25" s="1"/>
  <c r="W16" i="26"/>
  <c r="P16" i="26" s="1"/>
  <c r="N16" i="26" s="1"/>
  <c r="N47" i="26"/>
  <c r="T49" i="26"/>
  <c r="P49" i="26" s="1"/>
  <c r="E69" i="26"/>
  <c r="E60" i="26" s="1"/>
  <c r="E58" i="26" s="1"/>
  <c r="B101" i="26"/>
  <c r="I101" i="26" s="1"/>
  <c r="K101" i="26" s="1"/>
  <c r="O146" i="26"/>
  <c r="O144" i="26" s="1"/>
  <c r="B156" i="26"/>
  <c r="I156" i="26" s="1"/>
  <c r="K156" i="26" s="1"/>
  <c r="W15" i="27"/>
  <c r="P15" i="27" s="1"/>
  <c r="N15" i="27" s="1"/>
  <c r="C27" i="27"/>
  <c r="I64" i="27"/>
  <c r="K64" i="27" s="1"/>
  <c r="W71" i="27"/>
  <c r="P71" i="27" s="1"/>
  <c r="N71" i="27" s="1"/>
  <c r="B74" i="27"/>
  <c r="I74" i="27" s="1"/>
  <c r="K74" i="27" s="1"/>
  <c r="W93" i="27"/>
  <c r="P93" i="27" s="1"/>
  <c r="N93" i="27" s="1"/>
  <c r="S100" i="27"/>
  <c r="V146" i="27"/>
  <c r="V144" i="27" s="1"/>
  <c r="B156" i="27"/>
  <c r="I156" i="27" s="1"/>
  <c r="K156" i="27" s="1"/>
  <c r="W164" i="27"/>
  <c r="P164" i="27" s="1"/>
  <c r="N164" i="27" s="1"/>
  <c r="B29" i="28"/>
  <c r="I29" i="28" s="1"/>
  <c r="K29" i="28" s="1"/>
  <c r="E37" i="28"/>
  <c r="N53" i="28"/>
  <c r="B64" i="28"/>
  <c r="G69" i="28"/>
  <c r="B71" i="28"/>
  <c r="I71" i="28" s="1"/>
  <c r="K71" i="28" s="1"/>
  <c r="R69" i="28"/>
  <c r="R60" i="28" s="1"/>
  <c r="R58" i="28" s="1"/>
  <c r="F69" i="28"/>
  <c r="F60" i="28" s="1"/>
  <c r="F58" i="28" s="1"/>
  <c r="K93" i="28"/>
  <c r="I99" i="28"/>
  <c r="K99" i="28" s="1"/>
  <c r="D103" i="28"/>
  <c r="D100" i="28" s="1"/>
  <c r="D154" i="28"/>
  <c r="D152" i="28" s="1"/>
  <c r="K56" i="29"/>
  <c r="B73" i="29"/>
  <c r="I73" i="29" s="1"/>
  <c r="K73" i="29" s="1"/>
  <c r="W73" i="29"/>
  <c r="P73" i="29" s="1"/>
  <c r="N73" i="29" s="1"/>
  <c r="K102" i="29"/>
  <c r="B37" i="30"/>
  <c r="I37" i="30" s="1"/>
  <c r="O89" i="27"/>
  <c r="R100" i="27"/>
  <c r="J69" i="28"/>
  <c r="J60" i="28" s="1"/>
  <c r="J58" i="28" s="1"/>
  <c r="E154" i="28"/>
  <c r="E152" i="28" s="1"/>
  <c r="B158" i="28"/>
  <c r="I158" i="28" s="1"/>
  <c r="K158" i="28" s="1"/>
  <c r="N48" i="29"/>
  <c r="W71" i="29"/>
  <c r="P71" i="29" s="1"/>
  <c r="N71" i="29" s="1"/>
  <c r="K90" i="29"/>
  <c r="W93" i="29"/>
  <c r="P93" i="29" s="1"/>
  <c r="N93" i="29" s="1"/>
  <c r="W94" i="29"/>
  <c r="P94" i="29" s="1"/>
  <c r="N94" i="29" s="1"/>
  <c r="N96" i="29"/>
  <c r="B114" i="29"/>
  <c r="I114" i="29" s="1"/>
  <c r="T144" i="29"/>
  <c r="B153" i="29"/>
  <c r="I153" i="29" s="1"/>
  <c r="K153" i="29" s="1"/>
  <c r="E154" i="29"/>
  <c r="E152" i="29" s="1"/>
  <c r="W144" i="30"/>
  <c r="P144" i="30" s="1"/>
  <c r="N144" i="30" s="1"/>
  <c r="B118" i="30"/>
  <c r="I118" i="30" s="1"/>
  <c r="W146" i="30"/>
  <c r="P146" i="30" s="1"/>
  <c r="N146" i="30" s="1"/>
  <c r="E69" i="24"/>
  <c r="E60" i="24" s="1"/>
  <c r="E58" i="24" s="1"/>
  <c r="U69" i="24"/>
  <c r="W74" i="24"/>
  <c r="P74" i="24" s="1"/>
  <c r="N74" i="24" s="1"/>
  <c r="W106" i="24"/>
  <c r="P106" i="24" s="1"/>
  <c r="N106" i="24" s="1"/>
  <c r="B158" i="24"/>
  <c r="I158" i="24" s="1"/>
  <c r="K158" i="24" s="1"/>
  <c r="W16" i="25"/>
  <c r="P16" i="25" s="1"/>
  <c r="N16" i="25" s="1"/>
  <c r="N54" i="25"/>
  <c r="S69" i="25"/>
  <c r="S60" i="25" s="1"/>
  <c r="S58" i="25" s="1"/>
  <c r="U89" i="25"/>
  <c r="W89" i="25" s="1"/>
  <c r="D100" i="25"/>
  <c r="N145" i="25"/>
  <c r="P17" i="26"/>
  <c r="N17" i="26" s="1"/>
  <c r="N54" i="26"/>
  <c r="R69" i="26"/>
  <c r="R60" i="26" s="1"/>
  <c r="R58" i="26" s="1"/>
  <c r="P73" i="26"/>
  <c r="N73" i="26" s="1"/>
  <c r="N145" i="26"/>
  <c r="S146" i="26"/>
  <c r="S144" i="26" s="1"/>
  <c r="N52" i="27"/>
  <c r="C69" i="27"/>
  <c r="C60" i="27" s="1"/>
  <c r="C58" i="27" s="1"/>
  <c r="B72" i="27"/>
  <c r="I72" i="27" s="1"/>
  <c r="K72" i="27" s="1"/>
  <c r="W95" i="27"/>
  <c r="P95" i="27" s="1"/>
  <c r="N95" i="27" s="1"/>
  <c r="N96" i="27"/>
  <c r="I99" i="27"/>
  <c r="K99" i="27" s="1"/>
  <c r="V100" i="27"/>
  <c r="B113" i="27"/>
  <c r="J146" i="27"/>
  <c r="J144" i="27" s="1"/>
  <c r="B148" i="27"/>
  <c r="I148" i="27" s="1"/>
  <c r="K148" i="27" s="1"/>
  <c r="F19" i="28"/>
  <c r="S26" i="28" s="1"/>
  <c r="B22" i="28"/>
  <c r="D27" i="28"/>
  <c r="T49" i="28"/>
  <c r="P49" i="28" s="1"/>
  <c r="N49" i="28" s="1"/>
  <c r="B87" i="28"/>
  <c r="I87" i="28" s="1"/>
  <c r="K87" i="28" s="1"/>
  <c r="B88" i="28"/>
  <c r="I88" i="28" s="1"/>
  <c r="K88" i="28" s="1"/>
  <c r="J134" i="30"/>
  <c r="J136" i="30" s="1"/>
  <c r="O143" i="30" s="1"/>
  <c r="I158" i="23"/>
  <c r="K158" i="23" s="1"/>
  <c r="W46" i="24"/>
  <c r="N50" i="24"/>
  <c r="J55" i="24"/>
  <c r="J126" i="24"/>
  <c r="C154" i="24"/>
  <c r="B154" i="24" s="1"/>
  <c r="B156" i="24"/>
  <c r="I156" i="24" s="1"/>
  <c r="K156" i="24" s="1"/>
  <c r="W59" i="25"/>
  <c r="P59" i="25" s="1"/>
  <c r="N59" i="25" s="1"/>
  <c r="W61" i="25"/>
  <c r="P61" i="25" s="1"/>
  <c r="N61" i="25" s="1"/>
  <c r="I98" i="25"/>
  <c r="K98" i="25" s="1"/>
  <c r="G100" i="25"/>
  <c r="B73" i="26"/>
  <c r="I73" i="26" s="1"/>
  <c r="K73" i="26" s="1"/>
  <c r="K91" i="26"/>
  <c r="W92" i="26"/>
  <c r="P92" i="26" s="1"/>
  <c r="N92" i="26" s="1"/>
  <c r="W95" i="26"/>
  <c r="P95" i="26" s="1"/>
  <c r="N95" i="26" s="1"/>
  <c r="B155" i="26"/>
  <c r="I155" i="26" s="1"/>
  <c r="K155" i="26" s="1"/>
  <c r="K95" i="27"/>
  <c r="B96" i="27"/>
  <c r="I96" i="27" s="1"/>
  <c r="K96" i="27" s="1"/>
  <c r="I97" i="27"/>
  <c r="K97" i="27" s="1"/>
  <c r="O144" i="27"/>
  <c r="F154" i="27"/>
  <c r="F152" i="27" s="1"/>
  <c r="B77" i="28"/>
  <c r="N51" i="28"/>
  <c r="W71" i="28"/>
  <c r="P71" i="28" s="1"/>
  <c r="N71" i="28" s="1"/>
  <c r="P101" i="28"/>
  <c r="N101" i="28" s="1"/>
  <c r="E113" i="28"/>
  <c r="B146" i="28"/>
  <c r="W164" i="28"/>
  <c r="P164" i="28" s="1"/>
  <c r="N164" i="28" s="1"/>
  <c r="F27" i="29"/>
  <c r="N52" i="29"/>
  <c r="F154" i="23"/>
  <c r="F152" i="23" s="1"/>
  <c r="B28" i="24"/>
  <c r="I28" i="24" s="1"/>
  <c r="K28" i="24" s="1"/>
  <c r="N47" i="24"/>
  <c r="E55" i="24"/>
  <c r="I55" i="24" s="1"/>
  <c r="P64" i="24"/>
  <c r="N64" i="24" s="1"/>
  <c r="B71" i="24"/>
  <c r="I71" i="24" s="1"/>
  <c r="K71" i="24" s="1"/>
  <c r="B87" i="24"/>
  <c r="I87" i="24" s="1"/>
  <c r="K87" i="24" s="1"/>
  <c r="K90" i="24"/>
  <c r="K91" i="24"/>
  <c r="W92" i="24"/>
  <c r="P92" i="24" s="1"/>
  <c r="N92" i="24" s="1"/>
  <c r="W93" i="24"/>
  <c r="P93" i="24" s="1"/>
  <c r="N93" i="24" s="1"/>
  <c r="W103" i="24"/>
  <c r="W148" i="24"/>
  <c r="P148" i="24" s="1"/>
  <c r="N148" i="24" s="1"/>
  <c r="P17" i="25"/>
  <c r="N17" i="25" s="1"/>
  <c r="E27" i="25"/>
  <c r="W35" i="25"/>
  <c r="P35" i="25" s="1"/>
  <c r="P33" i="25" s="1"/>
  <c r="K56" i="25"/>
  <c r="I62" i="25"/>
  <c r="K62" i="25" s="1"/>
  <c r="W70" i="25"/>
  <c r="P70" i="25" s="1"/>
  <c r="N70" i="25" s="1"/>
  <c r="W72" i="25"/>
  <c r="P72" i="25" s="1"/>
  <c r="N72" i="25" s="1"/>
  <c r="O86" i="25"/>
  <c r="K90" i="25"/>
  <c r="W91" i="25"/>
  <c r="P91" i="25" s="1"/>
  <c r="N91" i="25" s="1"/>
  <c r="W93" i="25"/>
  <c r="P93" i="25" s="1"/>
  <c r="N93" i="25" s="1"/>
  <c r="N116" i="25"/>
  <c r="B145" i="25"/>
  <c r="I145" i="25" s="1"/>
  <c r="K145" i="25" s="1"/>
  <c r="E146" i="25"/>
  <c r="E144" i="25" s="1"/>
  <c r="W147" i="25"/>
  <c r="P147" i="25" s="1"/>
  <c r="N147" i="25" s="1"/>
  <c r="W15" i="26"/>
  <c r="P15" i="26" s="1"/>
  <c r="N15" i="26" s="1"/>
  <c r="W35" i="26"/>
  <c r="P35" i="26" s="1"/>
  <c r="P33" i="26" s="1"/>
  <c r="E55" i="26"/>
  <c r="I55" i="26" s="1"/>
  <c r="P59" i="26"/>
  <c r="N59" i="26" s="1"/>
  <c r="K95" i="26"/>
  <c r="I145" i="26"/>
  <c r="K145" i="26" s="1"/>
  <c r="E69" i="27"/>
  <c r="E60" i="27" s="1"/>
  <c r="E58" i="27" s="1"/>
  <c r="N116" i="27"/>
  <c r="B156" i="28"/>
  <c r="I156" i="28" s="1"/>
  <c r="K156" i="28" s="1"/>
  <c r="P17" i="29"/>
  <c r="N17" i="29" s="1"/>
  <c r="N46" i="29"/>
  <c r="J103" i="29"/>
  <c r="J100" i="29" s="1"/>
  <c r="N116" i="29"/>
  <c r="I147" i="29"/>
  <c r="K147" i="29" s="1"/>
  <c r="W164" i="29"/>
  <c r="P164" i="29" s="1"/>
  <c r="N164" i="29" s="1"/>
  <c r="B146" i="30"/>
  <c r="I146" i="30" s="1"/>
  <c r="K146" i="30" s="1"/>
  <c r="W164" i="23"/>
  <c r="P164" i="23" s="1"/>
  <c r="N164" i="23" s="1"/>
  <c r="W64" i="24"/>
  <c r="W73" i="24"/>
  <c r="P73" i="24" s="1"/>
  <c r="N73" i="24" s="1"/>
  <c r="W95" i="24"/>
  <c r="P95" i="24" s="1"/>
  <c r="N95" i="24" s="1"/>
  <c r="N96" i="24"/>
  <c r="N145" i="24"/>
  <c r="P64" i="25"/>
  <c r="N64" i="25" s="1"/>
  <c r="T86" i="25"/>
  <c r="P86" i="25" s="1"/>
  <c r="P102" i="25"/>
  <c r="N102" i="25" s="1"/>
  <c r="B18" i="26"/>
  <c r="I18" i="26" s="1"/>
  <c r="K18" i="26" s="1"/>
  <c r="G27" i="26"/>
  <c r="W62" i="26"/>
  <c r="P62" i="26" s="1"/>
  <c r="N62" i="26" s="1"/>
  <c r="W71" i="26"/>
  <c r="P71" i="26" s="1"/>
  <c r="N71" i="26" s="1"/>
  <c r="R146" i="26"/>
  <c r="R144" i="26" s="1"/>
  <c r="E154" i="26"/>
  <c r="E152" i="26" s="1"/>
  <c r="B158" i="26"/>
  <c r="I158" i="26" s="1"/>
  <c r="K158" i="26" s="1"/>
  <c r="W16" i="27"/>
  <c r="P16" i="27" s="1"/>
  <c r="N16" i="27" s="1"/>
  <c r="H30" i="27"/>
  <c r="G61" i="27"/>
  <c r="I61" i="27" s="1"/>
  <c r="K61" i="27" s="1"/>
  <c r="I63" i="27"/>
  <c r="K63" i="27" s="1"/>
  <c r="F69" i="27"/>
  <c r="F60" i="27" s="1"/>
  <c r="F58" i="27" s="1"/>
  <c r="V69" i="27"/>
  <c r="V60" i="27" s="1"/>
  <c r="V58" i="27" s="1"/>
  <c r="B87" i="27"/>
  <c r="I87" i="27" s="1"/>
  <c r="K87" i="27" s="1"/>
  <c r="B88" i="27"/>
  <c r="I88" i="27" s="1"/>
  <c r="K88" i="27" s="1"/>
  <c r="E89" i="27"/>
  <c r="K105" i="27"/>
  <c r="N145" i="27"/>
  <c r="S146" i="27"/>
  <c r="S144" i="27" s="1"/>
  <c r="I62" i="28"/>
  <c r="K62" i="28" s="1"/>
  <c r="W63" i="28"/>
  <c r="P63" i="28" s="1"/>
  <c r="N63" i="28" s="1"/>
  <c r="B70" i="28"/>
  <c r="I70" i="28" s="1"/>
  <c r="K70" i="28" s="1"/>
  <c r="W91" i="28"/>
  <c r="P91" i="28" s="1"/>
  <c r="N91" i="28" s="1"/>
  <c r="B101" i="28"/>
  <c r="I101" i="28" s="1"/>
  <c r="K101" i="28" s="1"/>
  <c r="E146" i="28"/>
  <c r="E144" i="28" s="1"/>
  <c r="W148" i="28"/>
  <c r="P148" i="28" s="1"/>
  <c r="N148" i="28" s="1"/>
  <c r="B18" i="29"/>
  <c r="I18" i="29" s="1"/>
  <c r="K18" i="29" s="1"/>
  <c r="N88" i="29"/>
  <c r="B144" i="30"/>
  <c r="I144" i="30" s="1"/>
  <c r="K144" i="30" s="1"/>
  <c r="O135" i="30"/>
  <c r="V100" i="25"/>
  <c r="K105" i="26"/>
  <c r="V100" i="28"/>
  <c r="F144" i="28"/>
  <c r="U146" i="29"/>
  <c r="U144" i="29" s="1"/>
  <c r="C154" i="29"/>
  <c r="C152" i="29" s="1"/>
  <c r="B27" i="30"/>
  <c r="I27" i="30" s="1"/>
  <c r="K27" i="30" s="1"/>
  <c r="W69" i="30"/>
  <c r="P69" i="30"/>
  <c r="N69" i="30" s="1"/>
  <c r="F36" i="30"/>
  <c r="S45" i="30" s="1"/>
  <c r="G75" i="30" s="1"/>
  <c r="J135" i="30"/>
  <c r="U26" i="30"/>
  <c r="D36" i="30" s="1"/>
  <c r="C152" i="30"/>
  <c r="B152" i="30" s="1"/>
  <c r="I152" i="30" s="1"/>
  <c r="K152" i="30" s="1"/>
  <c r="D23" i="30"/>
  <c r="B23" i="30" s="1"/>
  <c r="C100" i="30"/>
  <c r="B100" i="30" s="1"/>
  <c r="I100" i="30" s="1"/>
  <c r="K100" i="30" s="1"/>
  <c r="B103" i="30"/>
  <c r="I103" i="30" s="1"/>
  <c r="K103" i="30" s="1"/>
  <c r="P157" i="30"/>
  <c r="N157" i="30" s="1"/>
  <c r="T60" i="30"/>
  <c r="T58" i="30" s="1"/>
  <c r="I77" i="30"/>
  <c r="C60" i="30"/>
  <c r="B69" i="30"/>
  <c r="I69" i="30" s="1"/>
  <c r="K69" i="30" s="1"/>
  <c r="R58" i="30"/>
  <c r="I61" i="30"/>
  <c r="K61" i="30" s="1"/>
  <c r="G60" i="30"/>
  <c r="G58" i="30" s="1"/>
  <c r="R26" i="30"/>
  <c r="G23" i="30"/>
  <c r="P103" i="30"/>
  <c r="N103" i="30" s="1"/>
  <c r="R100" i="30"/>
  <c r="W60" i="30"/>
  <c r="E38" i="30"/>
  <c r="T45" i="30"/>
  <c r="B109" i="30"/>
  <c r="I109" i="30" s="1"/>
  <c r="N89" i="30"/>
  <c r="I86" i="30"/>
  <c r="K86" i="30" s="1"/>
  <c r="W58" i="30"/>
  <c r="D152" i="29"/>
  <c r="G69" i="29"/>
  <c r="E19" i="29"/>
  <c r="E23" i="29" s="1"/>
  <c r="G27" i="29"/>
  <c r="W102" i="29"/>
  <c r="B116" i="29"/>
  <c r="I116" i="29" s="1"/>
  <c r="K116" i="29" s="1"/>
  <c r="O146" i="29"/>
  <c r="O144" i="29" s="1"/>
  <c r="P64" i="29"/>
  <c r="N64" i="29" s="1"/>
  <c r="T100" i="29"/>
  <c r="D19" i="29"/>
  <c r="C19" i="29"/>
  <c r="V26" i="29" s="1"/>
  <c r="Q33" i="29"/>
  <c r="Q135" i="29" s="1"/>
  <c r="W33" i="29"/>
  <c r="W59" i="29"/>
  <c r="P59" i="29" s="1"/>
  <c r="N59" i="29" s="1"/>
  <c r="T86" i="29"/>
  <c r="P86" i="29" s="1"/>
  <c r="W90" i="29"/>
  <c r="P90" i="29" s="1"/>
  <c r="N90" i="29" s="1"/>
  <c r="K94" i="29"/>
  <c r="W95" i="29"/>
  <c r="P95" i="29" s="1"/>
  <c r="N95" i="29" s="1"/>
  <c r="I98" i="29"/>
  <c r="K98" i="29" s="1"/>
  <c r="C100" i="29"/>
  <c r="P104" i="29"/>
  <c r="N104" i="29" s="1"/>
  <c r="G100" i="29"/>
  <c r="B103" i="29"/>
  <c r="E113" i="29"/>
  <c r="W16" i="29"/>
  <c r="P16" i="29" s="1"/>
  <c r="N16" i="29" s="1"/>
  <c r="N51" i="29"/>
  <c r="I64" i="29"/>
  <c r="K64" i="29" s="1"/>
  <c r="B87" i="29"/>
  <c r="I87" i="29" s="1"/>
  <c r="K87" i="29" s="1"/>
  <c r="K91" i="29"/>
  <c r="W91" i="29"/>
  <c r="P91" i="29" s="1"/>
  <c r="N91" i="29" s="1"/>
  <c r="B96" i="29"/>
  <c r="I96" i="29" s="1"/>
  <c r="K96" i="29" s="1"/>
  <c r="B106" i="29"/>
  <c r="I106" i="29" s="1"/>
  <c r="K106" i="29" s="1"/>
  <c r="B28" i="29"/>
  <c r="I28" i="29" s="1"/>
  <c r="K28" i="29" s="1"/>
  <c r="B32" i="29"/>
  <c r="I32" i="29" s="1"/>
  <c r="I30" i="29" s="1"/>
  <c r="P54" i="29"/>
  <c r="N54" i="29" s="1"/>
  <c r="W61" i="29"/>
  <c r="P61" i="29" s="1"/>
  <c r="N61" i="29" s="1"/>
  <c r="W62" i="29"/>
  <c r="P62" i="29" s="1"/>
  <c r="N62" i="29" s="1"/>
  <c r="W74" i="29"/>
  <c r="P74" i="29" s="1"/>
  <c r="N74" i="29" s="1"/>
  <c r="E86" i="29"/>
  <c r="P102" i="29"/>
  <c r="N102" i="29" s="1"/>
  <c r="W15" i="29"/>
  <c r="P15" i="29" s="1"/>
  <c r="N15" i="29" s="1"/>
  <c r="B30" i="29"/>
  <c r="N47" i="29"/>
  <c r="I62" i="29"/>
  <c r="K62" i="29" s="1"/>
  <c r="W63" i="29"/>
  <c r="P63" i="29" s="1"/>
  <c r="N63" i="29" s="1"/>
  <c r="P101" i="29"/>
  <c r="N101" i="29" s="1"/>
  <c r="G86" i="29"/>
  <c r="E55" i="29"/>
  <c r="I55" i="29" s="1"/>
  <c r="K55" i="29" s="1"/>
  <c r="B59" i="29"/>
  <c r="I59" i="29" s="1"/>
  <c r="K59" i="29" s="1"/>
  <c r="I63" i="29"/>
  <c r="K63" i="29" s="1"/>
  <c r="R146" i="28"/>
  <c r="R144" i="28" s="1"/>
  <c r="W33" i="28"/>
  <c r="B18" i="28"/>
  <c r="I18" i="28" s="1"/>
  <c r="K18" i="28" s="1"/>
  <c r="T69" i="28"/>
  <c r="T60" i="28" s="1"/>
  <c r="T58" i="28" s="1"/>
  <c r="D86" i="28"/>
  <c r="B86" i="28" s="1"/>
  <c r="I86" i="28" s="1"/>
  <c r="K86" i="28" s="1"/>
  <c r="W92" i="28"/>
  <c r="P92" i="28" s="1"/>
  <c r="N92" i="28" s="1"/>
  <c r="W93" i="28"/>
  <c r="P93" i="28" s="1"/>
  <c r="N93" i="28" s="1"/>
  <c r="I98" i="28"/>
  <c r="K98" i="28" s="1"/>
  <c r="C19" i="28"/>
  <c r="B19" i="28" s="1"/>
  <c r="F37" i="28"/>
  <c r="N88" i="28"/>
  <c r="K94" i="28"/>
  <c r="J126" i="28"/>
  <c r="B153" i="28"/>
  <c r="I153" i="28" s="1"/>
  <c r="K153" i="28" s="1"/>
  <c r="W16" i="28"/>
  <c r="P16" i="28" s="1"/>
  <c r="N16" i="28" s="1"/>
  <c r="P64" i="28"/>
  <c r="N64" i="28" s="1"/>
  <c r="B74" i="28"/>
  <c r="I74" i="28" s="1"/>
  <c r="K74" i="28" s="1"/>
  <c r="O86" i="28"/>
  <c r="W90" i="28"/>
  <c r="P90" i="28" s="1"/>
  <c r="N90" i="28" s="1"/>
  <c r="W95" i="28"/>
  <c r="P95" i="28" s="1"/>
  <c r="N95" i="28" s="1"/>
  <c r="N96" i="28"/>
  <c r="P102" i="28"/>
  <c r="N102" i="28" s="1"/>
  <c r="N105" i="28"/>
  <c r="B114" i="28"/>
  <c r="I114" i="28" s="1"/>
  <c r="V146" i="28"/>
  <c r="V144" i="28" s="1"/>
  <c r="W64" i="28"/>
  <c r="B72" i="28"/>
  <c r="I72" i="28" s="1"/>
  <c r="K72" i="28" s="1"/>
  <c r="B90" i="28"/>
  <c r="I90" i="28" s="1"/>
  <c r="K90" i="28" s="1"/>
  <c r="K104" i="28"/>
  <c r="B145" i="28"/>
  <c r="I145" i="28" s="1"/>
  <c r="K145" i="28" s="1"/>
  <c r="P17" i="28"/>
  <c r="N17" i="28" s="1"/>
  <c r="E55" i="28"/>
  <c r="I55" i="28" s="1"/>
  <c r="E58" i="28"/>
  <c r="J103" i="28"/>
  <c r="J100" i="28" s="1"/>
  <c r="K147" i="28"/>
  <c r="W15" i="28"/>
  <c r="P15" i="28" s="1"/>
  <c r="N15" i="28" s="1"/>
  <c r="W35" i="28"/>
  <c r="P35" i="28" s="1"/>
  <c r="P33" i="28" s="1"/>
  <c r="P50" i="28"/>
  <c r="N50" i="28" s="1"/>
  <c r="K56" i="28"/>
  <c r="W59" i="28"/>
  <c r="P59" i="28" s="1"/>
  <c r="N59" i="28" s="1"/>
  <c r="V69" i="28"/>
  <c r="V60" i="28" s="1"/>
  <c r="V58" i="28" s="1"/>
  <c r="W72" i="28"/>
  <c r="P72" i="28" s="1"/>
  <c r="N72" i="28" s="1"/>
  <c r="B96" i="28"/>
  <c r="I96" i="28" s="1"/>
  <c r="K96" i="28" s="1"/>
  <c r="F100" i="28"/>
  <c r="K102" i="28"/>
  <c r="N116" i="28"/>
  <c r="B148" i="28"/>
  <c r="I148" i="28" s="1"/>
  <c r="K148" i="28" s="1"/>
  <c r="C152" i="27"/>
  <c r="F27" i="27"/>
  <c r="F19" i="27"/>
  <c r="F23" i="27" s="1"/>
  <c r="Q33" i="27"/>
  <c r="Q135" i="27" s="1"/>
  <c r="W35" i="27"/>
  <c r="P35" i="27" s="1"/>
  <c r="P33" i="27" s="1"/>
  <c r="N50" i="27"/>
  <c r="W64" i="27"/>
  <c r="U69" i="27"/>
  <c r="U60" i="27" s="1"/>
  <c r="N105" i="27"/>
  <c r="F144" i="27"/>
  <c r="U146" i="27"/>
  <c r="D19" i="27"/>
  <c r="B28" i="27"/>
  <c r="I28" i="27" s="1"/>
  <c r="K28" i="27" s="1"/>
  <c r="U33" i="27"/>
  <c r="W33" i="27" s="1"/>
  <c r="E37" i="27"/>
  <c r="T49" i="27"/>
  <c r="P49" i="27" s="1"/>
  <c r="J55" i="27"/>
  <c r="P101" i="27"/>
  <c r="N101" i="27" s="1"/>
  <c r="T103" i="27"/>
  <c r="T100" i="27" s="1"/>
  <c r="K147" i="27"/>
  <c r="B32" i="27"/>
  <c r="I32" i="27" s="1"/>
  <c r="I30" i="27" s="1"/>
  <c r="N51" i="27"/>
  <c r="K57" i="27"/>
  <c r="W62" i="27"/>
  <c r="P62" i="27" s="1"/>
  <c r="N62" i="27" s="1"/>
  <c r="J69" i="27"/>
  <c r="J60" i="27" s="1"/>
  <c r="J58" i="27" s="1"/>
  <c r="S69" i="27"/>
  <c r="B73" i="27"/>
  <c r="I73" i="27" s="1"/>
  <c r="K73" i="27" s="1"/>
  <c r="C86" i="27"/>
  <c r="N87" i="27"/>
  <c r="N88" i="27"/>
  <c r="W90" i="27"/>
  <c r="P90" i="27" s="1"/>
  <c r="N90" i="27" s="1"/>
  <c r="W92" i="27"/>
  <c r="P92" i="27" s="1"/>
  <c r="N92" i="27" s="1"/>
  <c r="B101" i="27"/>
  <c r="I101" i="27" s="1"/>
  <c r="K101" i="27" s="1"/>
  <c r="W102" i="27"/>
  <c r="U103" i="27"/>
  <c r="U100" i="27" s="1"/>
  <c r="B106" i="27"/>
  <c r="I106" i="27" s="1"/>
  <c r="K106" i="27" s="1"/>
  <c r="B153" i="27"/>
  <c r="I153" i="27" s="1"/>
  <c r="K153" i="27" s="1"/>
  <c r="N48" i="27"/>
  <c r="P74" i="27"/>
  <c r="N74" i="27" s="1"/>
  <c r="K91" i="27"/>
  <c r="K92" i="27"/>
  <c r="K93" i="27"/>
  <c r="W94" i="27"/>
  <c r="P94" i="27" s="1"/>
  <c r="N94" i="27" s="1"/>
  <c r="K102" i="27"/>
  <c r="B103" i="27"/>
  <c r="B114" i="27"/>
  <c r="I114" i="27" s="1"/>
  <c r="B155" i="27"/>
  <c r="I155" i="27" s="1"/>
  <c r="K155" i="27" s="1"/>
  <c r="N53" i="27"/>
  <c r="D86" i="27"/>
  <c r="J89" i="27"/>
  <c r="F100" i="27"/>
  <c r="G144" i="27"/>
  <c r="G19" i="27"/>
  <c r="R26" i="27" s="1"/>
  <c r="G27" i="27"/>
  <c r="O49" i="27"/>
  <c r="E55" i="27"/>
  <c r="I55" i="27" s="1"/>
  <c r="R60" i="27"/>
  <c r="R58" i="27" s="1"/>
  <c r="P64" i="27"/>
  <c r="N64" i="27" s="1"/>
  <c r="B70" i="27"/>
  <c r="I70" i="27" s="1"/>
  <c r="K70" i="27" s="1"/>
  <c r="G69" i="27"/>
  <c r="E113" i="27"/>
  <c r="V100" i="26"/>
  <c r="F152" i="26"/>
  <c r="W70" i="26"/>
  <c r="P70" i="26" s="1"/>
  <c r="N70" i="26" s="1"/>
  <c r="T69" i="26"/>
  <c r="T60" i="26" s="1"/>
  <c r="T58" i="26" s="1"/>
  <c r="N96" i="26"/>
  <c r="D100" i="26"/>
  <c r="E113" i="26"/>
  <c r="B22" i="26"/>
  <c r="B28" i="26"/>
  <c r="I28" i="26" s="1"/>
  <c r="K28" i="26" s="1"/>
  <c r="H30" i="26"/>
  <c r="P50" i="26"/>
  <c r="N50" i="26" s="1"/>
  <c r="N53" i="26"/>
  <c r="K56" i="26"/>
  <c r="V69" i="26"/>
  <c r="W72" i="26"/>
  <c r="P72" i="26" s="1"/>
  <c r="N72" i="26" s="1"/>
  <c r="G86" i="26"/>
  <c r="E103" i="26"/>
  <c r="E100" i="26" s="1"/>
  <c r="F144" i="26"/>
  <c r="F100" i="26"/>
  <c r="U33" i="26"/>
  <c r="W33" i="26" s="1"/>
  <c r="N51" i="26"/>
  <c r="V60" i="26"/>
  <c r="V58" i="26" s="1"/>
  <c r="N87" i="26"/>
  <c r="N88" i="26"/>
  <c r="B96" i="26"/>
  <c r="I96" i="26" s="1"/>
  <c r="K96" i="26" s="1"/>
  <c r="I97" i="26"/>
  <c r="K97" i="26" s="1"/>
  <c r="K104" i="26"/>
  <c r="B116" i="26"/>
  <c r="I116" i="26" s="1"/>
  <c r="K116" i="26" s="1"/>
  <c r="P164" i="26"/>
  <c r="N164" i="26" s="1"/>
  <c r="W157" i="26"/>
  <c r="E27" i="26"/>
  <c r="I29" i="26"/>
  <c r="K29" i="26" s="1"/>
  <c r="B32" i="26"/>
  <c r="I32" i="26" s="1"/>
  <c r="I30" i="26" s="1"/>
  <c r="D37" i="26"/>
  <c r="N48" i="26"/>
  <c r="I62" i="26"/>
  <c r="K62" i="26" s="1"/>
  <c r="W63" i="26"/>
  <c r="P63" i="26" s="1"/>
  <c r="N63" i="26" s="1"/>
  <c r="W93" i="26"/>
  <c r="P93" i="26" s="1"/>
  <c r="N93" i="26" s="1"/>
  <c r="N104" i="26"/>
  <c r="D19" i="26"/>
  <c r="D23" i="26" s="1"/>
  <c r="F37" i="26"/>
  <c r="P74" i="26"/>
  <c r="N74" i="26" s="1"/>
  <c r="P102" i="26"/>
  <c r="N102" i="26" s="1"/>
  <c r="B59" i="26"/>
  <c r="I59" i="26" s="1"/>
  <c r="K59" i="26" s="1"/>
  <c r="B70" i="26"/>
  <c r="I70" i="26" s="1"/>
  <c r="K70" i="26" s="1"/>
  <c r="B74" i="26"/>
  <c r="I74" i="26" s="1"/>
  <c r="K74" i="26" s="1"/>
  <c r="B87" i="26"/>
  <c r="I87" i="26" s="1"/>
  <c r="K87" i="26" s="1"/>
  <c r="W90" i="26"/>
  <c r="P90" i="26" s="1"/>
  <c r="N90" i="26" s="1"/>
  <c r="K93" i="26"/>
  <c r="I98" i="26"/>
  <c r="K98" i="26" s="1"/>
  <c r="P101" i="26"/>
  <c r="N101" i="26" s="1"/>
  <c r="T103" i="26"/>
  <c r="T100" i="26" s="1"/>
  <c r="B114" i="26"/>
  <c r="I114" i="26" s="1"/>
  <c r="I72" i="26"/>
  <c r="K72" i="26" s="1"/>
  <c r="E86" i="26"/>
  <c r="O49" i="25"/>
  <c r="F69" i="25"/>
  <c r="F60" i="25" s="1"/>
  <c r="F58" i="25" s="1"/>
  <c r="V69" i="25"/>
  <c r="V60" i="25" s="1"/>
  <c r="V58" i="25" s="1"/>
  <c r="F100" i="25"/>
  <c r="P106" i="25"/>
  <c r="N106" i="25" s="1"/>
  <c r="F27" i="25"/>
  <c r="J55" i="25"/>
  <c r="I64" i="25"/>
  <c r="K64" i="25" s="1"/>
  <c r="G69" i="25"/>
  <c r="B96" i="25"/>
  <c r="I96" i="25" s="1"/>
  <c r="K96" i="25" s="1"/>
  <c r="N105" i="25"/>
  <c r="C144" i="25"/>
  <c r="B155" i="25"/>
  <c r="I155" i="25" s="1"/>
  <c r="K155" i="25" s="1"/>
  <c r="B71" i="25"/>
  <c r="I71" i="25" s="1"/>
  <c r="K71" i="25" s="1"/>
  <c r="N87" i="25"/>
  <c r="O103" i="25"/>
  <c r="O100" i="25" s="1"/>
  <c r="N53" i="25"/>
  <c r="G19" i="25"/>
  <c r="G23" i="25" s="1"/>
  <c r="B29" i="25"/>
  <c r="I29" i="25" s="1"/>
  <c r="K29" i="25" s="1"/>
  <c r="F37" i="25"/>
  <c r="G61" i="25"/>
  <c r="W63" i="25"/>
  <c r="P63" i="25" s="1"/>
  <c r="N63" i="25" s="1"/>
  <c r="W71" i="25"/>
  <c r="P71" i="25" s="1"/>
  <c r="N71" i="25" s="1"/>
  <c r="B73" i="25"/>
  <c r="I73" i="25" s="1"/>
  <c r="K73" i="25" s="1"/>
  <c r="B88" i="25"/>
  <c r="I88" i="25" s="1"/>
  <c r="K88" i="25" s="1"/>
  <c r="R100" i="25"/>
  <c r="P101" i="25"/>
  <c r="N101" i="25" s="1"/>
  <c r="P104" i="25"/>
  <c r="N104" i="25" s="1"/>
  <c r="B106" i="25"/>
  <c r="I106" i="25" s="1"/>
  <c r="K106" i="25" s="1"/>
  <c r="F144" i="25"/>
  <c r="R146" i="25"/>
  <c r="R144" i="25" s="1"/>
  <c r="C154" i="25"/>
  <c r="U33" i="25"/>
  <c r="W33" i="25" s="1"/>
  <c r="D89" i="25"/>
  <c r="B89" i="25" s="1"/>
  <c r="N51" i="25"/>
  <c r="B59" i="25"/>
  <c r="I59" i="25" s="1"/>
  <c r="K59" i="25" s="1"/>
  <c r="D69" i="25"/>
  <c r="D60" i="25" s="1"/>
  <c r="D58" i="25" s="1"/>
  <c r="B74" i="25"/>
  <c r="I74" i="25" s="1"/>
  <c r="K74" i="25" s="1"/>
  <c r="K91" i="25"/>
  <c r="W92" i="25"/>
  <c r="P92" i="25" s="1"/>
  <c r="N92" i="25" s="1"/>
  <c r="W94" i="25"/>
  <c r="P94" i="25" s="1"/>
  <c r="N94" i="25" s="1"/>
  <c r="S146" i="25"/>
  <c r="S144" i="25" s="1"/>
  <c r="B156" i="25"/>
  <c r="I156" i="25" s="1"/>
  <c r="K156" i="25" s="1"/>
  <c r="D19" i="25"/>
  <c r="U26" i="25" s="1"/>
  <c r="B18" i="25"/>
  <c r="I18" i="25" s="1"/>
  <c r="K18" i="25" s="1"/>
  <c r="D27" i="25"/>
  <c r="P46" i="25"/>
  <c r="N46" i="25" s="1"/>
  <c r="E55" i="25"/>
  <c r="I55" i="25" s="1"/>
  <c r="E58" i="25"/>
  <c r="W64" i="25"/>
  <c r="U69" i="25"/>
  <c r="K93" i="25"/>
  <c r="K102" i="25"/>
  <c r="K105" i="25"/>
  <c r="E113" i="25"/>
  <c r="J146" i="25"/>
  <c r="J144" i="25" s="1"/>
  <c r="D144" i="25"/>
  <c r="B153" i="25"/>
  <c r="I153" i="25" s="1"/>
  <c r="K153" i="25" s="1"/>
  <c r="K92" i="24"/>
  <c r="I98" i="24"/>
  <c r="K98" i="24" s="1"/>
  <c r="N105" i="24"/>
  <c r="I116" i="24"/>
  <c r="K116" i="24" s="1"/>
  <c r="B153" i="24"/>
  <c r="I153" i="24" s="1"/>
  <c r="K153" i="24" s="1"/>
  <c r="E27" i="24"/>
  <c r="B30" i="24"/>
  <c r="N52" i="24"/>
  <c r="I57" i="24"/>
  <c r="K57" i="24" s="1"/>
  <c r="V60" i="24"/>
  <c r="V58" i="24" s="1"/>
  <c r="D89" i="24"/>
  <c r="B89" i="24" s="1"/>
  <c r="K93" i="24"/>
  <c r="W94" i="24"/>
  <c r="P94" i="24" s="1"/>
  <c r="N94" i="24" s="1"/>
  <c r="K104" i="24"/>
  <c r="B145" i="24"/>
  <c r="I145" i="24" s="1"/>
  <c r="K145" i="24" s="1"/>
  <c r="F144" i="24"/>
  <c r="J69" i="24"/>
  <c r="J60" i="24" s="1"/>
  <c r="J58" i="24" s="1"/>
  <c r="S60" i="24"/>
  <c r="S58" i="24" s="1"/>
  <c r="F100" i="24"/>
  <c r="E19" i="24"/>
  <c r="T26" i="24" s="1"/>
  <c r="G61" i="24"/>
  <c r="I61" i="24" s="1"/>
  <c r="K61" i="24" s="1"/>
  <c r="J86" i="24"/>
  <c r="K95" i="24"/>
  <c r="I99" i="24"/>
  <c r="K99" i="24" s="1"/>
  <c r="N104" i="24"/>
  <c r="B106" i="24"/>
  <c r="I106" i="24" s="1"/>
  <c r="K106" i="24" s="1"/>
  <c r="S100" i="24"/>
  <c r="U146" i="24"/>
  <c r="D19" i="24"/>
  <c r="N53" i="24"/>
  <c r="P63" i="24"/>
  <c r="N63" i="24" s="1"/>
  <c r="N87" i="24"/>
  <c r="W35" i="24"/>
  <c r="P35" i="24" s="1"/>
  <c r="P33" i="24" s="1"/>
  <c r="T49" i="24"/>
  <c r="P49" i="24" s="1"/>
  <c r="I63" i="24"/>
  <c r="K63" i="24" s="1"/>
  <c r="B70" i="24"/>
  <c r="I70" i="24" s="1"/>
  <c r="K70" i="24" s="1"/>
  <c r="F69" i="24"/>
  <c r="F60" i="24" s="1"/>
  <c r="F58" i="24" s="1"/>
  <c r="I73" i="24"/>
  <c r="K73" i="24" s="1"/>
  <c r="T86" i="24"/>
  <c r="P86" i="24" s="1"/>
  <c r="N88" i="24"/>
  <c r="W90" i="24"/>
  <c r="P90" i="24" s="1"/>
  <c r="N90" i="24" s="1"/>
  <c r="B96" i="24"/>
  <c r="I96" i="24" s="1"/>
  <c r="K96" i="24" s="1"/>
  <c r="O130" i="24"/>
  <c r="R146" i="24"/>
  <c r="R144" i="24" s="1"/>
  <c r="N51" i="24"/>
  <c r="K56" i="24"/>
  <c r="B64" i="24"/>
  <c r="D69" i="24"/>
  <c r="D60" i="24" s="1"/>
  <c r="D58" i="24" s="1"/>
  <c r="T69" i="24"/>
  <c r="T60" i="24" s="1"/>
  <c r="T58" i="24" s="1"/>
  <c r="G69" i="24"/>
  <c r="B72" i="24"/>
  <c r="I72" i="24" s="1"/>
  <c r="K72" i="24" s="1"/>
  <c r="R100" i="24"/>
  <c r="K105" i="24"/>
  <c r="V100" i="24"/>
  <c r="P62" i="24"/>
  <c r="N62" i="24" s="1"/>
  <c r="N53" i="23"/>
  <c r="I64" i="23"/>
  <c r="K64" i="23" s="1"/>
  <c r="U69" i="23"/>
  <c r="D100" i="23"/>
  <c r="V146" i="23"/>
  <c r="V144" i="23" s="1"/>
  <c r="G19" i="23"/>
  <c r="R26" i="23" s="1"/>
  <c r="N48" i="23"/>
  <c r="P59" i="23"/>
  <c r="N59" i="23" s="1"/>
  <c r="P89" i="23"/>
  <c r="N96" i="23"/>
  <c r="C69" i="23"/>
  <c r="C60" i="23" s="1"/>
  <c r="W71" i="23"/>
  <c r="P71" i="23" s="1"/>
  <c r="N71" i="23" s="1"/>
  <c r="N87" i="23"/>
  <c r="N116" i="23"/>
  <c r="I147" i="23"/>
  <c r="K147" i="23" s="1"/>
  <c r="C19" i="23"/>
  <c r="V26" i="23" s="1"/>
  <c r="E19" i="23"/>
  <c r="T26" i="23" s="1"/>
  <c r="Q33" i="23"/>
  <c r="Q135" i="23" s="1"/>
  <c r="E55" i="23"/>
  <c r="I55" i="23" s="1"/>
  <c r="W62" i="23"/>
  <c r="P62" i="23" s="1"/>
  <c r="N62" i="23" s="1"/>
  <c r="T86" i="23"/>
  <c r="P86" i="23" s="1"/>
  <c r="N86" i="23" s="1"/>
  <c r="W90" i="23"/>
  <c r="P90" i="23" s="1"/>
  <c r="N90" i="23" s="1"/>
  <c r="P101" i="23"/>
  <c r="N101" i="23" s="1"/>
  <c r="J146" i="23"/>
  <c r="J144" i="23" s="1"/>
  <c r="B146" i="23"/>
  <c r="W16" i="23"/>
  <c r="P16" i="23" s="1"/>
  <c r="N16" i="23" s="1"/>
  <c r="I22" i="23"/>
  <c r="H30" i="23"/>
  <c r="W35" i="23"/>
  <c r="P35" i="23" s="1"/>
  <c r="P33" i="23" s="1"/>
  <c r="I62" i="23"/>
  <c r="K62" i="23" s="1"/>
  <c r="W63" i="23"/>
  <c r="P63" i="23" s="1"/>
  <c r="N63" i="23" s="1"/>
  <c r="P64" i="23"/>
  <c r="N64" i="23" s="1"/>
  <c r="B72" i="23"/>
  <c r="I72" i="23" s="1"/>
  <c r="K72" i="23" s="1"/>
  <c r="B87" i="23"/>
  <c r="I87" i="23" s="1"/>
  <c r="K87" i="23" s="1"/>
  <c r="W91" i="23"/>
  <c r="P91" i="23" s="1"/>
  <c r="N91" i="23" s="1"/>
  <c r="P102" i="23"/>
  <c r="N102" i="23" s="1"/>
  <c r="I145" i="23"/>
  <c r="K145" i="23" s="1"/>
  <c r="N47" i="23"/>
  <c r="K56" i="23"/>
  <c r="O60" i="23"/>
  <c r="O58" i="23" s="1"/>
  <c r="G61" i="23"/>
  <c r="I61" i="23" s="1"/>
  <c r="K61" i="23" s="1"/>
  <c r="W74" i="23"/>
  <c r="P74" i="23" s="1"/>
  <c r="N74" i="23" s="1"/>
  <c r="W102" i="23"/>
  <c r="N105" i="23"/>
  <c r="B153" i="23"/>
  <c r="I153" i="23" s="1"/>
  <c r="K153" i="23" s="1"/>
  <c r="W33" i="23"/>
  <c r="F144" i="23"/>
  <c r="P17" i="23"/>
  <c r="N17" i="23" s="1"/>
  <c r="G27" i="23"/>
  <c r="B32" i="23"/>
  <c r="I32" i="23" s="1"/>
  <c r="I30" i="23" s="1"/>
  <c r="K57" i="23"/>
  <c r="D86" i="23"/>
  <c r="E86" i="23"/>
  <c r="W92" i="23"/>
  <c r="P92" i="23" s="1"/>
  <c r="N92" i="23" s="1"/>
  <c r="W95" i="23"/>
  <c r="P95" i="23" s="1"/>
  <c r="N95" i="23" s="1"/>
  <c r="G144" i="23"/>
  <c r="B155" i="23"/>
  <c r="I155" i="23" s="1"/>
  <c r="K155" i="23" s="1"/>
  <c r="N53" i="22"/>
  <c r="W33" i="22"/>
  <c r="W16" i="22"/>
  <c r="P16" i="22" s="1"/>
  <c r="N16" i="22" s="1"/>
  <c r="E27" i="22"/>
  <c r="B32" i="22"/>
  <c r="I32" i="22" s="1"/>
  <c r="D37" i="22"/>
  <c r="N48" i="22"/>
  <c r="W61" i="22"/>
  <c r="P61" i="22" s="1"/>
  <c r="N61" i="22" s="1"/>
  <c r="I64" i="22"/>
  <c r="K64" i="22" s="1"/>
  <c r="W70" i="22"/>
  <c r="P70" i="22" s="1"/>
  <c r="N70" i="22" s="1"/>
  <c r="B90" i="22"/>
  <c r="I90" i="22" s="1"/>
  <c r="K90" i="22" s="1"/>
  <c r="S100" i="22"/>
  <c r="B148" i="22"/>
  <c r="I148" i="22" s="1"/>
  <c r="K148" i="22" s="1"/>
  <c r="G27" i="22"/>
  <c r="G37" i="22"/>
  <c r="G69" i="22"/>
  <c r="G60" i="22" s="1"/>
  <c r="G58" i="22" s="1"/>
  <c r="I99" i="22"/>
  <c r="K99" i="22" s="1"/>
  <c r="I104" i="22"/>
  <c r="K104" i="22" s="1"/>
  <c r="N105" i="22"/>
  <c r="F144" i="22"/>
  <c r="C154" i="22"/>
  <c r="C27" i="22"/>
  <c r="B27" i="22" s="1"/>
  <c r="F19" i="22"/>
  <c r="F23" i="22" s="1"/>
  <c r="W15" i="22"/>
  <c r="P15" i="22" s="1"/>
  <c r="N15" i="22" s="1"/>
  <c r="B22" i="22"/>
  <c r="W72" i="22"/>
  <c r="P72" i="22" s="1"/>
  <c r="N72" i="22" s="1"/>
  <c r="G86" i="22"/>
  <c r="I97" i="22"/>
  <c r="K97" i="22" s="1"/>
  <c r="W102" i="22"/>
  <c r="J103" i="22"/>
  <c r="J100" i="22" s="1"/>
  <c r="B106" i="22"/>
  <c r="I106" i="22" s="1"/>
  <c r="K106" i="22" s="1"/>
  <c r="G144" i="22"/>
  <c r="S146" i="22"/>
  <c r="S144" i="22" s="1"/>
  <c r="B153" i="22"/>
  <c r="I153" i="22" s="1"/>
  <c r="K153" i="22" s="1"/>
  <c r="P64" i="22"/>
  <c r="N64" i="22" s="1"/>
  <c r="D100" i="22"/>
  <c r="W146" i="22"/>
  <c r="I18" i="22"/>
  <c r="K18" i="22" s="1"/>
  <c r="D19" i="22"/>
  <c r="D23" i="22" s="1"/>
  <c r="P50" i="22"/>
  <c r="N50" i="22" s="1"/>
  <c r="E55" i="22"/>
  <c r="I55" i="22" s="1"/>
  <c r="I71" i="22"/>
  <c r="K71" i="22" s="1"/>
  <c r="N88" i="22"/>
  <c r="N104" i="22"/>
  <c r="W35" i="22"/>
  <c r="P35" i="22" s="1"/>
  <c r="N49" i="22"/>
  <c r="B70" i="22"/>
  <c r="I70" i="22" s="1"/>
  <c r="K70" i="22" s="1"/>
  <c r="P17" i="22"/>
  <c r="N17" i="22" s="1"/>
  <c r="B74" i="22"/>
  <c r="I74" i="22" s="1"/>
  <c r="K74" i="22" s="1"/>
  <c r="B88" i="22"/>
  <c r="I88" i="22" s="1"/>
  <c r="K88" i="22" s="1"/>
  <c r="W90" i="22"/>
  <c r="P90" i="22" s="1"/>
  <c r="N90" i="22" s="1"/>
  <c r="K93" i="22"/>
  <c r="I98" i="22"/>
  <c r="K98" i="22" s="1"/>
  <c r="P102" i="22"/>
  <c r="N102" i="22" s="1"/>
  <c r="T103" i="22"/>
  <c r="G100" i="22"/>
  <c r="J146" i="22"/>
  <c r="J144" i="22" s="1"/>
  <c r="F19" i="21"/>
  <c r="S26" i="21" s="1"/>
  <c r="F27" i="21"/>
  <c r="B30" i="21"/>
  <c r="P59" i="21"/>
  <c r="N59" i="21" s="1"/>
  <c r="P64" i="21"/>
  <c r="N64" i="21" s="1"/>
  <c r="N88" i="21"/>
  <c r="W93" i="21"/>
  <c r="P93" i="21" s="1"/>
  <c r="N93" i="21" s="1"/>
  <c r="D100" i="21"/>
  <c r="G144" i="21"/>
  <c r="P17" i="21"/>
  <c r="N17" i="21" s="1"/>
  <c r="N48" i="21"/>
  <c r="P61" i="21"/>
  <c r="N61" i="21" s="1"/>
  <c r="T69" i="21"/>
  <c r="T60" i="21" s="1"/>
  <c r="T58" i="21" s="1"/>
  <c r="S69" i="21"/>
  <c r="S60" i="21" s="1"/>
  <c r="S58" i="21" s="1"/>
  <c r="B88" i="21"/>
  <c r="I88" i="21" s="1"/>
  <c r="K88" i="21" s="1"/>
  <c r="K90" i="21"/>
  <c r="K91" i="21"/>
  <c r="K92" i="21"/>
  <c r="K93" i="21"/>
  <c r="W95" i="21"/>
  <c r="P95" i="21" s="1"/>
  <c r="N95" i="21" s="1"/>
  <c r="P102" i="21"/>
  <c r="N102" i="21" s="1"/>
  <c r="R103" i="21"/>
  <c r="R100" i="21" s="1"/>
  <c r="N116" i="21"/>
  <c r="F144" i="21"/>
  <c r="U146" i="21"/>
  <c r="U144" i="21" s="1"/>
  <c r="D19" i="21"/>
  <c r="E19" i="21"/>
  <c r="T26" i="21" s="1"/>
  <c r="N52" i="21"/>
  <c r="E55" i="21"/>
  <c r="I55" i="21" s="1"/>
  <c r="U69" i="21"/>
  <c r="U60" i="21" s="1"/>
  <c r="K105" i="21"/>
  <c r="B155" i="21"/>
  <c r="I155" i="21" s="1"/>
  <c r="K155" i="21" s="1"/>
  <c r="W33" i="21"/>
  <c r="O49" i="21"/>
  <c r="W70" i="21"/>
  <c r="P70" i="21" s="1"/>
  <c r="N70" i="21" s="1"/>
  <c r="R69" i="21"/>
  <c r="V100" i="21"/>
  <c r="N105" i="21"/>
  <c r="B116" i="21"/>
  <c r="I116" i="21" s="1"/>
  <c r="K116" i="21" s="1"/>
  <c r="S146" i="21"/>
  <c r="S144" i="21" s="1"/>
  <c r="B28" i="21"/>
  <c r="I28" i="21" s="1"/>
  <c r="K28" i="21" s="1"/>
  <c r="H30" i="21"/>
  <c r="Q33" i="21"/>
  <c r="Q135" i="21" s="1"/>
  <c r="J69" i="21"/>
  <c r="J60" i="21" s="1"/>
  <c r="J58" i="21" s="1"/>
  <c r="B71" i="21"/>
  <c r="I71" i="21" s="1"/>
  <c r="K71" i="21" s="1"/>
  <c r="G69" i="21"/>
  <c r="W73" i="21"/>
  <c r="P73" i="21" s="1"/>
  <c r="N73" i="21" s="1"/>
  <c r="I99" i="21"/>
  <c r="K99" i="21" s="1"/>
  <c r="K102" i="21"/>
  <c r="B113" i="21"/>
  <c r="W148" i="21"/>
  <c r="P148" i="21" s="1"/>
  <c r="N148" i="21" s="1"/>
  <c r="P64" i="20"/>
  <c r="N64" i="20" s="1"/>
  <c r="W93" i="20"/>
  <c r="P93" i="20" s="1"/>
  <c r="N93" i="20" s="1"/>
  <c r="C100" i="20"/>
  <c r="N116" i="20"/>
  <c r="I31" i="20"/>
  <c r="D19" i="20"/>
  <c r="U26" i="20" s="1"/>
  <c r="E27" i="20"/>
  <c r="B32" i="20"/>
  <c r="I32" i="20" s="1"/>
  <c r="G37" i="20"/>
  <c r="U69" i="20"/>
  <c r="U60" i="20" s="1"/>
  <c r="B73" i="20"/>
  <c r="I73" i="20" s="1"/>
  <c r="K73" i="20" s="1"/>
  <c r="G86" i="20"/>
  <c r="K93" i="20"/>
  <c r="K94" i="20"/>
  <c r="N96" i="20"/>
  <c r="T103" i="20"/>
  <c r="T100" i="20" s="1"/>
  <c r="G100" i="20"/>
  <c r="J27" i="20"/>
  <c r="N52" i="20"/>
  <c r="W64" i="20"/>
  <c r="W71" i="20"/>
  <c r="P71" i="20" s="1"/>
  <c r="N71" i="20" s="1"/>
  <c r="P102" i="20"/>
  <c r="N102" i="20" s="1"/>
  <c r="B145" i="20"/>
  <c r="I145" i="20" s="1"/>
  <c r="K145" i="20" s="1"/>
  <c r="B153" i="20"/>
  <c r="I153" i="20" s="1"/>
  <c r="K153" i="20" s="1"/>
  <c r="N53" i="20"/>
  <c r="T69" i="20"/>
  <c r="T60" i="20" s="1"/>
  <c r="T58" i="20" s="1"/>
  <c r="B96" i="20"/>
  <c r="I96" i="20" s="1"/>
  <c r="K96" i="20" s="1"/>
  <c r="N105" i="20"/>
  <c r="D144" i="20"/>
  <c r="W148" i="20"/>
  <c r="P148" i="20" s="1"/>
  <c r="N148" i="20" s="1"/>
  <c r="P73" i="20"/>
  <c r="N73" i="20" s="1"/>
  <c r="B87" i="20"/>
  <c r="I87" i="20" s="1"/>
  <c r="K87" i="20" s="1"/>
  <c r="K90" i="20"/>
  <c r="W102" i="20"/>
  <c r="J103" i="20"/>
  <c r="J100" i="20" s="1"/>
  <c r="B106" i="20"/>
  <c r="I106" i="20" s="1"/>
  <c r="K106" i="20" s="1"/>
  <c r="S100" i="20"/>
  <c r="B114" i="20"/>
  <c r="I114" i="20" s="1"/>
  <c r="G61" i="20"/>
  <c r="W62" i="20"/>
  <c r="P62" i="20" s="1"/>
  <c r="N62" i="20" s="1"/>
  <c r="W63" i="20"/>
  <c r="P63" i="20" s="1"/>
  <c r="N63" i="20" s="1"/>
  <c r="W72" i="20"/>
  <c r="P72" i="20" s="1"/>
  <c r="N72" i="20" s="1"/>
  <c r="I74" i="20"/>
  <c r="K74" i="20" s="1"/>
  <c r="W74" i="20"/>
  <c r="P74" i="20" s="1"/>
  <c r="N74" i="20" s="1"/>
  <c r="E86" i="20"/>
  <c r="J89" i="20"/>
  <c r="K102" i="20"/>
  <c r="D100" i="20"/>
  <c r="O130" i="20"/>
  <c r="F100" i="19"/>
  <c r="E19" i="19"/>
  <c r="E23" i="19" s="1"/>
  <c r="B64" i="19"/>
  <c r="U69" i="19"/>
  <c r="U60" i="19" s="1"/>
  <c r="B72" i="19"/>
  <c r="I72" i="19" s="1"/>
  <c r="K72" i="19" s="1"/>
  <c r="B87" i="19"/>
  <c r="I87" i="19" s="1"/>
  <c r="K87" i="19" s="1"/>
  <c r="K92" i="19"/>
  <c r="K93" i="19"/>
  <c r="K94" i="19"/>
  <c r="W95" i="19"/>
  <c r="P95" i="19" s="1"/>
  <c r="N95" i="19" s="1"/>
  <c r="W106" i="19"/>
  <c r="P106" i="19" s="1"/>
  <c r="N106" i="19" s="1"/>
  <c r="V69" i="19"/>
  <c r="C19" i="19"/>
  <c r="V26" i="19" s="1"/>
  <c r="P46" i="19"/>
  <c r="N46" i="19" s="1"/>
  <c r="K56" i="19"/>
  <c r="G69" i="19"/>
  <c r="E69" i="19"/>
  <c r="E60" i="19" s="1"/>
  <c r="E58" i="19" s="1"/>
  <c r="B96" i="19"/>
  <c r="I96" i="19" s="1"/>
  <c r="K96" i="19" s="1"/>
  <c r="I99" i="19"/>
  <c r="K99" i="19" s="1"/>
  <c r="B101" i="19"/>
  <c r="I101" i="19" s="1"/>
  <c r="K101" i="19" s="1"/>
  <c r="B116" i="19"/>
  <c r="I116" i="19" s="1"/>
  <c r="K116" i="19" s="1"/>
  <c r="F154" i="19"/>
  <c r="F152" i="19" s="1"/>
  <c r="D27" i="19"/>
  <c r="J55" i="19"/>
  <c r="J69" i="19"/>
  <c r="J60" i="19" s="1"/>
  <c r="J58" i="19" s="1"/>
  <c r="C154" i="19"/>
  <c r="F19" i="19"/>
  <c r="S26" i="19" s="1"/>
  <c r="N47" i="19"/>
  <c r="W62" i="19"/>
  <c r="P62" i="19" s="1"/>
  <c r="N62" i="19" s="1"/>
  <c r="B86" i="19"/>
  <c r="I86" i="19" s="1"/>
  <c r="K86" i="19" s="1"/>
  <c r="B148" i="19"/>
  <c r="I148" i="19" s="1"/>
  <c r="K148" i="19" s="1"/>
  <c r="I156" i="19"/>
  <c r="K156" i="19" s="1"/>
  <c r="F27" i="19"/>
  <c r="W35" i="19"/>
  <c r="P35" i="19" s="1"/>
  <c r="P33" i="19" s="1"/>
  <c r="K57" i="19"/>
  <c r="I62" i="19"/>
  <c r="K62" i="19" s="1"/>
  <c r="W63" i="19"/>
  <c r="P63" i="19" s="1"/>
  <c r="N63" i="19" s="1"/>
  <c r="P64" i="19"/>
  <c r="N64" i="19" s="1"/>
  <c r="T69" i="19"/>
  <c r="T60" i="19" s="1"/>
  <c r="T58" i="19" s="1"/>
  <c r="B146" i="19"/>
  <c r="W15" i="19"/>
  <c r="P15" i="19" s="1"/>
  <c r="N15" i="19" s="1"/>
  <c r="B29" i="19"/>
  <c r="I29" i="19" s="1"/>
  <c r="K29" i="19" s="1"/>
  <c r="Q33" i="19"/>
  <c r="Q135" i="19" s="1"/>
  <c r="G61" i="19"/>
  <c r="I61" i="19" s="1"/>
  <c r="K61" i="19" s="1"/>
  <c r="I63" i="19"/>
  <c r="K63" i="19" s="1"/>
  <c r="W71" i="19"/>
  <c r="P71" i="19" s="1"/>
  <c r="N71" i="19" s="1"/>
  <c r="K90" i="19"/>
  <c r="W91" i="19"/>
  <c r="P91" i="19" s="1"/>
  <c r="N91" i="19" s="1"/>
  <c r="W93" i="19"/>
  <c r="P93" i="19" s="1"/>
  <c r="N93" i="19" s="1"/>
  <c r="W94" i="19"/>
  <c r="P94" i="19" s="1"/>
  <c r="N94" i="19" s="1"/>
  <c r="W103" i="19"/>
  <c r="B153" i="19"/>
  <c r="I153" i="19" s="1"/>
  <c r="K153" i="19" s="1"/>
  <c r="N116" i="19"/>
  <c r="N53" i="18"/>
  <c r="N145" i="18"/>
  <c r="B86" i="18"/>
  <c r="N52" i="17"/>
  <c r="I72" i="17"/>
  <c r="K72" i="17" s="1"/>
  <c r="G152" i="17"/>
  <c r="F19" i="17"/>
  <c r="F23" i="17" s="1"/>
  <c r="G27" i="17"/>
  <c r="W62" i="17"/>
  <c r="P62" i="17" s="1"/>
  <c r="N62" i="17" s="1"/>
  <c r="P64" i="17"/>
  <c r="N64" i="17" s="1"/>
  <c r="R69" i="17"/>
  <c r="R60" i="17" s="1"/>
  <c r="R58" i="17" s="1"/>
  <c r="T69" i="17"/>
  <c r="T60" i="17" s="1"/>
  <c r="T58" i="17" s="1"/>
  <c r="K93" i="17"/>
  <c r="B101" i="17"/>
  <c r="I101" i="17" s="1"/>
  <c r="K101" i="17" s="1"/>
  <c r="I104" i="17"/>
  <c r="K104" i="17" s="1"/>
  <c r="N105" i="17"/>
  <c r="E19" i="17"/>
  <c r="T26" i="17" s="1"/>
  <c r="P17" i="17"/>
  <c r="N17" i="17" s="1"/>
  <c r="I63" i="17"/>
  <c r="K63" i="17" s="1"/>
  <c r="U69" i="17"/>
  <c r="U60" i="17" s="1"/>
  <c r="U58" i="17" s="1"/>
  <c r="J103" i="17"/>
  <c r="J100" i="17" s="1"/>
  <c r="B106" i="17"/>
  <c r="I106" i="17" s="1"/>
  <c r="K106" i="17" s="1"/>
  <c r="B114" i="17"/>
  <c r="I114" i="17" s="1"/>
  <c r="W147" i="17"/>
  <c r="P147" i="17" s="1"/>
  <c r="N147" i="17" s="1"/>
  <c r="B158" i="17"/>
  <c r="I158" i="17" s="1"/>
  <c r="K158" i="17" s="1"/>
  <c r="W71" i="17"/>
  <c r="P71" i="17" s="1"/>
  <c r="N71" i="17" s="1"/>
  <c r="W73" i="17"/>
  <c r="P73" i="17" s="1"/>
  <c r="N73" i="17" s="1"/>
  <c r="D100" i="17"/>
  <c r="I148" i="17"/>
  <c r="K148" i="17" s="1"/>
  <c r="D154" i="17"/>
  <c r="C19" i="17"/>
  <c r="V26" i="17" s="1"/>
  <c r="P16" i="17"/>
  <c r="N16" i="17" s="1"/>
  <c r="B29" i="17"/>
  <c r="I29" i="17" s="1"/>
  <c r="K29" i="17" s="1"/>
  <c r="B64" i="17"/>
  <c r="G69" i="17"/>
  <c r="B74" i="17"/>
  <c r="I74" i="17" s="1"/>
  <c r="K74" i="17" s="1"/>
  <c r="B87" i="17"/>
  <c r="I87" i="17" s="1"/>
  <c r="K87" i="17" s="1"/>
  <c r="C89" i="17"/>
  <c r="B89" i="17" s="1"/>
  <c r="N104" i="17"/>
  <c r="E113" i="17"/>
  <c r="E55" i="17"/>
  <c r="I55" i="17" s="1"/>
  <c r="K91" i="17"/>
  <c r="T146" i="17"/>
  <c r="T144" i="17" s="1"/>
  <c r="B32" i="17"/>
  <c r="I32" i="17" s="1"/>
  <c r="I30" i="17" s="1"/>
  <c r="N53" i="17"/>
  <c r="J55" i="17"/>
  <c r="W59" i="17"/>
  <c r="P59" i="17" s="1"/>
  <c r="N59" i="17" s="1"/>
  <c r="C69" i="17"/>
  <c r="B88" i="17"/>
  <c r="I88" i="17" s="1"/>
  <c r="K88" i="17" s="1"/>
  <c r="I99" i="17"/>
  <c r="K99" i="17" s="1"/>
  <c r="J126" i="17"/>
  <c r="B145" i="17"/>
  <c r="I145" i="17" s="1"/>
  <c r="K145" i="17" s="1"/>
  <c r="R146" i="17"/>
  <c r="R144" i="17" s="1"/>
  <c r="B153" i="17"/>
  <c r="I153" i="17" s="1"/>
  <c r="K153" i="17" s="1"/>
  <c r="K92" i="17"/>
  <c r="W93" i="17"/>
  <c r="P93" i="17" s="1"/>
  <c r="N93" i="17" s="1"/>
  <c r="W94" i="17"/>
  <c r="P94" i="17" s="1"/>
  <c r="N94" i="17" s="1"/>
  <c r="F144" i="17"/>
  <c r="B59" i="16"/>
  <c r="I59" i="16" s="1"/>
  <c r="K59" i="16" s="1"/>
  <c r="U69" i="16"/>
  <c r="U60" i="16" s="1"/>
  <c r="U58" i="16" s="1"/>
  <c r="B73" i="16"/>
  <c r="I73" i="16" s="1"/>
  <c r="K73" i="16" s="1"/>
  <c r="K94" i="16"/>
  <c r="P101" i="16"/>
  <c r="N101" i="16" s="1"/>
  <c r="K105" i="16"/>
  <c r="N116" i="16"/>
  <c r="D144" i="16"/>
  <c r="B153" i="16"/>
  <c r="I153" i="16" s="1"/>
  <c r="K153" i="16" s="1"/>
  <c r="I98" i="16"/>
  <c r="K98" i="16" s="1"/>
  <c r="I104" i="16"/>
  <c r="K104" i="16" s="1"/>
  <c r="J126" i="16"/>
  <c r="B155" i="16"/>
  <c r="I155" i="16" s="1"/>
  <c r="K155" i="16" s="1"/>
  <c r="P17" i="16"/>
  <c r="N17" i="16" s="1"/>
  <c r="H30" i="16"/>
  <c r="W33" i="16"/>
  <c r="W62" i="16"/>
  <c r="P62" i="16" s="1"/>
  <c r="N62" i="16" s="1"/>
  <c r="B72" i="16"/>
  <c r="I72" i="16" s="1"/>
  <c r="K72" i="16" s="1"/>
  <c r="B74" i="16"/>
  <c r="I74" i="16" s="1"/>
  <c r="K74" i="16" s="1"/>
  <c r="T86" i="16"/>
  <c r="P86" i="16" s="1"/>
  <c r="N86" i="16" s="1"/>
  <c r="N87" i="16"/>
  <c r="B90" i="16"/>
  <c r="I90" i="16" s="1"/>
  <c r="K90" i="16" s="1"/>
  <c r="K102" i="16"/>
  <c r="O103" i="16"/>
  <c r="O100" i="16" s="1"/>
  <c r="N53" i="16"/>
  <c r="I70" i="16"/>
  <c r="K70" i="16" s="1"/>
  <c r="P91" i="16"/>
  <c r="N91" i="16" s="1"/>
  <c r="W35" i="16"/>
  <c r="P35" i="16" s="1"/>
  <c r="P33" i="16" s="1"/>
  <c r="W59" i="16"/>
  <c r="P59" i="16" s="1"/>
  <c r="N59" i="16" s="1"/>
  <c r="I63" i="16"/>
  <c r="K63" i="16" s="1"/>
  <c r="P64" i="16"/>
  <c r="N64" i="16" s="1"/>
  <c r="V69" i="16"/>
  <c r="V60" i="16" s="1"/>
  <c r="V58" i="16" s="1"/>
  <c r="W74" i="16"/>
  <c r="P74" i="16" s="1"/>
  <c r="N74" i="16" s="1"/>
  <c r="B88" i="16"/>
  <c r="I88" i="16" s="1"/>
  <c r="K88" i="16" s="1"/>
  <c r="I99" i="16"/>
  <c r="K99" i="16" s="1"/>
  <c r="G100" i="16"/>
  <c r="P104" i="16"/>
  <c r="N104" i="16" s="1"/>
  <c r="U146" i="16"/>
  <c r="U144" i="16" s="1"/>
  <c r="F19" i="16"/>
  <c r="S26" i="16" s="1"/>
  <c r="E19" i="16"/>
  <c r="T26" i="16" s="1"/>
  <c r="E27" i="16"/>
  <c r="B32" i="16"/>
  <c r="I32" i="16" s="1"/>
  <c r="I30" i="16" s="1"/>
  <c r="D37" i="16"/>
  <c r="F69" i="16"/>
  <c r="F60" i="16" s="1"/>
  <c r="F58" i="16" s="1"/>
  <c r="K92" i="16"/>
  <c r="K147" i="16"/>
  <c r="P71" i="16"/>
  <c r="N71" i="16" s="1"/>
  <c r="P102" i="16"/>
  <c r="N102" i="16" s="1"/>
  <c r="W103" i="16"/>
  <c r="E113" i="16"/>
  <c r="B156" i="16"/>
  <c r="I156" i="16" s="1"/>
  <c r="K156" i="16" s="1"/>
  <c r="P15" i="15"/>
  <c r="N15" i="15" s="1"/>
  <c r="G27" i="15"/>
  <c r="Q33" i="15"/>
  <c r="Q135" i="15" s="1"/>
  <c r="W35" i="15"/>
  <c r="P35" i="15" s="1"/>
  <c r="P33" i="15" s="1"/>
  <c r="N50" i="15"/>
  <c r="N53" i="15"/>
  <c r="J55" i="15"/>
  <c r="W59" i="15"/>
  <c r="P59" i="15" s="1"/>
  <c r="N59" i="15" s="1"/>
  <c r="J69" i="15"/>
  <c r="J60" i="15" s="1"/>
  <c r="J58" i="15" s="1"/>
  <c r="B73" i="15"/>
  <c r="I73" i="15" s="1"/>
  <c r="K73" i="15" s="1"/>
  <c r="C86" i="15"/>
  <c r="W90" i="15"/>
  <c r="P90" i="15" s="1"/>
  <c r="N90" i="15" s="1"/>
  <c r="N96" i="15"/>
  <c r="I99" i="15"/>
  <c r="K99" i="15" s="1"/>
  <c r="V100" i="15"/>
  <c r="W147" i="15"/>
  <c r="P147" i="15" s="1"/>
  <c r="N147" i="15" s="1"/>
  <c r="C154" i="15"/>
  <c r="B154" i="15" s="1"/>
  <c r="F27" i="15"/>
  <c r="T69" i="15"/>
  <c r="T60" i="15" s="1"/>
  <c r="T58" i="15" s="1"/>
  <c r="K90" i="15"/>
  <c r="C103" i="15"/>
  <c r="B103" i="15" s="1"/>
  <c r="N116" i="15"/>
  <c r="D27" i="15"/>
  <c r="B27" i="15" s="1"/>
  <c r="P64" i="15"/>
  <c r="N64" i="15" s="1"/>
  <c r="B29" i="15"/>
  <c r="I29" i="15" s="1"/>
  <c r="K29" i="15" s="1"/>
  <c r="E37" i="15"/>
  <c r="T49" i="15"/>
  <c r="P49" i="15" s="1"/>
  <c r="W63" i="15"/>
  <c r="P63" i="15" s="1"/>
  <c r="N63" i="15" s="1"/>
  <c r="B88" i="15"/>
  <c r="I88" i="15" s="1"/>
  <c r="K88" i="15" s="1"/>
  <c r="B89" i="15"/>
  <c r="I89" i="15" s="1"/>
  <c r="K89" i="15" s="1"/>
  <c r="I97" i="15"/>
  <c r="K97" i="15" s="1"/>
  <c r="G100" i="15"/>
  <c r="K147" i="15"/>
  <c r="B59" i="15"/>
  <c r="I59" i="15" s="1"/>
  <c r="K59" i="15" s="1"/>
  <c r="B70" i="15"/>
  <c r="I70" i="15" s="1"/>
  <c r="K70" i="15" s="1"/>
  <c r="B72" i="15"/>
  <c r="I72" i="15" s="1"/>
  <c r="K72" i="15" s="1"/>
  <c r="W92" i="15"/>
  <c r="P92" i="15" s="1"/>
  <c r="N92" i="15" s="1"/>
  <c r="W94" i="15"/>
  <c r="P94" i="15" s="1"/>
  <c r="N94" i="15" s="1"/>
  <c r="P104" i="15"/>
  <c r="N104" i="15" s="1"/>
  <c r="C113" i="15"/>
  <c r="B113" i="15" s="1"/>
  <c r="I113" i="15" s="1"/>
  <c r="J126" i="15"/>
  <c r="B145" i="15"/>
  <c r="I145" i="15" s="1"/>
  <c r="K145" i="15" s="1"/>
  <c r="D144" i="15"/>
  <c r="W64" i="15"/>
  <c r="V69" i="15"/>
  <c r="V60" i="15" s="1"/>
  <c r="V58" i="15" s="1"/>
  <c r="W72" i="15"/>
  <c r="P72" i="15" s="1"/>
  <c r="N72" i="15" s="1"/>
  <c r="B101" i="15"/>
  <c r="I101" i="15" s="1"/>
  <c r="K101" i="15" s="1"/>
  <c r="P102" i="15"/>
  <c r="N102" i="15" s="1"/>
  <c r="F144" i="15"/>
  <c r="S146" i="15"/>
  <c r="S144" i="15" s="1"/>
  <c r="W148" i="15"/>
  <c r="P148" i="15" s="1"/>
  <c r="N148" i="15" s="1"/>
  <c r="W46" i="14"/>
  <c r="E55" i="14"/>
  <c r="I55" i="14" s="1"/>
  <c r="I63" i="14"/>
  <c r="K63" i="14" s="1"/>
  <c r="W71" i="14"/>
  <c r="P71" i="14" s="1"/>
  <c r="N71" i="14" s="1"/>
  <c r="B74" i="14"/>
  <c r="I74" i="14" s="1"/>
  <c r="K74" i="14" s="1"/>
  <c r="F100" i="14"/>
  <c r="W102" i="14"/>
  <c r="O103" i="14"/>
  <c r="O100" i="14" s="1"/>
  <c r="B114" i="14"/>
  <c r="I114" i="14" s="1"/>
  <c r="N145" i="14"/>
  <c r="D144" i="14"/>
  <c r="W15" i="14"/>
  <c r="P15" i="14" s="1"/>
  <c r="N15" i="14" s="1"/>
  <c r="D27" i="14"/>
  <c r="B64" i="14"/>
  <c r="I88" i="14"/>
  <c r="K88" i="14" s="1"/>
  <c r="C89" i="14"/>
  <c r="K91" i="14"/>
  <c r="P104" i="14"/>
  <c r="N104" i="14" s="1"/>
  <c r="B106" i="14"/>
  <c r="I106" i="14" s="1"/>
  <c r="K106" i="14" s="1"/>
  <c r="B113" i="14"/>
  <c r="W148" i="14"/>
  <c r="P148" i="14" s="1"/>
  <c r="N148" i="14" s="1"/>
  <c r="F19" i="14"/>
  <c r="S26" i="14" s="1"/>
  <c r="B22" i="14"/>
  <c r="R33" i="14"/>
  <c r="N53" i="14"/>
  <c r="S60" i="14"/>
  <c r="S58" i="14" s="1"/>
  <c r="T69" i="14"/>
  <c r="T60" i="14" s="1"/>
  <c r="T58" i="14" s="1"/>
  <c r="K92" i="14"/>
  <c r="P92" i="14"/>
  <c r="N92" i="14" s="1"/>
  <c r="E19" i="14"/>
  <c r="E23" i="14" s="1"/>
  <c r="U33" i="14"/>
  <c r="W33" i="14" s="1"/>
  <c r="T49" i="14"/>
  <c r="P49" i="14" s="1"/>
  <c r="N49" i="14" s="1"/>
  <c r="W70" i="14"/>
  <c r="P70" i="14" s="1"/>
  <c r="N70" i="14" s="1"/>
  <c r="K93" i="14"/>
  <c r="W94" i="14"/>
  <c r="P94" i="14" s="1"/>
  <c r="N94" i="14" s="1"/>
  <c r="I98" i="14"/>
  <c r="K98" i="14" s="1"/>
  <c r="P102" i="14"/>
  <c r="N102" i="14" s="1"/>
  <c r="S146" i="14"/>
  <c r="S144" i="14" s="1"/>
  <c r="D37" i="14"/>
  <c r="N51" i="14"/>
  <c r="K56" i="14"/>
  <c r="W103" i="14"/>
  <c r="N116" i="14"/>
  <c r="F144" i="14"/>
  <c r="T144" i="14"/>
  <c r="C154" i="14"/>
  <c r="C19" i="14"/>
  <c r="C23" i="14" s="1"/>
  <c r="B18" i="14"/>
  <c r="I18" i="14" s="1"/>
  <c r="K18" i="14" s="1"/>
  <c r="E37" i="14"/>
  <c r="K95" i="14"/>
  <c r="W147" i="14"/>
  <c r="P147" i="14" s="1"/>
  <c r="N147" i="14" s="1"/>
  <c r="B158" i="14"/>
  <c r="I158" i="14" s="1"/>
  <c r="K158" i="14" s="1"/>
  <c r="W16" i="14"/>
  <c r="P16" i="14" s="1"/>
  <c r="N16" i="14" s="1"/>
  <c r="K57" i="14"/>
  <c r="I62" i="14"/>
  <c r="K62" i="14" s="1"/>
  <c r="J69" i="14"/>
  <c r="J60" i="14" s="1"/>
  <c r="J58" i="14" s="1"/>
  <c r="B73" i="14"/>
  <c r="I73" i="14" s="1"/>
  <c r="K73" i="14" s="1"/>
  <c r="W73" i="14"/>
  <c r="P73" i="14" s="1"/>
  <c r="N73" i="14" s="1"/>
  <c r="N88" i="14"/>
  <c r="K104" i="14"/>
  <c r="N105" i="14"/>
  <c r="B116" i="14"/>
  <c r="I116" i="14" s="1"/>
  <c r="K116" i="14" s="1"/>
  <c r="N52" i="14"/>
  <c r="E152" i="13"/>
  <c r="B18" i="13"/>
  <c r="I18" i="13" s="1"/>
  <c r="K18" i="13" s="1"/>
  <c r="N48" i="13"/>
  <c r="K57" i="13"/>
  <c r="B70" i="13"/>
  <c r="I70" i="13" s="1"/>
  <c r="K70" i="13" s="1"/>
  <c r="C86" i="13"/>
  <c r="B29" i="13"/>
  <c r="I29" i="13" s="1"/>
  <c r="K29" i="13" s="1"/>
  <c r="P46" i="13"/>
  <c r="N46" i="13" s="1"/>
  <c r="I64" i="13"/>
  <c r="K64" i="13" s="1"/>
  <c r="D69" i="13"/>
  <c r="D60" i="13" s="1"/>
  <c r="T69" i="13"/>
  <c r="T60" i="13" s="1"/>
  <c r="T58" i="13" s="1"/>
  <c r="I71" i="13"/>
  <c r="K71" i="13" s="1"/>
  <c r="B72" i="13"/>
  <c r="I72" i="13" s="1"/>
  <c r="K72" i="13" s="1"/>
  <c r="N88" i="13"/>
  <c r="I98" i="13"/>
  <c r="K98" i="13" s="1"/>
  <c r="B146" i="13"/>
  <c r="J146" i="13"/>
  <c r="J144" i="13" s="1"/>
  <c r="S146" i="13"/>
  <c r="S144" i="13" s="1"/>
  <c r="B156" i="13"/>
  <c r="I156" i="13" s="1"/>
  <c r="K156" i="13" s="1"/>
  <c r="V100" i="13"/>
  <c r="N52" i="13"/>
  <c r="W91" i="13"/>
  <c r="P91" i="13" s="1"/>
  <c r="N91" i="13" s="1"/>
  <c r="W92" i="13"/>
  <c r="P92" i="13" s="1"/>
  <c r="N92" i="13" s="1"/>
  <c r="W93" i="13"/>
  <c r="P93" i="13" s="1"/>
  <c r="N93" i="13" s="1"/>
  <c r="F100" i="13"/>
  <c r="I115" i="13"/>
  <c r="G19" i="13"/>
  <c r="R26" i="13" s="1"/>
  <c r="D27" i="13"/>
  <c r="E55" i="13"/>
  <c r="I55" i="13" s="1"/>
  <c r="G69" i="13"/>
  <c r="B88" i="13"/>
  <c r="I88" i="13" s="1"/>
  <c r="K88" i="13" s="1"/>
  <c r="K91" i="13"/>
  <c r="K92" i="13"/>
  <c r="K93" i="13"/>
  <c r="W95" i="13"/>
  <c r="P95" i="13" s="1"/>
  <c r="N95" i="13" s="1"/>
  <c r="I99" i="13"/>
  <c r="K99" i="13" s="1"/>
  <c r="O103" i="13"/>
  <c r="O100" i="13" s="1"/>
  <c r="F144" i="13"/>
  <c r="B155" i="13"/>
  <c r="I155" i="13" s="1"/>
  <c r="K155" i="13" s="1"/>
  <c r="J69" i="13"/>
  <c r="J60" i="13" s="1"/>
  <c r="J58" i="13" s="1"/>
  <c r="J89" i="13"/>
  <c r="K95" i="13"/>
  <c r="B96" i="13"/>
  <c r="I96" i="13" s="1"/>
  <c r="K96" i="13" s="1"/>
  <c r="I97" i="13"/>
  <c r="K97" i="13" s="1"/>
  <c r="N104" i="13"/>
  <c r="B106" i="13"/>
  <c r="I106" i="13" s="1"/>
  <c r="K106" i="13" s="1"/>
  <c r="P64" i="13"/>
  <c r="N64" i="13" s="1"/>
  <c r="R100" i="13"/>
  <c r="C19" i="13"/>
  <c r="C23" i="13" s="1"/>
  <c r="G27" i="13"/>
  <c r="Q33" i="13"/>
  <c r="Q135" i="13" s="1"/>
  <c r="R60" i="13"/>
  <c r="R58" i="13" s="1"/>
  <c r="W71" i="13"/>
  <c r="P71" i="13" s="1"/>
  <c r="N71" i="13" s="1"/>
  <c r="B73" i="13"/>
  <c r="I73" i="13" s="1"/>
  <c r="K73" i="13" s="1"/>
  <c r="T103" i="13"/>
  <c r="T100" i="13" s="1"/>
  <c r="V146" i="13"/>
  <c r="V144" i="13" s="1"/>
  <c r="C154" i="13"/>
  <c r="B154" i="13" s="1"/>
  <c r="P63" i="12"/>
  <c r="N63" i="12" s="1"/>
  <c r="W33" i="12"/>
  <c r="N53" i="12"/>
  <c r="G100" i="12"/>
  <c r="F152" i="11"/>
  <c r="E55" i="11"/>
  <c r="I55" i="11" s="1"/>
  <c r="B22" i="11"/>
  <c r="B28" i="11"/>
  <c r="I28" i="11" s="1"/>
  <c r="K28" i="11" s="1"/>
  <c r="U33" i="11"/>
  <c r="W33" i="11" s="1"/>
  <c r="B64" i="11"/>
  <c r="P64" i="11"/>
  <c r="N64" i="11" s="1"/>
  <c r="B70" i="11"/>
  <c r="I70" i="11" s="1"/>
  <c r="K70" i="11" s="1"/>
  <c r="G69" i="11"/>
  <c r="B74" i="11"/>
  <c r="I74" i="11" s="1"/>
  <c r="K74" i="11" s="1"/>
  <c r="N87" i="11"/>
  <c r="R100" i="11"/>
  <c r="B106" i="11"/>
  <c r="I106" i="11" s="1"/>
  <c r="K106" i="11" s="1"/>
  <c r="W147" i="11"/>
  <c r="P147" i="11" s="1"/>
  <c r="N147" i="11" s="1"/>
  <c r="I18" i="11"/>
  <c r="K18" i="11" s="1"/>
  <c r="B32" i="11"/>
  <c r="I32" i="11" s="1"/>
  <c r="I30" i="11" s="1"/>
  <c r="D37" i="11"/>
  <c r="N53" i="11"/>
  <c r="K56" i="11"/>
  <c r="W64" i="11"/>
  <c r="U69" i="11"/>
  <c r="B87" i="11"/>
  <c r="I87" i="11" s="1"/>
  <c r="K87" i="11" s="1"/>
  <c r="B88" i="11"/>
  <c r="I88" i="11" s="1"/>
  <c r="K88" i="11" s="1"/>
  <c r="W93" i="11"/>
  <c r="P93" i="11" s="1"/>
  <c r="N93" i="11" s="1"/>
  <c r="C154" i="11"/>
  <c r="W14" i="11"/>
  <c r="P14" i="11" s="1"/>
  <c r="N14" i="11" s="1"/>
  <c r="F27" i="11"/>
  <c r="P34" i="11"/>
  <c r="E37" i="11"/>
  <c r="P50" i="11"/>
  <c r="N50" i="11" s="1"/>
  <c r="D86" i="11"/>
  <c r="W94" i="11"/>
  <c r="P94" i="11" s="1"/>
  <c r="N94" i="11" s="1"/>
  <c r="P101" i="11"/>
  <c r="N101" i="11" s="1"/>
  <c r="E113" i="11"/>
  <c r="K147" i="11"/>
  <c r="B148" i="11"/>
  <c r="I148" i="11" s="1"/>
  <c r="K148" i="11" s="1"/>
  <c r="W164" i="11"/>
  <c r="P164" i="11" s="1"/>
  <c r="N164" i="11" s="1"/>
  <c r="W106" i="11"/>
  <c r="P106" i="11" s="1"/>
  <c r="N106" i="11" s="1"/>
  <c r="O146" i="11"/>
  <c r="O144" i="11" s="1"/>
  <c r="D144" i="11"/>
  <c r="G27" i="11"/>
  <c r="T69" i="11"/>
  <c r="T60" i="11" s="1"/>
  <c r="T58" i="11" s="1"/>
  <c r="C86" i="11"/>
  <c r="B116" i="11"/>
  <c r="I116" i="11" s="1"/>
  <c r="K116" i="11" s="1"/>
  <c r="J126" i="11"/>
  <c r="J134" i="11" s="1"/>
  <c r="C144" i="11"/>
  <c r="W148" i="11"/>
  <c r="P148" i="11" s="1"/>
  <c r="N148" i="11" s="1"/>
  <c r="E69" i="11"/>
  <c r="E60" i="11" s="1"/>
  <c r="E58" i="11" s="1"/>
  <c r="N54" i="11"/>
  <c r="P46" i="11"/>
  <c r="N46" i="11" s="1"/>
  <c r="B59" i="11"/>
  <c r="I59" i="11" s="1"/>
  <c r="K59" i="11" s="1"/>
  <c r="G61" i="11"/>
  <c r="I63" i="11"/>
  <c r="K63" i="11" s="1"/>
  <c r="W71" i="11"/>
  <c r="P71" i="11" s="1"/>
  <c r="N71" i="11" s="1"/>
  <c r="B73" i="11"/>
  <c r="I73" i="11" s="1"/>
  <c r="K73" i="11" s="1"/>
  <c r="W90" i="11"/>
  <c r="P90" i="11" s="1"/>
  <c r="N90" i="11" s="1"/>
  <c r="N96" i="11"/>
  <c r="I99" i="11"/>
  <c r="K99" i="11" s="1"/>
  <c r="F100" i="11"/>
  <c r="B155" i="11"/>
  <c r="I155" i="11" s="1"/>
  <c r="K155" i="11" s="1"/>
  <c r="K90" i="11"/>
  <c r="P91" i="11"/>
  <c r="N91" i="11" s="1"/>
  <c r="F144" i="11"/>
  <c r="N53" i="10"/>
  <c r="B146" i="10"/>
  <c r="K57" i="9"/>
  <c r="U69" i="9"/>
  <c r="U60" i="9" s="1"/>
  <c r="G86" i="9"/>
  <c r="W92" i="9"/>
  <c r="P92" i="9" s="1"/>
  <c r="N92" i="9" s="1"/>
  <c r="E113" i="9"/>
  <c r="B155" i="9"/>
  <c r="I155" i="9" s="1"/>
  <c r="K155" i="9" s="1"/>
  <c r="C19" i="9"/>
  <c r="V26" i="9" s="1"/>
  <c r="W16" i="9"/>
  <c r="P16" i="9" s="1"/>
  <c r="N16" i="9" s="1"/>
  <c r="F27" i="9"/>
  <c r="B32" i="9"/>
  <c r="I32" i="9" s="1"/>
  <c r="I30" i="9" s="1"/>
  <c r="N51" i="9"/>
  <c r="N54" i="9"/>
  <c r="D69" i="9"/>
  <c r="D60" i="9" s="1"/>
  <c r="D58" i="9" s="1"/>
  <c r="T69" i="9"/>
  <c r="T60" i="9" s="1"/>
  <c r="T58" i="9" s="1"/>
  <c r="V69" i="9"/>
  <c r="V60" i="9" s="1"/>
  <c r="V58" i="9" s="1"/>
  <c r="N86" i="9"/>
  <c r="N88" i="9"/>
  <c r="P91" i="9"/>
  <c r="N91" i="9" s="1"/>
  <c r="K93" i="9"/>
  <c r="W94" i="9"/>
  <c r="P94" i="9" s="1"/>
  <c r="N94" i="9" s="1"/>
  <c r="P102" i="9"/>
  <c r="N102" i="9" s="1"/>
  <c r="K105" i="9"/>
  <c r="G100" i="9"/>
  <c r="B116" i="9"/>
  <c r="I116" i="9" s="1"/>
  <c r="K116" i="9" s="1"/>
  <c r="C37" i="9"/>
  <c r="I64" i="9"/>
  <c r="K64" i="9" s="1"/>
  <c r="J69" i="9"/>
  <c r="J60" i="9" s="1"/>
  <c r="J58" i="9" s="1"/>
  <c r="I99" i="9"/>
  <c r="K99" i="9" s="1"/>
  <c r="T103" i="9"/>
  <c r="T100" i="9" s="1"/>
  <c r="U146" i="9"/>
  <c r="E27" i="9"/>
  <c r="U33" i="9"/>
  <c r="W33" i="9" s="1"/>
  <c r="G19" i="9"/>
  <c r="R26" i="9" s="1"/>
  <c r="W15" i="9"/>
  <c r="P15" i="9" s="1"/>
  <c r="N15" i="9" s="1"/>
  <c r="B29" i="9"/>
  <c r="I29" i="9" s="1"/>
  <c r="K29" i="9" s="1"/>
  <c r="E55" i="9"/>
  <c r="I55" i="9" s="1"/>
  <c r="F60" i="9"/>
  <c r="F58" i="9" s="1"/>
  <c r="B89" i="9"/>
  <c r="I89" i="9" s="1"/>
  <c r="K89" i="9" s="1"/>
  <c r="W90" i="9"/>
  <c r="P90" i="9" s="1"/>
  <c r="N90" i="9" s="1"/>
  <c r="I97" i="9"/>
  <c r="K97" i="9" s="1"/>
  <c r="F144" i="9"/>
  <c r="P35" i="9"/>
  <c r="P33" i="9" s="1"/>
  <c r="K56" i="9"/>
  <c r="I62" i="9"/>
  <c r="K62" i="9" s="1"/>
  <c r="F100" i="9"/>
  <c r="K104" i="9"/>
  <c r="B106" i="9"/>
  <c r="I106" i="9" s="1"/>
  <c r="K106" i="9" s="1"/>
  <c r="S100" i="9"/>
  <c r="B114" i="9"/>
  <c r="I114" i="9" s="1"/>
  <c r="T144" i="9"/>
  <c r="W164" i="9"/>
  <c r="P164" i="9" s="1"/>
  <c r="N164" i="9" s="1"/>
  <c r="F60" i="8"/>
  <c r="F58" i="8" s="1"/>
  <c r="W33" i="8"/>
  <c r="I63" i="8"/>
  <c r="K63" i="8" s="1"/>
  <c r="B88" i="8"/>
  <c r="I88" i="8" s="1"/>
  <c r="K88" i="8" s="1"/>
  <c r="C89" i="8"/>
  <c r="B145" i="8"/>
  <c r="I145" i="8" s="1"/>
  <c r="K145" i="8" s="1"/>
  <c r="C154" i="8"/>
  <c r="B18" i="8"/>
  <c r="I18" i="8" s="1"/>
  <c r="K18" i="8" s="1"/>
  <c r="D27" i="8"/>
  <c r="W35" i="8"/>
  <c r="P35" i="8" s="1"/>
  <c r="P33" i="8" s="1"/>
  <c r="K57" i="8"/>
  <c r="W59" i="8"/>
  <c r="P59" i="8" s="1"/>
  <c r="N59" i="8" s="1"/>
  <c r="B64" i="8"/>
  <c r="W64" i="8"/>
  <c r="B70" i="8"/>
  <c r="I70" i="8" s="1"/>
  <c r="K70" i="8" s="1"/>
  <c r="W74" i="8"/>
  <c r="P74" i="8" s="1"/>
  <c r="N74" i="8" s="1"/>
  <c r="E86" i="8"/>
  <c r="W93" i="8"/>
  <c r="P93" i="8" s="1"/>
  <c r="N93" i="8" s="1"/>
  <c r="W94" i="8"/>
  <c r="P94" i="8" s="1"/>
  <c r="N94" i="8" s="1"/>
  <c r="W102" i="8"/>
  <c r="N105" i="8"/>
  <c r="B113" i="8"/>
  <c r="F144" i="8"/>
  <c r="S146" i="8"/>
  <c r="S144" i="8" s="1"/>
  <c r="B153" i="8"/>
  <c r="I153" i="8" s="1"/>
  <c r="K153" i="8" s="1"/>
  <c r="E27" i="8"/>
  <c r="F100" i="8"/>
  <c r="J103" i="8"/>
  <c r="J100" i="8" s="1"/>
  <c r="U146" i="8"/>
  <c r="O49" i="8"/>
  <c r="I102" i="8"/>
  <c r="K102" i="8" s="1"/>
  <c r="D100" i="8"/>
  <c r="N116" i="8"/>
  <c r="O130" i="8"/>
  <c r="J144" i="8"/>
  <c r="F154" i="8"/>
  <c r="I31" i="8"/>
  <c r="C19" i="8"/>
  <c r="B19" i="8" s="1"/>
  <c r="B71" i="8"/>
  <c r="I71" i="8" s="1"/>
  <c r="K71" i="8" s="1"/>
  <c r="N96" i="8"/>
  <c r="G100" i="8"/>
  <c r="N104" i="8"/>
  <c r="K56" i="8"/>
  <c r="T86" i="8"/>
  <c r="P86" i="8" s="1"/>
  <c r="O86" i="8"/>
  <c r="R100" i="8"/>
  <c r="B116" i="8"/>
  <c r="I116" i="8" s="1"/>
  <c r="K116" i="8" s="1"/>
  <c r="N145" i="8"/>
  <c r="W15" i="8"/>
  <c r="P15" i="8" s="1"/>
  <c r="N15" i="8" s="1"/>
  <c r="P17" i="8"/>
  <c r="N17" i="8" s="1"/>
  <c r="B29" i="8"/>
  <c r="I29" i="8" s="1"/>
  <c r="K29" i="8" s="1"/>
  <c r="P50" i="8"/>
  <c r="N50" i="8" s="1"/>
  <c r="N53" i="8"/>
  <c r="J55" i="8"/>
  <c r="I62" i="8"/>
  <c r="K62" i="8" s="1"/>
  <c r="W63" i="8"/>
  <c r="P63" i="8" s="1"/>
  <c r="N63" i="8" s="1"/>
  <c r="O69" i="8"/>
  <c r="O60" i="8" s="1"/>
  <c r="J69" i="8"/>
  <c r="J60" i="8" s="1"/>
  <c r="J58" i="8" s="1"/>
  <c r="K105" i="8"/>
  <c r="B146" i="8"/>
  <c r="N52" i="7"/>
  <c r="F60" i="7"/>
  <c r="F58" i="7" s="1"/>
  <c r="C69" i="7"/>
  <c r="B88" i="7"/>
  <c r="I88" i="7" s="1"/>
  <c r="K88" i="7" s="1"/>
  <c r="W103" i="7"/>
  <c r="D100" i="7"/>
  <c r="S146" i="7"/>
  <c r="S144" i="7" s="1"/>
  <c r="I31" i="7"/>
  <c r="G19" i="7"/>
  <c r="G23" i="7" s="1"/>
  <c r="B32" i="7"/>
  <c r="I32" i="7" s="1"/>
  <c r="B59" i="7"/>
  <c r="I59" i="7" s="1"/>
  <c r="K59" i="7" s="1"/>
  <c r="I70" i="7"/>
  <c r="K70" i="7" s="1"/>
  <c r="W72" i="7"/>
  <c r="P72" i="7" s="1"/>
  <c r="N72" i="7" s="1"/>
  <c r="E86" i="7"/>
  <c r="J89" i="7"/>
  <c r="I99" i="7"/>
  <c r="K99" i="7" s="1"/>
  <c r="K102" i="7"/>
  <c r="N116" i="7"/>
  <c r="F144" i="7"/>
  <c r="G144" i="7"/>
  <c r="J55" i="7"/>
  <c r="V69" i="7"/>
  <c r="V60" i="7" s="1"/>
  <c r="V58" i="7" s="1"/>
  <c r="C86" i="7"/>
  <c r="B86" i="7" s="1"/>
  <c r="B18" i="7"/>
  <c r="I18" i="7" s="1"/>
  <c r="K18" i="7" s="1"/>
  <c r="T49" i="7"/>
  <c r="P49" i="7" s="1"/>
  <c r="N49" i="7" s="1"/>
  <c r="W59" i="7"/>
  <c r="P59" i="7" s="1"/>
  <c r="N59" i="7" s="1"/>
  <c r="W63" i="7"/>
  <c r="P63" i="7" s="1"/>
  <c r="N63" i="7" s="1"/>
  <c r="B71" i="7"/>
  <c r="I71" i="7" s="1"/>
  <c r="K71" i="7" s="1"/>
  <c r="B73" i="7"/>
  <c r="I73" i="7" s="1"/>
  <c r="K73" i="7" s="1"/>
  <c r="W73" i="7"/>
  <c r="P73" i="7" s="1"/>
  <c r="N73" i="7" s="1"/>
  <c r="U100" i="7"/>
  <c r="I116" i="7"/>
  <c r="K116" i="7" s="1"/>
  <c r="J144" i="7"/>
  <c r="U146" i="7"/>
  <c r="U144" i="7" s="1"/>
  <c r="C154" i="7"/>
  <c r="B154" i="7" s="1"/>
  <c r="E55" i="7"/>
  <c r="I55" i="7" s="1"/>
  <c r="I63" i="7"/>
  <c r="K63" i="7" s="1"/>
  <c r="P64" i="7"/>
  <c r="N64" i="7" s="1"/>
  <c r="J69" i="7"/>
  <c r="J60" i="7" s="1"/>
  <c r="J58" i="7" s="1"/>
  <c r="T69" i="7"/>
  <c r="W94" i="7"/>
  <c r="P94" i="7" s="1"/>
  <c r="N94" i="7" s="1"/>
  <c r="P102" i="7"/>
  <c r="N102" i="7" s="1"/>
  <c r="K147" i="7"/>
  <c r="B148" i="7"/>
  <c r="I148" i="7" s="1"/>
  <c r="K148" i="7" s="1"/>
  <c r="O103" i="7"/>
  <c r="O100" i="7" s="1"/>
  <c r="N48" i="7"/>
  <c r="N51" i="7"/>
  <c r="K57" i="7"/>
  <c r="B64" i="7"/>
  <c r="W64" i="7"/>
  <c r="W71" i="7"/>
  <c r="P71" i="7" s="1"/>
  <c r="N71" i="7" s="1"/>
  <c r="I98" i="7"/>
  <c r="K98" i="7" s="1"/>
  <c r="P106" i="7"/>
  <c r="N106" i="7" s="1"/>
  <c r="K56" i="6"/>
  <c r="D69" i="6"/>
  <c r="D60" i="6" s="1"/>
  <c r="D58" i="6" s="1"/>
  <c r="B72" i="6"/>
  <c r="I72" i="6" s="1"/>
  <c r="K72" i="6" s="1"/>
  <c r="B74" i="6"/>
  <c r="I74" i="6" s="1"/>
  <c r="K74" i="6" s="1"/>
  <c r="B88" i="6"/>
  <c r="I88" i="6" s="1"/>
  <c r="K88" i="6" s="1"/>
  <c r="J89" i="6"/>
  <c r="K93" i="6"/>
  <c r="B148" i="6"/>
  <c r="I148" i="6" s="1"/>
  <c r="K148" i="6" s="1"/>
  <c r="D86" i="6"/>
  <c r="N116" i="6"/>
  <c r="J134" i="6"/>
  <c r="D144" i="6"/>
  <c r="B146" i="6"/>
  <c r="E19" i="6"/>
  <c r="T26" i="6" s="1"/>
  <c r="E36" i="6" s="1"/>
  <c r="B18" i="6"/>
  <c r="I18" i="6" s="1"/>
  <c r="K18" i="6" s="1"/>
  <c r="B29" i="6"/>
  <c r="I29" i="6" s="1"/>
  <c r="K29" i="6" s="1"/>
  <c r="F37" i="6"/>
  <c r="P50" i="6"/>
  <c r="N50" i="6" s="1"/>
  <c r="N96" i="6"/>
  <c r="I98" i="6"/>
  <c r="K98" i="6" s="1"/>
  <c r="P101" i="6"/>
  <c r="N101" i="6" s="1"/>
  <c r="W106" i="6"/>
  <c r="P106" i="6" s="1"/>
  <c r="N106" i="6" s="1"/>
  <c r="F144" i="6"/>
  <c r="B153" i="6"/>
  <c r="I153" i="6" s="1"/>
  <c r="K153" i="6" s="1"/>
  <c r="B32" i="6"/>
  <c r="I32" i="6" s="1"/>
  <c r="I30" i="6" s="1"/>
  <c r="G37" i="6"/>
  <c r="K57" i="6"/>
  <c r="W62" i="6"/>
  <c r="P62" i="6" s="1"/>
  <c r="N62" i="6" s="1"/>
  <c r="C69" i="6"/>
  <c r="C60" i="6" s="1"/>
  <c r="G69" i="6"/>
  <c r="T100" i="6"/>
  <c r="W102" i="6"/>
  <c r="B116" i="6"/>
  <c r="I116" i="6" s="1"/>
  <c r="K116" i="6" s="1"/>
  <c r="W148" i="6"/>
  <c r="P148" i="6" s="1"/>
  <c r="N148" i="6" s="1"/>
  <c r="J69" i="6"/>
  <c r="J60" i="6" s="1"/>
  <c r="J58" i="6" s="1"/>
  <c r="C77" i="6"/>
  <c r="B155" i="6"/>
  <c r="I155" i="6" s="1"/>
  <c r="K155" i="6" s="1"/>
  <c r="F19" i="6"/>
  <c r="S26" i="6" s="1"/>
  <c r="F27" i="6"/>
  <c r="G61" i="6"/>
  <c r="I63" i="6"/>
  <c r="K63" i="6" s="1"/>
  <c r="T69" i="6"/>
  <c r="T60" i="6" s="1"/>
  <c r="T58" i="6" s="1"/>
  <c r="B73" i="6"/>
  <c r="I73" i="6" s="1"/>
  <c r="K73" i="6" s="1"/>
  <c r="B96" i="6"/>
  <c r="I96" i="6" s="1"/>
  <c r="K96" i="6" s="1"/>
  <c r="C89" i="6"/>
  <c r="F100" i="6"/>
  <c r="N105" i="6"/>
  <c r="N145" i="6"/>
  <c r="E89" i="6"/>
  <c r="G100" i="6"/>
  <c r="E55" i="6"/>
  <c r="I55" i="6" s="1"/>
  <c r="G27" i="6"/>
  <c r="B64" i="6"/>
  <c r="P72" i="6"/>
  <c r="N72" i="6" s="1"/>
  <c r="T86" i="6"/>
  <c r="P86" i="6" s="1"/>
  <c r="K147" i="6"/>
  <c r="C154" i="6"/>
  <c r="P95" i="5"/>
  <c r="N95" i="5" s="1"/>
  <c r="U100" i="5"/>
  <c r="I89" i="5"/>
  <c r="K89" i="5" s="1"/>
  <c r="B113" i="5"/>
  <c r="I113" i="5" s="1"/>
  <c r="K28" i="5"/>
  <c r="D27" i="4"/>
  <c r="G27" i="4"/>
  <c r="G36" i="4" s="1"/>
  <c r="V33" i="4"/>
  <c r="W33" i="4" s="1"/>
  <c r="B59" i="4"/>
  <c r="I59" i="4" s="1"/>
  <c r="K59" i="4" s="1"/>
  <c r="F69" i="4"/>
  <c r="F60" i="4" s="1"/>
  <c r="F58" i="4" s="1"/>
  <c r="J69" i="4"/>
  <c r="J60" i="4" s="1"/>
  <c r="J58" i="4" s="1"/>
  <c r="B96" i="4"/>
  <c r="I96" i="4" s="1"/>
  <c r="K96" i="4" s="1"/>
  <c r="I97" i="4"/>
  <c r="K97" i="4" s="1"/>
  <c r="P102" i="4"/>
  <c r="N102" i="4" s="1"/>
  <c r="N116" i="4"/>
  <c r="G144" i="4"/>
  <c r="F19" i="4"/>
  <c r="S26" i="4" s="1"/>
  <c r="E55" i="4"/>
  <c r="I55" i="4" s="1"/>
  <c r="P59" i="4"/>
  <c r="N59" i="4" s="1"/>
  <c r="W63" i="4"/>
  <c r="P63" i="4" s="1"/>
  <c r="N63" i="4" s="1"/>
  <c r="P95" i="4"/>
  <c r="N95" i="4" s="1"/>
  <c r="K28" i="4"/>
  <c r="U69" i="4"/>
  <c r="U60" i="4" s="1"/>
  <c r="U58" i="4" s="1"/>
  <c r="N88" i="4"/>
  <c r="N46" i="4"/>
  <c r="T49" i="4"/>
  <c r="P49" i="4" s="1"/>
  <c r="J55" i="4"/>
  <c r="B64" i="4"/>
  <c r="P64" i="4"/>
  <c r="N64" i="4" s="1"/>
  <c r="V69" i="4"/>
  <c r="V60" i="4" s="1"/>
  <c r="V58" i="4" s="1"/>
  <c r="W90" i="4"/>
  <c r="P90" i="4" s="1"/>
  <c r="N90" i="4" s="1"/>
  <c r="K93" i="4"/>
  <c r="I98" i="4"/>
  <c r="K98" i="4" s="1"/>
  <c r="B101" i="4"/>
  <c r="I101" i="4" s="1"/>
  <c r="K101" i="4" s="1"/>
  <c r="W102" i="4"/>
  <c r="B106" i="4"/>
  <c r="I106" i="4" s="1"/>
  <c r="K106" i="4" s="1"/>
  <c r="B116" i="4"/>
  <c r="I116" i="4" s="1"/>
  <c r="K116" i="4" s="1"/>
  <c r="D118" i="4"/>
  <c r="B156" i="4"/>
  <c r="I156" i="4" s="1"/>
  <c r="K156" i="4" s="1"/>
  <c r="I22" i="4"/>
  <c r="J27" i="4"/>
  <c r="W16" i="4"/>
  <c r="P16" i="4" s="1"/>
  <c r="N16" i="4" s="1"/>
  <c r="B29" i="4"/>
  <c r="I29" i="4" s="1"/>
  <c r="K29" i="4" s="1"/>
  <c r="H30" i="4"/>
  <c r="N47" i="4"/>
  <c r="K57" i="4"/>
  <c r="D69" i="4"/>
  <c r="B69" i="4" s="1"/>
  <c r="B72" i="4"/>
  <c r="I72" i="4" s="1"/>
  <c r="K72" i="4" s="1"/>
  <c r="B88" i="4"/>
  <c r="I88" i="4" s="1"/>
  <c r="K88" i="4" s="1"/>
  <c r="B90" i="4"/>
  <c r="I90" i="4" s="1"/>
  <c r="K90" i="4" s="1"/>
  <c r="K102" i="4"/>
  <c r="B146" i="4"/>
  <c r="B113" i="4"/>
  <c r="E27" i="4"/>
  <c r="N54" i="4"/>
  <c r="E69" i="4"/>
  <c r="E60" i="4" s="1"/>
  <c r="E58" i="4" s="1"/>
  <c r="B74" i="4"/>
  <c r="I74" i="4" s="1"/>
  <c r="K74" i="4" s="1"/>
  <c r="I99" i="4"/>
  <c r="K99" i="4" s="1"/>
  <c r="B145" i="4"/>
  <c r="I145" i="4" s="1"/>
  <c r="K145" i="4" s="1"/>
  <c r="B155" i="4"/>
  <c r="I155" i="4" s="1"/>
  <c r="K155" i="4" s="1"/>
  <c r="P17" i="4"/>
  <c r="N17" i="4" s="1"/>
  <c r="J134" i="4"/>
  <c r="N50" i="19"/>
  <c r="N51" i="19"/>
  <c r="N87" i="19"/>
  <c r="N88" i="19"/>
  <c r="B77" i="19"/>
  <c r="W59" i="19"/>
  <c r="P59" i="19" s="1"/>
  <c r="N59" i="19" s="1"/>
  <c r="W61" i="19"/>
  <c r="P61" i="19" s="1"/>
  <c r="N61" i="19" s="1"/>
  <c r="D69" i="19"/>
  <c r="B114" i="19"/>
  <c r="I114" i="19" s="1"/>
  <c r="C113" i="19"/>
  <c r="B113" i="19" s="1"/>
  <c r="C144" i="20"/>
  <c r="B146" i="20"/>
  <c r="F37" i="19"/>
  <c r="W70" i="19"/>
  <c r="P70" i="19" s="1"/>
  <c r="N70" i="19" s="1"/>
  <c r="R89" i="19"/>
  <c r="D19" i="19"/>
  <c r="B22" i="19"/>
  <c r="I64" i="19"/>
  <c r="K64" i="19" s="1"/>
  <c r="T86" i="19"/>
  <c r="P86" i="19" s="1"/>
  <c r="N86" i="19" s="1"/>
  <c r="D100" i="19"/>
  <c r="T146" i="19"/>
  <c r="T144" i="19" s="1"/>
  <c r="W103" i="20"/>
  <c r="I22" i="19"/>
  <c r="I28" i="19"/>
  <c r="K28" i="19" s="1"/>
  <c r="G37" i="19"/>
  <c r="V157" i="19"/>
  <c r="C118" i="19"/>
  <c r="K105" i="19"/>
  <c r="N145" i="19"/>
  <c r="U144" i="19"/>
  <c r="W147" i="19"/>
  <c r="P147" i="19" s="1"/>
  <c r="N147" i="19" s="1"/>
  <c r="P164" i="20"/>
  <c r="N164" i="20" s="1"/>
  <c r="V26" i="21"/>
  <c r="U157" i="19"/>
  <c r="D109" i="19"/>
  <c r="D118" i="19"/>
  <c r="T49" i="19"/>
  <c r="P49" i="19" s="1"/>
  <c r="N49" i="19" s="1"/>
  <c r="E77" i="19"/>
  <c r="U89" i="19"/>
  <c r="W89" i="19" s="1"/>
  <c r="V100" i="19"/>
  <c r="W100" i="19" s="1"/>
  <c r="W102" i="19"/>
  <c r="E118" i="19"/>
  <c r="B113" i="20"/>
  <c r="P92" i="21"/>
  <c r="N92" i="21" s="1"/>
  <c r="C30" i="19"/>
  <c r="B30" i="19" s="1"/>
  <c r="J103" i="19"/>
  <c r="J100" i="19" s="1"/>
  <c r="C109" i="19"/>
  <c r="G118" i="19"/>
  <c r="F144" i="20"/>
  <c r="P15" i="21"/>
  <c r="N15" i="21" s="1"/>
  <c r="S157" i="19"/>
  <c r="F118" i="19"/>
  <c r="C37" i="19"/>
  <c r="C103" i="19"/>
  <c r="E109" i="19"/>
  <c r="B145" i="19"/>
  <c r="I145" i="19" s="1"/>
  <c r="K145" i="19" s="1"/>
  <c r="C144" i="19"/>
  <c r="G109" i="19"/>
  <c r="R157" i="19"/>
  <c r="R33" i="19"/>
  <c r="D37" i="19"/>
  <c r="D89" i="19"/>
  <c r="B89" i="19" s="1"/>
  <c r="P101" i="19"/>
  <c r="N101" i="19" s="1"/>
  <c r="S100" i="19"/>
  <c r="E103" i="19"/>
  <c r="E100" i="19" s="1"/>
  <c r="F109" i="19"/>
  <c r="O146" i="19"/>
  <c r="P17" i="20"/>
  <c r="N17" i="20" s="1"/>
  <c r="B118" i="20"/>
  <c r="I22" i="20"/>
  <c r="E37" i="20"/>
  <c r="W59" i="20"/>
  <c r="P59" i="20" s="1"/>
  <c r="N59" i="20" s="1"/>
  <c r="W61" i="20"/>
  <c r="P61" i="20" s="1"/>
  <c r="N61" i="20" s="1"/>
  <c r="D69" i="20"/>
  <c r="D60" i="20" s="1"/>
  <c r="D58" i="20" s="1"/>
  <c r="O69" i="20"/>
  <c r="D86" i="20"/>
  <c r="O86" i="20"/>
  <c r="U100" i="20"/>
  <c r="C109" i="20"/>
  <c r="E118" i="20"/>
  <c r="R157" i="20"/>
  <c r="C109" i="21"/>
  <c r="C118" i="21"/>
  <c r="V157" i="21"/>
  <c r="O60" i="21"/>
  <c r="O58" i="21" s="1"/>
  <c r="T89" i="21"/>
  <c r="E146" i="19"/>
  <c r="E144" i="19" s="1"/>
  <c r="F37" i="20"/>
  <c r="E55" i="20"/>
  <c r="I55" i="20" s="1"/>
  <c r="E69" i="20"/>
  <c r="V100" i="20"/>
  <c r="D109" i="20"/>
  <c r="F118" i="20"/>
  <c r="S157" i="20"/>
  <c r="D118" i="21"/>
  <c r="U157" i="21"/>
  <c r="D109" i="21"/>
  <c r="E27" i="21"/>
  <c r="T49" i="21"/>
  <c r="P49" i="21" s="1"/>
  <c r="E60" i="21"/>
  <c r="E58" i="21" s="1"/>
  <c r="W90" i="21"/>
  <c r="P90" i="21" s="1"/>
  <c r="N90" i="21" s="1"/>
  <c r="F100" i="21"/>
  <c r="N96" i="22"/>
  <c r="W14" i="20"/>
  <c r="P14" i="20" s="1"/>
  <c r="N14" i="20" s="1"/>
  <c r="B22" i="20"/>
  <c r="C27" i="20"/>
  <c r="U33" i="20"/>
  <c r="W33" i="20" s="1"/>
  <c r="B71" i="20"/>
  <c r="I71" i="20" s="1"/>
  <c r="K71" i="20" s="1"/>
  <c r="C77" i="20"/>
  <c r="E103" i="20"/>
  <c r="E109" i="20"/>
  <c r="G118" i="20"/>
  <c r="B148" i="20"/>
  <c r="I148" i="20" s="1"/>
  <c r="K148" i="20" s="1"/>
  <c r="T157" i="20"/>
  <c r="E118" i="21"/>
  <c r="T157" i="21"/>
  <c r="E109" i="21"/>
  <c r="W35" i="21"/>
  <c r="P35" i="21" s="1"/>
  <c r="P33" i="21" s="1"/>
  <c r="N50" i="21"/>
  <c r="B64" i="21"/>
  <c r="P71" i="21"/>
  <c r="N71" i="21" s="1"/>
  <c r="N96" i="21"/>
  <c r="S100" i="21"/>
  <c r="D77" i="20"/>
  <c r="F109" i="20"/>
  <c r="U157" i="20"/>
  <c r="F109" i="21"/>
  <c r="S157" i="21"/>
  <c r="F118" i="21"/>
  <c r="N52" i="23"/>
  <c r="P46" i="20"/>
  <c r="N46" i="20" s="1"/>
  <c r="T49" i="20"/>
  <c r="P49" i="20" s="1"/>
  <c r="U89" i="20"/>
  <c r="W89" i="20" s="1"/>
  <c r="P89" i="20" s="1"/>
  <c r="G109" i="20"/>
  <c r="V157" i="20"/>
  <c r="R157" i="21"/>
  <c r="G109" i="21"/>
  <c r="G118" i="21"/>
  <c r="R33" i="21"/>
  <c r="D37" i="21"/>
  <c r="B37" i="21" s="1"/>
  <c r="C69" i="21"/>
  <c r="C86" i="21"/>
  <c r="D89" i="21"/>
  <c r="B89" i="21" s="1"/>
  <c r="W94" i="21"/>
  <c r="P94" i="21" s="1"/>
  <c r="N94" i="21" s="1"/>
  <c r="C144" i="21"/>
  <c r="N116" i="22"/>
  <c r="I22" i="21"/>
  <c r="J27" i="21"/>
  <c r="N86" i="22"/>
  <c r="C37" i="20"/>
  <c r="E146" i="20"/>
  <c r="E144" i="20" s="1"/>
  <c r="F37" i="21"/>
  <c r="R33" i="20"/>
  <c r="D37" i="20"/>
  <c r="D89" i="20"/>
  <c r="B89" i="20" s="1"/>
  <c r="I89" i="20" s="1"/>
  <c r="W14" i="21"/>
  <c r="P14" i="21" s="1"/>
  <c r="N14" i="21" s="1"/>
  <c r="B22" i="21"/>
  <c r="C27" i="21"/>
  <c r="G37" i="21"/>
  <c r="N46" i="21"/>
  <c r="C77" i="21"/>
  <c r="B77" i="21" s="1"/>
  <c r="I77" i="21" s="1"/>
  <c r="N104" i="21"/>
  <c r="B103" i="21"/>
  <c r="B77" i="23"/>
  <c r="O103" i="21"/>
  <c r="B106" i="21"/>
  <c r="I106" i="21" s="1"/>
  <c r="K106" i="21" s="1"/>
  <c r="B114" i="21"/>
  <c r="I114" i="21" s="1"/>
  <c r="R144" i="21"/>
  <c r="T146" i="21"/>
  <c r="T144" i="21" s="1"/>
  <c r="W147" i="21"/>
  <c r="P147" i="21" s="1"/>
  <c r="N147" i="21" s="1"/>
  <c r="P46" i="22"/>
  <c r="N46" i="22" s="1"/>
  <c r="E60" i="22"/>
  <c r="E58" i="22" s="1"/>
  <c r="E77" i="22"/>
  <c r="N87" i="22"/>
  <c r="U89" i="22"/>
  <c r="W89" i="22" s="1"/>
  <c r="P89" i="22" s="1"/>
  <c r="G109" i="22"/>
  <c r="U144" i="22"/>
  <c r="W144" i="22" s="1"/>
  <c r="C146" i="22"/>
  <c r="V157" i="22"/>
  <c r="W157" i="22" s="1"/>
  <c r="G109" i="23"/>
  <c r="G118" i="23"/>
  <c r="R157" i="23"/>
  <c r="R33" i="23"/>
  <c r="D37" i="23"/>
  <c r="P50" i="23"/>
  <c r="N50" i="23" s="1"/>
  <c r="B59" i="23"/>
  <c r="I59" i="23" s="1"/>
  <c r="K59" i="23" s="1"/>
  <c r="C86" i="23"/>
  <c r="K95" i="23"/>
  <c r="C30" i="22"/>
  <c r="B30" i="22" s="1"/>
  <c r="F77" i="22"/>
  <c r="C113" i="22"/>
  <c r="B113" i="22" s="1"/>
  <c r="N88" i="23"/>
  <c r="V146" i="21"/>
  <c r="V144" i="21" s="1"/>
  <c r="C37" i="22"/>
  <c r="G77" i="22"/>
  <c r="C118" i="22"/>
  <c r="E146" i="22"/>
  <c r="E144" i="22" s="1"/>
  <c r="I29" i="23"/>
  <c r="K29" i="23" s="1"/>
  <c r="F37" i="23"/>
  <c r="W70" i="23"/>
  <c r="P70" i="23" s="1"/>
  <c r="N70" i="23" s="1"/>
  <c r="F100" i="23"/>
  <c r="K104" i="23"/>
  <c r="F109" i="23"/>
  <c r="R33" i="22"/>
  <c r="C69" i="22"/>
  <c r="E113" i="22"/>
  <c r="D118" i="22"/>
  <c r="D144" i="22"/>
  <c r="W14" i="23"/>
  <c r="P14" i="23" s="1"/>
  <c r="N14" i="23" s="1"/>
  <c r="B22" i="23"/>
  <c r="B106" i="23"/>
  <c r="I106" i="23" s="1"/>
  <c r="K106" i="23" s="1"/>
  <c r="T103" i="21"/>
  <c r="I22" i="22"/>
  <c r="J27" i="22"/>
  <c r="E37" i="22"/>
  <c r="O69" i="22"/>
  <c r="D86" i="22"/>
  <c r="B86" i="22" s="1"/>
  <c r="C103" i="22"/>
  <c r="C109" i="22"/>
  <c r="E118" i="22"/>
  <c r="R157" i="22"/>
  <c r="V157" i="23"/>
  <c r="C109" i="23"/>
  <c r="C118" i="23"/>
  <c r="B86" i="25"/>
  <c r="I86" i="25" s="1"/>
  <c r="K86" i="25" s="1"/>
  <c r="C19" i="22"/>
  <c r="O103" i="22"/>
  <c r="D109" i="22"/>
  <c r="F118" i="22"/>
  <c r="S157" i="22"/>
  <c r="U157" i="23"/>
  <c r="D109" i="23"/>
  <c r="D118" i="23"/>
  <c r="T69" i="23"/>
  <c r="T60" i="23" s="1"/>
  <c r="W94" i="23"/>
  <c r="P94" i="23" s="1"/>
  <c r="N94" i="23" s="1"/>
  <c r="P74" i="25"/>
  <c r="N74" i="25" s="1"/>
  <c r="E113" i="21"/>
  <c r="E109" i="22"/>
  <c r="T157" i="23"/>
  <c r="E109" i="23"/>
  <c r="E118" i="23"/>
  <c r="R100" i="23"/>
  <c r="N116" i="24"/>
  <c r="C144" i="24"/>
  <c r="B146" i="24"/>
  <c r="S69" i="22"/>
  <c r="S60" i="22" s="1"/>
  <c r="D77" i="22"/>
  <c r="B77" i="22" s="1"/>
  <c r="S157" i="23"/>
  <c r="F118" i="23"/>
  <c r="D30" i="23"/>
  <c r="B30" i="23" s="1"/>
  <c r="C37" i="23"/>
  <c r="G77" i="23"/>
  <c r="K105" i="23"/>
  <c r="I107" i="23"/>
  <c r="K107" i="23" s="1"/>
  <c r="E103" i="23"/>
  <c r="E100" i="23" s="1"/>
  <c r="P17" i="24"/>
  <c r="N17" i="24" s="1"/>
  <c r="O144" i="24"/>
  <c r="T103" i="23"/>
  <c r="N104" i="23"/>
  <c r="C113" i="23"/>
  <c r="B113" i="23" s="1"/>
  <c r="O146" i="23"/>
  <c r="O144" i="23" s="1"/>
  <c r="I22" i="24"/>
  <c r="S33" i="24"/>
  <c r="E37" i="24"/>
  <c r="W59" i="24"/>
  <c r="P59" i="24" s="1"/>
  <c r="N59" i="24" s="1"/>
  <c r="O69" i="24"/>
  <c r="D86" i="24"/>
  <c r="B86" i="24" s="1"/>
  <c r="I86" i="24" s="1"/>
  <c r="O86" i="24"/>
  <c r="U100" i="24"/>
  <c r="P102" i="24"/>
  <c r="N102" i="24" s="1"/>
  <c r="C103" i="24"/>
  <c r="C109" i="24"/>
  <c r="E118" i="24"/>
  <c r="R157" i="24"/>
  <c r="E19" i="25"/>
  <c r="C109" i="25"/>
  <c r="C118" i="25"/>
  <c r="V157" i="25"/>
  <c r="B87" i="25"/>
  <c r="I87" i="25" s="1"/>
  <c r="K87" i="25" s="1"/>
  <c r="E23" i="26"/>
  <c r="T26" i="26"/>
  <c r="S100" i="23"/>
  <c r="U103" i="23"/>
  <c r="C144" i="23"/>
  <c r="F37" i="24"/>
  <c r="W70" i="24"/>
  <c r="P70" i="24" s="1"/>
  <c r="N70" i="24" s="1"/>
  <c r="O103" i="24"/>
  <c r="D109" i="24"/>
  <c r="B114" i="24"/>
  <c r="I114" i="24" s="1"/>
  <c r="F118" i="24"/>
  <c r="T146" i="24"/>
  <c r="T144" i="24" s="1"/>
  <c r="S157" i="24"/>
  <c r="D109" i="25"/>
  <c r="D118" i="25"/>
  <c r="U157" i="25"/>
  <c r="I97" i="25"/>
  <c r="K97" i="25" s="1"/>
  <c r="N116" i="26"/>
  <c r="W146" i="26"/>
  <c r="U144" i="26"/>
  <c r="W144" i="26" s="1"/>
  <c r="P63" i="27"/>
  <c r="N63" i="27" s="1"/>
  <c r="B103" i="23"/>
  <c r="B22" i="24"/>
  <c r="C27" i="24"/>
  <c r="B27" i="24" s="1"/>
  <c r="U33" i="24"/>
  <c r="W33" i="24" s="1"/>
  <c r="G37" i="24"/>
  <c r="O49" i="24"/>
  <c r="R69" i="24"/>
  <c r="C77" i="24"/>
  <c r="E103" i="24"/>
  <c r="E100" i="24" s="1"/>
  <c r="E109" i="24"/>
  <c r="G118" i="24"/>
  <c r="B148" i="24"/>
  <c r="I148" i="24" s="1"/>
  <c r="K148" i="24" s="1"/>
  <c r="T157" i="24"/>
  <c r="E118" i="25"/>
  <c r="T157" i="25"/>
  <c r="E109" i="25"/>
  <c r="C30" i="25"/>
  <c r="B30" i="25" s="1"/>
  <c r="O89" i="25"/>
  <c r="B77" i="27"/>
  <c r="D77" i="24"/>
  <c r="F109" i="24"/>
  <c r="U157" i="24"/>
  <c r="S157" i="25"/>
  <c r="F118" i="25"/>
  <c r="F109" i="25"/>
  <c r="C37" i="25"/>
  <c r="B146" i="26"/>
  <c r="C144" i="26"/>
  <c r="V26" i="27"/>
  <c r="C23" i="27"/>
  <c r="W147" i="23"/>
  <c r="P147" i="23" s="1"/>
  <c r="N147" i="23" s="1"/>
  <c r="U89" i="24"/>
  <c r="W89" i="24" s="1"/>
  <c r="P89" i="24" s="1"/>
  <c r="G109" i="24"/>
  <c r="V157" i="24"/>
  <c r="R157" i="25"/>
  <c r="G109" i="25"/>
  <c r="G118" i="25"/>
  <c r="D37" i="25"/>
  <c r="C69" i="25"/>
  <c r="B148" i="23"/>
  <c r="I148" i="23" s="1"/>
  <c r="K148" i="23" s="1"/>
  <c r="T103" i="24"/>
  <c r="I22" i="25"/>
  <c r="J27" i="25"/>
  <c r="E37" i="25"/>
  <c r="O69" i="25"/>
  <c r="S89" i="25"/>
  <c r="C37" i="24"/>
  <c r="P72" i="27"/>
  <c r="N72" i="27" s="1"/>
  <c r="E113" i="24"/>
  <c r="D144" i="24"/>
  <c r="W14" i="25"/>
  <c r="P14" i="25" s="1"/>
  <c r="N14" i="25" s="1"/>
  <c r="B22" i="25"/>
  <c r="G37" i="25"/>
  <c r="C77" i="25"/>
  <c r="B77" i="25" s="1"/>
  <c r="I77" i="25" s="1"/>
  <c r="S26" i="26"/>
  <c r="F23" i="26"/>
  <c r="U146" i="25"/>
  <c r="B148" i="25"/>
  <c r="I148" i="25" s="1"/>
  <c r="K148" i="25" s="1"/>
  <c r="G19" i="26"/>
  <c r="F27" i="26"/>
  <c r="C30" i="26"/>
  <c r="B30" i="26" s="1"/>
  <c r="U69" i="26"/>
  <c r="F77" i="26"/>
  <c r="R100" i="26"/>
  <c r="C113" i="26"/>
  <c r="B113" i="26" s="1"/>
  <c r="I22" i="27"/>
  <c r="J27" i="27"/>
  <c r="K56" i="27"/>
  <c r="W59" i="27"/>
  <c r="P59" i="27" s="1"/>
  <c r="N59" i="27" s="1"/>
  <c r="W61" i="27"/>
  <c r="P61" i="27" s="1"/>
  <c r="N61" i="27" s="1"/>
  <c r="D69" i="27"/>
  <c r="D60" i="27" s="1"/>
  <c r="D58" i="27" s="1"/>
  <c r="O69" i="27"/>
  <c r="B146" i="25"/>
  <c r="C37" i="26"/>
  <c r="W46" i="26"/>
  <c r="G77" i="26"/>
  <c r="S100" i="26"/>
  <c r="W102" i="26"/>
  <c r="J103" i="26"/>
  <c r="J100" i="26" s="1"/>
  <c r="C118" i="26"/>
  <c r="E146" i="26"/>
  <c r="E144" i="26" s="1"/>
  <c r="F37" i="27"/>
  <c r="W70" i="27"/>
  <c r="P70" i="27" s="1"/>
  <c r="N70" i="27" s="1"/>
  <c r="R89" i="27"/>
  <c r="T26" i="28"/>
  <c r="E36" i="28" s="1"/>
  <c r="E23" i="28"/>
  <c r="D118" i="26"/>
  <c r="W14" i="27"/>
  <c r="P14" i="27" s="1"/>
  <c r="N14" i="27" s="1"/>
  <c r="G37" i="27"/>
  <c r="T86" i="27"/>
  <c r="P86" i="27" s="1"/>
  <c r="N86" i="27" s="1"/>
  <c r="P148" i="27"/>
  <c r="N148" i="27" s="1"/>
  <c r="U26" i="28"/>
  <c r="D23" i="28"/>
  <c r="C113" i="25"/>
  <c r="B113" i="25" s="1"/>
  <c r="O146" i="25"/>
  <c r="I22" i="26"/>
  <c r="E37" i="26"/>
  <c r="W61" i="26"/>
  <c r="P61" i="26" s="1"/>
  <c r="N61" i="26" s="1"/>
  <c r="O69" i="26"/>
  <c r="O60" i="26" s="1"/>
  <c r="D86" i="26"/>
  <c r="B86" i="26" s="1"/>
  <c r="O86" i="26"/>
  <c r="N86" i="26" s="1"/>
  <c r="C103" i="26"/>
  <c r="B103" i="26" s="1"/>
  <c r="C109" i="26"/>
  <c r="E118" i="26"/>
  <c r="R157" i="26"/>
  <c r="C118" i="27"/>
  <c r="V157" i="27"/>
  <c r="C109" i="27"/>
  <c r="S100" i="25"/>
  <c r="W102" i="25"/>
  <c r="C19" i="26"/>
  <c r="D109" i="26"/>
  <c r="F118" i="26"/>
  <c r="W147" i="26"/>
  <c r="P147" i="26" s="1"/>
  <c r="N147" i="26" s="1"/>
  <c r="S157" i="26"/>
  <c r="U157" i="27"/>
  <c r="D109" i="27"/>
  <c r="D118" i="27"/>
  <c r="U89" i="27"/>
  <c r="W89" i="27" s="1"/>
  <c r="G37" i="26"/>
  <c r="C77" i="26"/>
  <c r="E109" i="26"/>
  <c r="G118" i="26"/>
  <c r="B148" i="26"/>
  <c r="I148" i="26" s="1"/>
  <c r="K148" i="26" s="1"/>
  <c r="T157" i="26"/>
  <c r="T157" i="27"/>
  <c r="E109" i="27"/>
  <c r="E118" i="27"/>
  <c r="C30" i="27"/>
  <c r="B30" i="27" s="1"/>
  <c r="E103" i="27"/>
  <c r="E100" i="27" s="1"/>
  <c r="N104" i="27"/>
  <c r="C103" i="25"/>
  <c r="S69" i="26"/>
  <c r="S60" i="26" s="1"/>
  <c r="D77" i="26"/>
  <c r="F109" i="27"/>
  <c r="S157" i="27"/>
  <c r="F118" i="27"/>
  <c r="C37" i="27"/>
  <c r="G77" i="27"/>
  <c r="U89" i="26"/>
  <c r="W89" i="26" s="1"/>
  <c r="P89" i="26" s="1"/>
  <c r="G118" i="27"/>
  <c r="R157" i="27"/>
  <c r="R33" i="27"/>
  <c r="D37" i="27"/>
  <c r="R26" i="28"/>
  <c r="P62" i="28"/>
  <c r="N62" i="28" s="1"/>
  <c r="N104" i="28"/>
  <c r="W103" i="28"/>
  <c r="U100" i="28"/>
  <c r="W14" i="28"/>
  <c r="P14" i="28" s="1"/>
  <c r="N14" i="28" s="1"/>
  <c r="G37" i="28"/>
  <c r="T86" i="28"/>
  <c r="P86" i="28" s="1"/>
  <c r="C100" i="28"/>
  <c r="E103" i="28"/>
  <c r="W106" i="28"/>
  <c r="P106" i="28" s="1"/>
  <c r="N106" i="28" s="1"/>
  <c r="E109" i="28"/>
  <c r="O146" i="28"/>
  <c r="C118" i="28"/>
  <c r="V157" i="28"/>
  <c r="O60" i="28"/>
  <c r="S69" i="28"/>
  <c r="F109" i="28"/>
  <c r="C113" i="28"/>
  <c r="B113" i="28" s="1"/>
  <c r="J144" i="28"/>
  <c r="R144" i="27"/>
  <c r="W147" i="27"/>
  <c r="P147" i="27" s="1"/>
  <c r="N147" i="27" s="1"/>
  <c r="D118" i="28"/>
  <c r="U157" i="28"/>
  <c r="P46" i="28"/>
  <c r="N46" i="28" s="1"/>
  <c r="E77" i="28"/>
  <c r="U89" i="28"/>
  <c r="W89" i="28" s="1"/>
  <c r="P89" i="28" s="1"/>
  <c r="G109" i="28"/>
  <c r="C30" i="28"/>
  <c r="B30" i="28" s="1"/>
  <c r="U69" i="28"/>
  <c r="F77" i="28"/>
  <c r="T103" i="28"/>
  <c r="T100" i="28" s="1"/>
  <c r="P145" i="28"/>
  <c r="N145" i="28" s="1"/>
  <c r="B146" i="27"/>
  <c r="C37" i="28"/>
  <c r="G77" i="28"/>
  <c r="G100" i="28"/>
  <c r="S100" i="28"/>
  <c r="E118" i="28"/>
  <c r="R33" i="28"/>
  <c r="F118" i="28"/>
  <c r="I61" i="29"/>
  <c r="K61" i="29" s="1"/>
  <c r="I22" i="28"/>
  <c r="W61" i="28"/>
  <c r="P61" i="28" s="1"/>
  <c r="N61" i="28" s="1"/>
  <c r="D69" i="28"/>
  <c r="C109" i="28"/>
  <c r="G118" i="28"/>
  <c r="O130" i="28"/>
  <c r="E146" i="27"/>
  <c r="E144" i="27" s="1"/>
  <c r="D109" i="28"/>
  <c r="G19" i="29"/>
  <c r="E118" i="29"/>
  <c r="T157" i="29"/>
  <c r="W35" i="29"/>
  <c r="P35" i="29" s="1"/>
  <c r="P33" i="29" s="1"/>
  <c r="F77" i="29"/>
  <c r="F118" i="29"/>
  <c r="S157" i="29"/>
  <c r="C37" i="29"/>
  <c r="W46" i="29"/>
  <c r="V69" i="29"/>
  <c r="V60" i="29" s="1"/>
  <c r="G77" i="29"/>
  <c r="B145" i="29"/>
  <c r="I145" i="29" s="1"/>
  <c r="K145" i="29" s="1"/>
  <c r="D144" i="29"/>
  <c r="I156" i="29"/>
  <c r="K156" i="29" s="1"/>
  <c r="U157" i="29"/>
  <c r="R157" i="29"/>
  <c r="G109" i="29"/>
  <c r="R33" i="29"/>
  <c r="D37" i="29"/>
  <c r="C69" i="29"/>
  <c r="D89" i="29"/>
  <c r="B89" i="29" s="1"/>
  <c r="O89" i="29"/>
  <c r="W148" i="29"/>
  <c r="P148" i="29" s="1"/>
  <c r="N148" i="29" s="1"/>
  <c r="I158" i="29"/>
  <c r="K158" i="29" s="1"/>
  <c r="I22" i="29"/>
  <c r="J27" i="29"/>
  <c r="E37" i="29"/>
  <c r="O69" i="29"/>
  <c r="D86" i="29"/>
  <c r="B86" i="29" s="1"/>
  <c r="O86" i="29"/>
  <c r="D100" i="29"/>
  <c r="O130" i="29"/>
  <c r="J146" i="29"/>
  <c r="J144" i="29" s="1"/>
  <c r="I155" i="29"/>
  <c r="K155" i="29" s="1"/>
  <c r="C144" i="28"/>
  <c r="B144" i="28" s="1"/>
  <c r="F37" i="29"/>
  <c r="E100" i="29"/>
  <c r="K105" i="29"/>
  <c r="C113" i="29"/>
  <c r="B113" i="29" s="1"/>
  <c r="W14" i="29"/>
  <c r="P14" i="29" s="1"/>
  <c r="N14" i="29" s="1"/>
  <c r="B22" i="29"/>
  <c r="C27" i="29"/>
  <c r="G37" i="29"/>
  <c r="O103" i="29"/>
  <c r="I104" i="29"/>
  <c r="K104" i="29" s="1"/>
  <c r="P106" i="29"/>
  <c r="N106" i="29" s="1"/>
  <c r="D109" i="29"/>
  <c r="C146" i="29"/>
  <c r="B148" i="29"/>
  <c r="I148" i="29" s="1"/>
  <c r="K148" i="29" s="1"/>
  <c r="R146" i="29"/>
  <c r="C109" i="29"/>
  <c r="V157" i="29"/>
  <c r="S69" i="29"/>
  <c r="D77" i="29"/>
  <c r="B77" i="29" s="1"/>
  <c r="E109" i="29"/>
  <c r="E77" i="29"/>
  <c r="U89" i="29"/>
  <c r="W89" i="29" s="1"/>
  <c r="P89" i="29" s="1"/>
  <c r="I101" i="29"/>
  <c r="K101" i="29" s="1"/>
  <c r="R103" i="29"/>
  <c r="C118" i="29"/>
  <c r="B118" i="29" s="1"/>
  <c r="P73" i="11"/>
  <c r="N73" i="11" s="1"/>
  <c r="G23" i="11"/>
  <c r="B113" i="11"/>
  <c r="W103" i="11"/>
  <c r="U100" i="11"/>
  <c r="V26" i="11"/>
  <c r="C36" i="11" s="1"/>
  <c r="C23" i="11"/>
  <c r="N116" i="11"/>
  <c r="F23" i="11"/>
  <c r="S26" i="11"/>
  <c r="N51" i="11"/>
  <c r="I22" i="11"/>
  <c r="J27" i="11"/>
  <c r="W59" i="11"/>
  <c r="P59" i="11" s="1"/>
  <c r="N59" i="11" s="1"/>
  <c r="W61" i="11"/>
  <c r="P61" i="11" s="1"/>
  <c r="N61" i="11" s="1"/>
  <c r="D69" i="11"/>
  <c r="O69" i="11"/>
  <c r="O60" i="11" s="1"/>
  <c r="O86" i="11"/>
  <c r="N86" i="11" s="1"/>
  <c r="P102" i="11"/>
  <c r="N102" i="11" s="1"/>
  <c r="C103" i="11"/>
  <c r="C109" i="11"/>
  <c r="E118" i="11"/>
  <c r="S146" i="11"/>
  <c r="S144" i="11" s="1"/>
  <c r="R157" i="11"/>
  <c r="D27" i="12"/>
  <c r="B27" i="12" s="1"/>
  <c r="T33" i="11"/>
  <c r="W70" i="11"/>
  <c r="P70" i="11" s="1"/>
  <c r="N70" i="11" s="1"/>
  <c r="R89" i="11"/>
  <c r="D109" i="11"/>
  <c r="B114" i="11"/>
  <c r="I114" i="11" s="1"/>
  <c r="F118" i="11"/>
  <c r="S157" i="11"/>
  <c r="C109" i="12"/>
  <c r="I22" i="12"/>
  <c r="C118" i="12"/>
  <c r="C37" i="12"/>
  <c r="V157" i="12"/>
  <c r="C77" i="12"/>
  <c r="G37" i="11"/>
  <c r="C77" i="11"/>
  <c r="E109" i="11"/>
  <c r="G118" i="11"/>
  <c r="T157" i="11"/>
  <c r="D19" i="12"/>
  <c r="D109" i="12"/>
  <c r="D118" i="12"/>
  <c r="D37" i="12"/>
  <c r="U157" i="12"/>
  <c r="D77" i="12"/>
  <c r="D19" i="11"/>
  <c r="B19" i="11" s="1"/>
  <c r="S69" i="11"/>
  <c r="D77" i="11"/>
  <c r="B96" i="11"/>
  <c r="I96" i="11" s="1"/>
  <c r="K96" i="11" s="1"/>
  <c r="F109" i="11"/>
  <c r="V157" i="11"/>
  <c r="W157" i="11" s="1"/>
  <c r="E19" i="12"/>
  <c r="N88" i="12"/>
  <c r="N116" i="12"/>
  <c r="U89" i="11"/>
  <c r="W89" i="11" s="1"/>
  <c r="G109" i="11"/>
  <c r="C30" i="11"/>
  <c r="B30" i="11" s="1"/>
  <c r="F60" i="11"/>
  <c r="F58" i="11" s="1"/>
  <c r="T103" i="11"/>
  <c r="I32" i="12"/>
  <c r="I30" i="12" s="1"/>
  <c r="E19" i="11"/>
  <c r="C37" i="11"/>
  <c r="S100" i="11"/>
  <c r="E146" i="11"/>
  <c r="E144" i="11" s="1"/>
  <c r="I61" i="12"/>
  <c r="K61" i="12" s="1"/>
  <c r="D118" i="11"/>
  <c r="B118" i="11" s="1"/>
  <c r="E109" i="12"/>
  <c r="G118" i="12"/>
  <c r="T157" i="12"/>
  <c r="E109" i="13"/>
  <c r="T157" i="13"/>
  <c r="E118" i="13"/>
  <c r="E77" i="13"/>
  <c r="C30" i="13"/>
  <c r="B30" i="13" s="1"/>
  <c r="I31" i="13"/>
  <c r="W35" i="13"/>
  <c r="P35" i="13" s="1"/>
  <c r="P33" i="13" s="1"/>
  <c r="P50" i="13"/>
  <c r="N50" i="13" s="1"/>
  <c r="B87" i="12"/>
  <c r="I87" i="12" s="1"/>
  <c r="K87" i="12" s="1"/>
  <c r="B96" i="12"/>
  <c r="I96" i="12" s="1"/>
  <c r="K96" i="12" s="1"/>
  <c r="I102" i="12"/>
  <c r="K102" i="12" s="1"/>
  <c r="F109" i="12"/>
  <c r="S157" i="13"/>
  <c r="F109" i="13"/>
  <c r="F118" i="13"/>
  <c r="F77" i="13"/>
  <c r="C37" i="13"/>
  <c r="B37" i="13" s="1"/>
  <c r="E77" i="12"/>
  <c r="U89" i="12"/>
  <c r="W89" i="12" s="1"/>
  <c r="G109" i="12"/>
  <c r="G118" i="13"/>
  <c r="R157" i="13"/>
  <c r="G77" i="13"/>
  <c r="G109" i="13"/>
  <c r="C30" i="12"/>
  <c r="B30" i="12" s="1"/>
  <c r="F77" i="12"/>
  <c r="R100" i="12"/>
  <c r="T103" i="12"/>
  <c r="T100" i="12" s="1"/>
  <c r="C113" i="12"/>
  <c r="B113" i="12" s="1"/>
  <c r="I22" i="13"/>
  <c r="J27" i="13"/>
  <c r="E37" i="13"/>
  <c r="F60" i="13"/>
  <c r="F58" i="13" s="1"/>
  <c r="W63" i="13"/>
  <c r="P63" i="13" s="1"/>
  <c r="N63" i="13" s="1"/>
  <c r="P70" i="13"/>
  <c r="N70" i="13" s="1"/>
  <c r="G77" i="12"/>
  <c r="S100" i="12"/>
  <c r="W102" i="12"/>
  <c r="C144" i="12"/>
  <c r="E146" i="12"/>
  <c r="E144" i="12" s="1"/>
  <c r="F37" i="13"/>
  <c r="O49" i="13"/>
  <c r="R33" i="12"/>
  <c r="D58" i="12"/>
  <c r="C69" i="12"/>
  <c r="W14" i="13"/>
  <c r="P14" i="13" s="1"/>
  <c r="N14" i="13" s="1"/>
  <c r="C27" i="13"/>
  <c r="G37" i="13"/>
  <c r="O69" i="12"/>
  <c r="O86" i="12"/>
  <c r="N86" i="12" s="1"/>
  <c r="C103" i="12"/>
  <c r="E19" i="13"/>
  <c r="V157" i="13"/>
  <c r="C77" i="13"/>
  <c r="C109" i="13"/>
  <c r="C118" i="13"/>
  <c r="B59" i="13"/>
  <c r="I59" i="13" s="1"/>
  <c r="K59" i="13" s="1"/>
  <c r="N96" i="13"/>
  <c r="F118" i="12"/>
  <c r="D77" i="13"/>
  <c r="U157" i="13"/>
  <c r="D109" i="13"/>
  <c r="D118" i="13"/>
  <c r="U89" i="13"/>
  <c r="W89" i="13" s="1"/>
  <c r="P89" i="13" s="1"/>
  <c r="N89" i="13" s="1"/>
  <c r="N101" i="13"/>
  <c r="F27" i="14"/>
  <c r="B32" i="14"/>
  <c r="I32" i="14" s="1"/>
  <c r="I30" i="14" s="1"/>
  <c r="C30" i="14"/>
  <c r="B30" i="14" s="1"/>
  <c r="N54" i="14"/>
  <c r="V60" i="14"/>
  <c r="V58" i="14" s="1"/>
  <c r="N96" i="14"/>
  <c r="U69" i="13"/>
  <c r="C113" i="13"/>
  <c r="B113" i="13" s="1"/>
  <c r="I113" i="13" s="1"/>
  <c r="N87" i="14"/>
  <c r="P87" i="13"/>
  <c r="N87" i="13" s="1"/>
  <c r="S100" i="13"/>
  <c r="N107" i="13"/>
  <c r="D19" i="14"/>
  <c r="J27" i="14"/>
  <c r="D86" i="13"/>
  <c r="G146" i="13"/>
  <c r="G144" i="13" s="1"/>
  <c r="K147" i="13"/>
  <c r="R157" i="14"/>
  <c r="G77" i="14"/>
  <c r="G118" i="14"/>
  <c r="G109" i="14"/>
  <c r="G37" i="14"/>
  <c r="N50" i="14"/>
  <c r="W147" i="13"/>
  <c r="P147" i="13" s="1"/>
  <c r="N147" i="13" s="1"/>
  <c r="I22" i="14"/>
  <c r="B103" i="14"/>
  <c r="D100" i="14"/>
  <c r="B100" i="14" s="1"/>
  <c r="R144" i="14"/>
  <c r="E103" i="13"/>
  <c r="E100" i="13" s="1"/>
  <c r="I70" i="14"/>
  <c r="K70" i="14" s="1"/>
  <c r="S69" i="13"/>
  <c r="D100" i="13"/>
  <c r="B100" i="13" s="1"/>
  <c r="C77" i="14"/>
  <c r="F86" i="14"/>
  <c r="T86" i="14"/>
  <c r="P86" i="14" s="1"/>
  <c r="E103" i="14"/>
  <c r="E100" i="14" s="1"/>
  <c r="E109" i="14"/>
  <c r="D118" i="14"/>
  <c r="B118" i="14" s="1"/>
  <c r="B77" i="15"/>
  <c r="J55" i="14"/>
  <c r="G69" i="14"/>
  <c r="D77" i="14"/>
  <c r="F109" i="14"/>
  <c r="E118" i="14"/>
  <c r="I147" i="14"/>
  <c r="K147" i="14" s="1"/>
  <c r="E146" i="14"/>
  <c r="E144" i="14" s="1"/>
  <c r="P14" i="14"/>
  <c r="N14" i="14" s="1"/>
  <c r="E77" i="14"/>
  <c r="U89" i="14"/>
  <c r="W89" i="14" s="1"/>
  <c r="P89" i="14" s="1"/>
  <c r="N89" i="14" s="1"/>
  <c r="S103" i="14"/>
  <c r="F118" i="14"/>
  <c r="F60" i="14"/>
  <c r="F58" i="14" s="1"/>
  <c r="U69" i="14"/>
  <c r="F77" i="14"/>
  <c r="R100" i="14"/>
  <c r="C144" i="14"/>
  <c r="O146" i="14"/>
  <c r="B148" i="14"/>
  <c r="I148" i="14" s="1"/>
  <c r="K148" i="14" s="1"/>
  <c r="F23" i="15"/>
  <c r="S26" i="15"/>
  <c r="N87" i="15"/>
  <c r="N88" i="15"/>
  <c r="C37" i="14"/>
  <c r="R26" i="15"/>
  <c r="B146" i="14"/>
  <c r="V157" i="14"/>
  <c r="W157" i="14" s="1"/>
  <c r="W61" i="14"/>
  <c r="P61" i="14" s="1"/>
  <c r="N61" i="14" s="1"/>
  <c r="D69" i="14"/>
  <c r="O69" i="14"/>
  <c r="O60" i="14" s="1"/>
  <c r="D86" i="14"/>
  <c r="B86" i="14" s="1"/>
  <c r="O86" i="14"/>
  <c r="C109" i="14"/>
  <c r="F37" i="14"/>
  <c r="D109" i="14"/>
  <c r="U26" i="15"/>
  <c r="W33" i="15"/>
  <c r="N51" i="15"/>
  <c r="W14" i="15"/>
  <c r="P14" i="15" s="1"/>
  <c r="N14" i="15" s="1"/>
  <c r="G37" i="15"/>
  <c r="T86" i="15"/>
  <c r="P86" i="15" s="1"/>
  <c r="F103" i="15"/>
  <c r="F100" i="15" s="1"/>
  <c r="T157" i="15"/>
  <c r="E19" i="15"/>
  <c r="C118" i="15"/>
  <c r="V157" i="15"/>
  <c r="I62" i="15"/>
  <c r="K62" i="15" s="1"/>
  <c r="S69" i="15"/>
  <c r="U157" i="15"/>
  <c r="D109" i="15"/>
  <c r="D118" i="15"/>
  <c r="E77" i="15"/>
  <c r="U89" i="15"/>
  <c r="W89" i="15" s="1"/>
  <c r="P89" i="15" s="1"/>
  <c r="W106" i="15"/>
  <c r="P106" i="15" s="1"/>
  <c r="N106" i="15" s="1"/>
  <c r="C30" i="15"/>
  <c r="B30" i="15" s="1"/>
  <c r="F60" i="15"/>
  <c r="F58" i="15" s="1"/>
  <c r="U69" i="15"/>
  <c r="R100" i="15"/>
  <c r="C109" i="15"/>
  <c r="F109" i="15"/>
  <c r="S157" i="15"/>
  <c r="F118" i="15"/>
  <c r="C37" i="15"/>
  <c r="G77" i="15"/>
  <c r="S100" i="15"/>
  <c r="E109" i="15"/>
  <c r="O146" i="15"/>
  <c r="O144" i="15" s="1"/>
  <c r="P63" i="16"/>
  <c r="N63" i="16" s="1"/>
  <c r="D37" i="15"/>
  <c r="J103" i="15"/>
  <c r="J100" i="15" s="1"/>
  <c r="G109" i="15"/>
  <c r="G118" i="15"/>
  <c r="N145" i="15"/>
  <c r="I22" i="15"/>
  <c r="W61" i="15"/>
  <c r="P61" i="15" s="1"/>
  <c r="N61" i="15" s="1"/>
  <c r="D69" i="15"/>
  <c r="D60" i="15" s="1"/>
  <c r="O69" i="15"/>
  <c r="D86" i="15"/>
  <c r="O86" i="15"/>
  <c r="V146" i="15"/>
  <c r="V144" i="15" s="1"/>
  <c r="N88" i="16"/>
  <c r="F37" i="15"/>
  <c r="G19" i="16"/>
  <c r="G109" i="16"/>
  <c r="R157" i="16"/>
  <c r="R33" i="16"/>
  <c r="P50" i="16"/>
  <c r="N50" i="16" s="1"/>
  <c r="B96" i="16"/>
  <c r="I96" i="16" s="1"/>
  <c r="K96" i="16" s="1"/>
  <c r="E109" i="16"/>
  <c r="W148" i="16"/>
  <c r="P148" i="16" s="1"/>
  <c r="N148" i="16" s="1"/>
  <c r="V146" i="16"/>
  <c r="V144" i="16" s="1"/>
  <c r="I22" i="16"/>
  <c r="E37" i="16"/>
  <c r="W61" i="16"/>
  <c r="P61" i="16" s="1"/>
  <c r="N61" i="16" s="1"/>
  <c r="O89" i="16"/>
  <c r="G118" i="16"/>
  <c r="I145" i="16"/>
  <c r="K145" i="16" s="1"/>
  <c r="F144" i="16"/>
  <c r="C144" i="15"/>
  <c r="E146" i="15"/>
  <c r="E144" i="15" s="1"/>
  <c r="F37" i="16"/>
  <c r="E55" i="16"/>
  <c r="I55" i="16" s="1"/>
  <c r="E69" i="16"/>
  <c r="G19" i="17"/>
  <c r="W14" i="16"/>
  <c r="P14" i="16" s="1"/>
  <c r="N14" i="16" s="1"/>
  <c r="B22" i="16"/>
  <c r="C27" i="16"/>
  <c r="G37" i="16"/>
  <c r="W93" i="16"/>
  <c r="P93" i="16" s="1"/>
  <c r="N93" i="16" s="1"/>
  <c r="C113" i="16"/>
  <c r="B113" i="16" s="1"/>
  <c r="B114" i="16"/>
  <c r="I114" i="16" s="1"/>
  <c r="B30" i="17"/>
  <c r="C118" i="16"/>
  <c r="V157" i="16"/>
  <c r="C109" i="16"/>
  <c r="D27" i="16"/>
  <c r="I62" i="16"/>
  <c r="K62" i="16" s="1"/>
  <c r="S69" i="16"/>
  <c r="S60" i="16" s="1"/>
  <c r="T157" i="16"/>
  <c r="D118" i="16"/>
  <c r="U157" i="16"/>
  <c r="D109" i="16"/>
  <c r="P46" i="16"/>
  <c r="N46" i="16" s="1"/>
  <c r="T69" i="16"/>
  <c r="T60" i="16" s="1"/>
  <c r="T58" i="16" s="1"/>
  <c r="E77" i="16"/>
  <c r="T144" i="16"/>
  <c r="P145" i="16"/>
  <c r="N145" i="16" s="1"/>
  <c r="O146" i="16"/>
  <c r="B86" i="16"/>
  <c r="I86" i="16" s="1"/>
  <c r="K86" i="16" s="1"/>
  <c r="B106" i="16"/>
  <c r="I106" i="16" s="1"/>
  <c r="K106" i="16" s="1"/>
  <c r="C103" i="16"/>
  <c r="F109" i="16"/>
  <c r="S157" i="16"/>
  <c r="F118" i="16"/>
  <c r="C37" i="16"/>
  <c r="G77" i="16"/>
  <c r="F100" i="16"/>
  <c r="W102" i="16"/>
  <c r="U100" i="16"/>
  <c r="W100" i="16" s="1"/>
  <c r="S146" i="16"/>
  <c r="S144" i="16" s="1"/>
  <c r="C109" i="17"/>
  <c r="C118" i="17"/>
  <c r="V157" i="17"/>
  <c r="D27" i="17"/>
  <c r="B27" i="17" s="1"/>
  <c r="I62" i="17"/>
  <c r="K62" i="17" s="1"/>
  <c r="V69" i="17"/>
  <c r="V60" i="17" s="1"/>
  <c r="C77" i="17"/>
  <c r="W90" i="17"/>
  <c r="P90" i="17" s="1"/>
  <c r="N90" i="17" s="1"/>
  <c r="U89" i="17"/>
  <c r="W89" i="17" s="1"/>
  <c r="P89" i="17" s="1"/>
  <c r="N89" i="17" s="1"/>
  <c r="P102" i="17"/>
  <c r="N102" i="17" s="1"/>
  <c r="S100" i="17"/>
  <c r="D109" i="17"/>
  <c r="D118" i="17"/>
  <c r="U157" i="17"/>
  <c r="D77" i="17"/>
  <c r="P46" i="17"/>
  <c r="N46" i="17" s="1"/>
  <c r="W64" i="17"/>
  <c r="K90" i="17"/>
  <c r="D144" i="17"/>
  <c r="U26" i="18"/>
  <c r="D23" i="18"/>
  <c r="E118" i="17"/>
  <c r="T157" i="17"/>
  <c r="E109" i="17"/>
  <c r="C86" i="17"/>
  <c r="B86" i="17" s="1"/>
  <c r="S157" i="17"/>
  <c r="F118" i="17"/>
  <c r="F77" i="17"/>
  <c r="F109" i="17"/>
  <c r="C37" i="17"/>
  <c r="B37" i="17" s="1"/>
  <c r="I56" i="17"/>
  <c r="K56" i="17" s="1"/>
  <c r="P63" i="17"/>
  <c r="N63" i="17" s="1"/>
  <c r="J89" i="17"/>
  <c r="V100" i="17"/>
  <c r="W100" i="17" s="1"/>
  <c r="R157" i="17"/>
  <c r="G77" i="17"/>
  <c r="G109" i="17"/>
  <c r="G118" i="17"/>
  <c r="E89" i="17"/>
  <c r="I97" i="17"/>
  <c r="K97" i="17" s="1"/>
  <c r="F100" i="17"/>
  <c r="I102" i="17"/>
  <c r="K102" i="17" s="1"/>
  <c r="B18" i="17"/>
  <c r="I18" i="17" s="1"/>
  <c r="K18" i="17" s="1"/>
  <c r="I22" i="17"/>
  <c r="E37" i="17"/>
  <c r="W61" i="17"/>
  <c r="P61" i="17" s="1"/>
  <c r="N61" i="17" s="1"/>
  <c r="S69" i="17"/>
  <c r="S60" i="17" s="1"/>
  <c r="S58" i="17" s="1"/>
  <c r="S100" i="16"/>
  <c r="E146" i="16"/>
  <c r="E144" i="16" s="1"/>
  <c r="F37" i="17"/>
  <c r="B73" i="17"/>
  <c r="I73" i="17" s="1"/>
  <c r="K73" i="17" s="1"/>
  <c r="J86" i="17"/>
  <c r="W103" i="17"/>
  <c r="N116" i="17"/>
  <c r="G37" i="17"/>
  <c r="O86" i="17"/>
  <c r="N86" i="17" s="1"/>
  <c r="K94" i="17"/>
  <c r="E77" i="18"/>
  <c r="T157" i="18"/>
  <c r="E109" i="18"/>
  <c r="E118" i="18"/>
  <c r="B73" i="18"/>
  <c r="I73" i="18" s="1"/>
  <c r="K73" i="18" s="1"/>
  <c r="B96" i="17"/>
  <c r="I96" i="17" s="1"/>
  <c r="K96" i="17" s="1"/>
  <c r="V146" i="17"/>
  <c r="V144" i="17" s="1"/>
  <c r="C27" i="18"/>
  <c r="B27" i="18" s="1"/>
  <c r="B30" i="18"/>
  <c r="B32" i="18"/>
  <c r="I32" i="18" s="1"/>
  <c r="E55" i="18"/>
  <c r="I55" i="18" s="1"/>
  <c r="B90" i="18"/>
  <c r="I90" i="18" s="1"/>
  <c r="K90" i="18" s="1"/>
  <c r="D89" i="18"/>
  <c r="U144" i="17"/>
  <c r="G77" i="18"/>
  <c r="G109" i="18"/>
  <c r="G118" i="18"/>
  <c r="R157" i="18"/>
  <c r="W46" i="18"/>
  <c r="P46" i="18"/>
  <c r="N46" i="18" s="1"/>
  <c r="F60" i="18"/>
  <c r="F58" i="18" s="1"/>
  <c r="I64" i="18"/>
  <c r="K64" i="18" s="1"/>
  <c r="R69" i="18"/>
  <c r="R60" i="18" s="1"/>
  <c r="P72" i="18"/>
  <c r="N72" i="18" s="1"/>
  <c r="C100" i="18"/>
  <c r="B103" i="18"/>
  <c r="B113" i="18"/>
  <c r="I113" i="18" s="1"/>
  <c r="T103" i="17"/>
  <c r="C113" i="17"/>
  <c r="B113" i="17" s="1"/>
  <c r="O146" i="17"/>
  <c r="O144" i="17" s="1"/>
  <c r="W14" i="18"/>
  <c r="P14" i="18" s="1"/>
  <c r="N14" i="18" s="1"/>
  <c r="I22" i="18"/>
  <c r="P63" i="18"/>
  <c r="N63" i="18" s="1"/>
  <c r="B74" i="18"/>
  <c r="I74" i="18" s="1"/>
  <c r="K74" i="18" s="1"/>
  <c r="K91" i="18"/>
  <c r="C144" i="18"/>
  <c r="B144" i="18" s="1"/>
  <c r="P101" i="17"/>
  <c r="N101" i="17" s="1"/>
  <c r="W102" i="17"/>
  <c r="C144" i="17"/>
  <c r="E146" i="17"/>
  <c r="E144" i="17" s="1"/>
  <c r="E37" i="18"/>
  <c r="P92" i="18"/>
  <c r="N92" i="18" s="1"/>
  <c r="K95" i="18"/>
  <c r="P15" i="18"/>
  <c r="N15" i="18" s="1"/>
  <c r="J27" i="18"/>
  <c r="P101" i="18"/>
  <c r="N101" i="18" s="1"/>
  <c r="J103" i="18"/>
  <c r="J100" i="18" s="1"/>
  <c r="C103" i="17"/>
  <c r="C118" i="18"/>
  <c r="C37" i="18"/>
  <c r="V157" i="18"/>
  <c r="W157" i="18" s="1"/>
  <c r="C77" i="18"/>
  <c r="C109" i="18"/>
  <c r="G37" i="18"/>
  <c r="P64" i="18"/>
  <c r="N64" i="18" s="1"/>
  <c r="P91" i="18"/>
  <c r="N91" i="18" s="1"/>
  <c r="P50" i="18"/>
  <c r="N50" i="18" s="1"/>
  <c r="I63" i="18"/>
  <c r="K63" i="18" s="1"/>
  <c r="T103" i="18"/>
  <c r="T100" i="18" s="1"/>
  <c r="P104" i="18"/>
  <c r="N104" i="18" s="1"/>
  <c r="D118" i="18"/>
  <c r="O144" i="18"/>
  <c r="B145" i="18"/>
  <c r="I145" i="18" s="1"/>
  <c r="K145" i="18" s="1"/>
  <c r="W70" i="18"/>
  <c r="P70" i="18" s="1"/>
  <c r="N70" i="18" s="1"/>
  <c r="R89" i="18"/>
  <c r="D109" i="18"/>
  <c r="F118" i="18"/>
  <c r="W147" i="18"/>
  <c r="P147" i="18" s="1"/>
  <c r="N147" i="18" s="1"/>
  <c r="S157" i="18"/>
  <c r="P59" i="18"/>
  <c r="N59" i="18" s="1"/>
  <c r="T86" i="18"/>
  <c r="P86" i="18" s="1"/>
  <c r="E103" i="18"/>
  <c r="E100" i="18" s="1"/>
  <c r="W106" i="18"/>
  <c r="P106" i="18" s="1"/>
  <c r="N106" i="18" s="1"/>
  <c r="B148" i="18"/>
  <c r="I148" i="18" s="1"/>
  <c r="K148" i="18" s="1"/>
  <c r="S69" i="18"/>
  <c r="S60" i="18" s="1"/>
  <c r="S58" i="18" s="1"/>
  <c r="D77" i="18"/>
  <c r="I97" i="18"/>
  <c r="K97" i="18" s="1"/>
  <c r="D100" i="18"/>
  <c r="F109" i="18"/>
  <c r="U89" i="18"/>
  <c r="W89" i="18" s="1"/>
  <c r="S100" i="18"/>
  <c r="E146" i="18"/>
  <c r="E144" i="18" s="1"/>
  <c r="B19" i="7"/>
  <c r="V26" i="7"/>
  <c r="C23" i="7"/>
  <c r="P35" i="7"/>
  <c r="P16" i="7"/>
  <c r="N16" i="7" s="1"/>
  <c r="U26" i="7"/>
  <c r="D23" i="7"/>
  <c r="W14" i="7"/>
  <c r="P14" i="7" s="1"/>
  <c r="N14" i="7" s="1"/>
  <c r="B22" i="7"/>
  <c r="C27" i="7"/>
  <c r="U33" i="7"/>
  <c r="W33" i="7" s="1"/>
  <c r="E69" i="7"/>
  <c r="W70" i="7"/>
  <c r="P70" i="7" s="1"/>
  <c r="N70" i="7" s="1"/>
  <c r="K90" i="7"/>
  <c r="V157" i="7"/>
  <c r="C109" i="7"/>
  <c r="C118" i="7"/>
  <c r="U157" i="7"/>
  <c r="D77" i="7"/>
  <c r="B77" i="7" s="1"/>
  <c r="D109" i="7"/>
  <c r="D118" i="7"/>
  <c r="P46" i="7"/>
  <c r="N46" i="7" s="1"/>
  <c r="C144" i="7"/>
  <c r="N51" i="8"/>
  <c r="N96" i="7"/>
  <c r="U26" i="8"/>
  <c r="D23" i="8"/>
  <c r="E77" i="7"/>
  <c r="T157" i="7"/>
  <c r="E109" i="7"/>
  <c r="E118" i="7"/>
  <c r="F109" i="7"/>
  <c r="S157" i="7"/>
  <c r="F118" i="7"/>
  <c r="F77" i="7"/>
  <c r="C37" i="7"/>
  <c r="I56" i="7"/>
  <c r="K56" i="7" s="1"/>
  <c r="W61" i="7"/>
  <c r="P61" i="7" s="1"/>
  <c r="N61" i="7" s="1"/>
  <c r="I74" i="7"/>
  <c r="K74" i="7" s="1"/>
  <c r="G109" i="7"/>
  <c r="G118" i="7"/>
  <c r="R157" i="7"/>
  <c r="G77" i="7"/>
  <c r="R33" i="7"/>
  <c r="D37" i="7"/>
  <c r="O69" i="7"/>
  <c r="I22" i="7"/>
  <c r="E37" i="7"/>
  <c r="N88" i="7"/>
  <c r="O86" i="7"/>
  <c r="N86" i="7" s="1"/>
  <c r="I97" i="7"/>
  <c r="K97" i="7" s="1"/>
  <c r="E89" i="7"/>
  <c r="W62" i="7"/>
  <c r="P62" i="7" s="1"/>
  <c r="N62" i="7" s="1"/>
  <c r="W90" i="7"/>
  <c r="P90" i="7" s="1"/>
  <c r="N90" i="7" s="1"/>
  <c r="U89" i="7"/>
  <c r="W89" i="7" s="1"/>
  <c r="P89" i="7" s="1"/>
  <c r="K94" i="7"/>
  <c r="F100" i="7"/>
  <c r="C113" i="7"/>
  <c r="B113" i="7" s="1"/>
  <c r="O146" i="7"/>
  <c r="I22" i="8"/>
  <c r="J27" i="8"/>
  <c r="G61" i="8"/>
  <c r="S100" i="7"/>
  <c r="E146" i="7"/>
  <c r="E144" i="7" s="1"/>
  <c r="E55" i="8"/>
  <c r="I55" i="8" s="1"/>
  <c r="C144" i="8"/>
  <c r="W14" i="8"/>
  <c r="P14" i="8" s="1"/>
  <c r="N14" i="8" s="1"/>
  <c r="E69" i="8"/>
  <c r="P71" i="8"/>
  <c r="N71" i="8" s="1"/>
  <c r="W72" i="8"/>
  <c r="P72" i="8" s="1"/>
  <c r="N72" i="8" s="1"/>
  <c r="U69" i="8"/>
  <c r="C103" i="7"/>
  <c r="C109" i="8"/>
  <c r="C118" i="8"/>
  <c r="V157" i="8"/>
  <c r="T69" i="8"/>
  <c r="T60" i="8" s="1"/>
  <c r="T58" i="8" s="1"/>
  <c r="P145" i="7"/>
  <c r="N145" i="7" s="1"/>
  <c r="D118" i="8"/>
  <c r="U157" i="8"/>
  <c r="D109" i="8"/>
  <c r="P46" i="8"/>
  <c r="N46" i="8" s="1"/>
  <c r="P64" i="8"/>
  <c r="N64" i="8" s="1"/>
  <c r="C77" i="8"/>
  <c r="B103" i="8"/>
  <c r="C100" i="8"/>
  <c r="E118" i="8"/>
  <c r="E77" i="8"/>
  <c r="T157" i="8"/>
  <c r="E109" i="8"/>
  <c r="V69" i="8"/>
  <c r="W70" i="8"/>
  <c r="P70" i="8" s="1"/>
  <c r="N70" i="8" s="1"/>
  <c r="D77" i="8"/>
  <c r="N87" i="8"/>
  <c r="V146" i="7"/>
  <c r="V144" i="7" s="1"/>
  <c r="F77" i="8"/>
  <c r="F109" i="8"/>
  <c r="S157" i="8"/>
  <c r="F118" i="8"/>
  <c r="D30" i="8"/>
  <c r="B30" i="8" s="1"/>
  <c r="C37" i="8"/>
  <c r="I73" i="8"/>
  <c r="K73" i="8" s="1"/>
  <c r="R157" i="8"/>
  <c r="G77" i="8"/>
  <c r="G109" i="8"/>
  <c r="G118" i="8"/>
  <c r="R33" i="8"/>
  <c r="D37" i="8"/>
  <c r="W90" i="8"/>
  <c r="P90" i="8" s="1"/>
  <c r="N90" i="8" s="1"/>
  <c r="V100" i="8"/>
  <c r="W100" i="8" s="1"/>
  <c r="N88" i="8"/>
  <c r="O103" i="8"/>
  <c r="B106" i="8"/>
  <c r="I106" i="8" s="1"/>
  <c r="K106" i="8" s="1"/>
  <c r="B114" i="8"/>
  <c r="I114" i="8" s="1"/>
  <c r="N147" i="8"/>
  <c r="D109" i="9"/>
  <c r="D118" i="9"/>
  <c r="U157" i="9"/>
  <c r="D77" i="9"/>
  <c r="T49" i="9"/>
  <c r="P49" i="9" s="1"/>
  <c r="W59" i="9"/>
  <c r="P59" i="9" s="1"/>
  <c r="N59" i="9" s="1"/>
  <c r="O69" i="9"/>
  <c r="E103" i="8"/>
  <c r="E100" i="8" s="1"/>
  <c r="B148" i="8"/>
  <c r="I148" i="8" s="1"/>
  <c r="K148" i="8" s="1"/>
  <c r="T157" i="9"/>
  <c r="E109" i="9"/>
  <c r="E118" i="9"/>
  <c r="E77" i="9"/>
  <c r="N50" i="9"/>
  <c r="P64" i="9"/>
  <c r="N64" i="9" s="1"/>
  <c r="G144" i="9"/>
  <c r="S157" i="9"/>
  <c r="F118" i="9"/>
  <c r="F77" i="9"/>
  <c r="F109" i="9"/>
  <c r="B70" i="9"/>
  <c r="I70" i="9" s="1"/>
  <c r="K70" i="9" s="1"/>
  <c r="G23" i="10"/>
  <c r="R26" i="10"/>
  <c r="U89" i="8"/>
  <c r="W89" i="8" s="1"/>
  <c r="P89" i="8" s="1"/>
  <c r="N89" i="8" s="1"/>
  <c r="G118" i="9"/>
  <c r="R157" i="9"/>
  <c r="G77" i="9"/>
  <c r="G109" i="9"/>
  <c r="R33" i="9"/>
  <c r="D37" i="9"/>
  <c r="W71" i="9"/>
  <c r="P71" i="9" s="1"/>
  <c r="N71" i="9" s="1"/>
  <c r="T103" i="8"/>
  <c r="I22" i="9"/>
  <c r="E37" i="9"/>
  <c r="T26" i="10"/>
  <c r="S100" i="8"/>
  <c r="P101" i="8"/>
  <c r="N101" i="8" s="1"/>
  <c r="E146" i="8"/>
  <c r="E144" i="8" s="1"/>
  <c r="F37" i="9"/>
  <c r="N96" i="9"/>
  <c r="D89" i="8"/>
  <c r="D144" i="8"/>
  <c r="W14" i="9"/>
  <c r="P14" i="9" s="1"/>
  <c r="N14" i="9" s="1"/>
  <c r="B28" i="9"/>
  <c r="I28" i="9" s="1"/>
  <c r="K28" i="9" s="1"/>
  <c r="G37" i="9"/>
  <c r="V26" i="10"/>
  <c r="C23" i="10"/>
  <c r="D86" i="8"/>
  <c r="C77" i="9"/>
  <c r="C109" i="9"/>
  <c r="C118" i="9"/>
  <c r="V157" i="9"/>
  <c r="P106" i="9"/>
  <c r="N106" i="9" s="1"/>
  <c r="G69" i="9"/>
  <c r="S69" i="9"/>
  <c r="S60" i="9" s="1"/>
  <c r="S58" i="9" s="1"/>
  <c r="B87" i="9"/>
  <c r="I87" i="9" s="1"/>
  <c r="K87" i="9" s="1"/>
  <c r="T89" i="9"/>
  <c r="W148" i="9"/>
  <c r="P148" i="9" s="1"/>
  <c r="N148" i="9" s="1"/>
  <c r="E77" i="10"/>
  <c r="T157" i="10"/>
  <c r="E109" i="10"/>
  <c r="E118" i="10"/>
  <c r="E37" i="10"/>
  <c r="F60" i="10"/>
  <c r="F58" i="10" s="1"/>
  <c r="U69" i="10"/>
  <c r="W69" i="10" s="1"/>
  <c r="K105" i="10"/>
  <c r="N87" i="9"/>
  <c r="U89" i="9"/>
  <c r="W89" i="9" s="1"/>
  <c r="C146" i="9"/>
  <c r="J27" i="10"/>
  <c r="E55" i="10"/>
  <c r="I55" i="10" s="1"/>
  <c r="K55" i="10" s="1"/>
  <c r="D58" i="10"/>
  <c r="K64" i="10"/>
  <c r="I74" i="10"/>
  <c r="K74" i="10" s="1"/>
  <c r="W90" i="10"/>
  <c r="P90" i="10" s="1"/>
  <c r="N90" i="10" s="1"/>
  <c r="R100" i="9"/>
  <c r="N104" i="9"/>
  <c r="C113" i="9"/>
  <c r="B113" i="9" s="1"/>
  <c r="G77" i="10"/>
  <c r="G109" i="10"/>
  <c r="G118" i="10"/>
  <c r="R157" i="10"/>
  <c r="B32" i="10"/>
  <c r="I32" i="10" s="1"/>
  <c r="I30" i="10" s="1"/>
  <c r="C30" i="10"/>
  <c r="B30" i="10" s="1"/>
  <c r="W33" i="10"/>
  <c r="G37" i="10"/>
  <c r="W94" i="10"/>
  <c r="P94" i="10" s="1"/>
  <c r="N94" i="10" s="1"/>
  <c r="K104" i="10"/>
  <c r="G144" i="10"/>
  <c r="C69" i="9"/>
  <c r="C86" i="9"/>
  <c r="B86" i="9" s="1"/>
  <c r="V103" i="9"/>
  <c r="V100" i="9" s="1"/>
  <c r="D144" i="9"/>
  <c r="K56" i="10"/>
  <c r="W63" i="10"/>
  <c r="P63" i="10" s="1"/>
  <c r="N63" i="10" s="1"/>
  <c r="P71" i="10"/>
  <c r="N71" i="10" s="1"/>
  <c r="N87" i="10"/>
  <c r="J144" i="10"/>
  <c r="U100" i="9"/>
  <c r="C103" i="9"/>
  <c r="O60" i="10"/>
  <c r="O58" i="10" s="1"/>
  <c r="P64" i="10"/>
  <c r="N64" i="10" s="1"/>
  <c r="I72" i="10"/>
  <c r="K72" i="10" s="1"/>
  <c r="C118" i="10"/>
  <c r="C37" i="10"/>
  <c r="V157" i="10"/>
  <c r="W157" i="10" s="1"/>
  <c r="C77" i="10"/>
  <c r="C109" i="10"/>
  <c r="I22" i="10"/>
  <c r="C100" i="10"/>
  <c r="B113" i="10"/>
  <c r="I113" i="10" s="1"/>
  <c r="E103" i="9"/>
  <c r="E100" i="9" s="1"/>
  <c r="W64" i="10"/>
  <c r="I70" i="10"/>
  <c r="K70" i="10" s="1"/>
  <c r="E69" i="10"/>
  <c r="I73" i="10"/>
  <c r="K73" i="10" s="1"/>
  <c r="B106" i="10"/>
  <c r="I106" i="10" s="1"/>
  <c r="K106" i="10" s="1"/>
  <c r="D103" i="10"/>
  <c r="D100" i="10" s="1"/>
  <c r="C69" i="10"/>
  <c r="C86" i="10"/>
  <c r="B86" i="10" s="1"/>
  <c r="V103" i="10"/>
  <c r="D118" i="10"/>
  <c r="D144" i="10"/>
  <c r="W59" i="10"/>
  <c r="P59" i="10" s="1"/>
  <c r="N59" i="10" s="1"/>
  <c r="O86" i="10"/>
  <c r="P102" i="10"/>
  <c r="N102" i="10" s="1"/>
  <c r="O103" i="10"/>
  <c r="D109" i="10"/>
  <c r="B114" i="10"/>
  <c r="I114" i="10" s="1"/>
  <c r="F118" i="10"/>
  <c r="S157" i="10"/>
  <c r="E103" i="10"/>
  <c r="E100" i="10" s="1"/>
  <c r="B148" i="10"/>
  <c r="I148" i="10" s="1"/>
  <c r="K148" i="10" s="1"/>
  <c r="P46" i="10"/>
  <c r="N46" i="10" s="1"/>
  <c r="U89" i="10"/>
  <c r="W89" i="10" s="1"/>
  <c r="P89" i="10" s="1"/>
  <c r="N89" i="10" s="1"/>
  <c r="S100" i="10"/>
  <c r="E146" i="10"/>
  <c r="E144" i="10" s="1"/>
  <c r="P15" i="5"/>
  <c r="N15" i="5" s="1"/>
  <c r="B19" i="5"/>
  <c r="C23" i="5"/>
  <c r="V26" i="5"/>
  <c r="W14" i="5"/>
  <c r="P14" i="5" s="1"/>
  <c r="N14" i="5" s="1"/>
  <c r="E23" i="5"/>
  <c r="I62" i="5"/>
  <c r="K62" i="5" s="1"/>
  <c r="U157" i="5"/>
  <c r="D118" i="5"/>
  <c r="D77" i="5"/>
  <c r="D109" i="5"/>
  <c r="B109" i="5" s="1"/>
  <c r="C86" i="5"/>
  <c r="B86" i="5" s="1"/>
  <c r="I86" i="5" s="1"/>
  <c r="K86" i="5" s="1"/>
  <c r="B87" i="5"/>
  <c r="I87" i="5" s="1"/>
  <c r="K87" i="5" s="1"/>
  <c r="G19" i="5"/>
  <c r="E118" i="5"/>
  <c r="T157" i="5"/>
  <c r="E109" i="5"/>
  <c r="W35" i="5"/>
  <c r="P35" i="5" s="1"/>
  <c r="P33" i="5" s="1"/>
  <c r="V33" i="5"/>
  <c r="W33" i="5" s="1"/>
  <c r="O69" i="5"/>
  <c r="O60" i="5" s="1"/>
  <c r="P73" i="5"/>
  <c r="N73" i="5" s="1"/>
  <c r="B103" i="5"/>
  <c r="I103" i="5" s="1"/>
  <c r="C100" i="5"/>
  <c r="C27" i="5"/>
  <c r="N53" i="5"/>
  <c r="K56" i="5"/>
  <c r="R69" i="5"/>
  <c r="R157" i="5"/>
  <c r="G77" i="5"/>
  <c r="G109" i="5"/>
  <c r="G118" i="5"/>
  <c r="E77" i="5"/>
  <c r="N96" i="5"/>
  <c r="I22" i="5"/>
  <c r="H30" i="5"/>
  <c r="W59" i="5"/>
  <c r="P59" i="5" s="1"/>
  <c r="N59" i="5" s="1"/>
  <c r="N116" i="5"/>
  <c r="P148" i="5"/>
  <c r="N148" i="5" s="1"/>
  <c r="N51" i="5"/>
  <c r="I70" i="5"/>
  <c r="K70" i="5" s="1"/>
  <c r="U60" i="5"/>
  <c r="B32" i="5"/>
  <c r="I32" i="5" s="1"/>
  <c r="I30" i="5" s="1"/>
  <c r="C30" i="5"/>
  <c r="B30" i="5" s="1"/>
  <c r="W61" i="5"/>
  <c r="P61" i="5" s="1"/>
  <c r="N61" i="5" s="1"/>
  <c r="V69" i="5"/>
  <c r="V60" i="5" s="1"/>
  <c r="V58" i="5" s="1"/>
  <c r="W70" i="5"/>
  <c r="P70" i="5" s="1"/>
  <c r="N70" i="5" s="1"/>
  <c r="R89" i="5"/>
  <c r="O103" i="5"/>
  <c r="B106" i="5"/>
  <c r="I106" i="5" s="1"/>
  <c r="K106" i="5" s="1"/>
  <c r="B114" i="5"/>
  <c r="I114" i="5" s="1"/>
  <c r="F118" i="5"/>
  <c r="J27" i="6"/>
  <c r="F60" i="6"/>
  <c r="F58" i="6" s="1"/>
  <c r="I71" i="6"/>
  <c r="K71" i="6" s="1"/>
  <c r="C77" i="5"/>
  <c r="T86" i="5"/>
  <c r="P86" i="5" s="1"/>
  <c r="N86" i="5" s="1"/>
  <c r="F109" i="5"/>
  <c r="N49" i="6"/>
  <c r="W90" i="6"/>
  <c r="P90" i="6" s="1"/>
  <c r="N90" i="6" s="1"/>
  <c r="U89" i="6"/>
  <c r="W89" i="6" s="1"/>
  <c r="P89" i="6" s="1"/>
  <c r="N53" i="6"/>
  <c r="N87" i="6"/>
  <c r="N88" i="6"/>
  <c r="O86" i="6"/>
  <c r="F77" i="5"/>
  <c r="T103" i="5"/>
  <c r="W14" i="6"/>
  <c r="P14" i="6" s="1"/>
  <c r="N14" i="6" s="1"/>
  <c r="I62" i="6"/>
  <c r="K62" i="6" s="1"/>
  <c r="P73" i="6"/>
  <c r="N73" i="6" s="1"/>
  <c r="K90" i="6"/>
  <c r="C37" i="5"/>
  <c r="B37" i="5" s="1"/>
  <c r="S100" i="5"/>
  <c r="C118" i="5"/>
  <c r="W164" i="5"/>
  <c r="P164" i="5" s="1"/>
  <c r="N164" i="5" s="1"/>
  <c r="O69" i="6"/>
  <c r="O60" i="6" s="1"/>
  <c r="B113" i="6"/>
  <c r="I113" i="6" s="1"/>
  <c r="V157" i="5"/>
  <c r="N51" i="6"/>
  <c r="K87" i="6"/>
  <c r="K94" i="6"/>
  <c r="D69" i="5"/>
  <c r="P64" i="6"/>
  <c r="N64" i="6" s="1"/>
  <c r="B70" i="6"/>
  <c r="I70" i="6" s="1"/>
  <c r="K70" i="6" s="1"/>
  <c r="W71" i="6"/>
  <c r="P71" i="6" s="1"/>
  <c r="N71" i="6" s="1"/>
  <c r="W103" i="6"/>
  <c r="P103" i="6" s="1"/>
  <c r="U100" i="6"/>
  <c r="C144" i="6"/>
  <c r="R33" i="6"/>
  <c r="D37" i="6"/>
  <c r="C86" i="6"/>
  <c r="D89" i="6"/>
  <c r="P104" i="6"/>
  <c r="N104" i="6" s="1"/>
  <c r="D118" i="6"/>
  <c r="B118" i="6" s="1"/>
  <c r="B145" i="6"/>
  <c r="I145" i="6" s="1"/>
  <c r="K145" i="6" s="1"/>
  <c r="I22" i="6"/>
  <c r="W59" i="6"/>
  <c r="P59" i="6" s="1"/>
  <c r="N59" i="6" s="1"/>
  <c r="W61" i="6"/>
  <c r="P61" i="6" s="1"/>
  <c r="N61" i="6" s="1"/>
  <c r="P102" i="6"/>
  <c r="N102" i="6" s="1"/>
  <c r="C103" i="6"/>
  <c r="C109" i="6"/>
  <c r="E118" i="6"/>
  <c r="R157" i="6"/>
  <c r="W70" i="6"/>
  <c r="P70" i="6" s="1"/>
  <c r="N70" i="6" s="1"/>
  <c r="D109" i="6"/>
  <c r="B114" i="6"/>
  <c r="I114" i="6" s="1"/>
  <c r="F118" i="6"/>
  <c r="S157" i="6"/>
  <c r="E109" i="6"/>
  <c r="G118" i="6"/>
  <c r="T157" i="6"/>
  <c r="V33" i="6"/>
  <c r="W33" i="6" s="1"/>
  <c r="S69" i="6"/>
  <c r="D77" i="6"/>
  <c r="I97" i="6"/>
  <c r="K97" i="6" s="1"/>
  <c r="I102" i="6"/>
  <c r="K102" i="6" s="1"/>
  <c r="F109" i="6"/>
  <c r="G109" i="6"/>
  <c r="V157" i="6"/>
  <c r="W157" i="6" s="1"/>
  <c r="C30" i="6"/>
  <c r="B30" i="6" s="1"/>
  <c r="C37" i="6"/>
  <c r="S100" i="6"/>
  <c r="E146" i="6"/>
  <c r="E144" i="6" s="1"/>
  <c r="N52" i="4"/>
  <c r="U26" i="4"/>
  <c r="D23" i="4"/>
  <c r="B19" i="4"/>
  <c r="I64" i="4"/>
  <c r="K64" i="4" s="1"/>
  <c r="O69" i="4"/>
  <c r="O60" i="4" s="1"/>
  <c r="P101" i="4"/>
  <c r="N101" i="4" s="1"/>
  <c r="S100" i="4"/>
  <c r="Q33" i="4"/>
  <c r="Q135" i="4" s="1"/>
  <c r="W46" i="4"/>
  <c r="G77" i="4"/>
  <c r="G109" i="4"/>
  <c r="G118" i="4"/>
  <c r="R157" i="4"/>
  <c r="C30" i="4"/>
  <c r="B30" i="4" s="1"/>
  <c r="G37" i="4"/>
  <c r="C60" i="4"/>
  <c r="I71" i="4"/>
  <c r="K71" i="4" s="1"/>
  <c r="P87" i="4"/>
  <c r="N87" i="4" s="1"/>
  <c r="T86" i="4"/>
  <c r="P86" i="4" s="1"/>
  <c r="F144" i="4"/>
  <c r="W14" i="4"/>
  <c r="P14" i="4" s="1"/>
  <c r="N14" i="4" s="1"/>
  <c r="F77" i="4"/>
  <c r="F109" i="4"/>
  <c r="S157" i="4"/>
  <c r="F118" i="4"/>
  <c r="P15" i="4"/>
  <c r="N15" i="4" s="1"/>
  <c r="O49" i="4"/>
  <c r="W61" i="4"/>
  <c r="P61" i="4" s="1"/>
  <c r="N61" i="4" s="1"/>
  <c r="B70" i="4"/>
  <c r="I70" i="4" s="1"/>
  <c r="K70" i="4" s="1"/>
  <c r="P70" i="4"/>
  <c r="N70" i="4" s="1"/>
  <c r="U146" i="4"/>
  <c r="W147" i="4"/>
  <c r="P147" i="4" s="1"/>
  <c r="N147" i="4" s="1"/>
  <c r="E77" i="4"/>
  <c r="T157" i="4"/>
  <c r="E109" i="4"/>
  <c r="E118" i="4"/>
  <c r="G23" i="4"/>
  <c r="I62" i="4"/>
  <c r="K62" i="4" s="1"/>
  <c r="T69" i="4"/>
  <c r="T60" i="4" s="1"/>
  <c r="T58" i="4" s="1"/>
  <c r="I87" i="4"/>
  <c r="K87" i="4" s="1"/>
  <c r="N96" i="4"/>
  <c r="P148" i="4"/>
  <c r="N148" i="4" s="1"/>
  <c r="F100" i="4"/>
  <c r="P106" i="4"/>
  <c r="N106" i="4" s="1"/>
  <c r="K147" i="4"/>
  <c r="C118" i="4"/>
  <c r="V157" i="4"/>
  <c r="W157" i="4" s="1"/>
  <c r="C77" i="4"/>
  <c r="C109" i="4"/>
  <c r="C37" i="4"/>
  <c r="B37" i="4" s="1"/>
  <c r="N48" i="4"/>
  <c r="P50" i="4"/>
  <c r="N50" i="4" s="1"/>
  <c r="P94" i="4"/>
  <c r="N94" i="4" s="1"/>
  <c r="G100" i="4"/>
  <c r="C154" i="4"/>
  <c r="R89" i="4"/>
  <c r="J100" i="4"/>
  <c r="W103" i="4"/>
  <c r="D86" i="4"/>
  <c r="B86" i="4" s="1"/>
  <c r="I86" i="4" s="1"/>
  <c r="K86" i="4" s="1"/>
  <c r="O86" i="4"/>
  <c r="E89" i="4"/>
  <c r="I89" i="4" s="1"/>
  <c r="C103" i="4"/>
  <c r="S146" i="4"/>
  <c r="S144" i="4" s="1"/>
  <c r="V100" i="4"/>
  <c r="W100" i="4" s="1"/>
  <c r="D109" i="4"/>
  <c r="B114" i="4"/>
  <c r="I114" i="4" s="1"/>
  <c r="B148" i="4"/>
  <c r="I148" i="4" s="1"/>
  <c r="K148" i="4" s="1"/>
  <c r="G69" i="4"/>
  <c r="S69" i="4"/>
  <c r="S60" i="4" s="1"/>
  <c r="S58" i="4" s="1"/>
  <c r="D77" i="4"/>
  <c r="D100" i="4"/>
  <c r="R103" i="4"/>
  <c r="U89" i="4"/>
  <c r="W89" i="4" s="1"/>
  <c r="E146" i="4"/>
  <c r="E144" i="4" s="1"/>
  <c r="B6" i="3"/>
  <c r="T164" i="3"/>
  <c r="S164" i="3"/>
  <c r="V74" i="3"/>
  <c r="U74" i="3"/>
  <c r="T74" i="3"/>
  <c r="S74" i="3"/>
  <c r="R74" i="3"/>
  <c r="O74" i="3"/>
  <c r="O72" i="3"/>
  <c r="J74" i="3"/>
  <c r="G74" i="3"/>
  <c r="F74" i="3"/>
  <c r="E74" i="3"/>
  <c r="D74" i="3"/>
  <c r="C74" i="3"/>
  <c r="C73" i="3"/>
  <c r="T168" i="3"/>
  <c r="P168" i="3"/>
  <c r="T167" i="3"/>
  <c r="P167" i="3"/>
  <c r="T166" i="3"/>
  <c r="T165" i="3"/>
  <c r="V164" i="3"/>
  <c r="U164" i="3"/>
  <c r="J158" i="3"/>
  <c r="F158" i="3"/>
  <c r="E158" i="3"/>
  <c r="D158" i="3"/>
  <c r="C158" i="3"/>
  <c r="G156" i="3"/>
  <c r="F156" i="3"/>
  <c r="E156" i="3"/>
  <c r="D156" i="3"/>
  <c r="C156" i="3"/>
  <c r="F155" i="3"/>
  <c r="E155" i="3"/>
  <c r="D155" i="3"/>
  <c r="C155" i="3"/>
  <c r="G153" i="3"/>
  <c r="F153" i="3"/>
  <c r="E153" i="3"/>
  <c r="D153" i="3"/>
  <c r="C153" i="3"/>
  <c r="V148" i="3"/>
  <c r="U148" i="3"/>
  <c r="T148" i="3"/>
  <c r="S148" i="3"/>
  <c r="R148" i="3"/>
  <c r="O148" i="3"/>
  <c r="J148" i="3"/>
  <c r="G148" i="3"/>
  <c r="G146" i="3" s="1"/>
  <c r="F148" i="3"/>
  <c r="F146" i="3" s="1"/>
  <c r="E148" i="3"/>
  <c r="D148" i="3"/>
  <c r="D146" i="3" s="1"/>
  <c r="C148" i="3"/>
  <c r="C146" i="3" s="1"/>
  <c r="V147" i="3"/>
  <c r="U147" i="3"/>
  <c r="T147" i="3"/>
  <c r="S147" i="3"/>
  <c r="R147" i="3"/>
  <c r="O147" i="3"/>
  <c r="J147" i="3"/>
  <c r="E147" i="3"/>
  <c r="T145" i="3"/>
  <c r="P145" i="3" s="1"/>
  <c r="O145" i="3"/>
  <c r="J145" i="3"/>
  <c r="G145" i="3"/>
  <c r="F145" i="3"/>
  <c r="D145" i="3"/>
  <c r="C145" i="3"/>
  <c r="O133" i="3"/>
  <c r="O132" i="3"/>
  <c r="O131" i="3"/>
  <c r="J129" i="3"/>
  <c r="J128" i="3"/>
  <c r="J127" i="3"/>
  <c r="U116" i="3"/>
  <c r="W116" i="3" s="1"/>
  <c r="P116" i="3" s="1"/>
  <c r="O116" i="3"/>
  <c r="J116" i="3"/>
  <c r="G116" i="3"/>
  <c r="F116" i="3"/>
  <c r="E116" i="3"/>
  <c r="D116" i="3"/>
  <c r="C116" i="3"/>
  <c r="E115" i="3"/>
  <c r="I115" i="3" s="1"/>
  <c r="E114" i="3"/>
  <c r="D114" i="3"/>
  <c r="D113" i="3" s="1"/>
  <c r="C114" i="3"/>
  <c r="O107" i="3"/>
  <c r="N107" i="3" s="1"/>
  <c r="E107" i="3"/>
  <c r="I107" i="3" s="1"/>
  <c r="K107" i="3" s="1"/>
  <c r="V106" i="3"/>
  <c r="V103" i="3" s="1"/>
  <c r="U106" i="3"/>
  <c r="U103" i="3" s="1"/>
  <c r="T106" i="3"/>
  <c r="S106" i="3"/>
  <c r="S103" i="3" s="1"/>
  <c r="R106" i="3"/>
  <c r="R103" i="3" s="1"/>
  <c r="O106" i="3"/>
  <c r="J106" i="3"/>
  <c r="F106" i="3"/>
  <c r="F103" i="3" s="1"/>
  <c r="E106" i="3"/>
  <c r="D106" i="3"/>
  <c r="C106" i="3"/>
  <c r="C103" i="3" s="1"/>
  <c r="T105" i="3"/>
  <c r="P105" i="3" s="1"/>
  <c r="O105" i="3"/>
  <c r="J105" i="3"/>
  <c r="E105" i="3"/>
  <c r="I105" i="3" s="1"/>
  <c r="T104" i="3"/>
  <c r="O104" i="3"/>
  <c r="J104" i="3"/>
  <c r="E104" i="3"/>
  <c r="I104" i="3" s="1"/>
  <c r="V102" i="3"/>
  <c r="U102" i="3"/>
  <c r="T102" i="3"/>
  <c r="S102" i="3"/>
  <c r="R102" i="3"/>
  <c r="O102" i="3"/>
  <c r="J102" i="3"/>
  <c r="F102" i="3"/>
  <c r="I102" i="3" s="1"/>
  <c r="E102" i="3"/>
  <c r="T101" i="3"/>
  <c r="S101" i="3"/>
  <c r="O101" i="3"/>
  <c r="J101" i="3"/>
  <c r="G101" i="3"/>
  <c r="F101" i="3"/>
  <c r="E101" i="3"/>
  <c r="D101" i="3"/>
  <c r="C101" i="3"/>
  <c r="U99" i="3"/>
  <c r="W99" i="3" s="1"/>
  <c r="P99" i="3" s="1"/>
  <c r="N99" i="3" s="1"/>
  <c r="E99" i="3"/>
  <c r="C99" i="3"/>
  <c r="U98" i="3"/>
  <c r="W98" i="3" s="1"/>
  <c r="P98" i="3" s="1"/>
  <c r="N98" i="3" s="1"/>
  <c r="E98" i="3"/>
  <c r="C98" i="3"/>
  <c r="U97" i="3"/>
  <c r="W97" i="3" s="1"/>
  <c r="P97" i="3" s="1"/>
  <c r="N97" i="3" s="1"/>
  <c r="E97" i="3"/>
  <c r="C97" i="3"/>
  <c r="W96" i="3"/>
  <c r="P96" i="3" s="1"/>
  <c r="O96" i="3"/>
  <c r="J96" i="3"/>
  <c r="G96" i="3"/>
  <c r="G89" i="3" s="1"/>
  <c r="F96" i="3"/>
  <c r="F89" i="3" s="1"/>
  <c r="E96" i="3"/>
  <c r="D96" i="3"/>
  <c r="C96" i="3"/>
  <c r="V95" i="3"/>
  <c r="U95" i="3"/>
  <c r="T95" i="3"/>
  <c r="S95" i="3"/>
  <c r="R95" i="3"/>
  <c r="O95" i="3"/>
  <c r="J95" i="3"/>
  <c r="D95" i="3"/>
  <c r="B95" i="3" s="1"/>
  <c r="I95" i="3" s="1"/>
  <c r="V94" i="3"/>
  <c r="U94" i="3"/>
  <c r="T94" i="3"/>
  <c r="S94" i="3"/>
  <c r="R94" i="3"/>
  <c r="O94" i="3"/>
  <c r="J94" i="3"/>
  <c r="D94" i="3"/>
  <c r="B94" i="3" s="1"/>
  <c r="I94" i="3" s="1"/>
  <c r="V93" i="3"/>
  <c r="U93" i="3"/>
  <c r="T93" i="3"/>
  <c r="S93" i="3"/>
  <c r="R93" i="3"/>
  <c r="O93" i="3"/>
  <c r="J93" i="3"/>
  <c r="D93" i="3"/>
  <c r="B93" i="3" s="1"/>
  <c r="I93" i="3" s="1"/>
  <c r="V92" i="3"/>
  <c r="U92" i="3"/>
  <c r="T92" i="3"/>
  <c r="S92" i="3"/>
  <c r="O92" i="3"/>
  <c r="J92" i="3"/>
  <c r="D92" i="3"/>
  <c r="B92" i="3" s="1"/>
  <c r="I92" i="3" s="1"/>
  <c r="V91" i="3"/>
  <c r="U91" i="3"/>
  <c r="T91" i="3"/>
  <c r="S91" i="3"/>
  <c r="R91" i="3"/>
  <c r="O91" i="3"/>
  <c r="J91" i="3"/>
  <c r="D91" i="3"/>
  <c r="B91" i="3" s="1"/>
  <c r="I91" i="3" s="1"/>
  <c r="V90" i="3"/>
  <c r="V89" i="3" s="1"/>
  <c r="U90" i="3"/>
  <c r="T90" i="3"/>
  <c r="T89" i="3" s="1"/>
  <c r="S90" i="3"/>
  <c r="S89" i="3" s="1"/>
  <c r="R90" i="3"/>
  <c r="R89" i="3" s="1"/>
  <c r="O90" i="3"/>
  <c r="J90" i="3"/>
  <c r="D90" i="3"/>
  <c r="T88" i="3"/>
  <c r="P88" i="3" s="1"/>
  <c r="O88" i="3"/>
  <c r="J88" i="3"/>
  <c r="G88" i="3"/>
  <c r="F88" i="3"/>
  <c r="E88" i="3"/>
  <c r="D88" i="3"/>
  <c r="C88" i="3"/>
  <c r="T87" i="3"/>
  <c r="P87" i="3" s="1"/>
  <c r="O87" i="3"/>
  <c r="J87" i="3"/>
  <c r="J86" i="3" s="1"/>
  <c r="G87" i="3"/>
  <c r="G86" i="3" s="1"/>
  <c r="F87" i="3"/>
  <c r="F86" i="3" s="1"/>
  <c r="E87" i="3"/>
  <c r="D87" i="3"/>
  <c r="C87" i="3"/>
  <c r="V73" i="3"/>
  <c r="U73" i="3"/>
  <c r="T73" i="3"/>
  <c r="S73" i="3"/>
  <c r="R73" i="3"/>
  <c r="G73" i="3"/>
  <c r="F73" i="3"/>
  <c r="E73" i="3"/>
  <c r="D73" i="3"/>
  <c r="V72" i="3"/>
  <c r="U72" i="3"/>
  <c r="T72" i="3"/>
  <c r="S72" i="3"/>
  <c r="R72" i="3"/>
  <c r="J72" i="3"/>
  <c r="G72" i="3"/>
  <c r="F72" i="3"/>
  <c r="E72" i="3"/>
  <c r="D72" i="3"/>
  <c r="C72" i="3"/>
  <c r="V71" i="3"/>
  <c r="U71" i="3"/>
  <c r="T71" i="3"/>
  <c r="S71" i="3"/>
  <c r="R71" i="3"/>
  <c r="O71" i="3"/>
  <c r="J71" i="3"/>
  <c r="G71" i="3"/>
  <c r="F71" i="3"/>
  <c r="E71" i="3"/>
  <c r="D71" i="3"/>
  <c r="C71" i="3"/>
  <c r="V70" i="3"/>
  <c r="U70" i="3"/>
  <c r="T70" i="3"/>
  <c r="S70" i="3"/>
  <c r="R70" i="3"/>
  <c r="O70" i="3"/>
  <c r="J70" i="3"/>
  <c r="G70" i="3"/>
  <c r="F70" i="3"/>
  <c r="E70" i="3"/>
  <c r="D70" i="3"/>
  <c r="C70" i="3"/>
  <c r="S68" i="3"/>
  <c r="R68" i="3"/>
  <c r="G68" i="3"/>
  <c r="F68" i="3"/>
  <c r="S67" i="3"/>
  <c r="R67" i="3"/>
  <c r="G67" i="3"/>
  <c r="F67" i="3"/>
  <c r="S66" i="3"/>
  <c r="R66" i="3"/>
  <c r="G66" i="3"/>
  <c r="F66" i="3"/>
  <c r="S65" i="3"/>
  <c r="R65" i="3"/>
  <c r="G65" i="3"/>
  <c r="F65" i="3"/>
  <c r="V64" i="3"/>
  <c r="U64" i="3"/>
  <c r="T64" i="3"/>
  <c r="S64" i="3"/>
  <c r="R64" i="3"/>
  <c r="O64" i="3"/>
  <c r="J64" i="3"/>
  <c r="G64" i="3"/>
  <c r="F64" i="3"/>
  <c r="D64" i="3"/>
  <c r="C64" i="3"/>
  <c r="V63" i="3"/>
  <c r="U63" i="3"/>
  <c r="T63" i="3"/>
  <c r="S63" i="3"/>
  <c r="R63" i="3"/>
  <c r="O63" i="3"/>
  <c r="J63" i="3"/>
  <c r="G63" i="3"/>
  <c r="F63" i="3"/>
  <c r="V62" i="3"/>
  <c r="U62" i="3"/>
  <c r="T62" i="3"/>
  <c r="S62" i="3"/>
  <c r="R62" i="3"/>
  <c r="O62" i="3"/>
  <c r="J62" i="3"/>
  <c r="G62" i="3"/>
  <c r="F62" i="3"/>
  <c r="V61" i="3"/>
  <c r="U61" i="3"/>
  <c r="T61" i="3"/>
  <c r="S61" i="3"/>
  <c r="R61" i="3"/>
  <c r="O61" i="3"/>
  <c r="J61" i="3"/>
  <c r="F61" i="3"/>
  <c r="V59" i="3"/>
  <c r="U59" i="3"/>
  <c r="T59" i="3"/>
  <c r="S59" i="3"/>
  <c r="R59" i="3"/>
  <c r="O59" i="3"/>
  <c r="J59" i="3"/>
  <c r="G59" i="3"/>
  <c r="F59" i="3"/>
  <c r="E59" i="3"/>
  <c r="D59" i="3"/>
  <c r="C59" i="3"/>
  <c r="J57" i="3"/>
  <c r="E57" i="3"/>
  <c r="I57" i="3" s="1"/>
  <c r="J56" i="3"/>
  <c r="E56" i="3"/>
  <c r="T54" i="3"/>
  <c r="P54" i="3" s="1"/>
  <c r="O54" i="3"/>
  <c r="T53" i="3"/>
  <c r="P53" i="3" s="1"/>
  <c r="O53" i="3"/>
  <c r="T52" i="3"/>
  <c r="P52" i="3" s="1"/>
  <c r="O52" i="3"/>
  <c r="T51" i="3"/>
  <c r="P51" i="3" s="1"/>
  <c r="O51" i="3"/>
  <c r="T50" i="3"/>
  <c r="P50" i="3" s="1"/>
  <c r="O50" i="3"/>
  <c r="U48" i="3"/>
  <c r="W48" i="3" s="1"/>
  <c r="P48" i="3"/>
  <c r="O48" i="3"/>
  <c r="U47" i="3"/>
  <c r="W47" i="3" s="1"/>
  <c r="P47" i="3"/>
  <c r="O47" i="3"/>
  <c r="U46" i="3"/>
  <c r="W46" i="3" s="1"/>
  <c r="O46" i="3"/>
  <c r="V35" i="3"/>
  <c r="V33" i="3" s="1"/>
  <c r="U35" i="3"/>
  <c r="U33" i="3" s="1"/>
  <c r="T35" i="3"/>
  <c r="T33" i="3" s="1"/>
  <c r="S35" i="3"/>
  <c r="S33" i="3" s="1"/>
  <c r="R35" i="3"/>
  <c r="R33" i="3" s="1"/>
  <c r="Q34" i="3"/>
  <c r="Q33" i="3" s="1"/>
  <c r="Q135" i="3" s="1"/>
  <c r="G32" i="3"/>
  <c r="G30" i="3" s="1"/>
  <c r="F32" i="3"/>
  <c r="F30" i="3" s="1"/>
  <c r="E32" i="3"/>
  <c r="E30" i="3" s="1"/>
  <c r="D32" i="3"/>
  <c r="D30" i="3" s="1"/>
  <c r="C32" i="3"/>
  <c r="H31" i="3"/>
  <c r="H30" i="3" s="1"/>
  <c r="J29" i="3"/>
  <c r="G29" i="3"/>
  <c r="F29" i="3"/>
  <c r="E29" i="3"/>
  <c r="D29" i="3"/>
  <c r="C29" i="3"/>
  <c r="J28" i="3"/>
  <c r="G28" i="3"/>
  <c r="F28" i="3"/>
  <c r="E28" i="3"/>
  <c r="D28" i="3"/>
  <c r="C28" i="3"/>
  <c r="G22" i="3"/>
  <c r="G77" i="3" s="1"/>
  <c r="F22" i="3"/>
  <c r="E22" i="3"/>
  <c r="E37" i="3" s="1"/>
  <c r="D22" i="3"/>
  <c r="D37" i="3" s="1"/>
  <c r="C22" i="3"/>
  <c r="Q20" i="3"/>
  <c r="P20" i="3" s="1"/>
  <c r="H23" i="3" s="1"/>
  <c r="Q26" i="3" s="1"/>
  <c r="G18" i="3"/>
  <c r="F18" i="3"/>
  <c r="E18" i="3"/>
  <c r="D18" i="3"/>
  <c r="C18" i="3"/>
  <c r="V17" i="3"/>
  <c r="W17" i="3" s="1"/>
  <c r="T17" i="3"/>
  <c r="V16" i="3"/>
  <c r="U16" i="3"/>
  <c r="T16" i="3"/>
  <c r="S16" i="3"/>
  <c r="R16" i="3"/>
  <c r="V15" i="3"/>
  <c r="U15" i="3"/>
  <c r="T15" i="3"/>
  <c r="S15" i="3"/>
  <c r="R15" i="3"/>
  <c r="V14" i="3"/>
  <c r="U14" i="3"/>
  <c r="T14" i="3"/>
  <c r="S14" i="3"/>
  <c r="R14" i="3"/>
  <c r="I113" i="28" l="1"/>
  <c r="W103" i="21"/>
  <c r="K55" i="11"/>
  <c r="N89" i="15"/>
  <c r="B27" i="28"/>
  <c r="K89" i="22"/>
  <c r="W144" i="12"/>
  <c r="J134" i="29"/>
  <c r="B27" i="21"/>
  <c r="W103" i="8"/>
  <c r="B154" i="27"/>
  <c r="C23" i="12"/>
  <c r="I154" i="7"/>
  <c r="K154" i="7" s="1"/>
  <c r="V26" i="15"/>
  <c r="C36" i="15" s="1"/>
  <c r="I113" i="8"/>
  <c r="F36" i="5"/>
  <c r="B19" i="12"/>
  <c r="B144" i="15"/>
  <c r="B77" i="10"/>
  <c r="W146" i="18"/>
  <c r="P146" i="18" s="1"/>
  <c r="N146" i="18" s="1"/>
  <c r="E36" i="17"/>
  <c r="W144" i="20"/>
  <c r="B27" i="10"/>
  <c r="S26" i="9"/>
  <c r="C23" i="29"/>
  <c r="I103" i="20"/>
  <c r="I30" i="8"/>
  <c r="F23" i="20"/>
  <c r="B69" i="11"/>
  <c r="I113" i="24"/>
  <c r="S26" i="22"/>
  <c r="E36" i="18"/>
  <c r="V26" i="25"/>
  <c r="B69" i="24"/>
  <c r="B37" i="10"/>
  <c r="E23" i="18"/>
  <c r="B154" i="26"/>
  <c r="U144" i="18"/>
  <c r="W144" i="18" s="1"/>
  <c r="P144" i="18" s="1"/>
  <c r="N144" i="18" s="1"/>
  <c r="I89" i="10"/>
  <c r="I89" i="11"/>
  <c r="N86" i="10"/>
  <c r="E23" i="22"/>
  <c r="I113" i="19"/>
  <c r="C36" i="9"/>
  <c r="K86" i="24"/>
  <c r="R26" i="19"/>
  <c r="W100" i="5"/>
  <c r="F36" i="18"/>
  <c r="S45" i="18" s="1"/>
  <c r="W144" i="6"/>
  <c r="K55" i="13"/>
  <c r="I23" i="32"/>
  <c r="D23" i="17"/>
  <c r="B69" i="14"/>
  <c r="V26" i="24"/>
  <c r="B152" i="26"/>
  <c r="B27" i="11"/>
  <c r="B37" i="9"/>
  <c r="B100" i="29"/>
  <c r="J134" i="9"/>
  <c r="W146" i="28"/>
  <c r="P146" i="28" s="1"/>
  <c r="N146" i="28" s="1"/>
  <c r="C38" i="32"/>
  <c r="G38" i="33"/>
  <c r="P103" i="7"/>
  <c r="D23" i="13"/>
  <c r="W146" i="9"/>
  <c r="W69" i="11"/>
  <c r="I103" i="29"/>
  <c r="J134" i="14"/>
  <c r="B86" i="8"/>
  <c r="I86" i="8" s="1"/>
  <c r="K86" i="8" s="1"/>
  <c r="W144" i="14"/>
  <c r="P144" i="14" s="1"/>
  <c r="B27" i="5"/>
  <c r="B69" i="21"/>
  <c r="I89" i="16"/>
  <c r="C36" i="10"/>
  <c r="R26" i="14"/>
  <c r="N89" i="28"/>
  <c r="P89" i="25"/>
  <c r="B36" i="32"/>
  <c r="I36" i="32" s="1"/>
  <c r="T26" i="27"/>
  <c r="E36" i="27" s="1"/>
  <c r="W146" i="8"/>
  <c r="I30" i="13"/>
  <c r="B144" i="4"/>
  <c r="J134" i="28"/>
  <c r="V26" i="6"/>
  <c r="C36" i="6" s="1"/>
  <c r="B144" i="20"/>
  <c r="B69" i="17"/>
  <c r="I69" i="17" s="1"/>
  <c r="K69" i="17" s="1"/>
  <c r="W103" i="27"/>
  <c r="I86" i="17"/>
  <c r="K86" i="17" s="1"/>
  <c r="F36" i="4"/>
  <c r="F38" i="4" s="1"/>
  <c r="J134" i="26"/>
  <c r="J134" i="7"/>
  <c r="I58" i="32"/>
  <c r="K58" i="32" s="1"/>
  <c r="N49" i="18"/>
  <c r="G60" i="15"/>
  <c r="G58" i="15" s="1"/>
  <c r="I89" i="12"/>
  <c r="K89" i="12" s="1"/>
  <c r="F23" i="29"/>
  <c r="N89" i="24"/>
  <c r="I113" i="20"/>
  <c r="B19" i="21"/>
  <c r="I60" i="32"/>
  <c r="K60" i="32" s="1"/>
  <c r="B27" i="8"/>
  <c r="K55" i="9"/>
  <c r="B19" i="27"/>
  <c r="T26" i="20"/>
  <c r="E36" i="20" s="1"/>
  <c r="E38" i="20" s="1"/>
  <c r="F23" i="6"/>
  <c r="E23" i="7"/>
  <c r="G23" i="22"/>
  <c r="I89" i="24"/>
  <c r="K89" i="24" s="1"/>
  <c r="E23" i="6"/>
  <c r="I103" i="21"/>
  <c r="K103" i="21" s="1"/>
  <c r="G23" i="20"/>
  <c r="C36" i="17"/>
  <c r="J134" i="25"/>
  <c r="B89" i="18"/>
  <c r="I89" i="18" s="1"/>
  <c r="D23" i="16"/>
  <c r="F23" i="14"/>
  <c r="B100" i="27"/>
  <c r="I100" i="27" s="1"/>
  <c r="K100" i="27" s="1"/>
  <c r="T45" i="33"/>
  <c r="E76" i="33" s="1"/>
  <c r="T85" i="33" s="1"/>
  <c r="E108" i="33" s="1"/>
  <c r="R26" i="6"/>
  <c r="G36" i="6" s="1"/>
  <c r="N49" i="13"/>
  <c r="B144" i="27"/>
  <c r="P89" i="5"/>
  <c r="N89" i="5" s="1"/>
  <c r="G60" i="6"/>
  <c r="G58" i="6" s="1"/>
  <c r="I36" i="33"/>
  <c r="B100" i="23"/>
  <c r="S26" i="17"/>
  <c r="F36" i="17" s="1"/>
  <c r="D23" i="20"/>
  <c r="B37" i="24"/>
  <c r="W144" i="17"/>
  <c r="B27" i="13"/>
  <c r="I27" i="13" s="1"/>
  <c r="K27" i="13" s="1"/>
  <c r="J134" i="15"/>
  <c r="U100" i="25"/>
  <c r="W100" i="25" s="1"/>
  <c r="P100" i="25" s="1"/>
  <c r="N100" i="25" s="1"/>
  <c r="F38" i="33"/>
  <c r="I30" i="24"/>
  <c r="N86" i="6"/>
  <c r="G23" i="9"/>
  <c r="C60" i="17"/>
  <c r="I113" i="29"/>
  <c r="W146" i="23"/>
  <c r="P146" i="23" s="1"/>
  <c r="W146" i="27"/>
  <c r="P146" i="27" s="1"/>
  <c r="N146" i="27" s="1"/>
  <c r="F36" i="15"/>
  <c r="S45" i="15" s="1"/>
  <c r="B27" i="9"/>
  <c r="N49" i="4"/>
  <c r="R26" i="7"/>
  <c r="B19" i="18"/>
  <c r="W69" i="9"/>
  <c r="F36" i="11"/>
  <c r="I89" i="28"/>
  <c r="K89" i="28" s="1"/>
  <c r="I60" i="33"/>
  <c r="K60" i="33" s="1"/>
  <c r="F38" i="32"/>
  <c r="N86" i="24"/>
  <c r="I146" i="23"/>
  <c r="B19" i="29"/>
  <c r="B37" i="14"/>
  <c r="C36" i="12"/>
  <c r="B144" i="13"/>
  <c r="B100" i="5"/>
  <c r="I100" i="5" s="1"/>
  <c r="K100" i="5" s="1"/>
  <c r="F23" i="5"/>
  <c r="U144" i="9"/>
  <c r="W144" i="9" s="1"/>
  <c r="P144" i="9" s="1"/>
  <c r="N144" i="9" s="1"/>
  <c r="S26" i="8"/>
  <c r="F36" i="8" s="1"/>
  <c r="B19" i="15"/>
  <c r="N86" i="29"/>
  <c r="R26" i="24"/>
  <c r="N49" i="20"/>
  <c r="B154" i="9"/>
  <c r="I154" i="9" s="1"/>
  <c r="K154" i="9" s="1"/>
  <c r="B100" i="21"/>
  <c r="K55" i="28"/>
  <c r="W100" i="14"/>
  <c r="J134" i="21"/>
  <c r="W100" i="18"/>
  <c r="W69" i="6"/>
  <c r="B27" i="23"/>
  <c r="I27" i="23" s="1"/>
  <c r="K27" i="23" s="1"/>
  <c r="F36" i="13"/>
  <c r="B154" i="4"/>
  <c r="I154" i="4" s="1"/>
  <c r="K154" i="4" s="1"/>
  <c r="I113" i="7"/>
  <c r="N86" i="18"/>
  <c r="N49" i="21"/>
  <c r="I113" i="4"/>
  <c r="N49" i="8"/>
  <c r="W69" i="24"/>
  <c r="N86" i="4"/>
  <c r="B69" i="5"/>
  <c r="U26" i="26"/>
  <c r="D36" i="26" s="1"/>
  <c r="D23" i="23"/>
  <c r="S45" i="4"/>
  <c r="W100" i="6"/>
  <c r="N89" i="6"/>
  <c r="N89" i="7"/>
  <c r="W100" i="11"/>
  <c r="D23" i="27"/>
  <c r="F36" i="22"/>
  <c r="F38" i="22" s="1"/>
  <c r="J134" i="8"/>
  <c r="G60" i="23"/>
  <c r="G58" i="23" s="1"/>
  <c r="B154" i="16"/>
  <c r="I154" i="16" s="1"/>
  <c r="K154" i="16" s="1"/>
  <c r="I113" i="21"/>
  <c r="N89" i="23"/>
  <c r="G60" i="7"/>
  <c r="G58" i="7" s="1"/>
  <c r="T26" i="14"/>
  <c r="E36" i="14" s="1"/>
  <c r="T45" i="14" s="1"/>
  <c r="E76" i="14" s="1"/>
  <c r="G23" i="27"/>
  <c r="B86" i="20"/>
  <c r="W103" i="29"/>
  <c r="P103" i="29" s="1"/>
  <c r="N103" i="29" s="1"/>
  <c r="I19" i="4"/>
  <c r="I21" i="4" s="1"/>
  <c r="I61" i="6"/>
  <c r="K61" i="6" s="1"/>
  <c r="E36" i="10"/>
  <c r="T45" i="10" s="1"/>
  <c r="E23" i="8"/>
  <c r="S26" i="7"/>
  <c r="F36" i="7" s="1"/>
  <c r="I61" i="7"/>
  <c r="K61" i="7" s="1"/>
  <c r="B69" i="16"/>
  <c r="I69" i="16" s="1"/>
  <c r="K69" i="16" s="1"/>
  <c r="C36" i="23"/>
  <c r="B58" i="24"/>
  <c r="J134" i="22"/>
  <c r="B69" i="6"/>
  <c r="I69" i="6" s="1"/>
  <c r="K69" i="6" s="1"/>
  <c r="I113" i="16"/>
  <c r="G23" i="23"/>
  <c r="K55" i="20"/>
  <c r="R26" i="21"/>
  <c r="G36" i="21" s="1"/>
  <c r="W103" i="26"/>
  <c r="N49" i="26"/>
  <c r="I23" i="33"/>
  <c r="D60" i="4"/>
  <c r="D58" i="4" s="1"/>
  <c r="B19" i="14"/>
  <c r="N86" i="28"/>
  <c r="P103" i="24"/>
  <c r="U26" i="27"/>
  <c r="D36" i="27" s="1"/>
  <c r="T26" i="4"/>
  <c r="E36" i="4" s="1"/>
  <c r="U144" i="8"/>
  <c r="W144" i="8" s="1"/>
  <c r="B37" i="18"/>
  <c r="I37" i="18" s="1"/>
  <c r="B37" i="16"/>
  <c r="T26" i="29"/>
  <c r="E36" i="29" s="1"/>
  <c r="T45" i="29" s="1"/>
  <c r="E76" i="29" s="1"/>
  <c r="P103" i="27"/>
  <c r="N103" i="27" s="1"/>
  <c r="P146" i="26"/>
  <c r="N146" i="26" s="1"/>
  <c r="S26" i="23"/>
  <c r="F36" i="23" s="1"/>
  <c r="I19" i="8"/>
  <c r="I21" i="8" s="1"/>
  <c r="C36" i="19"/>
  <c r="C38" i="19" s="1"/>
  <c r="W146" i="20"/>
  <c r="P146" i="20" s="1"/>
  <c r="N146" i="20" s="1"/>
  <c r="K55" i="26"/>
  <c r="F36" i="28"/>
  <c r="F38" i="28" s="1"/>
  <c r="I58" i="33"/>
  <c r="K58" i="33" s="1"/>
  <c r="F23" i="4"/>
  <c r="I30" i="22"/>
  <c r="K55" i="23"/>
  <c r="W146" i="24"/>
  <c r="P146" i="24" s="1"/>
  <c r="N146" i="24" s="1"/>
  <c r="C152" i="24"/>
  <c r="B152" i="24" s="1"/>
  <c r="I152" i="24" s="1"/>
  <c r="K152" i="24" s="1"/>
  <c r="J134" i="27"/>
  <c r="C76" i="32"/>
  <c r="C78" i="32" s="1"/>
  <c r="K103" i="5"/>
  <c r="G60" i="8"/>
  <c r="G58" i="8" s="1"/>
  <c r="B19" i="25"/>
  <c r="K89" i="11"/>
  <c r="I113" i="14"/>
  <c r="I89" i="26"/>
  <c r="K89" i="26" s="1"/>
  <c r="E23" i="23"/>
  <c r="P89" i="21"/>
  <c r="P69" i="24"/>
  <c r="B69" i="26"/>
  <c r="I69" i="26" s="1"/>
  <c r="K69" i="26" s="1"/>
  <c r="J134" i="12"/>
  <c r="I113" i="17"/>
  <c r="G23" i="13"/>
  <c r="F23" i="28"/>
  <c r="B144" i="12"/>
  <c r="I144" i="12" s="1"/>
  <c r="K144" i="12" s="1"/>
  <c r="I113" i="11"/>
  <c r="K55" i="15"/>
  <c r="S26" i="25"/>
  <c r="F36" i="25" s="1"/>
  <c r="F38" i="25" s="1"/>
  <c r="B146" i="21"/>
  <c r="I146" i="21" s="1"/>
  <c r="K146" i="21" s="1"/>
  <c r="G60" i="20"/>
  <c r="G58" i="20" s="1"/>
  <c r="B27" i="19"/>
  <c r="I27" i="19" s="1"/>
  <c r="K27" i="19" s="1"/>
  <c r="W26" i="32"/>
  <c r="P26" i="32" s="1"/>
  <c r="B152" i="20"/>
  <c r="I152" i="20" s="1"/>
  <c r="K152" i="20" s="1"/>
  <c r="U26" i="29"/>
  <c r="I103" i="26"/>
  <c r="J134" i="17"/>
  <c r="B152" i="5"/>
  <c r="I152" i="5" s="1"/>
  <c r="K152" i="5" s="1"/>
  <c r="D23" i="29"/>
  <c r="B144" i="19"/>
  <c r="I144" i="19" s="1"/>
  <c r="K144" i="19" s="1"/>
  <c r="K55" i="21"/>
  <c r="I89" i="13"/>
  <c r="K89" i="13" s="1"/>
  <c r="E36" i="7"/>
  <c r="P144" i="26"/>
  <c r="N144" i="26" s="1"/>
  <c r="K103" i="20"/>
  <c r="I154" i="24"/>
  <c r="K154" i="24" s="1"/>
  <c r="W146" i="10"/>
  <c r="P146" i="10" s="1"/>
  <c r="N146" i="10" s="1"/>
  <c r="B69" i="18"/>
  <c r="I69" i="18" s="1"/>
  <c r="K69" i="18" s="1"/>
  <c r="W60" i="33"/>
  <c r="P60" i="33" s="1"/>
  <c r="N60" i="33" s="1"/>
  <c r="U58" i="33"/>
  <c r="W58" i="33" s="1"/>
  <c r="P58" i="33" s="1"/>
  <c r="P146" i="8"/>
  <c r="N146" i="8" s="1"/>
  <c r="B27" i="6"/>
  <c r="I27" i="6" s="1"/>
  <c r="K27" i="6" s="1"/>
  <c r="G60" i="10"/>
  <c r="G58" i="10" s="1"/>
  <c r="I19" i="18"/>
  <c r="I21" i="18" s="1"/>
  <c r="W69" i="23"/>
  <c r="B144" i="25"/>
  <c r="I144" i="25" s="1"/>
  <c r="K144" i="25" s="1"/>
  <c r="W100" i="27"/>
  <c r="P100" i="27" s="1"/>
  <c r="N100" i="27" s="1"/>
  <c r="B58" i="26"/>
  <c r="J134" i="5"/>
  <c r="N86" i="25"/>
  <c r="W100" i="13"/>
  <c r="J135" i="5"/>
  <c r="J134" i="10"/>
  <c r="P100" i="33"/>
  <c r="N100" i="33" s="1"/>
  <c r="E36" i="22"/>
  <c r="E38" i="22" s="1"/>
  <c r="K55" i="12"/>
  <c r="G60" i="16"/>
  <c r="G58" i="16" s="1"/>
  <c r="G75" i="33"/>
  <c r="F76" i="33"/>
  <c r="F75" i="33"/>
  <c r="G76" i="33"/>
  <c r="O58" i="33"/>
  <c r="C76" i="33"/>
  <c r="U45" i="33"/>
  <c r="D38" i="33"/>
  <c r="B38" i="33" s="1"/>
  <c r="E78" i="33"/>
  <c r="O58" i="32"/>
  <c r="U45" i="32"/>
  <c r="D38" i="32"/>
  <c r="B38" i="32" s="1"/>
  <c r="S58" i="32"/>
  <c r="R45" i="32"/>
  <c r="G38" i="32"/>
  <c r="W60" i="32"/>
  <c r="P60" i="32" s="1"/>
  <c r="N60" i="32" s="1"/>
  <c r="U58" i="32"/>
  <c r="W58" i="32" s="1"/>
  <c r="T45" i="32"/>
  <c r="E76" i="32" s="1"/>
  <c r="E38" i="32"/>
  <c r="R144" i="8"/>
  <c r="B144" i="7"/>
  <c r="I144" i="7" s="1"/>
  <c r="K144" i="7" s="1"/>
  <c r="C23" i="18"/>
  <c r="B23" i="18" s="1"/>
  <c r="B69" i="13"/>
  <c r="I69" i="13" s="1"/>
  <c r="K69" i="13" s="1"/>
  <c r="B27" i="29"/>
  <c r="I27" i="29" s="1"/>
  <c r="K27" i="29" s="1"/>
  <c r="B19" i="23"/>
  <c r="I19" i="23" s="1"/>
  <c r="I21" i="23" s="1"/>
  <c r="B154" i="5"/>
  <c r="I154" i="5" s="1"/>
  <c r="K154" i="5" s="1"/>
  <c r="W146" i="12"/>
  <c r="P146" i="12" s="1"/>
  <c r="N146" i="12" s="1"/>
  <c r="C144" i="16"/>
  <c r="B144" i="16" s="1"/>
  <c r="E36" i="24"/>
  <c r="T45" i="24" s="1"/>
  <c r="E76" i="24" s="1"/>
  <c r="B118" i="4"/>
  <c r="I118" i="4" s="1"/>
  <c r="V26" i="18"/>
  <c r="C36" i="18" s="1"/>
  <c r="C23" i="23"/>
  <c r="B152" i="9"/>
  <c r="I152" i="9" s="1"/>
  <c r="K152" i="9" s="1"/>
  <c r="B154" i="20"/>
  <c r="I154" i="20" s="1"/>
  <c r="K154" i="20" s="1"/>
  <c r="F36" i="24"/>
  <c r="S45" i="24" s="1"/>
  <c r="W69" i="18"/>
  <c r="B144" i="6"/>
  <c r="B89" i="8"/>
  <c r="I89" i="8" s="1"/>
  <c r="K89" i="8" s="1"/>
  <c r="F36" i="9"/>
  <c r="F38" i="9" s="1"/>
  <c r="K55" i="14"/>
  <c r="F23" i="13"/>
  <c r="N49" i="24"/>
  <c r="U60" i="24"/>
  <c r="W60" i="24" s="1"/>
  <c r="C36" i="25"/>
  <c r="W146" i="19"/>
  <c r="P146" i="19" s="1"/>
  <c r="N146" i="19" s="1"/>
  <c r="E23" i="21"/>
  <c r="J135" i="9"/>
  <c r="G60" i="21"/>
  <c r="G58" i="21" s="1"/>
  <c r="P33" i="22"/>
  <c r="I27" i="28"/>
  <c r="K27" i="28" s="1"/>
  <c r="P33" i="17"/>
  <c r="E36" i="5"/>
  <c r="T45" i="5" s="1"/>
  <c r="E76" i="5" s="1"/>
  <c r="B144" i="10"/>
  <c r="I144" i="10" s="1"/>
  <c r="K144" i="10" s="1"/>
  <c r="B19" i="10"/>
  <c r="I19" i="10" s="1"/>
  <c r="I21" i="10" s="1"/>
  <c r="D23" i="10"/>
  <c r="B23" i="10" s="1"/>
  <c r="J135" i="15"/>
  <c r="W103" i="13"/>
  <c r="P103" i="13" s="1"/>
  <c r="N103" i="13" s="1"/>
  <c r="B60" i="13"/>
  <c r="W69" i="12"/>
  <c r="U26" i="22"/>
  <c r="D36" i="22" s="1"/>
  <c r="P103" i="25"/>
  <c r="N103" i="25" s="1"/>
  <c r="P33" i="18"/>
  <c r="K55" i="5"/>
  <c r="N103" i="6"/>
  <c r="U144" i="10"/>
  <c r="W144" i="10" s="1"/>
  <c r="P144" i="10" s="1"/>
  <c r="N144" i="10" s="1"/>
  <c r="I30" i="18"/>
  <c r="B86" i="13"/>
  <c r="I86" i="13" s="1"/>
  <c r="K86" i="13" s="1"/>
  <c r="I86" i="29"/>
  <c r="K86" i="29" s="1"/>
  <c r="K55" i="7"/>
  <c r="B27" i="27"/>
  <c r="I27" i="27" s="1"/>
  <c r="K27" i="27" s="1"/>
  <c r="G60" i="5"/>
  <c r="G58" i="5" s="1"/>
  <c r="B77" i="6"/>
  <c r="I77" i="6" s="1"/>
  <c r="P146" i="9"/>
  <c r="N146" i="9" s="1"/>
  <c r="I19" i="7"/>
  <c r="I21" i="7" s="1"/>
  <c r="R26" i="18"/>
  <c r="G36" i="18" s="1"/>
  <c r="V26" i="14"/>
  <c r="C36" i="14" s="1"/>
  <c r="C38" i="14" s="1"/>
  <c r="B37" i="11"/>
  <c r="I37" i="11" s="1"/>
  <c r="I27" i="24"/>
  <c r="K27" i="24" s="1"/>
  <c r="D23" i="25"/>
  <c r="B23" i="25" s="1"/>
  <c r="T26" i="19"/>
  <c r="E36" i="19" s="1"/>
  <c r="B27" i="25"/>
  <c r="I27" i="25" s="1"/>
  <c r="K27" i="25" s="1"/>
  <c r="I86" i="10"/>
  <c r="K86" i="10" s="1"/>
  <c r="I61" i="10"/>
  <c r="K61" i="10" s="1"/>
  <c r="B100" i="8"/>
  <c r="I100" i="8" s="1"/>
  <c r="K100" i="8" s="1"/>
  <c r="B69" i="8"/>
  <c r="E36" i="8"/>
  <c r="E38" i="8" s="1"/>
  <c r="I27" i="18"/>
  <c r="K27" i="18" s="1"/>
  <c r="I144" i="28"/>
  <c r="K144" i="28" s="1"/>
  <c r="B86" i="23"/>
  <c r="I86" i="23" s="1"/>
  <c r="K86" i="23" s="1"/>
  <c r="N89" i="20"/>
  <c r="W146" i="14"/>
  <c r="P146" i="14" s="1"/>
  <c r="N146" i="14" s="1"/>
  <c r="G60" i="29"/>
  <c r="G58" i="29" s="1"/>
  <c r="I146" i="5"/>
  <c r="K146" i="5" s="1"/>
  <c r="P69" i="6"/>
  <c r="N69" i="6" s="1"/>
  <c r="I113" i="9"/>
  <c r="C23" i="8"/>
  <c r="B23" i="8" s="1"/>
  <c r="I23" i="8" s="1"/>
  <c r="I89" i="29"/>
  <c r="K89" i="29" s="1"/>
  <c r="I113" i="23"/>
  <c r="U144" i="24"/>
  <c r="W144" i="24" s="1"/>
  <c r="B86" i="21"/>
  <c r="I86" i="21" s="1"/>
  <c r="K86" i="21" s="1"/>
  <c r="E36" i="23"/>
  <c r="T45" i="23" s="1"/>
  <c r="B86" i="11"/>
  <c r="I86" i="11" s="1"/>
  <c r="K86" i="11" s="1"/>
  <c r="P69" i="21"/>
  <c r="N69" i="21" s="1"/>
  <c r="B19" i="24"/>
  <c r="I19" i="24" s="1"/>
  <c r="I21" i="24" s="1"/>
  <c r="I113" i="27"/>
  <c r="V26" i="4"/>
  <c r="C36" i="4" s="1"/>
  <c r="V26" i="8"/>
  <c r="C36" i="8" s="1"/>
  <c r="C38" i="8" s="1"/>
  <c r="V26" i="16"/>
  <c r="C36" i="16" s="1"/>
  <c r="B69" i="28"/>
  <c r="I69" i="28" s="1"/>
  <c r="K69" i="28" s="1"/>
  <c r="W144" i="28"/>
  <c r="P144" i="28" s="1"/>
  <c r="P144" i="22"/>
  <c r="N144" i="22" s="1"/>
  <c r="I89" i="19"/>
  <c r="K89" i="19" s="1"/>
  <c r="W144" i="19"/>
  <c r="P144" i="19" s="1"/>
  <c r="S26" i="12"/>
  <c r="F36" i="12" s="1"/>
  <c r="F38" i="12" s="1"/>
  <c r="G60" i="13"/>
  <c r="G58" i="13" s="1"/>
  <c r="W69" i="21"/>
  <c r="J134" i="24"/>
  <c r="B89" i="23"/>
  <c r="I89" i="23" s="1"/>
  <c r="K89" i="23" s="1"/>
  <c r="V60" i="6"/>
  <c r="V58" i="6" s="1"/>
  <c r="K55" i="18"/>
  <c r="K55" i="16"/>
  <c r="P69" i="11"/>
  <c r="N69" i="11" s="1"/>
  <c r="N89" i="22"/>
  <c r="N49" i="15"/>
  <c r="N49" i="5"/>
  <c r="G23" i="12"/>
  <c r="P33" i="11"/>
  <c r="E23" i="24"/>
  <c r="P146" i="22"/>
  <c r="N146" i="22" s="1"/>
  <c r="B27" i="4"/>
  <c r="I27" i="4" s="1"/>
  <c r="K27" i="4" s="1"/>
  <c r="C152" i="16"/>
  <c r="B152" i="16" s="1"/>
  <c r="I152" i="16" s="1"/>
  <c r="K152" i="16" s="1"/>
  <c r="B19" i="20"/>
  <c r="I19" i="20" s="1"/>
  <c r="I21" i="20" s="1"/>
  <c r="K89" i="16"/>
  <c r="G60" i="26"/>
  <c r="G58" i="26" s="1"/>
  <c r="I69" i="5"/>
  <c r="K69" i="5" s="1"/>
  <c r="I27" i="5"/>
  <c r="K27" i="5" s="1"/>
  <c r="I61" i="5"/>
  <c r="K61" i="5" s="1"/>
  <c r="R26" i="8"/>
  <c r="J135" i="12"/>
  <c r="I27" i="12"/>
  <c r="K27" i="12" s="1"/>
  <c r="B154" i="12"/>
  <c r="I154" i="12" s="1"/>
  <c r="K154" i="12" s="1"/>
  <c r="N49" i="25"/>
  <c r="U26" i="9"/>
  <c r="W144" i="11"/>
  <c r="U60" i="11"/>
  <c r="U58" i="11" s="1"/>
  <c r="W58" i="11" s="1"/>
  <c r="B144" i="26"/>
  <c r="C23" i="20"/>
  <c r="B23" i="20" s="1"/>
  <c r="B154" i="8"/>
  <c r="J135" i="16"/>
  <c r="J134" i="20"/>
  <c r="B152" i="12"/>
  <c r="I152" i="12" s="1"/>
  <c r="K152" i="12" s="1"/>
  <c r="W146" i="6"/>
  <c r="P146" i="6" s="1"/>
  <c r="N146" i="6" s="1"/>
  <c r="W100" i="28"/>
  <c r="P100" i="28" s="1"/>
  <c r="N100" i="28" s="1"/>
  <c r="K55" i="6"/>
  <c r="P100" i="30"/>
  <c r="N100" i="30" s="1"/>
  <c r="N86" i="15"/>
  <c r="R60" i="21"/>
  <c r="R58" i="21" s="1"/>
  <c r="K146" i="23"/>
  <c r="G60" i="24"/>
  <c r="G58" i="24" s="1"/>
  <c r="K55" i="17"/>
  <c r="I89" i="25"/>
  <c r="K89" i="25" s="1"/>
  <c r="W146" i="16"/>
  <c r="P146" i="16" s="1"/>
  <c r="N146" i="16" s="1"/>
  <c r="I19" i="28"/>
  <c r="I21" i="28" s="1"/>
  <c r="G60" i="18"/>
  <c r="G58" i="18" s="1"/>
  <c r="B77" i="4"/>
  <c r="P103" i="20"/>
  <c r="N103" i="20" s="1"/>
  <c r="W146" i="13"/>
  <c r="P146" i="13" s="1"/>
  <c r="N146" i="13" s="1"/>
  <c r="W146" i="5"/>
  <c r="P146" i="5" s="1"/>
  <c r="N146" i="5" s="1"/>
  <c r="E36" i="9"/>
  <c r="T45" i="9" s="1"/>
  <c r="E76" i="9" s="1"/>
  <c r="B154" i="23"/>
  <c r="I154" i="23" s="1"/>
  <c r="K154" i="23" s="1"/>
  <c r="G60" i="17"/>
  <c r="G58" i="17" s="1"/>
  <c r="I19" i="14"/>
  <c r="I21" i="14" s="1"/>
  <c r="B103" i="28"/>
  <c r="I103" i="28" s="1"/>
  <c r="K103" i="28" s="1"/>
  <c r="J134" i="13"/>
  <c r="F36" i="10"/>
  <c r="F38" i="10" s="1"/>
  <c r="B23" i="27"/>
  <c r="I23" i="27" s="1"/>
  <c r="D23" i="5"/>
  <c r="B23" i="5" s="1"/>
  <c r="N49" i="9"/>
  <c r="B19" i="16"/>
  <c r="U144" i="13"/>
  <c r="W144" i="13" s="1"/>
  <c r="P144" i="13" s="1"/>
  <c r="N144" i="13" s="1"/>
  <c r="W157" i="12"/>
  <c r="P157" i="12" s="1"/>
  <c r="N157" i="12" s="1"/>
  <c r="F36" i="29"/>
  <c r="F38" i="29" s="1"/>
  <c r="N89" i="26"/>
  <c r="W100" i="24"/>
  <c r="F23" i="24"/>
  <c r="B37" i="20"/>
  <c r="I37" i="20" s="1"/>
  <c r="I89" i="21"/>
  <c r="K89" i="21" s="1"/>
  <c r="W100" i="15"/>
  <c r="K55" i="22"/>
  <c r="P69" i="25"/>
  <c r="N69" i="25" s="1"/>
  <c r="I37" i="5"/>
  <c r="F23" i="10"/>
  <c r="I61" i="18"/>
  <c r="K61" i="18" s="1"/>
  <c r="P103" i="14"/>
  <c r="N103" i="14" s="1"/>
  <c r="W144" i="29"/>
  <c r="G60" i="28"/>
  <c r="G58" i="28" s="1"/>
  <c r="J135" i="26"/>
  <c r="K89" i="20"/>
  <c r="K89" i="4"/>
  <c r="G60" i="9"/>
  <c r="G58" i="9" s="1"/>
  <c r="P33" i="7"/>
  <c r="I113" i="12"/>
  <c r="V26" i="13"/>
  <c r="C36" i="13" s="1"/>
  <c r="W146" i="29"/>
  <c r="P146" i="29" s="1"/>
  <c r="N146" i="29" s="1"/>
  <c r="C23" i="28"/>
  <c r="B23" i="28" s="1"/>
  <c r="I69" i="21"/>
  <c r="K69" i="21" s="1"/>
  <c r="B60" i="23"/>
  <c r="I60" i="23" s="1"/>
  <c r="K60" i="23" s="1"/>
  <c r="C23" i="19"/>
  <c r="F36" i="16"/>
  <c r="S45" i="16" s="1"/>
  <c r="K55" i="19"/>
  <c r="D152" i="23"/>
  <c r="B152" i="23" s="1"/>
  <c r="I152" i="23" s="1"/>
  <c r="K152" i="23" s="1"/>
  <c r="G60" i="4"/>
  <c r="G58" i="4" s="1"/>
  <c r="B19" i="6"/>
  <c r="I19" i="6" s="1"/>
  <c r="I21" i="6" s="1"/>
  <c r="D23" i="6"/>
  <c r="B23" i="6" s="1"/>
  <c r="W69" i="7"/>
  <c r="B27" i="7"/>
  <c r="I27" i="7" s="1"/>
  <c r="K27" i="7" s="1"/>
  <c r="K89" i="18"/>
  <c r="B19" i="13"/>
  <c r="I19" i="13" s="1"/>
  <c r="I21" i="13" s="1"/>
  <c r="P144" i="12"/>
  <c r="N144" i="12" s="1"/>
  <c r="B37" i="28"/>
  <c r="I37" i="28" s="1"/>
  <c r="K103" i="29"/>
  <c r="V26" i="28"/>
  <c r="C36" i="28" s="1"/>
  <c r="V45" i="28" s="1"/>
  <c r="C76" i="28" s="1"/>
  <c r="B69" i="23"/>
  <c r="I69" i="23" s="1"/>
  <c r="K69" i="23" s="1"/>
  <c r="I86" i="18"/>
  <c r="K86" i="18" s="1"/>
  <c r="J134" i="19"/>
  <c r="J136" i="19" s="1"/>
  <c r="O143" i="19" s="1"/>
  <c r="C144" i="5"/>
  <c r="B144" i="5" s="1"/>
  <c r="I144" i="5" s="1"/>
  <c r="K144" i="5" s="1"/>
  <c r="U144" i="5"/>
  <c r="W144" i="5" s="1"/>
  <c r="P144" i="5" s="1"/>
  <c r="N144" i="5" s="1"/>
  <c r="E23" i="9"/>
  <c r="F38" i="18"/>
  <c r="I61" i="17"/>
  <c r="K61" i="17" s="1"/>
  <c r="P100" i="13"/>
  <c r="N100" i="13" s="1"/>
  <c r="U144" i="27"/>
  <c r="W144" i="27" s="1"/>
  <c r="P144" i="27" s="1"/>
  <c r="N144" i="27" s="1"/>
  <c r="E36" i="26"/>
  <c r="T45" i="26" s="1"/>
  <c r="E76" i="26" s="1"/>
  <c r="D23" i="21"/>
  <c r="B23" i="21" s="1"/>
  <c r="B69" i="19"/>
  <c r="I69" i="19" s="1"/>
  <c r="K69" i="19" s="1"/>
  <c r="P69" i="7"/>
  <c r="N69" i="7" s="1"/>
  <c r="B69" i="7"/>
  <c r="B154" i="10"/>
  <c r="I154" i="10" s="1"/>
  <c r="K154" i="10" s="1"/>
  <c r="P144" i="6"/>
  <c r="N144" i="6" s="1"/>
  <c r="P69" i="12"/>
  <c r="N69" i="12" s="1"/>
  <c r="N89" i="21"/>
  <c r="T60" i="7"/>
  <c r="T58" i="7" s="1"/>
  <c r="W100" i="7"/>
  <c r="P100" i="7" s="1"/>
  <c r="N100" i="7" s="1"/>
  <c r="I154" i="13"/>
  <c r="K154" i="13" s="1"/>
  <c r="I154" i="15"/>
  <c r="K154" i="15" s="1"/>
  <c r="P103" i="16"/>
  <c r="N103" i="16" s="1"/>
  <c r="P103" i="19"/>
  <c r="N103" i="19" s="1"/>
  <c r="G60" i="19"/>
  <c r="G58" i="19" s="1"/>
  <c r="B154" i="22"/>
  <c r="I154" i="22" s="1"/>
  <c r="K154" i="22" s="1"/>
  <c r="G60" i="25"/>
  <c r="G58" i="25" s="1"/>
  <c r="I89" i="7"/>
  <c r="K89" i="7" s="1"/>
  <c r="F23" i="18"/>
  <c r="I77" i="16"/>
  <c r="P89" i="12"/>
  <c r="N89" i="12" s="1"/>
  <c r="P33" i="12"/>
  <c r="W144" i="23"/>
  <c r="P144" i="23" s="1"/>
  <c r="N144" i="23" s="1"/>
  <c r="I86" i="7"/>
  <c r="K86" i="7" s="1"/>
  <c r="B154" i="14"/>
  <c r="I154" i="14" s="1"/>
  <c r="K154" i="14" s="1"/>
  <c r="J134" i="16"/>
  <c r="J136" i="16" s="1"/>
  <c r="O143" i="16" s="1"/>
  <c r="W100" i="9"/>
  <c r="I27" i="15"/>
  <c r="K27" i="15" s="1"/>
  <c r="B144" i="23"/>
  <c r="I144" i="23" s="1"/>
  <c r="K144" i="23" s="1"/>
  <c r="D23" i="24"/>
  <c r="B23" i="24" s="1"/>
  <c r="P69" i="19"/>
  <c r="N69" i="19" s="1"/>
  <c r="I118" i="11"/>
  <c r="P69" i="29"/>
  <c r="N69" i="29" s="1"/>
  <c r="I86" i="26"/>
  <c r="K86" i="26" s="1"/>
  <c r="I146" i="24"/>
  <c r="K146" i="24" s="1"/>
  <c r="U26" i="24"/>
  <c r="F36" i="20"/>
  <c r="F38" i="20" s="1"/>
  <c r="N86" i="14"/>
  <c r="W60" i="21"/>
  <c r="J135" i="19"/>
  <c r="F36" i="21"/>
  <c r="F38" i="21" s="1"/>
  <c r="P69" i="27"/>
  <c r="N69" i="27" s="1"/>
  <c r="J135" i="23"/>
  <c r="W100" i="12"/>
  <c r="P100" i="12" s="1"/>
  <c r="N100" i="12" s="1"/>
  <c r="D152" i="10"/>
  <c r="B152" i="10" s="1"/>
  <c r="I152" i="10" s="1"/>
  <c r="K152" i="10" s="1"/>
  <c r="F36" i="6"/>
  <c r="S45" i="6" s="1"/>
  <c r="B77" i="5"/>
  <c r="I77" i="5" s="1"/>
  <c r="I146" i="14"/>
  <c r="K146" i="14" s="1"/>
  <c r="I69" i="11"/>
  <c r="K69" i="11" s="1"/>
  <c r="B109" i="29"/>
  <c r="I109" i="29" s="1"/>
  <c r="W69" i="25"/>
  <c r="N86" i="20"/>
  <c r="P144" i="20"/>
  <c r="N144" i="20" s="1"/>
  <c r="K55" i="25"/>
  <c r="U60" i="25"/>
  <c r="U58" i="25" s="1"/>
  <c r="W58" i="25" s="1"/>
  <c r="P58" i="25" s="1"/>
  <c r="R26" i="25"/>
  <c r="G36" i="25" s="1"/>
  <c r="W58" i="22"/>
  <c r="I86" i="20"/>
  <c r="K86" i="20" s="1"/>
  <c r="O135" i="19"/>
  <c r="W60" i="22"/>
  <c r="P60" i="22" s="1"/>
  <c r="G60" i="27"/>
  <c r="G58" i="27" s="1"/>
  <c r="J135" i="28"/>
  <c r="I23" i="30"/>
  <c r="B37" i="22"/>
  <c r="I37" i="22" s="1"/>
  <c r="O135" i="18"/>
  <c r="B27" i="26"/>
  <c r="I27" i="26" s="1"/>
  <c r="K27" i="26" s="1"/>
  <c r="W100" i="21"/>
  <c r="B27" i="14"/>
  <c r="I27" i="14" s="1"/>
  <c r="K27" i="14" s="1"/>
  <c r="I27" i="21"/>
  <c r="W157" i="19"/>
  <c r="P157" i="19" s="1"/>
  <c r="N157" i="19" s="1"/>
  <c r="W69" i="19"/>
  <c r="O135" i="16"/>
  <c r="I154" i="21"/>
  <c r="K154" i="21" s="1"/>
  <c r="W69" i="27"/>
  <c r="F76" i="30"/>
  <c r="S85" i="30" s="1"/>
  <c r="F108" i="30" s="1"/>
  <c r="K55" i="24"/>
  <c r="B152" i="28"/>
  <c r="I152" i="28" s="1"/>
  <c r="K152" i="28" s="1"/>
  <c r="W146" i="11"/>
  <c r="P146" i="11" s="1"/>
  <c r="N146" i="11" s="1"/>
  <c r="B77" i="9"/>
  <c r="B60" i="18"/>
  <c r="B144" i="17"/>
  <c r="I144" i="17" s="1"/>
  <c r="K144" i="17" s="1"/>
  <c r="B23" i="13"/>
  <c r="B144" i="21"/>
  <c r="I144" i="21" s="1"/>
  <c r="K144" i="21" s="1"/>
  <c r="P103" i="17"/>
  <c r="N103" i="17" s="1"/>
  <c r="W157" i="17"/>
  <c r="P157" i="17" s="1"/>
  <c r="N157" i="17" s="1"/>
  <c r="V60" i="19"/>
  <c r="V58" i="19" s="1"/>
  <c r="I30" i="20"/>
  <c r="B152" i="27"/>
  <c r="I152" i="27" s="1"/>
  <c r="K152" i="27" s="1"/>
  <c r="B36" i="30"/>
  <c r="J134" i="18"/>
  <c r="J136" i="18" s="1"/>
  <c r="O143" i="18" s="1"/>
  <c r="B58" i="16"/>
  <c r="J135" i="7"/>
  <c r="I27" i="8"/>
  <c r="K27" i="8" s="1"/>
  <c r="C38" i="30"/>
  <c r="F38" i="30"/>
  <c r="I146" i="28"/>
  <c r="K146" i="28" s="1"/>
  <c r="F36" i="19"/>
  <c r="S45" i="19" s="1"/>
  <c r="G60" i="12"/>
  <c r="G58" i="12" s="1"/>
  <c r="W103" i="22"/>
  <c r="P103" i="22" s="1"/>
  <c r="N103" i="22" s="1"/>
  <c r="U100" i="22"/>
  <c r="W100" i="22" s="1"/>
  <c r="U60" i="10"/>
  <c r="U58" i="10" s="1"/>
  <c r="W58" i="10" s="1"/>
  <c r="P58" i="10" s="1"/>
  <c r="N58" i="10" s="1"/>
  <c r="P103" i="8"/>
  <c r="N103" i="8" s="1"/>
  <c r="P69" i="8"/>
  <c r="N69" i="8" s="1"/>
  <c r="D60" i="11"/>
  <c r="D58" i="11" s="1"/>
  <c r="B58" i="11" s="1"/>
  <c r="I27" i="11"/>
  <c r="K27" i="11" s="1"/>
  <c r="N49" i="12"/>
  <c r="W157" i="25"/>
  <c r="P157" i="25" s="1"/>
  <c r="N157" i="25" s="1"/>
  <c r="W157" i="23"/>
  <c r="P157" i="23" s="1"/>
  <c r="N157" i="23" s="1"/>
  <c r="O135" i="23"/>
  <c r="J136" i="23"/>
  <c r="O143" i="23" s="1"/>
  <c r="J149" i="23" s="1"/>
  <c r="O151" i="23" s="1"/>
  <c r="B60" i="8"/>
  <c r="C58" i="8"/>
  <c r="B58" i="8" s="1"/>
  <c r="K55" i="8"/>
  <c r="B19" i="17"/>
  <c r="I19" i="17" s="1"/>
  <c r="I21" i="17" s="1"/>
  <c r="B86" i="15"/>
  <c r="I86" i="15" s="1"/>
  <c r="K86" i="15" s="1"/>
  <c r="I144" i="13"/>
  <c r="K144" i="13" s="1"/>
  <c r="I113" i="25"/>
  <c r="C58" i="23"/>
  <c r="B58" i="23" s="1"/>
  <c r="I58" i="23" s="1"/>
  <c r="B27" i="20"/>
  <c r="I27" i="20" s="1"/>
  <c r="K27" i="20" s="1"/>
  <c r="U26" i="21"/>
  <c r="W26" i="21" s="1"/>
  <c r="P26" i="21" s="1"/>
  <c r="F23" i="19"/>
  <c r="B89" i="6"/>
  <c r="I89" i="6" s="1"/>
  <c r="K89" i="6" s="1"/>
  <c r="G60" i="11"/>
  <c r="G58" i="11" s="1"/>
  <c r="B144" i="11"/>
  <c r="I144" i="11" s="1"/>
  <c r="K144" i="11" s="1"/>
  <c r="J135" i="20"/>
  <c r="I27" i="22"/>
  <c r="K27" i="22" s="1"/>
  <c r="U60" i="23"/>
  <c r="B86" i="27"/>
  <c r="I86" i="27" s="1"/>
  <c r="K86" i="27" s="1"/>
  <c r="I154" i="27"/>
  <c r="K154" i="27" s="1"/>
  <c r="W69" i="22"/>
  <c r="I144" i="4"/>
  <c r="K144" i="4" s="1"/>
  <c r="P69" i="10"/>
  <c r="N69" i="10" s="1"/>
  <c r="C23" i="17"/>
  <c r="B23" i="17" s="1"/>
  <c r="B100" i="28"/>
  <c r="I146" i="25"/>
  <c r="K146" i="25" s="1"/>
  <c r="C60" i="7"/>
  <c r="B60" i="7" s="1"/>
  <c r="E36" i="16"/>
  <c r="T45" i="16" s="1"/>
  <c r="W58" i="16"/>
  <c r="T100" i="22"/>
  <c r="I154" i="26"/>
  <c r="K154" i="26" s="1"/>
  <c r="I89" i="27"/>
  <c r="K89" i="27" s="1"/>
  <c r="I152" i="26"/>
  <c r="K152" i="26" s="1"/>
  <c r="I37" i="4"/>
  <c r="I37" i="10"/>
  <c r="C100" i="15"/>
  <c r="B100" i="15" s="1"/>
  <c r="I100" i="15" s="1"/>
  <c r="K100" i="15" s="1"/>
  <c r="I86" i="14"/>
  <c r="K86" i="14" s="1"/>
  <c r="B144" i="14"/>
  <c r="I144" i="14" s="1"/>
  <c r="K144" i="14" s="1"/>
  <c r="P103" i="26"/>
  <c r="N103" i="26" s="1"/>
  <c r="B37" i="25"/>
  <c r="I37" i="25" s="1"/>
  <c r="S26" i="27"/>
  <c r="F36" i="27" s="1"/>
  <c r="S45" i="27" s="1"/>
  <c r="N103" i="7"/>
  <c r="B89" i="14"/>
  <c r="I89" i="14" s="1"/>
  <c r="K89" i="14" s="1"/>
  <c r="N103" i="15"/>
  <c r="W69" i="20"/>
  <c r="B154" i="28"/>
  <c r="I154" i="28" s="1"/>
  <c r="K154" i="28" s="1"/>
  <c r="E23" i="17"/>
  <c r="W157" i="15"/>
  <c r="P157" i="15" s="1"/>
  <c r="N157" i="15" s="1"/>
  <c r="C152" i="14"/>
  <c r="B152" i="14" s="1"/>
  <c r="I152" i="14" s="1"/>
  <c r="K152" i="14" s="1"/>
  <c r="I77" i="29"/>
  <c r="I19" i="27"/>
  <c r="I21" i="27" s="1"/>
  <c r="I100" i="21"/>
  <c r="K100" i="21" s="1"/>
  <c r="B60" i="16"/>
  <c r="B100" i="20"/>
  <c r="K89" i="10"/>
  <c r="P69" i="13"/>
  <c r="N69" i="13" s="1"/>
  <c r="B23" i="29"/>
  <c r="W60" i="20"/>
  <c r="P60" i="20" s="1"/>
  <c r="S60" i="27"/>
  <c r="S58" i="27" s="1"/>
  <c r="B154" i="18"/>
  <c r="I154" i="18" s="1"/>
  <c r="K154" i="18" s="1"/>
  <c r="C152" i="18"/>
  <c r="B152" i="18" s="1"/>
  <c r="I152" i="18" s="1"/>
  <c r="K152" i="18" s="1"/>
  <c r="W144" i="16"/>
  <c r="P144" i="16" s="1"/>
  <c r="B109" i="15"/>
  <c r="I109" i="15" s="1"/>
  <c r="I118" i="29"/>
  <c r="W157" i="28"/>
  <c r="P157" i="28" s="1"/>
  <c r="N157" i="28" s="1"/>
  <c r="C36" i="27"/>
  <c r="V45" i="27" s="1"/>
  <c r="C76" i="27" s="1"/>
  <c r="P69" i="20"/>
  <c r="N69" i="20" s="1"/>
  <c r="B152" i="29"/>
  <c r="I152" i="29" s="1"/>
  <c r="K152" i="29" s="1"/>
  <c r="C152" i="21"/>
  <c r="B152" i="21" s="1"/>
  <c r="I152" i="21" s="1"/>
  <c r="K152" i="21" s="1"/>
  <c r="I27" i="10"/>
  <c r="K27" i="10" s="1"/>
  <c r="B86" i="6"/>
  <c r="I86" i="6" s="1"/>
  <c r="K86" i="6" s="1"/>
  <c r="F23" i="16"/>
  <c r="W157" i="13"/>
  <c r="P157" i="13" s="1"/>
  <c r="N157" i="13" s="1"/>
  <c r="I144" i="27"/>
  <c r="K144" i="27" s="1"/>
  <c r="I69" i="24"/>
  <c r="K69" i="24" s="1"/>
  <c r="J135" i="24"/>
  <c r="K55" i="4"/>
  <c r="W100" i="26"/>
  <c r="P100" i="26" s="1"/>
  <c r="N100" i="26" s="1"/>
  <c r="B154" i="29"/>
  <c r="I154" i="29" s="1"/>
  <c r="K154" i="29" s="1"/>
  <c r="W26" i="30"/>
  <c r="P26" i="30" s="1"/>
  <c r="E76" i="30"/>
  <c r="E78" i="30" s="1"/>
  <c r="P60" i="30"/>
  <c r="N60" i="30" s="1"/>
  <c r="B60" i="30"/>
  <c r="I60" i="30" s="1"/>
  <c r="K60" i="30" s="1"/>
  <c r="C58" i="30"/>
  <c r="B58" i="30" s="1"/>
  <c r="I58" i="30" s="1"/>
  <c r="J149" i="30"/>
  <c r="O151" i="30" s="1"/>
  <c r="P58" i="30"/>
  <c r="U45" i="30"/>
  <c r="D38" i="30"/>
  <c r="G36" i="30"/>
  <c r="I100" i="29"/>
  <c r="K100" i="29" s="1"/>
  <c r="B118" i="28"/>
  <c r="I118" i="28" s="1"/>
  <c r="P69" i="28"/>
  <c r="N69" i="28" s="1"/>
  <c r="B109" i="28"/>
  <c r="I109" i="28" s="1"/>
  <c r="I77" i="28"/>
  <c r="B58" i="27"/>
  <c r="W157" i="27"/>
  <c r="P157" i="27" s="1"/>
  <c r="N157" i="27" s="1"/>
  <c r="K55" i="27"/>
  <c r="N49" i="27"/>
  <c r="B37" i="26"/>
  <c r="I37" i="26" s="1"/>
  <c r="B60" i="26"/>
  <c r="I113" i="26"/>
  <c r="B154" i="25"/>
  <c r="I154" i="25" s="1"/>
  <c r="K154" i="25" s="1"/>
  <c r="C152" i="25"/>
  <c r="B152" i="25" s="1"/>
  <c r="I152" i="25" s="1"/>
  <c r="K152" i="25" s="1"/>
  <c r="I61" i="25"/>
  <c r="K61" i="25" s="1"/>
  <c r="I37" i="24"/>
  <c r="I118" i="24"/>
  <c r="B77" i="24"/>
  <c r="I77" i="24" s="1"/>
  <c r="I103" i="23"/>
  <c r="K103" i="23" s="1"/>
  <c r="B23" i="23"/>
  <c r="B37" i="23"/>
  <c r="I37" i="23" s="1"/>
  <c r="I86" i="22"/>
  <c r="K86" i="22" s="1"/>
  <c r="I77" i="22"/>
  <c r="C152" i="22"/>
  <c r="B152" i="22" s="1"/>
  <c r="I152" i="22" s="1"/>
  <c r="K152" i="22" s="1"/>
  <c r="F23" i="21"/>
  <c r="B109" i="21"/>
  <c r="I109" i="21" s="1"/>
  <c r="I19" i="21"/>
  <c r="I21" i="21" s="1"/>
  <c r="I37" i="21"/>
  <c r="W100" i="20"/>
  <c r="P100" i="20" s="1"/>
  <c r="N100" i="20" s="1"/>
  <c r="B69" i="20"/>
  <c r="I69" i="20" s="1"/>
  <c r="K69" i="20" s="1"/>
  <c r="I61" i="20"/>
  <c r="K61" i="20" s="1"/>
  <c r="B154" i="19"/>
  <c r="I154" i="19" s="1"/>
  <c r="K154" i="19" s="1"/>
  <c r="C152" i="19"/>
  <c r="B152" i="19" s="1"/>
  <c r="I152" i="19" s="1"/>
  <c r="K152" i="19" s="1"/>
  <c r="D60" i="19"/>
  <c r="D58" i="19" s="1"/>
  <c r="B58" i="19" s="1"/>
  <c r="P100" i="18"/>
  <c r="N100" i="18" s="1"/>
  <c r="J135" i="17"/>
  <c r="I27" i="17"/>
  <c r="K27" i="17" s="1"/>
  <c r="B154" i="17"/>
  <c r="I154" i="17" s="1"/>
  <c r="K154" i="17" s="1"/>
  <c r="D152" i="17"/>
  <c r="B152" i="17" s="1"/>
  <c r="I152" i="17" s="1"/>
  <c r="K152" i="17" s="1"/>
  <c r="N89" i="16"/>
  <c r="E23" i="16"/>
  <c r="B23" i="16"/>
  <c r="I37" i="16"/>
  <c r="W157" i="16"/>
  <c r="P157" i="16" s="1"/>
  <c r="N157" i="16" s="1"/>
  <c r="P100" i="16"/>
  <c r="N100" i="16" s="1"/>
  <c r="W60" i="16"/>
  <c r="P60" i="16" s="1"/>
  <c r="N60" i="16" s="1"/>
  <c r="W69" i="16"/>
  <c r="W146" i="15"/>
  <c r="P146" i="15" s="1"/>
  <c r="N146" i="15" s="1"/>
  <c r="P69" i="15"/>
  <c r="N69" i="15" s="1"/>
  <c r="I144" i="15"/>
  <c r="K144" i="15" s="1"/>
  <c r="C152" i="15"/>
  <c r="B152" i="15" s="1"/>
  <c r="I152" i="15" s="1"/>
  <c r="K152" i="15" s="1"/>
  <c r="F36" i="14"/>
  <c r="F38" i="14" s="1"/>
  <c r="I100" i="14"/>
  <c r="K100" i="14" s="1"/>
  <c r="I103" i="14"/>
  <c r="K103" i="14" s="1"/>
  <c r="B109" i="14"/>
  <c r="I109" i="14" s="1"/>
  <c r="I118" i="14"/>
  <c r="C152" i="13"/>
  <c r="B152" i="13" s="1"/>
  <c r="I152" i="13" s="1"/>
  <c r="K152" i="13" s="1"/>
  <c r="I37" i="13"/>
  <c r="I19" i="12"/>
  <c r="I21" i="12" s="1"/>
  <c r="I19" i="11"/>
  <c r="I21" i="11" s="1"/>
  <c r="B77" i="11"/>
  <c r="I77" i="11" s="1"/>
  <c r="I61" i="11"/>
  <c r="K61" i="11" s="1"/>
  <c r="B154" i="11"/>
  <c r="I154" i="11" s="1"/>
  <c r="K154" i="11" s="1"/>
  <c r="C152" i="11"/>
  <c r="B152" i="11" s="1"/>
  <c r="I152" i="11" s="1"/>
  <c r="K152" i="11" s="1"/>
  <c r="B109" i="10"/>
  <c r="I109" i="10" s="1"/>
  <c r="B109" i="9"/>
  <c r="I109" i="9" s="1"/>
  <c r="C23" i="9"/>
  <c r="B23" i="9" s="1"/>
  <c r="W60" i="9"/>
  <c r="P60" i="9" s="1"/>
  <c r="B19" i="9"/>
  <c r="I19" i="9" s="1"/>
  <c r="I21" i="9" s="1"/>
  <c r="I27" i="9"/>
  <c r="K27" i="9" s="1"/>
  <c r="I86" i="9"/>
  <c r="K86" i="9" s="1"/>
  <c r="W103" i="9"/>
  <c r="P103" i="9" s="1"/>
  <c r="N103" i="9" s="1"/>
  <c r="P89" i="9"/>
  <c r="N89" i="9" s="1"/>
  <c r="I37" i="9"/>
  <c r="W157" i="8"/>
  <c r="P157" i="8" s="1"/>
  <c r="N157" i="8" s="1"/>
  <c r="C152" i="8"/>
  <c r="B152" i="8" s="1"/>
  <c r="N86" i="8"/>
  <c r="B118" i="8"/>
  <c r="I118" i="8" s="1"/>
  <c r="I154" i="8"/>
  <c r="K154" i="8" s="1"/>
  <c r="F152" i="8"/>
  <c r="C152" i="7"/>
  <c r="B152" i="7" s="1"/>
  <c r="I152" i="7" s="1"/>
  <c r="K152" i="7" s="1"/>
  <c r="I77" i="7"/>
  <c r="I30" i="7"/>
  <c r="W144" i="7"/>
  <c r="P144" i="7" s="1"/>
  <c r="B60" i="6"/>
  <c r="I60" i="6" s="1"/>
  <c r="K60" i="6" s="1"/>
  <c r="C58" i="6"/>
  <c r="B58" i="6" s="1"/>
  <c r="I58" i="6" s="1"/>
  <c r="K58" i="6" s="1"/>
  <c r="P100" i="6"/>
  <c r="N100" i="6" s="1"/>
  <c r="B109" i="6"/>
  <c r="I109" i="6" s="1"/>
  <c r="B154" i="6"/>
  <c r="I154" i="6" s="1"/>
  <c r="K154" i="6" s="1"/>
  <c r="C152" i="6"/>
  <c r="B152" i="6" s="1"/>
  <c r="I152" i="6" s="1"/>
  <c r="K152" i="6" s="1"/>
  <c r="B37" i="6"/>
  <c r="I37" i="6" s="1"/>
  <c r="I118" i="6"/>
  <c r="B118" i="5"/>
  <c r="I118" i="5" s="1"/>
  <c r="I19" i="5"/>
  <c r="I21" i="5" s="1"/>
  <c r="I109" i="5"/>
  <c r="J135" i="4"/>
  <c r="W60" i="4"/>
  <c r="P60" i="4" s="1"/>
  <c r="N60" i="4" s="1"/>
  <c r="I69" i="4"/>
  <c r="K69" i="4" s="1"/>
  <c r="C152" i="4"/>
  <c r="B152" i="4" s="1"/>
  <c r="I152" i="4" s="1"/>
  <c r="K152" i="4" s="1"/>
  <c r="W69" i="4"/>
  <c r="W58" i="4"/>
  <c r="S58" i="22"/>
  <c r="S58" i="26"/>
  <c r="O58" i="26"/>
  <c r="J136" i="26" s="1"/>
  <c r="O143" i="26" s="1"/>
  <c r="T58" i="23"/>
  <c r="C144" i="29"/>
  <c r="B144" i="29" s="1"/>
  <c r="I144" i="29" s="1"/>
  <c r="K144" i="29" s="1"/>
  <c r="B146" i="29"/>
  <c r="I146" i="29" s="1"/>
  <c r="K146" i="29" s="1"/>
  <c r="J135" i="29"/>
  <c r="N89" i="29"/>
  <c r="G36" i="28"/>
  <c r="E100" i="28"/>
  <c r="P103" i="28"/>
  <c r="N103" i="28" s="1"/>
  <c r="E38" i="28"/>
  <c r="T45" i="28"/>
  <c r="E76" i="28" s="1"/>
  <c r="P69" i="26"/>
  <c r="N69" i="26" s="1"/>
  <c r="I146" i="26"/>
  <c r="K146" i="26" s="1"/>
  <c r="W26" i="27"/>
  <c r="O60" i="25"/>
  <c r="N69" i="24"/>
  <c r="O60" i="24"/>
  <c r="P157" i="22"/>
  <c r="N157" i="22" s="1"/>
  <c r="J135" i="22"/>
  <c r="B60" i="24"/>
  <c r="P69" i="22"/>
  <c r="N69" i="22" s="1"/>
  <c r="C58" i="20"/>
  <c r="B58" i="20" s="1"/>
  <c r="B60" i="20"/>
  <c r="B37" i="19"/>
  <c r="I37" i="19" s="1"/>
  <c r="U58" i="20"/>
  <c r="W58" i="20" s="1"/>
  <c r="P58" i="20" s="1"/>
  <c r="C36" i="20"/>
  <c r="D36" i="20"/>
  <c r="W26" i="20"/>
  <c r="I146" i="20"/>
  <c r="K146" i="20" s="1"/>
  <c r="R26" i="29"/>
  <c r="G23" i="29"/>
  <c r="U60" i="28"/>
  <c r="W69" i="28"/>
  <c r="W69" i="29"/>
  <c r="O144" i="28"/>
  <c r="B37" i="27"/>
  <c r="I37" i="27" s="1"/>
  <c r="B109" i="27"/>
  <c r="I109" i="27" s="1"/>
  <c r="G36" i="27"/>
  <c r="J135" i="25"/>
  <c r="W103" i="23"/>
  <c r="P103" i="23" s="1"/>
  <c r="N103" i="23" s="1"/>
  <c r="U100" i="23"/>
  <c r="W100" i="23" s="1"/>
  <c r="B109" i="24"/>
  <c r="I109" i="24" s="1"/>
  <c r="T100" i="23"/>
  <c r="C38" i="23"/>
  <c r="V45" i="23"/>
  <c r="B77" i="20"/>
  <c r="I77" i="20" s="1"/>
  <c r="I146" i="19"/>
  <c r="K146" i="19" s="1"/>
  <c r="O144" i="19"/>
  <c r="U26" i="19"/>
  <c r="D23" i="19"/>
  <c r="I144" i="20"/>
  <c r="K144" i="20" s="1"/>
  <c r="U58" i="19"/>
  <c r="R100" i="29"/>
  <c r="P100" i="29" s="1"/>
  <c r="C60" i="29"/>
  <c r="B69" i="29"/>
  <c r="I69" i="29" s="1"/>
  <c r="K69" i="29" s="1"/>
  <c r="S60" i="29"/>
  <c r="S60" i="28"/>
  <c r="C23" i="26"/>
  <c r="B23" i="26" s="1"/>
  <c r="B19" i="26"/>
  <c r="I19" i="26" s="1"/>
  <c r="I21" i="26" s="1"/>
  <c r="V26" i="26"/>
  <c r="C36" i="26" s="1"/>
  <c r="P89" i="27"/>
  <c r="N89" i="27" s="1"/>
  <c r="J135" i="27"/>
  <c r="B103" i="24"/>
  <c r="I103" i="24" s="1"/>
  <c r="K103" i="24" s="1"/>
  <c r="C100" i="24"/>
  <c r="B100" i="24" s="1"/>
  <c r="I100" i="24" s="1"/>
  <c r="K100" i="24" s="1"/>
  <c r="D36" i="25"/>
  <c r="W26" i="25"/>
  <c r="B109" i="22"/>
  <c r="I109" i="22" s="1"/>
  <c r="T100" i="21"/>
  <c r="P103" i="21"/>
  <c r="N103" i="21" s="1"/>
  <c r="V45" i="25"/>
  <c r="C38" i="25"/>
  <c r="I77" i="23"/>
  <c r="W157" i="20"/>
  <c r="P157" i="20" s="1"/>
  <c r="N157" i="20" s="1"/>
  <c r="S45" i="23"/>
  <c r="F38" i="23"/>
  <c r="B118" i="21"/>
  <c r="I118" i="21" s="1"/>
  <c r="B109" i="19"/>
  <c r="I109" i="19" s="1"/>
  <c r="P89" i="19"/>
  <c r="N89" i="19" s="1"/>
  <c r="I77" i="19"/>
  <c r="W60" i="29"/>
  <c r="V58" i="29"/>
  <c r="W58" i="29" s="1"/>
  <c r="B118" i="27"/>
  <c r="I118" i="27" s="1"/>
  <c r="B69" i="27"/>
  <c r="I69" i="27" s="1"/>
  <c r="K69" i="27" s="1"/>
  <c r="O100" i="24"/>
  <c r="N103" i="24"/>
  <c r="B118" i="25"/>
  <c r="I118" i="25" s="1"/>
  <c r="P144" i="24"/>
  <c r="N144" i="24" s="1"/>
  <c r="C100" i="22"/>
  <c r="B100" i="22" s="1"/>
  <c r="I100" i="22" s="1"/>
  <c r="K100" i="22" s="1"/>
  <c r="B103" i="22"/>
  <c r="I103" i="22" s="1"/>
  <c r="K103" i="22" s="1"/>
  <c r="I100" i="23"/>
  <c r="K100" i="23" s="1"/>
  <c r="C60" i="22"/>
  <c r="B69" i="22"/>
  <c r="I69" i="22" s="1"/>
  <c r="K69" i="22" s="1"/>
  <c r="I113" i="22"/>
  <c r="I19" i="25"/>
  <c r="I21" i="25" s="1"/>
  <c r="G36" i="23"/>
  <c r="W144" i="21"/>
  <c r="P144" i="21" s="1"/>
  <c r="N144" i="21" s="1"/>
  <c r="U58" i="21"/>
  <c r="W58" i="21" s="1"/>
  <c r="O60" i="20"/>
  <c r="C60" i="21"/>
  <c r="G36" i="19"/>
  <c r="B19" i="19"/>
  <c r="I19" i="19" s="1"/>
  <c r="I21" i="19" s="1"/>
  <c r="I146" i="27"/>
  <c r="K146" i="27" s="1"/>
  <c r="C36" i="29"/>
  <c r="O58" i="28"/>
  <c r="E38" i="29"/>
  <c r="B77" i="26"/>
  <c r="I77" i="26" s="1"/>
  <c r="P157" i="26"/>
  <c r="N157" i="26" s="1"/>
  <c r="R26" i="26"/>
  <c r="G23" i="26"/>
  <c r="C100" i="26"/>
  <c r="B100" i="26" s="1"/>
  <c r="I100" i="26" s="1"/>
  <c r="K100" i="26" s="1"/>
  <c r="C60" i="25"/>
  <c r="B69" i="25"/>
  <c r="I69" i="25" s="1"/>
  <c r="K69" i="25" s="1"/>
  <c r="W157" i="24"/>
  <c r="P157" i="24" s="1"/>
  <c r="N157" i="24" s="1"/>
  <c r="B60" i="27"/>
  <c r="N89" i="25"/>
  <c r="U58" i="27"/>
  <c r="W58" i="27" s="1"/>
  <c r="W60" i="27"/>
  <c r="E38" i="26"/>
  <c r="B109" i="25"/>
  <c r="I109" i="25" s="1"/>
  <c r="B144" i="24"/>
  <c r="I144" i="24" s="1"/>
  <c r="K144" i="24" s="1"/>
  <c r="O100" i="22"/>
  <c r="B118" i="22"/>
  <c r="I118" i="22" s="1"/>
  <c r="C36" i="24"/>
  <c r="G36" i="22"/>
  <c r="W146" i="21"/>
  <c r="P146" i="21" s="1"/>
  <c r="N146" i="21" s="1"/>
  <c r="I118" i="20"/>
  <c r="R58" i="19"/>
  <c r="V45" i="19"/>
  <c r="W157" i="29"/>
  <c r="P157" i="29" s="1"/>
  <c r="N157" i="29" s="1"/>
  <c r="B37" i="29"/>
  <c r="I37" i="29" s="1"/>
  <c r="I19" i="29"/>
  <c r="I21" i="29" s="1"/>
  <c r="D60" i="28"/>
  <c r="F36" i="26"/>
  <c r="T26" i="25"/>
  <c r="E36" i="25" s="1"/>
  <c r="E23" i="25"/>
  <c r="C23" i="22"/>
  <c r="B23" i="22" s="1"/>
  <c r="I23" i="22" s="1"/>
  <c r="B19" i="22"/>
  <c r="I19" i="22" s="1"/>
  <c r="I21" i="22" s="1"/>
  <c r="V26" i="22"/>
  <c r="C36" i="22" s="1"/>
  <c r="B118" i="23"/>
  <c r="I118" i="23" s="1"/>
  <c r="T100" i="24"/>
  <c r="P69" i="23"/>
  <c r="N69" i="23" s="1"/>
  <c r="P100" i="19"/>
  <c r="N100" i="19" s="1"/>
  <c r="B103" i="19"/>
  <c r="I103" i="19" s="1"/>
  <c r="K103" i="19" s="1"/>
  <c r="C100" i="19"/>
  <c r="B100" i="19" s="1"/>
  <c r="I100" i="19" s="1"/>
  <c r="K100" i="19" s="1"/>
  <c r="E100" i="20"/>
  <c r="B118" i="19"/>
  <c r="I118" i="19" s="1"/>
  <c r="E36" i="21"/>
  <c r="R144" i="29"/>
  <c r="O60" i="29"/>
  <c r="D36" i="29"/>
  <c r="W26" i="29"/>
  <c r="B109" i="26"/>
  <c r="I109" i="26" s="1"/>
  <c r="W146" i="25"/>
  <c r="P146" i="25" s="1"/>
  <c r="N146" i="25" s="1"/>
  <c r="U144" i="25"/>
  <c r="W144" i="25" s="1"/>
  <c r="P144" i="25" s="1"/>
  <c r="O60" i="27"/>
  <c r="I77" i="27"/>
  <c r="N146" i="23"/>
  <c r="R60" i="24"/>
  <c r="B109" i="23"/>
  <c r="I109" i="23" s="1"/>
  <c r="O100" i="21"/>
  <c r="T45" i="22"/>
  <c r="E76" i="22" s="1"/>
  <c r="D36" i="23"/>
  <c r="W26" i="23"/>
  <c r="P26" i="23" s="1"/>
  <c r="E60" i="20"/>
  <c r="E58" i="20" s="1"/>
  <c r="C36" i="21"/>
  <c r="O100" i="29"/>
  <c r="B103" i="25"/>
  <c r="I103" i="25" s="1"/>
  <c r="K103" i="25" s="1"/>
  <c r="C100" i="25"/>
  <c r="B100" i="25" s="1"/>
  <c r="I100" i="25" s="1"/>
  <c r="K100" i="25" s="1"/>
  <c r="K103" i="26"/>
  <c r="O144" i="25"/>
  <c r="D36" i="28"/>
  <c r="B118" i="26"/>
  <c r="I118" i="26" s="1"/>
  <c r="U60" i="26"/>
  <c r="W69" i="26"/>
  <c r="I103" i="27"/>
  <c r="K103" i="27" s="1"/>
  <c r="I144" i="26"/>
  <c r="K144" i="26" s="1"/>
  <c r="E38" i="27"/>
  <c r="T45" i="27"/>
  <c r="E76" i="27" s="1"/>
  <c r="G36" i="24"/>
  <c r="B146" i="22"/>
  <c r="I146" i="22" s="1"/>
  <c r="K146" i="22" s="1"/>
  <c r="C144" i="22"/>
  <c r="B144" i="22" s="1"/>
  <c r="I144" i="22" s="1"/>
  <c r="K144" i="22" s="1"/>
  <c r="J135" i="21"/>
  <c r="K27" i="21"/>
  <c r="O60" i="22"/>
  <c r="W157" i="21"/>
  <c r="P157" i="21" s="1"/>
  <c r="N157" i="21" s="1"/>
  <c r="B109" i="20"/>
  <c r="I109" i="20" s="1"/>
  <c r="G36" i="20"/>
  <c r="E38" i="19"/>
  <c r="T45" i="19"/>
  <c r="E76" i="19" s="1"/>
  <c r="O58" i="14"/>
  <c r="S58" i="16"/>
  <c r="D58" i="15"/>
  <c r="B58" i="15" s="1"/>
  <c r="B60" i="15"/>
  <c r="O58" i="11"/>
  <c r="J136" i="11" s="1"/>
  <c r="O143" i="11" s="1"/>
  <c r="V58" i="17"/>
  <c r="W58" i="17" s="1"/>
  <c r="P58" i="17" s="1"/>
  <c r="W60" i="17"/>
  <c r="P60" i="17" s="1"/>
  <c r="N60" i="17" s="1"/>
  <c r="I69" i="14"/>
  <c r="K69" i="14" s="1"/>
  <c r="P69" i="18"/>
  <c r="N69" i="18" s="1"/>
  <c r="W60" i="18"/>
  <c r="P60" i="18" s="1"/>
  <c r="N60" i="18" s="1"/>
  <c r="I146" i="17"/>
  <c r="K146" i="17" s="1"/>
  <c r="O58" i="17"/>
  <c r="I144" i="16"/>
  <c r="K144" i="16" s="1"/>
  <c r="W69" i="17"/>
  <c r="B69" i="15"/>
  <c r="I69" i="15" s="1"/>
  <c r="K69" i="15" s="1"/>
  <c r="U60" i="14"/>
  <c r="W69" i="14"/>
  <c r="I77" i="15"/>
  <c r="B103" i="12"/>
  <c r="I103" i="12" s="1"/>
  <c r="K103" i="12" s="1"/>
  <c r="C100" i="12"/>
  <c r="B100" i="12" s="1"/>
  <c r="I100" i="12" s="1"/>
  <c r="K100" i="12" s="1"/>
  <c r="P103" i="12"/>
  <c r="N103" i="12" s="1"/>
  <c r="S45" i="11"/>
  <c r="F38" i="11"/>
  <c r="R58" i="18"/>
  <c r="W58" i="18"/>
  <c r="I37" i="17"/>
  <c r="G23" i="17"/>
  <c r="R26" i="17"/>
  <c r="D36" i="17"/>
  <c r="B36" i="17" s="1"/>
  <c r="W26" i="17"/>
  <c r="D36" i="16"/>
  <c r="D36" i="15"/>
  <c r="B36" i="15" s="1"/>
  <c r="W26" i="15"/>
  <c r="B23" i="15"/>
  <c r="D60" i="14"/>
  <c r="W69" i="13"/>
  <c r="U60" i="13"/>
  <c r="O58" i="13"/>
  <c r="G36" i="13"/>
  <c r="D58" i="13"/>
  <c r="B58" i="13" s="1"/>
  <c r="P157" i="11"/>
  <c r="N157" i="11" s="1"/>
  <c r="B118" i="18"/>
  <c r="I118" i="18" s="1"/>
  <c r="I146" i="16"/>
  <c r="K146" i="16" s="1"/>
  <c r="P69" i="17"/>
  <c r="N69" i="17" s="1"/>
  <c r="I19" i="16"/>
  <c r="I21" i="16" s="1"/>
  <c r="G36" i="15"/>
  <c r="V45" i="15"/>
  <c r="C76" i="15" s="1"/>
  <c r="C38" i="15"/>
  <c r="B77" i="14"/>
  <c r="I77" i="14" s="1"/>
  <c r="I100" i="13"/>
  <c r="K100" i="13" s="1"/>
  <c r="B69" i="12"/>
  <c r="I69" i="12" s="1"/>
  <c r="K69" i="12" s="1"/>
  <c r="C60" i="12"/>
  <c r="B77" i="12"/>
  <c r="I77" i="12" s="1"/>
  <c r="P144" i="11"/>
  <c r="N144" i="11" s="1"/>
  <c r="C38" i="11"/>
  <c r="V45" i="11"/>
  <c r="C76" i="11" s="1"/>
  <c r="G36" i="11"/>
  <c r="I103" i="18"/>
  <c r="K103" i="18" s="1"/>
  <c r="P103" i="18"/>
  <c r="N103" i="18" s="1"/>
  <c r="B60" i="17"/>
  <c r="I60" i="17" s="1"/>
  <c r="K60" i="17" s="1"/>
  <c r="C58" i="17"/>
  <c r="B58" i="17" s="1"/>
  <c r="I58" i="17" s="1"/>
  <c r="K58" i="17" s="1"/>
  <c r="T45" i="18"/>
  <c r="E76" i="18" s="1"/>
  <c r="E38" i="18"/>
  <c r="G23" i="16"/>
  <c r="R26" i="16"/>
  <c r="O60" i="15"/>
  <c r="P69" i="16"/>
  <c r="N69" i="16" s="1"/>
  <c r="O144" i="14"/>
  <c r="I19" i="15"/>
  <c r="I21" i="15" s="1"/>
  <c r="G60" i="14"/>
  <c r="G58" i="14" s="1"/>
  <c r="B118" i="13"/>
  <c r="I118" i="13" s="1"/>
  <c r="F38" i="13"/>
  <c r="S45" i="13"/>
  <c r="T26" i="11"/>
  <c r="E36" i="11" s="1"/>
  <c r="E23" i="11"/>
  <c r="U58" i="12"/>
  <c r="W58" i="12" s="1"/>
  <c r="P58" i="12" s="1"/>
  <c r="W60" i="12"/>
  <c r="P60" i="12" s="1"/>
  <c r="I146" i="11"/>
  <c r="K146" i="11" s="1"/>
  <c r="P89" i="18"/>
  <c r="N89" i="18" s="1"/>
  <c r="B103" i="17"/>
  <c r="I103" i="17" s="1"/>
  <c r="K103" i="17" s="1"/>
  <c r="C100" i="17"/>
  <c r="B100" i="17" s="1"/>
  <c r="I100" i="17" s="1"/>
  <c r="K100" i="17" s="1"/>
  <c r="B100" i="18"/>
  <c r="I100" i="18" s="1"/>
  <c r="K100" i="18" s="1"/>
  <c r="D58" i="18"/>
  <c r="B58" i="18" s="1"/>
  <c r="I58" i="18" s="1"/>
  <c r="K58" i="18" s="1"/>
  <c r="I146" i="18"/>
  <c r="K146" i="18" s="1"/>
  <c r="T100" i="17"/>
  <c r="P100" i="17" s="1"/>
  <c r="N100" i="17" s="1"/>
  <c r="B77" i="17"/>
  <c r="I77" i="17" s="1"/>
  <c r="B103" i="16"/>
  <c r="I103" i="16" s="1"/>
  <c r="K103" i="16" s="1"/>
  <c r="C100" i="16"/>
  <c r="B100" i="16" s="1"/>
  <c r="I100" i="16" s="1"/>
  <c r="K100" i="16" s="1"/>
  <c r="E60" i="16"/>
  <c r="S100" i="14"/>
  <c r="P100" i="14" s="1"/>
  <c r="N100" i="14" s="1"/>
  <c r="S60" i="15"/>
  <c r="I103" i="13"/>
  <c r="K103" i="13" s="1"/>
  <c r="B109" i="13"/>
  <c r="I109" i="13" s="1"/>
  <c r="O60" i="12"/>
  <c r="T100" i="11"/>
  <c r="P103" i="11"/>
  <c r="N103" i="11" s="1"/>
  <c r="D36" i="13"/>
  <c r="W26" i="13"/>
  <c r="B37" i="12"/>
  <c r="I37" i="12" s="1"/>
  <c r="B109" i="11"/>
  <c r="I109" i="11" s="1"/>
  <c r="V45" i="12"/>
  <c r="C38" i="12"/>
  <c r="V45" i="17"/>
  <c r="C38" i="17"/>
  <c r="O144" i="16"/>
  <c r="B109" i="16"/>
  <c r="I109" i="16" s="1"/>
  <c r="F38" i="17"/>
  <c r="S45" i="17"/>
  <c r="J135" i="14"/>
  <c r="B77" i="13"/>
  <c r="I77" i="13" s="1"/>
  <c r="G36" i="12"/>
  <c r="B118" i="12"/>
  <c r="I118" i="12" s="1"/>
  <c r="B103" i="11"/>
  <c r="I103" i="11" s="1"/>
  <c r="K103" i="11" s="1"/>
  <c r="C100" i="11"/>
  <c r="B100" i="11" s="1"/>
  <c r="I100" i="11" s="1"/>
  <c r="K100" i="11" s="1"/>
  <c r="B109" i="18"/>
  <c r="I109" i="18" s="1"/>
  <c r="J135" i="18"/>
  <c r="F76" i="18"/>
  <c r="G75" i="18"/>
  <c r="I89" i="17"/>
  <c r="K89" i="17" s="1"/>
  <c r="D36" i="18"/>
  <c r="W26" i="18"/>
  <c r="P144" i="17"/>
  <c r="N144" i="17" s="1"/>
  <c r="B118" i="17"/>
  <c r="I118" i="17" s="1"/>
  <c r="E38" i="17"/>
  <c r="T45" i="17"/>
  <c r="E76" i="17" s="1"/>
  <c r="I146" i="15"/>
  <c r="K146" i="15" s="1"/>
  <c r="B37" i="15"/>
  <c r="I37" i="15" s="1"/>
  <c r="P100" i="15"/>
  <c r="N100" i="15" s="1"/>
  <c r="B118" i="15"/>
  <c r="I118" i="15" s="1"/>
  <c r="I103" i="15"/>
  <c r="K103" i="15" s="1"/>
  <c r="I37" i="14"/>
  <c r="P157" i="14"/>
  <c r="N157" i="14" s="1"/>
  <c r="U26" i="14"/>
  <c r="D23" i="14"/>
  <c r="B23" i="14" s="1"/>
  <c r="I23" i="14" s="1"/>
  <c r="G36" i="14"/>
  <c r="I146" i="13"/>
  <c r="K146" i="13" s="1"/>
  <c r="I146" i="12"/>
  <c r="K146" i="12" s="1"/>
  <c r="T26" i="12"/>
  <c r="E36" i="12" s="1"/>
  <c r="E23" i="12"/>
  <c r="U26" i="11"/>
  <c r="D23" i="11"/>
  <c r="B23" i="11" s="1"/>
  <c r="U26" i="12"/>
  <c r="D23" i="12"/>
  <c r="B23" i="12" s="1"/>
  <c r="P89" i="11"/>
  <c r="N89" i="11" s="1"/>
  <c r="J135" i="11"/>
  <c r="S60" i="11"/>
  <c r="B77" i="18"/>
  <c r="I77" i="18" s="1"/>
  <c r="I144" i="18"/>
  <c r="K144" i="18" s="1"/>
  <c r="P157" i="18"/>
  <c r="N157" i="18" s="1"/>
  <c r="W146" i="17"/>
  <c r="P146" i="17" s="1"/>
  <c r="N146" i="17" s="1"/>
  <c r="B109" i="17"/>
  <c r="I109" i="17" s="1"/>
  <c r="B118" i="16"/>
  <c r="I118" i="16" s="1"/>
  <c r="B27" i="16"/>
  <c r="I27" i="16" s="1"/>
  <c r="W144" i="15"/>
  <c r="P144" i="15" s="1"/>
  <c r="N144" i="15" s="1"/>
  <c r="U60" i="15"/>
  <c r="W69" i="15"/>
  <c r="T26" i="15"/>
  <c r="E36" i="15" s="1"/>
  <c r="E23" i="15"/>
  <c r="P69" i="14"/>
  <c r="N69" i="14" s="1"/>
  <c r="S60" i="13"/>
  <c r="E23" i="13"/>
  <c r="T26" i="13"/>
  <c r="E36" i="13" s="1"/>
  <c r="J135" i="13"/>
  <c r="B109" i="12"/>
  <c r="I109" i="12" s="1"/>
  <c r="J135" i="10"/>
  <c r="O100" i="8"/>
  <c r="I103" i="8"/>
  <c r="K103" i="8" s="1"/>
  <c r="I146" i="8"/>
  <c r="K146" i="8" s="1"/>
  <c r="B118" i="7"/>
  <c r="I118" i="7" s="1"/>
  <c r="I61" i="8"/>
  <c r="K61" i="8" s="1"/>
  <c r="D36" i="7"/>
  <c r="W26" i="7"/>
  <c r="G36" i="7"/>
  <c r="D36" i="10"/>
  <c r="B36" i="10" s="1"/>
  <c r="W26" i="10"/>
  <c r="P26" i="10" s="1"/>
  <c r="B118" i="10"/>
  <c r="I118" i="10" s="1"/>
  <c r="C144" i="9"/>
  <c r="B144" i="9" s="1"/>
  <c r="I144" i="9" s="1"/>
  <c r="K144" i="9" s="1"/>
  <c r="B146" i="9"/>
  <c r="I146" i="9" s="1"/>
  <c r="K146" i="9" s="1"/>
  <c r="I77" i="9"/>
  <c r="W157" i="9"/>
  <c r="P157" i="9" s="1"/>
  <c r="N157" i="9" s="1"/>
  <c r="P144" i="8"/>
  <c r="N144" i="8" s="1"/>
  <c r="W146" i="7"/>
  <c r="P146" i="7" s="1"/>
  <c r="N146" i="7" s="1"/>
  <c r="W60" i="7"/>
  <c r="P60" i="7" s="1"/>
  <c r="U58" i="7"/>
  <c r="W58" i="7" s="1"/>
  <c r="B109" i="7"/>
  <c r="I109" i="7" s="1"/>
  <c r="G36" i="8"/>
  <c r="E60" i="10"/>
  <c r="E58" i="10" s="1"/>
  <c r="C100" i="9"/>
  <c r="B100" i="9" s="1"/>
  <c r="I100" i="9" s="1"/>
  <c r="K100" i="9" s="1"/>
  <c r="B103" i="9"/>
  <c r="I103" i="9" s="1"/>
  <c r="K103" i="9" s="1"/>
  <c r="G36" i="10"/>
  <c r="B103" i="10"/>
  <c r="I103" i="10" s="1"/>
  <c r="K103" i="10" s="1"/>
  <c r="B37" i="8"/>
  <c r="I37" i="8" s="1"/>
  <c r="B77" i="8"/>
  <c r="I77" i="8" s="1"/>
  <c r="B109" i="8"/>
  <c r="I109" i="8" s="1"/>
  <c r="T100" i="8"/>
  <c r="P100" i="8" s="1"/>
  <c r="V60" i="8"/>
  <c r="V58" i="8" s="1"/>
  <c r="B37" i="7"/>
  <c r="I37" i="7" s="1"/>
  <c r="S45" i="8"/>
  <c r="F38" i="8"/>
  <c r="I146" i="7"/>
  <c r="K146" i="7" s="1"/>
  <c r="I69" i="7"/>
  <c r="K69" i="7" s="1"/>
  <c r="E60" i="7"/>
  <c r="V100" i="10"/>
  <c r="W100" i="10" s="1"/>
  <c r="P100" i="10" s="1"/>
  <c r="W103" i="10"/>
  <c r="P103" i="10" s="1"/>
  <c r="N103" i="10" s="1"/>
  <c r="O100" i="10"/>
  <c r="B69" i="10"/>
  <c r="I69" i="10" s="1"/>
  <c r="K69" i="10" s="1"/>
  <c r="C60" i="10"/>
  <c r="B100" i="10"/>
  <c r="I100" i="10" s="1"/>
  <c r="K100" i="10" s="1"/>
  <c r="C38" i="10"/>
  <c r="V45" i="10"/>
  <c r="P69" i="9"/>
  <c r="N69" i="9" s="1"/>
  <c r="G36" i="9"/>
  <c r="C100" i="7"/>
  <c r="B100" i="7" s="1"/>
  <c r="I100" i="7" s="1"/>
  <c r="K100" i="7" s="1"/>
  <c r="B103" i="7"/>
  <c r="I103" i="7" s="1"/>
  <c r="K103" i="7" s="1"/>
  <c r="W69" i="8"/>
  <c r="U60" i="8"/>
  <c r="J135" i="8"/>
  <c r="E38" i="7"/>
  <c r="T45" i="7"/>
  <c r="B69" i="9"/>
  <c r="I69" i="9" s="1"/>
  <c r="K69" i="9" s="1"/>
  <c r="C60" i="9"/>
  <c r="I146" i="10"/>
  <c r="K146" i="10" s="1"/>
  <c r="U58" i="9"/>
  <c r="W58" i="9" s="1"/>
  <c r="P58" i="9" s="1"/>
  <c r="D36" i="8"/>
  <c r="W157" i="7"/>
  <c r="P157" i="7" s="1"/>
  <c r="N157" i="7" s="1"/>
  <c r="S58" i="7"/>
  <c r="B23" i="7"/>
  <c r="I23" i="7" s="1"/>
  <c r="I77" i="10"/>
  <c r="P100" i="9"/>
  <c r="N100" i="9" s="1"/>
  <c r="V45" i="9"/>
  <c r="C38" i="9"/>
  <c r="D36" i="9"/>
  <c r="W26" i="9"/>
  <c r="P26" i="9" s="1"/>
  <c r="B144" i="8"/>
  <c r="I144" i="8" s="1"/>
  <c r="K144" i="8" s="1"/>
  <c r="O144" i="7"/>
  <c r="C36" i="7"/>
  <c r="O60" i="9"/>
  <c r="P157" i="10"/>
  <c r="N157" i="10" s="1"/>
  <c r="B118" i="9"/>
  <c r="I118" i="9" s="1"/>
  <c r="O58" i="8"/>
  <c r="I69" i="8"/>
  <c r="K69" i="8" s="1"/>
  <c r="E60" i="8"/>
  <c r="O60" i="7"/>
  <c r="O58" i="6"/>
  <c r="P157" i="6"/>
  <c r="N157" i="6" s="1"/>
  <c r="D60" i="5"/>
  <c r="T45" i="6"/>
  <c r="E76" i="6" s="1"/>
  <c r="E38" i="6"/>
  <c r="S45" i="5"/>
  <c r="F38" i="5"/>
  <c r="T100" i="5"/>
  <c r="P100" i="5" s="1"/>
  <c r="P103" i="5"/>
  <c r="N103" i="5" s="1"/>
  <c r="S60" i="6"/>
  <c r="S58" i="6" s="1"/>
  <c r="I144" i="6"/>
  <c r="K144" i="6" s="1"/>
  <c r="R58" i="6"/>
  <c r="C38" i="6"/>
  <c r="V45" i="6"/>
  <c r="U58" i="6"/>
  <c r="W58" i="6" s="1"/>
  <c r="W60" i="6"/>
  <c r="J135" i="6"/>
  <c r="O100" i="5"/>
  <c r="W69" i="5"/>
  <c r="G23" i="5"/>
  <c r="R26" i="5"/>
  <c r="W157" i="5"/>
  <c r="P157" i="5" s="1"/>
  <c r="N157" i="5" s="1"/>
  <c r="D36" i="5"/>
  <c r="W26" i="5"/>
  <c r="O58" i="5"/>
  <c r="C100" i="6"/>
  <c r="B100" i="6" s="1"/>
  <c r="I100" i="6" s="1"/>
  <c r="K100" i="6" s="1"/>
  <c r="B103" i="6"/>
  <c r="I103" i="6" s="1"/>
  <c r="K103" i="6" s="1"/>
  <c r="I146" i="6"/>
  <c r="K146" i="6" s="1"/>
  <c r="U58" i="5"/>
  <c r="W58" i="5" s="1"/>
  <c r="W60" i="5"/>
  <c r="D36" i="6"/>
  <c r="B36" i="6" s="1"/>
  <c r="W26" i="6"/>
  <c r="I23" i="6"/>
  <c r="R60" i="5"/>
  <c r="P69" i="5"/>
  <c r="N69" i="5" s="1"/>
  <c r="C36" i="5"/>
  <c r="R45" i="4"/>
  <c r="G38" i="4"/>
  <c r="B109" i="4"/>
  <c r="I109" i="4" s="1"/>
  <c r="O58" i="4"/>
  <c r="W146" i="4"/>
  <c r="P146" i="4" s="1"/>
  <c r="N146" i="4" s="1"/>
  <c r="U144" i="4"/>
  <c r="W144" i="4" s="1"/>
  <c r="P144" i="4" s="1"/>
  <c r="N144" i="4" s="1"/>
  <c r="F76" i="4"/>
  <c r="G75" i="4"/>
  <c r="I77" i="4"/>
  <c r="D36" i="4"/>
  <c r="W26" i="4"/>
  <c r="P26" i="4" s="1"/>
  <c r="C58" i="4"/>
  <c r="C100" i="4"/>
  <c r="B100" i="4" s="1"/>
  <c r="I100" i="4" s="1"/>
  <c r="K100" i="4" s="1"/>
  <c r="B103" i="4"/>
  <c r="I103" i="4" s="1"/>
  <c r="K103" i="4" s="1"/>
  <c r="P89" i="4"/>
  <c r="N89" i="4" s="1"/>
  <c r="P157" i="4"/>
  <c r="N157" i="4" s="1"/>
  <c r="V45" i="4"/>
  <c r="C38" i="4"/>
  <c r="I146" i="4"/>
  <c r="K146" i="4" s="1"/>
  <c r="R58" i="4"/>
  <c r="R100" i="4"/>
  <c r="P100" i="4" s="1"/>
  <c r="N100" i="4" s="1"/>
  <c r="P103" i="4"/>
  <c r="N103" i="4" s="1"/>
  <c r="P69" i="4"/>
  <c r="N69" i="4" s="1"/>
  <c r="B23" i="4"/>
  <c r="T146" i="3"/>
  <c r="T144" i="3" s="1"/>
  <c r="D154" i="3"/>
  <c r="D152" i="3" s="1"/>
  <c r="I98" i="3"/>
  <c r="K98" i="3" s="1"/>
  <c r="W74" i="3"/>
  <c r="P74" i="3" s="1"/>
  <c r="N74" i="3" s="1"/>
  <c r="B74" i="3"/>
  <c r="I74" i="3" s="1"/>
  <c r="K74" i="3" s="1"/>
  <c r="J103" i="3"/>
  <c r="J100" i="3" s="1"/>
  <c r="K57" i="3"/>
  <c r="O89" i="3"/>
  <c r="C86" i="3"/>
  <c r="W16" i="3"/>
  <c r="P16" i="3" s="1"/>
  <c r="N16" i="3" s="1"/>
  <c r="N54" i="3"/>
  <c r="B72" i="3"/>
  <c r="I72" i="3" s="1"/>
  <c r="K72" i="3" s="1"/>
  <c r="B87" i="3"/>
  <c r="I87" i="3" s="1"/>
  <c r="K87" i="3" s="1"/>
  <c r="B156" i="3"/>
  <c r="I156" i="3" s="1"/>
  <c r="K156" i="3" s="1"/>
  <c r="E146" i="3"/>
  <c r="E144" i="3" s="1"/>
  <c r="B59" i="3"/>
  <c r="I59" i="3" s="1"/>
  <c r="K59" i="3" s="1"/>
  <c r="D19" i="3"/>
  <c r="U26" i="3" s="1"/>
  <c r="J27" i="3"/>
  <c r="W72" i="3"/>
  <c r="P72" i="3" s="1"/>
  <c r="N72" i="3" s="1"/>
  <c r="B106" i="3"/>
  <c r="I106" i="3" s="1"/>
  <c r="K106" i="3" s="1"/>
  <c r="N116" i="3"/>
  <c r="B70" i="3"/>
  <c r="I70" i="3" s="1"/>
  <c r="K70" i="3" s="1"/>
  <c r="S69" i="3"/>
  <c r="S60" i="3" s="1"/>
  <c r="S58" i="3" s="1"/>
  <c r="O146" i="3"/>
  <c r="O144" i="3" s="1"/>
  <c r="E154" i="3"/>
  <c r="E152" i="3" s="1"/>
  <c r="N48" i="3"/>
  <c r="W15" i="3"/>
  <c r="P15" i="3" s="1"/>
  <c r="N15" i="3" s="1"/>
  <c r="C89" i="3"/>
  <c r="W164" i="3"/>
  <c r="P164" i="3" s="1"/>
  <c r="N164" i="3" s="1"/>
  <c r="B114" i="3"/>
  <c r="I114" i="3" s="1"/>
  <c r="N51" i="3"/>
  <c r="G19" i="3"/>
  <c r="G23" i="3" s="1"/>
  <c r="J55" i="3"/>
  <c r="W62" i="3"/>
  <c r="P62" i="3" s="1"/>
  <c r="N62" i="3" s="1"/>
  <c r="W70" i="3"/>
  <c r="P70" i="3" s="1"/>
  <c r="N70" i="3" s="1"/>
  <c r="D89" i="3"/>
  <c r="K91" i="3"/>
  <c r="W93" i="3"/>
  <c r="P93" i="3" s="1"/>
  <c r="N93" i="3" s="1"/>
  <c r="V146" i="3"/>
  <c r="V144" i="3" s="1"/>
  <c r="D144" i="3"/>
  <c r="G61" i="3"/>
  <c r="I61" i="3" s="1"/>
  <c r="K61" i="3" s="1"/>
  <c r="W63" i="3"/>
  <c r="P63" i="3" s="1"/>
  <c r="N63" i="3" s="1"/>
  <c r="P101" i="3"/>
  <c r="N101" i="3" s="1"/>
  <c r="B116" i="3"/>
  <c r="I116" i="3" s="1"/>
  <c r="K116" i="3" s="1"/>
  <c r="E27" i="3"/>
  <c r="I64" i="3"/>
  <c r="K64" i="3" s="1"/>
  <c r="F154" i="3"/>
  <c r="F152" i="3" s="1"/>
  <c r="I62" i="3"/>
  <c r="K62" i="3" s="1"/>
  <c r="B88" i="3"/>
  <c r="I88" i="3" s="1"/>
  <c r="K88" i="3" s="1"/>
  <c r="K95" i="3"/>
  <c r="I97" i="3"/>
  <c r="K97" i="3" s="1"/>
  <c r="I99" i="3"/>
  <c r="K99" i="3" s="1"/>
  <c r="B145" i="3"/>
  <c r="I145" i="3" s="1"/>
  <c r="K145" i="3" s="1"/>
  <c r="G154" i="3"/>
  <c r="G152" i="3" s="1"/>
  <c r="B32" i="3"/>
  <c r="I32" i="3" s="1"/>
  <c r="P34" i="3"/>
  <c r="N53" i="3"/>
  <c r="E89" i="3"/>
  <c r="C100" i="3"/>
  <c r="N50" i="3"/>
  <c r="B64" i="3"/>
  <c r="W90" i="3"/>
  <c r="P90" i="3" s="1"/>
  <c r="N90" i="3" s="1"/>
  <c r="B101" i="3"/>
  <c r="I101" i="3" s="1"/>
  <c r="K101" i="3" s="1"/>
  <c r="W102" i="3"/>
  <c r="T103" i="3"/>
  <c r="T100" i="3" s="1"/>
  <c r="W148" i="3"/>
  <c r="P148" i="3" s="1"/>
  <c r="N148" i="3" s="1"/>
  <c r="P17" i="3"/>
  <c r="N17" i="3" s="1"/>
  <c r="D27" i="3"/>
  <c r="J69" i="3"/>
  <c r="J60" i="3" s="1"/>
  <c r="J58" i="3" s="1"/>
  <c r="D69" i="3"/>
  <c r="D60" i="3" s="1"/>
  <c r="D58" i="3" s="1"/>
  <c r="T69" i="3"/>
  <c r="T60" i="3" s="1"/>
  <c r="T58" i="3" s="1"/>
  <c r="B90" i="3"/>
  <c r="I90" i="3" s="1"/>
  <c r="K90" i="3" s="1"/>
  <c r="W92" i="3"/>
  <c r="P92" i="3" s="1"/>
  <c r="N92" i="3" s="1"/>
  <c r="K102" i="3"/>
  <c r="K105" i="3"/>
  <c r="B155" i="3"/>
  <c r="I155" i="3" s="1"/>
  <c r="K155" i="3" s="1"/>
  <c r="F19" i="3"/>
  <c r="F23" i="3" s="1"/>
  <c r="B18" i="3"/>
  <c r="I18" i="3" s="1"/>
  <c r="K18" i="3" s="1"/>
  <c r="U69" i="3"/>
  <c r="W71" i="3"/>
  <c r="P71" i="3" s="1"/>
  <c r="N71" i="3" s="1"/>
  <c r="N88" i="3"/>
  <c r="J89" i="3"/>
  <c r="K93" i="3"/>
  <c r="W94" i="3"/>
  <c r="P94" i="3" s="1"/>
  <c r="N94" i="3" s="1"/>
  <c r="N145" i="3"/>
  <c r="B158" i="3"/>
  <c r="I158" i="3" s="1"/>
  <c r="K158" i="3" s="1"/>
  <c r="C19" i="3"/>
  <c r="C69" i="3"/>
  <c r="C60" i="3" s="1"/>
  <c r="C58" i="3" s="1"/>
  <c r="F69" i="3"/>
  <c r="F60" i="3" s="1"/>
  <c r="F58" i="3" s="1"/>
  <c r="V69" i="3"/>
  <c r="V60" i="3" s="1"/>
  <c r="D103" i="3"/>
  <c r="B103" i="3" s="1"/>
  <c r="C113" i="3"/>
  <c r="B113" i="3" s="1"/>
  <c r="I147" i="3"/>
  <c r="K147" i="3" s="1"/>
  <c r="F27" i="3"/>
  <c r="G27" i="3"/>
  <c r="N47" i="3"/>
  <c r="O49" i="3"/>
  <c r="W59" i="3"/>
  <c r="P59" i="3" s="1"/>
  <c r="N59" i="3" s="1"/>
  <c r="I63" i="3"/>
  <c r="K63" i="3" s="1"/>
  <c r="G69" i="3"/>
  <c r="V100" i="3"/>
  <c r="R100" i="3"/>
  <c r="P104" i="3"/>
  <c r="N104" i="3" s="1"/>
  <c r="S100" i="3"/>
  <c r="J126" i="3"/>
  <c r="J146" i="3"/>
  <c r="J144" i="3" s="1"/>
  <c r="B153" i="3"/>
  <c r="I153" i="3" s="1"/>
  <c r="K153" i="3" s="1"/>
  <c r="B29" i="3"/>
  <c r="I29" i="3" s="1"/>
  <c r="K29" i="3" s="1"/>
  <c r="T86" i="3"/>
  <c r="P86" i="3" s="1"/>
  <c r="K92" i="3"/>
  <c r="P64" i="3"/>
  <c r="N64" i="3" s="1"/>
  <c r="K94" i="3"/>
  <c r="F144" i="3"/>
  <c r="E19" i="3"/>
  <c r="T26" i="3" s="1"/>
  <c r="I31" i="3"/>
  <c r="W33" i="3"/>
  <c r="B73" i="3"/>
  <c r="I73" i="3" s="1"/>
  <c r="K73" i="3" s="1"/>
  <c r="E86" i="3"/>
  <c r="W95" i="3"/>
  <c r="P95" i="3" s="1"/>
  <c r="N95" i="3" s="1"/>
  <c r="W106" i="3"/>
  <c r="P106" i="3" s="1"/>
  <c r="N106" i="3" s="1"/>
  <c r="O130" i="3"/>
  <c r="G144" i="3"/>
  <c r="F100" i="3"/>
  <c r="N105" i="3"/>
  <c r="W73" i="3"/>
  <c r="P73" i="3" s="1"/>
  <c r="N73" i="3" s="1"/>
  <c r="W91" i="3"/>
  <c r="P91" i="3" s="1"/>
  <c r="N91" i="3" s="1"/>
  <c r="B96" i="3"/>
  <c r="I96" i="3" s="1"/>
  <c r="K96" i="3" s="1"/>
  <c r="K104" i="3"/>
  <c r="U146" i="3"/>
  <c r="C154" i="3"/>
  <c r="W14" i="3"/>
  <c r="P14" i="3" s="1"/>
  <c r="N14" i="3" s="1"/>
  <c r="N52" i="3"/>
  <c r="W64" i="3"/>
  <c r="E69" i="3"/>
  <c r="E60" i="3" s="1"/>
  <c r="E58" i="3" s="1"/>
  <c r="I22" i="3"/>
  <c r="C30" i="3"/>
  <c r="B30" i="3" s="1"/>
  <c r="B71" i="3"/>
  <c r="I71" i="3" s="1"/>
  <c r="K71" i="3" s="1"/>
  <c r="C144" i="3"/>
  <c r="B146" i="3"/>
  <c r="E55" i="3"/>
  <c r="I55" i="3" s="1"/>
  <c r="I56" i="3"/>
  <c r="K56" i="3" s="1"/>
  <c r="W103" i="3"/>
  <c r="U100" i="3"/>
  <c r="G103" i="3"/>
  <c r="G100" i="3" s="1"/>
  <c r="R69" i="3"/>
  <c r="N96" i="3"/>
  <c r="C118" i="3"/>
  <c r="V157" i="3"/>
  <c r="B22" i="3"/>
  <c r="C77" i="3"/>
  <c r="C109" i="3"/>
  <c r="C37" i="3"/>
  <c r="B37" i="3" s="1"/>
  <c r="U157" i="3"/>
  <c r="D77" i="3"/>
  <c r="D109" i="3"/>
  <c r="D118" i="3"/>
  <c r="W35" i="3"/>
  <c r="P35" i="3" s="1"/>
  <c r="T49" i="3"/>
  <c r="P49" i="3" s="1"/>
  <c r="E77" i="3"/>
  <c r="T157" i="3"/>
  <c r="E109" i="3"/>
  <c r="E118" i="3"/>
  <c r="N87" i="3"/>
  <c r="O103" i="3"/>
  <c r="O100" i="3" s="1"/>
  <c r="F77" i="3"/>
  <c r="F109" i="3"/>
  <c r="F37" i="3"/>
  <c r="S157" i="3"/>
  <c r="F118" i="3"/>
  <c r="O69" i="3"/>
  <c r="G109" i="3"/>
  <c r="G37" i="3"/>
  <c r="G118" i="3"/>
  <c r="R157" i="3"/>
  <c r="B28" i="3"/>
  <c r="I28" i="3" s="1"/>
  <c r="K28" i="3" s="1"/>
  <c r="C27" i="3"/>
  <c r="P46" i="3"/>
  <c r="N46" i="3" s="1"/>
  <c r="E113" i="3"/>
  <c r="R146" i="3"/>
  <c r="D86" i="3"/>
  <c r="O86" i="3"/>
  <c r="P102" i="3"/>
  <c r="N102" i="3" s="1"/>
  <c r="S146" i="3"/>
  <c r="S144" i="3" s="1"/>
  <c r="W147" i="3"/>
  <c r="P147" i="3" s="1"/>
  <c r="N147" i="3" s="1"/>
  <c r="W61" i="3"/>
  <c r="P61" i="3" s="1"/>
  <c r="N61" i="3" s="1"/>
  <c r="E103" i="3"/>
  <c r="B148" i="3"/>
  <c r="I148" i="3" s="1"/>
  <c r="K148" i="3" s="1"/>
  <c r="U89" i="3"/>
  <c r="W89" i="3" s="1"/>
  <c r="P89" i="3" s="1"/>
  <c r="I135" i="32" l="1"/>
  <c r="K135" i="32" s="1"/>
  <c r="W60" i="10"/>
  <c r="P60" i="10" s="1"/>
  <c r="N60" i="10" s="1"/>
  <c r="B36" i="25"/>
  <c r="I23" i="20"/>
  <c r="I135" i="33"/>
  <c r="K135" i="33" s="1"/>
  <c r="I58" i="13"/>
  <c r="K58" i="13" s="1"/>
  <c r="W60" i="25"/>
  <c r="P60" i="25" s="1"/>
  <c r="B36" i="28"/>
  <c r="I36" i="28" s="1"/>
  <c r="F38" i="24"/>
  <c r="P26" i="18"/>
  <c r="W26" i="24"/>
  <c r="P26" i="24" s="1"/>
  <c r="U58" i="24"/>
  <c r="W58" i="24" s="1"/>
  <c r="I23" i="4"/>
  <c r="V45" i="8"/>
  <c r="W26" i="8"/>
  <c r="P26" i="8" s="1"/>
  <c r="I60" i="13"/>
  <c r="K60" i="13" s="1"/>
  <c r="J136" i="17"/>
  <c r="O143" i="17" s="1"/>
  <c r="V85" i="32"/>
  <c r="C108" i="32" s="1"/>
  <c r="W60" i="11"/>
  <c r="E38" i="23"/>
  <c r="I60" i="27"/>
  <c r="K60" i="27" s="1"/>
  <c r="N144" i="7"/>
  <c r="B58" i="4"/>
  <c r="I58" i="4" s="1"/>
  <c r="E38" i="10"/>
  <c r="W26" i="16"/>
  <c r="I60" i="15"/>
  <c r="K60" i="15" s="1"/>
  <c r="F38" i="15"/>
  <c r="I58" i="15"/>
  <c r="K58" i="15" s="1"/>
  <c r="D36" i="24"/>
  <c r="B36" i="24" s="1"/>
  <c r="I36" i="24" s="1"/>
  <c r="B60" i="4"/>
  <c r="I60" i="4" s="1"/>
  <c r="K60" i="4" s="1"/>
  <c r="I38" i="33"/>
  <c r="P100" i="11"/>
  <c r="N100" i="11" s="1"/>
  <c r="I58" i="26"/>
  <c r="K58" i="26" s="1"/>
  <c r="P100" i="21"/>
  <c r="P26" i="6"/>
  <c r="S45" i="22"/>
  <c r="G75" i="22" s="1"/>
  <c r="I23" i="23"/>
  <c r="F38" i="16"/>
  <c r="E38" i="14"/>
  <c r="D36" i="21"/>
  <c r="B36" i="21" s="1"/>
  <c r="I36" i="21" s="1"/>
  <c r="P26" i="20"/>
  <c r="E38" i="9"/>
  <c r="S45" i="20"/>
  <c r="S45" i="28"/>
  <c r="I60" i="26"/>
  <c r="K60" i="26" s="1"/>
  <c r="P26" i="7"/>
  <c r="I60" i="18"/>
  <c r="K60" i="18" s="1"/>
  <c r="I23" i="17"/>
  <c r="I58" i="24"/>
  <c r="K58" i="24" s="1"/>
  <c r="F38" i="19"/>
  <c r="I58" i="19"/>
  <c r="K58" i="19" s="1"/>
  <c r="F38" i="7"/>
  <c r="S45" i="7"/>
  <c r="G75" i="7" s="1"/>
  <c r="B23" i="19"/>
  <c r="I23" i="19" s="1"/>
  <c r="I23" i="28"/>
  <c r="P58" i="22"/>
  <c r="E38" i="4"/>
  <c r="T45" i="4"/>
  <c r="E76" i="4" s="1"/>
  <c r="C38" i="27"/>
  <c r="F38" i="6"/>
  <c r="V45" i="14"/>
  <c r="C76" i="14" s="1"/>
  <c r="C78" i="14" s="1"/>
  <c r="E38" i="24"/>
  <c r="N100" i="29"/>
  <c r="W26" i="28"/>
  <c r="P26" i="28" s="1"/>
  <c r="C76" i="6"/>
  <c r="V85" i="6" s="1"/>
  <c r="C108" i="6" s="1"/>
  <c r="C38" i="28"/>
  <c r="P100" i="24"/>
  <c r="F38" i="27"/>
  <c r="S45" i="25"/>
  <c r="G75" i="25" s="1"/>
  <c r="S45" i="12"/>
  <c r="P135" i="20"/>
  <c r="P58" i="16"/>
  <c r="N58" i="16" s="1"/>
  <c r="C58" i="7"/>
  <c r="B58" i="7" s="1"/>
  <c r="I23" i="18"/>
  <c r="P58" i="4"/>
  <c r="P135" i="4" s="1"/>
  <c r="S45" i="21"/>
  <c r="G75" i="21" s="1"/>
  <c r="I60" i="24"/>
  <c r="K60" i="24" s="1"/>
  <c r="E38" i="5"/>
  <c r="P58" i="27"/>
  <c r="P135" i="27" s="1"/>
  <c r="I23" i="16"/>
  <c r="I23" i="9"/>
  <c r="P135" i="25"/>
  <c r="P60" i="27"/>
  <c r="I100" i="28"/>
  <c r="K100" i="28" s="1"/>
  <c r="F78" i="30"/>
  <c r="P100" i="22"/>
  <c r="N100" i="22" s="1"/>
  <c r="I58" i="11"/>
  <c r="K58" i="11" s="1"/>
  <c r="W26" i="26"/>
  <c r="P26" i="26" s="1"/>
  <c r="P60" i="21"/>
  <c r="N60" i="21" s="1"/>
  <c r="P135" i="33"/>
  <c r="F78" i="33"/>
  <c r="S85" i="33"/>
  <c r="F108" i="33" s="1"/>
  <c r="V85" i="33"/>
  <c r="C108" i="33" s="1"/>
  <c r="C78" i="33"/>
  <c r="N58" i="33"/>
  <c r="O135" i="33"/>
  <c r="J136" i="33"/>
  <c r="O143" i="33" s="1"/>
  <c r="R85" i="33"/>
  <c r="G78" i="33"/>
  <c r="E110" i="33"/>
  <c r="T112" i="33"/>
  <c r="E117" i="33" s="1"/>
  <c r="E119" i="33" s="1"/>
  <c r="T143" i="33" s="1"/>
  <c r="E149" i="33" s="1"/>
  <c r="T151" i="33" s="1"/>
  <c r="E159" i="33" s="1"/>
  <c r="D76" i="33"/>
  <c r="B76" i="33" s="1"/>
  <c r="I76" i="33" s="1"/>
  <c r="W45" i="33"/>
  <c r="P45" i="33" s="1"/>
  <c r="E78" i="32"/>
  <c r="T85" i="32"/>
  <c r="E108" i="32" s="1"/>
  <c r="D76" i="32"/>
  <c r="W45" i="32"/>
  <c r="P45" i="32" s="1"/>
  <c r="J136" i="32"/>
  <c r="O143" i="32" s="1"/>
  <c r="O135" i="32"/>
  <c r="G76" i="32"/>
  <c r="F75" i="32"/>
  <c r="P58" i="32"/>
  <c r="P135" i="32" s="1"/>
  <c r="F76" i="32"/>
  <c r="G75" i="32"/>
  <c r="I38" i="32"/>
  <c r="V112" i="32"/>
  <c r="C117" i="32" s="1"/>
  <c r="C110" i="32"/>
  <c r="I100" i="20"/>
  <c r="K100" i="20" s="1"/>
  <c r="S45" i="9"/>
  <c r="E38" i="16"/>
  <c r="C76" i="19"/>
  <c r="V85" i="19" s="1"/>
  <c r="C108" i="19" s="1"/>
  <c r="I23" i="24"/>
  <c r="T45" i="8"/>
  <c r="J136" i="13"/>
  <c r="O143" i="13" s="1"/>
  <c r="J149" i="13" s="1"/>
  <c r="O151" i="13" s="1"/>
  <c r="S45" i="29"/>
  <c r="W60" i="19"/>
  <c r="P60" i="19" s="1"/>
  <c r="N60" i="19" s="1"/>
  <c r="I23" i="21"/>
  <c r="I23" i="5"/>
  <c r="T45" i="20"/>
  <c r="E76" i="20" s="1"/>
  <c r="W58" i="19"/>
  <c r="P58" i="19" s="1"/>
  <c r="B60" i="11"/>
  <c r="I60" i="11" s="1"/>
  <c r="K60" i="11" s="1"/>
  <c r="I58" i="27"/>
  <c r="K58" i="27" s="1"/>
  <c r="I23" i="10"/>
  <c r="P58" i="7"/>
  <c r="P135" i="7" s="1"/>
  <c r="N144" i="19"/>
  <c r="P26" i="27"/>
  <c r="I23" i="12"/>
  <c r="I23" i="13"/>
  <c r="S45" i="10"/>
  <c r="P144" i="29"/>
  <c r="N144" i="29" s="1"/>
  <c r="P135" i="9"/>
  <c r="C76" i="8"/>
  <c r="C78" i="8" s="1"/>
  <c r="B38" i="30"/>
  <c r="E76" i="10"/>
  <c r="T85" i="10" s="1"/>
  <c r="E108" i="10" s="1"/>
  <c r="I23" i="29"/>
  <c r="I135" i="19"/>
  <c r="K135" i="19" s="1"/>
  <c r="B60" i="19"/>
  <c r="I60" i="19" s="1"/>
  <c r="K60" i="19" s="1"/>
  <c r="N144" i="28"/>
  <c r="I36" i="10"/>
  <c r="I23" i="11"/>
  <c r="W146" i="3"/>
  <c r="P146" i="3" s="1"/>
  <c r="N146" i="3" s="1"/>
  <c r="C76" i="17"/>
  <c r="V85" i="17" s="1"/>
  <c r="C108" i="17" s="1"/>
  <c r="B36" i="27"/>
  <c r="I36" i="27" s="1"/>
  <c r="I135" i="18"/>
  <c r="K135" i="18" s="1"/>
  <c r="I135" i="15"/>
  <c r="K135" i="15" s="1"/>
  <c r="P135" i="12"/>
  <c r="N144" i="14"/>
  <c r="S45" i="14"/>
  <c r="G75" i="14" s="1"/>
  <c r="I36" i="6"/>
  <c r="U58" i="23"/>
  <c r="W58" i="23" s="1"/>
  <c r="P58" i="23" s="1"/>
  <c r="N58" i="23" s="1"/>
  <c r="W60" i="23"/>
  <c r="P60" i="23" s="1"/>
  <c r="N60" i="23" s="1"/>
  <c r="C76" i="23"/>
  <c r="V85" i="23" s="1"/>
  <c r="C108" i="23" s="1"/>
  <c r="I135" i="6"/>
  <c r="K135" i="6" s="1"/>
  <c r="P100" i="23"/>
  <c r="N100" i="23" s="1"/>
  <c r="I135" i="24"/>
  <c r="K135" i="24" s="1"/>
  <c r="T85" i="30"/>
  <c r="E108" i="30" s="1"/>
  <c r="T112" i="30" s="1"/>
  <c r="E117" i="30" s="1"/>
  <c r="E119" i="30" s="1"/>
  <c r="T143" i="30" s="1"/>
  <c r="E149" i="30" s="1"/>
  <c r="T151" i="30" s="1"/>
  <c r="E159" i="30" s="1"/>
  <c r="R45" i="30"/>
  <c r="G38" i="30"/>
  <c r="J159" i="30"/>
  <c r="F110" i="30"/>
  <c r="S112" i="30"/>
  <c r="F117" i="30" s="1"/>
  <c r="F119" i="30" s="1"/>
  <c r="S143" i="30" s="1"/>
  <c r="F149" i="30" s="1"/>
  <c r="S151" i="30" s="1"/>
  <c r="F159" i="30" s="1"/>
  <c r="I36" i="30"/>
  <c r="K58" i="30"/>
  <c r="I135" i="30"/>
  <c r="K135" i="30" s="1"/>
  <c r="D76" i="30"/>
  <c r="W45" i="30"/>
  <c r="N58" i="30"/>
  <c r="P135" i="30"/>
  <c r="N135" i="30" s="1"/>
  <c r="C76" i="30"/>
  <c r="N144" i="25"/>
  <c r="E76" i="23"/>
  <c r="E78" i="23" s="1"/>
  <c r="P58" i="21"/>
  <c r="P58" i="18"/>
  <c r="N144" i="16"/>
  <c r="N100" i="10"/>
  <c r="I152" i="8"/>
  <c r="K152" i="8" s="1"/>
  <c r="C76" i="4"/>
  <c r="V85" i="4" s="1"/>
  <c r="C108" i="4" s="1"/>
  <c r="D38" i="23"/>
  <c r="B38" i="23" s="1"/>
  <c r="U45" i="23"/>
  <c r="P60" i="24"/>
  <c r="N60" i="24" s="1"/>
  <c r="R58" i="24"/>
  <c r="C38" i="24"/>
  <c r="V45" i="24"/>
  <c r="C76" i="24" s="1"/>
  <c r="E78" i="26"/>
  <c r="T85" i="26"/>
  <c r="E108" i="26" s="1"/>
  <c r="B60" i="21"/>
  <c r="I60" i="21" s="1"/>
  <c r="K60" i="21" s="1"/>
  <c r="C58" i="21"/>
  <c r="B58" i="21" s="1"/>
  <c r="I58" i="21" s="1"/>
  <c r="G38" i="21"/>
  <c r="R45" i="21"/>
  <c r="S58" i="29"/>
  <c r="P58" i="29" s="1"/>
  <c r="P135" i="29" s="1"/>
  <c r="P60" i="29"/>
  <c r="N60" i="29" s="1"/>
  <c r="W26" i="19"/>
  <c r="P26" i="19" s="1"/>
  <c r="D36" i="19"/>
  <c r="B36" i="23"/>
  <c r="I36" i="23" s="1"/>
  <c r="P26" i="25"/>
  <c r="E78" i="22"/>
  <c r="T85" i="22"/>
  <c r="E108" i="22" s="1"/>
  <c r="O58" i="29"/>
  <c r="V45" i="22"/>
  <c r="B36" i="22"/>
  <c r="I36" i="22" s="1"/>
  <c r="C38" i="22"/>
  <c r="B60" i="25"/>
  <c r="I60" i="25" s="1"/>
  <c r="K60" i="25" s="1"/>
  <c r="C58" i="25"/>
  <c r="B58" i="25" s="1"/>
  <c r="I58" i="25" s="1"/>
  <c r="O58" i="20"/>
  <c r="N60" i="20"/>
  <c r="F76" i="24"/>
  <c r="G75" i="24"/>
  <c r="R45" i="27"/>
  <c r="G38" i="27"/>
  <c r="U58" i="28"/>
  <c r="W58" i="28" s="1"/>
  <c r="W60" i="28"/>
  <c r="P60" i="28" s="1"/>
  <c r="N60" i="28" s="1"/>
  <c r="O135" i="26"/>
  <c r="U58" i="26"/>
  <c r="W58" i="26" s="1"/>
  <c r="P58" i="26" s="1"/>
  <c r="P135" i="26" s="1"/>
  <c r="W60" i="26"/>
  <c r="P60" i="26" s="1"/>
  <c r="N60" i="26" s="1"/>
  <c r="V45" i="21"/>
  <c r="C38" i="21"/>
  <c r="C78" i="28"/>
  <c r="V85" i="28"/>
  <c r="C108" i="28" s="1"/>
  <c r="E38" i="21"/>
  <c r="T45" i="21"/>
  <c r="E76" i="21" s="1"/>
  <c r="E38" i="25"/>
  <c r="T45" i="25"/>
  <c r="E76" i="25" s="1"/>
  <c r="O135" i="28"/>
  <c r="V45" i="26"/>
  <c r="C76" i="26" s="1"/>
  <c r="B36" i="26"/>
  <c r="C38" i="26"/>
  <c r="B60" i="29"/>
  <c r="I60" i="29" s="1"/>
  <c r="K60" i="29" s="1"/>
  <c r="C58" i="29"/>
  <c r="B58" i="29" s="1"/>
  <c r="I58" i="29" s="1"/>
  <c r="E78" i="24"/>
  <c r="T85" i="24"/>
  <c r="E108" i="24" s="1"/>
  <c r="J136" i="28"/>
  <c r="O143" i="28" s="1"/>
  <c r="R45" i="24"/>
  <c r="G38" i="24"/>
  <c r="O58" i="27"/>
  <c r="N60" i="27"/>
  <c r="V45" i="29"/>
  <c r="C76" i="29" s="1"/>
  <c r="B36" i="29"/>
  <c r="C38" i="29"/>
  <c r="I36" i="25"/>
  <c r="U45" i="25"/>
  <c r="D38" i="25"/>
  <c r="B38" i="25" s="1"/>
  <c r="G36" i="29"/>
  <c r="P26" i="29"/>
  <c r="F76" i="19"/>
  <c r="G75" i="19"/>
  <c r="W26" i="22"/>
  <c r="P26" i="22" s="1"/>
  <c r="O58" i="24"/>
  <c r="E78" i="28"/>
  <c r="T85" i="28"/>
  <c r="E108" i="28" s="1"/>
  <c r="N60" i="22"/>
  <c r="O58" i="22"/>
  <c r="F76" i="20"/>
  <c r="G75" i="20"/>
  <c r="N100" i="21"/>
  <c r="F76" i="27"/>
  <c r="G75" i="27"/>
  <c r="U45" i="26"/>
  <c r="D38" i="26"/>
  <c r="G38" i="22"/>
  <c r="R45" i="22"/>
  <c r="G36" i="26"/>
  <c r="N100" i="24"/>
  <c r="F76" i="23"/>
  <c r="G75" i="23"/>
  <c r="I23" i="26"/>
  <c r="I60" i="20"/>
  <c r="K60" i="20" s="1"/>
  <c r="U45" i="22"/>
  <c r="D38" i="22"/>
  <c r="J136" i="21"/>
  <c r="O143" i="21" s="1"/>
  <c r="E78" i="27"/>
  <c r="T85" i="27"/>
  <c r="E108" i="27" s="1"/>
  <c r="D58" i="28"/>
  <c r="B58" i="28" s="1"/>
  <c r="I58" i="28" s="1"/>
  <c r="B60" i="28"/>
  <c r="I60" i="28" s="1"/>
  <c r="K60" i="28" s="1"/>
  <c r="R45" i="23"/>
  <c r="G38" i="23"/>
  <c r="B60" i="22"/>
  <c r="I60" i="22" s="1"/>
  <c r="K60" i="22" s="1"/>
  <c r="C58" i="22"/>
  <c r="B58" i="22" s="1"/>
  <c r="I58" i="22" s="1"/>
  <c r="S58" i="28"/>
  <c r="I58" i="20"/>
  <c r="J159" i="23"/>
  <c r="N60" i="25"/>
  <c r="O58" i="25"/>
  <c r="E78" i="19"/>
  <c r="T85" i="19"/>
  <c r="E108" i="19" s="1"/>
  <c r="R45" i="20"/>
  <c r="G38" i="20"/>
  <c r="U45" i="29"/>
  <c r="D38" i="29"/>
  <c r="F38" i="26"/>
  <c r="S45" i="26"/>
  <c r="K58" i="23"/>
  <c r="I135" i="23"/>
  <c r="K135" i="23" s="1"/>
  <c r="J149" i="26"/>
  <c r="O151" i="26" s="1"/>
  <c r="C78" i="23"/>
  <c r="U45" i="20"/>
  <c r="D38" i="20"/>
  <c r="O135" i="21"/>
  <c r="I135" i="26"/>
  <c r="K135" i="26" s="1"/>
  <c r="U45" i="28"/>
  <c r="D38" i="28"/>
  <c r="B38" i="28" s="1"/>
  <c r="J149" i="19"/>
  <c r="O151" i="19" s="1"/>
  <c r="V85" i="27"/>
  <c r="C108" i="27" s="1"/>
  <c r="C78" i="27"/>
  <c r="I23" i="25"/>
  <c r="E78" i="29"/>
  <c r="T85" i="29"/>
  <c r="E108" i="29" s="1"/>
  <c r="R45" i="19"/>
  <c r="G38" i="19"/>
  <c r="F76" i="22"/>
  <c r="B36" i="20"/>
  <c r="I36" i="20" s="1"/>
  <c r="C38" i="20"/>
  <c r="V45" i="20"/>
  <c r="C76" i="20" s="1"/>
  <c r="G38" i="25"/>
  <c r="R45" i="25"/>
  <c r="U45" i="27"/>
  <c r="D38" i="27"/>
  <c r="B38" i="27" s="1"/>
  <c r="G38" i="28"/>
  <c r="R45" i="28"/>
  <c r="P135" i="17"/>
  <c r="S58" i="13"/>
  <c r="F76" i="13" s="1"/>
  <c r="E38" i="12"/>
  <c r="T45" i="12"/>
  <c r="E76" i="12" s="1"/>
  <c r="N60" i="12"/>
  <c r="O58" i="12"/>
  <c r="S58" i="15"/>
  <c r="G75" i="15" s="1"/>
  <c r="G36" i="16"/>
  <c r="P26" i="16"/>
  <c r="I135" i="13"/>
  <c r="K135" i="13" s="1"/>
  <c r="O135" i="11"/>
  <c r="D36" i="14"/>
  <c r="W26" i="14"/>
  <c r="P26" i="14" s="1"/>
  <c r="D58" i="14"/>
  <c r="B58" i="14" s="1"/>
  <c r="I58" i="14" s="1"/>
  <c r="B60" i="14"/>
  <c r="I60" i="14" s="1"/>
  <c r="K60" i="14" s="1"/>
  <c r="U45" i="17"/>
  <c r="D38" i="17"/>
  <c r="B38" i="17" s="1"/>
  <c r="N58" i="17"/>
  <c r="O135" i="17"/>
  <c r="K27" i="16"/>
  <c r="R45" i="12"/>
  <c r="G38" i="12"/>
  <c r="G75" i="17"/>
  <c r="F76" i="17"/>
  <c r="E58" i="16"/>
  <c r="I58" i="16" s="1"/>
  <c r="K58" i="16" s="1"/>
  <c r="I60" i="16"/>
  <c r="K60" i="16" s="1"/>
  <c r="J149" i="16"/>
  <c r="O151" i="16" s="1"/>
  <c r="R45" i="11"/>
  <c r="G38" i="11"/>
  <c r="I36" i="15"/>
  <c r="I23" i="15"/>
  <c r="P26" i="17"/>
  <c r="G36" i="17"/>
  <c r="I135" i="11"/>
  <c r="K135" i="11" s="1"/>
  <c r="D36" i="12"/>
  <c r="W26" i="12"/>
  <c r="P26" i="12" s="1"/>
  <c r="F76" i="16"/>
  <c r="G75" i="16"/>
  <c r="C78" i="15"/>
  <c r="V85" i="15"/>
  <c r="C108" i="15" s="1"/>
  <c r="I135" i="17"/>
  <c r="K135" i="17" s="1"/>
  <c r="V85" i="14"/>
  <c r="C108" i="14" s="1"/>
  <c r="D38" i="18"/>
  <c r="U45" i="18"/>
  <c r="R45" i="18"/>
  <c r="G38" i="18"/>
  <c r="E78" i="14"/>
  <c r="T85" i="14"/>
  <c r="E108" i="14" s="1"/>
  <c r="V85" i="11"/>
  <c r="C108" i="11" s="1"/>
  <c r="C78" i="11"/>
  <c r="G38" i="15"/>
  <c r="R45" i="15"/>
  <c r="J149" i="17"/>
  <c r="O151" i="17" s="1"/>
  <c r="P26" i="13"/>
  <c r="U45" i="15"/>
  <c r="D38" i="15"/>
  <c r="B38" i="15" s="1"/>
  <c r="E38" i="15"/>
  <c r="T45" i="15"/>
  <c r="E76" i="15" s="1"/>
  <c r="U45" i="13"/>
  <c r="D38" i="13"/>
  <c r="E78" i="18"/>
  <c r="T85" i="18"/>
  <c r="E108" i="18" s="1"/>
  <c r="B60" i="12"/>
  <c r="I60" i="12" s="1"/>
  <c r="K60" i="12" s="1"/>
  <c r="C58" i="12"/>
  <c r="B58" i="12" s="1"/>
  <c r="I58" i="12" s="1"/>
  <c r="P26" i="15"/>
  <c r="R45" i="13"/>
  <c r="G38" i="13"/>
  <c r="B36" i="18"/>
  <c r="I36" i="18" s="1"/>
  <c r="C38" i="18"/>
  <c r="V45" i="18"/>
  <c r="C76" i="18" s="1"/>
  <c r="V45" i="13"/>
  <c r="C76" i="13" s="1"/>
  <c r="B36" i="13"/>
  <c r="I36" i="13" s="1"/>
  <c r="C38" i="13"/>
  <c r="J136" i="14"/>
  <c r="O143" i="14" s="1"/>
  <c r="O135" i="14"/>
  <c r="E38" i="13"/>
  <c r="T45" i="13"/>
  <c r="E76" i="13" s="1"/>
  <c r="S58" i="11"/>
  <c r="P58" i="11" s="1"/>
  <c r="P60" i="11"/>
  <c r="N60" i="11" s="1"/>
  <c r="D36" i="11"/>
  <c r="W26" i="11"/>
  <c r="P26" i="11" s="1"/>
  <c r="E38" i="11"/>
  <c r="T45" i="11"/>
  <c r="E76" i="11" s="1"/>
  <c r="O58" i="15"/>
  <c r="J149" i="11"/>
  <c r="O151" i="11" s="1"/>
  <c r="O135" i="13"/>
  <c r="D38" i="16"/>
  <c r="U45" i="16"/>
  <c r="W60" i="14"/>
  <c r="P60" i="14" s="1"/>
  <c r="N60" i="14" s="1"/>
  <c r="U58" i="14"/>
  <c r="W58" i="14" s="1"/>
  <c r="P58" i="14" s="1"/>
  <c r="P135" i="14" s="1"/>
  <c r="U58" i="15"/>
  <c r="W58" i="15" s="1"/>
  <c r="W60" i="15"/>
  <c r="P60" i="15" s="1"/>
  <c r="N60" i="15" s="1"/>
  <c r="G38" i="14"/>
  <c r="R45" i="14"/>
  <c r="E78" i="17"/>
  <c r="T85" i="17"/>
  <c r="E108" i="17" s="1"/>
  <c r="F78" i="18"/>
  <c r="S85" i="18"/>
  <c r="F108" i="18" s="1"/>
  <c r="J149" i="18"/>
  <c r="O151" i="18" s="1"/>
  <c r="U58" i="13"/>
  <c r="W58" i="13" s="1"/>
  <c r="W60" i="13"/>
  <c r="P60" i="13" s="1"/>
  <c r="N60" i="13" s="1"/>
  <c r="B36" i="16"/>
  <c r="C38" i="16"/>
  <c r="V45" i="16"/>
  <c r="C76" i="16" s="1"/>
  <c r="N60" i="7"/>
  <c r="O58" i="7"/>
  <c r="V45" i="7"/>
  <c r="B36" i="7"/>
  <c r="I36" i="7" s="1"/>
  <c r="C38" i="7"/>
  <c r="F76" i="8"/>
  <c r="G75" i="8"/>
  <c r="E58" i="8"/>
  <c r="I58" i="8" s="1"/>
  <c r="I60" i="8"/>
  <c r="K60" i="8" s="1"/>
  <c r="U45" i="9"/>
  <c r="D38" i="9"/>
  <c r="B38" i="9" s="1"/>
  <c r="P135" i="10"/>
  <c r="R45" i="10"/>
  <c r="G38" i="10"/>
  <c r="T85" i="9"/>
  <c r="E108" i="9" s="1"/>
  <c r="E78" i="9"/>
  <c r="G38" i="9"/>
  <c r="R45" i="9"/>
  <c r="G38" i="7"/>
  <c r="R45" i="7"/>
  <c r="O135" i="10"/>
  <c r="D38" i="10"/>
  <c r="B38" i="10" s="1"/>
  <c r="U45" i="10"/>
  <c r="B36" i="9"/>
  <c r="I36" i="9" s="1"/>
  <c r="J136" i="10"/>
  <c r="O143" i="10" s="1"/>
  <c r="U45" i="8"/>
  <c r="D38" i="8"/>
  <c r="B38" i="8" s="1"/>
  <c r="U58" i="8"/>
  <c r="W58" i="8" s="1"/>
  <c r="P58" i="8" s="1"/>
  <c r="P135" i="8" s="1"/>
  <c r="W60" i="8"/>
  <c r="P60" i="8" s="1"/>
  <c r="N60" i="8" s="1"/>
  <c r="B60" i="10"/>
  <c r="I60" i="10" s="1"/>
  <c r="K60" i="10" s="1"/>
  <c r="C58" i="10"/>
  <c r="B58" i="10" s="1"/>
  <c r="I58" i="10" s="1"/>
  <c r="E58" i="7"/>
  <c r="I60" i="7"/>
  <c r="K60" i="7" s="1"/>
  <c r="B36" i="8"/>
  <c r="I36" i="8" s="1"/>
  <c r="N100" i="8"/>
  <c r="B60" i="9"/>
  <c r="I60" i="9" s="1"/>
  <c r="K60" i="9" s="1"/>
  <c r="C58" i="9"/>
  <c r="B58" i="9" s="1"/>
  <c r="I58" i="9" s="1"/>
  <c r="R45" i="8"/>
  <c r="G38" i="8"/>
  <c r="J136" i="8"/>
  <c r="O143" i="8" s="1"/>
  <c r="O135" i="8"/>
  <c r="O58" i="9"/>
  <c r="N60" i="9"/>
  <c r="G75" i="9"/>
  <c r="F76" i="9"/>
  <c r="U45" i="7"/>
  <c r="D38" i="7"/>
  <c r="B36" i="5"/>
  <c r="C38" i="5"/>
  <c r="V45" i="5"/>
  <c r="C76" i="5" s="1"/>
  <c r="R45" i="6"/>
  <c r="G38" i="6"/>
  <c r="R58" i="5"/>
  <c r="P58" i="5" s="1"/>
  <c r="P135" i="5" s="1"/>
  <c r="P60" i="5"/>
  <c r="N60" i="5" s="1"/>
  <c r="J136" i="5"/>
  <c r="O143" i="5" s="1"/>
  <c r="O135" i="5"/>
  <c r="D58" i="5"/>
  <c r="B58" i="5" s="1"/>
  <c r="I58" i="5" s="1"/>
  <c r="B60" i="5"/>
  <c r="I60" i="5" s="1"/>
  <c r="K60" i="5" s="1"/>
  <c r="N100" i="5"/>
  <c r="F76" i="5"/>
  <c r="G75" i="5"/>
  <c r="E78" i="5"/>
  <c r="T85" i="5"/>
  <c r="E108" i="5" s="1"/>
  <c r="F76" i="6"/>
  <c r="G75" i="6"/>
  <c r="D38" i="5"/>
  <c r="U45" i="5"/>
  <c r="P58" i="6"/>
  <c r="P135" i="6" s="1"/>
  <c r="J136" i="6"/>
  <c r="O143" i="6" s="1"/>
  <c r="O135" i="6"/>
  <c r="D38" i="6"/>
  <c r="B38" i="6" s="1"/>
  <c r="U45" i="6"/>
  <c r="G36" i="5"/>
  <c r="P26" i="5"/>
  <c r="P60" i="6"/>
  <c r="N60" i="6" s="1"/>
  <c r="E78" i="6"/>
  <c r="T85" i="6"/>
  <c r="E108" i="6" s="1"/>
  <c r="D38" i="4"/>
  <c r="B38" i="4" s="1"/>
  <c r="U45" i="4"/>
  <c r="J136" i="4"/>
  <c r="O143" i="4" s="1"/>
  <c r="O135" i="4"/>
  <c r="E78" i="4"/>
  <c r="T85" i="4"/>
  <c r="E108" i="4" s="1"/>
  <c r="F78" i="4"/>
  <c r="S85" i="4"/>
  <c r="F108" i="4" s="1"/>
  <c r="B36" i="4"/>
  <c r="I36" i="4" s="1"/>
  <c r="F75" i="4"/>
  <c r="G76" i="4"/>
  <c r="B89" i="3"/>
  <c r="I89" i="3" s="1"/>
  <c r="K89" i="3" s="1"/>
  <c r="B86" i="3"/>
  <c r="I86" i="3" s="1"/>
  <c r="K86" i="3" s="1"/>
  <c r="N86" i="3"/>
  <c r="P33" i="3"/>
  <c r="D36" i="3"/>
  <c r="D38" i="3" s="1"/>
  <c r="K55" i="3"/>
  <c r="D23" i="3"/>
  <c r="B19" i="3"/>
  <c r="I19" i="3" s="1"/>
  <c r="I21" i="3" s="1"/>
  <c r="I113" i="3"/>
  <c r="U144" i="3"/>
  <c r="W144" i="3" s="1"/>
  <c r="B144" i="3"/>
  <c r="I144" i="3" s="1"/>
  <c r="K144" i="3" s="1"/>
  <c r="J134" i="3"/>
  <c r="I146" i="3"/>
  <c r="K146" i="3" s="1"/>
  <c r="S26" i="3"/>
  <c r="F36" i="3" s="1"/>
  <c r="S45" i="3" s="1"/>
  <c r="N89" i="3"/>
  <c r="E36" i="3"/>
  <c r="E38" i="3" s="1"/>
  <c r="B27" i="3"/>
  <c r="I27" i="3" s="1"/>
  <c r="K27" i="3" s="1"/>
  <c r="R26" i="3"/>
  <c r="G36" i="3" s="1"/>
  <c r="I30" i="3"/>
  <c r="W69" i="3"/>
  <c r="G60" i="3"/>
  <c r="G58" i="3" s="1"/>
  <c r="J135" i="3"/>
  <c r="U60" i="3"/>
  <c r="U58" i="3" s="1"/>
  <c r="P103" i="3"/>
  <c r="N103" i="3" s="1"/>
  <c r="E23" i="3"/>
  <c r="V26" i="3"/>
  <c r="C36" i="3" s="1"/>
  <c r="C38" i="3" s="1"/>
  <c r="C23" i="3"/>
  <c r="I103" i="3"/>
  <c r="K103" i="3" s="1"/>
  <c r="B69" i="3"/>
  <c r="I69" i="3" s="1"/>
  <c r="K69" i="3" s="1"/>
  <c r="N49" i="3"/>
  <c r="W100" i="3"/>
  <c r="P100" i="3" s="1"/>
  <c r="N100" i="3" s="1"/>
  <c r="V58" i="3"/>
  <c r="B154" i="3"/>
  <c r="I154" i="3" s="1"/>
  <c r="K154" i="3" s="1"/>
  <c r="C152" i="3"/>
  <c r="B152" i="3" s="1"/>
  <c r="I152" i="3" s="1"/>
  <c r="K152" i="3" s="1"/>
  <c r="D100" i="3"/>
  <c r="B100" i="3" s="1"/>
  <c r="B118" i="3"/>
  <c r="I118" i="3" s="1"/>
  <c r="B58" i="3"/>
  <c r="B60" i="3"/>
  <c r="E100" i="3"/>
  <c r="W157" i="3"/>
  <c r="P157" i="3" s="1"/>
  <c r="N157" i="3" s="1"/>
  <c r="I37" i="3"/>
  <c r="P69" i="3"/>
  <c r="N69" i="3" s="1"/>
  <c r="R60" i="3"/>
  <c r="B109" i="3"/>
  <c r="I109" i="3" s="1"/>
  <c r="R144" i="3"/>
  <c r="O60" i="3"/>
  <c r="B77" i="3"/>
  <c r="I77" i="3" s="1"/>
  <c r="D38" i="21" l="1"/>
  <c r="U45" i="21"/>
  <c r="P135" i="11"/>
  <c r="K58" i="4"/>
  <c r="I135" i="4"/>
  <c r="K135" i="4" s="1"/>
  <c r="P58" i="24"/>
  <c r="P135" i="24" s="1"/>
  <c r="P135" i="16"/>
  <c r="N135" i="16" s="1"/>
  <c r="F76" i="7"/>
  <c r="S85" i="7" s="1"/>
  <c r="F108" i="7" s="1"/>
  <c r="D38" i="24"/>
  <c r="F76" i="25"/>
  <c r="U45" i="24"/>
  <c r="F76" i="14"/>
  <c r="P135" i="22"/>
  <c r="F76" i="21"/>
  <c r="C78" i="6"/>
  <c r="C76" i="7"/>
  <c r="V85" i="7" s="1"/>
  <c r="C108" i="7" s="1"/>
  <c r="I38" i="4"/>
  <c r="I58" i="7"/>
  <c r="I38" i="30"/>
  <c r="V85" i="8"/>
  <c r="C108" i="8" s="1"/>
  <c r="C110" i="8" s="1"/>
  <c r="G75" i="12"/>
  <c r="F76" i="12"/>
  <c r="N58" i="4"/>
  <c r="N135" i="32"/>
  <c r="N58" i="32"/>
  <c r="C78" i="17"/>
  <c r="E78" i="10"/>
  <c r="N135" i="33"/>
  <c r="T85" i="23"/>
  <c r="E108" i="23" s="1"/>
  <c r="E110" i="23" s="1"/>
  <c r="C78" i="19"/>
  <c r="E110" i="30"/>
  <c r="G108" i="33"/>
  <c r="J149" i="33"/>
  <c r="O151" i="33" s="1"/>
  <c r="F110" i="33"/>
  <c r="S112" i="33"/>
  <c r="F117" i="33" s="1"/>
  <c r="F119" i="33" s="1"/>
  <c r="S143" i="33" s="1"/>
  <c r="F149" i="33" s="1"/>
  <c r="S151" i="33" s="1"/>
  <c r="F159" i="33" s="1"/>
  <c r="U85" i="33"/>
  <c r="D78" i="33"/>
  <c r="B78" i="33" s="1"/>
  <c r="I78" i="33" s="1"/>
  <c r="V112" i="33"/>
  <c r="C117" i="33" s="1"/>
  <c r="C110" i="33"/>
  <c r="C119" i="32"/>
  <c r="F78" i="32"/>
  <c r="S85" i="32"/>
  <c r="F108" i="32" s="1"/>
  <c r="J149" i="32"/>
  <c r="O151" i="32" s="1"/>
  <c r="U85" i="32"/>
  <c r="D78" i="32"/>
  <c r="B78" i="32" s="1"/>
  <c r="B76" i="32"/>
  <c r="I76" i="32" s="1"/>
  <c r="T112" i="32"/>
  <c r="E117" i="32" s="1"/>
  <c r="E119" i="32" s="1"/>
  <c r="T143" i="32" s="1"/>
  <c r="E149" i="32" s="1"/>
  <c r="T151" i="32" s="1"/>
  <c r="E159" i="32" s="1"/>
  <c r="E110" i="32"/>
  <c r="G78" i="32"/>
  <c r="R85" i="32"/>
  <c r="N58" i="19"/>
  <c r="P135" i="19"/>
  <c r="N135" i="19" s="1"/>
  <c r="I135" i="27"/>
  <c r="K135" i="27" s="1"/>
  <c r="I36" i="16"/>
  <c r="C78" i="4"/>
  <c r="F76" i="29"/>
  <c r="F78" i="29" s="1"/>
  <c r="C76" i="25"/>
  <c r="C78" i="25" s="1"/>
  <c r="F76" i="10"/>
  <c r="G75" i="10"/>
  <c r="E76" i="8"/>
  <c r="E78" i="8" s="1"/>
  <c r="I38" i="27"/>
  <c r="N135" i="17"/>
  <c r="N135" i="14"/>
  <c r="B38" i="13"/>
  <c r="I38" i="13" s="1"/>
  <c r="I38" i="23"/>
  <c r="F76" i="15"/>
  <c r="S85" i="15" s="1"/>
  <c r="F108" i="15" s="1"/>
  <c r="G75" i="13"/>
  <c r="B38" i="18"/>
  <c r="I38" i="18" s="1"/>
  <c r="I38" i="10"/>
  <c r="N135" i="5"/>
  <c r="I38" i="6"/>
  <c r="P135" i="23"/>
  <c r="N135" i="23" s="1"/>
  <c r="N135" i="6"/>
  <c r="N58" i="5"/>
  <c r="G75" i="11"/>
  <c r="I135" i="16"/>
  <c r="K135" i="16" s="1"/>
  <c r="U85" i="30"/>
  <c r="D78" i="30"/>
  <c r="F75" i="30"/>
  <c r="G76" i="30"/>
  <c r="P45" i="30"/>
  <c r="V85" i="30"/>
  <c r="C108" i="30" s="1"/>
  <c r="C78" i="30"/>
  <c r="B76" i="30"/>
  <c r="G75" i="29"/>
  <c r="I38" i="28"/>
  <c r="P58" i="28"/>
  <c r="P135" i="28" s="1"/>
  <c r="N135" i="28" s="1"/>
  <c r="I38" i="25"/>
  <c r="C76" i="21"/>
  <c r="C78" i="21" s="1"/>
  <c r="P135" i="21"/>
  <c r="N135" i="21" s="1"/>
  <c r="N58" i="21"/>
  <c r="B38" i="20"/>
  <c r="I38" i="20" s="1"/>
  <c r="N58" i="18"/>
  <c r="P135" i="18"/>
  <c r="N135" i="18" s="1"/>
  <c r="I38" i="15"/>
  <c r="C76" i="12"/>
  <c r="C78" i="12" s="1"/>
  <c r="I38" i="9"/>
  <c r="N58" i="8"/>
  <c r="N58" i="6"/>
  <c r="W45" i="28"/>
  <c r="P45" i="28" s="1"/>
  <c r="D76" i="28"/>
  <c r="V112" i="23"/>
  <c r="C117" i="23" s="1"/>
  <c r="C110" i="23"/>
  <c r="N58" i="25"/>
  <c r="J136" i="25"/>
  <c r="O143" i="25" s="1"/>
  <c r="O135" i="25"/>
  <c r="N135" i="25" s="1"/>
  <c r="R45" i="29"/>
  <c r="G38" i="29"/>
  <c r="V85" i="29"/>
  <c r="C108" i="29" s="1"/>
  <c r="C78" i="29"/>
  <c r="S85" i="25"/>
  <c r="F108" i="25" s="1"/>
  <c r="F78" i="25"/>
  <c r="N58" i="20"/>
  <c r="O135" i="20"/>
  <c r="N135" i="20" s="1"/>
  <c r="J136" i="20"/>
  <c r="O143" i="20" s="1"/>
  <c r="D76" i="23"/>
  <c r="W45" i="23"/>
  <c r="P45" i="23" s="1"/>
  <c r="D76" i="27"/>
  <c r="W45" i="27"/>
  <c r="P45" i="27" s="1"/>
  <c r="J159" i="26"/>
  <c r="K58" i="28"/>
  <c r="I135" i="28"/>
  <c r="K135" i="28" s="1"/>
  <c r="J149" i="21"/>
  <c r="O151" i="21" s="1"/>
  <c r="D76" i="26"/>
  <c r="B76" i="26" s="1"/>
  <c r="W45" i="26"/>
  <c r="N58" i="24"/>
  <c r="J136" i="24"/>
  <c r="O143" i="24" s="1"/>
  <c r="O135" i="24"/>
  <c r="E110" i="22"/>
  <c r="T112" i="22"/>
  <c r="E117" i="22" s="1"/>
  <c r="E119" i="22" s="1"/>
  <c r="T143" i="22" s="1"/>
  <c r="E149" i="22" s="1"/>
  <c r="T151" i="22" s="1"/>
  <c r="E159" i="22" s="1"/>
  <c r="F75" i="21"/>
  <c r="G76" i="21"/>
  <c r="V85" i="24"/>
  <c r="C108" i="24" s="1"/>
  <c r="C78" i="24"/>
  <c r="F75" i="25"/>
  <c r="G76" i="25"/>
  <c r="G76" i="19"/>
  <c r="F75" i="19"/>
  <c r="V112" i="27"/>
  <c r="C117" i="27" s="1"/>
  <c r="C110" i="27"/>
  <c r="K58" i="22"/>
  <c r="I135" i="22"/>
  <c r="K135" i="22" s="1"/>
  <c r="F78" i="23"/>
  <c r="S85" i="23"/>
  <c r="F108" i="23" s="1"/>
  <c r="E78" i="20"/>
  <c r="T85" i="20"/>
  <c r="E108" i="20" s="1"/>
  <c r="N58" i="22"/>
  <c r="O135" i="22"/>
  <c r="J136" i="22"/>
  <c r="O143" i="22" s="1"/>
  <c r="W45" i="25"/>
  <c r="P45" i="25" s="1"/>
  <c r="D76" i="25"/>
  <c r="K58" i="29"/>
  <c r="I135" i="29"/>
  <c r="K135" i="29" s="1"/>
  <c r="G76" i="27"/>
  <c r="F75" i="27"/>
  <c r="F76" i="28"/>
  <c r="B38" i="24"/>
  <c r="I38" i="24" s="1"/>
  <c r="S85" i="21"/>
  <c r="F108" i="21" s="1"/>
  <c r="F78" i="21"/>
  <c r="J159" i="19"/>
  <c r="D76" i="29"/>
  <c r="B76" i="29" s="1"/>
  <c r="W45" i="29"/>
  <c r="K58" i="25"/>
  <c r="I135" i="25"/>
  <c r="K135" i="25" s="1"/>
  <c r="G75" i="28"/>
  <c r="V85" i="20"/>
  <c r="C108" i="20" s="1"/>
  <c r="C78" i="20"/>
  <c r="D76" i="20"/>
  <c r="W45" i="20"/>
  <c r="P45" i="20" s="1"/>
  <c r="K58" i="20"/>
  <c r="I135" i="20"/>
  <c r="K135" i="20" s="1"/>
  <c r="R45" i="26"/>
  <c r="G38" i="26"/>
  <c r="F78" i="27"/>
  <c r="S85" i="27"/>
  <c r="F108" i="27" s="1"/>
  <c r="F78" i="19"/>
  <c r="S85" i="19"/>
  <c r="F108" i="19" s="1"/>
  <c r="N58" i="27"/>
  <c r="O135" i="27"/>
  <c r="N135" i="27" s="1"/>
  <c r="J136" i="27"/>
  <c r="O143" i="27" s="1"/>
  <c r="B38" i="26"/>
  <c r="T85" i="25"/>
  <c r="E108" i="25" s="1"/>
  <c r="E78" i="25"/>
  <c r="V112" i="28"/>
  <c r="C117" i="28" s="1"/>
  <c r="C110" i="28"/>
  <c r="D76" i="24"/>
  <c r="W45" i="24"/>
  <c r="P45" i="24" s="1"/>
  <c r="F78" i="24"/>
  <c r="S85" i="24"/>
  <c r="F108" i="24" s="1"/>
  <c r="B38" i="22"/>
  <c r="I38" i="22" s="1"/>
  <c r="T112" i="29"/>
  <c r="E117" i="29" s="1"/>
  <c r="E119" i="29" s="1"/>
  <c r="T143" i="29" s="1"/>
  <c r="E149" i="29" s="1"/>
  <c r="T151" i="29" s="1"/>
  <c r="E159" i="29" s="1"/>
  <c r="E110" i="29"/>
  <c r="G76" i="20"/>
  <c r="F75" i="20"/>
  <c r="F75" i="23"/>
  <c r="G76" i="23"/>
  <c r="W45" i="22"/>
  <c r="P45" i="22" s="1"/>
  <c r="D76" i="22"/>
  <c r="F75" i="22"/>
  <c r="G76" i="22"/>
  <c r="W45" i="21"/>
  <c r="P45" i="21" s="1"/>
  <c r="D76" i="21"/>
  <c r="J149" i="28"/>
  <c r="O151" i="28" s="1"/>
  <c r="I36" i="26"/>
  <c r="U45" i="19"/>
  <c r="D38" i="19"/>
  <c r="B38" i="19" s="1"/>
  <c r="I38" i="19" s="1"/>
  <c r="B36" i="19"/>
  <c r="I36" i="19" s="1"/>
  <c r="K58" i="21"/>
  <c r="I135" i="21"/>
  <c r="K135" i="21" s="1"/>
  <c r="F75" i="28"/>
  <c r="G76" i="28"/>
  <c r="E110" i="19"/>
  <c r="T112" i="19"/>
  <c r="E117" i="19" s="1"/>
  <c r="E119" i="19" s="1"/>
  <c r="T143" i="19" s="1"/>
  <c r="E149" i="19" s="1"/>
  <c r="T151" i="19" s="1"/>
  <c r="E159" i="19" s="1"/>
  <c r="E110" i="28"/>
  <c r="T112" i="28"/>
  <c r="E117" i="28" s="1"/>
  <c r="E119" i="28" s="1"/>
  <c r="T143" i="28" s="1"/>
  <c r="E149" i="28" s="1"/>
  <c r="T151" i="28" s="1"/>
  <c r="E159" i="28" s="1"/>
  <c r="B38" i="29"/>
  <c r="E110" i="24"/>
  <c r="T112" i="24"/>
  <c r="E117" i="24" s="1"/>
  <c r="E119" i="24" s="1"/>
  <c r="T143" i="24" s="1"/>
  <c r="E149" i="24" s="1"/>
  <c r="T151" i="24" s="1"/>
  <c r="E159" i="24" s="1"/>
  <c r="V85" i="26"/>
  <c r="C108" i="26" s="1"/>
  <c r="C78" i="26"/>
  <c r="T85" i="21"/>
  <c r="E108" i="21" s="1"/>
  <c r="E78" i="21"/>
  <c r="B38" i="21"/>
  <c r="I38" i="21" s="1"/>
  <c r="N135" i="26"/>
  <c r="C76" i="22"/>
  <c r="S85" i="22"/>
  <c r="F108" i="22" s="1"/>
  <c r="F78" i="22"/>
  <c r="G75" i="26"/>
  <c r="F76" i="26"/>
  <c r="E110" i="27"/>
  <c r="T112" i="27"/>
  <c r="E117" i="27" s="1"/>
  <c r="E119" i="27" s="1"/>
  <c r="T143" i="27" s="1"/>
  <c r="E149" i="27" s="1"/>
  <c r="T151" i="27" s="1"/>
  <c r="E159" i="27" s="1"/>
  <c r="F78" i="20"/>
  <c r="S85" i="20"/>
  <c r="F108" i="20" s="1"/>
  <c r="I36" i="29"/>
  <c r="G76" i="24"/>
  <c r="F75" i="24"/>
  <c r="N58" i="26"/>
  <c r="C110" i="19"/>
  <c r="V112" i="19"/>
  <c r="C117" i="19" s="1"/>
  <c r="N58" i="29"/>
  <c r="O135" i="29"/>
  <c r="N135" i="29" s="1"/>
  <c r="J136" i="29"/>
  <c r="O143" i="29" s="1"/>
  <c r="E110" i="26"/>
  <c r="T112" i="26"/>
  <c r="E117" i="26" s="1"/>
  <c r="E119" i="26" s="1"/>
  <c r="T143" i="26" s="1"/>
  <c r="E149" i="26" s="1"/>
  <c r="T151" i="26" s="1"/>
  <c r="E159" i="26" s="1"/>
  <c r="O135" i="15"/>
  <c r="J136" i="15"/>
  <c r="O143" i="15" s="1"/>
  <c r="E110" i="18"/>
  <c r="T112" i="18"/>
  <c r="E117" i="18" s="1"/>
  <c r="E119" i="18" s="1"/>
  <c r="T143" i="18" s="1"/>
  <c r="E149" i="18" s="1"/>
  <c r="T151" i="18" s="1"/>
  <c r="E159" i="18" s="1"/>
  <c r="J159" i="13"/>
  <c r="F75" i="15"/>
  <c r="G76" i="15"/>
  <c r="G76" i="18"/>
  <c r="F75" i="18"/>
  <c r="U45" i="12"/>
  <c r="D38" i="12"/>
  <c r="B38" i="12" s="1"/>
  <c r="I38" i="12" s="1"/>
  <c r="B36" i="12"/>
  <c r="I36" i="12" s="1"/>
  <c r="J159" i="16"/>
  <c r="N58" i="12"/>
  <c r="O135" i="12"/>
  <c r="N135" i="12" s="1"/>
  <c r="J136" i="12"/>
  <c r="O143" i="12" s="1"/>
  <c r="S85" i="13"/>
  <c r="F108" i="13" s="1"/>
  <c r="F78" i="13"/>
  <c r="D76" i="18"/>
  <c r="B76" i="18" s="1"/>
  <c r="W45" i="18"/>
  <c r="P45" i="18" s="1"/>
  <c r="C110" i="15"/>
  <c r="V112" i="15"/>
  <c r="C117" i="15" s="1"/>
  <c r="C110" i="17"/>
  <c r="V112" i="17"/>
  <c r="C117" i="17" s="1"/>
  <c r="N135" i="11"/>
  <c r="V85" i="16"/>
  <c r="C108" i="16" s="1"/>
  <c r="C78" i="16"/>
  <c r="J149" i="14"/>
  <c r="O151" i="14" s="1"/>
  <c r="F76" i="11"/>
  <c r="G38" i="17"/>
  <c r="I38" i="17" s="1"/>
  <c r="R45" i="17"/>
  <c r="N58" i="11"/>
  <c r="I36" i="17"/>
  <c r="D76" i="16"/>
  <c r="W45" i="16"/>
  <c r="B38" i="16"/>
  <c r="J159" i="18"/>
  <c r="F75" i="14"/>
  <c r="G76" i="14"/>
  <c r="N58" i="14"/>
  <c r="F75" i="13"/>
  <c r="G76" i="13"/>
  <c r="D76" i="13"/>
  <c r="B76" i="13" s="1"/>
  <c r="W45" i="13"/>
  <c r="P45" i="13" s="1"/>
  <c r="S85" i="17"/>
  <c r="F108" i="17" s="1"/>
  <c r="F78" i="17"/>
  <c r="E78" i="12"/>
  <c r="T85" i="12"/>
  <c r="E108" i="12" s="1"/>
  <c r="E110" i="17"/>
  <c r="T112" i="17"/>
  <c r="E117" i="17" s="1"/>
  <c r="E119" i="17" s="1"/>
  <c r="T143" i="17" s="1"/>
  <c r="E149" i="17" s="1"/>
  <c r="T151" i="17" s="1"/>
  <c r="E159" i="17" s="1"/>
  <c r="U45" i="11"/>
  <c r="D38" i="11"/>
  <c r="B38" i="11" s="1"/>
  <c r="I38" i="11" s="1"/>
  <c r="B36" i="11"/>
  <c r="I36" i="11" s="1"/>
  <c r="W45" i="15"/>
  <c r="P45" i="15" s="1"/>
  <c r="D76" i="15"/>
  <c r="C110" i="11"/>
  <c r="V112" i="11"/>
  <c r="C117" i="11" s="1"/>
  <c r="V112" i="14"/>
  <c r="C117" i="14" s="1"/>
  <c r="C110" i="14"/>
  <c r="E78" i="11"/>
  <c r="T85" i="11"/>
  <c r="E108" i="11" s="1"/>
  <c r="J159" i="11"/>
  <c r="K58" i="12"/>
  <c r="I135" i="12"/>
  <c r="K135" i="12" s="1"/>
  <c r="E78" i="15"/>
  <c r="T85" i="15"/>
  <c r="E108" i="15" s="1"/>
  <c r="E110" i="14"/>
  <c r="T112" i="14"/>
  <c r="E117" i="14" s="1"/>
  <c r="E119" i="14" s="1"/>
  <c r="T143" i="14" s="1"/>
  <c r="E149" i="14" s="1"/>
  <c r="T151" i="14" s="1"/>
  <c r="E159" i="14" s="1"/>
  <c r="F78" i="16"/>
  <c r="S85" i="16"/>
  <c r="F108" i="16" s="1"/>
  <c r="W45" i="17"/>
  <c r="D76" i="17"/>
  <c r="R45" i="16"/>
  <c r="G38" i="16"/>
  <c r="C78" i="13"/>
  <c r="V85" i="13"/>
  <c r="C108" i="13" s="1"/>
  <c r="J159" i="17"/>
  <c r="E76" i="16"/>
  <c r="F75" i="12"/>
  <c r="G76" i="12"/>
  <c r="D38" i="14"/>
  <c r="B38" i="14" s="1"/>
  <c r="I38" i="14" s="1"/>
  <c r="U45" i="14"/>
  <c r="B36" i="14"/>
  <c r="I36" i="14" s="1"/>
  <c r="P58" i="13"/>
  <c r="F110" i="18"/>
  <c r="S112" i="18"/>
  <c r="F117" i="18" s="1"/>
  <c r="F119" i="18" s="1"/>
  <c r="S143" i="18" s="1"/>
  <c r="F149" i="18" s="1"/>
  <c r="S151" i="18" s="1"/>
  <c r="F159" i="18" s="1"/>
  <c r="E78" i="13"/>
  <c r="T85" i="13"/>
  <c r="E108" i="13" s="1"/>
  <c r="V85" i="18"/>
  <c r="C108" i="18" s="1"/>
  <c r="C78" i="18"/>
  <c r="G76" i="11"/>
  <c r="F75" i="11"/>
  <c r="K58" i="14"/>
  <c r="I135" i="14"/>
  <c r="K135" i="14" s="1"/>
  <c r="S85" i="14"/>
  <c r="F108" i="14" s="1"/>
  <c r="F78" i="14"/>
  <c r="P58" i="15"/>
  <c r="P135" i="15" s="1"/>
  <c r="K58" i="7"/>
  <c r="I135" i="7"/>
  <c r="K135" i="7" s="1"/>
  <c r="F75" i="7"/>
  <c r="G76" i="7"/>
  <c r="C76" i="10"/>
  <c r="D76" i="7"/>
  <c r="W45" i="7"/>
  <c r="P45" i="7" s="1"/>
  <c r="K58" i="10"/>
  <c r="I135" i="10"/>
  <c r="K135" i="10" s="1"/>
  <c r="E110" i="10"/>
  <c r="T112" i="10"/>
  <c r="E117" i="10" s="1"/>
  <c r="E119" i="10" s="1"/>
  <c r="T143" i="10" s="1"/>
  <c r="E149" i="10" s="1"/>
  <c r="T151" i="10" s="1"/>
  <c r="E159" i="10" s="1"/>
  <c r="E110" i="9"/>
  <c r="T112" i="9"/>
  <c r="E117" i="9" s="1"/>
  <c r="E119" i="9" s="1"/>
  <c r="T143" i="9" s="1"/>
  <c r="E149" i="9" s="1"/>
  <c r="T151" i="9" s="1"/>
  <c r="E159" i="9" s="1"/>
  <c r="S85" i="9"/>
  <c r="F108" i="9" s="1"/>
  <c r="F78" i="9"/>
  <c r="K58" i="9"/>
  <c r="I135" i="9"/>
  <c r="K135" i="9" s="1"/>
  <c r="I38" i="8"/>
  <c r="D76" i="9"/>
  <c r="W45" i="9"/>
  <c r="P45" i="9" s="1"/>
  <c r="B38" i="7"/>
  <c r="I38" i="7" s="1"/>
  <c r="J149" i="10"/>
  <c r="O151" i="10" s="1"/>
  <c r="F75" i="8"/>
  <c r="G76" i="8"/>
  <c r="T85" i="8"/>
  <c r="E108" i="8" s="1"/>
  <c r="N58" i="9"/>
  <c r="O135" i="9"/>
  <c r="N135" i="9" s="1"/>
  <c r="J136" i="9"/>
  <c r="O143" i="9" s="1"/>
  <c r="C76" i="9"/>
  <c r="D76" i="10"/>
  <c r="W45" i="10"/>
  <c r="P45" i="10" s="1"/>
  <c r="V112" i="8"/>
  <c r="C117" i="8" s="1"/>
  <c r="K58" i="8"/>
  <c r="I135" i="8"/>
  <c r="K135" i="8" s="1"/>
  <c r="N135" i="8"/>
  <c r="F75" i="9"/>
  <c r="G76" i="9"/>
  <c r="F75" i="10"/>
  <c r="G76" i="10"/>
  <c r="N58" i="7"/>
  <c r="O135" i="7"/>
  <c r="N135" i="7" s="1"/>
  <c r="J136" i="7"/>
  <c r="O143" i="7" s="1"/>
  <c r="J149" i="8"/>
  <c r="O151" i="8" s="1"/>
  <c r="D76" i="8"/>
  <c r="W45" i="8"/>
  <c r="P45" i="8" s="1"/>
  <c r="N135" i="10"/>
  <c r="E76" i="7"/>
  <c r="F78" i="8"/>
  <c r="S85" i="8"/>
  <c r="F108" i="8" s="1"/>
  <c r="K58" i="5"/>
  <c r="I135" i="5"/>
  <c r="K135" i="5" s="1"/>
  <c r="F75" i="6"/>
  <c r="G76" i="6"/>
  <c r="R45" i="5"/>
  <c r="G38" i="5"/>
  <c r="D76" i="6"/>
  <c r="W45" i="6"/>
  <c r="P45" i="6" s="1"/>
  <c r="F78" i="6"/>
  <c r="S85" i="6"/>
  <c r="F108" i="6" s="1"/>
  <c r="T112" i="5"/>
  <c r="E117" i="5" s="1"/>
  <c r="E119" i="5" s="1"/>
  <c r="T143" i="5" s="1"/>
  <c r="E149" i="5" s="1"/>
  <c r="T151" i="5" s="1"/>
  <c r="E159" i="5" s="1"/>
  <c r="E110" i="5"/>
  <c r="J149" i="5"/>
  <c r="O151" i="5" s="1"/>
  <c r="V112" i="6"/>
  <c r="C117" i="6" s="1"/>
  <c r="C110" i="6"/>
  <c r="J149" i="6"/>
  <c r="O151" i="6" s="1"/>
  <c r="C78" i="5"/>
  <c r="V85" i="5"/>
  <c r="C108" i="5" s="1"/>
  <c r="E110" i="6"/>
  <c r="T112" i="6"/>
  <c r="E117" i="6" s="1"/>
  <c r="E119" i="6" s="1"/>
  <c r="T143" i="6" s="1"/>
  <c r="E149" i="6" s="1"/>
  <c r="T151" i="6" s="1"/>
  <c r="E159" i="6" s="1"/>
  <c r="S85" i="5"/>
  <c r="F108" i="5" s="1"/>
  <c r="F78" i="5"/>
  <c r="B38" i="5"/>
  <c r="W45" i="5"/>
  <c r="D76" i="5"/>
  <c r="I36" i="5"/>
  <c r="V112" i="4"/>
  <c r="C117" i="4" s="1"/>
  <c r="C110" i="4"/>
  <c r="N135" i="4"/>
  <c r="F110" i="4"/>
  <c r="S112" i="4"/>
  <c r="F117" i="4" s="1"/>
  <c r="F119" i="4" s="1"/>
  <c r="S143" i="4" s="1"/>
  <c r="F149" i="4" s="1"/>
  <c r="S151" i="4" s="1"/>
  <c r="F159" i="4" s="1"/>
  <c r="D76" i="4"/>
  <c r="W45" i="4"/>
  <c r="P45" i="4" s="1"/>
  <c r="E110" i="4"/>
  <c r="T112" i="4"/>
  <c r="E117" i="4" s="1"/>
  <c r="E119" i="4" s="1"/>
  <c r="T143" i="4" s="1"/>
  <c r="E149" i="4" s="1"/>
  <c r="T151" i="4" s="1"/>
  <c r="E159" i="4" s="1"/>
  <c r="G78" i="4"/>
  <c r="R85" i="4"/>
  <c r="J149" i="4"/>
  <c r="O151" i="4" s="1"/>
  <c r="F76" i="3"/>
  <c r="F78" i="3" s="1"/>
  <c r="G75" i="3"/>
  <c r="U45" i="3"/>
  <c r="D76" i="3" s="1"/>
  <c r="B23" i="3"/>
  <c r="I23" i="3" s="1"/>
  <c r="T45" i="3"/>
  <c r="E76" i="3" s="1"/>
  <c r="E78" i="3" s="1"/>
  <c r="P144" i="3"/>
  <c r="N144" i="3" s="1"/>
  <c r="F38" i="3"/>
  <c r="W26" i="3"/>
  <c r="P26" i="3" s="1"/>
  <c r="I100" i="3"/>
  <c r="K100" i="3" s="1"/>
  <c r="I60" i="3"/>
  <c r="K60" i="3" s="1"/>
  <c r="I58" i="3"/>
  <c r="K58" i="3" s="1"/>
  <c r="W60" i="3"/>
  <c r="P60" i="3" s="1"/>
  <c r="N60" i="3" s="1"/>
  <c r="W58" i="3"/>
  <c r="B36" i="3"/>
  <c r="I36" i="3" s="1"/>
  <c r="B38" i="3"/>
  <c r="V45" i="3"/>
  <c r="C76" i="3" s="1"/>
  <c r="R58" i="3"/>
  <c r="G38" i="3"/>
  <c r="R45" i="3"/>
  <c r="O58" i="3"/>
  <c r="F78" i="7" l="1"/>
  <c r="S85" i="29"/>
  <c r="F108" i="29" s="1"/>
  <c r="C78" i="7"/>
  <c r="B76" i="7"/>
  <c r="N135" i="24"/>
  <c r="N135" i="22"/>
  <c r="T112" i="23"/>
  <c r="E117" i="23" s="1"/>
  <c r="E119" i="23" s="1"/>
  <c r="T143" i="23" s="1"/>
  <c r="E149" i="23" s="1"/>
  <c r="T151" i="23" s="1"/>
  <c r="E159" i="23" s="1"/>
  <c r="F78" i="15"/>
  <c r="V85" i="12"/>
  <c r="C108" i="12" s="1"/>
  <c r="S85" i="12"/>
  <c r="F108" i="12" s="1"/>
  <c r="F78" i="12"/>
  <c r="V85" i="25"/>
  <c r="C108" i="25" s="1"/>
  <c r="C110" i="25" s="1"/>
  <c r="V85" i="21"/>
  <c r="C108" i="21" s="1"/>
  <c r="C119" i="33"/>
  <c r="G110" i="33"/>
  <c r="R112" i="33"/>
  <c r="D108" i="33"/>
  <c r="W85" i="33"/>
  <c r="P85" i="33" s="1"/>
  <c r="J159" i="33"/>
  <c r="I78" i="32"/>
  <c r="G108" i="32"/>
  <c r="W85" i="32"/>
  <c r="P85" i="32" s="1"/>
  <c r="D108" i="32"/>
  <c r="J159" i="32"/>
  <c r="F110" i="32"/>
  <c r="S112" i="32"/>
  <c r="F117" i="32" s="1"/>
  <c r="F119" i="32" s="1"/>
  <c r="S143" i="32" s="1"/>
  <c r="F149" i="32" s="1"/>
  <c r="S151" i="32" s="1"/>
  <c r="F159" i="32" s="1"/>
  <c r="V143" i="32"/>
  <c r="C149" i="32" s="1"/>
  <c r="F78" i="10"/>
  <c r="S85" i="10"/>
  <c r="F108" i="10" s="1"/>
  <c r="I76" i="13"/>
  <c r="I76" i="30"/>
  <c r="B78" i="30"/>
  <c r="I76" i="18"/>
  <c r="V112" i="30"/>
  <c r="C117" i="30" s="1"/>
  <c r="C110" i="30"/>
  <c r="R85" i="30"/>
  <c r="G78" i="30"/>
  <c r="D108" i="30"/>
  <c r="W85" i="30"/>
  <c r="I38" i="29"/>
  <c r="N58" i="28"/>
  <c r="J149" i="29"/>
  <c r="O151" i="29" s="1"/>
  <c r="V112" i="26"/>
  <c r="C117" i="26" s="1"/>
  <c r="C110" i="26"/>
  <c r="D78" i="21"/>
  <c r="B78" i="21" s="1"/>
  <c r="U85" i="21"/>
  <c r="U85" i="22"/>
  <c r="D78" i="22"/>
  <c r="U85" i="24"/>
  <c r="D78" i="24"/>
  <c r="B78" i="24" s="1"/>
  <c r="J149" i="27"/>
  <c r="O151" i="27" s="1"/>
  <c r="F110" i="27"/>
  <c r="S112" i="27"/>
  <c r="F117" i="27" s="1"/>
  <c r="F119" i="27" s="1"/>
  <c r="S143" i="27" s="1"/>
  <c r="F149" i="27" s="1"/>
  <c r="S151" i="27" s="1"/>
  <c r="F159" i="27" s="1"/>
  <c r="E110" i="20"/>
  <c r="T112" i="20"/>
  <c r="E117" i="20" s="1"/>
  <c r="E119" i="20" s="1"/>
  <c r="T143" i="20" s="1"/>
  <c r="E149" i="20" s="1"/>
  <c r="T151" i="20" s="1"/>
  <c r="E159" i="20" s="1"/>
  <c r="U85" i="23"/>
  <c r="D78" i="23"/>
  <c r="B78" i="23" s="1"/>
  <c r="B76" i="23"/>
  <c r="I76" i="23" s="1"/>
  <c r="B76" i="21"/>
  <c r="I76" i="21" s="1"/>
  <c r="G78" i="20"/>
  <c r="R85" i="20"/>
  <c r="G78" i="27"/>
  <c r="R85" i="27"/>
  <c r="R85" i="25"/>
  <c r="G78" i="25"/>
  <c r="C119" i="23"/>
  <c r="R85" i="22"/>
  <c r="G78" i="22"/>
  <c r="F110" i="29"/>
  <c r="S112" i="29"/>
  <c r="F117" i="29" s="1"/>
  <c r="F119" i="29" s="1"/>
  <c r="S143" i="29" s="1"/>
  <c r="F149" i="29" s="1"/>
  <c r="S151" i="29" s="1"/>
  <c r="F159" i="29" s="1"/>
  <c r="U85" i="20"/>
  <c r="D78" i="20"/>
  <c r="B78" i="20" s="1"/>
  <c r="V112" i="29"/>
  <c r="C117" i="29" s="1"/>
  <c r="C110" i="29"/>
  <c r="U85" i="28"/>
  <c r="D78" i="28"/>
  <c r="B78" i="28" s="1"/>
  <c r="B76" i="28"/>
  <c r="I76" i="28" s="1"/>
  <c r="G78" i="24"/>
  <c r="R85" i="24"/>
  <c r="F78" i="26"/>
  <c r="S85" i="26"/>
  <c r="F108" i="26" s="1"/>
  <c r="J159" i="28"/>
  <c r="C119" i="28"/>
  <c r="P45" i="26"/>
  <c r="F75" i="26"/>
  <c r="G76" i="26"/>
  <c r="I76" i="26" s="1"/>
  <c r="D78" i="25"/>
  <c r="B78" i="25" s="1"/>
  <c r="U85" i="25"/>
  <c r="J149" i="24"/>
  <c r="O151" i="24" s="1"/>
  <c r="J149" i="20"/>
  <c r="O151" i="20" s="1"/>
  <c r="S112" i="25"/>
  <c r="F117" i="25" s="1"/>
  <c r="F119" i="25" s="1"/>
  <c r="S143" i="25" s="1"/>
  <c r="F149" i="25" s="1"/>
  <c r="S151" i="25" s="1"/>
  <c r="F159" i="25" s="1"/>
  <c r="F110" i="25"/>
  <c r="B76" i="25"/>
  <c r="I76" i="25" s="1"/>
  <c r="C119" i="19"/>
  <c r="R85" i="28"/>
  <c r="G78" i="28"/>
  <c r="D76" i="19"/>
  <c r="W45" i="19"/>
  <c r="P45" i="19" s="1"/>
  <c r="G78" i="23"/>
  <c r="R85" i="23"/>
  <c r="B76" i="20"/>
  <c r="I76" i="20" s="1"/>
  <c r="U85" i="29"/>
  <c r="D78" i="29"/>
  <c r="B78" i="29" s="1"/>
  <c r="S112" i="21"/>
  <c r="F117" i="21" s="1"/>
  <c r="F119" i="21" s="1"/>
  <c r="S143" i="21" s="1"/>
  <c r="F149" i="21" s="1"/>
  <c r="S151" i="21" s="1"/>
  <c r="F159" i="21" s="1"/>
  <c r="F110" i="21"/>
  <c r="C119" i="27"/>
  <c r="B76" i="24"/>
  <c r="I76" i="24" s="1"/>
  <c r="P45" i="29"/>
  <c r="F75" i="29"/>
  <c r="G76" i="29"/>
  <c r="S112" i="20"/>
  <c r="F117" i="20" s="1"/>
  <c r="F119" i="20" s="1"/>
  <c r="S143" i="20" s="1"/>
  <c r="F149" i="20" s="1"/>
  <c r="S151" i="20" s="1"/>
  <c r="F159" i="20" s="1"/>
  <c r="F110" i="20"/>
  <c r="T112" i="21"/>
  <c r="E117" i="21" s="1"/>
  <c r="E119" i="21" s="1"/>
  <c r="T143" i="21" s="1"/>
  <c r="E149" i="21" s="1"/>
  <c r="T151" i="21" s="1"/>
  <c r="E159" i="21" s="1"/>
  <c r="E110" i="21"/>
  <c r="S112" i="24"/>
  <c r="F117" i="24" s="1"/>
  <c r="F119" i="24" s="1"/>
  <c r="S143" i="24" s="1"/>
  <c r="F149" i="24" s="1"/>
  <c r="S151" i="24" s="1"/>
  <c r="F159" i="24" s="1"/>
  <c r="F110" i="24"/>
  <c r="E110" i="25"/>
  <c r="T112" i="25"/>
  <c r="E117" i="25" s="1"/>
  <c r="E119" i="25" s="1"/>
  <c r="T143" i="25" s="1"/>
  <c r="E149" i="25" s="1"/>
  <c r="T151" i="25" s="1"/>
  <c r="E159" i="25" s="1"/>
  <c r="C110" i="20"/>
  <c r="V112" i="20"/>
  <c r="C117" i="20" s="1"/>
  <c r="J149" i="22"/>
  <c r="O151" i="22" s="1"/>
  <c r="F110" i="23"/>
  <c r="S112" i="23"/>
  <c r="F117" i="23" s="1"/>
  <c r="F119" i="23" s="1"/>
  <c r="S143" i="23" s="1"/>
  <c r="F149" i="23" s="1"/>
  <c r="S151" i="23" s="1"/>
  <c r="F159" i="23" s="1"/>
  <c r="C110" i="24"/>
  <c r="V112" i="24"/>
  <c r="C117" i="24" s="1"/>
  <c r="J149" i="25"/>
  <c r="O151" i="25" s="1"/>
  <c r="F110" i="22"/>
  <c r="S112" i="22"/>
  <c r="F117" i="22" s="1"/>
  <c r="F119" i="22" s="1"/>
  <c r="S143" i="22" s="1"/>
  <c r="F149" i="22" s="1"/>
  <c r="S151" i="22" s="1"/>
  <c r="F159" i="22" s="1"/>
  <c r="S112" i="19"/>
  <c r="F117" i="19" s="1"/>
  <c r="F119" i="19" s="1"/>
  <c r="S143" i="19" s="1"/>
  <c r="F149" i="19" s="1"/>
  <c r="S151" i="19" s="1"/>
  <c r="F159" i="19" s="1"/>
  <c r="F110" i="19"/>
  <c r="S85" i="28"/>
  <c r="F108" i="28" s="1"/>
  <c r="F78" i="28"/>
  <c r="U85" i="26"/>
  <c r="D78" i="26"/>
  <c r="B78" i="26" s="1"/>
  <c r="U85" i="27"/>
  <c r="D78" i="27"/>
  <c r="B78" i="27" s="1"/>
  <c r="B76" i="27"/>
  <c r="I76" i="27" s="1"/>
  <c r="C110" i="21"/>
  <c r="V112" i="21"/>
  <c r="C117" i="21" s="1"/>
  <c r="B76" i="22"/>
  <c r="I76" i="22" s="1"/>
  <c r="C78" i="22"/>
  <c r="V85" i="22"/>
  <c r="C108" i="22" s="1"/>
  <c r="I38" i="26"/>
  <c r="G78" i="19"/>
  <c r="R85" i="19"/>
  <c r="R85" i="21"/>
  <c r="G78" i="21"/>
  <c r="J159" i="21"/>
  <c r="E110" i="13"/>
  <c r="T112" i="13"/>
  <c r="E117" i="13" s="1"/>
  <c r="E119" i="13" s="1"/>
  <c r="T143" i="13" s="1"/>
  <c r="E149" i="13" s="1"/>
  <c r="T151" i="13" s="1"/>
  <c r="E159" i="13" s="1"/>
  <c r="W45" i="14"/>
  <c r="P45" i="14" s="1"/>
  <c r="D76" i="14"/>
  <c r="V112" i="13"/>
  <c r="C117" i="13" s="1"/>
  <c r="C110" i="13"/>
  <c r="S112" i="16"/>
  <c r="F117" i="16" s="1"/>
  <c r="F119" i="16" s="1"/>
  <c r="S143" i="16" s="1"/>
  <c r="F149" i="16" s="1"/>
  <c r="S151" i="16" s="1"/>
  <c r="F159" i="16" s="1"/>
  <c r="F110" i="16"/>
  <c r="F78" i="11"/>
  <c r="S85" i="11"/>
  <c r="F108" i="11" s="1"/>
  <c r="F110" i="13"/>
  <c r="S112" i="13"/>
  <c r="F117" i="13" s="1"/>
  <c r="F119" i="13" s="1"/>
  <c r="S143" i="13" s="1"/>
  <c r="F149" i="13" s="1"/>
  <c r="S151" i="13" s="1"/>
  <c r="F159" i="13" s="1"/>
  <c r="D76" i="12"/>
  <c r="W45" i="12"/>
  <c r="P45" i="12" s="1"/>
  <c r="U85" i="16"/>
  <c r="D78" i="16"/>
  <c r="B78" i="16" s="1"/>
  <c r="J149" i="12"/>
  <c r="O151" i="12" s="1"/>
  <c r="C119" i="14"/>
  <c r="S112" i="17"/>
  <c r="F117" i="17" s="1"/>
  <c r="F119" i="17" s="1"/>
  <c r="S143" i="17" s="1"/>
  <c r="F149" i="17" s="1"/>
  <c r="S151" i="17" s="1"/>
  <c r="F159" i="17" s="1"/>
  <c r="F110" i="17"/>
  <c r="J159" i="14"/>
  <c r="C119" i="15"/>
  <c r="G78" i="18"/>
  <c r="R85" i="18"/>
  <c r="R85" i="12"/>
  <c r="G78" i="12"/>
  <c r="D76" i="11"/>
  <c r="W45" i="11"/>
  <c r="P45" i="11" s="1"/>
  <c r="R85" i="14"/>
  <c r="G78" i="14"/>
  <c r="J149" i="15"/>
  <c r="O151" i="15" s="1"/>
  <c r="G78" i="11"/>
  <c r="R85" i="11"/>
  <c r="C110" i="12"/>
  <c r="V112" i="12"/>
  <c r="C117" i="12" s="1"/>
  <c r="C119" i="11"/>
  <c r="U85" i="13"/>
  <c r="D78" i="13"/>
  <c r="B78" i="13" s="1"/>
  <c r="G76" i="17"/>
  <c r="F75" i="17"/>
  <c r="P45" i="17"/>
  <c r="B76" i="16"/>
  <c r="N135" i="15"/>
  <c r="S112" i="15"/>
  <c r="F117" i="15" s="1"/>
  <c r="F119" i="15" s="1"/>
  <c r="S143" i="15" s="1"/>
  <c r="F149" i="15" s="1"/>
  <c r="S151" i="15" s="1"/>
  <c r="F159" i="15" s="1"/>
  <c r="F110" i="15"/>
  <c r="E78" i="16"/>
  <c r="T85" i="16"/>
  <c r="E108" i="16" s="1"/>
  <c r="P45" i="16"/>
  <c r="F75" i="16"/>
  <c r="G76" i="16"/>
  <c r="E110" i="15"/>
  <c r="T112" i="15"/>
  <c r="E117" i="15" s="1"/>
  <c r="E119" i="15" s="1"/>
  <c r="T143" i="15" s="1"/>
  <c r="E149" i="15" s="1"/>
  <c r="T151" i="15" s="1"/>
  <c r="E159" i="15" s="1"/>
  <c r="C110" i="16"/>
  <c r="V112" i="16"/>
  <c r="C117" i="16" s="1"/>
  <c r="R85" i="15"/>
  <c r="G78" i="15"/>
  <c r="N58" i="15"/>
  <c r="P135" i="13"/>
  <c r="N135" i="13" s="1"/>
  <c r="N58" i="13"/>
  <c r="U85" i="17"/>
  <c r="D78" i="17"/>
  <c r="B78" i="17" s="1"/>
  <c r="B76" i="17"/>
  <c r="E110" i="11"/>
  <c r="T112" i="11"/>
  <c r="E117" i="11" s="1"/>
  <c r="E119" i="11" s="1"/>
  <c r="T143" i="11" s="1"/>
  <c r="E149" i="11" s="1"/>
  <c r="T151" i="11" s="1"/>
  <c r="E159" i="11" s="1"/>
  <c r="U85" i="15"/>
  <c r="D78" i="15"/>
  <c r="B78" i="15" s="1"/>
  <c r="B76" i="15"/>
  <c r="I76" i="15" s="1"/>
  <c r="E110" i="12"/>
  <c r="T112" i="12"/>
  <c r="E117" i="12" s="1"/>
  <c r="E119" i="12" s="1"/>
  <c r="T143" i="12" s="1"/>
  <c r="E149" i="12" s="1"/>
  <c r="T151" i="12" s="1"/>
  <c r="E159" i="12" s="1"/>
  <c r="R85" i="13"/>
  <c r="G78" i="13"/>
  <c r="U85" i="18"/>
  <c r="D78" i="18"/>
  <c r="B78" i="18" s="1"/>
  <c r="S112" i="14"/>
  <c r="F117" i="14" s="1"/>
  <c r="F119" i="14" s="1"/>
  <c r="S143" i="14" s="1"/>
  <c r="F149" i="14" s="1"/>
  <c r="S151" i="14" s="1"/>
  <c r="F159" i="14" s="1"/>
  <c r="F110" i="14"/>
  <c r="V112" i="18"/>
  <c r="C117" i="18" s="1"/>
  <c r="C110" i="18"/>
  <c r="I38" i="16"/>
  <c r="C119" i="17"/>
  <c r="I76" i="7"/>
  <c r="E78" i="7"/>
  <c r="T85" i="7"/>
  <c r="E108" i="7" s="1"/>
  <c r="D78" i="10"/>
  <c r="U85" i="10"/>
  <c r="R85" i="8"/>
  <c r="G78" i="8"/>
  <c r="G78" i="10"/>
  <c r="R85" i="10"/>
  <c r="B76" i="9"/>
  <c r="I76" i="9" s="1"/>
  <c r="C78" i="9"/>
  <c r="V85" i="9"/>
  <c r="C108" i="9" s="1"/>
  <c r="D78" i="9"/>
  <c r="U85" i="9"/>
  <c r="V85" i="10"/>
  <c r="C108" i="10" s="1"/>
  <c r="B76" i="10"/>
  <c r="I76" i="10" s="1"/>
  <c r="C78" i="10"/>
  <c r="R85" i="9"/>
  <c r="G78" i="9"/>
  <c r="V112" i="7"/>
  <c r="C117" i="7" s="1"/>
  <c r="C110" i="7"/>
  <c r="D78" i="8"/>
  <c r="B78" i="8" s="1"/>
  <c r="U85" i="8"/>
  <c r="B76" i="8"/>
  <c r="I76" i="8" s="1"/>
  <c r="J149" i="9"/>
  <c r="O151" i="9" s="1"/>
  <c r="J159" i="8"/>
  <c r="F110" i="7"/>
  <c r="S112" i="7"/>
  <c r="F117" i="7" s="1"/>
  <c r="F119" i="7" s="1"/>
  <c r="S143" i="7" s="1"/>
  <c r="F149" i="7" s="1"/>
  <c r="S151" i="7" s="1"/>
  <c r="F159" i="7" s="1"/>
  <c r="R85" i="7"/>
  <c r="G78" i="7"/>
  <c r="C119" i="8"/>
  <c r="J149" i="7"/>
  <c r="O151" i="7" s="1"/>
  <c r="T112" i="8"/>
  <c r="E117" i="8" s="1"/>
  <c r="E119" i="8" s="1"/>
  <c r="T143" i="8" s="1"/>
  <c r="E149" i="8" s="1"/>
  <c r="T151" i="8" s="1"/>
  <c r="E159" i="8" s="1"/>
  <c r="E110" i="8"/>
  <c r="J159" i="10"/>
  <c r="S112" i="8"/>
  <c r="F117" i="8" s="1"/>
  <c r="F119" i="8" s="1"/>
  <c r="S143" i="8" s="1"/>
  <c r="F149" i="8" s="1"/>
  <c r="S151" i="8" s="1"/>
  <c r="F159" i="8" s="1"/>
  <c r="F110" i="8"/>
  <c r="F110" i="9"/>
  <c r="S112" i="9"/>
  <c r="F117" i="9" s="1"/>
  <c r="F119" i="9" s="1"/>
  <c r="S143" i="9" s="1"/>
  <c r="F149" i="9" s="1"/>
  <c r="S151" i="9" s="1"/>
  <c r="F159" i="9" s="1"/>
  <c r="U85" i="7"/>
  <c r="D78" i="7"/>
  <c r="B78" i="7" s="1"/>
  <c r="F75" i="5"/>
  <c r="G76" i="5"/>
  <c r="P45" i="5"/>
  <c r="G78" i="6"/>
  <c r="R85" i="6"/>
  <c r="C110" i="5"/>
  <c r="V112" i="5"/>
  <c r="C117" i="5" s="1"/>
  <c r="U85" i="5"/>
  <c r="D78" i="5"/>
  <c r="B78" i="5" s="1"/>
  <c r="B76" i="5"/>
  <c r="I38" i="5"/>
  <c r="J159" i="5"/>
  <c r="J159" i="6"/>
  <c r="S112" i="5"/>
  <c r="F117" i="5" s="1"/>
  <c r="F119" i="5" s="1"/>
  <c r="S143" i="5" s="1"/>
  <c r="F149" i="5" s="1"/>
  <c r="S151" i="5" s="1"/>
  <c r="F159" i="5" s="1"/>
  <c r="F110" i="5"/>
  <c r="F110" i="6"/>
  <c r="S112" i="6"/>
  <c r="F117" i="6" s="1"/>
  <c r="F119" i="6" s="1"/>
  <c r="S143" i="6" s="1"/>
  <c r="F149" i="6" s="1"/>
  <c r="S151" i="6" s="1"/>
  <c r="F159" i="6" s="1"/>
  <c r="U85" i="6"/>
  <c r="D78" i="6"/>
  <c r="B78" i="6" s="1"/>
  <c r="B76" i="6"/>
  <c r="I76" i="6" s="1"/>
  <c r="C119" i="6"/>
  <c r="J159" i="4"/>
  <c r="G108" i="4"/>
  <c r="U85" i="4"/>
  <c r="D78" i="4"/>
  <c r="B78" i="4" s="1"/>
  <c r="I78" i="4" s="1"/>
  <c r="B76" i="4"/>
  <c r="I76" i="4" s="1"/>
  <c r="C119" i="4"/>
  <c r="S85" i="3"/>
  <c r="F108" i="3" s="1"/>
  <c r="F110" i="3" s="1"/>
  <c r="F75" i="3"/>
  <c r="T85" i="3"/>
  <c r="E108" i="3" s="1"/>
  <c r="E110" i="3" s="1"/>
  <c r="I38" i="3"/>
  <c r="I135" i="3"/>
  <c r="K135" i="3" s="1"/>
  <c r="P58" i="3"/>
  <c r="P135" i="3" s="1"/>
  <c r="B76" i="3"/>
  <c r="C78" i="3"/>
  <c r="W45" i="3"/>
  <c r="P45" i="3" s="1"/>
  <c r="V85" i="3"/>
  <c r="C108" i="3" s="1"/>
  <c r="C110" i="3" s="1"/>
  <c r="U85" i="3"/>
  <c r="D78" i="3"/>
  <c r="O135" i="3"/>
  <c r="J136" i="3"/>
  <c r="O143" i="3" s="1"/>
  <c r="G76" i="3"/>
  <c r="B78" i="22" l="1"/>
  <c r="V112" i="25"/>
  <c r="C117" i="25" s="1"/>
  <c r="C119" i="25" s="1"/>
  <c r="I76" i="5"/>
  <c r="F110" i="12"/>
  <c r="S112" i="12"/>
  <c r="F117" i="12" s="1"/>
  <c r="F119" i="12" s="1"/>
  <c r="S143" i="12" s="1"/>
  <c r="F149" i="12" s="1"/>
  <c r="S151" i="12" s="1"/>
  <c r="F159" i="12" s="1"/>
  <c r="V143" i="33"/>
  <c r="C149" i="33" s="1"/>
  <c r="U112" i="33"/>
  <c r="D110" i="33"/>
  <c r="B110" i="33" s="1"/>
  <c r="I110" i="33" s="1"/>
  <c r="B108" i="33"/>
  <c r="I108" i="33" s="1"/>
  <c r="G117" i="33"/>
  <c r="G119" i="33" s="1"/>
  <c r="U112" i="32"/>
  <c r="D110" i="32"/>
  <c r="B110" i="32" s="1"/>
  <c r="B108" i="32"/>
  <c r="I108" i="32" s="1"/>
  <c r="V151" i="32"/>
  <c r="C159" i="32" s="1"/>
  <c r="R112" i="32"/>
  <c r="G110" i="32"/>
  <c r="I78" i="27"/>
  <c r="I78" i="30"/>
  <c r="I78" i="22"/>
  <c r="F110" i="10"/>
  <c r="S112" i="10"/>
  <c r="F117" i="10" s="1"/>
  <c r="F119" i="10" s="1"/>
  <c r="S143" i="10" s="1"/>
  <c r="F149" i="10" s="1"/>
  <c r="S151" i="10" s="1"/>
  <c r="F159" i="10" s="1"/>
  <c r="I78" i="25"/>
  <c r="I76" i="17"/>
  <c r="I78" i="6"/>
  <c r="I78" i="18"/>
  <c r="I78" i="20"/>
  <c r="U112" i="30"/>
  <c r="D110" i="30"/>
  <c r="B110" i="30" s="1"/>
  <c r="P85" i="30"/>
  <c r="G108" i="30"/>
  <c r="B108" i="30"/>
  <c r="C119" i="30"/>
  <c r="I78" i="24"/>
  <c r="I78" i="8"/>
  <c r="I78" i="7"/>
  <c r="G108" i="19"/>
  <c r="V143" i="23"/>
  <c r="C149" i="23" s="1"/>
  <c r="J159" i="27"/>
  <c r="C119" i="20"/>
  <c r="C119" i="24"/>
  <c r="G108" i="28"/>
  <c r="J159" i="24"/>
  <c r="C119" i="29"/>
  <c r="I78" i="23"/>
  <c r="D108" i="27"/>
  <c r="W85" i="27"/>
  <c r="P85" i="27" s="1"/>
  <c r="V143" i="19"/>
  <c r="C149" i="19" s="1"/>
  <c r="C119" i="26"/>
  <c r="I78" i="21"/>
  <c r="J159" i="25"/>
  <c r="W85" i="24"/>
  <c r="P85" i="24" s="1"/>
  <c r="D108" i="24"/>
  <c r="D108" i="26"/>
  <c r="W85" i="26"/>
  <c r="V143" i="27"/>
  <c r="C149" i="27" s="1"/>
  <c r="G108" i="23"/>
  <c r="D108" i="25"/>
  <c r="W85" i="25"/>
  <c r="P85" i="25" s="1"/>
  <c r="V143" i="28"/>
  <c r="C149" i="28" s="1"/>
  <c r="G108" i="20"/>
  <c r="C119" i="21"/>
  <c r="F110" i="26"/>
  <c r="S112" i="26"/>
  <c r="F117" i="26" s="1"/>
  <c r="F119" i="26" s="1"/>
  <c r="S143" i="26" s="1"/>
  <c r="F149" i="26" s="1"/>
  <c r="S151" i="26" s="1"/>
  <c r="F159" i="26" s="1"/>
  <c r="I78" i="28"/>
  <c r="G108" i="22"/>
  <c r="D108" i="22"/>
  <c r="W85" i="22"/>
  <c r="P85" i="22" s="1"/>
  <c r="J159" i="29"/>
  <c r="V112" i="22"/>
  <c r="C117" i="22" s="1"/>
  <c r="C110" i="22"/>
  <c r="D108" i="23"/>
  <c r="W85" i="23"/>
  <c r="P85" i="23" s="1"/>
  <c r="S112" i="28"/>
  <c r="F117" i="28" s="1"/>
  <c r="F119" i="28" s="1"/>
  <c r="S143" i="28" s="1"/>
  <c r="F149" i="28" s="1"/>
  <c r="S151" i="28" s="1"/>
  <c r="F159" i="28" s="1"/>
  <c r="F110" i="28"/>
  <c r="J159" i="22"/>
  <c r="R85" i="29"/>
  <c r="G78" i="29"/>
  <c r="I78" i="29" s="1"/>
  <c r="D108" i="29"/>
  <c r="W85" i="29"/>
  <c r="W85" i="28"/>
  <c r="P85" i="28" s="1"/>
  <c r="D108" i="28"/>
  <c r="G108" i="25"/>
  <c r="D108" i="21"/>
  <c r="W85" i="21"/>
  <c r="P85" i="21" s="1"/>
  <c r="G108" i="21"/>
  <c r="U85" i="19"/>
  <c r="D78" i="19"/>
  <c r="B78" i="19" s="1"/>
  <c r="I78" i="19" s="1"/>
  <c r="B76" i="19"/>
  <c r="I76" i="19" s="1"/>
  <c r="J159" i="20"/>
  <c r="R85" i="26"/>
  <c r="G78" i="26"/>
  <c r="I78" i="26" s="1"/>
  <c r="G108" i="24"/>
  <c r="W85" i="20"/>
  <c r="P85" i="20" s="1"/>
  <c r="D108" i="20"/>
  <c r="G108" i="27"/>
  <c r="I76" i="29"/>
  <c r="D108" i="13"/>
  <c r="W85" i="13"/>
  <c r="P85" i="13" s="1"/>
  <c r="G108" i="12"/>
  <c r="U85" i="12"/>
  <c r="D78" i="12"/>
  <c r="B78" i="12" s="1"/>
  <c r="I78" i="12" s="1"/>
  <c r="B76" i="12"/>
  <c r="I76" i="12" s="1"/>
  <c r="V143" i="11"/>
  <c r="C149" i="11" s="1"/>
  <c r="J159" i="15"/>
  <c r="G108" i="18"/>
  <c r="V143" i="14"/>
  <c r="C149" i="14" s="1"/>
  <c r="W85" i="18"/>
  <c r="P85" i="18" s="1"/>
  <c r="D108" i="18"/>
  <c r="G108" i="13"/>
  <c r="C119" i="16"/>
  <c r="C119" i="18"/>
  <c r="I76" i="16"/>
  <c r="C119" i="12"/>
  <c r="V143" i="15"/>
  <c r="C149" i="15" s="1"/>
  <c r="J159" i="12"/>
  <c r="C119" i="13"/>
  <c r="W85" i="17"/>
  <c r="D108" i="17"/>
  <c r="E110" i="16"/>
  <c r="T112" i="16"/>
  <c r="E117" i="16" s="1"/>
  <c r="E119" i="16" s="1"/>
  <c r="T143" i="16" s="1"/>
  <c r="E149" i="16" s="1"/>
  <c r="T151" i="16" s="1"/>
  <c r="E159" i="16" s="1"/>
  <c r="G108" i="14"/>
  <c r="S112" i="11"/>
  <c r="F117" i="11" s="1"/>
  <c r="F119" i="11" s="1"/>
  <c r="S143" i="11" s="1"/>
  <c r="F149" i="11" s="1"/>
  <c r="S151" i="11" s="1"/>
  <c r="F159" i="11" s="1"/>
  <c r="F110" i="11"/>
  <c r="U85" i="14"/>
  <c r="D78" i="14"/>
  <c r="B78" i="14" s="1"/>
  <c r="I78" i="14" s="1"/>
  <c r="B76" i="14"/>
  <c r="I76" i="14" s="1"/>
  <c r="G108" i="15"/>
  <c r="V143" i="17"/>
  <c r="C149" i="17" s="1"/>
  <c r="I78" i="13"/>
  <c r="I78" i="15"/>
  <c r="G78" i="17"/>
  <c r="I78" i="17" s="1"/>
  <c r="R85" i="17"/>
  <c r="G108" i="11"/>
  <c r="U85" i="11"/>
  <c r="D78" i="11"/>
  <c r="B78" i="11" s="1"/>
  <c r="I78" i="11" s="1"/>
  <c r="B76" i="11"/>
  <c r="I76" i="11" s="1"/>
  <c r="D108" i="16"/>
  <c r="W85" i="16"/>
  <c r="G78" i="16"/>
  <c r="I78" i="16" s="1"/>
  <c r="R85" i="16"/>
  <c r="W85" i="15"/>
  <c r="P85" i="15" s="1"/>
  <c r="D108" i="15"/>
  <c r="V112" i="10"/>
  <c r="C117" i="10" s="1"/>
  <c r="C110" i="10"/>
  <c r="D108" i="9"/>
  <c r="W85" i="9"/>
  <c r="P85" i="9" s="1"/>
  <c r="G108" i="8"/>
  <c r="C119" i="7"/>
  <c r="V112" i="9"/>
  <c r="C117" i="9" s="1"/>
  <c r="C110" i="9"/>
  <c r="J159" i="9"/>
  <c r="B78" i="9"/>
  <c r="I78" i="9" s="1"/>
  <c r="J159" i="7"/>
  <c r="W85" i="10"/>
  <c r="P85" i="10" s="1"/>
  <c r="D108" i="10"/>
  <c r="E110" i="7"/>
  <c r="T112" i="7"/>
  <c r="E117" i="7" s="1"/>
  <c r="E119" i="7" s="1"/>
  <c r="T143" i="7" s="1"/>
  <c r="E149" i="7" s="1"/>
  <c r="T151" i="7" s="1"/>
  <c r="E159" i="7" s="1"/>
  <c r="B78" i="10"/>
  <c r="I78" i="10" s="1"/>
  <c r="G108" i="10"/>
  <c r="D108" i="7"/>
  <c r="W85" i="7"/>
  <c r="P85" i="7" s="1"/>
  <c r="V143" i="8"/>
  <c r="C149" i="8" s="1"/>
  <c r="G108" i="9"/>
  <c r="G108" i="7"/>
  <c r="W85" i="8"/>
  <c r="P85" i="8" s="1"/>
  <c r="D108" i="8"/>
  <c r="C119" i="5"/>
  <c r="W85" i="6"/>
  <c r="P85" i="6" s="1"/>
  <c r="D108" i="6"/>
  <c r="G108" i="6"/>
  <c r="V143" i="6"/>
  <c r="C149" i="6" s="1"/>
  <c r="R85" i="5"/>
  <c r="G78" i="5"/>
  <c r="I78" i="5" s="1"/>
  <c r="W85" i="5"/>
  <c r="D108" i="5"/>
  <c r="V143" i="4"/>
  <c r="C149" i="4" s="1"/>
  <c r="W85" i="4"/>
  <c r="P85" i="4" s="1"/>
  <c r="D108" i="4"/>
  <c r="R112" i="4"/>
  <c r="G110" i="4"/>
  <c r="S112" i="3"/>
  <c r="F117" i="3" s="1"/>
  <c r="F119" i="3" s="1"/>
  <c r="S143" i="3" s="1"/>
  <c r="F149" i="3" s="1"/>
  <c r="S151" i="3" s="1"/>
  <c r="F159" i="3" s="1"/>
  <c r="T112" i="3"/>
  <c r="E117" i="3" s="1"/>
  <c r="E119" i="3" s="1"/>
  <c r="T143" i="3" s="1"/>
  <c r="E149" i="3" s="1"/>
  <c r="T151" i="3" s="1"/>
  <c r="E159" i="3" s="1"/>
  <c r="I76" i="3"/>
  <c r="N135" i="3"/>
  <c r="N58" i="3"/>
  <c r="V112" i="3"/>
  <c r="C117" i="3" s="1"/>
  <c r="C119" i="3" s="1"/>
  <c r="B78" i="3"/>
  <c r="W85" i="3"/>
  <c r="D108" i="3"/>
  <c r="G78" i="3"/>
  <c r="R85" i="3"/>
  <c r="J149" i="3"/>
  <c r="O151" i="3" s="1"/>
  <c r="G149" i="33" l="1"/>
  <c r="R151" i="33" s="1"/>
  <c r="R143" i="33"/>
  <c r="W112" i="33"/>
  <c r="P112" i="33" s="1"/>
  <c r="D117" i="33"/>
  <c r="V151" i="33"/>
  <c r="C159" i="33" s="1"/>
  <c r="G117" i="32"/>
  <c r="G119" i="32" s="1"/>
  <c r="I110" i="32"/>
  <c r="W112" i="32"/>
  <c r="P112" i="32" s="1"/>
  <c r="D117" i="32"/>
  <c r="I108" i="30"/>
  <c r="V143" i="30"/>
  <c r="C149" i="30" s="1"/>
  <c r="R112" i="30"/>
  <c r="G110" i="30"/>
  <c r="I110" i="30" s="1"/>
  <c r="W112" i="30"/>
  <c r="D117" i="30"/>
  <c r="V143" i="20"/>
  <c r="C149" i="20" s="1"/>
  <c r="W85" i="19"/>
  <c r="P85" i="19" s="1"/>
  <c r="D108" i="19"/>
  <c r="U112" i="28"/>
  <c r="D110" i="28"/>
  <c r="B110" i="28" s="1"/>
  <c r="B108" i="28"/>
  <c r="I108" i="28" s="1"/>
  <c r="U112" i="22"/>
  <c r="D110" i="22"/>
  <c r="B110" i="22" s="1"/>
  <c r="V151" i="28"/>
  <c r="C159" i="28" s="1"/>
  <c r="G108" i="29"/>
  <c r="P85" i="29"/>
  <c r="R112" i="27"/>
  <c r="G110" i="27"/>
  <c r="R112" i="21"/>
  <c r="G110" i="21"/>
  <c r="G110" i="22"/>
  <c r="R112" i="22"/>
  <c r="U112" i="26"/>
  <c r="D110" i="26"/>
  <c r="B110" i="26" s="1"/>
  <c r="B108" i="26"/>
  <c r="V143" i="26"/>
  <c r="C149" i="26" s="1"/>
  <c r="U112" i="27"/>
  <c r="D110" i="27"/>
  <c r="B110" i="27" s="1"/>
  <c r="B108" i="27"/>
  <c r="I108" i="27" s="1"/>
  <c r="R112" i="28"/>
  <c r="G110" i="28"/>
  <c r="U112" i="23"/>
  <c r="D110" i="23"/>
  <c r="B110" i="23" s="1"/>
  <c r="B108" i="23"/>
  <c r="I108" i="23" s="1"/>
  <c r="P85" i="26"/>
  <c r="G108" i="26"/>
  <c r="U112" i="24"/>
  <c r="D110" i="24"/>
  <c r="B110" i="24" s="1"/>
  <c r="B108" i="24"/>
  <c r="I108" i="24" s="1"/>
  <c r="D110" i="21"/>
  <c r="B110" i="21" s="1"/>
  <c r="U112" i="21"/>
  <c r="B108" i="21"/>
  <c r="I108" i="21" s="1"/>
  <c r="D110" i="29"/>
  <c r="B110" i="29" s="1"/>
  <c r="U112" i="29"/>
  <c r="B108" i="29"/>
  <c r="B108" i="22"/>
  <c r="I108" i="22" s="1"/>
  <c r="U112" i="25"/>
  <c r="D110" i="25"/>
  <c r="B110" i="25" s="1"/>
  <c r="B108" i="25"/>
  <c r="I108" i="25" s="1"/>
  <c r="V143" i="25"/>
  <c r="C149" i="25" s="1"/>
  <c r="C119" i="22"/>
  <c r="V143" i="29"/>
  <c r="C149" i="29" s="1"/>
  <c r="V143" i="24"/>
  <c r="C149" i="24" s="1"/>
  <c r="V151" i="23"/>
  <c r="C159" i="23" s="1"/>
  <c r="U112" i="20"/>
  <c r="D110" i="20"/>
  <c r="B110" i="20" s="1"/>
  <c r="B108" i="20"/>
  <c r="I108" i="20" s="1"/>
  <c r="R112" i="25"/>
  <c r="G110" i="25"/>
  <c r="R112" i="23"/>
  <c r="G110" i="23"/>
  <c r="V151" i="19"/>
  <c r="C159" i="19" s="1"/>
  <c r="R112" i="19"/>
  <c r="G110" i="19"/>
  <c r="R112" i="24"/>
  <c r="G110" i="24"/>
  <c r="V143" i="21"/>
  <c r="C149" i="21" s="1"/>
  <c r="R112" i="20"/>
  <c r="G110" i="20"/>
  <c r="V151" i="27"/>
  <c r="C159" i="27" s="1"/>
  <c r="W85" i="14"/>
  <c r="P85" i="14" s="1"/>
  <c r="D108" i="14"/>
  <c r="V151" i="15"/>
  <c r="C159" i="15" s="1"/>
  <c r="V143" i="16"/>
  <c r="C149" i="16" s="1"/>
  <c r="V151" i="14"/>
  <c r="C159" i="14" s="1"/>
  <c r="U112" i="17"/>
  <c r="D110" i="17"/>
  <c r="B110" i="17" s="1"/>
  <c r="B108" i="17"/>
  <c r="V143" i="12"/>
  <c r="C149" i="12" s="1"/>
  <c r="V151" i="17"/>
  <c r="C159" i="17" s="1"/>
  <c r="G110" i="13"/>
  <c r="R112" i="13"/>
  <c r="W85" i="12"/>
  <c r="P85" i="12" s="1"/>
  <c r="D108" i="12"/>
  <c r="U112" i="16"/>
  <c r="D110" i="16"/>
  <c r="B110" i="16" s="1"/>
  <c r="B108" i="16"/>
  <c r="R112" i="14"/>
  <c r="G110" i="14"/>
  <c r="V143" i="13"/>
  <c r="C149" i="13" s="1"/>
  <c r="R112" i="18"/>
  <c r="G110" i="18"/>
  <c r="R112" i="12"/>
  <c r="G110" i="12"/>
  <c r="W85" i="11"/>
  <c r="P85" i="11" s="1"/>
  <c r="D108" i="11"/>
  <c r="R112" i="11"/>
  <c r="G110" i="11"/>
  <c r="G110" i="15"/>
  <c r="R112" i="15"/>
  <c r="G108" i="16"/>
  <c r="P85" i="16"/>
  <c r="V143" i="18"/>
  <c r="C149" i="18" s="1"/>
  <c r="U112" i="18"/>
  <c r="D110" i="18"/>
  <c r="B110" i="18" s="1"/>
  <c r="B108" i="18"/>
  <c r="I108" i="18" s="1"/>
  <c r="U112" i="15"/>
  <c r="D110" i="15"/>
  <c r="B110" i="15" s="1"/>
  <c r="B108" i="15"/>
  <c r="I108" i="15" s="1"/>
  <c r="G108" i="17"/>
  <c r="P85" i="17"/>
  <c r="V151" i="11"/>
  <c r="C159" i="11" s="1"/>
  <c r="U112" i="13"/>
  <c r="D110" i="13"/>
  <c r="B110" i="13" s="1"/>
  <c r="B108" i="13"/>
  <c r="I108" i="13" s="1"/>
  <c r="R112" i="8"/>
  <c r="G110" i="8"/>
  <c r="U112" i="9"/>
  <c r="D110" i="9"/>
  <c r="B110" i="9" s="1"/>
  <c r="R112" i="10"/>
  <c r="G110" i="10"/>
  <c r="U112" i="10"/>
  <c r="D110" i="10"/>
  <c r="B110" i="10" s="1"/>
  <c r="B108" i="9"/>
  <c r="I108" i="9" s="1"/>
  <c r="R112" i="9"/>
  <c r="G110" i="9"/>
  <c r="C119" i="9"/>
  <c r="V151" i="8"/>
  <c r="C159" i="8" s="1"/>
  <c r="U112" i="7"/>
  <c r="D110" i="7"/>
  <c r="B110" i="7" s="1"/>
  <c r="B108" i="7"/>
  <c r="I108" i="7" s="1"/>
  <c r="V143" i="7"/>
  <c r="C149" i="7" s="1"/>
  <c r="B108" i="10"/>
  <c r="I108" i="10" s="1"/>
  <c r="D110" i="8"/>
  <c r="B110" i="8" s="1"/>
  <c r="U112" i="8"/>
  <c r="B108" i="8"/>
  <c r="I108" i="8" s="1"/>
  <c r="G110" i="7"/>
  <c r="R112" i="7"/>
  <c r="C119" i="10"/>
  <c r="R112" i="6"/>
  <c r="G110" i="6"/>
  <c r="V143" i="5"/>
  <c r="C149" i="5" s="1"/>
  <c r="V151" i="6"/>
  <c r="C159" i="6" s="1"/>
  <c r="U112" i="6"/>
  <c r="D110" i="6"/>
  <c r="B110" i="6" s="1"/>
  <c r="B108" i="6"/>
  <c r="I108" i="6" s="1"/>
  <c r="D110" i="5"/>
  <c r="B110" i="5" s="1"/>
  <c r="U112" i="5"/>
  <c r="B108" i="5"/>
  <c r="P85" i="5"/>
  <c r="G108" i="5"/>
  <c r="G117" i="4"/>
  <c r="V151" i="4"/>
  <c r="C159" i="4" s="1"/>
  <c r="U112" i="4"/>
  <c r="D110" i="4"/>
  <c r="B110" i="4" s="1"/>
  <c r="I110" i="4" s="1"/>
  <c r="B108" i="4"/>
  <c r="I108" i="4" s="1"/>
  <c r="I78" i="3"/>
  <c r="J159" i="3"/>
  <c r="U112" i="3"/>
  <c r="D110" i="3"/>
  <c r="B110" i="3" s="1"/>
  <c r="B108" i="3"/>
  <c r="G108" i="3"/>
  <c r="P85" i="3"/>
  <c r="V143" i="3"/>
  <c r="C149" i="3" s="1"/>
  <c r="I110" i="18" l="1"/>
  <c r="G159" i="33"/>
  <c r="D119" i="33"/>
  <c r="B117" i="33"/>
  <c r="I117" i="33" s="1"/>
  <c r="D119" i="32"/>
  <c r="B117" i="32"/>
  <c r="I117" i="32" s="1"/>
  <c r="R143" i="32"/>
  <c r="G149" i="32"/>
  <c r="R151" i="32" s="1"/>
  <c r="I110" i="20"/>
  <c r="I110" i="15"/>
  <c r="I110" i="7"/>
  <c r="D119" i="30"/>
  <c r="B117" i="30"/>
  <c r="G117" i="30"/>
  <c r="G119" i="30" s="1"/>
  <c r="P112" i="30"/>
  <c r="V151" i="30"/>
  <c r="C159" i="30" s="1"/>
  <c r="I108" i="29"/>
  <c r="I110" i="28"/>
  <c r="I110" i="27"/>
  <c r="I108" i="16"/>
  <c r="I110" i="9"/>
  <c r="I110" i="8"/>
  <c r="I110" i="6"/>
  <c r="G117" i="28"/>
  <c r="W112" i="26"/>
  <c r="D117" i="26"/>
  <c r="R112" i="29"/>
  <c r="G110" i="29"/>
  <c r="I110" i="29" s="1"/>
  <c r="W112" i="22"/>
  <c r="P112" i="22" s="1"/>
  <c r="D117" i="22"/>
  <c r="G117" i="22"/>
  <c r="U112" i="19"/>
  <c r="D110" i="19"/>
  <c r="B110" i="19" s="1"/>
  <c r="I110" i="19" s="1"/>
  <c r="B108" i="19"/>
  <c r="I108" i="19" s="1"/>
  <c r="V143" i="22"/>
  <c r="C149" i="22" s="1"/>
  <c r="D117" i="29"/>
  <c r="W112" i="29"/>
  <c r="I110" i="24"/>
  <c r="G117" i="19"/>
  <c r="V151" i="25"/>
  <c r="C159" i="25" s="1"/>
  <c r="W112" i="24"/>
  <c r="P112" i="24" s="1"/>
  <c r="D117" i="24"/>
  <c r="W112" i="27"/>
  <c r="P112" i="27" s="1"/>
  <c r="D117" i="27"/>
  <c r="V151" i="20"/>
  <c r="C159" i="20" s="1"/>
  <c r="G117" i="24"/>
  <c r="G117" i="23"/>
  <c r="V151" i="24"/>
  <c r="C159" i="24" s="1"/>
  <c r="V151" i="26"/>
  <c r="C159" i="26" s="1"/>
  <c r="G117" i="21"/>
  <c r="G117" i="20"/>
  <c r="D117" i="21"/>
  <c r="W112" i="21"/>
  <c r="P112" i="21" s="1"/>
  <c r="I110" i="23"/>
  <c r="D117" i="28"/>
  <c r="W112" i="28"/>
  <c r="P112" i="28" s="1"/>
  <c r="V151" i="21"/>
  <c r="C159" i="21" s="1"/>
  <c r="G117" i="25"/>
  <c r="V151" i="29"/>
  <c r="C159" i="29" s="1"/>
  <c r="I110" i="25"/>
  <c r="I110" i="21"/>
  <c r="I110" i="22"/>
  <c r="D117" i="23"/>
  <c r="W112" i="23"/>
  <c r="P112" i="23" s="1"/>
  <c r="I108" i="26"/>
  <c r="G117" i="27"/>
  <c r="W112" i="20"/>
  <c r="P112" i="20" s="1"/>
  <c r="D117" i="20"/>
  <c r="D117" i="25"/>
  <c r="W112" i="25"/>
  <c r="P112" i="25" s="1"/>
  <c r="G110" i="26"/>
  <c r="I110" i="26" s="1"/>
  <c r="R112" i="26"/>
  <c r="U112" i="11"/>
  <c r="D110" i="11"/>
  <c r="B110" i="11" s="1"/>
  <c r="I110" i="11" s="1"/>
  <c r="B108" i="11"/>
  <c r="I108" i="11" s="1"/>
  <c r="R112" i="17"/>
  <c r="G110" i="17"/>
  <c r="I110" i="17" s="1"/>
  <c r="V151" i="16"/>
  <c r="C159" i="16" s="1"/>
  <c r="R112" i="16"/>
  <c r="G110" i="16"/>
  <c r="I110" i="16" s="1"/>
  <c r="G117" i="12"/>
  <c r="V151" i="12"/>
  <c r="C159" i="12" s="1"/>
  <c r="I110" i="13"/>
  <c r="W112" i="15"/>
  <c r="P112" i="15" s="1"/>
  <c r="D117" i="15"/>
  <c r="G117" i="15"/>
  <c r="W112" i="16"/>
  <c r="D117" i="16"/>
  <c r="V151" i="18"/>
  <c r="C159" i="18" s="1"/>
  <c r="W112" i="13"/>
  <c r="P112" i="13" s="1"/>
  <c r="D117" i="13"/>
  <c r="U112" i="12"/>
  <c r="D110" i="12"/>
  <c r="B110" i="12" s="1"/>
  <c r="I110" i="12" s="1"/>
  <c r="B108" i="12"/>
  <c r="I108" i="12" s="1"/>
  <c r="I108" i="17"/>
  <c r="U112" i="14"/>
  <c r="D110" i="14"/>
  <c r="B110" i="14" s="1"/>
  <c r="I110" i="14" s="1"/>
  <c r="B108" i="14"/>
  <c r="I108" i="14" s="1"/>
  <c r="G117" i="14"/>
  <c r="G117" i="18"/>
  <c r="W112" i="18"/>
  <c r="P112" i="18" s="1"/>
  <c r="D117" i="18"/>
  <c r="G117" i="11"/>
  <c r="V151" i="13"/>
  <c r="C159" i="13" s="1"/>
  <c r="G117" i="13"/>
  <c r="D117" i="17"/>
  <c r="W112" i="17"/>
  <c r="W112" i="10"/>
  <c r="P112" i="10" s="1"/>
  <c r="D117" i="10"/>
  <c r="D117" i="9"/>
  <c r="W112" i="9"/>
  <c r="P112" i="9" s="1"/>
  <c r="I110" i="10"/>
  <c r="G117" i="9"/>
  <c r="V151" i="7"/>
  <c r="C159" i="7" s="1"/>
  <c r="G117" i="10"/>
  <c r="W112" i="7"/>
  <c r="P112" i="7" s="1"/>
  <c r="D117" i="7"/>
  <c r="V143" i="10"/>
  <c r="C149" i="10" s="1"/>
  <c r="V143" i="9"/>
  <c r="C149" i="9" s="1"/>
  <c r="G117" i="7"/>
  <c r="D117" i="8"/>
  <c r="W112" i="8"/>
  <c r="P112" i="8" s="1"/>
  <c r="G117" i="8"/>
  <c r="I108" i="5"/>
  <c r="V151" i="5"/>
  <c r="C159" i="5" s="1"/>
  <c r="R112" i="5"/>
  <c r="G110" i="5"/>
  <c r="I110" i="5" s="1"/>
  <c r="D117" i="5"/>
  <c r="W112" i="5"/>
  <c r="W112" i="6"/>
  <c r="P112" i="6" s="1"/>
  <c r="D117" i="6"/>
  <c r="G117" i="6"/>
  <c r="G119" i="4"/>
  <c r="W112" i="4"/>
  <c r="P112" i="4" s="1"/>
  <c r="D117" i="4"/>
  <c r="G110" i="3"/>
  <c r="I110" i="3" s="1"/>
  <c r="R112" i="3"/>
  <c r="I108" i="3"/>
  <c r="W112" i="3"/>
  <c r="D117" i="3"/>
  <c r="V151" i="3"/>
  <c r="C159" i="3" s="1"/>
  <c r="U143" i="33" l="1"/>
  <c r="B119" i="33"/>
  <c r="I119" i="33" s="1"/>
  <c r="G159" i="32"/>
  <c r="U143" i="32"/>
  <c r="B119" i="32"/>
  <c r="I119" i="32" s="1"/>
  <c r="G149" i="4"/>
  <c r="R151" i="4" s="1"/>
  <c r="G159" i="4" s="1"/>
  <c r="R143" i="4"/>
  <c r="G149" i="30"/>
  <c r="R151" i="30" s="1"/>
  <c r="R143" i="30"/>
  <c r="I117" i="30"/>
  <c r="U143" i="30"/>
  <c r="B119" i="30"/>
  <c r="I119" i="30" s="1"/>
  <c r="G117" i="26"/>
  <c r="P112" i="26"/>
  <c r="G119" i="20"/>
  <c r="P112" i="29"/>
  <c r="G117" i="29"/>
  <c r="G119" i="21"/>
  <c r="D119" i="27"/>
  <c r="B117" i="27"/>
  <c r="I117" i="27" s="1"/>
  <c r="D119" i="29"/>
  <c r="B117" i="29"/>
  <c r="G119" i="27"/>
  <c r="G119" i="25"/>
  <c r="G119" i="23"/>
  <c r="D119" i="25"/>
  <c r="B117" i="25"/>
  <c r="I117" i="25" s="1"/>
  <c r="D119" i="21"/>
  <c r="B117" i="21"/>
  <c r="I117" i="21" s="1"/>
  <c r="G119" i="24"/>
  <c r="G119" i="19"/>
  <c r="G119" i="28"/>
  <c r="D119" i="26"/>
  <c r="B117" i="26"/>
  <c r="D119" i="20"/>
  <c r="B117" i="20"/>
  <c r="I117" i="20" s="1"/>
  <c r="D119" i="23"/>
  <c r="B117" i="23"/>
  <c r="I117" i="23" s="1"/>
  <c r="W112" i="19"/>
  <c r="P112" i="19" s="1"/>
  <c r="D117" i="19"/>
  <c r="D119" i="22"/>
  <c r="B117" i="22"/>
  <c r="I117" i="22" s="1"/>
  <c r="D119" i="28"/>
  <c r="B117" i="28"/>
  <c r="I117" i="28" s="1"/>
  <c r="G119" i="22"/>
  <c r="D119" i="24"/>
  <c r="B117" i="24"/>
  <c r="I117" i="24" s="1"/>
  <c r="V151" i="22"/>
  <c r="C159" i="22" s="1"/>
  <c r="G119" i="13"/>
  <c r="G119" i="12"/>
  <c r="D119" i="16"/>
  <c r="B117" i="16"/>
  <c r="G119" i="15"/>
  <c r="P112" i="17"/>
  <c r="G117" i="17"/>
  <c r="G119" i="18"/>
  <c r="G119" i="14"/>
  <c r="D117" i="12"/>
  <c r="W112" i="12"/>
  <c r="P112" i="12" s="1"/>
  <c r="D119" i="13"/>
  <c r="B117" i="13"/>
  <c r="I117" i="13" s="1"/>
  <c r="D119" i="17"/>
  <c r="B117" i="17"/>
  <c r="D117" i="14"/>
  <c r="W112" i="14"/>
  <c r="P112" i="14" s="1"/>
  <c r="P112" i="16"/>
  <c r="G117" i="16"/>
  <c r="G119" i="11"/>
  <c r="D119" i="18"/>
  <c r="B117" i="18"/>
  <c r="I117" i="18" s="1"/>
  <c r="D119" i="15"/>
  <c r="B117" i="15"/>
  <c r="I117" i="15" s="1"/>
  <c r="W112" i="11"/>
  <c r="P112" i="11" s="1"/>
  <c r="D117" i="11"/>
  <c r="G119" i="8"/>
  <c r="V151" i="10"/>
  <c r="C159" i="10" s="1"/>
  <c r="D119" i="7"/>
  <c r="B117" i="7"/>
  <c r="I117" i="7" s="1"/>
  <c r="G119" i="10"/>
  <c r="D119" i="9"/>
  <c r="B117" i="9"/>
  <c r="I117" i="9" s="1"/>
  <c r="G119" i="9"/>
  <c r="D119" i="10"/>
  <c r="B117" i="10"/>
  <c r="I117" i="10" s="1"/>
  <c r="D119" i="8"/>
  <c r="B117" i="8"/>
  <c r="I117" i="8" s="1"/>
  <c r="G119" i="7"/>
  <c r="V151" i="9"/>
  <c r="C159" i="9" s="1"/>
  <c r="D119" i="5"/>
  <c r="B117" i="5"/>
  <c r="G119" i="6"/>
  <c r="P112" i="5"/>
  <c r="G117" i="5"/>
  <c r="D119" i="6"/>
  <c r="B117" i="6"/>
  <c r="I117" i="6" s="1"/>
  <c r="D119" i="4"/>
  <c r="B117" i="4"/>
  <c r="I117" i="4" s="1"/>
  <c r="P112" i="3"/>
  <c r="G117" i="3"/>
  <c r="D119" i="3"/>
  <c r="B117" i="3"/>
  <c r="D149" i="33" l="1"/>
  <c r="W143" i="33"/>
  <c r="P143" i="33" s="1"/>
  <c r="N143" i="33" s="1"/>
  <c r="D149" i="32"/>
  <c r="W143" i="32"/>
  <c r="P143" i="32" s="1"/>
  <c r="N143" i="32" s="1"/>
  <c r="I117" i="17"/>
  <c r="G149" i="15"/>
  <c r="R151" i="15" s="1"/>
  <c r="G159" i="15" s="1"/>
  <c r="R143" i="15"/>
  <c r="G149" i="22"/>
  <c r="R151" i="22" s="1"/>
  <c r="G159" i="22" s="1"/>
  <c r="R143" i="22"/>
  <c r="G149" i="11"/>
  <c r="R151" i="11" s="1"/>
  <c r="G159" i="11" s="1"/>
  <c r="R143" i="11"/>
  <c r="G149" i="6"/>
  <c r="R151" i="6" s="1"/>
  <c r="G159" i="6" s="1"/>
  <c r="R143" i="6"/>
  <c r="G149" i="8"/>
  <c r="R151" i="8" s="1"/>
  <c r="G159" i="8" s="1"/>
  <c r="R143" i="8"/>
  <c r="G149" i="7"/>
  <c r="R151" i="7" s="1"/>
  <c r="G159" i="7" s="1"/>
  <c r="R143" i="7"/>
  <c r="G149" i="9"/>
  <c r="R151" i="9" s="1"/>
  <c r="G159" i="9" s="1"/>
  <c r="R143" i="9"/>
  <c r="G149" i="12"/>
  <c r="R151" i="12" s="1"/>
  <c r="G159" i="12" s="1"/>
  <c r="R143" i="12"/>
  <c r="G149" i="21"/>
  <c r="R151" i="21" s="1"/>
  <c r="G159" i="21" s="1"/>
  <c r="R143" i="21"/>
  <c r="G149" i="14"/>
  <c r="R151" i="14" s="1"/>
  <c r="G159" i="14" s="1"/>
  <c r="R143" i="14"/>
  <c r="G149" i="13"/>
  <c r="R151" i="13" s="1"/>
  <c r="G159" i="13" s="1"/>
  <c r="R143" i="13"/>
  <c r="G149" i="23"/>
  <c r="R151" i="23" s="1"/>
  <c r="G159" i="23" s="1"/>
  <c r="R143" i="23"/>
  <c r="G149" i="10"/>
  <c r="R151" i="10" s="1"/>
  <c r="G159" i="10" s="1"/>
  <c r="R143" i="10"/>
  <c r="G149" i="18"/>
  <c r="R151" i="18" s="1"/>
  <c r="G159" i="18" s="1"/>
  <c r="R143" i="18"/>
  <c r="G149" i="28"/>
  <c r="R151" i="28" s="1"/>
  <c r="G159" i="28" s="1"/>
  <c r="R143" i="28"/>
  <c r="G149" i="25"/>
  <c r="R151" i="25" s="1"/>
  <c r="G159" i="25" s="1"/>
  <c r="R143" i="25"/>
  <c r="G149" i="19"/>
  <c r="R151" i="19" s="1"/>
  <c r="G159" i="19" s="1"/>
  <c r="R143" i="19"/>
  <c r="G149" i="27"/>
  <c r="R151" i="27" s="1"/>
  <c r="G159" i="27" s="1"/>
  <c r="R143" i="27"/>
  <c r="G149" i="20"/>
  <c r="R151" i="20" s="1"/>
  <c r="G159" i="20" s="1"/>
  <c r="R143" i="20"/>
  <c r="G149" i="24"/>
  <c r="R151" i="24" s="1"/>
  <c r="G159" i="24" s="1"/>
  <c r="R143" i="24"/>
  <c r="I117" i="29"/>
  <c r="D149" i="30"/>
  <c r="W143" i="30"/>
  <c r="P143" i="30" s="1"/>
  <c r="N143" i="30" s="1"/>
  <c r="G159" i="30"/>
  <c r="I117" i="26"/>
  <c r="U143" i="26"/>
  <c r="B119" i="26"/>
  <c r="D119" i="19"/>
  <c r="B117" i="19"/>
  <c r="I117" i="19" s="1"/>
  <c r="U143" i="28"/>
  <c r="B119" i="28"/>
  <c r="I119" i="28" s="1"/>
  <c r="U143" i="21"/>
  <c r="B119" i="21"/>
  <c r="I119" i="21" s="1"/>
  <c r="U143" i="24"/>
  <c r="B119" i="24"/>
  <c r="I119" i="24" s="1"/>
  <c r="U143" i="23"/>
  <c r="B119" i="23"/>
  <c r="I119" i="23" s="1"/>
  <c r="U143" i="25"/>
  <c r="B119" i="25"/>
  <c r="I119" i="25" s="1"/>
  <c r="U143" i="29"/>
  <c r="B119" i="29"/>
  <c r="G119" i="29"/>
  <c r="U143" i="20"/>
  <c r="B119" i="20"/>
  <c r="I119" i="20" s="1"/>
  <c r="U143" i="22"/>
  <c r="B119" i="22"/>
  <c r="I119" i="22" s="1"/>
  <c r="U143" i="27"/>
  <c r="B119" i="27"/>
  <c r="I119" i="27" s="1"/>
  <c r="G119" i="26"/>
  <c r="U143" i="16"/>
  <c r="B119" i="16"/>
  <c r="U143" i="18"/>
  <c r="B119" i="18"/>
  <c r="I119" i="18" s="1"/>
  <c r="U143" i="13"/>
  <c r="B119" i="13"/>
  <c r="I119" i="13" s="1"/>
  <c r="G119" i="16"/>
  <c r="U143" i="17"/>
  <c r="B119" i="17"/>
  <c r="D119" i="12"/>
  <c r="B117" i="12"/>
  <c r="I117" i="12" s="1"/>
  <c r="G119" i="17"/>
  <c r="D119" i="11"/>
  <c r="B117" i="11"/>
  <c r="I117" i="11" s="1"/>
  <c r="U143" i="15"/>
  <c r="B119" i="15"/>
  <c r="I119" i="15" s="1"/>
  <c r="D119" i="14"/>
  <c r="B117" i="14"/>
  <c r="I117" i="14" s="1"/>
  <c r="I117" i="16"/>
  <c r="U143" i="8"/>
  <c r="B119" i="8"/>
  <c r="I119" i="8" s="1"/>
  <c r="U143" i="10"/>
  <c r="B119" i="10"/>
  <c r="I119" i="10" s="1"/>
  <c r="U143" i="7"/>
  <c r="B119" i="7"/>
  <c r="I119" i="7" s="1"/>
  <c r="U143" i="9"/>
  <c r="B119" i="9"/>
  <c r="I119" i="9" s="1"/>
  <c r="U143" i="5"/>
  <c r="B119" i="5"/>
  <c r="G119" i="5"/>
  <c r="U143" i="6"/>
  <c r="B119" i="6"/>
  <c r="I119" i="6" s="1"/>
  <c r="I117" i="5"/>
  <c r="U143" i="4"/>
  <c r="B119" i="4"/>
  <c r="I119" i="4" s="1"/>
  <c r="I117" i="3"/>
  <c r="U143" i="3"/>
  <c r="B119" i="3"/>
  <c r="G119" i="3"/>
  <c r="U151" i="33" l="1"/>
  <c r="B149" i="33"/>
  <c r="U151" i="32"/>
  <c r="B149" i="32"/>
  <c r="I149" i="32" s="1"/>
  <c r="K149" i="32" s="1"/>
  <c r="I119" i="5"/>
  <c r="I119" i="17"/>
  <c r="G149" i="5"/>
  <c r="R151" i="5" s="1"/>
  <c r="G159" i="5" s="1"/>
  <c r="R143" i="5"/>
  <c r="G149" i="17"/>
  <c r="R151" i="17" s="1"/>
  <c r="G159" i="17" s="1"/>
  <c r="R143" i="17"/>
  <c r="G149" i="26"/>
  <c r="R151" i="26" s="1"/>
  <c r="G159" i="26" s="1"/>
  <c r="R143" i="26"/>
  <c r="G149" i="29"/>
  <c r="R151" i="29" s="1"/>
  <c r="G159" i="29" s="1"/>
  <c r="R143" i="29"/>
  <c r="G149" i="3"/>
  <c r="R151" i="3" s="1"/>
  <c r="G159" i="3" s="1"/>
  <c r="R143" i="3"/>
  <c r="G149" i="16"/>
  <c r="R151" i="16" s="1"/>
  <c r="G159" i="16" s="1"/>
  <c r="R143" i="16"/>
  <c r="U151" i="30"/>
  <c r="B149" i="30"/>
  <c r="I149" i="30" s="1"/>
  <c r="K149" i="30" s="1"/>
  <c r="D149" i="21"/>
  <c r="W143" i="21"/>
  <c r="P143" i="21" s="1"/>
  <c r="N143" i="21" s="1"/>
  <c r="D149" i="20"/>
  <c r="W143" i="20"/>
  <c r="P143" i="20" s="1"/>
  <c r="N143" i="20" s="1"/>
  <c r="I119" i="29"/>
  <c r="W143" i="23"/>
  <c r="P143" i="23" s="1"/>
  <c r="N143" i="23" s="1"/>
  <c r="D149" i="23"/>
  <c r="D149" i="25"/>
  <c r="W143" i="25"/>
  <c r="P143" i="25" s="1"/>
  <c r="N143" i="25" s="1"/>
  <c r="W143" i="29"/>
  <c r="D149" i="29"/>
  <c r="D149" i="27"/>
  <c r="W143" i="27"/>
  <c r="P143" i="27" s="1"/>
  <c r="N143" i="27" s="1"/>
  <c r="D149" i="22"/>
  <c r="W143" i="22"/>
  <c r="P143" i="22" s="1"/>
  <c r="N143" i="22" s="1"/>
  <c r="I119" i="26"/>
  <c r="D149" i="24"/>
  <c r="W143" i="24"/>
  <c r="P143" i="24" s="1"/>
  <c r="N143" i="24" s="1"/>
  <c r="D149" i="28"/>
  <c r="W143" i="28"/>
  <c r="P143" i="28" s="1"/>
  <c r="N143" i="28" s="1"/>
  <c r="U143" i="19"/>
  <c r="B119" i="19"/>
  <c r="I119" i="19" s="1"/>
  <c r="W143" i="26"/>
  <c r="D149" i="26"/>
  <c r="U143" i="11"/>
  <c r="B119" i="11"/>
  <c r="I119" i="11" s="1"/>
  <c r="D149" i="18"/>
  <c r="W143" i="18"/>
  <c r="P143" i="18" s="1"/>
  <c r="N143" i="18" s="1"/>
  <c r="U143" i="12"/>
  <c r="B119" i="12"/>
  <c r="I119" i="12" s="1"/>
  <c r="D149" i="15"/>
  <c r="W143" i="15"/>
  <c r="P143" i="15" s="1"/>
  <c r="N143" i="15" s="1"/>
  <c r="D149" i="17"/>
  <c r="W143" i="17"/>
  <c r="D149" i="13"/>
  <c r="W143" i="13"/>
  <c r="P143" i="13" s="1"/>
  <c r="N143" i="13" s="1"/>
  <c r="I119" i="16"/>
  <c r="U143" i="14"/>
  <c r="B119" i="14"/>
  <c r="I119" i="14" s="1"/>
  <c r="D149" i="16"/>
  <c r="W143" i="16"/>
  <c r="W143" i="7"/>
  <c r="P143" i="7" s="1"/>
  <c r="N143" i="7" s="1"/>
  <c r="D149" i="7"/>
  <c r="D149" i="10"/>
  <c r="W143" i="10"/>
  <c r="P143" i="10" s="1"/>
  <c r="N143" i="10" s="1"/>
  <c r="D149" i="9"/>
  <c r="W143" i="9"/>
  <c r="P143" i="9" s="1"/>
  <c r="N143" i="9" s="1"/>
  <c r="D149" i="8"/>
  <c r="W143" i="8"/>
  <c r="P143" i="8" s="1"/>
  <c r="N143" i="8" s="1"/>
  <c r="D149" i="6"/>
  <c r="W143" i="6"/>
  <c r="P143" i="6" s="1"/>
  <c r="N143" i="6" s="1"/>
  <c r="D149" i="5"/>
  <c r="W143" i="5"/>
  <c r="D149" i="4"/>
  <c r="W143" i="4"/>
  <c r="P143" i="4" s="1"/>
  <c r="N143" i="4" s="1"/>
  <c r="I119" i="3"/>
  <c r="D149" i="3"/>
  <c r="W143" i="3"/>
  <c r="P143" i="5" l="1"/>
  <c r="N143" i="5" s="1"/>
  <c r="I149" i="33"/>
  <c r="K149" i="33" s="1"/>
  <c r="W151" i="33"/>
  <c r="P151" i="33" s="1"/>
  <c r="N151" i="33" s="1"/>
  <c r="D159" i="33"/>
  <c r="B159" i="33" s="1"/>
  <c r="W151" i="32"/>
  <c r="P151" i="32" s="1"/>
  <c r="N151" i="32" s="1"/>
  <c r="D159" i="32"/>
  <c r="B159" i="32" s="1"/>
  <c r="I159" i="32" s="1"/>
  <c r="K159" i="32" s="1"/>
  <c r="P143" i="3"/>
  <c r="N143" i="3" s="1"/>
  <c r="P143" i="17"/>
  <c r="N143" i="17" s="1"/>
  <c r="P143" i="16"/>
  <c r="N143" i="16" s="1"/>
  <c r="P143" i="26"/>
  <c r="N143" i="26" s="1"/>
  <c r="P143" i="29"/>
  <c r="N143" i="29" s="1"/>
  <c r="D159" i="30"/>
  <c r="B159" i="30" s="1"/>
  <c r="I159" i="30" s="1"/>
  <c r="K159" i="30" s="1"/>
  <c r="W151" i="30"/>
  <c r="P151" i="30" s="1"/>
  <c r="N151" i="30" s="1"/>
  <c r="U151" i="22"/>
  <c r="B149" i="22"/>
  <c r="I149" i="22" s="1"/>
  <c r="K149" i="22" s="1"/>
  <c r="U151" i="25"/>
  <c r="B149" i="25"/>
  <c r="I149" i="25" s="1"/>
  <c r="K149" i="25" s="1"/>
  <c r="U151" i="23"/>
  <c r="B149" i="23"/>
  <c r="I149" i="23" s="1"/>
  <c r="K149" i="23" s="1"/>
  <c r="W143" i="19"/>
  <c r="P143" i="19" s="1"/>
  <c r="N143" i="19" s="1"/>
  <c r="D149" i="19"/>
  <c r="U151" i="27"/>
  <c r="B149" i="27"/>
  <c r="I149" i="27" s="1"/>
  <c r="K149" i="27" s="1"/>
  <c r="U151" i="21"/>
  <c r="B149" i="21"/>
  <c r="I149" i="21" s="1"/>
  <c r="K149" i="21" s="1"/>
  <c r="U151" i="28"/>
  <c r="B149" i="28"/>
  <c r="I149" i="28" s="1"/>
  <c r="K149" i="28" s="1"/>
  <c r="U151" i="26"/>
  <c r="B149" i="26"/>
  <c r="I149" i="26" s="1"/>
  <c r="K149" i="26" s="1"/>
  <c r="U151" i="29"/>
  <c r="B149" i="29"/>
  <c r="I149" i="29" s="1"/>
  <c r="K149" i="29" s="1"/>
  <c r="U151" i="20"/>
  <c r="B149" i="20"/>
  <c r="I149" i="20" s="1"/>
  <c r="K149" i="20" s="1"/>
  <c r="U151" i="24"/>
  <c r="B149" i="24"/>
  <c r="I149" i="24" s="1"/>
  <c r="K149" i="24" s="1"/>
  <c r="D149" i="12"/>
  <c r="W143" i="12"/>
  <c r="P143" i="12" s="1"/>
  <c r="N143" i="12" s="1"/>
  <c r="U151" i="16"/>
  <c r="B149" i="16"/>
  <c r="I149" i="16" s="1"/>
  <c r="K149" i="16" s="1"/>
  <c r="U151" i="18"/>
  <c r="B149" i="18"/>
  <c r="I149" i="18" s="1"/>
  <c r="K149" i="18" s="1"/>
  <c r="U151" i="17"/>
  <c r="B149" i="17"/>
  <c r="I149" i="17" s="1"/>
  <c r="K149" i="17" s="1"/>
  <c r="U151" i="15"/>
  <c r="B149" i="15"/>
  <c r="I149" i="15" s="1"/>
  <c r="K149" i="15" s="1"/>
  <c r="D149" i="11"/>
  <c r="W143" i="11"/>
  <c r="P143" i="11" s="1"/>
  <c r="N143" i="11" s="1"/>
  <c r="D149" i="14"/>
  <c r="W143" i="14"/>
  <c r="P143" i="14" s="1"/>
  <c r="N143" i="14" s="1"/>
  <c r="U151" i="13"/>
  <c r="B149" i="13"/>
  <c r="I149" i="13" s="1"/>
  <c r="K149" i="13" s="1"/>
  <c r="U151" i="9"/>
  <c r="B149" i="9"/>
  <c r="I149" i="9" s="1"/>
  <c r="K149" i="9" s="1"/>
  <c r="U151" i="7"/>
  <c r="B149" i="7"/>
  <c r="I149" i="7" s="1"/>
  <c r="K149" i="7" s="1"/>
  <c r="U151" i="8"/>
  <c r="B149" i="8"/>
  <c r="I149" i="8" s="1"/>
  <c r="K149" i="8" s="1"/>
  <c r="U151" i="10"/>
  <c r="B149" i="10"/>
  <c r="I149" i="10" s="1"/>
  <c r="K149" i="10" s="1"/>
  <c r="U151" i="5"/>
  <c r="B149" i="5"/>
  <c r="I149" i="5" s="1"/>
  <c r="K149" i="5" s="1"/>
  <c r="U151" i="6"/>
  <c r="B149" i="6"/>
  <c r="I149" i="6" s="1"/>
  <c r="K149" i="6" s="1"/>
  <c r="U151" i="4"/>
  <c r="B149" i="4"/>
  <c r="I149" i="4" s="1"/>
  <c r="K149" i="4" s="1"/>
  <c r="U151" i="3"/>
  <c r="B149" i="3"/>
  <c r="I149" i="3" s="1"/>
  <c r="K149" i="3" s="1"/>
  <c r="I159" i="33" l="1"/>
  <c r="K159" i="33" s="1"/>
  <c r="W151" i="27"/>
  <c r="P151" i="27" s="1"/>
  <c r="N151" i="27" s="1"/>
  <c r="D159" i="27"/>
  <c r="B159" i="27" s="1"/>
  <c r="I159" i="27" s="1"/>
  <c r="K159" i="27" s="1"/>
  <c r="D159" i="23"/>
  <c r="B159" i="23" s="1"/>
  <c r="I159" i="23" s="1"/>
  <c r="K159" i="23" s="1"/>
  <c r="W151" i="23"/>
  <c r="P151" i="23" s="1"/>
  <c r="N151" i="23" s="1"/>
  <c r="D159" i="26"/>
  <c r="B159" i="26" s="1"/>
  <c r="I159" i="26" s="1"/>
  <c r="K159" i="26" s="1"/>
  <c r="W151" i="26"/>
  <c r="P151" i="26" s="1"/>
  <c r="N151" i="26" s="1"/>
  <c r="D159" i="25"/>
  <c r="B159" i="25" s="1"/>
  <c r="I159" i="25" s="1"/>
  <c r="K159" i="25" s="1"/>
  <c r="W151" i="25"/>
  <c r="P151" i="25" s="1"/>
  <c r="N151" i="25" s="1"/>
  <c r="U151" i="19"/>
  <c r="B149" i="19"/>
  <c r="I149" i="19" s="1"/>
  <c r="K149" i="19" s="1"/>
  <c r="W151" i="24"/>
  <c r="P151" i="24" s="1"/>
  <c r="N151" i="24" s="1"/>
  <c r="D159" i="24"/>
  <c r="B159" i="24" s="1"/>
  <c r="I159" i="24" s="1"/>
  <c r="K159" i="24" s="1"/>
  <c r="D159" i="28"/>
  <c r="B159" i="28" s="1"/>
  <c r="I159" i="28" s="1"/>
  <c r="K159" i="28" s="1"/>
  <c r="W151" i="28"/>
  <c r="P151" i="28" s="1"/>
  <c r="N151" i="28" s="1"/>
  <c r="D159" i="22"/>
  <c r="B159" i="22" s="1"/>
  <c r="I159" i="22" s="1"/>
  <c r="K159" i="22" s="1"/>
  <c r="W151" i="22"/>
  <c r="P151" i="22" s="1"/>
  <c r="N151" i="22" s="1"/>
  <c r="W151" i="20"/>
  <c r="P151" i="20" s="1"/>
  <c r="N151" i="20" s="1"/>
  <c r="D159" i="20"/>
  <c r="B159" i="20" s="1"/>
  <c r="I159" i="20" s="1"/>
  <c r="K159" i="20" s="1"/>
  <c r="W151" i="29"/>
  <c r="P151" i="29" s="1"/>
  <c r="N151" i="29" s="1"/>
  <c r="D159" i="29"/>
  <c r="B159" i="29" s="1"/>
  <c r="I159" i="29" s="1"/>
  <c r="K159" i="29" s="1"/>
  <c r="W151" i="21"/>
  <c r="P151" i="21" s="1"/>
  <c r="N151" i="21" s="1"/>
  <c r="D159" i="21"/>
  <c r="B159" i="21" s="1"/>
  <c r="I159" i="21" s="1"/>
  <c r="K159" i="21" s="1"/>
  <c r="D159" i="13"/>
  <c r="B159" i="13" s="1"/>
  <c r="I159" i="13" s="1"/>
  <c r="K159" i="13" s="1"/>
  <c r="W151" i="13"/>
  <c r="P151" i="13" s="1"/>
  <c r="N151" i="13" s="1"/>
  <c r="U151" i="14"/>
  <c r="B149" i="14"/>
  <c r="I149" i="14" s="1"/>
  <c r="K149" i="14" s="1"/>
  <c r="U151" i="11"/>
  <c r="B149" i="11"/>
  <c r="I149" i="11" s="1"/>
  <c r="K149" i="11" s="1"/>
  <c r="W151" i="16"/>
  <c r="P151" i="16" s="1"/>
  <c r="N151" i="16" s="1"/>
  <c r="D159" i="16"/>
  <c r="B159" i="16" s="1"/>
  <c r="I159" i="16" s="1"/>
  <c r="K159" i="16" s="1"/>
  <c r="W151" i="18"/>
  <c r="P151" i="18" s="1"/>
  <c r="N151" i="18" s="1"/>
  <c r="D159" i="18"/>
  <c r="B159" i="18" s="1"/>
  <c r="I159" i="18" s="1"/>
  <c r="K159" i="18" s="1"/>
  <c r="D159" i="17"/>
  <c r="B159" i="17" s="1"/>
  <c r="I159" i="17" s="1"/>
  <c r="K159" i="17" s="1"/>
  <c r="W151" i="17"/>
  <c r="P151" i="17" s="1"/>
  <c r="N151" i="17" s="1"/>
  <c r="D159" i="15"/>
  <c r="B159" i="15" s="1"/>
  <c r="I159" i="15" s="1"/>
  <c r="K159" i="15" s="1"/>
  <c r="W151" i="15"/>
  <c r="P151" i="15" s="1"/>
  <c r="N151" i="15" s="1"/>
  <c r="U151" i="12"/>
  <c r="B149" i="12"/>
  <c r="I149" i="12" s="1"/>
  <c r="K149" i="12" s="1"/>
  <c r="W151" i="8"/>
  <c r="P151" i="8" s="1"/>
  <c r="N151" i="8" s="1"/>
  <c r="D159" i="8"/>
  <c r="B159" i="8" s="1"/>
  <c r="I159" i="8" s="1"/>
  <c r="K159" i="8" s="1"/>
  <c r="D159" i="7"/>
  <c r="B159" i="7" s="1"/>
  <c r="I159" i="7" s="1"/>
  <c r="K159" i="7" s="1"/>
  <c r="W151" i="7"/>
  <c r="P151" i="7" s="1"/>
  <c r="N151" i="7" s="1"/>
  <c r="W151" i="10"/>
  <c r="P151" i="10" s="1"/>
  <c r="N151" i="10" s="1"/>
  <c r="D159" i="10"/>
  <c r="B159" i="10" s="1"/>
  <c r="I159" i="10" s="1"/>
  <c r="K159" i="10" s="1"/>
  <c r="D159" i="9"/>
  <c r="B159" i="9" s="1"/>
  <c r="I159" i="9" s="1"/>
  <c r="K159" i="9" s="1"/>
  <c r="W151" i="9"/>
  <c r="P151" i="9" s="1"/>
  <c r="N151" i="9" s="1"/>
  <c r="D159" i="5"/>
  <c r="B159" i="5" s="1"/>
  <c r="I159" i="5" s="1"/>
  <c r="K159" i="5" s="1"/>
  <c r="W151" i="5"/>
  <c r="P151" i="5" s="1"/>
  <c r="N151" i="5" s="1"/>
  <c r="W151" i="6"/>
  <c r="P151" i="6" s="1"/>
  <c r="N151" i="6" s="1"/>
  <c r="D159" i="6"/>
  <c r="B159" i="6" s="1"/>
  <c r="I159" i="6" s="1"/>
  <c r="K159" i="6" s="1"/>
  <c r="W151" i="4"/>
  <c r="P151" i="4" s="1"/>
  <c r="N151" i="4" s="1"/>
  <c r="D159" i="4"/>
  <c r="B159" i="4" s="1"/>
  <c r="I159" i="4" s="1"/>
  <c r="K159" i="4" s="1"/>
  <c r="W151" i="3"/>
  <c r="P151" i="3" s="1"/>
  <c r="N151" i="3" s="1"/>
  <c r="D159" i="3"/>
  <c r="B159" i="3" s="1"/>
  <c r="I159" i="3" s="1"/>
  <c r="K159" i="3" s="1"/>
  <c r="D159" i="19" l="1"/>
  <c r="B159" i="19" s="1"/>
  <c r="I159" i="19" s="1"/>
  <c r="K159" i="19" s="1"/>
  <c r="W151" i="19"/>
  <c r="P151" i="19" s="1"/>
  <c r="N151" i="19" s="1"/>
  <c r="D159" i="12"/>
  <c r="B159" i="12" s="1"/>
  <c r="I159" i="12" s="1"/>
  <c r="K159" i="12" s="1"/>
  <c r="W151" i="12"/>
  <c r="P151" i="12" s="1"/>
  <c r="N151" i="12" s="1"/>
  <c r="W151" i="11"/>
  <c r="P151" i="11" s="1"/>
  <c r="N151" i="11" s="1"/>
  <c r="D159" i="11"/>
  <c r="B159" i="11" s="1"/>
  <c r="I159" i="11" s="1"/>
  <c r="K159" i="11" s="1"/>
  <c r="D159" i="14"/>
  <c r="B159" i="14" s="1"/>
  <c r="I159" i="14" s="1"/>
  <c r="K159" i="14" s="1"/>
  <c r="W151" i="14"/>
  <c r="P151" i="14" s="1"/>
  <c r="N151" i="14" s="1"/>
</calcChain>
</file>

<file path=xl/sharedStrings.xml><?xml version="1.0" encoding="utf-8"?>
<sst xmlns="http://schemas.openxmlformats.org/spreadsheetml/2006/main" count="83197" uniqueCount="265">
  <si>
    <t>TIME</t>
  </si>
  <si>
    <t>SECTOR</t>
  </si>
  <si>
    <t>BALANS</t>
  </si>
  <si>
    <t>INDICATOR</t>
  </si>
  <si>
    <t>VALUE</t>
  </si>
  <si>
    <t>VALUE_X</t>
  </si>
  <si>
    <t>S1</t>
  </si>
  <si>
    <t>_Z</t>
  </si>
  <si>
    <t>EMP_DC</t>
  </si>
  <si>
    <t>EMP_THS_HW_DC</t>
  </si>
  <si>
    <t>BALI</t>
  </si>
  <si>
    <t>B101</t>
  </si>
  <si>
    <t>B1GQ</t>
  </si>
  <si>
    <t>B1NQ</t>
  </si>
  <si>
    <t>B2A3G</t>
  </si>
  <si>
    <t>B2G</t>
  </si>
  <si>
    <t>B3G</t>
  </si>
  <si>
    <t>B4G</t>
  </si>
  <si>
    <t>B5G</t>
  </si>
  <si>
    <t>B6G</t>
  </si>
  <si>
    <t>B7G</t>
  </si>
  <si>
    <t>B8G</t>
  </si>
  <si>
    <t>B9</t>
  </si>
  <si>
    <t>EXPEN</t>
  </si>
  <si>
    <t>D1</t>
  </si>
  <si>
    <t>D11</t>
  </si>
  <si>
    <t>D12</t>
  </si>
  <si>
    <t>D2</t>
  </si>
  <si>
    <t>D21</t>
  </si>
  <si>
    <t>D29</t>
  </si>
  <si>
    <t>D3</t>
  </si>
  <si>
    <t>D31</t>
  </si>
  <si>
    <t>D39</t>
  </si>
  <si>
    <t>D4</t>
  </si>
  <si>
    <t>D41</t>
  </si>
  <si>
    <t>D41G</t>
  </si>
  <si>
    <t>D42</t>
  </si>
  <si>
    <t>D421</t>
  </si>
  <si>
    <t>D422</t>
  </si>
  <si>
    <t>D43</t>
  </si>
  <si>
    <t>D44</t>
  </si>
  <si>
    <t>D441</t>
  </si>
  <si>
    <t>D442</t>
  </si>
  <si>
    <t>D443</t>
  </si>
  <si>
    <t>D45</t>
  </si>
  <si>
    <t>D5</t>
  </si>
  <si>
    <t>D51</t>
  </si>
  <si>
    <t>D59</t>
  </si>
  <si>
    <t>D6</t>
  </si>
  <si>
    <t>D61</t>
  </si>
  <si>
    <t>D611</t>
  </si>
  <si>
    <t>D612</t>
  </si>
  <si>
    <t>D613</t>
  </si>
  <si>
    <t>D614</t>
  </si>
  <si>
    <t>D61SC</t>
  </si>
  <si>
    <t>D62</t>
  </si>
  <si>
    <t>D63</t>
  </si>
  <si>
    <t>D631</t>
  </si>
  <si>
    <t>D632</t>
  </si>
  <si>
    <t>D7</t>
  </si>
  <si>
    <t>D71</t>
  </si>
  <si>
    <t>D72</t>
  </si>
  <si>
    <t>D74</t>
  </si>
  <si>
    <t>D74_EUI</t>
  </si>
  <si>
    <t>D75</t>
  </si>
  <si>
    <t>D76</t>
  </si>
  <si>
    <t>D8</t>
  </si>
  <si>
    <t>D9</t>
  </si>
  <si>
    <t>D91</t>
  </si>
  <si>
    <t>D92</t>
  </si>
  <si>
    <t>D99</t>
  </si>
  <si>
    <t>NP</t>
  </si>
  <si>
    <t>P2</t>
  </si>
  <si>
    <t>P3</t>
  </si>
  <si>
    <t>P31</t>
  </si>
  <si>
    <t>P32</t>
  </si>
  <si>
    <t>P5</t>
  </si>
  <si>
    <t>P51C</t>
  </si>
  <si>
    <t>P51G</t>
  </si>
  <si>
    <t>P52</t>
  </si>
  <si>
    <t>P53</t>
  </si>
  <si>
    <t>RES</t>
  </si>
  <si>
    <t>D211</t>
  </si>
  <si>
    <t>D212</t>
  </si>
  <si>
    <t>D214</t>
  </si>
  <si>
    <t>D21X31</t>
  </si>
  <si>
    <t>P1</t>
  </si>
  <si>
    <t>P11</t>
  </si>
  <si>
    <t>P12</t>
  </si>
  <si>
    <t>P13</t>
  </si>
  <si>
    <t>S11</t>
  </si>
  <si>
    <t>B1G</t>
  </si>
  <si>
    <t>B1N</t>
  </si>
  <si>
    <t>D43S21</t>
  </si>
  <si>
    <t>D43S22</t>
  </si>
  <si>
    <t>D43S2I</t>
  </si>
  <si>
    <t>D43S2X</t>
  </si>
  <si>
    <t>S12</t>
  </si>
  <si>
    <t>S13</t>
  </si>
  <si>
    <t>OTE</t>
  </si>
  <si>
    <t>OTR</t>
  </si>
  <si>
    <t>P11_P12_P131</t>
  </si>
  <si>
    <t>S14</t>
  </si>
  <si>
    <t>S14_S15</t>
  </si>
  <si>
    <t>S15</t>
  </si>
  <si>
    <t>S1N</t>
  </si>
  <si>
    <t>S2</t>
  </si>
  <si>
    <t>B11</t>
  </si>
  <si>
    <t>B12</t>
  </si>
  <si>
    <t>P6</t>
  </si>
  <si>
    <t>P61</t>
  </si>
  <si>
    <t>P62</t>
  </si>
  <si>
    <t>P62F</t>
  </si>
  <si>
    <t>P7</t>
  </si>
  <si>
    <t>P71</t>
  </si>
  <si>
    <t>P72</t>
  </si>
  <si>
    <t>P72F</t>
  </si>
  <si>
    <t>LATVIJAS NACIONĀLIE KONTI PA INSTITUCIONĀLAJIEM SEKTORIEM</t>
  </si>
  <si>
    <t>(faktiskajās cenās, tūkstošos eiro*)</t>
  </si>
  <si>
    <t>IZLIETOŠANA</t>
  </si>
  <si>
    <t>Tekošais konts</t>
  </si>
  <si>
    <t>RESURSI</t>
  </si>
  <si>
    <t>Mājsaimniecības + mājsaimniecības apkalpojošās bezpeļņas iestādes (S14_S15)</t>
  </si>
  <si>
    <t>Mājsaimniecības apkalpojošās bezpeļņas organizācijas (S15)</t>
  </si>
  <si>
    <t>Mājsaimniecības (S14)</t>
  </si>
  <si>
    <t>Vispārējā valdība (S13)</t>
  </si>
  <si>
    <t>Finanšu sabiedrības (S12)</t>
  </si>
  <si>
    <t>Nefinanšu sabiedrības (S11)</t>
  </si>
  <si>
    <t>Nav iekļauts sektoros (S1N)</t>
  </si>
  <si>
    <t>Kopējā ekonomika (S1)</t>
  </si>
  <si>
    <t>Pārējā pasaule (S2)</t>
  </si>
  <si>
    <t>Sektoru kopsumma (S1+S2)</t>
  </si>
  <si>
    <t>S1+S2</t>
  </si>
  <si>
    <t>RAŽOŠANAS KONTS</t>
  </si>
  <si>
    <t>Izlaide</t>
  </si>
  <si>
    <t xml:space="preserve"> </t>
  </si>
  <si>
    <t>Tirgus izlaide</t>
  </si>
  <si>
    <t xml:space="preserve">Izlaide pašu gala izlietojumam </t>
  </si>
  <si>
    <t xml:space="preserve">Ārpustirgus izlaide </t>
  </si>
  <si>
    <t>Starppatēriņš</t>
  </si>
  <si>
    <t>Bruto pievienotā vērtība</t>
  </si>
  <si>
    <t>Produktu nodokļi mīnus subsīdijas</t>
  </si>
  <si>
    <t>Iekšzemes kopprodukts (IKP) (1)</t>
  </si>
  <si>
    <t>(1) Iekšzemes kopprodukts (IKP) ir bruto pievienotā vērtība plus nodokļi mīnus subsīdijas par ražojumiem (D21-D31). / (2) Iekšzemes neto produkts ir neto pievienotā vērtība plus nodokļi mīnus subsīdijas par ražojumiem (D21-D31).</t>
  </si>
  <si>
    <t>IENĀKUMA VEIDOŠANAS KONTS</t>
  </si>
  <si>
    <t>Iekšzemes kopprodukts</t>
  </si>
  <si>
    <t>Darba ņēmēju atalgojums</t>
  </si>
  <si>
    <t>Ražosanas un importa nodokļi</t>
  </si>
  <si>
    <t>Subsīdijas</t>
  </si>
  <si>
    <t>Bruto ienesa un bruto jauktais ienākums</t>
  </si>
  <si>
    <t xml:space="preserve">Pamatkapitāla patēriņš  </t>
  </si>
  <si>
    <t>B2A3N</t>
  </si>
  <si>
    <t>Neto pamatdarbības pārpalikums un neto jauktais ienākums</t>
  </si>
  <si>
    <t>PRIMĀRĀ IENĀKUMA SADALES KONTS</t>
  </si>
  <si>
    <t>Pievienotās vērtības tipa nodokļi</t>
  </si>
  <si>
    <t>Importa nodokļi un nodevas, izņemot PVN</t>
  </si>
  <si>
    <t>Produktu nodokļi, izņemot PVN un importa nodokļus</t>
  </si>
  <si>
    <t>Īpašuma ienākumi</t>
  </si>
  <si>
    <t>D42_TO_D45</t>
  </si>
  <si>
    <t>Dividendes</t>
  </si>
  <si>
    <t>Atskaitījumi no kvazisabiedrību ienākuma</t>
  </si>
  <si>
    <t>Atkārtoti ieguldītie ieņēmumi no ārvalstu tiešajiem ieguldījumiem ES</t>
  </si>
  <si>
    <t>Atkārtoti ieguldītie ieņēmumi no ārvalstu tiešajiem ieguldījumiem ārpus ES</t>
  </si>
  <si>
    <t>Atkārtoti ieguldītie ieņēmumi no ārvalstu tiešajiem ieguldījumiem eirozonā</t>
  </si>
  <si>
    <t>Atkārtoti ieguldītie ieņēmumi no ārvalstu tiešajiem ieguldījumiem ārpus eirozonas</t>
  </si>
  <si>
    <t>Bruto uzņēmējdarbības ienākums</t>
  </si>
  <si>
    <t>Bruto primāro ienākumu saldo/ Nacionālais kopienākums</t>
  </si>
  <si>
    <t xml:space="preserve">Pamatkapitāla patēriņš </t>
  </si>
  <si>
    <t>B5N</t>
  </si>
  <si>
    <t>Neto primāro ienākumu saldo / Neto nacionālais ienākums</t>
  </si>
  <si>
    <t>IENĀKUMA SEKUNDĀRĀS SADALES KONTS</t>
  </si>
  <si>
    <t>Kārtējie ienākuma nodokļi, mantas nodokļi u.tml.</t>
  </si>
  <si>
    <t>Sociālās iemaksas un pabalsti</t>
  </si>
  <si>
    <t>Neto sociālās iemaksas</t>
  </si>
  <si>
    <t>Darba devēju faktiskās sociālās iemaksas</t>
  </si>
  <si>
    <t>Darba devēju nosacītās sociālās iemaksas</t>
  </si>
  <si>
    <t>Mājsaimniecību faktiskās sociālās iemaksas</t>
  </si>
  <si>
    <t>Mājsaimniecību papildu sociālās iemaksas</t>
  </si>
  <si>
    <t>Sociālās apdrošināšanas shēmas pakalpojuma maksas</t>
  </si>
  <si>
    <t>Sociālie pabalsti, kas nav soc. pārvedumi natūrā</t>
  </si>
  <si>
    <t>Sociālie pārvedumi natūrā</t>
  </si>
  <si>
    <t>Sociālie pārvedumi natūrā – ārpustirgus produkcija</t>
  </si>
  <si>
    <t>Sociālie pārvedumi natūrā – tirgū iegādāta produkcija</t>
  </si>
  <si>
    <t>Citi kārtējie pārvedumi</t>
  </si>
  <si>
    <t>D74_TO_D76</t>
  </si>
  <si>
    <t>Pašreizējā starptautiskā sadarbība, ko jāmaksā / jāsaņem Eiropas iestādēm</t>
  </si>
  <si>
    <t>Uz PVN un NKI balstīti ES pašu resursi</t>
  </si>
  <si>
    <t>Bruto izmantojamais ienākums</t>
  </si>
  <si>
    <t>B6N</t>
  </si>
  <si>
    <t>Neto izmantojamais ienākums</t>
  </si>
  <si>
    <t>Galapatēriņa izdevumi</t>
  </si>
  <si>
    <t>Korekcijas saistībā ar pensiju tiesību pārmaiņām</t>
  </si>
  <si>
    <t>Bruto uzkrājumi</t>
  </si>
  <si>
    <t>B8N</t>
  </si>
  <si>
    <t>Neto uzkrājumi</t>
  </si>
  <si>
    <t>PREČU UN PAKALPOJUMU ĀRĒJAIS KONTS</t>
  </si>
  <si>
    <t>Preču un pakalpojumu eksports</t>
  </si>
  <si>
    <t>Preču un pakalpojumu imports</t>
  </si>
  <si>
    <t>Preču un pakalpojumu ārējais saldo</t>
  </si>
  <si>
    <t>D1 līdz D8</t>
  </si>
  <si>
    <t>Ienākumi un kārtējie pārvedumi</t>
  </si>
  <si>
    <t>Tekošais ārējais saldo</t>
  </si>
  <si>
    <t>Kapitāla pārvedumi, maksājamie un izmaiņas nefinanšu aktīvos</t>
  </si>
  <si>
    <t>Kapitāla konts</t>
  </si>
  <si>
    <t>Ietaupījumi un kapitāla pārvedumi, saņemamie</t>
  </si>
  <si>
    <t>UZKRĀJUMU UN KAPITĀLA PĀRVEDUMU RADĪTO NETO VĒRTĪBAS PĀRMAIŅU KONTS</t>
  </si>
  <si>
    <t>B8N / B12</t>
  </si>
  <si>
    <t>Neto uzkrājumi /tekošais ārējais saldo</t>
  </si>
  <si>
    <t>Kapitāla pārvedumi</t>
  </si>
  <si>
    <t>D92_TO_D99</t>
  </si>
  <si>
    <t>Ietaupījumu un kapitāla pārvedumu radītās tīrās vērtības pārmaiņas</t>
  </si>
  <si>
    <t xml:space="preserve">NEFINANŠU AKTĪVU IEGĀDES KONTS  </t>
  </si>
  <si>
    <t>Bruto kapitāla veidošana</t>
  </si>
  <si>
    <t>Bruto pamatkapitāla veidošana</t>
  </si>
  <si>
    <t>P52_P53</t>
  </si>
  <si>
    <t>Krājumu pārmaiņas un vērtslietu iegāde mīnus realizācija</t>
  </si>
  <si>
    <t>Krājumu pārmaiņas</t>
  </si>
  <si>
    <t>Vērtslietu iegādes mīnus atsavinājumi</t>
  </si>
  <si>
    <t>Neražoto aktīvu iegādes mīnus atsavinājumi</t>
  </si>
  <si>
    <t>Neto aizdevumi (+)/ Neto aizņēmumi (-)</t>
  </si>
  <si>
    <t>PAPILDU INFORMĀCIJA</t>
  </si>
  <si>
    <t>* Atsevišķos gadījumos datu elektroniskās apstrādes tehnoloģijas specifikas dēļ skaitļu noapaļošanā iespējamas atšķirības starp uzrādīto kopējo apjomu un saskaitāmo kopsummu.</t>
  </si>
  <si>
    <t>Finanšu kontu neto aizdevumu/neto aizņēmumu novirze</t>
  </si>
  <si>
    <t>Vispārējās valdības kopējie izdevumi</t>
  </si>
  <si>
    <t>Vispārējās valdības kopējie ieņēmumi</t>
  </si>
  <si>
    <t>Nodarbināto kopskaits (Iekšzemes jēdziens)</t>
  </si>
  <si>
    <t>Nodarbināto nostrādāto stundu kopskaits (Iekšzemes jēdziens) (tūkst.)</t>
  </si>
  <si>
    <t>FISIM eksports</t>
  </si>
  <si>
    <t>FISIM imports</t>
  </si>
  <si>
    <t>Kopējie procenti pirms FISIM sadales</t>
  </si>
  <si>
    <t>Kapitāla nodokļi</t>
  </si>
  <si>
    <t>Ieguldījumu dotācijas un citi kapitāla pārvedumi</t>
  </si>
  <si>
    <t>Ieguldījumu dotācijas</t>
  </si>
  <si>
    <t>Citi kapitāla pārvedumi</t>
  </si>
  <si>
    <t>Preču eksports</t>
  </si>
  <si>
    <t>Pakalpojumu eksports</t>
  </si>
  <si>
    <t>Preču imports</t>
  </si>
  <si>
    <t>Pakalpojumu imports</t>
  </si>
  <si>
    <t>Individuālā patēriņa izdevumi</t>
  </si>
  <si>
    <t>Kolektīvā patēriņa izdevumi</t>
  </si>
  <si>
    <t>Ienākuma nodokļi</t>
  </si>
  <si>
    <t>Citi kārtējie nodokļi</t>
  </si>
  <si>
    <t>Neto nedzīvības apdrošināšanas premijas</t>
  </si>
  <si>
    <t>Nedzīvibas apdrošināšanas atlīdzības</t>
  </si>
  <si>
    <t>Citi kārtējie pārvedumu, izņemot nedzīvības apdrošināšanas neto premijas un atlīdzības</t>
  </si>
  <si>
    <t>Pašreizējā starptautiskā sadarbība</t>
  </si>
  <si>
    <t>Dažādi kārtējie pārvedumi</t>
  </si>
  <si>
    <t>Neto iekšzemes produkts (2)</t>
  </si>
  <si>
    <t>Darba alga</t>
  </si>
  <si>
    <t>Darba devēju sociālās iemaksas</t>
  </si>
  <si>
    <t>Produktu nodokļi</t>
  </si>
  <si>
    <t>Citi rażošanas nodokļi</t>
  </si>
  <si>
    <t>Produktu subsīdijas</t>
  </si>
  <si>
    <t>Citas rażošanas subsīdijas</t>
  </si>
  <si>
    <t>Rente</t>
  </si>
  <si>
    <t>Kolektīvo ieguldījumu fondu turētāju ieguldījumu ienākums</t>
  </si>
  <si>
    <t>Pensiju tiesību turētāju ieguldījumu ienākums</t>
  </si>
  <si>
    <t>Apdrošināšanas polišu turētāju ieguldījumu ienākums</t>
  </si>
  <si>
    <t>Citi ienākumi no ieguldījumiem</t>
  </si>
  <si>
    <t>Atkārtoti ieguldītie ienākumi no ārvalstu tiešajiem  ieguldījumiem</t>
  </si>
  <si>
    <t>Sabiedrību sadalītais ienākums</t>
  </si>
  <si>
    <t>Īpašuma ienākumi, kas nav procenti</t>
  </si>
  <si>
    <t>Procenti</t>
  </si>
  <si>
    <t>B9X9F</t>
  </si>
  <si>
    <r>
      <t xml:space="preserve">pēdējais datu labošanas datums: </t>
    </r>
    <r>
      <rPr>
        <sz val="10"/>
        <color rgb="FFFF0000"/>
        <rFont val="Arial"/>
        <family val="2"/>
        <charset val="186"/>
      </rPr>
      <t>21.10.2025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</si>
</sst>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>
    <font>
      <sz val="11"/>
      <color theme="1"/>
      <name val="Calibri"/>
      <family val="2"/>
      <scheme val="minor"/>
    </font>
    <font>
      <sz val="10"/>
      <name val="Arial"/>
      <family val="2"/>
      <charset val="186"/>
    </font>
    <font>
      <sz val="10"/>
      <name val="Arial"/>
      <family val="2"/>
      <charset val="186"/>
    </font>
    <font>
      <sz val="10"/>
      <name val="Times New Roman"/>
      <family val="1"/>
      <charset val="186"/>
    </font>
    <font>
      <b/>
      <sz val="26"/>
      <name val="Arial"/>
      <family val="2"/>
      <charset val="186"/>
    </font>
    <font>
      <b/>
      <sz val="10"/>
      <name val="Arial"/>
      <family val="2"/>
      <charset val="186"/>
    </font>
    <font>
      <b/>
      <sz val="20"/>
      <name val="Arial"/>
      <family val="2"/>
      <charset val="186"/>
    </font>
    <font>
      <sz val="20"/>
      <name val="Arial"/>
      <family val="2"/>
      <charset val="186"/>
    </font>
    <font>
      <sz val="12"/>
      <name val="Arial"/>
      <family val="2"/>
      <charset val="186"/>
    </font>
    <font>
      <b/>
      <sz val="14"/>
      <name val="Arial"/>
      <family val="2"/>
      <charset val="186"/>
    </font>
    <font>
      <b/>
      <sz val="24"/>
      <name val="Arial"/>
      <family val="2"/>
      <charset val="186"/>
    </font>
    <font>
      <sz val="10"/>
      <color rgb="FFFF0000"/>
      <name val="Arial"/>
      <family val="2"/>
      <charset val="186"/>
    </font>
    <font>
      <vertAlign val="superscript"/>
      <sz val="20"/>
      <name val="Arial"/>
      <family val="2"/>
      <charset val="186"/>
    </font>
    <font>
      <vertAlign val="superscript"/>
      <sz val="10"/>
      <name val="Times New Roman"/>
      <family val="1"/>
      <charset val="186"/>
    </font>
    <font>
      <sz val="10"/>
      <name val="MS Sans Serif"/>
      <family val="2"/>
    </font>
    <font>
      <sz val="10"/>
      <color rgb="FF002060"/>
      <name val="Arial"/>
      <family val="2"/>
      <charset val="186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lightGray">
        <bgColor indexed="44"/>
      </patternFill>
    </fill>
    <fill>
      <patternFill patternType="solid">
        <fgColor indexed="27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lightGray">
        <bgColor rgb="FF3333FF"/>
      </patternFill>
    </fill>
  </fills>
  <borders count="102">
    <border>
      <left/>
      <right/>
      <top/>
      <bottom/>
      <diagonal/>
    </border>
    <border>
      <left/>
      <right/>
      <top/>
      <bottom style="thick">
        <color indexed="12"/>
      </bottom>
      <diagonal/>
    </border>
    <border>
      <left/>
      <right style="thick">
        <color rgb="FF3333FF"/>
      </right>
      <top/>
      <bottom/>
      <diagonal/>
    </border>
    <border>
      <left style="thick">
        <color rgb="FF3333FF"/>
      </left>
      <right/>
      <top style="thick">
        <color rgb="FF3333FF"/>
      </top>
      <bottom style="thick">
        <color indexed="12"/>
      </bottom>
      <diagonal/>
    </border>
    <border>
      <left/>
      <right/>
      <top style="thick">
        <color rgb="FF3333FF"/>
      </top>
      <bottom style="thick">
        <color indexed="12"/>
      </bottom>
      <diagonal/>
    </border>
    <border>
      <left/>
      <right style="thick">
        <color rgb="FF3333FF"/>
      </right>
      <top style="thick">
        <color rgb="FF3333FF"/>
      </top>
      <bottom style="thick">
        <color indexed="12"/>
      </bottom>
      <diagonal/>
    </border>
    <border>
      <left/>
      <right/>
      <top style="thick">
        <color rgb="FF3333FF"/>
      </top>
      <bottom/>
      <diagonal/>
    </border>
    <border>
      <left/>
      <right style="thick">
        <color rgb="FF3333FF"/>
      </right>
      <top style="thick">
        <color rgb="FF3333FF"/>
      </top>
      <bottom/>
      <diagonal/>
    </border>
    <border>
      <left/>
      <right style="thin">
        <color indexed="64"/>
      </right>
      <top style="thick">
        <color indexed="12"/>
      </top>
      <bottom style="thick">
        <color indexed="12"/>
      </bottom>
      <diagonal/>
    </border>
    <border>
      <left style="thin">
        <color indexed="64"/>
      </left>
      <right style="thin">
        <color indexed="64"/>
      </right>
      <top style="thick">
        <color indexed="12"/>
      </top>
      <bottom style="thick">
        <color indexed="12"/>
      </bottom>
      <diagonal/>
    </border>
    <border>
      <left style="thin">
        <color indexed="64"/>
      </left>
      <right/>
      <top style="thick">
        <color indexed="12"/>
      </top>
      <bottom style="thick">
        <color indexed="12"/>
      </bottom>
      <diagonal/>
    </border>
    <border>
      <left style="thin">
        <color indexed="64"/>
      </left>
      <right style="thick">
        <color rgb="FF3333FF"/>
      </right>
      <top style="thick">
        <color indexed="12"/>
      </top>
      <bottom style="thick">
        <color indexed="12"/>
      </bottom>
      <diagonal/>
    </border>
    <border>
      <left style="thick">
        <color rgb="FF3333FF"/>
      </left>
      <right/>
      <top style="thick">
        <color indexed="12"/>
      </top>
      <bottom style="thick">
        <color indexed="12"/>
      </bottom>
      <diagonal/>
    </border>
    <border>
      <left/>
      <right/>
      <top style="thick">
        <color indexed="12"/>
      </top>
      <bottom style="thick">
        <color indexed="12"/>
      </bottom>
      <diagonal/>
    </border>
    <border>
      <left/>
      <right style="thick">
        <color rgb="FF3333FF"/>
      </right>
      <top style="thick">
        <color indexed="12"/>
      </top>
      <bottom style="thick">
        <color indexed="12"/>
      </bottom>
      <diagonal/>
    </border>
    <border>
      <left style="thick">
        <color rgb="FF3333FF"/>
      </left>
      <right style="thin">
        <color indexed="64"/>
      </right>
      <top style="thick">
        <color indexed="12"/>
      </top>
      <bottom/>
      <diagonal/>
    </border>
    <border>
      <left style="thin">
        <color indexed="64"/>
      </left>
      <right style="thin">
        <color indexed="64"/>
      </right>
      <top style="thick">
        <color indexed="12"/>
      </top>
      <bottom/>
      <diagonal/>
    </border>
    <border>
      <left/>
      <right/>
      <top style="thick">
        <color indexed="12"/>
      </top>
      <bottom/>
      <diagonal/>
    </border>
    <border>
      <left/>
      <right style="thin">
        <color indexed="64"/>
      </right>
      <top style="thick">
        <color indexed="12"/>
      </top>
      <bottom/>
      <diagonal/>
    </border>
    <border>
      <left style="thin">
        <color indexed="64"/>
      </left>
      <right style="thick">
        <color rgb="FF3333FF"/>
      </right>
      <top style="thick">
        <color indexed="12"/>
      </top>
      <bottom/>
      <diagonal/>
    </border>
    <border>
      <left style="thin">
        <color indexed="64"/>
      </left>
      <right/>
      <top style="thick">
        <color indexed="12"/>
      </top>
      <bottom/>
      <diagonal/>
    </border>
    <border>
      <left style="thin">
        <color theme="1"/>
      </left>
      <right style="thick">
        <color rgb="FF3333FF"/>
      </right>
      <top style="thick">
        <color indexed="12"/>
      </top>
      <bottom/>
      <diagonal/>
    </border>
    <border>
      <left style="thick">
        <color rgb="FF3333FF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ck">
        <color rgb="FF3333FF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theme="1"/>
      </left>
      <right style="thick">
        <color rgb="FF3333FF"/>
      </right>
      <top/>
      <bottom/>
      <diagonal/>
    </border>
    <border>
      <left style="thick">
        <color rgb="FF3333FF"/>
      </left>
      <right style="thin">
        <color indexed="64"/>
      </right>
      <top/>
      <bottom style="thick">
        <color indexed="12"/>
      </bottom>
      <diagonal/>
    </border>
    <border>
      <left style="thin">
        <color indexed="64"/>
      </left>
      <right style="thin">
        <color indexed="64"/>
      </right>
      <top/>
      <bottom style="thick">
        <color indexed="12"/>
      </bottom>
      <diagonal/>
    </border>
    <border>
      <left/>
      <right style="thin">
        <color indexed="64"/>
      </right>
      <top/>
      <bottom style="thick">
        <color indexed="12"/>
      </bottom>
      <diagonal/>
    </border>
    <border>
      <left style="thin">
        <color indexed="64"/>
      </left>
      <right style="thick">
        <color rgb="FF3333FF"/>
      </right>
      <top/>
      <bottom style="thick">
        <color indexed="12"/>
      </bottom>
      <diagonal/>
    </border>
    <border>
      <left style="thin">
        <color indexed="64"/>
      </left>
      <right/>
      <top/>
      <bottom style="thick">
        <color indexed="12"/>
      </bottom>
      <diagonal/>
    </border>
    <border>
      <left style="thin">
        <color theme="1"/>
      </left>
      <right style="thick">
        <color rgb="FF3333FF"/>
      </right>
      <top/>
      <bottom style="thick">
        <color indexed="12"/>
      </bottom>
      <diagonal/>
    </border>
    <border>
      <left style="thick">
        <color rgb="FF3333FF"/>
      </left>
      <right style="thin">
        <color indexed="64"/>
      </right>
      <top style="thick">
        <color indexed="12"/>
      </top>
      <bottom style="thick">
        <color rgb="FF3333FF"/>
      </bottom>
      <diagonal/>
    </border>
    <border>
      <left style="thin">
        <color indexed="64"/>
      </left>
      <right style="thin">
        <color indexed="64"/>
      </right>
      <top style="thick">
        <color indexed="12"/>
      </top>
      <bottom style="thick">
        <color rgb="FF3333FF"/>
      </bottom>
      <diagonal/>
    </border>
    <border>
      <left/>
      <right style="thick">
        <color rgb="FF3333FF"/>
      </right>
      <top/>
      <bottom style="thick">
        <color rgb="FF3333FF"/>
      </bottom>
      <diagonal/>
    </border>
    <border>
      <left/>
      <right/>
      <top/>
      <bottom style="thick">
        <color rgb="FF3333FF"/>
      </bottom>
      <diagonal/>
    </border>
    <border>
      <left style="thick">
        <color rgb="FF3333FF"/>
      </left>
      <right style="thin">
        <color indexed="64"/>
      </right>
      <top style="thick">
        <color indexed="12"/>
      </top>
      <bottom style="thick">
        <color indexed="12"/>
      </bottom>
      <diagonal/>
    </border>
    <border>
      <left/>
      <right style="thick">
        <color rgb="FF3333FF"/>
      </right>
      <top/>
      <bottom style="thick">
        <color indexed="12"/>
      </bottom>
      <diagonal/>
    </border>
    <border>
      <left/>
      <right style="thick">
        <color rgb="FF3333FF"/>
      </right>
      <top style="thick">
        <color indexed="12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rgb="FF3333FF"/>
      </right>
      <top style="thick">
        <color indexed="1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ck">
        <color rgb="FF3333FF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rgb="FF3333FF"/>
      </right>
      <top style="thin">
        <color indexed="64"/>
      </top>
      <bottom style="thin">
        <color indexed="64"/>
      </bottom>
      <diagonal/>
    </border>
    <border>
      <left/>
      <right style="thick">
        <color rgb="FF3333FF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rgb="FF3333FF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 style="thin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indexed="64"/>
      </top>
      <bottom/>
      <diagonal/>
    </border>
    <border>
      <left style="thin">
        <color indexed="64"/>
      </left>
      <right style="thick">
        <color rgb="FF3333FF"/>
      </right>
      <top style="thin">
        <color indexed="64"/>
      </top>
      <bottom style="thick">
        <color indexed="12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rgb="FF3333FF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ck">
        <color rgb="FF3333FF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indexed="12"/>
      </right>
      <top style="thick">
        <color indexed="12"/>
      </top>
      <bottom/>
      <diagonal/>
    </border>
    <border>
      <left/>
      <right style="thick">
        <color indexed="12"/>
      </right>
      <top/>
      <bottom/>
      <diagonal/>
    </border>
    <border>
      <left style="thick">
        <color rgb="FF3333FF"/>
      </left>
      <right/>
      <top style="thick">
        <color rgb="FF3333FF"/>
      </top>
      <bottom style="thick">
        <color rgb="FF3333FF"/>
      </bottom>
      <diagonal/>
    </border>
    <border>
      <left/>
      <right/>
      <top style="thick">
        <color rgb="FF3333FF"/>
      </top>
      <bottom style="thick">
        <color rgb="FF3333FF"/>
      </bottom>
      <diagonal/>
    </border>
    <border>
      <left/>
      <right style="thick">
        <color rgb="FF3333FF"/>
      </right>
      <top style="thick">
        <color rgb="FF3333FF"/>
      </top>
      <bottom style="thick">
        <color rgb="FF3333FF"/>
      </bottom>
      <diagonal/>
    </border>
    <border>
      <left style="thin">
        <color indexed="64"/>
      </left>
      <right style="thick">
        <color rgb="FF3333FF"/>
      </right>
      <top style="thick">
        <color rgb="FF3333FF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ck">
        <color indexed="1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rgb="FF3333FF"/>
      </right>
      <top style="thick">
        <color indexed="12"/>
      </top>
      <bottom style="thin">
        <color indexed="64"/>
      </bottom>
      <diagonal/>
    </border>
    <border>
      <left style="thick">
        <color rgb="FF3333F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rgb="FF3333FF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1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12"/>
      </bottom>
      <diagonal/>
    </border>
    <border>
      <left style="thick">
        <color rgb="FF3333FF"/>
      </left>
      <right/>
      <top/>
      <bottom style="thick">
        <color indexed="12"/>
      </bottom>
      <diagonal/>
    </border>
    <border>
      <left style="thick">
        <color indexed="12"/>
      </left>
      <right/>
      <top/>
      <bottom style="thin">
        <color indexed="64"/>
      </bottom>
      <diagonal/>
    </border>
    <border>
      <left/>
      <right style="thick">
        <color rgb="FF3333FF"/>
      </right>
      <top style="thin">
        <color indexed="64"/>
      </top>
      <bottom style="thick">
        <color indexed="12"/>
      </bottom>
      <diagonal/>
    </border>
    <border>
      <left style="thick">
        <color rgb="FF3333FF"/>
      </left>
      <right/>
      <top style="thick">
        <color indexed="12"/>
      </top>
      <bottom/>
      <diagonal/>
    </border>
    <border>
      <left style="thick">
        <color rgb="FF3333FF"/>
      </left>
      <right/>
      <top/>
      <bottom/>
      <diagonal/>
    </border>
    <border>
      <left style="thick">
        <color indexed="12"/>
      </left>
      <right/>
      <top style="thin">
        <color indexed="64"/>
      </top>
      <bottom style="thin">
        <color indexed="64"/>
      </bottom>
      <diagonal/>
    </border>
    <border>
      <left style="thick">
        <color rgb="FF3333FF"/>
      </left>
      <right/>
      <top/>
      <bottom style="thin">
        <color indexed="64"/>
      </bottom>
      <diagonal/>
    </border>
    <border>
      <left style="thick">
        <color rgb="FF3333FF"/>
      </left>
      <right/>
      <top style="thin">
        <color indexed="64"/>
      </top>
      <bottom style="thick">
        <color rgb="FF3333FF"/>
      </bottom>
      <diagonal/>
    </border>
    <border>
      <left/>
      <right/>
      <top style="thin">
        <color indexed="64"/>
      </top>
      <bottom style="thick">
        <color rgb="FF3333FF"/>
      </bottom>
      <diagonal/>
    </border>
    <border>
      <left/>
      <right style="thick">
        <color rgb="FF3333FF"/>
      </right>
      <top style="thin">
        <color indexed="64"/>
      </top>
      <bottom style="thick">
        <color rgb="FF3333FF"/>
      </bottom>
      <diagonal/>
    </border>
    <border>
      <left style="thick">
        <color rgb="FF3333FF"/>
      </left>
      <right/>
      <top/>
      <bottom style="thick">
        <color rgb="FF3333FF"/>
      </bottom>
      <diagonal/>
    </border>
    <border>
      <left style="thin">
        <color indexed="64"/>
      </left>
      <right style="thin">
        <color indexed="64"/>
      </right>
      <top/>
      <bottom style="thick">
        <color rgb="FF3333FF"/>
      </bottom>
      <diagonal/>
    </border>
    <border>
      <left style="thin">
        <color indexed="64"/>
      </left>
      <right/>
      <top/>
      <bottom style="thick">
        <color rgb="FF3333FF"/>
      </bottom>
      <diagonal/>
    </border>
    <border>
      <left style="thin">
        <color theme="1"/>
      </left>
      <right style="thick">
        <color rgb="FF3333FF"/>
      </right>
      <top/>
      <bottom style="thick">
        <color rgb="FF3333FF"/>
      </bottom>
      <diagonal/>
    </border>
    <border>
      <left/>
      <right style="thick">
        <color indexed="12"/>
      </right>
      <top style="thin">
        <color indexed="64"/>
      </top>
      <bottom/>
      <diagonal/>
    </border>
    <border>
      <left style="thick">
        <color rgb="FF3333FF"/>
      </left>
      <right style="thin">
        <color indexed="64"/>
      </right>
      <top style="thin">
        <color indexed="64"/>
      </top>
      <bottom style="thick">
        <color rgb="FF3333F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rgb="FF3333FF"/>
      </bottom>
      <diagonal/>
    </border>
    <border>
      <left/>
      <right style="thick">
        <color indexed="12"/>
      </right>
      <top/>
      <bottom style="thick">
        <color rgb="FF3333FF"/>
      </bottom>
      <diagonal/>
    </border>
    <border>
      <left/>
      <right style="thick">
        <color rgb="FF3333FF"/>
      </right>
      <top style="thin">
        <color indexed="64"/>
      </top>
      <bottom style="thin">
        <color rgb="FF3333FF"/>
      </bottom>
      <diagonal/>
    </border>
    <border>
      <left style="thick">
        <color rgb="FF3333FF"/>
      </left>
      <right style="thin">
        <color indexed="64"/>
      </right>
      <top style="thick">
        <color rgb="FF3333FF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3" fillId="0" borderId="0"/>
    <xf numFmtId="0" fontId="14" fillId="0" borderId="0"/>
  </cellStyleXfs>
  <cellXfs count="313">
    <xf numFmtId="0" fontId="0" fillId="0" borderId="0" xfId="0"/>
    <xf numFmtId="0" fontId="1" fillId="0" borderId="0" xfId="1"/>
    <xf numFmtId="0" fontId="2" fillId="0" borderId="0" xfId="1" applyFont="1"/>
    <xf numFmtId="3" fontId="2" fillId="2" borderId="0" xfId="2" applyNumberFormat="1" applyFont="1" applyFill="1"/>
    <xf numFmtId="3" fontId="2" fillId="2" borderId="0" xfId="2" applyNumberFormat="1" applyFont="1" applyFill="1" applyAlignment="1">
      <alignment horizontal="center" wrapText="1"/>
    </xf>
    <xf numFmtId="3" fontId="2" fillId="2" borderId="0" xfId="2" applyNumberFormat="1" applyFont="1" applyFill="1" applyAlignment="1">
      <alignment horizontal="center" vertical="center"/>
    </xf>
    <xf numFmtId="3" fontId="2" fillId="0" borderId="0" xfId="1" applyNumberFormat="1" applyFont="1"/>
    <xf numFmtId="0" fontId="2" fillId="0" borderId="2" xfId="1" applyFont="1" applyBorder="1"/>
    <xf numFmtId="3" fontId="2" fillId="0" borderId="34" xfId="1" applyNumberFormat="1" applyFont="1" applyBorder="1" applyAlignment="1" applyProtection="1">
      <alignment horizontal="center" vertical="center" wrapText="1"/>
      <protection locked="0"/>
    </xf>
    <xf numFmtId="3" fontId="2" fillId="0" borderId="35" xfId="1" applyNumberFormat="1" applyFont="1" applyBorder="1" applyAlignment="1" applyProtection="1">
      <alignment horizontal="center" vertical="center" wrapText="1"/>
      <protection locked="0"/>
    </xf>
    <xf numFmtId="3" fontId="2" fillId="0" borderId="35" xfId="2" applyNumberFormat="1" applyFont="1" applyBorder="1" applyAlignment="1" applyProtection="1">
      <alignment horizontal="center" vertical="center" wrapText="1"/>
      <protection locked="0"/>
    </xf>
    <xf numFmtId="3" fontId="2" fillId="0" borderId="36" xfId="2" applyNumberFormat="1" applyFont="1" applyBorder="1" applyAlignment="1" applyProtection="1">
      <alignment horizontal="center" vertical="center" wrapText="1"/>
      <protection locked="0"/>
    </xf>
    <xf numFmtId="3" fontId="2" fillId="0" borderId="38" xfId="2" applyNumberFormat="1" applyFont="1" applyBorder="1" applyAlignment="1" applyProtection="1">
      <alignment horizontal="center" vertical="center" wrapText="1"/>
      <protection locked="0"/>
    </xf>
    <xf numFmtId="3" fontId="2" fillId="0" borderId="9" xfId="1" applyNumberFormat="1" applyFont="1" applyBorder="1" applyAlignment="1" applyProtection="1">
      <alignment horizontal="center" vertical="center" wrapText="1"/>
      <protection locked="0"/>
    </xf>
    <xf numFmtId="3" fontId="2" fillId="0" borderId="9" xfId="2" applyNumberFormat="1" applyFont="1" applyBorder="1" applyAlignment="1" applyProtection="1">
      <alignment horizontal="center" vertical="center" wrapText="1"/>
      <protection locked="0"/>
    </xf>
    <xf numFmtId="3" fontId="2" fillId="0" borderId="39" xfId="1" applyNumberFormat="1" applyFont="1" applyBorder="1" applyAlignment="1" applyProtection="1">
      <alignment horizontal="center" vertical="center" wrapText="1"/>
      <protection locked="0"/>
    </xf>
    <xf numFmtId="3" fontId="3" fillId="3" borderId="0" xfId="2" applyNumberFormat="1" applyFill="1" applyAlignment="1" applyProtection="1">
      <alignment vertical="center"/>
      <protection locked="0"/>
    </xf>
    <xf numFmtId="3" fontId="3" fillId="3" borderId="40" xfId="2" applyNumberFormat="1" applyFill="1" applyBorder="1" applyAlignment="1" applyProtection="1">
      <alignment vertical="center"/>
      <protection locked="0"/>
    </xf>
    <xf numFmtId="3" fontId="2" fillId="4" borderId="41" xfId="2" applyNumberFormat="1" applyFont="1" applyFill="1" applyBorder="1" applyAlignment="1" applyProtection="1">
      <alignment vertical="center"/>
      <protection locked="0"/>
    </xf>
    <xf numFmtId="3" fontId="2" fillId="4" borderId="42" xfId="2" applyNumberFormat="1" applyFont="1" applyFill="1" applyBorder="1" applyAlignment="1" applyProtection="1">
      <alignment vertical="center" wrapText="1"/>
      <protection locked="0"/>
    </xf>
    <xf numFmtId="3" fontId="11" fillId="0" borderId="41" xfId="2" applyNumberFormat="1" applyFont="1" applyBorder="1" applyAlignment="1" applyProtection="1">
      <alignment horizontal="right" vertical="center"/>
      <protection locked="0"/>
    </xf>
    <xf numFmtId="3" fontId="2" fillId="3" borderId="23" xfId="2" applyNumberFormat="1" applyFont="1" applyFill="1" applyBorder="1" applyAlignment="1" applyProtection="1">
      <alignment horizontal="right" vertical="center"/>
      <protection locked="0"/>
    </xf>
    <xf numFmtId="3" fontId="11" fillId="0" borderId="43" xfId="2" applyNumberFormat="1" applyFont="1" applyBorder="1" applyAlignment="1" applyProtection="1">
      <alignment horizontal="right" vertical="center" wrapText="1"/>
      <protection locked="0"/>
    </xf>
    <xf numFmtId="3" fontId="2" fillId="3" borderId="44" xfId="2" applyNumberFormat="1" applyFont="1" applyFill="1" applyBorder="1" applyAlignment="1" applyProtection="1">
      <alignment horizontal="right" vertical="center"/>
      <protection locked="0"/>
    </xf>
    <xf numFmtId="3" fontId="2" fillId="0" borderId="43" xfId="2" applyNumberFormat="1" applyFont="1" applyBorder="1" applyAlignment="1" applyProtection="1">
      <alignment horizontal="right" vertical="center"/>
      <protection hidden="1"/>
    </xf>
    <xf numFmtId="3" fontId="11" fillId="0" borderId="42" xfId="2" applyNumberFormat="1" applyFont="1" applyBorder="1" applyAlignment="1" applyProtection="1">
      <alignment horizontal="right" vertical="center" wrapText="1"/>
      <protection locked="0"/>
    </xf>
    <xf numFmtId="3" fontId="3" fillId="3" borderId="2" xfId="2" applyNumberFormat="1" applyFill="1" applyBorder="1" applyAlignment="1" applyProtection="1">
      <alignment vertical="center"/>
      <protection locked="0"/>
    </xf>
    <xf numFmtId="3" fontId="11" fillId="0" borderId="46" xfId="2" applyNumberFormat="1" applyFont="1" applyBorder="1" applyAlignment="1" applyProtection="1">
      <alignment horizontal="right" vertical="center"/>
      <protection locked="0"/>
    </xf>
    <xf numFmtId="3" fontId="2" fillId="3" borderId="0" xfId="2" applyNumberFormat="1" applyFont="1" applyFill="1" applyAlignment="1" applyProtection="1">
      <alignment horizontal="right" vertical="center"/>
      <protection locked="0"/>
    </xf>
    <xf numFmtId="3" fontId="11" fillId="0" borderId="47" xfId="2" applyNumberFormat="1" applyFont="1" applyBorder="1" applyAlignment="1" applyProtection="1">
      <alignment horizontal="right" vertical="center" wrapText="1"/>
      <protection locked="0"/>
    </xf>
    <xf numFmtId="3" fontId="2" fillId="0" borderId="47" xfId="2" applyNumberFormat="1" applyFont="1" applyBorder="1" applyAlignment="1" applyProtection="1">
      <alignment horizontal="right" vertical="center"/>
      <protection hidden="1"/>
    </xf>
    <xf numFmtId="3" fontId="11" fillId="0" borderId="48" xfId="2" applyNumberFormat="1" applyFont="1" applyBorder="1" applyAlignment="1" applyProtection="1">
      <alignment horizontal="right" vertical="center" wrapText="1"/>
      <protection locked="0"/>
    </xf>
    <xf numFmtId="3" fontId="2" fillId="3" borderId="49" xfId="2" applyNumberFormat="1" applyFont="1" applyFill="1" applyBorder="1" applyAlignment="1" applyProtection="1">
      <alignment horizontal="right" vertical="center"/>
      <protection locked="0"/>
    </xf>
    <xf numFmtId="3" fontId="11" fillId="0" borderId="46" xfId="2" applyNumberFormat="1" applyFont="1" applyBorder="1" applyAlignment="1" applyProtection="1">
      <alignment vertical="center" wrapText="1"/>
      <protection locked="0"/>
    </xf>
    <xf numFmtId="3" fontId="2" fillId="0" borderId="46" xfId="2" applyNumberFormat="1" applyFont="1" applyBorder="1" applyAlignment="1" applyProtection="1">
      <alignment vertical="center" wrapText="1"/>
      <protection hidden="1"/>
    </xf>
    <xf numFmtId="3" fontId="2" fillId="0" borderId="47" xfId="2" quotePrefix="1" applyNumberFormat="1" applyFont="1" applyBorder="1" applyAlignment="1" applyProtection="1">
      <alignment vertical="center" wrapText="1"/>
      <protection hidden="1"/>
    </xf>
    <xf numFmtId="3" fontId="2" fillId="0" borderId="47" xfId="2" applyNumberFormat="1" applyFont="1" applyBorder="1" applyAlignment="1" applyProtection="1">
      <alignment vertical="center" wrapText="1"/>
      <protection hidden="1"/>
    </xf>
    <xf numFmtId="3" fontId="11" fillId="0" borderId="47" xfId="2" applyNumberFormat="1" applyFont="1" applyBorder="1" applyAlignment="1" applyProtection="1">
      <alignment vertical="center"/>
      <protection locked="0"/>
    </xf>
    <xf numFmtId="3" fontId="2" fillId="3" borderId="24" xfId="2" applyNumberFormat="1" applyFont="1" applyFill="1" applyBorder="1" applyAlignment="1" applyProtection="1">
      <alignment vertical="center"/>
      <protection locked="0"/>
    </xf>
    <xf numFmtId="3" fontId="11" fillId="0" borderId="48" xfId="2" applyNumberFormat="1" applyFont="1" applyBorder="1" applyAlignment="1" applyProtection="1">
      <alignment vertical="center" wrapText="1"/>
      <protection locked="0"/>
    </xf>
    <xf numFmtId="3" fontId="2" fillId="4" borderId="46" xfId="2" applyNumberFormat="1" applyFont="1" applyFill="1" applyBorder="1" applyAlignment="1" applyProtection="1">
      <alignment vertical="center"/>
      <protection locked="0"/>
    </xf>
    <xf numFmtId="3" fontId="2" fillId="4" borderId="48" xfId="2" applyNumberFormat="1" applyFont="1" applyFill="1" applyBorder="1" applyAlignment="1" applyProtection="1">
      <alignment vertical="center" wrapText="1"/>
      <protection locked="0"/>
    </xf>
    <xf numFmtId="3" fontId="2" fillId="3" borderId="2" xfId="2" applyNumberFormat="1" applyFont="1" applyFill="1" applyBorder="1" applyAlignment="1" applyProtection="1">
      <alignment horizontal="right" vertical="center"/>
      <protection locked="0"/>
    </xf>
    <xf numFmtId="3" fontId="11" fillId="0" borderId="47" xfId="2" applyNumberFormat="1" applyFont="1" applyBorder="1" applyAlignment="1" applyProtection="1">
      <alignment vertical="center" wrapText="1"/>
      <protection locked="0"/>
    </xf>
    <xf numFmtId="3" fontId="2" fillId="3" borderId="0" xfId="2" applyNumberFormat="1" applyFont="1" applyFill="1" applyAlignment="1" applyProtection="1">
      <alignment vertical="center"/>
      <protection locked="0"/>
    </xf>
    <xf numFmtId="3" fontId="2" fillId="3" borderId="2" xfId="2" applyNumberFormat="1" applyFont="1" applyFill="1" applyBorder="1" applyAlignment="1" applyProtection="1">
      <alignment vertical="center"/>
      <protection locked="0"/>
    </xf>
    <xf numFmtId="3" fontId="5" fillId="4" borderId="50" xfId="2" applyNumberFormat="1" applyFont="1" applyFill="1" applyBorder="1" applyAlignment="1" applyProtection="1">
      <alignment vertical="center"/>
      <protection locked="0"/>
    </xf>
    <xf numFmtId="3" fontId="2" fillId="3" borderId="52" xfId="2" applyNumberFormat="1" applyFont="1" applyFill="1" applyBorder="1" applyAlignment="1" applyProtection="1">
      <alignment horizontal="right" vertical="center"/>
      <protection locked="0"/>
    </xf>
    <xf numFmtId="3" fontId="11" fillId="3" borderId="0" xfId="2" applyNumberFormat="1" applyFont="1" applyFill="1" applyAlignment="1" applyProtection="1">
      <alignment vertical="center"/>
      <protection locked="0"/>
    </xf>
    <xf numFmtId="3" fontId="2" fillId="0" borderId="47" xfId="2" applyNumberFormat="1" applyFont="1" applyBorder="1" applyAlignment="1" applyProtection="1">
      <alignment horizontal="right" vertical="center" wrapText="1"/>
      <protection hidden="1"/>
    </xf>
    <xf numFmtId="3" fontId="2" fillId="3" borderId="26" xfId="2" applyNumberFormat="1" applyFont="1" applyFill="1" applyBorder="1" applyAlignment="1" applyProtection="1">
      <alignment horizontal="right" vertical="center"/>
      <protection locked="0"/>
    </xf>
    <xf numFmtId="3" fontId="11" fillId="0" borderId="53" xfId="2" applyNumberFormat="1" applyFont="1" applyBorder="1" applyAlignment="1" applyProtection="1">
      <alignment vertical="center" wrapText="1"/>
      <protection locked="0"/>
    </xf>
    <xf numFmtId="3" fontId="2" fillId="0" borderId="54" xfId="2" applyNumberFormat="1" applyFont="1" applyBorder="1" applyAlignment="1" applyProtection="1">
      <alignment vertical="center" wrapText="1"/>
      <protection hidden="1"/>
    </xf>
    <xf numFmtId="3" fontId="2" fillId="5" borderId="46" xfId="2" applyNumberFormat="1" applyFont="1" applyFill="1" applyBorder="1" applyAlignment="1" applyProtection="1">
      <alignment vertical="center"/>
      <protection locked="0"/>
    </xf>
    <xf numFmtId="3" fontId="2" fillId="5" borderId="48" xfId="2" applyNumberFormat="1" applyFont="1" applyFill="1" applyBorder="1" applyAlignment="1" applyProtection="1">
      <alignment horizontal="left" vertical="center" wrapText="1"/>
      <protection locked="0"/>
    </xf>
    <xf numFmtId="3" fontId="11" fillId="0" borderId="55" xfId="2" applyNumberFormat="1" applyFont="1" applyBorder="1" applyAlignment="1" applyProtection="1">
      <alignment vertical="center" wrapText="1"/>
      <protection locked="0"/>
    </xf>
    <xf numFmtId="3" fontId="11" fillId="0" borderId="56" xfId="2" applyNumberFormat="1" applyFont="1" applyBorder="1" applyAlignment="1" applyProtection="1">
      <alignment vertical="center" wrapText="1"/>
      <protection locked="0"/>
    </xf>
    <xf numFmtId="3" fontId="2" fillId="3" borderId="39" xfId="2" applyNumberFormat="1" applyFont="1" applyFill="1" applyBorder="1" applyAlignment="1" applyProtection="1">
      <alignment vertical="center"/>
      <protection locked="0"/>
    </xf>
    <xf numFmtId="3" fontId="2" fillId="3" borderId="0" xfId="2" applyNumberFormat="1" applyFont="1" applyFill="1" applyProtection="1">
      <protection locked="0"/>
    </xf>
    <xf numFmtId="3" fontId="2" fillId="3" borderId="52" xfId="2" applyNumberFormat="1" applyFont="1" applyFill="1" applyBorder="1" applyProtection="1">
      <protection locked="0"/>
    </xf>
    <xf numFmtId="3" fontId="2" fillId="3" borderId="40" xfId="2" applyNumberFormat="1" applyFont="1" applyFill="1" applyBorder="1" applyProtection="1">
      <protection locked="0"/>
    </xf>
    <xf numFmtId="3" fontId="2" fillId="3" borderId="24" xfId="2" applyNumberFormat="1" applyFont="1" applyFill="1" applyBorder="1" applyAlignment="1" applyProtection="1">
      <alignment horizontal="right" vertical="center"/>
      <protection locked="0"/>
    </xf>
    <xf numFmtId="3" fontId="11" fillId="0" borderId="43" xfId="2" applyNumberFormat="1" applyFont="1" applyBorder="1" applyAlignment="1" applyProtection="1">
      <alignment horizontal="right" vertical="center"/>
      <protection locked="0"/>
    </xf>
    <xf numFmtId="3" fontId="11" fillId="0" borderId="45" xfId="2" applyNumberFormat="1" applyFont="1" applyBorder="1" applyAlignment="1" applyProtection="1">
      <alignment horizontal="right" vertical="center" wrapText="1"/>
      <protection locked="0"/>
    </xf>
    <xf numFmtId="3" fontId="11" fillId="0" borderId="58" xfId="2" applyNumberFormat="1" applyFont="1" applyBorder="1" applyAlignment="1" applyProtection="1">
      <alignment vertical="center" wrapText="1"/>
      <protection locked="0"/>
    </xf>
    <xf numFmtId="3" fontId="2" fillId="5" borderId="48" xfId="2" applyNumberFormat="1" applyFont="1" applyFill="1" applyBorder="1" applyAlignment="1" applyProtection="1">
      <alignment vertical="center" wrapText="1"/>
      <protection locked="0"/>
    </xf>
    <xf numFmtId="3" fontId="11" fillId="0" borderId="59" xfId="2" applyNumberFormat="1" applyFont="1" applyBorder="1" applyAlignment="1" applyProtection="1">
      <alignment vertical="center" wrapText="1"/>
      <protection locked="0"/>
    </xf>
    <xf numFmtId="3" fontId="2" fillId="0" borderId="59" xfId="2" applyNumberFormat="1" applyFont="1" applyBorder="1" applyAlignment="1" applyProtection="1">
      <alignment vertical="center" wrapText="1"/>
      <protection hidden="1"/>
    </xf>
    <xf numFmtId="3" fontId="11" fillId="0" borderId="60" xfId="2" applyNumberFormat="1" applyFont="1" applyBorder="1" applyAlignment="1" applyProtection="1">
      <alignment vertical="center" wrapText="1"/>
      <protection locked="0"/>
    </xf>
    <xf numFmtId="3" fontId="11" fillId="0" borderId="61" xfId="2" applyNumberFormat="1" applyFont="1" applyBorder="1" applyAlignment="1" applyProtection="1">
      <alignment vertical="center"/>
      <protection locked="0"/>
    </xf>
    <xf numFmtId="3" fontId="2" fillId="3" borderId="49" xfId="2" applyNumberFormat="1" applyFont="1" applyFill="1" applyBorder="1" applyAlignment="1" applyProtection="1">
      <alignment vertical="center"/>
      <protection locked="0"/>
    </xf>
    <xf numFmtId="3" fontId="2" fillId="3" borderId="62" xfId="2" applyNumberFormat="1" applyFont="1" applyFill="1" applyBorder="1" applyAlignment="1" applyProtection="1">
      <alignment vertical="center"/>
      <protection locked="0"/>
    </xf>
    <xf numFmtId="3" fontId="2" fillId="3" borderId="63" xfId="2" applyNumberFormat="1" applyFont="1" applyFill="1" applyBorder="1" applyAlignment="1" applyProtection="1">
      <alignment horizontal="right" vertical="center"/>
      <protection locked="0"/>
    </xf>
    <xf numFmtId="3" fontId="2" fillId="3" borderId="64" xfId="2" applyNumberFormat="1" applyFont="1" applyFill="1" applyBorder="1" applyAlignment="1" applyProtection="1">
      <alignment horizontal="right" vertical="center"/>
      <protection locked="0"/>
    </xf>
    <xf numFmtId="3" fontId="2" fillId="3" borderId="62" xfId="2" applyNumberFormat="1" applyFont="1" applyFill="1" applyBorder="1" applyAlignment="1" applyProtection="1">
      <alignment horizontal="right" vertical="center"/>
      <protection locked="0"/>
    </xf>
    <xf numFmtId="3" fontId="2" fillId="3" borderId="65" xfId="2" applyNumberFormat="1" applyFont="1" applyFill="1" applyBorder="1" applyAlignment="1" applyProtection="1">
      <alignment horizontal="right" vertical="center"/>
      <protection locked="0"/>
    </xf>
    <xf numFmtId="3" fontId="2" fillId="3" borderId="52" xfId="2" applyNumberFormat="1" applyFont="1" applyFill="1" applyBorder="1" applyAlignment="1" applyProtection="1">
      <alignment vertical="center"/>
      <protection locked="0"/>
    </xf>
    <xf numFmtId="3" fontId="5" fillId="5" borderId="50" xfId="2" applyNumberFormat="1" applyFont="1" applyFill="1" applyBorder="1" applyAlignment="1" applyProtection="1">
      <alignment vertical="center" wrapText="1"/>
      <protection locked="0"/>
    </xf>
    <xf numFmtId="3" fontId="2" fillId="5" borderId="48" xfId="2" applyNumberFormat="1" applyFont="1" applyFill="1" applyBorder="1" applyAlignment="1" applyProtection="1">
      <alignment horizontal="left" vertical="center" wrapText="1" indent="2"/>
      <protection locked="0"/>
    </xf>
    <xf numFmtId="3" fontId="11" fillId="0" borderId="50" xfId="2" applyNumberFormat="1" applyFont="1" applyBorder="1" applyAlignment="1" applyProtection="1">
      <alignment vertical="center" wrapText="1"/>
      <protection locked="0"/>
    </xf>
    <xf numFmtId="3" fontId="11" fillId="0" borderId="66" xfId="2" applyNumberFormat="1" applyFont="1" applyBorder="1" applyAlignment="1" applyProtection="1">
      <alignment vertical="center"/>
      <protection locked="0"/>
    </xf>
    <xf numFmtId="3" fontId="3" fillId="3" borderId="0" xfId="2" applyNumberFormat="1" applyFill="1" applyAlignment="1" applyProtection="1">
      <alignment horizontal="right" vertical="center"/>
      <protection locked="0"/>
    </xf>
    <xf numFmtId="3" fontId="3" fillId="3" borderId="2" xfId="2" applyNumberFormat="1" applyFill="1" applyBorder="1" applyAlignment="1" applyProtection="1">
      <alignment horizontal="right" vertical="center"/>
      <protection locked="0"/>
    </xf>
    <xf numFmtId="3" fontId="13" fillId="0" borderId="13" xfId="2" applyNumberFormat="1" applyFont="1" applyBorder="1" applyProtection="1">
      <protection locked="0"/>
    </xf>
    <xf numFmtId="3" fontId="2" fillId="0" borderId="13" xfId="2" applyNumberFormat="1" applyFont="1" applyBorder="1" applyAlignment="1" applyProtection="1">
      <alignment vertical="top"/>
      <protection locked="0"/>
    </xf>
    <xf numFmtId="3" fontId="3" fillId="0" borderId="13" xfId="2" applyNumberFormat="1" applyBorder="1" applyAlignment="1" applyProtection="1">
      <alignment vertical="top"/>
      <protection locked="0"/>
    </xf>
    <xf numFmtId="3" fontId="3" fillId="0" borderId="14" xfId="2" applyNumberFormat="1" applyBorder="1" applyAlignment="1" applyProtection="1">
      <alignment vertical="top"/>
      <protection locked="0"/>
    </xf>
    <xf numFmtId="3" fontId="5" fillId="5" borderId="24" xfId="2" applyNumberFormat="1" applyFont="1" applyFill="1" applyBorder="1" applyAlignment="1" applyProtection="1">
      <alignment vertical="center" wrapText="1"/>
      <protection locked="0"/>
    </xf>
    <xf numFmtId="3" fontId="2" fillId="3" borderId="41" xfId="2" applyNumberFormat="1" applyFont="1" applyFill="1" applyBorder="1" applyAlignment="1" applyProtection="1">
      <alignment horizontal="right" vertical="center"/>
      <protection locked="0"/>
    </xf>
    <xf numFmtId="3" fontId="11" fillId="0" borderId="52" xfId="2" applyNumberFormat="1" applyFont="1" applyBorder="1" applyAlignment="1" applyProtection="1">
      <alignment horizontal="right" vertical="center"/>
      <protection locked="0"/>
    </xf>
    <xf numFmtId="3" fontId="11" fillId="0" borderId="72" xfId="2" applyNumberFormat="1" applyFont="1" applyBorder="1" applyAlignment="1" applyProtection="1">
      <alignment horizontal="right" vertical="center" wrapText="1"/>
      <protection locked="0"/>
    </xf>
    <xf numFmtId="3" fontId="11" fillId="0" borderId="46" xfId="2" applyNumberFormat="1" applyFont="1" applyBorder="1" applyAlignment="1" applyProtection="1">
      <alignment horizontal="right" vertical="center" wrapText="1"/>
      <protection locked="0"/>
    </xf>
    <xf numFmtId="3" fontId="2" fillId="3" borderId="73" xfId="2" applyNumberFormat="1" applyFont="1" applyFill="1" applyBorder="1" applyAlignment="1" applyProtection="1">
      <alignment horizontal="right" vertical="center"/>
      <protection locked="0"/>
    </xf>
    <xf numFmtId="3" fontId="11" fillId="0" borderId="64" xfId="2" applyNumberFormat="1" applyFont="1" applyBorder="1" applyAlignment="1" applyProtection="1">
      <alignment horizontal="right" vertical="center" wrapText="1"/>
      <protection locked="0"/>
    </xf>
    <xf numFmtId="3" fontId="11" fillId="0" borderId="47" xfId="2" applyNumberFormat="1" applyFont="1" applyBorder="1" applyAlignment="1" applyProtection="1">
      <alignment horizontal="right" vertical="center"/>
      <protection locked="0"/>
    </xf>
    <xf numFmtId="3" fontId="11" fillId="0" borderId="48" xfId="2" applyNumberFormat="1" applyFont="1" applyBorder="1" applyAlignment="1" applyProtection="1">
      <alignment horizontal="right" vertical="center"/>
      <protection locked="0"/>
    </xf>
    <xf numFmtId="3" fontId="2" fillId="0" borderId="64" xfId="2" applyNumberFormat="1" applyFont="1" applyBorder="1" applyAlignment="1" applyProtection="1">
      <alignment horizontal="right" vertical="center" wrapText="1"/>
      <protection hidden="1"/>
    </xf>
    <xf numFmtId="3" fontId="2" fillId="3" borderId="74" xfId="2" applyNumberFormat="1" applyFont="1" applyFill="1" applyBorder="1" applyAlignment="1" applyProtection="1">
      <alignment horizontal="right" vertical="center"/>
      <protection locked="0"/>
    </xf>
    <xf numFmtId="3" fontId="11" fillId="0" borderId="76" xfId="2" applyNumberFormat="1" applyFont="1" applyBorder="1" applyAlignment="1" applyProtection="1">
      <alignment horizontal="right" vertical="center" wrapText="1"/>
      <protection locked="0"/>
    </xf>
    <xf numFmtId="3" fontId="11" fillId="0" borderId="62" xfId="2" applyNumberFormat="1" applyFont="1" applyBorder="1" applyAlignment="1" applyProtection="1">
      <alignment horizontal="right" vertical="center" wrapText="1"/>
      <protection locked="0"/>
    </xf>
    <xf numFmtId="3" fontId="2" fillId="0" borderId="64" xfId="2" applyNumberFormat="1" applyFont="1" applyBorder="1" applyAlignment="1" applyProtection="1">
      <alignment horizontal="right" vertical="center"/>
      <protection hidden="1"/>
    </xf>
    <xf numFmtId="3" fontId="2" fillId="0" borderId="50" xfId="2" applyNumberFormat="1" applyFont="1" applyBorder="1" applyAlignment="1" applyProtection="1">
      <alignment horizontal="right" vertical="center"/>
      <protection hidden="1"/>
    </xf>
    <xf numFmtId="3" fontId="2" fillId="0" borderId="66" xfId="2" applyNumberFormat="1" applyFont="1" applyBorder="1" applyAlignment="1" applyProtection="1">
      <alignment horizontal="right" vertical="center"/>
      <protection hidden="1"/>
    </xf>
    <xf numFmtId="3" fontId="2" fillId="0" borderId="46" xfId="2" applyNumberFormat="1" applyFont="1" applyBorder="1" applyAlignment="1" applyProtection="1">
      <alignment horizontal="right" vertical="center" wrapText="1"/>
      <protection hidden="1"/>
    </xf>
    <xf numFmtId="3" fontId="2" fillId="3" borderId="50" xfId="2" applyNumberFormat="1" applyFont="1" applyFill="1" applyBorder="1" applyAlignment="1" applyProtection="1">
      <alignment horizontal="right" vertical="center"/>
      <protection locked="0"/>
    </xf>
    <xf numFmtId="3" fontId="2" fillId="3" borderId="66" xfId="2" applyNumberFormat="1" applyFont="1" applyFill="1" applyBorder="1" applyAlignment="1" applyProtection="1">
      <alignment horizontal="right" vertical="center"/>
      <protection locked="0"/>
    </xf>
    <xf numFmtId="3" fontId="5" fillId="5" borderId="50" xfId="2" applyNumberFormat="1" applyFont="1" applyFill="1" applyBorder="1" applyAlignment="1" applyProtection="1">
      <alignment vertical="center"/>
      <protection locked="0"/>
    </xf>
    <xf numFmtId="3" fontId="11" fillId="0" borderId="50" xfId="2" applyNumberFormat="1" applyFont="1" applyBorder="1" applyAlignment="1" applyProtection="1">
      <alignment horizontal="right" vertical="center" wrapText="1"/>
      <protection locked="0"/>
    </xf>
    <xf numFmtId="3" fontId="11" fillId="0" borderId="66" xfId="2" applyNumberFormat="1" applyFont="1" applyBorder="1" applyAlignment="1" applyProtection="1">
      <alignment horizontal="right" vertical="center"/>
      <protection locked="0"/>
    </xf>
    <xf numFmtId="3" fontId="2" fillId="3" borderId="39" xfId="2" applyNumberFormat="1" applyFont="1" applyFill="1" applyBorder="1" applyAlignment="1" applyProtection="1">
      <alignment horizontal="right" vertical="center"/>
      <protection locked="0"/>
    </xf>
    <xf numFmtId="3" fontId="3" fillId="0" borderId="13" xfId="2" applyNumberFormat="1" applyBorder="1" applyProtection="1">
      <protection locked="0"/>
    </xf>
    <xf numFmtId="3" fontId="2" fillId="3" borderId="52" xfId="2" applyNumberFormat="1" applyFont="1" applyFill="1" applyBorder="1" applyAlignment="1" applyProtection="1">
      <alignment horizontal="center" vertical="center"/>
      <protection locked="0"/>
    </xf>
    <xf numFmtId="3" fontId="2" fillId="3" borderId="77" xfId="2" applyNumberFormat="1" applyFont="1" applyFill="1" applyBorder="1" applyAlignment="1" applyProtection="1">
      <alignment horizontal="center" vertical="center"/>
      <protection locked="0"/>
    </xf>
    <xf numFmtId="3" fontId="5" fillId="5" borderId="41" xfId="2" applyNumberFormat="1" applyFont="1" applyFill="1" applyBorder="1" applyAlignment="1" applyProtection="1">
      <alignment vertical="center"/>
      <protection locked="0"/>
    </xf>
    <xf numFmtId="3" fontId="11" fillId="0" borderId="74" xfId="2" applyNumberFormat="1" applyFont="1" applyBorder="1" applyAlignment="1" applyProtection="1">
      <alignment horizontal="right" vertical="center" wrapText="1"/>
      <protection locked="0"/>
    </xf>
    <xf numFmtId="3" fontId="11" fillId="0" borderId="78" xfId="2" applyNumberFormat="1" applyFont="1" applyBorder="1" applyAlignment="1" applyProtection="1">
      <alignment horizontal="right" vertical="center" wrapText="1"/>
      <protection locked="0"/>
    </xf>
    <xf numFmtId="3" fontId="11" fillId="0" borderId="64" xfId="2" applyNumberFormat="1" applyFont="1" applyBorder="1" applyAlignment="1" applyProtection="1">
      <alignment horizontal="right" vertical="center"/>
      <protection locked="0"/>
    </xf>
    <xf numFmtId="3" fontId="2" fillId="0" borderId="62" xfId="2" applyNumberFormat="1" applyFont="1" applyBorder="1" applyAlignment="1" applyProtection="1">
      <alignment horizontal="right" vertical="center" wrapText="1"/>
      <protection hidden="1"/>
    </xf>
    <xf numFmtId="3" fontId="11" fillId="0" borderId="79" xfId="2" applyNumberFormat="1" applyFont="1" applyBorder="1" applyAlignment="1" applyProtection="1">
      <alignment horizontal="right" vertical="center" wrapText="1"/>
      <protection locked="0"/>
    </xf>
    <xf numFmtId="3" fontId="2" fillId="5" borderId="50" xfId="2" applyNumberFormat="1" applyFont="1" applyFill="1" applyBorder="1" applyAlignment="1" applyProtection="1">
      <alignment vertical="center"/>
      <protection locked="0"/>
    </xf>
    <xf numFmtId="3" fontId="2" fillId="3" borderId="22" xfId="2" applyNumberFormat="1" applyFont="1" applyFill="1" applyBorder="1" applyAlignment="1" applyProtection="1">
      <alignment horizontal="right" vertical="center"/>
      <protection locked="0"/>
    </xf>
    <xf numFmtId="3" fontId="11" fillId="0" borderId="62" xfId="2" applyNumberFormat="1" applyFont="1" applyBorder="1" applyAlignment="1" applyProtection="1">
      <alignment horizontal="right" vertical="center"/>
      <protection locked="0"/>
    </xf>
    <xf numFmtId="3" fontId="2" fillId="3" borderId="78" xfId="2" applyNumberFormat="1" applyFont="1" applyFill="1" applyBorder="1" applyAlignment="1" applyProtection="1">
      <alignment horizontal="right" vertical="center"/>
      <protection locked="0"/>
    </xf>
    <xf numFmtId="3" fontId="11" fillId="0" borderId="80" xfId="2" applyNumberFormat="1" applyFont="1" applyBorder="1" applyAlignment="1" applyProtection="1">
      <alignment horizontal="right" vertical="center" wrapText="1"/>
      <protection locked="0"/>
    </xf>
    <xf numFmtId="3" fontId="2" fillId="3" borderId="1" xfId="2" applyNumberFormat="1" applyFont="1" applyFill="1" applyBorder="1" applyAlignment="1" applyProtection="1">
      <alignment horizontal="right" vertical="center"/>
      <protection locked="0"/>
    </xf>
    <xf numFmtId="3" fontId="11" fillId="0" borderId="81" xfId="2" applyNumberFormat="1" applyFont="1" applyBorder="1" applyAlignment="1" applyProtection="1">
      <alignment horizontal="right" vertical="center"/>
      <protection locked="0"/>
    </xf>
    <xf numFmtId="3" fontId="2" fillId="3" borderId="32" xfId="2" applyNumberFormat="1" applyFont="1" applyFill="1" applyBorder="1" applyAlignment="1" applyProtection="1">
      <alignment horizontal="right" vertical="center"/>
      <protection locked="0"/>
    </xf>
    <xf numFmtId="3" fontId="5" fillId="5" borderId="80" xfId="2" applyNumberFormat="1" applyFont="1" applyFill="1" applyBorder="1" applyAlignment="1" applyProtection="1">
      <alignment vertical="center"/>
      <protection locked="0"/>
    </xf>
    <xf numFmtId="3" fontId="2" fillId="3" borderId="17" xfId="2" applyNumberFormat="1" applyFont="1" applyFill="1" applyBorder="1" applyAlignment="1" applyProtection="1">
      <alignment horizontal="right" vertical="center"/>
      <protection locked="0"/>
    </xf>
    <xf numFmtId="3" fontId="2" fillId="3" borderId="40" xfId="2" applyNumberFormat="1" applyFont="1" applyFill="1" applyBorder="1" applyAlignment="1" applyProtection="1">
      <alignment horizontal="right" vertical="center"/>
      <protection locked="0"/>
    </xf>
    <xf numFmtId="3" fontId="5" fillId="5" borderId="24" xfId="2" applyNumberFormat="1" applyFont="1" applyFill="1" applyBorder="1" applyAlignment="1" applyProtection="1">
      <alignment vertical="center"/>
      <protection locked="0"/>
    </xf>
    <xf numFmtId="3" fontId="2" fillId="3" borderId="83" xfId="2" applyNumberFormat="1" applyFont="1" applyFill="1" applyBorder="1" applyAlignment="1" applyProtection="1">
      <alignment horizontal="right" vertical="center"/>
      <protection locked="0"/>
    </xf>
    <xf numFmtId="3" fontId="2" fillId="0" borderId="46" xfId="2" applyNumberFormat="1" applyFont="1" applyBorder="1" applyAlignment="1" applyProtection="1">
      <alignment horizontal="right" vertical="center"/>
      <protection hidden="1"/>
    </xf>
    <xf numFmtId="3" fontId="11" fillId="0" borderId="50" xfId="2" applyNumberFormat="1" applyFont="1" applyBorder="1" applyAlignment="1" applyProtection="1">
      <alignment horizontal="right" vertical="center"/>
      <protection locked="0"/>
    </xf>
    <xf numFmtId="3" fontId="2" fillId="4" borderId="48" xfId="2" applyNumberFormat="1" applyFont="1" applyFill="1" applyBorder="1" applyAlignment="1" applyProtection="1">
      <alignment horizontal="left" vertical="center" wrapText="1" indent="1"/>
      <protection locked="0"/>
    </xf>
    <xf numFmtId="3" fontId="5" fillId="4" borderId="46" xfId="2" applyNumberFormat="1" applyFont="1" applyFill="1" applyBorder="1" applyAlignment="1" applyProtection="1">
      <alignment vertical="center"/>
      <protection locked="0"/>
    </xf>
    <xf numFmtId="3" fontId="2" fillId="3" borderId="26" xfId="2" applyNumberFormat="1" applyFont="1" applyFill="1" applyBorder="1" applyAlignment="1" applyProtection="1">
      <alignment vertical="center"/>
      <protection locked="0"/>
    </xf>
    <xf numFmtId="3" fontId="11" fillId="0" borderId="66" xfId="2" applyNumberFormat="1" applyFont="1" applyBorder="1" applyAlignment="1" applyProtection="1">
      <alignment horizontal="right" vertical="center" wrapText="1"/>
      <protection locked="0"/>
    </xf>
    <xf numFmtId="3" fontId="2" fillId="3" borderId="84" xfId="2" applyNumberFormat="1" applyFont="1" applyFill="1" applyBorder="1" applyAlignment="1" applyProtection="1">
      <alignment horizontal="right" vertical="center"/>
      <protection locked="0"/>
    </xf>
    <xf numFmtId="3" fontId="2" fillId="3" borderId="77" xfId="2" applyNumberFormat="1" applyFont="1" applyFill="1" applyBorder="1" applyAlignment="1" applyProtection="1">
      <alignment vertical="center"/>
      <protection locked="0"/>
    </xf>
    <xf numFmtId="3" fontId="11" fillId="0" borderId="41" xfId="2" applyNumberFormat="1" applyFont="1" applyBorder="1" applyAlignment="1" applyProtection="1">
      <alignment vertical="center"/>
      <protection locked="0"/>
    </xf>
    <xf numFmtId="3" fontId="11" fillId="0" borderId="43" xfId="2" applyNumberFormat="1" applyFont="1" applyBorder="1" applyAlignment="1" applyProtection="1">
      <alignment vertical="center" wrapText="1"/>
      <protection locked="0"/>
    </xf>
    <xf numFmtId="3" fontId="11" fillId="0" borderId="43" xfId="2" applyNumberFormat="1" applyFont="1" applyBorder="1" applyAlignment="1" applyProtection="1">
      <alignment vertical="center"/>
      <protection locked="0"/>
    </xf>
    <xf numFmtId="3" fontId="11" fillId="0" borderId="74" xfId="2" applyNumberFormat="1" applyFont="1" applyBorder="1" applyAlignment="1" applyProtection="1">
      <alignment vertical="center"/>
      <protection locked="0"/>
    </xf>
    <xf numFmtId="3" fontId="11" fillId="0" borderId="46" xfId="2" applyNumberFormat="1" applyFont="1" applyBorder="1" applyAlignment="1" applyProtection="1">
      <alignment vertical="center"/>
      <protection locked="0"/>
    </xf>
    <xf numFmtId="3" fontId="11" fillId="0" borderId="48" xfId="2" applyNumberFormat="1" applyFont="1" applyBorder="1" applyAlignment="1" applyProtection="1">
      <alignment vertical="center"/>
      <protection locked="0"/>
    </xf>
    <xf numFmtId="3" fontId="11" fillId="0" borderId="64" xfId="2" applyNumberFormat="1" applyFont="1" applyBorder="1" applyAlignment="1" applyProtection="1">
      <alignment vertical="center" wrapText="1"/>
      <protection locked="0"/>
    </xf>
    <xf numFmtId="3" fontId="2" fillId="0" borderId="24" xfId="2" applyNumberFormat="1" applyFont="1" applyBorder="1" applyAlignment="1" applyProtection="1">
      <alignment vertical="center"/>
      <protection hidden="1"/>
    </xf>
    <xf numFmtId="3" fontId="2" fillId="3" borderId="23" xfId="2" applyNumberFormat="1" applyFont="1" applyFill="1" applyBorder="1" applyAlignment="1" applyProtection="1">
      <alignment vertical="center"/>
      <protection locked="0"/>
    </xf>
    <xf numFmtId="3" fontId="2" fillId="0" borderId="47" xfId="2" applyNumberFormat="1" applyFont="1" applyBorder="1" applyAlignment="1" applyProtection="1">
      <alignment vertical="center"/>
      <protection hidden="1"/>
    </xf>
    <xf numFmtId="3" fontId="2" fillId="3" borderId="73" xfId="2" applyNumberFormat="1" applyFont="1" applyFill="1" applyBorder="1" applyAlignment="1" applyProtection="1">
      <alignment vertical="center"/>
      <protection locked="0"/>
    </xf>
    <xf numFmtId="3" fontId="2" fillId="3" borderId="50" xfId="2" applyNumberFormat="1" applyFont="1" applyFill="1" applyBorder="1" applyAlignment="1" applyProtection="1">
      <alignment vertical="center"/>
      <protection locked="0"/>
    </xf>
    <xf numFmtId="3" fontId="2" fillId="3" borderId="64" xfId="2" applyNumberFormat="1" applyFont="1" applyFill="1" applyBorder="1" applyAlignment="1" applyProtection="1">
      <alignment vertical="center"/>
      <protection locked="0"/>
    </xf>
    <xf numFmtId="3" fontId="2" fillId="3" borderId="87" xfId="2" applyNumberFormat="1" applyFont="1" applyFill="1" applyBorder="1" applyAlignment="1" applyProtection="1">
      <alignment vertical="center"/>
      <protection locked="0"/>
    </xf>
    <xf numFmtId="3" fontId="2" fillId="3" borderId="46" xfId="2" applyNumberFormat="1" applyFont="1" applyFill="1" applyBorder="1" applyAlignment="1" applyProtection="1">
      <alignment vertical="center"/>
      <protection locked="0"/>
    </xf>
    <xf numFmtId="3" fontId="2" fillId="0" borderId="64" xfId="2" applyNumberFormat="1" applyFont="1" applyBorder="1" applyAlignment="1" applyProtection="1">
      <alignment vertical="center" wrapText="1"/>
      <protection hidden="1"/>
    </xf>
    <xf numFmtId="3" fontId="2" fillId="0" borderId="46" xfId="2" applyNumberFormat="1" applyFont="1" applyBorder="1" applyAlignment="1" applyProtection="1">
      <alignment vertical="center"/>
      <protection hidden="1"/>
    </xf>
    <xf numFmtId="3" fontId="11" fillId="0" borderId="50" xfId="2" applyNumberFormat="1" applyFont="1" applyBorder="1" applyAlignment="1" applyProtection="1">
      <alignment vertical="center"/>
      <protection locked="0"/>
    </xf>
    <xf numFmtId="3" fontId="11" fillId="0" borderId="51" xfId="2" applyNumberFormat="1" applyFont="1" applyBorder="1" applyAlignment="1" applyProtection="1">
      <alignment vertical="center"/>
      <protection locked="0"/>
    </xf>
    <xf numFmtId="3" fontId="2" fillId="3" borderId="88" xfId="2" applyNumberFormat="1" applyFont="1" applyFill="1" applyBorder="1" applyAlignment="1" applyProtection="1">
      <alignment vertical="center"/>
      <protection locked="0"/>
    </xf>
    <xf numFmtId="3" fontId="2" fillId="3" borderId="63" xfId="2" applyNumberFormat="1" applyFont="1" applyFill="1" applyBorder="1" applyAlignment="1" applyProtection="1">
      <alignment vertical="center"/>
      <protection locked="0"/>
    </xf>
    <xf numFmtId="3" fontId="11" fillId="0" borderId="41" xfId="2" applyNumberFormat="1" applyFont="1" applyBorder="1" applyAlignment="1" applyProtection="1">
      <alignment horizontal="right" vertical="center" wrapText="1" indent="1"/>
      <protection locked="0"/>
    </xf>
    <xf numFmtId="3" fontId="11" fillId="0" borderId="43" xfId="2" applyNumberFormat="1" applyFont="1" applyBorder="1" applyAlignment="1" applyProtection="1">
      <alignment horizontal="right" vertical="center" indent="1"/>
      <protection locked="0"/>
    </xf>
    <xf numFmtId="3" fontId="11" fillId="0" borderId="43" xfId="2" applyNumberFormat="1" applyFont="1" applyBorder="1" applyAlignment="1" applyProtection="1">
      <alignment horizontal="right" vertical="center" wrapText="1" indent="1"/>
      <protection locked="0"/>
    </xf>
    <xf numFmtId="3" fontId="11" fillId="0" borderId="74" xfId="2" applyNumberFormat="1" applyFont="1" applyBorder="1" applyAlignment="1" applyProtection="1">
      <alignment horizontal="right" vertical="center" wrapText="1" indent="1"/>
      <protection locked="0"/>
    </xf>
    <xf numFmtId="3" fontId="11" fillId="0" borderId="65" xfId="2" applyNumberFormat="1" applyFont="1" applyBorder="1" applyAlignment="1" applyProtection="1">
      <alignment vertical="center" wrapText="1"/>
      <protection locked="0"/>
    </xf>
    <xf numFmtId="3" fontId="2" fillId="3" borderId="44" xfId="2" applyNumberFormat="1" applyFont="1" applyFill="1" applyBorder="1" applyAlignment="1" applyProtection="1">
      <alignment vertical="center"/>
      <protection locked="0"/>
    </xf>
    <xf numFmtId="3" fontId="2" fillId="0" borderId="50" xfId="2" applyNumberFormat="1" applyFont="1" applyBorder="1" applyAlignment="1" applyProtection="1">
      <alignment vertical="center" wrapText="1"/>
      <protection hidden="1"/>
    </xf>
    <xf numFmtId="3" fontId="2" fillId="0" borderId="66" xfId="2" applyNumberFormat="1" applyFont="1" applyBorder="1" applyAlignment="1" applyProtection="1">
      <alignment vertical="center" wrapText="1"/>
      <protection hidden="1"/>
    </xf>
    <xf numFmtId="3" fontId="2" fillId="3" borderId="79" xfId="2" applyNumberFormat="1" applyFont="1" applyFill="1" applyBorder="1" applyAlignment="1" applyProtection="1">
      <alignment vertical="center"/>
      <protection locked="0"/>
    </xf>
    <xf numFmtId="3" fontId="2" fillId="3" borderId="65" xfId="2" applyNumberFormat="1" applyFont="1" applyFill="1" applyBorder="1" applyAlignment="1" applyProtection="1">
      <alignment vertical="center"/>
      <protection locked="0"/>
    </xf>
    <xf numFmtId="3" fontId="2" fillId="0" borderId="43" xfId="2" applyNumberFormat="1" applyFont="1" applyBorder="1" applyAlignment="1" applyProtection="1">
      <alignment vertical="center" wrapText="1"/>
      <protection hidden="1"/>
    </xf>
    <xf numFmtId="3" fontId="11" fillId="0" borderId="66" xfId="2" applyNumberFormat="1" applyFont="1" applyBorder="1" applyAlignment="1" applyProtection="1">
      <alignment vertical="center" wrapText="1"/>
      <protection locked="0"/>
    </xf>
    <xf numFmtId="0" fontId="2" fillId="0" borderId="0" xfId="1" applyFont="1" applyAlignment="1">
      <alignment vertical="center" wrapText="1"/>
    </xf>
    <xf numFmtId="3" fontId="2" fillId="0" borderId="74" xfId="2" applyNumberFormat="1" applyFont="1" applyBorder="1" applyAlignment="1" applyProtection="1">
      <alignment vertical="center"/>
      <protection hidden="1"/>
    </xf>
    <xf numFmtId="3" fontId="2" fillId="0" borderId="43" xfId="2" applyNumberFormat="1" applyFont="1" applyBorder="1" applyAlignment="1" applyProtection="1">
      <alignment vertical="center"/>
      <protection hidden="1"/>
    </xf>
    <xf numFmtId="3" fontId="2" fillId="0" borderId="41" xfId="2" applyNumberFormat="1" applyFont="1" applyBorder="1" applyAlignment="1" applyProtection="1">
      <alignment vertical="center"/>
      <protection hidden="1"/>
    </xf>
    <xf numFmtId="3" fontId="11" fillId="0" borderId="72" xfId="2" applyNumberFormat="1" applyFont="1" applyBorder="1" applyAlignment="1" applyProtection="1">
      <alignment vertical="center"/>
      <protection locked="0"/>
    </xf>
    <xf numFmtId="0" fontId="2" fillId="0" borderId="47" xfId="1" applyFont="1" applyBorder="1" applyProtection="1">
      <protection hidden="1"/>
    </xf>
    <xf numFmtId="3" fontId="2" fillId="3" borderId="96" xfId="2" applyNumberFormat="1" applyFont="1" applyFill="1" applyBorder="1" applyAlignment="1" applyProtection="1">
      <alignment vertical="center"/>
      <protection locked="0"/>
    </xf>
    <xf numFmtId="0" fontId="2" fillId="0" borderId="66" xfId="1" applyFont="1" applyBorder="1" applyProtection="1">
      <protection hidden="1"/>
    </xf>
    <xf numFmtId="3" fontId="2" fillId="3" borderId="68" xfId="2" applyNumberFormat="1" applyFont="1" applyFill="1" applyBorder="1" applyAlignment="1" applyProtection="1">
      <alignment vertical="center"/>
      <protection locked="0"/>
    </xf>
    <xf numFmtId="3" fontId="2" fillId="3" borderId="37" xfId="2" applyNumberFormat="1" applyFont="1" applyFill="1" applyBorder="1" applyAlignment="1" applyProtection="1">
      <alignment vertical="center"/>
      <protection locked="0"/>
    </xf>
    <xf numFmtId="3" fontId="2" fillId="0" borderId="98" xfId="2" applyNumberFormat="1" applyFont="1" applyBorder="1" applyAlignment="1" applyProtection="1">
      <alignment vertical="center" wrapText="1"/>
      <protection hidden="1"/>
    </xf>
    <xf numFmtId="3" fontId="2" fillId="3" borderId="99" xfId="2" applyNumberFormat="1" applyFont="1" applyFill="1" applyBorder="1" applyAlignment="1" applyProtection="1">
      <alignment vertical="center"/>
      <protection locked="0"/>
    </xf>
    <xf numFmtId="3" fontId="2" fillId="4" borderId="48" xfId="2" applyNumberFormat="1" applyFont="1" applyFill="1" applyBorder="1" applyAlignment="1" applyProtection="1">
      <alignment horizontal="left" vertical="center" wrapText="1" indent="2"/>
      <protection locked="0"/>
    </xf>
    <xf numFmtId="3" fontId="2" fillId="4" borderId="48" xfId="2" applyNumberFormat="1" applyFont="1" applyFill="1" applyBorder="1" applyAlignment="1" applyProtection="1">
      <alignment horizontal="left" vertical="center" wrapText="1" indent="3"/>
      <protection locked="0"/>
    </xf>
    <xf numFmtId="3" fontId="2" fillId="5" borderId="100" xfId="2" applyNumberFormat="1" applyFont="1" applyFill="1" applyBorder="1" applyAlignment="1" applyProtection="1">
      <alignment vertical="top" wrapText="1"/>
      <protection locked="0"/>
    </xf>
    <xf numFmtId="3" fontId="2" fillId="5" borderId="63" xfId="2" applyNumberFormat="1" applyFont="1" applyFill="1" applyBorder="1" applyAlignment="1" applyProtection="1">
      <alignment vertical="top" wrapText="1"/>
      <protection locked="0"/>
    </xf>
    <xf numFmtId="3" fontId="2" fillId="5" borderId="65" xfId="2" applyNumberFormat="1" applyFont="1" applyFill="1" applyBorder="1" applyAlignment="1" applyProtection="1">
      <alignment vertical="top" wrapText="1"/>
      <protection locked="0"/>
    </xf>
    <xf numFmtId="3" fontId="2" fillId="5" borderId="91" xfId="2" applyNumberFormat="1" applyFont="1" applyFill="1" applyBorder="1" applyAlignment="1" applyProtection="1">
      <alignment vertical="top" wrapText="1"/>
      <protection locked="0"/>
    </xf>
    <xf numFmtId="3" fontId="2" fillId="5" borderId="78" xfId="2" applyNumberFormat="1" applyFont="1" applyFill="1" applyBorder="1" applyAlignment="1" applyProtection="1">
      <alignment vertical="top" wrapText="1"/>
      <protection locked="0"/>
    </xf>
    <xf numFmtId="3" fontId="2" fillId="5" borderId="97" xfId="2" applyNumberFormat="1" applyFont="1" applyFill="1" applyBorder="1" applyAlignment="1" applyProtection="1">
      <alignment vertical="top" wrapText="1"/>
      <protection locked="0"/>
    </xf>
    <xf numFmtId="3" fontId="5" fillId="5" borderId="101" xfId="2" applyNumberFormat="1" applyFont="1" applyFill="1" applyBorder="1" applyAlignment="1" applyProtection="1">
      <alignment vertical="top" wrapText="1"/>
      <protection locked="0"/>
    </xf>
    <xf numFmtId="3" fontId="5" fillId="4" borderId="51" xfId="2" applyNumberFormat="1" applyFont="1" applyFill="1" applyBorder="1" applyAlignment="1" applyProtection="1">
      <alignment horizontal="center" vertical="center" wrapText="1"/>
      <protection locked="0"/>
    </xf>
    <xf numFmtId="3" fontId="5" fillId="4" borderId="57" xfId="2" applyNumberFormat="1" applyFont="1" applyFill="1" applyBorder="1" applyAlignment="1" applyProtection="1">
      <alignment horizontal="center" vertical="center" wrapText="1"/>
      <protection locked="0"/>
    </xf>
    <xf numFmtId="3" fontId="5" fillId="4" borderId="19" xfId="2" applyNumberFormat="1" applyFont="1" applyFill="1" applyBorder="1" applyAlignment="1" applyProtection="1">
      <alignment horizontal="center" vertical="center" wrapText="1"/>
      <protection locked="0"/>
    </xf>
    <xf numFmtId="3" fontId="5" fillId="5" borderId="51" xfId="2" applyNumberFormat="1" applyFont="1" applyFill="1" applyBorder="1" applyAlignment="1" applyProtection="1">
      <alignment horizontal="center" vertical="center" wrapText="1"/>
      <protection locked="0"/>
    </xf>
    <xf numFmtId="3" fontId="5" fillId="5" borderId="57" xfId="2" applyNumberFormat="1" applyFont="1" applyFill="1" applyBorder="1" applyAlignment="1" applyProtection="1">
      <alignment horizontal="center" vertical="center" wrapText="1"/>
      <protection locked="0"/>
    </xf>
    <xf numFmtId="3" fontId="2" fillId="5" borderId="48" xfId="2" applyNumberFormat="1" applyFont="1" applyFill="1" applyBorder="1" applyAlignment="1" applyProtection="1">
      <alignment horizontal="left" vertical="center" wrapText="1" indent="1"/>
      <protection locked="0"/>
    </xf>
    <xf numFmtId="3" fontId="5" fillId="5" borderId="25" xfId="2" applyNumberFormat="1" applyFont="1" applyFill="1" applyBorder="1" applyAlignment="1" applyProtection="1">
      <alignment horizontal="center" vertical="center" wrapText="1"/>
      <protection locked="0"/>
    </xf>
    <xf numFmtId="3" fontId="2" fillId="5" borderId="48" xfId="2" applyNumberFormat="1" applyFont="1" applyFill="1" applyBorder="1" applyAlignment="1" applyProtection="1">
      <alignment horizontal="left" vertical="center" wrapText="1" indent="3"/>
      <protection locked="0"/>
    </xf>
    <xf numFmtId="3" fontId="5" fillId="4" borderId="48" xfId="2" applyNumberFormat="1" applyFont="1" applyFill="1" applyBorder="1" applyAlignment="1" applyProtection="1">
      <alignment horizontal="center" vertical="center" wrapText="1"/>
      <protection locked="0"/>
    </xf>
    <xf numFmtId="3" fontId="5" fillId="5" borderId="48" xfId="2" applyNumberFormat="1" applyFont="1" applyFill="1" applyBorder="1" applyAlignment="1" applyProtection="1">
      <alignment horizontal="center" vertical="center" wrapText="1"/>
      <protection locked="0"/>
    </xf>
    <xf numFmtId="3" fontId="5" fillId="5" borderId="42" xfId="2" applyNumberFormat="1" applyFont="1" applyFill="1" applyBorder="1" applyAlignment="1" applyProtection="1">
      <alignment horizontal="center" vertical="center" wrapText="1"/>
      <protection locked="0"/>
    </xf>
    <xf numFmtId="3" fontId="2" fillId="5" borderId="51" xfId="2" applyNumberFormat="1" applyFont="1" applyFill="1" applyBorder="1" applyAlignment="1" applyProtection="1">
      <alignment horizontal="left" vertical="center" wrapText="1" indent="1"/>
      <protection locked="0"/>
    </xf>
    <xf numFmtId="3" fontId="5" fillId="5" borderId="45" xfId="2" applyNumberFormat="1" applyFont="1" applyFill="1" applyBorder="1" applyAlignment="1" applyProtection="1">
      <alignment horizontal="center" vertical="center"/>
      <protection locked="0"/>
    </xf>
    <xf numFmtId="3" fontId="5" fillId="5" borderId="31" xfId="2" applyNumberFormat="1" applyFont="1" applyFill="1" applyBorder="1" applyAlignment="1" applyProtection="1">
      <alignment horizontal="center" vertical="center"/>
      <protection locked="0"/>
    </xf>
    <xf numFmtId="3" fontId="5" fillId="5" borderId="42" xfId="2" applyNumberFormat="1" applyFont="1" applyFill="1" applyBorder="1" applyAlignment="1" applyProtection="1">
      <alignment horizontal="center" vertical="center"/>
      <protection locked="0"/>
    </xf>
    <xf numFmtId="3" fontId="5" fillId="5" borderId="7" xfId="2" applyNumberFormat="1" applyFont="1" applyFill="1" applyBorder="1" applyAlignment="1" applyProtection="1">
      <alignment horizontal="center" vertical="top" wrapText="1"/>
      <protection locked="0"/>
    </xf>
    <xf numFmtId="3" fontId="2" fillId="2" borderId="75" xfId="3" applyNumberFormat="1" applyFont="1" applyFill="1" applyBorder="1" applyAlignment="1" applyProtection="1">
      <alignment horizontal="right" vertical="center"/>
      <protection hidden="1"/>
    </xf>
    <xf numFmtId="3" fontId="0" fillId="0" borderId="0" xfId="0" applyNumberFormat="1"/>
    <xf numFmtId="3" fontId="1" fillId="0" borderId="0" xfId="1" applyNumberFormat="1"/>
    <xf numFmtId="3" fontId="2" fillId="0" borderId="23" xfId="2" applyNumberFormat="1" applyFont="1" applyBorder="1" applyAlignment="1" applyProtection="1">
      <alignment horizontal="center" vertical="center" wrapText="1"/>
      <protection locked="0"/>
    </xf>
    <xf numFmtId="3" fontId="2" fillId="0" borderId="93" xfId="2" applyNumberFormat="1" applyFont="1" applyBorder="1" applyAlignment="1" applyProtection="1">
      <alignment horizontal="center" vertical="center" wrapText="1"/>
      <protection locked="0"/>
    </xf>
    <xf numFmtId="3" fontId="2" fillId="0" borderId="26" xfId="2" applyNumberFormat="1" applyFont="1" applyBorder="1" applyAlignment="1" applyProtection="1">
      <alignment horizontal="center" vertical="center" wrapText="1"/>
      <protection locked="0"/>
    </xf>
    <xf numFmtId="3" fontId="2" fillId="0" borderId="26" xfId="1" applyNumberFormat="1" applyFont="1" applyBorder="1" applyAlignment="1" applyProtection="1">
      <alignment horizontal="center" vertical="center" wrapText="1"/>
      <protection locked="0"/>
    </xf>
    <xf numFmtId="3" fontId="2" fillId="0" borderId="94" xfId="1" applyNumberFormat="1" applyFont="1" applyBorder="1" applyAlignment="1" applyProtection="1">
      <alignment horizontal="center" vertical="center" wrapText="1"/>
      <protection locked="0"/>
    </xf>
    <xf numFmtId="3" fontId="2" fillId="0" borderId="27" xfId="2" applyNumberFormat="1" applyFont="1" applyBorder="1" applyAlignment="1" applyProtection="1">
      <alignment horizontal="center" vertical="center" wrapText="1"/>
      <protection locked="0"/>
    </xf>
    <xf numFmtId="3" fontId="2" fillId="0" borderId="27" xfId="1" applyNumberFormat="1" applyFont="1" applyBorder="1" applyAlignment="1" applyProtection="1">
      <alignment horizontal="center" vertical="center" wrapText="1"/>
      <protection locked="0"/>
    </xf>
    <xf numFmtId="3" fontId="2" fillId="0" borderId="95" xfId="1" applyNumberFormat="1" applyFont="1" applyBorder="1" applyAlignment="1" applyProtection="1">
      <alignment horizontal="center" vertical="center" wrapText="1"/>
      <protection locked="0"/>
    </xf>
    <xf numFmtId="0" fontId="2" fillId="0" borderId="0" xfId="1" applyFont="1" applyAlignment="1">
      <alignment horizontal="center" vertical="center" wrapText="1"/>
    </xf>
    <xf numFmtId="3" fontId="10" fillId="0" borderId="86" xfId="2" applyNumberFormat="1" applyFont="1" applyBorder="1" applyAlignment="1" applyProtection="1">
      <alignment horizontal="center" vertical="center" wrapText="1"/>
      <protection locked="0"/>
    </xf>
    <xf numFmtId="3" fontId="10" fillId="0" borderId="2" xfId="2" applyNumberFormat="1" applyFont="1" applyBorder="1" applyAlignment="1" applyProtection="1">
      <alignment horizontal="center" vertical="center" wrapText="1"/>
      <protection locked="0"/>
    </xf>
    <xf numFmtId="3" fontId="10" fillId="0" borderId="92" xfId="2" applyNumberFormat="1" applyFont="1" applyBorder="1" applyAlignment="1" applyProtection="1">
      <alignment horizontal="center" vertical="center" wrapText="1"/>
      <protection locked="0"/>
    </xf>
    <xf numFmtId="3" fontId="10" fillId="0" borderId="36" xfId="2" applyNumberFormat="1" applyFont="1" applyBorder="1" applyAlignment="1" applyProtection="1">
      <alignment horizontal="center" vertical="center" wrapText="1"/>
      <protection locked="0"/>
    </xf>
    <xf numFmtId="3" fontId="2" fillId="0" borderId="86" xfId="2" applyNumberFormat="1" applyFont="1" applyBorder="1" applyAlignment="1" applyProtection="1">
      <alignment horizontal="center" vertical="center" wrapText="1"/>
      <protection locked="0"/>
    </xf>
    <xf numFmtId="3" fontId="2" fillId="0" borderId="92" xfId="2" applyNumberFormat="1" applyFont="1" applyBorder="1" applyAlignment="1" applyProtection="1">
      <alignment horizontal="center" vertical="center" wrapText="1"/>
      <protection locked="0"/>
    </xf>
    <xf numFmtId="3" fontId="2" fillId="0" borderId="93" xfId="1" applyNumberFormat="1" applyFont="1" applyBorder="1" applyAlignment="1" applyProtection="1">
      <alignment horizontal="center" wrapText="1"/>
      <protection locked="0"/>
    </xf>
    <xf numFmtId="3" fontId="2" fillId="0" borderId="23" xfId="1" applyNumberFormat="1" applyFont="1" applyBorder="1" applyAlignment="1" applyProtection="1">
      <alignment horizontal="center" vertical="center" wrapText="1"/>
      <protection locked="0"/>
    </xf>
    <xf numFmtId="3" fontId="2" fillId="0" borderId="93" xfId="1" applyNumberFormat="1" applyFont="1" applyBorder="1" applyAlignment="1" applyProtection="1">
      <alignment horizontal="center" vertical="center" wrapText="1"/>
      <protection locked="0"/>
    </xf>
    <xf numFmtId="3" fontId="9" fillId="0" borderId="13" xfId="1" applyNumberFormat="1" applyFont="1" applyBorder="1" applyAlignment="1" applyProtection="1">
      <alignment horizontal="center"/>
      <protection locked="0"/>
    </xf>
    <xf numFmtId="3" fontId="9" fillId="0" borderId="14" xfId="1" applyNumberFormat="1" applyFont="1" applyBorder="1" applyAlignment="1" applyProtection="1">
      <alignment horizontal="center"/>
      <protection locked="0"/>
    </xf>
    <xf numFmtId="3" fontId="9" fillId="0" borderId="69" xfId="1" applyNumberFormat="1" applyFont="1" applyBorder="1" applyAlignment="1" applyProtection="1">
      <alignment horizontal="center"/>
      <protection locked="0"/>
    </xf>
    <xf numFmtId="3" fontId="9" fillId="0" borderId="70" xfId="1" applyNumberFormat="1" applyFont="1" applyBorder="1" applyAlignment="1" applyProtection="1">
      <alignment horizontal="center"/>
      <protection locked="0"/>
    </xf>
    <xf numFmtId="3" fontId="9" fillId="0" borderId="71" xfId="1" applyNumberFormat="1" applyFont="1" applyBorder="1" applyAlignment="1" applyProtection="1">
      <alignment horizontal="center"/>
      <protection locked="0"/>
    </xf>
    <xf numFmtId="3" fontId="15" fillId="7" borderId="89" xfId="2" applyNumberFormat="1" applyFont="1" applyFill="1" applyBorder="1" applyAlignment="1" applyProtection="1">
      <alignment horizontal="center" vertical="center"/>
      <protection locked="0"/>
    </xf>
    <xf numFmtId="3" fontId="15" fillId="7" borderId="90" xfId="2" applyNumberFormat="1" applyFont="1" applyFill="1" applyBorder="1" applyAlignment="1" applyProtection="1">
      <alignment horizontal="center" vertical="center"/>
      <protection locked="0"/>
    </xf>
    <xf numFmtId="3" fontId="15" fillId="7" borderId="91" xfId="2" applyNumberFormat="1" applyFont="1" applyFill="1" applyBorder="1" applyAlignment="1" applyProtection="1">
      <alignment horizontal="center" vertical="center"/>
      <protection locked="0"/>
    </xf>
    <xf numFmtId="3" fontId="2" fillId="0" borderId="16" xfId="2" applyNumberFormat="1" applyFont="1" applyBorder="1" applyAlignment="1" applyProtection="1">
      <alignment horizontal="center" vertical="center" wrapText="1"/>
      <protection locked="0"/>
    </xf>
    <xf numFmtId="3" fontId="2" fillId="0" borderId="29" xfId="1" applyNumberFormat="1" applyFont="1" applyBorder="1" applyAlignment="1" applyProtection="1">
      <alignment horizontal="center" wrapText="1"/>
      <protection locked="0"/>
    </xf>
    <xf numFmtId="3" fontId="2" fillId="0" borderId="29" xfId="2" applyNumberFormat="1" applyFont="1" applyBorder="1" applyAlignment="1" applyProtection="1">
      <alignment horizontal="center" vertical="center" wrapText="1"/>
      <protection locked="0"/>
    </xf>
    <xf numFmtId="3" fontId="2" fillId="0" borderId="29" xfId="1" applyNumberFormat="1" applyFont="1" applyBorder="1" applyAlignment="1" applyProtection="1">
      <alignment horizontal="center" vertical="center" wrapText="1"/>
      <protection locked="0"/>
    </xf>
    <xf numFmtId="3" fontId="2" fillId="0" borderId="19" xfId="2" applyNumberFormat="1" applyFont="1" applyBorder="1" applyAlignment="1" applyProtection="1">
      <alignment horizontal="center" vertical="center" wrapText="1"/>
      <protection locked="0"/>
    </xf>
    <xf numFmtId="3" fontId="2" fillId="0" borderId="25" xfId="2" applyNumberFormat="1" applyFont="1" applyBorder="1" applyAlignment="1" applyProtection="1">
      <alignment horizontal="center" vertical="center" wrapText="1"/>
      <protection locked="0"/>
    </xf>
    <xf numFmtId="3" fontId="2" fillId="0" borderId="31" xfId="2" applyNumberFormat="1" applyFont="1" applyBorder="1" applyAlignment="1" applyProtection="1">
      <alignment horizontal="center" vertical="center" wrapText="1"/>
      <protection locked="0"/>
    </xf>
    <xf numFmtId="3" fontId="2" fillId="0" borderId="17" xfId="2" applyNumberFormat="1" applyFont="1" applyBorder="1" applyAlignment="1" applyProtection="1">
      <alignment horizontal="center" vertical="center" wrapText="1"/>
      <protection locked="0"/>
    </xf>
    <xf numFmtId="3" fontId="2" fillId="0" borderId="0" xfId="2" applyNumberFormat="1" applyFont="1" applyAlignment="1" applyProtection="1">
      <alignment horizontal="center" vertical="center" wrapText="1"/>
      <protection locked="0"/>
    </xf>
    <xf numFmtId="3" fontId="2" fillId="0" borderId="1" xfId="2" applyNumberFormat="1" applyFont="1" applyBorder="1" applyAlignment="1" applyProtection="1">
      <alignment horizontal="center" vertical="center" wrapText="1"/>
      <protection locked="0"/>
    </xf>
    <xf numFmtId="3" fontId="9" fillId="2" borderId="13" xfId="2" applyNumberFormat="1" applyFont="1" applyFill="1" applyBorder="1" applyAlignment="1" applyProtection="1">
      <alignment horizontal="center" vertical="center" wrapText="1"/>
      <protection locked="0"/>
    </xf>
    <xf numFmtId="3" fontId="9" fillId="2" borderId="14" xfId="2" applyNumberFormat="1" applyFont="1" applyFill="1" applyBorder="1" applyAlignment="1" applyProtection="1">
      <alignment horizontal="center" vertical="center" wrapText="1"/>
      <protection locked="0"/>
    </xf>
    <xf numFmtId="3" fontId="2" fillId="0" borderId="13" xfId="1" applyNumberFormat="1" applyFont="1" applyBorder="1" applyProtection="1">
      <protection locked="0"/>
    </xf>
    <xf numFmtId="3" fontId="2" fillId="0" borderId="14" xfId="1" applyNumberFormat="1" applyFont="1" applyBorder="1" applyProtection="1">
      <protection locked="0"/>
    </xf>
    <xf numFmtId="3" fontId="9" fillId="0" borderId="13" xfId="1" applyNumberFormat="1" applyFont="1" applyBorder="1" applyAlignment="1" applyProtection="1">
      <alignment horizontal="center" vertical="center"/>
      <protection locked="0"/>
    </xf>
    <xf numFmtId="3" fontId="9" fillId="0" borderId="14" xfId="1" applyNumberFormat="1" applyFont="1" applyBorder="1" applyAlignment="1" applyProtection="1">
      <alignment horizontal="center" vertical="center"/>
      <protection locked="0"/>
    </xf>
    <xf numFmtId="3" fontId="10" fillId="0" borderId="85" xfId="2" applyNumberFormat="1" applyFont="1" applyBorder="1" applyAlignment="1" applyProtection="1">
      <alignment horizontal="center" vertical="center" wrapText="1"/>
      <protection locked="0"/>
    </xf>
    <xf numFmtId="3" fontId="10" fillId="0" borderId="40" xfId="2" applyNumberFormat="1" applyFont="1" applyBorder="1" applyAlignment="1" applyProtection="1">
      <alignment horizontal="center" vertical="center" wrapText="1"/>
      <protection locked="0"/>
    </xf>
    <xf numFmtId="3" fontId="10" fillId="0" borderId="82" xfId="2" applyNumberFormat="1" applyFont="1" applyBorder="1" applyAlignment="1" applyProtection="1">
      <alignment horizontal="center" vertical="center" wrapText="1"/>
      <protection locked="0"/>
    </xf>
    <xf numFmtId="3" fontId="10" fillId="0" borderId="39" xfId="2" applyNumberFormat="1" applyFont="1" applyBorder="1" applyAlignment="1" applyProtection="1">
      <alignment horizontal="center" vertical="center" wrapText="1"/>
      <protection locked="0"/>
    </xf>
    <xf numFmtId="3" fontId="9" fillId="0" borderId="13" xfId="2" applyNumberFormat="1" applyFont="1" applyBorder="1" applyAlignment="1" applyProtection="1">
      <alignment horizontal="center" vertical="center"/>
      <protection locked="0"/>
    </xf>
    <xf numFmtId="3" fontId="9" fillId="0" borderId="14" xfId="2" applyNumberFormat="1" applyFont="1" applyBorder="1" applyAlignment="1" applyProtection="1">
      <alignment horizontal="center" vertical="center"/>
      <protection locked="0"/>
    </xf>
    <xf numFmtId="3" fontId="2" fillId="0" borderId="18" xfId="2" applyNumberFormat="1" applyFont="1" applyBorder="1" applyAlignment="1" applyProtection="1">
      <alignment horizontal="center" vertical="center" wrapText="1"/>
      <protection locked="0"/>
    </xf>
    <xf numFmtId="3" fontId="2" fillId="0" borderId="24" xfId="1" applyNumberFormat="1" applyFont="1" applyBorder="1" applyAlignment="1" applyProtection="1">
      <alignment horizontal="center" vertical="center" wrapText="1"/>
      <protection locked="0"/>
    </xf>
    <xf numFmtId="3" fontId="2" fillId="0" borderId="30" xfId="1" applyNumberFormat="1" applyFont="1" applyBorder="1" applyAlignment="1" applyProtection="1">
      <alignment horizontal="center" vertical="center" wrapText="1"/>
      <protection locked="0"/>
    </xf>
    <xf numFmtId="3" fontId="2" fillId="0" borderId="20" xfId="2" applyNumberFormat="1" applyFont="1" applyBorder="1" applyAlignment="1" applyProtection="1">
      <alignment horizontal="center" vertical="center" wrapText="1"/>
      <protection locked="0"/>
    </xf>
    <xf numFmtId="3" fontId="2" fillId="0" borderId="32" xfId="1" applyNumberFormat="1" applyFont="1" applyBorder="1" applyAlignment="1" applyProtection="1">
      <alignment horizontal="center" vertical="center" wrapText="1"/>
      <protection locked="0"/>
    </xf>
    <xf numFmtId="3" fontId="2" fillId="0" borderId="21" xfId="2" applyNumberFormat="1" applyFont="1" applyBorder="1" applyAlignment="1" applyProtection="1">
      <alignment horizontal="center" vertical="center" wrapText="1"/>
      <protection locked="0"/>
    </xf>
    <xf numFmtId="3" fontId="2" fillId="0" borderId="33" xfId="1" applyNumberFormat="1" applyFont="1" applyBorder="1" applyAlignment="1" applyProtection="1">
      <alignment horizontal="center" vertical="center" wrapText="1"/>
      <protection locked="0"/>
    </xf>
    <xf numFmtId="3" fontId="2" fillId="0" borderId="32" xfId="2" applyNumberFormat="1" applyFont="1" applyBorder="1" applyAlignment="1" applyProtection="1">
      <alignment horizontal="center" vertical="center" wrapText="1"/>
      <protection locked="0"/>
    </xf>
    <xf numFmtId="3" fontId="5" fillId="0" borderId="82" xfId="1" applyNumberFormat="1" applyFont="1" applyBorder="1" applyAlignment="1" applyProtection="1">
      <alignment horizontal="center"/>
      <protection locked="0"/>
    </xf>
    <xf numFmtId="3" fontId="5" fillId="0" borderId="1" xfId="1" applyNumberFormat="1" applyFont="1" applyBorder="1" applyAlignment="1" applyProtection="1">
      <alignment horizontal="center"/>
      <protection locked="0"/>
    </xf>
    <xf numFmtId="3" fontId="5" fillId="0" borderId="39" xfId="1" applyNumberFormat="1" applyFont="1" applyBorder="1" applyAlignment="1" applyProtection="1">
      <alignment horizontal="center"/>
      <protection locked="0"/>
    </xf>
    <xf numFmtId="3" fontId="11" fillId="0" borderId="13" xfId="2" applyNumberFormat="1" applyFont="1" applyBorder="1" applyAlignment="1" applyProtection="1">
      <alignment horizontal="center" vertical="center"/>
      <protection locked="0"/>
    </xf>
    <xf numFmtId="3" fontId="11" fillId="0" borderId="14" xfId="2" applyNumberFormat="1" applyFont="1" applyBorder="1" applyAlignment="1" applyProtection="1">
      <alignment horizontal="center" vertical="center"/>
      <protection locked="0"/>
    </xf>
    <xf numFmtId="3" fontId="10" fillId="0" borderId="17" xfId="2" applyNumberFormat="1" applyFont="1" applyBorder="1" applyAlignment="1" applyProtection="1">
      <alignment horizontal="center" vertical="center" wrapText="1"/>
      <protection locked="0"/>
    </xf>
    <xf numFmtId="3" fontId="10" fillId="0" borderId="67" xfId="2" applyNumberFormat="1" applyFont="1" applyBorder="1" applyAlignment="1" applyProtection="1">
      <alignment horizontal="center" vertical="center" wrapText="1"/>
      <protection locked="0"/>
    </xf>
    <xf numFmtId="3" fontId="10" fillId="0" borderId="0" xfId="2" applyNumberFormat="1" applyFont="1" applyAlignment="1" applyProtection="1">
      <alignment horizontal="center" vertical="center" wrapText="1"/>
      <protection locked="0"/>
    </xf>
    <xf numFmtId="3" fontId="10" fillId="0" borderId="68" xfId="2" applyNumberFormat="1" applyFont="1" applyBorder="1" applyAlignment="1" applyProtection="1">
      <alignment horizontal="center" vertical="center" wrapText="1"/>
      <protection locked="0"/>
    </xf>
    <xf numFmtId="3" fontId="9" fillId="0" borderId="8" xfId="2" applyNumberFormat="1" applyFont="1" applyBorder="1" applyAlignment="1" applyProtection="1">
      <alignment horizontal="center" vertical="center"/>
      <protection locked="0"/>
    </xf>
    <xf numFmtId="3" fontId="9" fillId="0" borderId="9" xfId="2" applyNumberFormat="1" applyFont="1" applyBorder="1" applyAlignment="1" applyProtection="1">
      <alignment horizontal="center" vertical="center"/>
      <protection locked="0"/>
    </xf>
    <xf numFmtId="3" fontId="9" fillId="0" borderId="10" xfId="2" applyNumberFormat="1" applyFont="1" applyBorder="1" applyAlignment="1" applyProtection="1">
      <alignment horizontal="center" vertical="center"/>
      <protection locked="0"/>
    </xf>
    <xf numFmtId="3" fontId="9" fillId="0" borderId="11" xfId="2" applyNumberFormat="1" applyFont="1" applyBorder="1" applyAlignment="1" applyProtection="1">
      <alignment horizontal="center" vertical="center"/>
      <protection locked="0"/>
    </xf>
    <xf numFmtId="3" fontId="2" fillId="0" borderId="23" xfId="1" applyNumberFormat="1" applyFont="1" applyBorder="1" applyAlignment="1" applyProtection="1">
      <alignment horizontal="center" wrapText="1"/>
      <protection locked="0"/>
    </xf>
    <xf numFmtId="3" fontId="9" fillId="0" borderId="1" xfId="1" applyNumberFormat="1" applyFont="1" applyBorder="1" applyAlignment="1" applyProtection="1">
      <alignment horizontal="center"/>
      <protection locked="0"/>
    </xf>
    <xf numFmtId="3" fontId="12" fillId="6" borderId="13" xfId="2" applyNumberFormat="1" applyFont="1" applyFill="1" applyBorder="1" applyAlignment="1" applyProtection="1">
      <alignment horizontal="center" vertical="center"/>
      <protection locked="0"/>
    </xf>
    <xf numFmtId="3" fontId="12" fillId="6" borderId="14" xfId="2" applyNumberFormat="1" applyFont="1" applyFill="1" applyBorder="1" applyAlignment="1" applyProtection="1">
      <alignment horizontal="center" vertical="center"/>
      <protection locked="0"/>
    </xf>
    <xf numFmtId="3" fontId="4" fillId="2" borderId="0" xfId="2" applyNumberFormat="1" applyFont="1" applyFill="1" applyAlignment="1">
      <alignment horizontal="center"/>
    </xf>
    <xf numFmtId="3" fontId="5" fillId="2" borderId="0" xfId="2" applyNumberFormat="1" applyFont="1" applyFill="1" applyAlignment="1">
      <alignment horizontal="center"/>
    </xf>
    <xf numFmtId="3" fontId="6" fillId="2" borderId="0" xfId="2" applyNumberFormat="1" applyFont="1" applyFill="1" applyAlignment="1">
      <alignment horizontal="center"/>
    </xf>
    <xf numFmtId="3" fontId="7" fillId="0" borderId="0" xfId="2" applyNumberFormat="1" applyFont="1" applyAlignment="1">
      <alignment horizontal="center"/>
    </xf>
    <xf numFmtId="14" fontId="8" fillId="0" borderId="0" xfId="2" applyNumberFormat="1" applyFont="1" applyAlignment="1" applyProtection="1">
      <alignment horizontal="left" wrapText="1"/>
      <protection hidden="1"/>
    </xf>
    <xf numFmtId="14" fontId="8" fillId="0" borderId="0" xfId="1" applyNumberFormat="1" applyFont="1" applyAlignment="1" applyProtection="1">
      <alignment horizontal="left" wrapText="1"/>
      <protection hidden="1"/>
    </xf>
    <xf numFmtId="14" fontId="8" fillId="0" borderId="1" xfId="1" applyNumberFormat="1" applyFont="1" applyBorder="1" applyAlignment="1" applyProtection="1">
      <alignment horizontal="left" wrapText="1"/>
      <protection hidden="1"/>
    </xf>
    <xf numFmtId="3" fontId="9" fillId="0" borderId="3" xfId="1" applyNumberFormat="1" applyFont="1" applyBorder="1" applyAlignment="1" applyProtection="1">
      <alignment horizontal="center"/>
      <protection locked="0"/>
    </xf>
    <xf numFmtId="3" fontId="9" fillId="0" borderId="4" xfId="1" applyNumberFormat="1" applyFont="1" applyBorder="1" applyAlignment="1" applyProtection="1">
      <alignment horizontal="center"/>
      <protection locked="0"/>
    </xf>
    <xf numFmtId="3" fontId="9" fillId="0" borderId="5" xfId="1" applyNumberFormat="1" applyFont="1" applyBorder="1" applyAlignment="1" applyProtection="1">
      <alignment horizontal="center"/>
      <protection locked="0"/>
    </xf>
    <xf numFmtId="3" fontId="10" fillId="0" borderId="6" xfId="2" applyNumberFormat="1" applyFont="1" applyBorder="1" applyAlignment="1" applyProtection="1">
      <alignment horizontal="center" vertical="center" wrapText="1"/>
      <protection locked="0"/>
    </xf>
    <xf numFmtId="3" fontId="10" fillId="0" borderId="7" xfId="2" applyNumberFormat="1" applyFont="1" applyBorder="1" applyAlignment="1" applyProtection="1">
      <alignment horizontal="center" vertical="center" wrapText="1"/>
      <protection locked="0"/>
    </xf>
    <xf numFmtId="3" fontId="10" fillId="0" borderId="37" xfId="2" applyNumberFormat="1" applyFont="1" applyBorder="1" applyAlignment="1" applyProtection="1">
      <alignment horizontal="center" vertical="center" wrapText="1"/>
      <protection locked="0"/>
    </xf>
    <xf numFmtId="3" fontId="9" fillId="0" borderId="8" xfId="2" applyNumberFormat="1" applyFont="1" applyBorder="1" applyAlignment="1" applyProtection="1">
      <alignment horizontal="center"/>
      <protection locked="0"/>
    </xf>
    <xf numFmtId="3" fontId="9" fillId="0" borderId="9" xfId="2" applyNumberFormat="1" applyFont="1" applyBorder="1" applyAlignment="1" applyProtection="1">
      <alignment horizontal="center"/>
      <protection locked="0"/>
    </xf>
    <xf numFmtId="3" fontId="9" fillId="0" borderId="10" xfId="2" applyNumberFormat="1" applyFont="1" applyBorder="1" applyAlignment="1" applyProtection="1">
      <alignment horizontal="center"/>
      <protection locked="0"/>
    </xf>
    <xf numFmtId="3" fontId="9" fillId="0" borderId="11" xfId="2" applyNumberFormat="1" applyFont="1" applyBorder="1" applyAlignment="1" applyProtection="1">
      <alignment horizontal="center"/>
      <protection locked="0"/>
    </xf>
    <xf numFmtId="3" fontId="9" fillId="0" borderId="12" xfId="1" applyNumberFormat="1" applyFont="1" applyBorder="1" applyAlignment="1" applyProtection="1">
      <alignment horizontal="center"/>
      <protection locked="0"/>
    </xf>
    <xf numFmtId="3" fontId="9" fillId="0" borderId="13" xfId="2" applyNumberFormat="1" applyFont="1" applyBorder="1" applyAlignment="1" applyProtection="1">
      <alignment horizontal="center"/>
      <protection locked="0"/>
    </xf>
    <xf numFmtId="3" fontId="9" fillId="0" borderId="14" xfId="2" applyNumberFormat="1" applyFont="1" applyBorder="1" applyAlignment="1" applyProtection="1">
      <alignment horizontal="center"/>
      <protection locked="0"/>
    </xf>
    <xf numFmtId="3" fontId="2" fillId="0" borderId="15" xfId="2" applyNumberFormat="1" applyFont="1" applyBorder="1" applyAlignment="1" applyProtection="1">
      <alignment horizontal="center" vertical="center" wrapText="1"/>
      <protection locked="0"/>
    </xf>
    <xf numFmtId="3" fontId="2" fillId="0" borderId="22" xfId="1" applyNumberFormat="1" applyFont="1" applyBorder="1" applyAlignment="1" applyProtection="1">
      <alignment horizontal="center" vertical="center" wrapText="1"/>
      <protection locked="0"/>
    </xf>
    <xf numFmtId="3" fontId="2" fillId="0" borderId="28" xfId="1" applyNumberFormat="1" applyFont="1" applyBorder="1" applyAlignment="1" applyProtection="1">
      <alignment horizontal="center" vertical="center" wrapText="1"/>
      <protection locked="0"/>
    </xf>
    <xf numFmtId="3" fontId="2" fillId="0" borderId="0" xfId="1" applyNumberFormat="1" applyFont="1" applyAlignment="1" applyProtection="1">
      <alignment horizontal="center" vertical="center" wrapText="1"/>
      <protection locked="0"/>
    </xf>
    <xf numFmtId="3" fontId="2" fillId="0" borderId="1" xfId="1" applyNumberFormat="1" applyFont="1" applyBorder="1" applyAlignment="1" applyProtection="1">
      <alignment horizontal="center" vertical="center" wrapText="1"/>
      <protection locked="0"/>
    </xf>
    <xf numFmtId="3" fontId="2" fillId="0" borderId="24" xfId="2" applyNumberFormat="1" applyFont="1" applyBorder="1" applyAlignment="1" applyProtection="1">
      <alignment horizontal="center" vertical="center" wrapText="1"/>
      <protection locked="0"/>
    </xf>
    <xf numFmtId="3" fontId="2" fillId="0" borderId="30" xfId="2" applyNumberFormat="1" applyFont="1" applyBorder="1" applyAlignment="1" applyProtection="1">
      <alignment horizontal="center" vertical="center" wrapText="1"/>
      <protection locked="0"/>
    </xf>
  </cellXfs>
  <cellStyles count="4">
    <cellStyle name="Normal" xfId="0" builtinId="0"/>
    <cellStyle name="Normal 2" xfId="1" xr:uid="{FB3E8E32-2E39-4316-AA62-89FA563771A1}"/>
    <cellStyle name="Normal_1.1" xfId="3" xr:uid="{D705CBAE-29C3-4317-B3B8-79991D1B44C5}"/>
    <cellStyle name="Normal_ECB_Tables_revESTAT" xfId="2" xr:uid="{3FE043A1-5331-4FDE-8549-D67C2F602835}"/>
  </cellStyles>
  <dxfs count="540"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</dxfs>
  <tableStyles count="0" defaultTableStyle="TableStyleMedium2" defaultPivotStyle="PivotStyleLight16"/>
  <colors>
    <mruColors>
      <color rgb="FF333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work\gesmes\NewVersionOfMyMacro\QESA95A_modif_g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Do"/>
      <sheetName val="Controller"/>
      <sheetName val="Log"/>
      <sheetName val="AddInTemplate"/>
      <sheetName val="O"/>
      <sheetName val="O1"/>
      <sheetName val="0101ACU"/>
      <sheetName val="0101ACO"/>
      <sheetName val="0101QCU"/>
      <sheetName val="0101QCO"/>
      <sheetName val="0102QCU"/>
      <sheetName val="0102ACU"/>
      <sheetName val="0102QCO"/>
      <sheetName val="0102ACO"/>
      <sheetName val="0103QCU"/>
      <sheetName val="0103QCO"/>
      <sheetName val="0103ACU"/>
      <sheetName val="0103ACO"/>
      <sheetName val="1.4"/>
      <sheetName val="1.5"/>
      <sheetName val="1.6"/>
      <sheetName val="1.7"/>
      <sheetName val="1.8"/>
      <sheetName val="1.9"/>
      <sheetName val="1.10"/>
      <sheetName val="1.11"/>
      <sheetName val="1.12"/>
      <sheetName val="1.13"/>
      <sheetName val="1.14"/>
      <sheetName val="1.15"/>
      <sheetName val="1.16"/>
      <sheetName val="1.17"/>
      <sheetName val="1.18"/>
      <sheetName val="1.19"/>
      <sheetName val="1.20"/>
      <sheetName val="2"/>
      <sheetName val="O3"/>
      <sheetName val="3.1"/>
      <sheetName val="3.2"/>
      <sheetName val="3.3"/>
      <sheetName val="4.1"/>
      <sheetName val="4.2"/>
      <sheetName val="5.1"/>
      <sheetName val="5.2"/>
      <sheetName val="6.1"/>
      <sheetName val="6.2"/>
      <sheetName val="7.1"/>
      <sheetName val="7.2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ExecuteAll"/>
      <sheetName val="Main"/>
      <sheetName val="Tools"/>
      <sheetName val="QESA95A_modif_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9">
          <cell r="C9" t="str">
            <v>TRB1*G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E21AD0-45FD-4281-8EB6-136B9959892C}">
  <sheetPr codeName="Sheet1" filterMode="1"/>
  <dimension ref="A1:I23674"/>
  <sheetViews>
    <sheetView workbookViewId="0">
      <pane ySplit="1" topLeftCell="A15782" activePane="bottomLeft" state="frozen"/>
      <selection activeCell="K12" sqref="K12"/>
      <selection pane="bottomLeft" activeCell="E22945" sqref="E22945"/>
    </sheetView>
  </sheetViews>
  <sheetFormatPr defaultColWidth="9.1796875" defaultRowHeight="14.5"/>
  <cols>
    <col min="1" max="4" width="8.7265625" customWidth="1"/>
    <col min="5" max="5" width="10.81640625" style="211" customWidth="1"/>
    <col min="6" max="6" width="8.7265625" customWidth="1"/>
    <col min="7" max="8" width="9.1796875" style="1"/>
    <col min="9" max="9" width="38.453125" style="1" customWidth="1"/>
    <col min="10" max="16384" width="9.1796875" style="1"/>
  </cols>
  <sheetData>
    <row r="1" spans="1:9">
      <c r="A1" t="s">
        <v>0</v>
      </c>
      <c r="B1" t="s">
        <v>1</v>
      </c>
      <c r="C1" t="s">
        <v>2</v>
      </c>
      <c r="D1" t="s">
        <v>3</v>
      </c>
      <c r="E1" s="211" t="s">
        <v>4</v>
      </c>
      <c r="F1" t="s">
        <v>5</v>
      </c>
      <c r="I1" s="1" t="s">
        <v>264</v>
      </c>
    </row>
    <row r="2" spans="1:9" hidden="1">
      <c r="A2">
        <v>1995</v>
      </c>
      <c r="B2" t="s">
        <v>6</v>
      </c>
      <c r="C2" t="s">
        <v>7</v>
      </c>
      <c r="D2" t="s">
        <v>263</v>
      </c>
      <c r="E2">
        <v>275313</v>
      </c>
    </row>
    <row r="3" spans="1:9" hidden="1">
      <c r="A3">
        <v>1995</v>
      </c>
      <c r="B3" t="s">
        <v>6</v>
      </c>
      <c r="C3" t="s">
        <v>7</v>
      </c>
      <c r="D3" t="s">
        <v>8</v>
      </c>
      <c r="E3">
        <v>930190</v>
      </c>
    </row>
    <row r="4" spans="1:9" hidden="1">
      <c r="A4">
        <v>1995</v>
      </c>
      <c r="B4" t="s">
        <v>6</v>
      </c>
      <c r="C4" t="s">
        <v>7</v>
      </c>
      <c r="D4" t="s">
        <v>9</v>
      </c>
      <c r="E4">
        <v>1985922</v>
      </c>
    </row>
    <row r="5" spans="1:9" hidden="1">
      <c r="A5">
        <v>1995</v>
      </c>
      <c r="B5" t="s">
        <v>6</v>
      </c>
      <c r="C5" t="s">
        <v>10</v>
      </c>
      <c r="D5" t="s">
        <v>11</v>
      </c>
      <c r="E5">
        <v>-436684</v>
      </c>
    </row>
    <row r="6" spans="1:9" hidden="1">
      <c r="A6">
        <v>1995</v>
      </c>
      <c r="B6" t="s">
        <v>6</v>
      </c>
      <c r="C6" t="s">
        <v>10</v>
      </c>
      <c r="D6" t="s">
        <v>12</v>
      </c>
      <c r="E6">
        <v>3932476</v>
      </c>
    </row>
    <row r="7" spans="1:9" hidden="1">
      <c r="A7">
        <v>1995</v>
      </c>
      <c r="B7" t="s">
        <v>6</v>
      </c>
      <c r="C7" t="s">
        <v>10</v>
      </c>
      <c r="D7" t="s">
        <v>13</v>
      </c>
      <c r="E7">
        <v>2975385</v>
      </c>
    </row>
    <row r="8" spans="1:9" hidden="1">
      <c r="A8">
        <v>1995</v>
      </c>
      <c r="B8" t="s">
        <v>6</v>
      </c>
      <c r="C8" t="s">
        <v>10</v>
      </c>
      <c r="D8" t="s">
        <v>14</v>
      </c>
      <c r="E8">
        <v>1780831</v>
      </c>
    </row>
    <row r="9" spans="1:9" hidden="1">
      <c r="A9">
        <v>1995</v>
      </c>
      <c r="B9" t="s">
        <v>6</v>
      </c>
      <c r="C9" t="s">
        <v>10</v>
      </c>
      <c r="D9" t="s">
        <v>15</v>
      </c>
      <c r="E9">
        <v>1346903</v>
      </c>
    </row>
    <row r="10" spans="1:9" hidden="1">
      <c r="A10">
        <v>1995</v>
      </c>
      <c r="B10" t="s">
        <v>6</v>
      </c>
      <c r="C10" t="s">
        <v>10</v>
      </c>
      <c r="D10" t="s">
        <v>16</v>
      </c>
      <c r="E10">
        <v>433929</v>
      </c>
    </row>
    <row r="11" spans="1:9" hidden="1">
      <c r="A11">
        <v>1995</v>
      </c>
      <c r="B11" t="s">
        <v>6</v>
      </c>
      <c r="C11" t="s">
        <v>10</v>
      </c>
      <c r="D11" t="s">
        <v>17</v>
      </c>
      <c r="E11">
        <v>0</v>
      </c>
      <c r="F11">
        <v>20</v>
      </c>
    </row>
    <row r="12" spans="1:9" hidden="1">
      <c r="A12">
        <v>1995</v>
      </c>
      <c r="B12" t="s">
        <v>6</v>
      </c>
      <c r="C12" t="s">
        <v>10</v>
      </c>
      <c r="D12" t="s">
        <v>18</v>
      </c>
      <c r="E12">
        <v>3962039</v>
      </c>
    </row>
    <row r="13" spans="1:9" hidden="1">
      <c r="A13">
        <v>1995</v>
      </c>
      <c r="B13" t="s">
        <v>6</v>
      </c>
      <c r="C13" t="s">
        <v>10</v>
      </c>
      <c r="D13" t="s">
        <v>19</v>
      </c>
      <c r="E13">
        <v>4012984</v>
      </c>
    </row>
    <row r="14" spans="1:9" hidden="1">
      <c r="A14">
        <v>1995</v>
      </c>
      <c r="B14" t="s">
        <v>6</v>
      </c>
      <c r="C14" t="s">
        <v>10</v>
      </c>
      <c r="D14" t="s">
        <v>20</v>
      </c>
      <c r="E14">
        <v>4012984</v>
      </c>
    </row>
    <row r="15" spans="1:9" hidden="1">
      <c r="A15">
        <v>1995</v>
      </c>
      <c r="B15" t="s">
        <v>6</v>
      </c>
      <c r="C15" t="s">
        <v>10</v>
      </c>
      <c r="D15" t="s">
        <v>21</v>
      </c>
      <c r="E15">
        <v>520408</v>
      </c>
    </row>
    <row r="16" spans="1:9" hidden="1">
      <c r="A16">
        <v>1995</v>
      </c>
      <c r="B16" t="s">
        <v>6</v>
      </c>
      <c r="C16" t="s">
        <v>10</v>
      </c>
      <c r="D16" t="s">
        <v>22</v>
      </c>
      <c r="E16">
        <v>-111987</v>
      </c>
    </row>
    <row r="17" spans="1:5" hidden="1">
      <c r="A17">
        <v>1995</v>
      </c>
      <c r="B17" t="s">
        <v>6</v>
      </c>
      <c r="C17" t="s">
        <v>23</v>
      </c>
      <c r="D17" t="s">
        <v>24</v>
      </c>
      <c r="E17">
        <v>1667989</v>
      </c>
    </row>
    <row r="18" spans="1:5" hidden="1">
      <c r="A18">
        <v>1995</v>
      </c>
      <c r="B18" t="s">
        <v>6</v>
      </c>
      <c r="C18" t="s">
        <v>23</v>
      </c>
      <c r="D18" t="s">
        <v>25</v>
      </c>
      <c r="E18">
        <v>1207133</v>
      </c>
    </row>
    <row r="19" spans="1:5" hidden="1">
      <c r="A19">
        <v>1995</v>
      </c>
      <c r="B19" t="s">
        <v>6</v>
      </c>
      <c r="C19" t="s">
        <v>23</v>
      </c>
      <c r="D19" t="s">
        <v>26</v>
      </c>
      <c r="E19">
        <v>460856</v>
      </c>
    </row>
    <row r="20" spans="1:5" hidden="1">
      <c r="A20">
        <v>1995</v>
      </c>
      <c r="B20" t="s">
        <v>6</v>
      </c>
      <c r="C20" t="s">
        <v>23</v>
      </c>
      <c r="D20" t="s">
        <v>27</v>
      </c>
      <c r="E20">
        <v>527580</v>
      </c>
    </row>
    <row r="21" spans="1:5" hidden="1">
      <c r="A21">
        <v>1995</v>
      </c>
      <c r="B21" t="s">
        <v>6</v>
      </c>
      <c r="C21" t="s">
        <v>23</v>
      </c>
      <c r="D21" t="s">
        <v>28</v>
      </c>
      <c r="E21">
        <v>457074</v>
      </c>
    </row>
    <row r="22" spans="1:5" hidden="1">
      <c r="A22">
        <v>1995</v>
      </c>
      <c r="B22" t="s">
        <v>6</v>
      </c>
      <c r="C22" t="s">
        <v>23</v>
      </c>
      <c r="D22" t="s">
        <v>29</v>
      </c>
      <c r="E22">
        <v>70506</v>
      </c>
    </row>
    <row r="23" spans="1:5" hidden="1">
      <c r="A23">
        <v>1995</v>
      </c>
      <c r="B23" t="s">
        <v>6</v>
      </c>
      <c r="C23" t="s">
        <v>23</v>
      </c>
      <c r="D23" t="s">
        <v>30</v>
      </c>
      <c r="E23">
        <v>43924</v>
      </c>
    </row>
    <row r="24" spans="1:5" hidden="1">
      <c r="A24">
        <v>1995</v>
      </c>
      <c r="B24" t="s">
        <v>6</v>
      </c>
      <c r="C24" t="s">
        <v>23</v>
      </c>
      <c r="D24" t="s">
        <v>31</v>
      </c>
      <c r="E24">
        <v>4193</v>
      </c>
    </row>
    <row r="25" spans="1:5" hidden="1">
      <c r="A25">
        <v>1995</v>
      </c>
      <c r="B25" t="s">
        <v>6</v>
      </c>
      <c r="C25" t="s">
        <v>23</v>
      </c>
      <c r="D25" t="s">
        <v>32</v>
      </c>
      <c r="E25">
        <v>39731</v>
      </c>
    </row>
    <row r="26" spans="1:5" hidden="1">
      <c r="A26">
        <v>1995</v>
      </c>
      <c r="B26" t="s">
        <v>6</v>
      </c>
      <c r="C26" t="s">
        <v>23</v>
      </c>
      <c r="D26" t="s">
        <v>33</v>
      </c>
      <c r="E26">
        <v>238070</v>
      </c>
    </row>
    <row r="27" spans="1:5" hidden="1">
      <c r="A27">
        <v>1995</v>
      </c>
      <c r="B27" t="s">
        <v>6</v>
      </c>
      <c r="C27" t="s">
        <v>23</v>
      </c>
      <c r="D27" t="s">
        <v>34</v>
      </c>
      <c r="E27">
        <v>220377</v>
      </c>
    </row>
    <row r="28" spans="1:5" hidden="1">
      <c r="A28">
        <v>1995</v>
      </c>
      <c r="B28" t="s">
        <v>6</v>
      </c>
      <c r="C28" t="s">
        <v>23</v>
      </c>
      <c r="D28" t="s">
        <v>35</v>
      </c>
      <c r="E28">
        <v>284429</v>
      </c>
    </row>
    <row r="29" spans="1:5" hidden="1">
      <c r="A29">
        <v>1995</v>
      </c>
      <c r="B29" t="s">
        <v>6</v>
      </c>
      <c r="C29" t="s">
        <v>23</v>
      </c>
      <c r="D29" t="s">
        <v>36</v>
      </c>
      <c r="E29">
        <v>2556</v>
      </c>
    </row>
    <row r="30" spans="1:5" hidden="1">
      <c r="A30">
        <v>1995</v>
      </c>
      <c r="B30" t="s">
        <v>6</v>
      </c>
      <c r="C30" t="s">
        <v>23</v>
      </c>
      <c r="D30" t="s">
        <v>37</v>
      </c>
      <c r="E30">
        <v>2556</v>
      </c>
    </row>
    <row r="31" spans="1:5" hidden="1">
      <c r="A31">
        <v>1995</v>
      </c>
      <c r="B31" t="s">
        <v>6</v>
      </c>
      <c r="C31" t="s">
        <v>23</v>
      </c>
      <c r="D31" t="s">
        <v>38</v>
      </c>
      <c r="E31">
        <v>0</v>
      </c>
    </row>
    <row r="32" spans="1:5" hidden="1">
      <c r="A32">
        <v>1995</v>
      </c>
      <c r="B32" t="s">
        <v>6</v>
      </c>
      <c r="C32" t="s">
        <v>23</v>
      </c>
      <c r="D32" t="s">
        <v>39</v>
      </c>
      <c r="E32">
        <v>0</v>
      </c>
    </row>
    <row r="33" spans="1:5" hidden="1">
      <c r="A33">
        <v>1995</v>
      </c>
      <c r="B33" t="s">
        <v>6</v>
      </c>
      <c r="C33" t="s">
        <v>23</v>
      </c>
      <c r="D33" t="s">
        <v>40</v>
      </c>
      <c r="E33">
        <v>1037</v>
      </c>
    </row>
    <row r="34" spans="1:5" hidden="1">
      <c r="A34">
        <v>1995</v>
      </c>
      <c r="B34" t="s">
        <v>6</v>
      </c>
      <c r="C34" t="s">
        <v>23</v>
      </c>
      <c r="D34" t="s">
        <v>41</v>
      </c>
      <c r="E34">
        <v>1037</v>
      </c>
    </row>
    <row r="35" spans="1:5" hidden="1">
      <c r="A35">
        <v>1995</v>
      </c>
      <c r="B35" t="s">
        <v>6</v>
      </c>
      <c r="C35" t="s">
        <v>23</v>
      </c>
      <c r="D35" t="s">
        <v>42</v>
      </c>
      <c r="E35">
        <v>0</v>
      </c>
    </row>
    <row r="36" spans="1:5" hidden="1">
      <c r="A36">
        <v>1995</v>
      </c>
      <c r="B36" t="s">
        <v>6</v>
      </c>
      <c r="C36" t="s">
        <v>23</v>
      </c>
      <c r="D36" t="s">
        <v>43</v>
      </c>
      <c r="E36">
        <v>0</v>
      </c>
    </row>
    <row r="37" spans="1:5" hidden="1">
      <c r="A37">
        <v>1995</v>
      </c>
      <c r="B37" t="s">
        <v>6</v>
      </c>
      <c r="C37" t="s">
        <v>23</v>
      </c>
      <c r="D37" t="s">
        <v>44</v>
      </c>
      <c r="E37">
        <v>14100</v>
      </c>
    </row>
    <row r="38" spans="1:5" hidden="1">
      <c r="A38">
        <v>1995</v>
      </c>
      <c r="B38" t="s">
        <v>6</v>
      </c>
      <c r="C38" t="s">
        <v>23</v>
      </c>
      <c r="D38" t="s">
        <v>45</v>
      </c>
      <c r="E38">
        <v>265040</v>
      </c>
    </row>
    <row r="39" spans="1:5" hidden="1">
      <c r="A39">
        <v>1995</v>
      </c>
      <c r="B39" t="s">
        <v>6</v>
      </c>
      <c r="C39" t="s">
        <v>23</v>
      </c>
      <c r="D39" t="s">
        <v>46</v>
      </c>
      <c r="E39">
        <v>265040</v>
      </c>
    </row>
    <row r="40" spans="1:5" hidden="1">
      <c r="A40">
        <v>1995</v>
      </c>
      <c r="B40" t="s">
        <v>6</v>
      </c>
      <c r="C40" t="s">
        <v>23</v>
      </c>
      <c r="D40" t="s">
        <v>47</v>
      </c>
      <c r="E40">
        <v>0</v>
      </c>
    </row>
    <row r="41" spans="1:5" hidden="1">
      <c r="A41">
        <v>1995</v>
      </c>
      <c r="B41" t="s">
        <v>6</v>
      </c>
      <c r="C41" t="s">
        <v>23</v>
      </c>
      <c r="D41" t="s">
        <v>48</v>
      </c>
      <c r="E41">
        <v>1386829</v>
      </c>
    </row>
    <row r="42" spans="1:5" hidden="1">
      <c r="A42">
        <v>1995</v>
      </c>
      <c r="B42" t="s">
        <v>6</v>
      </c>
      <c r="C42" t="s">
        <v>23</v>
      </c>
      <c r="D42" t="s">
        <v>49</v>
      </c>
      <c r="E42">
        <v>472510</v>
      </c>
    </row>
    <row r="43" spans="1:5" hidden="1">
      <c r="A43">
        <v>1995</v>
      </c>
      <c r="B43" t="s">
        <v>6</v>
      </c>
      <c r="C43" t="s">
        <v>23</v>
      </c>
      <c r="D43" t="s">
        <v>50</v>
      </c>
      <c r="E43">
        <v>433679</v>
      </c>
    </row>
    <row r="44" spans="1:5" hidden="1">
      <c r="A44">
        <v>1995</v>
      </c>
      <c r="B44" t="s">
        <v>6</v>
      </c>
      <c r="C44" t="s">
        <v>23</v>
      </c>
      <c r="D44" t="s">
        <v>51</v>
      </c>
      <c r="E44">
        <v>27177</v>
      </c>
    </row>
    <row r="45" spans="1:5" hidden="1">
      <c r="A45">
        <v>1995</v>
      </c>
      <c r="B45" t="s">
        <v>6</v>
      </c>
      <c r="C45" t="s">
        <v>23</v>
      </c>
      <c r="D45" t="s">
        <v>52</v>
      </c>
      <c r="E45">
        <v>11654</v>
      </c>
    </row>
    <row r="46" spans="1:5" hidden="1">
      <c r="A46">
        <v>1995</v>
      </c>
      <c r="B46" t="s">
        <v>6</v>
      </c>
      <c r="C46" t="s">
        <v>23</v>
      </c>
      <c r="D46" t="s">
        <v>53</v>
      </c>
      <c r="E46">
        <v>0</v>
      </c>
    </row>
    <row r="47" spans="1:5" hidden="1">
      <c r="A47">
        <v>1995</v>
      </c>
      <c r="B47" t="s">
        <v>6</v>
      </c>
      <c r="C47" t="s">
        <v>23</v>
      </c>
      <c r="D47" t="s">
        <v>54</v>
      </c>
      <c r="E47">
        <v>0</v>
      </c>
    </row>
    <row r="48" spans="1:5" hidden="1">
      <c r="A48">
        <v>1995</v>
      </c>
      <c r="B48" t="s">
        <v>6</v>
      </c>
      <c r="C48" t="s">
        <v>23</v>
      </c>
      <c r="D48" t="s">
        <v>55</v>
      </c>
      <c r="E48">
        <v>497087</v>
      </c>
    </row>
    <row r="49" spans="1:6" hidden="1">
      <c r="A49">
        <v>1995</v>
      </c>
      <c r="B49" t="s">
        <v>6</v>
      </c>
      <c r="C49" t="s">
        <v>23</v>
      </c>
      <c r="D49" t="s">
        <v>56</v>
      </c>
      <c r="E49">
        <v>417232</v>
      </c>
    </row>
    <row r="50" spans="1:6" hidden="1">
      <c r="A50">
        <v>1995</v>
      </c>
      <c r="B50" t="s">
        <v>6</v>
      </c>
      <c r="C50" t="s">
        <v>23</v>
      </c>
      <c r="D50" t="s">
        <v>57</v>
      </c>
      <c r="E50">
        <v>417232</v>
      </c>
    </row>
    <row r="51" spans="1:6" hidden="1">
      <c r="A51">
        <v>1995</v>
      </c>
      <c r="B51" t="s">
        <v>6</v>
      </c>
      <c r="C51" t="s">
        <v>23</v>
      </c>
      <c r="D51" t="s">
        <v>58</v>
      </c>
      <c r="E51">
        <v>0</v>
      </c>
    </row>
    <row r="52" spans="1:6" hidden="1">
      <c r="A52">
        <v>1995</v>
      </c>
      <c r="B52" t="s">
        <v>6</v>
      </c>
      <c r="C52" t="s">
        <v>23</v>
      </c>
      <c r="D52" t="s">
        <v>59</v>
      </c>
      <c r="E52">
        <v>68683</v>
      </c>
    </row>
    <row r="53" spans="1:6" hidden="1">
      <c r="A53">
        <v>1995</v>
      </c>
      <c r="B53" t="s">
        <v>6</v>
      </c>
      <c r="C53" t="s">
        <v>23</v>
      </c>
      <c r="D53" t="s">
        <v>60</v>
      </c>
      <c r="E53">
        <v>5032</v>
      </c>
    </row>
    <row r="54" spans="1:6" hidden="1">
      <c r="A54">
        <v>1995</v>
      </c>
      <c r="B54" t="s">
        <v>6</v>
      </c>
      <c r="C54" t="s">
        <v>23</v>
      </c>
      <c r="D54" t="s">
        <v>61</v>
      </c>
      <c r="E54">
        <v>4223</v>
      </c>
    </row>
    <row r="55" spans="1:6" hidden="1">
      <c r="A55">
        <v>1995</v>
      </c>
      <c r="B55" t="s">
        <v>6</v>
      </c>
      <c r="C55" t="s">
        <v>23</v>
      </c>
      <c r="D55" t="s">
        <v>62</v>
      </c>
      <c r="E55">
        <v>0</v>
      </c>
    </row>
    <row r="56" spans="1:6" hidden="1">
      <c r="A56">
        <v>1995</v>
      </c>
      <c r="B56" t="s">
        <v>6</v>
      </c>
      <c r="C56" t="s">
        <v>23</v>
      </c>
      <c r="D56" t="s">
        <v>63</v>
      </c>
      <c r="E56">
        <v>0</v>
      </c>
    </row>
    <row r="57" spans="1:6" hidden="1">
      <c r="A57">
        <v>1995</v>
      </c>
      <c r="B57" t="s">
        <v>6</v>
      </c>
      <c r="C57" t="s">
        <v>23</v>
      </c>
      <c r="D57" t="s">
        <v>64</v>
      </c>
      <c r="E57">
        <v>59428</v>
      </c>
    </row>
    <row r="58" spans="1:6" hidden="1">
      <c r="A58">
        <v>1995</v>
      </c>
      <c r="B58" t="s">
        <v>6</v>
      </c>
      <c r="C58" t="s">
        <v>23</v>
      </c>
      <c r="D58" t="s">
        <v>65</v>
      </c>
      <c r="E58">
        <v>0</v>
      </c>
      <c r="F58">
        <v>90</v>
      </c>
    </row>
    <row r="59" spans="1:6" hidden="1">
      <c r="A59">
        <v>1995</v>
      </c>
      <c r="B59" t="s">
        <v>6</v>
      </c>
      <c r="C59" t="s">
        <v>23</v>
      </c>
      <c r="D59" t="s">
        <v>66</v>
      </c>
      <c r="E59">
        <v>6</v>
      </c>
    </row>
    <row r="60" spans="1:6" hidden="1">
      <c r="A60">
        <v>1995</v>
      </c>
      <c r="B60" t="s">
        <v>6</v>
      </c>
      <c r="C60" t="s">
        <v>23</v>
      </c>
      <c r="D60" t="s">
        <v>67</v>
      </c>
      <c r="E60">
        <v>27782</v>
      </c>
    </row>
    <row r="61" spans="1:6" hidden="1">
      <c r="A61">
        <v>1995</v>
      </c>
      <c r="B61" t="s">
        <v>6</v>
      </c>
      <c r="C61" t="s">
        <v>23</v>
      </c>
      <c r="D61" t="s">
        <v>68</v>
      </c>
      <c r="E61">
        <v>0</v>
      </c>
    </row>
    <row r="62" spans="1:6" hidden="1">
      <c r="A62">
        <v>1995</v>
      </c>
      <c r="B62" t="s">
        <v>6</v>
      </c>
      <c r="C62" t="s">
        <v>23</v>
      </c>
      <c r="D62" t="s">
        <v>69</v>
      </c>
      <c r="E62">
        <v>27782</v>
      </c>
    </row>
    <row r="63" spans="1:6" hidden="1">
      <c r="A63">
        <v>1995</v>
      </c>
      <c r="B63" t="s">
        <v>6</v>
      </c>
      <c r="C63" t="s">
        <v>23</v>
      </c>
      <c r="D63" t="s">
        <v>70</v>
      </c>
      <c r="E63">
        <v>0</v>
      </c>
    </row>
    <row r="64" spans="1:6" hidden="1">
      <c r="A64">
        <v>1995</v>
      </c>
      <c r="B64" t="s">
        <v>6</v>
      </c>
      <c r="C64" t="s">
        <v>23</v>
      </c>
      <c r="D64" t="s">
        <v>71</v>
      </c>
      <c r="E64">
        <v>0</v>
      </c>
    </row>
    <row r="65" spans="1:5" hidden="1">
      <c r="A65">
        <v>1995</v>
      </c>
      <c r="B65" t="s">
        <v>6</v>
      </c>
      <c r="C65" t="s">
        <v>23</v>
      </c>
      <c r="D65" t="s">
        <v>72</v>
      </c>
      <c r="E65">
        <v>3867998</v>
      </c>
    </row>
    <row r="66" spans="1:5" hidden="1">
      <c r="A66">
        <v>1995</v>
      </c>
      <c r="B66" t="s">
        <v>6</v>
      </c>
      <c r="C66" t="s">
        <v>23</v>
      </c>
      <c r="D66" t="s">
        <v>73</v>
      </c>
      <c r="E66">
        <v>3492577</v>
      </c>
    </row>
    <row r="67" spans="1:5" hidden="1">
      <c r="A67">
        <v>1995</v>
      </c>
      <c r="B67" t="s">
        <v>6</v>
      </c>
      <c r="C67" t="s">
        <v>23</v>
      </c>
      <c r="D67" t="s">
        <v>74</v>
      </c>
      <c r="E67">
        <v>3015101</v>
      </c>
    </row>
    <row r="68" spans="1:5" hidden="1">
      <c r="A68">
        <v>1995</v>
      </c>
      <c r="B68" t="s">
        <v>6</v>
      </c>
      <c r="C68" t="s">
        <v>23</v>
      </c>
      <c r="D68" t="s">
        <v>75</v>
      </c>
      <c r="E68">
        <v>477475</v>
      </c>
    </row>
    <row r="69" spans="1:5" hidden="1">
      <c r="A69">
        <v>1995</v>
      </c>
      <c r="B69" t="s">
        <v>6</v>
      </c>
      <c r="C69" t="s">
        <v>23</v>
      </c>
      <c r="D69" t="s">
        <v>76</v>
      </c>
      <c r="E69">
        <v>632395</v>
      </c>
    </row>
    <row r="70" spans="1:5" hidden="1">
      <c r="A70">
        <v>1995</v>
      </c>
      <c r="B70" t="s">
        <v>6</v>
      </c>
      <c r="C70" t="s">
        <v>23</v>
      </c>
      <c r="D70" t="s">
        <v>77</v>
      </c>
      <c r="E70">
        <v>957091</v>
      </c>
    </row>
    <row r="71" spans="1:5" hidden="1">
      <c r="A71">
        <v>1995</v>
      </c>
      <c r="B71" t="s">
        <v>6</v>
      </c>
      <c r="C71" t="s">
        <v>23</v>
      </c>
      <c r="D71" t="s">
        <v>78</v>
      </c>
      <c r="E71">
        <v>557988</v>
      </c>
    </row>
    <row r="72" spans="1:5" hidden="1">
      <c r="A72">
        <v>1995</v>
      </c>
      <c r="B72" t="s">
        <v>6</v>
      </c>
      <c r="C72" t="s">
        <v>23</v>
      </c>
      <c r="D72" t="s">
        <v>79</v>
      </c>
      <c r="E72">
        <v>74114</v>
      </c>
    </row>
    <row r="73" spans="1:5" hidden="1">
      <c r="A73">
        <v>1995</v>
      </c>
      <c r="B73" t="s">
        <v>6</v>
      </c>
      <c r="C73" t="s">
        <v>23</v>
      </c>
      <c r="D73" t="s">
        <v>80</v>
      </c>
      <c r="E73">
        <v>292</v>
      </c>
    </row>
    <row r="74" spans="1:5" hidden="1">
      <c r="A74">
        <v>1995</v>
      </c>
      <c r="B74" t="s">
        <v>6</v>
      </c>
      <c r="C74" t="s">
        <v>81</v>
      </c>
      <c r="D74" t="s">
        <v>24</v>
      </c>
      <c r="E74">
        <v>1667058</v>
      </c>
    </row>
    <row r="75" spans="1:5" hidden="1">
      <c r="A75">
        <v>1995</v>
      </c>
      <c r="B75" t="s">
        <v>6</v>
      </c>
      <c r="C75" t="s">
        <v>81</v>
      </c>
      <c r="D75" t="s">
        <v>25</v>
      </c>
      <c r="E75">
        <v>1206202</v>
      </c>
    </row>
    <row r="76" spans="1:5" hidden="1">
      <c r="A76">
        <v>1995</v>
      </c>
      <c r="B76" t="s">
        <v>6</v>
      </c>
      <c r="C76" t="s">
        <v>81</v>
      </c>
      <c r="D76" t="s">
        <v>26</v>
      </c>
      <c r="E76">
        <v>460856</v>
      </c>
    </row>
    <row r="77" spans="1:5" hidden="1">
      <c r="A77">
        <v>1995</v>
      </c>
      <c r="B77" t="s">
        <v>6</v>
      </c>
      <c r="C77" t="s">
        <v>81</v>
      </c>
      <c r="D77" t="s">
        <v>27</v>
      </c>
      <c r="E77">
        <v>527580</v>
      </c>
    </row>
    <row r="78" spans="1:5" hidden="1">
      <c r="A78">
        <v>1995</v>
      </c>
      <c r="B78" t="s">
        <v>6</v>
      </c>
      <c r="C78" t="s">
        <v>81</v>
      </c>
      <c r="D78" t="s">
        <v>28</v>
      </c>
      <c r="E78">
        <v>457074</v>
      </c>
    </row>
    <row r="79" spans="1:5" hidden="1">
      <c r="A79">
        <v>1995</v>
      </c>
      <c r="B79" t="s">
        <v>6</v>
      </c>
      <c r="C79" t="s">
        <v>81</v>
      </c>
      <c r="D79" t="s">
        <v>82</v>
      </c>
      <c r="E79">
        <v>342737</v>
      </c>
    </row>
    <row r="80" spans="1:5" hidden="1">
      <c r="A80">
        <v>1995</v>
      </c>
      <c r="B80" t="s">
        <v>6</v>
      </c>
      <c r="C80" t="s">
        <v>81</v>
      </c>
      <c r="D80" t="s">
        <v>83</v>
      </c>
      <c r="E80">
        <v>24678</v>
      </c>
    </row>
    <row r="81" spans="1:5" hidden="1">
      <c r="A81">
        <v>1995</v>
      </c>
      <c r="B81" t="s">
        <v>6</v>
      </c>
      <c r="C81" t="s">
        <v>81</v>
      </c>
      <c r="D81" t="s">
        <v>84</v>
      </c>
      <c r="E81">
        <v>89659</v>
      </c>
    </row>
    <row r="82" spans="1:5" hidden="1">
      <c r="A82">
        <v>1995</v>
      </c>
      <c r="B82" t="s">
        <v>6</v>
      </c>
      <c r="C82" t="s">
        <v>81</v>
      </c>
      <c r="D82" t="s">
        <v>85</v>
      </c>
      <c r="E82">
        <v>452881</v>
      </c>
    </row>
    <row r="83" spans="1:5" hidden="1">
      <c r="A83">
        <v>1995</v>
      </c>
      <c r="B83" t="s">
        <v>6</v>
      </c>
      <c r="C83" t="s">
        <v>81</v>
      </c>
      <c r="D83" t="s">
        <v>29</v>
      </c>
      <c r="E83">
        <v>70506</v>
      </c>
    </row>
    <row r="84" spans="1:5" hidden="1">
      <c r="A84">
        <v>1995</v>
      </c>
      <c r="B84" t="s">
        <v>6</v>
      </c>
      <c r="C84" t="s">
        <v>81</v>
      </c>
      <c r="D84" t="s">
        <v>30</v>
      </c>
      <c r="E84">
        <v>43924</v>
      </c>
    </row>
    <row r="85" spans="1:5" hidden="1">
      <c r="A85">
        <v>1995</v>
      </c>
      <c r="B85" t="s">
        <v>6</v>
      </c>
      <c r="C85" t="s">
        <v>81</v>
      </c>
      <c r="D85" t="s">
        <v>31</v>
      </c>
      <c r="E85">
        <v>4193</v>
      </c>
    </row>
    <row r="86" spans="1:5" hidden="1">
      <c r="A86">
        <v>1995</v>
      </c>
      <c r="B86" t="s">
        <v>6</v>
      </c>
      <c r="C86" t="s">
        <v>81</v>
      </c>
      <c r="D86" t="s">
        <v>32</v>
      </c>
      <c r="E86">
        <v>39731</v>
      </c>
    </row>
    <row r="87" spans="1:5" hidden="1">
      <c r="A87">
        <v>1995</v>
      </c>
      <c r="B87" t="s">
        <v>6</v>
      </c>
      <c r="C87" t="s">
        <v>81</v>
      </c>
      <c r="D87" t="s">
        <v>33</v>
      </c>
      <c r="E87">
        <v>268564</v>
      </c>
    </row>
    <row r="88" spans="1:5" hidden="1">
      <c r="A88">
        <v>1995</v>
      </c>
      <c r="B88" t="s">
        <v>6</v>
      </c>
      <c r="C88" t="s">
        <v>81</v>
      </c>
      <c r="D88" t="s">
        <v>34</v>
      </c>
      <c r="E88">
        <v>248378</v>
      </c>
    </row>
    <row r="89" spans="1:5" hidden="1">
      <c r="A89">
        <v>1995</v>
      </c>
      <c r="B89" t="s">
        <v>6</v>
      </c>
      <c r="C89" t="s">
        <v>81</v>
      </c>
      <c r="D89" t="s">
        <v>35</v>
      </c>
      <c r="E89">
        <v>299188</v>
      </c>
    </row>
    <row r="90" spans="1:5" hidden="1">
      <c r="A90">
        <v>1995</v>
      </c>
      <c r="B90" t="s">
        <v>6</v>
      </c>
      <c r="C90" t="s">
        <v>81</v>
      </c>
      <c r="D90" t="s">
        <v>36</v>
      </c>
      <c r="E90">
        <v>5049</v>
      </c>
    </row>
    <row r="91" spans="1:5" hidden="1">
      <c r="A91">
        <v>1995</v>
      </c>
      <c r="B91" t="s">
        <v>6</v>
      </c>
      <c r="C91" t="s">
        <v>81</v>
      </c>
      <c r="D91" t="s">
        <v>37</v>
      </c>
      <c r="E91">
        <v>5049</v>
      </c>
    </row>
    <row r="92" spans="1:5" hidden="1">
      <c r="A92">
        <v>1995</v>
      </c>
      <c r="B92" t="s">
        <v>6</v>
      </c>
      <c r="C92" t="s">
        <v>81</v>
      </c>
      <c r="D92" t="s">
        <v>38</v>
      </c>
      <c r="E92">
        <v>0</v>
      </c>
    </row>
    <row r="93" spans="1:5" hidden="1">
      <c r="A93">
        <v>1995</v>
      </c>
      <c r="B93" t="s">
        <v>6</v>
      </c>
      <c r="C93" t="s">
        <v>81</v>
      </c>
      <c r="D93" t="s">
        <v>39</v>
      </c>
      <c r="E93">
        <v>0</v>
      </c>
    </row>
    <row r="94" spans="1:5" hidden="1">
      <c r="A94">
        <v>1995</v>
      </c>
      <c r="B94" t="s">
        <v>6</v>
      </c>
      <c r="C94" t="s">
        <v>81</v>
      </c>
      <c r="D94" t="s">
        <v>40</v>
      </c>
      <c r="E94">
        <v>1036</v>
      </c>
    </row>
    <row r="95" spans="1:5" hidden="1">
      <c r="A95">
        <v>1995</v>
      </c>
      <c r="B95" t="s">
        <v>6</v>
      </c>
      <c r="C95" t="s">
        <v>81</v>
      </c>
      <c r="D95" t="s">
        <v>41</v>
      </c>
      <c r="E95">
        <v>1036</v>
      </c>
    </row>
    <row r="96" spans="1:5" hidden="1">
      <c r="A96">
        <v>1995</v>
      </c>
      <c r="B96" t="s">
        <v>6</v>
      </c>
      <c r="C96" t="s">
        <v>81</v>
      </c>
      <c r="D96" t="s">
        <v>42</v>
      </c>
      <c r="E96">
        <v>0</v>
      </c>
    </row>
    <row r="97" spans="1:5" hidden="1">
      <c r="A97">
        <v>1995</v>
      </c>
      <c r="B97" t="s">
        <v>6</v>
      </c>
      <c r="C97" t="s">
        <v>81</v>
      </c>
      <c r="D97" t="s">
        <v>43</v>
      </c>
      <c r="E97">
        <v>0</v>
      </c>
    </row>
    <row r="98" spans="1:5" hidden="1">
      <c r="A98">
        <v>1995</v>
      </c>
      <c r="B98" t="s">
        <v>6</v>
      </c>
      <c r="C98" t="s">
        <v>81</v>
      </c>
      <c r="D98" t="s">
        <v>44</v>
      </c>
      <c r="E98">
        <v>14100</v>
      </c>
    </row>
    <row r="99" spans="1:5" hidden="1">
      <c r="A99">
        <v>1995</v>
      </c>
      <c r="B99" t="s">
        <v>6</v>
      </c>
      <c r="C99" t="s">
        <v>81</v>
      </c>
      <c r="D99" t="s">
        <v>45</v>
      </c>
      <c r="E99">
        <v>265040</v>
      </c>
    </row>
    <row r="100" spans="1:5" hidden="1">
      <c r="A100">
        <v>1995</v>
      </c>
      <c r="B100" t="s">
        <v>6</v>
      </c>
      <c r="C100" t="s">
        <v>81</v>
      </c>
      <c r="D100" t="s">
        <v>46</v>
      </c>
      <c r="E100">
        <v>265040</v>
      </c>
    </row>
    <row r="101" spans="1:5" hidden="1">
      <c r="A101">
        <v>1995</v>
      </c>
      <c r="B101" t="s">
        <v>6</v>
      </c>
      <c r="C101" t="s">
        <v>81</v>
      </c>
      <c r="D101" t="s">
        <v>47</v>
      </c>
      <c r="E101">
        <v>0</v>
      </c>
    </row>
    <row r="102" spans="1:5" hidden="1">
      <c r="A102">
        <v>1995</v>
      </c>
      <c r="B102" t="s">
        <v>6</v>
      </c>
      <c r="C102" t="s">
        <v>81</v>
      </c>
      <c r="D102" t="s">
        <v>48</v>
      </c>
      <c r="E102">
        <v>1413629</v>
      </c>
    </row>
    <row r="103" spans="1:5" hidden="1">
      <c r="A103">
        <v>1995</v>
      </c>
      <c r="B103" t="s">
        <v>6</v>
      </c>
      <c r="C103" t="s">
        <v>81</v>
      </c>
      <c r="D103" t="s">
        <v>49</v>
      </c>
      <c r="E103">
        <v>472510</v>
      </c>
    </row>
    <row r="104" spans="1:5" hidden="1">
      <c r="A104">
        <v>1995</v>
      </c>
      <c r="B104" t="s">
        <v>6</v>
      </c>
      <c r="C104" t="s">
        <v>81</v>
      </c>
      <c r="D104" t="s">
        <v>50</v>
      </c>
      <c r="E104">
        <v>433679</v>
      </c>
    </row>
    <row r="105" spans="1:5" hidden="1">
      <c r="A105">
        <v>1995</v>
      </c>
      <c r="B105" t="s">
        <v>6</v>
      </c>
      <c r="C105" t="s">
        <v>81</v>
      </c>
      <c r="D105" t="s">
        <v>51</v>
      </c>
      <c r="E105">
        <v>27177</v>
      </c>
    </row>
    <row r="106" spans="1:5" hidden="1">
      <c r="A106">
        <v>1995</v>
      </c>
      <c r="B106" t="s">
        <v>6</v>
      </c>
      <c r="C106" t="s">
        <v>81</v>
      </c>
      <c r="D106" t="s">
        <v>52</v>
      </c>
      <c r="E106">
        <v>11654</v>
      </c>
    </row>
    <row r="107" spans="1:5" hidden="1">
      <c r="A107">
        <v>1995</v>
      </c>
      <c r="B107" t="s">
        <v>6</v>
      </c>
      <c r="C107" t="s">
        <v>81</v>
      </c>
      <c r="D107" t="s">
        <v>53</v>
      </c>
      <c r="E107">
        <v>0</v>
      </c>
    </row>
    <row r="108" spans="1:5" hidden="1">
      <c r="A108">
        <v>1995</v>
      </c>
      <c r="B108" t="s">
        <v>6</v>
      </c>
      <c r="C108" t="s">
        <v>81</v>
      </c>
      <c r="D108" t="s">
        <v>54</v>
      </c>
      <c r="E108">
        <v>0</v>
      </c>
    </row>
    <row r="109" spans="1:5" hidden="1">
      <c r="A109">
        <v>1995</v>
      </c>
      <c r="B109" t="s">
        <v>6</v>
      </c>
      <c r="C109" t="s">
        <v>81</v>
      </c>
      <c r="D109" t="s">
        <v>55</v>
      </c>
      <c r="E109">
        <v>523887</v>
      </c>
    </row>
    <row r="110" spans="1:5" hidden="1">
      <c r="A110">
        <v>1995</v>
      </c>
      <c r="B110" t="s">
        <v>6</v>
      </c>
      <c r="C110" t="s">
        <v>81</v>
      </c>
      <c r="D110" t="s">
        <v>56</v>
      </c>
      <c r="E110">
        <v>417232</v>
      </c>
    </row>
    <row r="111" spans="1:5" hidden="1">
      <c r="A111">
        <v>1995</v>
      </c>
      <c r="B111" t="s">
        <v>6</v>
      </c>
      <c r="C111" t="s">
        <v>81</v>
      </c>
      <c r="D111" t="s">
        <v>57</v>
      </c>
      <c r="E111">
        <v>417232</v>
      </c>
    </row>
    <row r="112" spans="1:5" hidden="1">
      <c r="A112">
        <v>1995</v>
      </c>
      <c r="B112" t="s">
        <v>6</v>
      </c>
      <c r="C112" t="s">
        <v>81</v>
      </c>
      <c r="D112" t="s">
        <v>58</v>
      </c>
      <c r="E112">
        <v>0</v>
      </c>
    </row>
    <row r="113" spans="1:5" hidden="1">
      <c r="A113">
        <v>1995</v>
      </c>
      <c r="B113" t="s">
        <v>6</v>
      </c>
      <c r="C113" t="s">
        <v>81</v>
      </c>
      <c r="D113" t="s">
        <v>59</v>
      </c>
      <c r="E113">
        <v>92828</v>
      </c>
    </row>
    <row r="114" spans="1:5" hidden="1">
      <c r="A114">
        <v>1995</v>
      </c>
      <c r="B114" t="s">
        <v>6</v>
      </c>
      <c r="C114" t="s">
        <v>81</v>
      </c>
      <c r="D114" t="s">
        <v>60</v>
      </c>
      <c r="E114">
        <v>5032</v>
      </c>
    </row>
    <row r="115" spans="1:5" hidden="1">
      <c r="A115">
        <v>1995</v>
      </c>
      <c r="B115" t="s">
        <v>6</v>
      </c>
      <c r="C115" t="s">
        <v>81</v>
      </c>
      <c r="D115" t="s">
        <v>61</v>
      </c>
      <c r="E115">
        <v>4223</v>
      </c>
    </row>
    <row r="116" spans="1:5" hidden="1">
      <c r="A116">
        <v>1995</v>
      </c>
      <c r="B116" t="s">
        <v>6</v>
      </c>
      <c r="C116" t="s">
        <v>81</v>
      </c>
      <c r="D116" t="s">
        <v>62</v>
      </c>
      <c r="E116">
        <v>0</v>
      </c>
    </row>
    <row r="117" spans="1:5" hidden="1">
      <c r="A117">
        <v>1995</v>
      </c>
      <c r="B117" t="s">
        <v>6</v>
      </c>
      <c r="C117" t="s">
        <v>81</v>
      </c>
      <c r="D117" t="s">
        <v>64</v>
      </c>
      <c r="E117">
        <v>83573</v>
      </c>
    </row>
    <row r="118" spans="1:5" hidden="1">
      <c r="A118">
        <v>1995</v>
      </c>
      <c r="B118" t="s">
        <v>6</v>
      </c>
      <c r="C118" t="s">
        <v>81</v>
      </c>
      <c r="D118" t="s">
        <v>66</v>
      </c>
      <c r="E118">
        <v>6</v>
      </c>
    </row>
    <row r="119" spans="1:5" hidden="1">
      <c r="A119">
        <v>1995</v>
      </c>
      <c r="B119" t="s">
        <v>6</v>
      </c>
      <c r="C119" t="s">
        <v>81</v>
      </c>
      <c r="D119" t="s">
        <v>67</v>
      </c>
      <c r="E119">
        <v>27782</v>
      </c>
    </row>
    <row r="120" spans="1:5" hidden="1">
      <c r="A120">
        <v>1995</v>
      </c>
      <c r="B120" t="s">
        <v>6</v>
      </c>
      <c r="C120" t="s">
        <v>81</v>
      </c>
      <c r="D120" t="s">
        <v>68</v>
      </c>
      <c r="E120">
        <v>0</v>
      </c>
    </row>
    <row r="121" spans="1:5" hidden="1">
      <c r="A121">
        <v>1995</v>
      </c>
      <c r="B121" t="s">
        <v>6</v>
      </c>
      <c r="C121" t="s">
        <v>81</v>
      </c>
      <c r="D121" t="s">
        <v>69</v>
      </c>
      <c r="E121">
        <v>27782</v>
      </c>
    </row>
    <row r="122" spans="1:5" hidden="1">
      <c r="A122">
        <v>1995</v>
      </c>
      <c r="B122" t="s">
        <v>6</v>
      </c>
      <c r="C122" t="s">
        <v>81</v>
      </c>
      <c r="D122" t="s">
        <v>70</v>
      </c>
      <c r="E122">
        <v>0</v>
      </c>
    </row>
    <row r="123" spans="1:5" hidden="1">
      <c r="A123">
        <v>1995</v>
      </c>
      <c r="B123" t="s">
        <v>6</v>
      </c>
      <c r="C123" t="s">
        <v>81</v>
      </c>
      <c r="D123" t="s">
        <v>86</v>
      </c>
      <c r="E123">
        <v>7347594</v>
      </c>
    </row>
    <row r="124" spans="1:5" hidden="1">
      <c r="A124">
        <v>1995</v>
      </c>
      <c r="B124" t="s">
        <v>6</v>
      </c>
      <c r="C124" t="s">
        <v>81</v>
      </c>
      <c r="D124" t="s">
        <v>87</v>
      </c>
      <c r="E124">
        <v>6172306</v>
      </c>
    </row>
    <row r="125" spans="1:5" hidden="1">
      <c r="A125">
        <v>1995</v>
      </c>
      <c r="B125" t="s">
        <v>6</v>
      </c>
      <c r="C125" t="s">
        <v>81</v>
      </c>
      <c r="D125" t="s">
        <v>88</v>
      </c>
      <c r="E125">
        <v>263876</v>
      </c>
    </row>
    <row r="126" spans="1:5" hidden="1">
      <c r="A126">
        <v>1995</v>
      </c>
      <c r="B126" t="s">
        <v>6</v>
      </c>
      <c r="C126" t="s">
        <v>81</v>
      </c>
      <c r="D126" t="s">
        <v>89</v>
      </c>
      <c r="E126">
        <v>911412</v>
      </c>
    </row>
    <row r="127" spans="1:5" hidden="1">
      <c r="A127">
        <v>1995</v>
      </c>
      <c r="B127" t="s">
        <v>6</v>
      </c>
      <c r="C127" t="s">
        <v>81</v>
      </c>
      <c r="D127" t="s">
        <v>77</v>
      </c>
      <c r="E127">
        <v>957091</v>
      </c>
    </row>
    <row r="128" spans="1:5" hidden="1">
      <c r="A128">
        <v>1995</v>
      </c>
      <c r="B128" t="s">
        <v>90</v>
      </c>
      <c r="C128" t="s">
        <v>7</v>
      </c>
      <c r="D128" t="s">
        <v>263</v>
      </c>
      <c r="E128">
        <v>517005</v>
      </c>
    </row>
    <row r="129" spans="1:6" hidden="1">
      <c r="A129">
        <v>1995</v>
      </c>
      <c r="B129" t="s">
        <v>90</v>
      </c>
      <c r="C129" t="s">
        <v>7</v>
      </c>
      <c r="D129" t="s">
        <v>8</v>
      </c>
      <c r="E129">
        <v>0</v>
      </c>
      <c r="F129">
        <v>20</v>
      </c>
    </row>
    <row r="130" spans="1:6" hidden="1">
      <c r="A130">
        <v>1995</v>
      </c>
      <c r="B130" t="s">
        <v>90</v>
      </c>
      <c r="C130" t="s">
        <v>7</v>
      </c>
      <c r="D130" t="s">
        <v>9</v>
      </c>
      <c r="E130">
        <v>0</v>
      </c>
      <c r="F130">
        <v>20</v>
      </c>
    </row>
    <row r="131" spans="1:6" hidden="1">
      <c r="A131">
        <v>1995</v>
      </c>
      <c r="B131" t="s">
        <v>90</v>
      </c>
      <c r="C131" t="s">
        <v>10</v>
      </c>
      <c r="D131" t="s">
        <v>11</v>
      </c>
      <c r="E131">
        <v>228522</v>
      </c>
    </row>
    <row r="132" spans="1:6" hidden="1">
      <c r="A132">
        <v>1995</v>
      </c>
      <c r="B132" t="s">
        <v>90</v>
      </c>
      <c r="C132" t="s">
        <v>10</v>
      </c>
      <c r="D132" t="s">
        <v>91</v>
      </c>
      <c r="E132">
        <v>1837123</v>
      </c>
    </row>
    <row r="133" spans="1:6" hidden="1">
      <c r="A133">
        <v>1995</v>
      </c>
      <c r="B133" t="s">
        <v>90</v>
      </c>
      <c r="C133" t="s">
        <v>10</v>
      </c>
      <c r="D133" t="s">
        <v>92</v>
      </c>
      <c r="E133">
        <v>1213896</v>
      </c>
    </row>
    <row r="134" spans="1:6" hidden="1">
      <c r="A134">
        <v>1995</v>
      </c>
      <c r="B134" t="s">
        <v>90</v>
      </c>
      <c r="C134" t="s">
        <v>10</v>
      </c>
      <c r="D134" t="s">
        <v>14</v>
      </c>
      <c r="E134">
        <v>936021</v>
      </c>
    </row>
    <row r="135" spans="1:6" hidden="1">
      <c r="A135">
        <v>1995</v>
      </c>
      <c r="B135" t="s">
        <v>90</v>
      </c>
      <c r="C135" t="s">
        <v>10</v>
      </c>
      <c r="D135" t="s">
        <v>17</v>
      </c>
      <c r="E135">
        <v>900372</v>
      </c>
    </row>
    <row r="136" spans="1:6" hidden="1">
      <c r="A136">
        <v>1995</v>
      </c>
      <c r="B136" t="s">
        <v>90</v>
      </c>
      <c r="C136" t="s">
        <v>10</v>
      </c>
      <c r="D136" t="s">
        <v>18</v>
      </c>
      <c r="E136">
        <v>897816</v>
      </c>
    </row>
    <row r="137" spans="1:6" hidden="1">
      <c r="A137">
        <v>1995</v>
      </c>
      <c r="B137" t="s">
        <v>90</v>
      </c>
      <c r="C137" t="s">
        <v>10</v>
      </c>
      <c r="D137" t="s">
        <v>19</v>
      </c>
      <c r="E137">
        <v>830091</v>
      </c>
    </row>
    <row r="138" spans="1:6" hidden="1">
      <c r="A138">
        <v>1995</v>
      </c>
      <c r="B138" t="s">
        <v>90</v>
      </c>
      <c r="C138" t="s">
        <v>10</v>
      </c>
      <c r="D138" t="s">
        <v>21</v>
      </c>
      <c r="E138">
        <v>830091</v>
      </c>
    </row>
    <row r="139" spans="1:6" hidden="1">
      <c r="A139">
        <v>1995</v>
      </c>
      <c r="B139" t="s">
        <v>90</v>
      </c>
      <c r="C139" t="s">
        <v>10</v>
      </c>
      <c r="D139" t="s">
        <v>22</v>
      </c>
      <c r="E139">
        <v>417105</v>
      </c>
    </row>
    <row r="140" spans="1:6" hidden="1">
      <c r="A140">
        <v>1995</v>
      </c>
      <c r="B140" t="s">
        <v>90</v>
      </c>
      <c r="C140" t="s">
        <v>23</v>
      </c>
      <c r="D140" t="s">
        <v>24</v>
      </c>
      <c r="E140">
        <v>872504</v>
      </c>
    </row>
    <row r="141" spans="1:6" hidden="1">
      <c r="A141">
        <v>1995</v>
      </c>
      <c r="B141" t="s">
        <v>90</v>
      </c>
      <c r="C141" t="s">
        <v>23</v>
      </c>
      <c r="D141" t="s">
        <v>25</v>
      </c>
      <c r="E141">
        <v>625582</v>
      </c>
    </row>
    <row r="142" spans="1:6" hidden="1">
      <c r="A142">
        <v>1995</v>
      </c>
      <c r="B142" t="s">
        <v>90</v>
      </c>
      <c r="C142" t="s">
        <v>23</v>
      </c>
      <c r="D142" t="s">
        <v>26</v>
      </c>
      <c r="E142">
        <v>246922</v>
      </c>
    </row>
    <row r="143" spans="1:6" hidden="1">
      <c r="A143">
        <v>1995</v>
      </c>
      <c r="B143" t="s">
        <v>90</v>
      </c>
      <c r="C143" t="s">
        <v>23</v>
      </c>
      <c r="D143" t="s">
        <v>27</v>
      </c>
      <c r="E143">
        <v>68329</v>
      </c>
    </row>
    <row r="144" spans="1:6" hidden="1">
      <c r="A144">
        <v>1995</v>
      </c>
      <c r="B144" t="s">
        <v>90</v>
      </c>
      <c r="C144" t="s">
        <v>23</v>
      </c>
      <c r="D144" t="s">
        <v>29</v>
      </c>
      <c r="E144">
        <v>68329</v>
      </c>
    </row>
    <row r="145" spans="1:6" hidden="1">
      <c r="A145">
        <v>1995</v>
      </c>
      <c r="B145" t="s">
        <v>90</v>
      </c>
      <c r="C145" t="s">
        <v>23</v>
      </c>
      <c r="D145" t="s">
        <v>33</v>
      </c>
      <c r="E145">
        <v>61748</v>
      </c>
    </row>
    <row r="146" spans="1:6" hidden="1">
      <c r="A146">
        <v>1995</v>
      </c>
      <c r="B146" t="s">
        <v>90</v>
      </c>
      <c r="C146" t="s">
        <v>23</v>
      </c>
      <c r="D146" t="s">
        <v>34</v>
      </c>
      <c r="E146">
        <v>48748</v>
      </c>
    </row>
    <row r="147" spans="1:6" hidden="1">
      <c r="A147">
        <v>1995</v>
      </c>
      <c r="B147" t="s">
        <v>90</v>
      </c>
      <c r="C147" t="s">
        <v>23</v>
      </c>
      <c r="D147" t="s">
        <v>35</v>
      </c>
      <c r="E147">
        <v>104322</v>
      </c>
    </row>
    <row r="148" spans="1:6" hidden="1">
      <c r="A148">
        <v>1995</v>
      </c>
      <c r="B148" t="s">
        <v>90</v>
      </c>
      <c r="C148" t="s">
        <v>23</v>
      </c>
      <c r="D148" t="s">
        <v>36</v>
      </c>
      <c r="E148">
        <v>2556</v>
      </c>
    </row>
    <row r="149" spans="1:6" hidden="1">
      <c r="A149">
        <v>1995</v>
      </c>
      <c r="B149" t="s">
        <v>90</v>
      </c>
      <c r="C149" t="s">
        <v>23</v>
      </c>
      <c r="D149" t="s">
        <v>37</v>
      </c>
      <c r="E149">
        <v>2556</v>
      </c>
    </row>
    <row r="150" spans="1:6" hidden="1">
      <c r="A150">
        <v>1995</v>
      </c>
      <c r="B150" t="s">
        <v>90</v>
      </c>
      <c r="C150" t="s">
        <v>23</v>
      </c>
      <c r="D150" t="s">
        <v>38</v>
      </c>
      <c r="E150">
        <v>0</v>
      </c>
    </row>
    <row r="151" spans="1:6" hidden="1">
      <c r="A151">
        <v>1995</v>
      </c>
      <c r="B151" t="s">
        <v>90</v>
      </c>
      <c r="C151" t="s">
        <v>23</v>
      </c>
      <c r="D151" t="s">
        <v>39</v>
      </c>
      <c r="E151">
        <v>0</v>
      </c>
    </row>
    <row r="152" spans="1:6" hidden="1">
      <c r="A152">
        <v>1995</v>
      </c>
      <c r="B152" t="s">
        <v>90</v>
      </c>
      <c r="C152" t="s">
        <v>23</v>
      </c>
      <c r="D152" t="s">
        <v>93</v>
      </c>
      <c r="E152">
        <v>0</v>
      </c>
      <c r="F152">
        <v>20</v>
      </c>
    </row>
    <row r="153" spans="1:6" hidden="1">
      <c r="A153">
        <v>1995</v>
      </c>
      <c r="B153" t="s">
        <v>90</v>
      </c>
      <c r="C153" t="s">
        <v>23</v>
      </c>
      <c r="D153" t="s">
        <v>94</v>
      </c>
      <c r="E153">
        <v>0</v>
      </c>
      <c r="F153">
        <v>20</v>
      </c>
    </row>
    <row r="154" spans="1:6" hidden="1">
      <c r="A154">
        <v>1995</v>
      </c>
      <c r="B154" t="s">
        <v>90</v>
      </c>
      <c r="C154" t="s">
        <v>23</v>
      </c>
      <c r="D154" t="s">
        <v>95</v>
      </c>
      <c r="E154">
        <v>0</v>
      </c>
      <c r="F154">
        <v>20</v>
      </c>
    </row>
    <row r="155" spans="1:6" hidden="1">
      <c r="A155">
        <v>1995</v>
      </c>
      <c r="B155" t="s">
        <v>90</v>
      </c>
      <c r="C155" t="s">
        <v>23</v>
      </c>
      <c r="D155" t="s">
        <v>96</v>
      </c>
      <c r="E155">
        <v>0</v>
      </c>
      <c r="F155">
        <v>20</v>
      </c>
    </row>
    <row r="156" spans="1:6" hidden="1">
      <c r="A156">
        <v>1995</v>
      </c>
      <c r="B156" t="s">
        <v>90</v>
      </c>
      <c r="C156" t="s">
        <v>23</v>
      </c>
      <c r="D156" t="s">
        <v>40</v>
      </c>
      <c r="E156">
        <v>0</v>
      </c>
    </row>
    <row r="157" spans="1:6" hidden="1">
      <c r="A157">
        <v>1995</v>
      </c>
      <c r="B157" t="s">
        <v>90</v>
      </c>
      <c r="C157" t="s">
        <v>23</v>
      </c>
      <c r="D157" t="s">
        <v>41</v>
      </c>
      <c r="E157">
        <v>0</v>
      </c>
    </row>
    <row r="158" spans="1:6" hidden="1">
      <c r="A158">
        <v>1995</v>
      </c>
      <c r="B158" t="s">
        <v>90</v>
      </c>
      <c r="C158" t="s">
        <v>23</v>
      </c>
      <c r="D158" t="s">
        <v>42</v>
      </c>
      <c r="E158">
        <v>0</v>
      </c>
    </row>
    <row r="159" spans="1:6" hidden="1">
      <c r="A159">
        <v>1995</v>
      </c>
      <c r="B159" t="s">
        <v>90</v>
      </c>
      <c r="C159" t="s">
        <v>23</v>
      </c>
      <c r="D159" t="s">
        <v>43</v>
      </c>
      <c r="E159">
        <v>0</v>
      </c>
    </row>
    <row r="160" spans="1:6" hidden="1">
      <c r="A160">
        <v>1995</v>
      </c>
      <c r="B160" t="s">
        <v>90</v>
      </c>
      <c r="C160" t="s">
        <v>23</v>
      </c>
      <c r="D160" t="s">
        <v>44</v>
      </c>
      <c r="E160">
        <v>10444</v>
      </c>
    </row>
    <row r="161" spans="1:5" hidden="1">
      <c r="A161">
        <v>1995</v>
      </c>
      <c r="B161" t="s">
        <v>90</v>
      </c>
      <c r="C161" t="s">
        <v>23</v>
      </c>
      <c r="D161" t="s">
        <v>45</v>
      </c>
      <c r="E161">
        <v>66278</v>
      </c>
    </row>
    <row r="162" spans="1:5" hidden="1">
      <c r="A162">
        <v>1995</v>
      </c>
      <c r="B162" t="s">
        <v>90</v>
      </c>
      <c r="C162" t="s">
        <v>23</v>
      </c>
      <c r="D162" t="s">
        <v>46</v>
      </c>
      <c r="E162">
        <v>66278</v>
      </c>
    </row>
    <row r="163" spans="1:5" hidden="1">
      <c r="A163">
        <v>1995</v>
      </c>
      <c r="B163" t="s">
        <v>90</v>
      </c>
      <c r="C163" t="s">
        <v>23</v>
      </c>
      <c r="D163" t="s">
        <v>47</v>
      </c>
      <c r="E163">
        <v>0</v>
      </c>
    </row>
    <row r="164" spans="1:5" hidden="1">
      <c r="A164">
        <v>1995</v>
      </c>
      <c r="B164" t="s">
        <v>90</v>
      </c>
      <c r="C164" t="s">
        <v>23</v>
      </c>
      <c r="D164" t="s">
        <v>48</v>
      </c>
      <c r="E164">
        <v>24224</v>
      </c>
    </row>
    <row r="165" spans="1:5" hidden="1">
      <c r="A165">
        <v>1995</v>
      </c>
      <c r="B165" t="s">
        <v>90</v>
      </c>
      <c r="C165" t="s">
        <v>23</v>
      </c>
      <c r="D165" t="s">
        <v>55</v>
      </c>
      <c r="E165">
        <v>24224</v>
      </c>
    </row>
    <row r="166" spans="1:5" hidden="1">
      <c r="A166">
        <v>1995</v>
      </c>
      <c r="B166" t="s">
        <v>90</v>
      </c>
      <c r="C166" t="s">
        <v>23</v>
      </c>
      <c r="D166" t="s">
        <v>59</v>
      </c>
      <c r="E166">
        <v>3779</v>
      </c>
    </row>
    <row r="167" spans="1:5" hidden="1">
      <c r="A167">
        <v>1995</v>
      </c>
      <c r="B167" t="s">
        <v>90</v>
      </c>
      <c r="C167" t="s">
        <v>23</v>
      </c>
      <c r="D167" t="s">
        <v>60</v>
      </c>
      <c r="E167">
        <v>3779</v>
      </c>
    </row>
    <row r="168" spans="1:5" hidden="1">
      <c r="A168">
        <v>1995</v>
      </c>
      <c r="B168" t="s">
        <v>90</v>
      </c>
      <c r="C168" t="s">
        <v>23</v>
      </c>
      <c r="D168" t="s">
        <v>64</v>
      </c>
      <c r="E168">
        <v>0</v>
      </c>
    </row>
    <row r="169" spans="1:5" hidden="1">
      <c r="A169">
        <v>1995</v>
      </c>
      <c r="B169" t="s">
        <v>90</v>
      </c>
      <c r="C169" t="s">
        <v>23</v>
      </c>
      <c r="D169" t="s">
        <v>66</v>
      </c>
      <c r="E169">
        <v>0</v>
      </c>
    </row>
    <row r="170" spans="1:5" hidden="1">
      <c r="A170">
        <v>1995</v>
      </c>
      <c r="B170" t="s">
        <v>90</v>
      </c>
      <c r="C170" t="s">
        <v>23</v>
      </c>
      <c r="D170" t="s">
        <v>67</v>
      </c>
      <c r="E170">
        <v>0</v>
      </c>
    </row>
    <row r="171" spans="1:5" hidden="1">
      <c r="A171">
        <v>1995</v>
      </c>
      <c r="B171" t="s">
        <v>90</v>
      </c>
      <c r="C171" t="s">
        <v>23</v>
      </c>
      <c r="D171" t="s">
        <v>68</v>
      </c>
      <c r="E171">
        <v>0</v>
      </c>
    </row>
    <row r="172" spans="1:5" hidden="1">
      <c r="A172">
        <v>1995</v>
      </c>
      <c r="B172" t="s">
        <v>90</v>
      </c>
      <c r="C172" t="s">
        <v>23</v>
      </c>
      <c r="D172" t="s">
        <v>70</v>
      </c>
      <c r="E172">
        <v>0</v>
      </c>
    </row>
    <row r="173" spans="1:5" hidden="1">
      <c r="A173">
        <v>1995</v>
      </c>
      <c r="B173" t="s">
        <v>90</v>
      </c>
      <c r="C173" t="s">
        <v>23</v>
      </c>
      <c r="D173" t="s">
        <v>71</v>
      </c>
      <c r="E173">
        <v>-723</v>
      </c>
    </row>
    <row r="174" spans="1:5" hidden="1">
      <c r="A174">
        <v>1995</v>
      </c>
      <c r="B174" t="s">
        <v>90</v>
      </c>
      <c r="C174" t="s">
        <v>23</v>
      </c>
      <c r="D174" t="s">
        <v>72</v>
      </c>
      <c r="E174">
        <v>2743448</v>
      </c>
    </row>
    <row r="175" spans="1:5" hidden="1">
      <c r="A175">
        <v>1995</v>
      </c>
      <c r="B175" t="s">
        <v>90</v>
      </c>
      <c r="C175" t="s">
        <v>23</v>
      </c>
      <c r="D175" t="s">
        <v>76</v>
      </c>
      <c r="E175">
        <v>435368</v>
      </c>
    </row>
    <row r="176" spans="1:5" hidden="1">
      <c r="A176">
        <v>1995</v>
      </c>
      <c r="B176" t="s">
        <v>90</v>
      </c>
      <c r="C176" t="s">
        <v>23</v>
      </c>
      <c r="D176" t="s">
        <v>77</v>
      </c>
      <c r="E176">
        <v>623228</v>
      </c>
    </row>
    <row r="177" spans="1:6" hidden="1">
      <c r="A177">
        <v>1995</v>
      </c>
      <c r="B177" t="s">
        <v>90</v>
      </c>
      <c r="C177" t="s">
        <v>23</v>
      </c>
      <c r="D177" t="s">
        <v>78</v>
      </c>
      <c r="E177">
        <v>392132</v>
      </c>
    </row>
    <row r="178" spans="1:6" hidden="1">
      <c r="A178">
        <v>1995</v>
      </c>
      <c r="B178" t="s">
        <v>90</v>
      </c>
      <c r="C178" t="s">
        <v>23</v>
      </c>
      <c r="D178" t="s">
        <v>79</v>
      </c>
      <c r="E178">
        <v>43236</v>
      </c>
    </row>
    <row r="179" spans="1:6" hidden="1">
      <c r="A179">
        <v>1995</v>
      </c>
      <c r="B179" t="s">
        <v>90</v>
      </c>
      <c r="C179" t="s">
        <v>23</v>
      </c>
      <c r="D179" t="s">
        <v>80</v>
      </c>
      <c r="E179">
        <v>0</v>
      </c>
    </row>
    <row r="180" spans="1:6" hidden="1">
      <c r="A180">
        <v>1995</v>
      </c>
      <c r="B180" t="s">
        <v>90</v>
      </c>
      <c r="C180" t="s">
        <v>81</v>
      </c>
      <c r="D180" t="s">
        <v>30</v>
      </c>
      <c r="E180">
        <v>39731</v>
      </c>
    </row>
    <row r="181" spans="1:6" hidden="1">
      <c r="A181">
        <v>1995</v>
      </c>
      <c r="B181" t="s">
        <v>90</v>
      </c>
      <c r="C181" t="s">
        <v>81</v>
      </c>
      <c r="D181" t="s">
        <v>32</v>
      </c>
      <c r="E181">
        <v>39731</v>
      </c>
    </row>
    <row r="182" spans="1:6" hidden="1">
      <c r="A182">
        <v>1995</v>
      </c>
      <c r="B182" t="s">
        <v>90</v>
      </c>
      <c r="C182" t="s">
        <v>81</v>
      </c>
      <c r="D182" t="s">
        <v>33</v>
      </c>
      <c r="E182">
        <v>23543</v>
      </c>
    </row>
    <row r="183" spans="1:6" hidden="1">
      <c r="A183">
        <v>1995</v>
      </c>
      <c r="B183" t="s">
        <v>90</v>
      </c>
      <c r="C183" t="s">
        <v>81</v>
      </c>
      <c r="D183" t="s">
        <v>34</v>
      </c>
      <c r="E183">
        <v>22724</v>
      </c>
    </row>
    <row r="184" spans="1:6" hidden="1">
      <c r="A184">
        <v>1995</v>
      </c>
      <c r="B184" t="s">
        <v>90</v>
      </c>
      <c r="C184" t="s">
        <v>81</v>
      </c>
      <c r="D184" t="s">
        <v>35</v>
      </c>
      <c r="E184">
        <v>15806</v>
      </c>
    </row>
    <row r="185" spans="1:6" hidden="1">
      <c r="A185">
        <v>1995</v>
      </c>
      <c r="B185" t="s">
        <v>90</v>
      </c>
      <c r="C185" t="s">
        <v>81</v>
      </c>
      <c r="D185" t="s">
        <v>36</v>
      </c>
      <c r="E185">
        <v>81</v>
      </c>
    </row>
    <row r="186" spans="1:6" hidden="1">
      <c r="A186">
        <v>1995</v>
      </c>
      <c r="B186" t="s">
        <v>90</v>
      </c>
      <c r="C186" t="s">
        <v>81</v>
      </c>
      <c r="D186" t="s">
        <v>37</v>
      </c>
      <c r="E186">
        <v>81</v>
      </c>
    </row>
    <row r="187" spans="1:6" hidden="1">
      <c r="A187">
        <v>1995</v>
      </c>
      <c r="B187" t="s">
        <v>90</v>
      </c>
      <c r="C187" t="s">
        <v>81</v>
      </c>
      <c r="D187" t="s">
        <v>38</v>
      </c>
      <c r="E187">
        <v>0</v>
      </c>
    </row>
    <row r="188" spans="1:6" hidden="1">
      <c r="A188">
        <v>1995</v>
      </c>
      <c r="B188" t="s">
        <v>90</v>
      </c>
      <c r="C188" t="s">
        <v>81</v>
      </c>
      <c r="D188" t="s">
        <v>39</v>
      </c>
      <c r="E188">
        <v>0</v>
      </c>
    </row>
    <row r="189" spans="1:6" hidden="1">
      <c r="A189">
        <v>1995</v>
      </c>
      <c r="B189" t="s">
        <v>90</v>
      </c>
      <c r="C189" t="s">
        <v>81</v>
      </c>
      <c r="D189" t="s">
        <v>93</v>
      </c>
      <c r="E189">
        <v>0</v>
      </c>
      <c r="F189">
        <v>20</v>
      </c>
    </row>
    <row r="190" spans="1:6" hidden="1">
      <c r="A190">
        <v>1995</v>
      </c>
      <c r="B190" t="s">
        <v>90</v>
      </c>
      <c r="C190" t="s">
        <v>81</v>
      </c>
      <c r="D190" t="s">
        <v>94</v>
      </c>
      <c r="E190">
        <v>0</v>
      </c>
      <c r="F190">
        <v>20</v>
      </c>
    </row>
    <row r="191" spans="1:6" hidden="1">
      <c r="A191">
        <v>1995</v>
      </c>
      <c r="B191" t="s">
        <v>90</v>
      </c>
      <c r="C191" t="s">
        <v>81</v>
      </c>
      <c r="D191" t="s">
        <v>95</v>
      </c>
      <c r="E191">
        <v>0</v>
      </c>
      <c r="F191">
        <v>20</v>
      </c>
    </row>
    <row r="192" spans="1:6" hidden="1">
      <c r="A192">
        <v>1995</v>
      </c>
      <c r="B192" t="s">
        <v>90</v>
      </c>
      <c r="C192" t="s">
        <v>81</v>
      </c>
      <c r="D192" t="s">
        <v>96</v>
      </c>
      <c r="E192">
        <v>0</v>
      </c>
      <c r="F192">
        <v>20</v>
      </c>
    </row>
    <row r="193" spans="1:5" hidden="1">
      <c r="A193">
        <v>1995</v>
      </c>
      <c r="B193" t="s">
        <v>90</v>
      </c>
      <c r="C193" t="s">
        <v>81</v>
      </c>
      <c r="D193" t="s">
        <v>40</v>
      </c>
      <c r="E193">
        <v>738</v>
      </c>
    </row>
    <row r="194" spans="1:5" hidden="1">
      <c r="A194">
        <v>1995</v>
      </c>
      <c r="B194" t="s">
        <v>90</v>
      </c>
      <c r="C194" t="s">
        <v>81</v>
      </c>
      <c r="D194" t="s">
        <v>41</v>
      </c>
      <c r="E194">
        <v>738</v>
      </c>
    </row>
    <row r="195" spans="1:5" hidden="1">
      <c r="A195">
        <v>1995</v>
      </c>
      <c r="B195" t="s">
        <v>90</v>
      </c>
      <c r="C195" t="s">
        <v>81</v>
      </c>
      <c r="D195" t="s">
        <v>42</v>
      </c>
      <c r="E195">
        <v>0</v>
      </c>
    </row>
    <row r="196" spans="1:5" hidden="1">
      <c r="A196">
        <v>1995</v>
      </c>
      <c r="B196" t="s">
        <v>90</v>
      </c>
      <c r="C196" t="s">
        <v>81</v>
      </c>
      <c r="D196" t="s">
        <v>43</v>
      </c>
      <c r="E196">
        <v>0</v>
      </c>
    </row>
    <row r="197" spans="1:5" hidden="1">
      <c r="A197">
        <v>1995</v>
      </c>
      <c r="B197" t="s">
        <v>90</v>
      </c>
      <c r="C197" t="s">
        <v>81</v>
      </c>
      <c r="D197" t="s">
        <v>44</v>
      </c>
      <c r="E197">
        <v>0</v>
      </c>
    </row>
    <row r="198" spans="1:5" hidden="1">
      <c r="A198">
        <v>1995</v>
      </c>
      <c r="B198" t="s">
        <v>90</v>
      </c>
      <c r="C198" t="s">
        <v>81</v>
      </c>
      <c r="D198" t="s">
        <v>48</v>
      </c>
      <c r="E198">
        <v>24224</v>
      </c>
    </row>
    <row r="199" spans="1:5" hidden="1">
      <c r="A199">
        <v>1995</v>
      </c>
      <c r="B199" t="s">
        <v>90</v>
      </c>
      <c r="C199" t="s">
        <v>81</v>
      </c>
      <c r="D199" t="s">
        <v>49</v>
      </c>
      <c r="E199">
        <v>24224</v>
      </c>
    </row>
    <row r="200" spans="1:5" hidden="1">
      <c r="A200">
        <v>1995</v>
      </c>
      <c r="B200" t="s">
        <v>90</v>
      </c>
      <c r="C200" t="s">
        <v>81</v>
      </c>
      <c r="D200" t="s">
        <v>50</v>
      </c>
      <c r="E200">
        <v>0</v>
      </c>
    </row>
    <row r="201" spans="1:5" hidden="1">
      <c r="A201">
        <v>1995</v>
      </c>
      <c r="B201" t="s">
        <v>90</v>
      </c>
      <c r="C201" t="s">
        <v>81</v>
      </c>
      <c r="D201" t="s">
        <v>51</v>
      </c>
      <c r="E201">
        <v>24224</v>
      </c>
    </row>
    <row r="202" spans="1:5" hidden="1">
      <c r="A202">
        <v>1995</v>
      </c>
      <c r="B202" t="s">
        <v>90</v>
      </c>
      <c r="C202" t="s">
        <v>81</v>
      </c>
      <c r="D202" t="s">
        <v>52</v>
      </c>
      <c r="E202">
        <v>0</v>
      </c>
    </row>
    <row r="203" spans="1:5" hidden="1">
      <c r="A203">
        <v>1995</v>
      </c>
      <c r="B203" t="s">
        <v>90</v>
      </c>
      <c r="C203" t="s">
        <v>81</v>
      </c>
      <c r="D203" t="s">
        <v>53</v>
      </c>
      <c r="E203">
        <v>0</v>
      </c>
    </row>
    <row r="204" spans="1:5" hidden="1">
      <c r="A204">
        <v>1995</v>
      </c>
      <c r="B204" t="s">
        <v>90</v>
      </c>
      <c r="C204" t="s">
        <v>81</v>
      </c>
      <c r="D204" t="s">
        <v>54</v>
      </c>
      <c r="E204">
        <v>0</v>
      </c>
    </row>
    <row r="205" spans="1:5" hidden="1">
      <c r="A205">
        <v>1995</v>
      </c>
      <c r="B205" t="s">
        <v>90</v>
      </c>
      <c r="C205" t="s">
        <v>81</v>
      </c>
      <c r="D205" t="s">
        <v>59</v>
      </c>
      <c r="E205">
        <v>2332</v>
      </c>
    </row>
    <row r="206" spans="1:5" hidden="1">
      <c r="A206">
        <v>1995</v>
      </c>
      <c r="B206" t="s">
        <v>90</v>
      </c>
      <c r="C206" t="s">
        <v>81</v>
      </c>
      <c r="D206" t="s">
        <v>61</v>
      </c>
      <c r="E206">
        <v>2332</v>
      </c>
    </row>
    <row r="207" spans="1:5" hidden="1">
      <c r="A207">
        <v>1995</v>
      </c>
      <c r="B207" t="s">
        <v>90</v>
      </c>
      <c r="C207" t="s">
        <v>81</v>
      </c>
      <c r="D207" t="s">
        <v>64</v>
      </c>
      <c r="E207">
        <v>0</v>
      </c>
    </row>
    <row r="208" spans="1:5" hidden="1">
      <c r="A208">
        <v>1995</v>
      </c>
      <c r="B208" t="s">
        <v>90</v>
      </c>
      <c r="C208" t="s">
        <v>81</v>
      </c>
      <c r="D208" t="s">
        <v>67</v>
      </c>
      <c r="E208">
        <v>21659</v>
      </c>
    </row>
    <row r="209" spans="1:6" hidden="1">
      <c r="A209">
        <v>1995</v>
      </c>
      <c r="B209" t="s">
        <v>90</v>
      </c>
      <c r="C209" t="s">
        <v>81</v>
      </c>
      <c r="D209" t="s">
        <v>69</v>
      </c>
      <c r="E209">
        <v>21659</v>
      </c>
    </row>
    <row r="210" spans="1:6" hidden="1">
      <c r="A210">
        <v>1995</v>
      </c>
      <c r="B210" t="s">
        <v>90</v>
      </c>
      <c r="C210" t="s">
        <v>81</v>
      </c>
      <c r="D210" t="s">
        <v>70</v>
      </c>
      <c r="E210">
        <v>0</v>
      </c>
    </row>
    <row r="211" spans="1:6" hidden="1">
      <c r="A211">
        <v>1995</v>
      </c>
      <c r="B211" t="s">
        <v>90</v>
      </c>
      <c r="C211" t="s">
        <v>81</v>
      </c>
      <c r="D211" t="s">
        <v>86</v>
      </c>
      <c r="E211">
        <v>4580572</v>
      </c>
    </row>
    <row r="212" spans="1:6" hidden="1">
      <c r="A212">
        <v>1995</v>
      </c>
      <c r="B212" t="s">
        <v>90</v>
      </c>
      <c r="C212" t="s">
        <v>81</v>
      </c>
      <c r="D212" t="s">
        <v>87</v>
      </c>
      <c r="E212">
        <v>4563408</v>
      </c>
    </row>
    <row r="213" spans="1:6" hidden="1">
      <c r="A213">
        <v>1995</v>
      </c>
      <c r="B213" t="s">
        <v>90</v>
      </c>
      <c r="C213" t="s">
        <v>81</v>
      </c>
      <c r="D213" t="s">
        <v>88</v>
      </c>
      <c r="E213">
        <v>17164</v>
      </c>
    </row>
    <row r="214" spans="1:6" hidden="1">
      <c r="A214">
        <v>1995</v>
      </c>
      <c r="B214" t="s">
        <v>90</v>
      </c>
      <c r="C214" t="s">
        <v>81</v>
      </c>
      <c r="D214" t="s">
        <v>77</v>
      </c>
      <c r="E214">
        <v>623228</v>
      </c>
    </row>
    <row r="215" spans="1:6" hidden="1">
      <c r="A215">
        <v>1995</v>
      </c>
      <c r="B215" t="s">
        <v>97</v>
      </c>
      <c r="C215" t="s">
        <v>7</v>
      </c>
      <c r="D215" t="s">
        <v>263</v>
      </c>
      <c r="E215">
        <v>174649</v>
      </c>
    </row>
    <row r="216" spans="1:6" hidden="1">
      <c r="A216">
        <v>1995</v>
      </c>
      <c r="B216" t="s">
        <v>97</v>
      </c>
      <c r="C216" t="s">
        <v>7</v>
      </c>
      <c r="D216" t="s">
        <v>8</v>
      </c>
      <c r="E216">
        <v>0</v>
      </c>
      <c r="F216">
        <v>20</v>
      </c>
    </row>
    <row r="217" spans="1:6" hidden="1">
      <c r="A217">
        <v>1995</v>
      </c>
      <c r="B217" t="s">
        <v>97</v>
      </c>
      <c r="C217" t="s">
        <v>7</v>
      </c>
      <c r="D217" t="s">
        <v>9</v>
      </c>
      <c r="E217">
        <v>0</v>
      </c>
      <c r="F217">
        <v>20</v>
      </c>
    </row>
    <row r="218" spans="1:6" hidden="1">
      <c r="A218">
        <v>1995</v>
      </c>
      <c r="B218" t="s">
        <v>97</v>
      </c>
      <c r="C218" t="s">
        <v>10</v>
      </c>
      <c r="D218" t="s">
        <v>11</v>
      </c>
      <c r="E218">
        <v>80143</v>
      </c>
    </row>
    <row r="219" spans="1:6" hidden="1">
      <c r="A219">
        <v>1995</v>
      </c>
      <c r="B219" t="s">
        <v>97</v>
      </c>
      <c r="C219" t="s">
        <v>10</v>
      </c>
      <c r="D219" t="s">
        <v>91</v>
      </c>
      <c r="E219">
        <v>127916</v>
      </c>
    </row>
    <row r="220" spans="1:6" hidden="1">
      <c r="A220">
        <v>1995</v>
      </c>
      <c r="B220" t="s">
        <v>97</v>
      </c>
      <c r="C220" t="s">
        <v>10</v>
      </c>
      <c r="D220" t="s">
        <v>92</v>
      </c>
      <c r="E220">
        <v>115831</v>
      </c>
    </row>
    <row r="221" spans="1:6" hidden="1">
      <c r="A221">
        <v>1995</v>
      </c>
      <c r="B221" t="s">
        <v>97</v>
      </c>
      <c r="C221" t="s">
        <v>10</v>
      </c>
      <c r="D221" t="s">
        <v>14</v>
      </c>
      <c r="E221">
        <v>75749</v>
      </c>
    </row>
    <row r="222" spans="1:6" hidden="1">
      <c r="A222">
        <v>1995</v>
      </c>
      <c r="B222" t="s">
        <v>97</v>
      </c>
      <c r="C222" t="s">
        <v>10</v>
      </c>
      <c r="D222" t="s">
        <v>17</v>
      </c>
      <c r="E222">
        <v>92842</v>
      </c>
    </row>
    <row r="223" spans="1:6" hidden="1">
      <c r="A223">
        <v>1995</v>
      </c>
      <c r="B223" t="s">
        <v>97</v>
      </c>
      <c r="C223" t="s">
        <v>10</v>
      </c>
      <c r="D223" t="s">
        <v>18</v>
      </c>
      <c r="E223">
        <v>92842</v>
      </c>
    </row>
    <row r="224" spans="1:6" hidden="1">
      <c r="A224">
        <v>1995</v>
      </c>
      <c r="B224" t="s">
        <v>97</v>
      </c>
      <c r="C224" t="s">
        <v>10</v>
      </c>
      <c r="D224" t="s">
        <v>19</v>
      </c>
      <c r="E224">
        <v>92233</v>
      </c>
    </row>
    <row r="225" spans="1:6" hidden="1">
      <c r="A225">
        <v>1995</v>
      </c>
      <c r="B225" t="s">
        <v>97</v>
      </c>
      <c r="C225" t="s">
        <v>10</v>
      </c>
      <c r="D225" t="s">
        <v>21</v>
      </c>
      <c r="E225">
        <v>92227</v>
      </c>
    </row>
    <row r="226" spans="1:6" hidden="1">
      <c r="A226">
        <v>1995</v>
      </c>
      <c r="B226" t="s">
        <v>97</v>
      </c>
      <c r="C226" t="s">
        <v>10</v>
      </c>
      <c r="D226" t="s">
        <v>22</v>
      </c>
      <c r="E226">
        <v>76849</v>
      </c>
    </row>
    <row r="227" spans="1:6" hidden="1">
      <c r="A227">
        <v>1995</v>
      </c>
      <c r="B227" t="s">
        <v>97</v>
      </c>
      <c r="C227" t="s">
        <v>23</v>
      </c>
      <c r="D227" t="s">
        <v>24</v>
      </c>
      <c r="E227">
        <v>50106</v>
      </c>
    </row>
    <row r="228" spans="1:6" hidden="1">
      <c r="A228">
        <v>1995</v>
      </c>
      <c r="B228" t="s">
        <v>97</v>
      </c>
      <c r="C228" t="s">
        <v>23</v>
      </c>
      <c r="D228" t="s">
        <v>25</v>
      </c>
      <c r="E228">
        <v>35501</v>
      </c>
    </row>
    <row r="229" spans="1:6" hidden="1">
      <c r="A229">
        <v>1995</v>
      </c>
      <c r="B229" t="s">
        <v>97</v>
      </c>
      <c r="C229" t="s">
        <v>23</v>
      </c>
      <c r="D229" t="s">
        <v>26</v>
      </c>
      <c r="E229">
        <v>14605</v>
      </c>
    </row>
    <row r="230" spans="1:6" hidden="1">
      <c r="A230">
        <v>1995</v>
      </c>
      <c r="B230" t="s">
        <v>97</v>
      </c>
      <c r="C230" t="s">
        <v>23</v>
      </c>
      <c r="D230" t="s">
        <v>27</v>
      </c>
      <c r="E230">
        <v>2061</v>
      </c>
    </row>
    <row r="231" spans="1:6" hidden="1">
      <c r="A231">
        <v>1995</v>
      </c>
      <c r="B231" t="s">
        <v>97</v>
      </c>
      <c r="C231" t="s">
        <v>23</v>
      </c>
      <c r="D231" t="s">
        <v>29</v>
      </c>
      <c r="E231">
        <v>2061</v>
      </c>
    </row>
    <row r="232" spans="1:6" hidden="1">
      <c r="A232">
        <v>1995</v>
      </c>
      <c r="B232" t="s">
        <v>97</v>
      </c>
      <c r="C232" t="s">
        <v>23</v>
      </c>
      <c r="D232" t="s">
        <v>33</v>
      </c>
      <c r="E232">
        <v>138768</v>
      </c>
    </row>
    <row r="233" spans="1:6" hidden="1">
      <c r="A233">
        <v>1995</v>
      </c>
      <c r="B233" t="s">
        <v>97</v>
      </c>
      <c r="C233" t="s">
        <v>23</v>
      </c>
      <c r="D233" t="s">
        <v>34</v>
      </c>
      <c r="E233">
        <v>137731</v>
      </c>
    </row>
    <row r="234" spans="1:6" hidden="1">
      <c r="A234">
        <v>1995</v>
      </c>
      <c r="B234" t="s">
        <v>97</v>
      </c>
      <c r="C234" t="s">
        <v>23</v>
      </c>
      <c r="D234" t="s">
        <v>35</v>
      </c>
      <c r="E234">
        <v>122607</v>
      </c>
    </row>
    <row r="235" spans="1:6" hidden="1">
      <c r="A235">
        <v>1995</v>
      </c>
      <c r="B235" t="s">
        <v>97</v>
      </c>
      <c r="C235" t="s">
        <v>23</v>
      </c>
      <c r="D235" t="s">
        <v>36</v>
      </c>
      <c r="E235">
        <v>0</v>
      </c>
    </row>
    <row r="236" spans="1:6" hidden="1">
      <c r="A236">
        <v>1995</v>
      </c>
      <c r="B236" t="s">
        <v>97</v>
      </c>
      <c r="C236" t="s">
        <v>23</v>
      </c>
      <c r="D236" t="s">
        <v>37</v>
      </c>
      <c r="E236">
        <v>0</v>
      </c>
    </row>
    <row r="237" spans="1:6" hidden="1">
      <c r="A237">
        <v>1995</v>
      </c>
      <c r="B237" t="s">
        <v>97</v>
      </c>
      <c r="C237" t="s">
        <v>23</v>
      </c>
      <c r="D237" t="s">
        <v>38</v>
      </c>
      <c r="E237">
        <v>0</v>
      </c>
    </row>
    <row r="238" spans="1:6" hidden="1">
      <c r="A238">
        <v>1995</v>
      </c>
      <c r="B238" t="s">
        <v>97</v>
      </c>
      <c r="C238" t="s">
        <v>23</v>
      </c>
      <c r="D238" t="s">
        <v>39</v>
      </c>
      <c r="E238">
        <v>0</v>
      </c>
    </row>
    <row r="239" spans="1:6" hidden="1">
      <c r="A239">
        <v>1995</v>
      </c>
      <c r="B239" t="s">
        <v>97</v>
      </c>
      <c r="C239" t="s">
        <v>23</v>
      </c>
      <c r="D239" t="s">
        <v>93</v>
      </c>
      <c r="E239">
        <v>0</v>
      </c>
      <c r="F239">
        <v>20</v>
      </c>
    </row>
    <row r="240" spans="1:6" hidden="1">
      <c r="A240">
        <v>1995</v>
      </c>
      <c r="B240" t="s">
        <v>97</v>
      </c>
      <c r="C240" t="s">
        <v>23</v>
      </c>
      <c r="D240" t="s">
        <v>94</v>
      </c>
      <c r="E240">
        <v>0</v>
      </c>
      <c r="F240">
        <v>20</v>
      </c>
    </row>
    <row r="241" spans="1:6" hidden="1">
      <c r="A241">
        <v>1995</v>
      </c>
      <c r="B241" t="s">
        <v>97</v>
      </c>
      <c r="C241" t="s">
        <v>23</v>
      </c>
      <c r="D241" t="s">
        <v>95</v>
      </c>
      <c r="E241">
        <v>0</v>
      </c>
      <c r="F241">
        <v>20</v>
      </c>
    </row>
    <row r="242" spans="1:6" hidden="1">
      <c r="A242">
        <v>1995</v>
      </c>
      <c r="B242" t="s">
        <v>97</v>
      </c>
      <c r="C242" t="s">
        <v>23</v>
      </c>
      <c r="D242" t="s">
        <v>96</v>
      </c>
      <c r="E242">
        <v>0</v>
      </c>
      <c r="F242">
        <v>20</v>
      </c>
    </row>
    <row r="243" spans="1:6" hidden="1">
      <c r="A243">
        <v>1995</v>
      </c>
      <c r="B243" t="s">
        <v>97</v>
      </c>
      <c r="C243" t="s">
        <v>23</v>
      </c>
      <c r="D243" t="s">
        <v>40</v>
      </c>
      <c r="E243">
        <v>1037</v>
      </c>
    </row>
    <row r="244" spans="1:6" hidden="1">
      <c r="A244">
        <v>1995</v>
      </c>
      <c r="B244" t="s">
        <v>97</v>
      </c>
      <c r="C244" t="s">
        <v>23</v>
      </c>
      <c r="D244" t="s">
        <v>41</v>
      </c>
      <c r="E244">
        <v>1037</v>
      </c>
    </row>
    <row r="245" spans="1:6" hidden="1">
      <c r="A245">
        <v>1995</v>
      </c>
      <c r="B245" t="s">
        <v>97</v>
      </c>
      <c r="C245" t="s">
        <v>23</v>
      </c>
      <c r="D245" t="s">
        <v>42</v>
      </c>
      <c r="E245">
        <v>0</v>
      </c>
    </row>
    <row r="246" spans="1:6" hidden="1">
      <c r="A246">
        <v>1995</v>
      </c>
      <c r="B246" t="s">
        <v>97</v>
      </c>
      <c r="C246" t="s">
        <v>23</v>
      </c>
      <c r="D246" t="s">
        <v>43</v>
      </c>
      <c r="E246">
        <v>0</v>
      </c>
    </row>
    <row r="247" spans="1:6" hidden="1">
      <c r="A247">
        <v>1995</v>
      </c>
      <c r="B247" t="s">
        <v>97</v>
      </c>
      <c r="C247" t="s">
        <v>23</v>
      </c>
      <c r="D247" t="s">
        <v>44</v>
      </c>
      <c r="E247">
        <v>0</v>
      </c>
    </row>
    <row r="248" spans="1:6" hidden="1">
      <c r="A248">
        <v>1995</v>
      </c>
      <c r="B248" t="s">
        <v>97</v>
      </c>
      <c r="C248" t="s">
        <v>23</v>
      </c>
      <c r="D248" t="s">
        <v>45</v>
      </c>
      <c r="E248">
        <v>1370</v>
      </c>
    </row>
    <row r="249" spans="1:6" hidden="1">
      <c r="A249">
        <v>1995</v>
      </c>
      <c r="B249" t="s">
        <v>97</v>
      </c>
      <c r="C249" t="s">
        <v>23</v>
      </c>
      <c r="D249" t="s">
        <v>46</v>
      </c>
      <c r="E249">
        <v>1370</v>
      </c>
    </row>
    <row r="250" spans="1:6" hidden="1">
      <c r="A250">
        <v>1995</v>
      </c>
      <c r="B250" t="s">
        <v>97</v>
      </c>
      <c r="C250" t="s">
        <v>23</v>
      </c>
      <c r="D250" t="s">
        <v>47</v>
      </c>
      <c r="E250">
        <v>0</v>
      </c>
    </row>
    <row r="251" spans="1:6" hidden="1">
      <c r="A251">
        <v>1995</v>
      </c>
      <c r="B251" t="s">
        <v>97</v>
      </c>
      <c r="C251" t="s">
        <v>23</v>
      </c>
      <c r="D251" t="s">
        <v>48</v>
      </c>
      <c r="E251">
        <v>1151</v>
      </c>
    </row>
    <row r="252" spans="1:6" hidden="1">
      <c r="A252">
        <v>1995</v>
      </c>
      <c r="B252" t="s">
        <v>97</v>
      </c>
      <c r="C252" t="s">
        <v>23</v>
      </c>
      <c r="D252" t="s">
        <v>55</v>
      </c>
      <c r="E252">
        <v>1151</v>
      </c>
    </row>
    <row r="253" spans="1:6" hidden="1">
      <c r="A253">
        <v>1995</v>
      </c>
      <c r="B253" t="s">
        <v>97</v>
      </c>
      <c r="C253" t="s">
        <v>23</v>
      </c>
      <c r="D253" t="s">
        <v>59</v>
      </c>
      <c r="E253">
        <v>4277</v>
      </c>
    </row>
    <row r="254" spans="1:6" hidden="1">
      <c r="A254">
        <v>1995</v>
      </c>
      <c r="B254" t="s">
        <v>97</v>
      </c>
      <c r="C254" t="s">
        <v>23</v>
      </c>
      <c r="D254" t="s">
        <v>60</v>
      </c>
      <c r="E254">
        <v>54</v>
      </c>
    </row>
    <row r="255" spans="1:6" hidden="1">
      <c r="A255">
        <v>1995</v>
      </c>
      <c r="B255" t="s">
        <v>97</v>
      </c>
      <c r="C255" t="s">
        <v>23</v>
      </c>
      <c r="D255" t="s">
        <v>61</v>
      </c>
      <c r="E255">
        <v>4223</v>
      </c>
    </row>
    <row r="256" spans="1:6" hidden="1">
      <c r="A256">
        <v>1995</v>
      </c>
      <c r="B256" t="s">
        <v>97</v>
      </c>
      <c r="C256" t="s">
        <v>23</v>
      </c>
      <c r="D256" t="s">
        <v>64</v>
      </c>
      <c r="E256">
        <v>0</v>
      </c>
    </row>
    <row r="257" spans="1:5" hidden="1">
      <c r="A257">
        <v>1995</v>
      </c>
      <c r="B257" t="s">
        <v>97</v>
      </c>
      <c r="C257" t="s">
        <v>23</v>
      </c>
      <c r="D257" t="s">
        <v>66</v>
      </c>
      <c r="E257">
        <v>6</v>
      </c>
    </row>
    <row r="258" spans="1:5" hidden="1">
      <c r="A258">
        <v>1995</v>
      </c>
      <c r="B258" t="s">
        <v>97</v>
      </c>
      <c r="C258" t="s">
        <v>23</v>
      </c>
      <c r="D258" t="s">
        <v>67</v>
      </c>
      <c r="E258">
        <v>0</v>
      </c>
    </row>
    <row r="259" spans="1:5" hidden="1">
      <c r="A259">
        <v>1995</v>
      </c>
      <c r="B259" t="s">
        <v>97</v>
      </c>
      <c r="C259" t="s">
        <v>23</v>
      </c>
      <c r="D259" t="s">
        <v>68</v>
      </c>
      <c r="E259">
        <v>0</v>
      </c>
    </row>
    <row r="260" spans="1:5" hidden="1">
      <c r="A260">
        <v>1995</v>
      </c>
      <c r="B260" t="s">
        <v>97</v>
      </c>
      <c r="C260" t="s">
        <v>23</v>
      </c>
      <c r="D260" t="s">
        <v>70</v>
      </c>
      <c r="E260">
        <v>0</v>
      </c>
    </row>
    <row r="261" spans="1:5" hidden="1">
      <c r="A261">
        <v>1995</v>
      </c>
      <c r="B261" t="s">
        <v>97</v>
      </c>
      <c r="C261" t="s">
        <v>23</v>
      </c>
      <c r="D261" t="s">
        <v>71</v>
      </c>
      <c r="E261">
        <v>0</v>
      </c>
    </row>
    <row r="262" spans="1:5" hidden="1">
      <c r="A262">
        <v>1995</v>
      </c>
      <c r="B262" t="s">
        <v>97</v>
      </c>
      <c r="C262" t="s">
        <v>23</v>
      </c>
      <c r="D262" t="s">
        <v>72</v>
      </c>
      <c r="E262">
        <v>119355</v>
      </c>
    </row>
    <row r="263" spans="1:5" hidden="1">
      <c r="A263">
        <v>1995</v>
      </c>
      <c r="B263" t="s">
        <v>97</v>
      </c>
      <c r="C263" t="s">
        <v>23</v>
      </c>
      <c r="D263" t="s">
        <v>76</v>
      </c>
      <c r="E263">
        <v>15378</v>
      </c>
    </row>
    <row r="264" spans="1:5" hidden="1">
      <c r="A264">
        <v>1995</v>
      </c>
      <c r="B264" t="s">
        <v>97</v>
      </c>
      <c r="C264" t="s">
        <v>23</v>
      </c>
      <c r="D264" t="s">
        <v>77</v>
      </c>
      <c r="E264">
        <v>12084</v>
      </c>
    </row>
    <row r="265" spans="1:5" hidden="1">
      <c r="A265">
        <v>1995</v>
      </c>
      <c r="B265" t="s">
        <v>97</v>
      </c>
      <c r="C265" t="s">
        <v>23</v>
      </c>
      <c r="D265" t="s">
        <v>78</v>
      </c>
      <c r="E265">
        <v>14034</v>
      </c>
    </row>
    <row r="266" spans="1:5" hidden="1">
      <c r="A266">
        <v>1995</v>
      </c>
      <c r="B266" t="s">
        <v>97</v>
      </c>
      <c r="C266" t="s">
        <v>23</v>
      </c>
      <c r="D266" t="s">
        <v>79</v>
      </c>
      <c r="E266">
        <v>1052</v>
      </c>
    </row>
    <row r="267" spans="1:5" hidden="1">
      <c r="A267">
        <v>1995</v>
      </c>
      <c r="B267" t="s">
        <v>97</v>
      </c>
      <c r="C267" t="s">
        <v>23</v>
      </c>
      <c r="D267" t="s">
        <v>80</v>
      </c>
      <c r="E267">
        <v>292</v>
      </c>
    </row>
    <row r="268" spans="1:5" hidden="1">
      <c r="A268">
        <v>1995</v>
      </c>
      <c r="B268" t="s">
        <v>97</v>
      </c>
      <c r="C268" t="s">
        <v>81</v>
      </c>
      <c r="D268" t="s">
        <v>30</v>
      </c>
      <c r="E268">
        <v>0</v>
      </c>
    </row>
    <row r="269" spans="1:5" hidden="1">
      <c r="A269">
        <v>1995</v>
      </c>
      <c r="B269" t="s">
        <v>97</v>
      </c>
      <c r="C269" t="s">
        <v>81</v>
      </c>
      <c r="D269" t="s">
        <v>32</v>
      </c>
      <c r="E269">
        <v>0</v>
      </c>
    </row>
    <row r="270" spans="1:5" hidden="1">
      <c r="A270">
        <v>1995</v>
      </c>
      <c r="B270" t="s">
        <v>97</v>
      </c>
      <c r="C270" t="s">
        <v>81</v>
      </c>
      <c r="D270" t="s">
        <v>33</v>
      </c>
      <c r="E270">
        <v>155861</v>
      </c>
    </row>
    <row r="271" spans="1:5" hidden="1">
      <c r="A271">
        <v>1995</v>
      </c>
      <c r="B271" t="s">
        <v>97</v>
      </c>
      <c r="C271" t="s">
        <v>81</v>
      </c>
      <c r="D271" t="s">
        <v>34</v>
      </c>
      <c r="E271">
        <v>155028</v>
      </c>
    </row>
    <row r="272" spans="1:5" hidden="1">
      <c r="A272">
        <v>1995</v>
      </c>
      <c r="B272" t="s">
        <v>97</v>
      </c>
      <c r="C272" t="s">
        <v>81</v>
      </c>
      <c r="D272" t="s">
        <v>35</v>
      </c>
      <c r="E272">
        <v>219901</v>
      </c>
    </row>
    <row r="273" spans="1:6" hidden="1">
      <c r="A273">
        <v>1995</v>
      </c>
      <c r="B273" t="s">
        <v>97</v>
      </c>
      <c r="C273" t="s">
        <v>81</v>
      </c>
      <c r="D273" t="s">
        <v>36</v>
      </c>
      <c r="E273">
        <v>779</v>
      </c>
    </row>
    <row r="274" spans="1:6" hidden="1">
      <c r="A274">
        <v>1995</v>
      </c>
      <c r="B274" t="s">
        <v>97</v>
      </c>
      <c r="C274" t="s">
        <v>81</v>
      </c>
      <c r="D274" t="s">
        <v>37</v>
      </c>
      <c r="E274">
        <v>779</v>
      </c>
    </row>
    <row r="275" spans="1:6" hidden="1">
      <c r="A275">
        <v>1995</v>
      </c>
      <c r="B275" t="s">
        <v>97</v>
      </c>
      <c r="C275" t="s">
        <v>81</v>
      </c>
      <c r="D275" t="s">
        <v>38</v>
      </c>
      <c r="E275">
        <v>0</v>
      </c>
    </row>
    <row r="276" spans="1:6" hidden="1">
      <c r="A276">
        <v>1995</v>
      </c>
      <c r="B276" t="s">
        <v>97</v>
      </c>
      <c r="C276" t="s">
        <v>81</v>
      </c>
      <c r="D276" t="s">
        <v>39</v>
      </c>
      <c r="E276">
        <v>0</v>
      </c>
    </row>
    <row r="277" spans="1:6" hidden="1">
      <c r="A277">
        <v>1995</v>
      </c>
      <c r="B277" t="s">
        <v>97</v>
      </c>
      <c r="C277" t="s">
        <v>81</v>
      </c>
      <c r="D277" t="s">
        <v>93</v>
      </c>
      <c r="E277">
        <v>0</v>
      </c>
      <c r="F277">
        <v>20</v>
      </c>
    </row>
    <row r="278" spans="1:6" hidden="1">
      <c r="A278">
        <v>1995</v>
      </c>
      <c r="B278" t="s">
        <v>97</v>
      </c>
      <c r="C278" t="s">
        <v>81</v>
      </c>
      <c r="D278" t="s">
        <v>94</v>
      </c>
      <c r="E278">
        <v>0</v>
      </c>
      <c r="F278">
        <v>20</v>
      </c>
    </row>
    <row r="279" spans="1:6" hidden="1">
      <c r="A279">
        <v>1995</v>
      </c>
      <c r="B279" t="s">
        <v>97</v>
      </c>
      <c r="C279" t="s">
        <v>81</v>
      </c>
      <c r="D279" t="s">
        <v>95</v>
      </c>
      <c r="E279">
        <v>0</v>
      </c>
      <c r="F279">
        <v>20</v>
      </c>
    </row>
    <row r="280" spans="1:6" hidden="1">
      <c r="A280">
        <v>1995</v>
      </c>
      <c r="B280" t="s">
        <v>97</v>
      </c>
      <c r="C280" t="s">
        <v>81</v>
      </c>
      <c r="D280" t="s">
        <v>96</v>
      </c>
      <c r="E280">
        <v>0</v>
      </c>
      <c r="F280">
        <v>20</v>
      </c>
    </row>
    <row r="281" spans="1:6" hidden="1">
      <c r="A281">
        <v>1995</v>
      </c>
      <c r="B281" t="s">
        <v>97</v>
      </c>
      <c r="C281" t="s">
        <v>81</v>
      </c>
      <c r="D281" t="s">
        <v>40</v>
      </c>
      <c r="E281">
        <v>54</v>
      </c>
    </row>
    <row r="282" spans="1:6" hidden="1">
      <c r="A282">
        <v>1995</v>
      </c>
      <c r="B282" t="s">
        <v>97</v>
      </c>
      <c r="C282" t="s">
        <v>81</v>
      </c>
      <c r="D282" t="s">
        <v>41</v>
      </c>
      <c r="E282">
        <v>54</v>
      </c>
    </row>
    <row r="283" spans="1:6" hidden="1">
      <c r="A283">
        <v>1995</v>
      </c>
      <c r="B283" t="s">
        <v>97</v>
      </c>
      <c r="C283" t="s">
        <v>81</v>
      </c>
      <c r="D283" t="s">
        <v>42</v>
      </c>
      <c r="E283">
        <v>0</v>
      </c>
    </row>
    <row r="284" spans="1:6" hidden="1">
      <c r="A284">
        <v>1995</v>
      </c>
      <c r="B284" t="s">
        <v>97</v>
      </c>
      <c r="C284" t="s">
        <v>81</v>
      </c>
      <c r="D284" t="s">
        <v>43</v>
      </c>
      <c r="E284">
        <v>0</v>
      </c>
    </row>
    <row r="285" spans="1:6" hidden="1">
      <c r="A285">
        <v>1995</v>
      </c>
      <c r="B285" t="s">
        <v>97</v>
      </c>
      <c r="C285" t="s">
        <v>81</v>
      </c>
      <c r="D285" t="s">
        <v>44</v>
      </c>
      <c r="E285">
        <v>0</v>
      </c>
    </row>
    <row r="286" spans="1:6" hidden="1">
      <c r="A286">
        <v>1995</v>
      </c>
      <c r="B286" t="s">
        <v>97</v>
      </c>
      <c r="C286" t="s">
        <v>81</v>
      </c>
      <c r="D286" t="s">
        <v>48</v>
      </c>
      <c r="E286">
        <v>1157</v>
      </c>
    </row>
    <row r="287" spans="1:6" hidden="1">
      <c r="A287">
        <v>1995</v>
      </c>
      <c r="B287" t="s">
        <v>97</v>
      </c>
      <c r="C287" t="s">
        <v>81</v>
      </c>
      <c r="D287" t="s">
        <v>49</v>
      </c>
      <c r="E287">
        <v>1157</v>
      </c>
    </row>
    <row r="288" spans="1:6" hidden="1">
      <c r="A288">
        <v>1995</v>
      </c>
      <c r="B288" t="s">
        <v>97</v>
      </c>
      <c r="C288" t="s">
        <v>81</v>
      </c>
      <c r="D288" t="s">
        <v>50</v>
      </c>
      <c r="E288">
        <v>0</v>
      </c>
    </row>
    <row r="289" spans="1:5" hidden="1">
      <c r="A289">
        <v>1995</v>
      </c>
      <c r="B289" t="s">
        <v>97</v>
      </c>
      <c r="C289" t="s">
        <v>81</v>
      </c>
      <c r="D289" t="s">
        <v>51</v>
      </c>
      <c r="E289">
        <v>1157</v>
      </c>
    </row>
    <row r="290" spans="1:5" hidden="1">
      <c r="A290">
        <v>1995</v>
      </c>
      <c r="B290" t="s">
        <v>97</v>
      </c>
      <c r="C290" t="s">
        <v>81</v>
      </c>
      <c r="D290" t="s">
        <v>52</v>
      </c>
      <c r="E290">
        <v>0</v>
      </c>
    </row>
    <row r="291" spans="1:5" hidden="1">
      <c r="A291">
        <v>1995</v>
      </c>
      <c r="B291" t="s">
        <v>97</v>
      </c>
      <c r="C291" t="s">
        <v>81</v>
      </c>
      <c r="D291" t="s">
        <v>53</v>
      </c>
      <c r="E291">
        <v>0</v>
      </c>
    </row>
    <row r="292" spans="1:5" hidden="1">
      <c r="A292">
        <v>1995</v>
      </c>
      <c r="B292" t="s">
        <v>97</v>
      </c>
      <c r="C292" t="s">
        <v>81</v>
      </c>
      <c r="D292" t="s">
        <v>54</v>
      </c>
      <c r="E292">
        <v>0</v>
      </c>
    </row>
    <row r="293" spans="1:5" hidden="1">
      <c r="A293">
        <v>1995</v>
      </c>
      <c r="B293" t="s">
        <v>97</v>
      </c>
      <c r="C293" t="s">
        <v>81</v>
      </c>
      <c r="D293" t="s">
        <v>59</v>
      </c>
      <c r="E293">
        <v>5032</v>
      </c>
    </row>
    <row r="294" spans="1:5" hidden="1">
      <c r="A294">
        <v>1995</v>
      </c>
      <c r="B294" t="s">
        <v>97</v>
      </c>
      <c r="C294" t="s">
        <v>81</v>
      </c>
      <c r="D294" t="s">
        <v>60</v>
      </c>
      <c r="E294">
        <v>5032</v>
      </c>
    </row>
    <row r="295" spans="1:5" hidden="1">
      <c r="A295">
        <v>1995</v>
      </c>
      <c r="B295" t="s">
        <v>97</v>
      </c>
      <c r="C295" t="s">
        <v>81</v>
      </c>
      <c r="D295" t="s">
        <v>61</v>
      </c>
      <c r="E295">
        <v>0</v>
      </c>
    </row>
    <row r="296" spans="1:5" hidden="1">
      <c r="A296">
        <v>1995</v>
      </c>
      <c r="B296" t="s">
        <v>97</v>
      </c>
      <c r="C296" t="s">
        <v>81</v>
      </c>
      <c r="D296" t="s">
        <v>64</v>
      </c>
      <c r="E296">
        <v>0</v>
      </c>
    </row>
    <row r="297" spans="1:5" hidden="1">
      <c r="A297">
        <v>1995</v>
      </c>
      <c r="B297" t="s">
        <v>97</v>
      </c>
      <c r="C297" t="s">
        <v>81</v>
      </c>
      <c r="D297" t="s">
        <v>67</v>
      </c>
      <c r="E297">
        <v>0</v>
      </c>
    </row>
    <row r="298" spans="1:5" hidden="1">
      <c r="A298">
        <v>1995</v>
      </c>
      <c r="B298" t="s">
        <v>97</v>
      </c>
      <c r="C298" t="s">
        <v>81</v>
      </c>
      <c r="D298" t="s">
        <v>69</v>
      </c>
      <c r="E298">
        <v>0</v>
      </c>
    </row>
    <row r="299" spans="1:5" hidden="1">
      <c r="A299">
        <v>1995</v>
      </c>
      <c r="B299" t="s">
        <v>97</v>
      </c>
      <c r="C299" t="s">
        <v>81</v>
      </c>
      <c r="D299" t="s">
        <v>70</v>
      </c>
      <c r="E299">
        <v>0</v>
      </c>
    </row>
    <row r="300" spans="1:5" hidden="1">
      <c r="A300">
        <v>1995</v>
      </c>
      <c r="B300" t="s">
        <v>97</v>
      </c>
      <c r="C300" t="s">
        <v>81</v>
      </c>
      <c r="D300" t="s">
        <v>86</v>
      </c>
      <c r="E300">
        <v>247271</v>
      </c>
    </row>
    <row r="301" spans="1:5" hidden="1">
      <c r="A301">
        <v>1995</v>
      </c>
      <c r="B301" t="s">
        <v>97</v>
      </c>
      <c r="C301" t="s">
        <v>81</v>
      </c>
      <c r="D301" t="s">
        <v>87</v>
      </c>
      <c r="E301">
        <v>247269</v>
      </c>
    </row>
    <row r="302" spans="1:5" hidden="1">
      <c r="A302">
        <v>1995</v>
      </c>
      <c r="B302" t="s">
        <v>97</v>
      </c>
      <c r="C302" t="s">
        <v>81</v>
      </c>
      <c r="D302" t="s">
        <v>88</v>
      </c>
      <c r="E302">
        <v>2</v>
      </c>
    </row>
    <row r="303" spans="1:5" hidden="1">
      <c r="A303">
        <v>1995</v>
      </c>
      <c r="B303" t="s">
        <v>97</v>
      </c>
      <c r="C303" t="s">
        <v>81</v>
      </c>
      <c r="D303" t="s">
        <v>77</v>
      </c>
      <c r="E303">
        <v>12084</v>
      </c>
    </row>
    <row r="304" spans="1:5" hidden="1">
      <c r="A304">
        <v>1995</v>
      </c>
      <c r="B304" t="s">
        <v>98</v>
      </c>
      <c r="C304" t="s">
        <v>7</v>
      </c>
      <c r="D304" t="s">
        <v>263</v>
      </c>
      <c r="E304">
        <v>-11063</v>
      </c>
    </row>
    <row r="305" spans="1:6" hidden="1">
      <c r="A305">
        <v>1995</v>
      </c>
      <c r="B305" t="s">
        <v>98</v>
      </c>
      <c r="C305" t="s">
        <v>7</v>
      </c>
      <c r="D305" t="s">
        <v>8</v>
      </c>
      <c r="E305">
        <v>198998</v>
      </c>
    </row>
    <row r="306" spans="1:6" hidden="1">
      <c r="A306">
        <v>1995</v>
      </c>
      <c r="B306" t="s">
        <v>98</v>
      </c>
      <c r="C306" t="s">
        <v>7</v>
      </c>
      <c r="D306" t="s">
        <v>9</v>
      </c>
      <c r="E306">
        <v>356400</v>
      </c>
    </row>
    <row r="307" spans="1:6" hidden="1">
      <c r="A307">
        <v>1995</v>
      </c>
      <c r="B307" t="s">
        <v>98</v>
      </c>
      <c r="C307" t="s">
        <v>10</v>
      </c>
      <c r="D307" t="s">
        <v>11</v>
      </c>
      <c r="E307">
        <v>-199141</v>
      </c>
    </row>
    <row r="308" spans="1:6" hidden="1">
      <c r="A308">
        <v>1995</v>
      </c>
      <c r="B308" t="s">
        <v>98</v>
      </c>
      <c r="C308" t="s">
        <v>10</v>
      </c>
      <c r="D308" t="s">
        <v>91</v>
      </c>
      <c r="E308">
        <v>640580</v>
      </c>
    </row>
    <row r="309" spans="1:6" hidden="1">
      <c r="A309">
        <v>1995</v>
      </c>
      <c r="B309" t="s">
        <v>98</v>
      </c>
      <c r="C309" t="s">
        <v>10</v>
      </c>
      <c r="D309" t="s">
        <v>92</v>
      </c>
      <c r="E309">
        <v>415490</v>
      </c>
    </row>
    <row r="310" spans="1:6" hidden="1">
      <c r="A310">
        <v>1995</v>
      </c>
      <c r="B310" t="s">
        <v>98</v>
      </c>
      <c r="C310" t="s">
        <v>10</v>
      </c>
      <c r="D310" t="s">
        <v>14</v>
      </c>
      <c r="E310">
        <v>225090</v>
      </c>
    </row>
    <row r="311" spans="1:6" hidden="1">
      <c r="A311">
        <v>1995</v>
      </c>
      <c r="B311" t="s">
        <v>98</v>
      </c>
      <c r="C311" t="s">
        <v>10</v>
      </c>
      <c r="D311" t="s">
        <v>17</v>
      </c>
      <c r="E311">
        <v>0</v>
      </c>
      <c r="F311">
        <v>20</v>
      </c>
    </row>
    <row r="312" spans="1:6" hidden="1">
      <c r="A312">
        <v>1995</v>
      </c>
      <c r="B312" t="s">
        <v>98</v>
      </c>
      <c r="C312" t="s">
        <v>10</v>
      </c>
      <c r="D312" t="s">
        <v>18</v>
      </c>
      <c r="E312">
        <v>701721</v>
      </c>
    </row>
    <row r="313" spans="1:6" hidden="1">
      <c r="A313">
        <v>1995</v>
      </c>
      <c r="B313" t="s">
        <v>98</v>
      </c>
      <c r="C313" t="s">
        <v>10</v>
      </c>
      <c r="D313" t="s">
        <v>19</v>
      </c>
      <c r="E313">
        <v>929407</v>
      </c>
    </row>
    <row r="314" spans="1:6" hidden="1">
      <c r="A314">
        <v>1995</v>
      </c>
      <c r="B314" t="s">
        <v>98</v>
      </c>
      <c r="C314" t="s">
        <v>10</v>
      </c>
      <c r="D314" t="s">
        <v>20</v>
      </c>
      <c r="E314">
        <v>525083</v>
      </c>
    </row>
    <row r="315" spans="1:6" hidden="1">
      <c r="A315">
        <v>1995</v>
      </c>
      <c r="B315" t="s">
        <v>98</v>
      </c>
      <c r="C315" t="s">
        <v>10</v>
      </c>
      <c r="D315" t="s">
        <v>21</v>
      </c>
      <c r="E315">
        <v>47608</v>
      </c>
    </row>
    <row r="316" spans="1:6" hidden="1">
      <c r="A316">
        <v>1995</v>
      </c>
      <c r="B316" t="s">
        <v>98</v>
      </c>
      <c r="C316" t="s">
        <v>10</v>
      </c>
      <c r="D316" t="s">
        <v>22</v>
      </c>
      <c r="E316">
        <v>-57963</v>
      </c>
    </row>
    <row r="317" spans="1:6" hidden="1">
      <c r="A317">
        <v>1995</v>
      </c>
      <c r="B317" t="s">
        <v>98</v>
      </c>
      <c r="C317" t="s">
        <v>23</v>
      </c>
      <c r="D317" t="s">
        <v>24</v>
      </c>
      <c r="E317">
        <v>415490</v>
      </c>
    </row>
    <row r="318" spans="1:6" hidden="1">
      <c r="A318">
        <v>1995</v>
      </c>
      <c r="B318" t="s">
        <v>98</v>
      </c>
      <c r="C318" t="s">
        <v>23</v>
      </c>
      <c r="D318" t="s">
        <v>25</v>
      </c>
      <c r="E318">
        <v>301797</v>
      </c>
    </row>
    <row r="319" spans="1:6" hidden="1">
      <c r="A319">
        <v>1995</v>
      </c>
      <c r="B319" t="s">
        <v>98</v>
      </c>
      <c r="C319" t="s">
        <v>23</v>
      </c>
      <c r="D319" t="s">
        <v>26</v>
      </c>
      <c r="E319">
        <v>113693</v>
      </c>
    </row>
    <row r="320" spans="1:6" hidden="1">
      <c r="A320">
        <v>1995</v>
      </c>
      <c r="B320" t="s">
        <v>98</v>
      </c>
      <c r="C320" t="s">
        <v>23</v>
      </c>
      <c r="D320" t="s">
        <v>27</v>
      </c>
      <c r="E320">
        <v>0</v>
      </c>
    </row>
    <row r="321" spans="1:5" hidden="1">
      <c r="A321">
        <v>1995</v>
      </c>
      <c r="B321" t="s">
        <v>98</v>
      </c>
      <c r="C321" t="s">
        <v>23</v>
      </c>
      <c r="D321" t="s">
        <v>29</v>
      </c>
      <c r="E321">
        <v>0</v>
      </c>
    </row>
    <row r="322" spans="1:5" hidden="1">
      <c r="A322">
        <v>1995</v>
      </c>
      <c r="B322" t="s">
        <v>98</v>
      </c>
      <c r="C322" t="s">
        <v>23</v>
      </c>
      <c r="D322" t="s">
        <v>30</v>
      </c>
      <c r="E322">
        <v>43924</v>
      </c>
    </row>
    <row r="323" spans="1:5" hidden="1">
      <c r="A323">
        <v>1995</v>
      </c>
      <c r="B323" t="s">
        <v>98</v>
      </c>
      <c r="C323" t="s">
        <v>23</v>
      </c>
      <c r="D323" t="s">
        <v>31</v>
      </c>
      <c r="E323">
        <v>4193</v>
      </c>
    </row>
    <row r="324" spans="1:5" hidden="1">
      <c r="A324">
        <v>1995</v>
      </c>
      <c r="B324" t="s">
        <v>98</v>
      </c>
      <c r="C324" t="s">
        <v>23</v>
      </c>
      <c r="D324" t="s">
        <v>32</v>
      </c>
      <c r="E324">
        <v>39731</v>
      </c>
    </row>
    <row r="325" spans="1:5" hidden="1">
      <c r="A325">
        <v>1995</v>
      </c>
      <c r="B325" t="s">
        <v>98</v>
      </c>
      <c r="C325" t="s">
        <v>23</v>
      </c>
      <c r="D325" t="s">
        <v>33</v>
      </c>
      <c r="E325">
        <v>31862</v>
      </c>
    </row>
    <row r="326" spans="1:5" hidden="1">
      <c r="A326">
        <v>1995</v>
      </c>
      <c r="B326" t="s">
        <v>98</v>
      </c>
      <c r="C326" t="s">
        <v>23</v>
      </c>
      <c r="D326" t="s">
        <v>34</v>
      </c>
      <c r="E326">
        <v>31862</v>
      </c>
    </row>
    <row r="327" spans="1:5" hidden="1">
      <c r="A327">
        <v>1995</v>
      </c>
      <c r="B327" t="s">
        <v>98</v>
      </c>
      <c r="C327" t="s">
        <v>23</v>
      </c>
      <c r="D327" t="s">
        <v>35</v>
      </c>
      <c r="E327">
        <v>46093</v>
      </c>
    </row>
    <row r="328" spans="1:5" hidden="1">
      <c r="A328">
        <v>1995</v>
      </c>
      <c r="B328" t="s">
        <v>98</v>
      </c>
      <c r="C328" t="s">
        <v>23</v>
      </c>
      <c r="D328" t="s">
        <v>36</v>
      </c>
      <c r="E328">
        <v>0</v>
      </c>
    </row>
    <row r="329" spans="1:5" hidden="1">
      <c r="A329">
        <v>1995</v>
      </c>
      <c r="B329" t="s">
        <v>98</v>
      </c>
      <c r="C329" t="s">
        <v>23</v>
      </c>
      <c r="D329" t="s">
        <v>37</v>
      </c>
      <c r="E329">
        <v>0</v>
      </c>
    </row>
    <row r="330" spans="1:5" hidden="1">
      <c r="A330">
        <v>1995</v>
      </c>
      <c r="B330" t="s">
        <v>98</v>
      </c>
      <c r="C330" t="s">
        <v>23</v>
      </c>
      <c r="D330" t="s">
        <v>40</v>
      </c>
      <c r="E330">
        <v>0</v>
      </c>
    </row>
    <row r="331" spans="1:5" hidden="1">
      <c r="A331">
        <v>1995</v>
      </c>
      <c r="B331" t="s">
        <v>98</v>
      </c>
      <c r="C331" t="s">
        <v>23</v>
      </c>
      <c r="D331" t="s">
        <v>41</v>
      </c>
      <c r="E331">
        <v>0</v>
      </c>
    </row>
    <row r="332" spans="1:5" hidden="1">
      <c r="A332">
        <v>1995</v>
      </c>
      <c r="B332" t="s">
        <v>98</v>
      </c>
      <c r="C332" t="s">
        <v>23</v>
      </c>
      <c r="D332" t="s">
        <v>42</v>
      </c>
      <c r="E332">
        <v>0</v>
      </c>
    </row>
    <row r="333" spans="1:5" hidden="1">
      <c r="A333">
        <v>1995</v>
      </c>
      <c r="B333" t="s">
        <v>98</v>
      </c>
      <c r="C333" t="s">
        <v>23</v>
      </c>
      <c r="D333" t="s">
        <v>43</v>
      </c>
      <c r="E333">
        <v>0</v>
      </c>
    </row>
    <row r="334" spans="1:5" hidden="1">
      <c r="A334">
        <v>1995</v>
      </c>
      <c r="B334" t="s">
        <v>98</v>
      </c>
      <c r="C334" t="s">
        <v>23</v>
      </c>
      <c r="D334" t="s">
        <v>44</v>
      </c>
      <c r="E334">
        <v>0</v>
      </c>
    </row>
    <row r="335" spans="1:5" hidden="1">
      <c r="A335">
        <v>1995</v>
      </c>
      <c r="B335" t="s">
        <v>98</v>
      </c>
      <c r="C335" t="s">
        <v>23</v>
      </c>
      <c r="D335" t="s">
        <v>45</v>
      </c>
      <c r="E335">
        <v>0</v>
      </c>
    </row>
    <row r="336" spans="1:5" hidden="1">
      <c r="A336">
        <v>1995</v>
      </c>
      <c r="B336" t="s">
        <v>98</v>
      </c>
      <c r="C336" t="s">
        <v>23</v>
      </c>
      <c r="D336" t="s">
        <v>46</v>
      </c>
      <c r="E336">
        <v>0</v>
      </c>
    </row>
    <row r="337" spans="1:6" hidden="1">
      <c r="A337">
        <v>1995</v>
      </c>
      <c r="B337" t="s">
        <v>98</v>
      </c>
      <c r="C337" t="s">
        <v>23</v>
      </c>
      <c r="D337" t="s">
        <v>47</v>
      </c>
      <c r="E337">
        <v>0</v>
      </c>
    </row>
    <row r="338" spans="1:6" hidden="1">
      <c r="A338">
        <v>1995</v>
      </c>
      <c r="B338" t="s">
        <v>98</v>
      </c>
      <c r="C338" t="s">
        <v>23</v>
      </c>
      <c r="D338" t="s">
        <v>48</v>
      </c>
      <c r="E338">
        <v>876036</v>
      </c>
    </row>
    <row r="339" spans="1:6" hidden="1">
      <c r="A339">
        <v>1995</v>
      </c>
      <c r="B339" t="s">
        <v>98</v>
      </c>
      <c r="C339" t="s">
        <v>23</v>
      </c>
      <c r="D339" t="s">
        <v>55</v>
      </c>
      <c r="E339">
        <v>471712</v>
      </c>
    </row>
    <row r="340" spans="1:6" hidden="1">
      <c r="A340">
        <v>1995</v>
      </c>
      <c r="B340" t="s">
        <v>98</v>
      </c>
      <c r="C340" t="s">
        <v>23</v>
      </c>
      <c r="D340" t="s">
        <v>56</v>
      </c>
      <c r="E340">
        <v>404324</v>
      </c>
    </row>
    <row r="341" spans="1:6" hidden="1">
      <c r="A341">
        <v>1995</v>
      </c>
      <c r="B341" t="s">
        <v>98</v>
      </c>
      <c r="C341" t="s">
        <v>23</v>
      </c>
      <c r="D341" t="s">
        <v>57</v>
      </c>
      <c r="E341">
        <v>404324</v>
      </c>
    </row>
    <row r="342" spans="1:6" hidden="1">
      <c r="A342">
        <v>1995</v>
      </c>
      <c r="B342" t="s">
        <v>98</v>
      </c>
      <c r="C342" t="s">
        <v>23</v>
      </c>
      <c r="D342" t="s">
        <v>58</v>
      </c>
      <c r="E342">
        <v>0</v>
      </c>
    </row>
    <row r="343" spans="1:6" hidden="1">
      <c r="A343">
        <v>1995</v>
      </c>
      <c r="B343" t="s">
        <v>98</v>
      </c>
      <c r="C343" t="s">
        <v>23</v>
      </c>
      <c r="D343" t="s">
        <v>59</v>
      </c>
      <c r="E343">
        <v>57429</v>
      </c>
    </row>
    <row r="344" spans="1:6" hidden="1">
      <c r="A344">
        <v>1995</v>
      </c>
      <c r="B344" t="s">
        <v>98</v>
      </c>
      <c r="C344" t="s">
        <v>23</v>
      </c>
      <c r="D344" t="s">
        <v>60</v>
      </c>
      <c r="E344">
        <v>16</v>
      </c>
    </row>
    <row r="345" spans="1:6" hidden="1">
      <c r="A345">
        <v>1995</v>
      </c>
      <c r="B345" t="s">
        <v>98</v>
      </c>
      <c r="C345" t="s">
        <v>23</v>
      </c>
      <c r="D345" t="s">
        <v>61</v>
      </c>
      <c r="E345">
        <v>0</v>
      </c>
    </row>
    <row r="346" spans="1:6" hidden="1">
      <c r="A346">
        <v>1995</v>
      </c>
      <c r="B346" t="s">
        <v>98</v>
      </c>
      <c r="C346" t="s">
        <v>23</v>
      </c>
      <c r="D346" t="s">
        <v>62</v>
      </c>
      <c r="E346">
        <v>0</v>
      </c>
    </row>
    <row r="347" spans="1:6" hidden="1">
      <c r="A347">
        <v>1995</v>
      </c>
      <c r="B347" t="s">
        <v>98</v>
      </c>
      <c r="C347" t="s">
        <v>23</v>
      </c>
      <c r="D347" t="s">
        <v>63</v>
      </c>
      <c r="E347">
        <v>0</v>
      </c>
    </row>
    <row r="348" spans="1:6" hidden="1">
      <c r="A348">
        <v>1995</v>
      </c>
      <c r="B348" t="s">
        <v>98</v>
      </c>
      <c r="C348" t="s">
        <v>23</v>
      </c>
      <c r="D348" t="s">
        <v>64</v>
      </c>
      <c r="E348">
        <v>57413</v>
      </c>
    </row>
    <row r="349" spans="1:6" hidden="1">
      <c r="A349">
        <v>1995</v>
      </c>
      <c r="B349" t="s">
        <v>98</v>
      </c>
      <c r="C349" t="s">
        <v>23</v>
      </c>
      <c r="D349" t="s">
        <v>65</v>
      </c>
      <c r="E349">
        <v>0</v>
      </c>
      <c r="F349">
        <v>90</v>
      </c>
    </row>
    <row r="350" spans="1:6" hidden="1">
      <c r="A350">
        <v>1995</v>
      </c>
      <c r="B350" t="s">
        <v>98</v>
      </c>
      <c r="C350" t="s">
        <v>23</v>
      </c>
      <c r="D350" t="s">
        <v>66</v>
      </c>
      <c r="E350">
        <v>0</v>
      </c>
      <c r="F350">
        <v>90</v>
      </c>
    </row>
    <row r="351" spans="1:6" hidden="1">
      <c r="A351">
        <v>1995</v>
      </c>
      <c r="B351" t="s">
        <v>98</v>
      </c>
      <c r="C351" t="s">
        <v>23</v>
      </c>
      <c r="D351" t="s">
        <v>67</v>
      </c>
      <c r="E351">
        <v>27782</v>
      </c>
    </row>
    <row r="352" spans="1:6" hidden="1">
      <c r="A352">
        <v>1995</v>
      </c>
      <c r="B352" t="s">
        <v>98</v>
      </c>
      <c r="C352" t="s">
        <v>23</v>
      </c>
      <c r="D352" t="s">
        <v>69</v>
      </c>
      <c r="E352">
        <v>27782</v>
      </c>
    </row>
    <row r="353" spans="1:5" hidden="1">
      <c r="A353">
        <v>1995</v>
      </c>
      <c r="B353" t="s">
        <v>98</v>
      </c>
      <c r="C353" t="s">
        <v>23</v>
      </c>
      <c r="D353" t="s">
        <v>70</v>
      </c>
      <c r="E353">
        <v>0</v>
      </c>
    </row>
    <row r="354" spans="1:5" hidden="1">
      <c r="A354">
        <v>1995</v>
      </c>
      <c r="B354" t="s">
        <v>98</v>
      </c>
      <c r="C354" t="s">
        <v>23</v>
      </c>
      <c r="D354" t="s">
        <v>71</v>
      </c>
      <c r="E354">
        <v>723</v>
      </c>
    </row>
    <row r="355" spans="1:5" hidden="1">
      <c r="A355">
        <v>1995</v>
      </c>
      <c r="B355" t="s">
        <v>98</v>
      </c>
      <c r="C355" t="s">
        <v>23</v>
      </c>
      <c r="D355" t="s">
        <v>99</v>
      </c>
      <c r="E355">
        <v>1445525</v>
      </c>
    </row>
    <row r="356" spans="1:5" hidden="1">
      <c r="A356">
        <v>1995</v>
      </c>
      <c r="B356" t="s">
        <v>98</v>
      </c>
      <c r="C356" t="s">
        <v>23</v>
      </c>
      <c r="D356" t="s">
        <v>72</v>
      </c>
      <c r="E356">
        <v>313414</v>
      </c>
    </row>
    <row r="357" spans="1:5" hidden="1">
      <c r="A357">
        <v>1995</v>
      </c>
      <c r="B357" t="s">
        <v>98</v>
      </c>
      <c r="C357" t="s">
        <v>23</v>
      </c>
      <c r="D357" t="s">
        <v>73</v>
      </c>
      <c r="E357">
        <v>881799</v>
      </c>
    </row>
    <row r="358" spans="1:5" hidden="1">
      <c r="A358">
        <v>1995</v>
      </c>
      <c r="B358" t="s">
        <v>98</v>
      </c>
      <c r="C358" t="s">
        <v>23</v>
      </c>
      <c r="D358" t="s">
        <v>74</v>
      </c>
      <c r="E358">
        <v>404324</v>
      </c>
    </row>
    <row r="359" spans="1:5" hidden="1">
      <c r="A359">
        <v>1995</v>
      </c>
      <c r="B359" t="s">
        <v>98</v>
      </c>
      <c r="C359" t="s">
        <v>23</v>
      </c>
      <c r="D359" t="s">
        <v>75</v>
      </c>
      <c r="E359">
        <v>477475</v>
      </c>
    </row>
    <row r="360" spans="1:5" hidden="1">
      <c r="A360">
        <v>1995</v>
      </c>
      <c r="B360" t="s">
        <v>98</v>
      </c>
      <c r="C360" t="s">
        <v>23</v>
      </c>
      <c r="D360" t="s">
        <v>76</v>
      </c>
      <c r="E360">
        <v>83189</v>
      </c>
    </row>
    <row r="361" spans="1:5" hidden="1">
      <c r="A361">
        <v>1995</v>
      </c>
      <c r="B361" t="s">
        <v>98</v>
      </c>
      <c r="C361" t="s">
        <v>23</v>
      </c>
      <c r="D361" t="s">
        <v>77</v>
      </c>
      <c r="E361">
        <v>225090</v>
      </c>
    </row>
    <row r="362" spans="1:5" hidden="1">
      <c r="A362">
        <v>1995</v>
      </c>
      <c r="B362" t="s">
        <v>98</v>
      </c>
      <c r="C362" t="s">
        <v>23</v>
      </c>
      <c r="D362" t="s">
        <v>78</v>
      </c>
      <c r="E362">
        <v>82725</v>
      </c>
    </row>
    <row r="363" spans="1:5" hidden="1">
      <c r="A363">
        <v>1995</v>
      </c>
      <c r="B363" t="s">
        <v>98</v>
      </c>
      <c r="C363" t="s">
        <v>23</v>
      </c>
      <c r="D363" t="s">
        <v>79</v>
      </c>
      <c r="E363">
        <v>464</v>
      </c>
    </row>
    <row r="364" spans="1:5" hidden="1">
      <c r="A364">
        <v>1995</v>
      </c>
      <c r="B364" t="s">
        <v>98</v>
      </c>
      <c r="C364" t="s">
        <v>23</v>
      </c>
      <c r="D364" t="s">
        <v>80</v>
      </c>
      <c r="E364">
        <v>0</v>
      </c>
    </row>
    <row r="365" spans="1:5" hidden="1">
      <c r="A365">
        <v>1995</v>
      </c>
      <c r="B365" t="s">
        <v>98</v>
      </c>
      <c r="C365" t="s">
        <v>81</v>
      </c>
      <c r="D365" t="s">
        <v>27</v>
      </c>
      <c r="E365">
        <v>527580</v>
      </c>
    </row>
    <row r="366" spans="1:5" hidden="1">
      <c r="A366">
        <v>1995</v>
      </c>
      <c r="B366" t="s">
        <v>98</v>
      </c>
      <c r="C366" t="s">
        <v>81</v>
      </c>
      <c r="D366" t="s">
        <v>28</v>
      </c>
      <c r="E366">
        <v>457074</v>
      </c>
    </row>
    <row r="367" spans="1:5" hidden="1">
      <c r="A367">
        <v>1995</v>
      </c>
      <c r="B367" t="s">
        <v>98</v>
      </c>
      <c r="C367" t="s">
        <v>81</v>
      </c>
      <c r="D367" t="s">
        <v>82</v>
      </c>
      <c r="E367">
        <v>342737</v>
      </c>
    </row>
    <row r="368" spans="1:5" hidden="1">
      <c r="A368">
        <v>1995</v>
      </c>
      <c r="B368" t="s">
        <v>98</v>
      </c>
      <c r="C368" t="s">
        <v>81</v>
      </c>
      <c r="D368" t="s">
        <v>83</v>
      </c>
      <c r="E368">
        <v>24678</v>
      </c>
    </row>
    <row r="369" spans="1:6" hidden="1">
      <c r="A369">
        <v>1995</v>
      </c>
      <c r="B369" t="s">
        <v>98</v>
      </c>
      <c r="C369" t="s">
        <v>81</v>
      </c>
      <c r="D369" t="s">
        <v>84</v>
      </c>
      <c r="E369">
        <v>89659</v>
      </c>
    </row>
    <row r="370" spans="1:6" hidden="1">
      <c r="A370">
        <v>1995</v>
      </c>
      <c r="B370" t="s">
        <v>98</v>
      </c>
      <c r="C370" t="s">
        <v>81</v>
      </c>
      <c r="D370" t="s">
        <v>29</v>
      </c>
      <c r="E370">
        <v>70506</v>
      </c>
    </row>
    <row r="371" spans="1:6" hidden="1">
      <c r="A371">
        <v>1995</v>
      </c>
      <c r="B371" t="s">
        <v>98</v>
      </c>
      <c r="C371" t="s">
        <v>81</v>
      </c>
      <c r="D371" t="s">
        <v>30</v>
      </c>
      <c r="E371">
        <v>0</v>
      </c>
    </row>
    <row r="372" spans="1:6" hidden="1">
      <c r="A372">
        <v>1995</v>
      </c>
      <c r="B372" t="s">
        <v>98</v>
      </c>
      <c r="C372" t="s">
        <v>81</v>
      </c>
      <c r="D372" t="s">
        <v>32</v>
      </c>
      <c r="E372">
        <v>0</v>
      </c>
    </row>
    <row r="373" spans="1:6" hidden="1">
      <c r="A373">
        <v>1995</v>
      </c>
      <c r="B373" t="s">
        <v>98</v>
      </c>
      <c r="C373" t="s">
        <v>81</v>
      </c>
      <c r="D373" t="s">
        <v>33</v>
      </c>
      <c r="E373">
        <v>24837</v>
      </c>
    </row>
    <row r="374" spans="1:6" hidden="1">
      <c r="A374">
        <v>1995</v>
      </c>
      <c r="B374" t="s">
        <v>98</v>
      </c>
      <c r="C374" t="s">
        <v>81</v>
      </c>
      <c r="D374" t="s">
        <v>34</v>
      </c>
      <c r="E374">
        <v>20632</v>
      </c>
    </row>
    <row r="375" spans="1:6" hidden="1">
      <c r="A375">
        <v>1995</v>
      </c>
      <c r="B375" t="s">
        <v>98</v>
      </c>
      <c r="C375" t="s">
        <v>81</v>
      </c>
      <c r="D375" t="s">
        <v>35</v>
      </c>
      <c r="E375">
        <v>17442</v>
      </c>
    </row>
    <row r="376" spans="1:6" hidden="1">
      <c r="A376">
        <v>1995</v>
      </c>
      <c r="B376" t="s">
        <v>98</v>
      </c>
      <c r="C376" t="s">
        <v>81</v>
      </c>
      <c r="D376" t="s">
        <v>36</v>
      </c>
      <c r="E376">
        <v>4189</v>
      </c>
    </row>
    <row r="377" spans="1:6" hidden="1">
      <c r="A377">
        <v>1995</v>
      </c>
      <c r="B377" t="s">
        <v>98</v>
      </c>
      <c r="C377" t="s">
        <v>81</v>
      </c>
      <c r="D377" t="s">
        <v>37</v>
      </c>
      <c r="E377">
        <v>4189</v>
      </c>
    </row>
    <row r="378" spans="1:6" hidden="1">
      <c r="A378">
        <v>1995</v>
      </c>
      <c r="B378" t="s">
        <v>98</v>
      </c>
      <c r="C378" t="s">
        <v>81</v>
      </c>
      <c r="D378" t="s">
        <v>38</v>
      </c>
      <c r="E378">
        <v>0</v>
      </c>
    </row>
    <row r="379" spans="1:6" hidden="1">
      <c r="A379">
        <v>1995</v>
      </c>
      <c r="B379" t="s">
        <v>98</v>
      </c>
      <c r="C379" t="s">
        <v>81</v>
      </c>
      <c r="D379" t="s">
        <v>39</v>
      </c>
      <c r="E379">
        <v>0</v>
      </c>
    </row>
    <row r="380" spans="1:6" hidden="1">
      <c r="A380">
        <v>1995</v>
      </c>
      <c r="B380" t="s">
        <v>98</v>
      </c>
      <c r="C380" t="s">
        <v>81</v>
      </c>
      <c r="D380" t="s">
        <v>40</v>
      </c>
      <c r="E380">
        <v>16</v>
      </c>
    </row>
    <row r="381" spans="1:6" hidden="1">
      <c r="A381">
        <v>1995</v>
      </c>
      <c r="B381" t="s">
        <v>98</v>
      </c>
      <c r="C381" t="s">
        <v>81</v>
      </c>
      <c r="D381" t="s">
        <v>41</v>
      </c>
      <c r="E381">
        <v>16</v>
      </c>
    </row>
    <row r="382" spans="1:6" hidden="1">
      <c r="A382">
        <v>1995</v>
      </c>
      <c r="B382" t="s">
        <v>98</v>
      </c>
      <c r="C382" t="s">
        <v>81</v>
      </c>
      <c r="D382" t="s">
        <v>42</v>
      </c>
      <c r="E382">
        <v>0</v>
      </c>
    </row>
    <row r="383" spans="1:6" hidden="1">
      <c r="A383">
        <v>1995</v>
      </c>
      <c r="B383" t="s">
        <v>98</v>
      </c>
      <c r="C383" t="s">
        <v>81</v>
      </c>
      <c r="D383" t="s">
        <v>43</v>
      </c>
      <c r="E383">
        <v>0</v>
      </c>
      <c r="F383">
        <v>90</v>
      </c>
    </row>
    <row r="384" spans="1:6" hidden="1">
      <c r="A384">
        <v>1995</v>
      </c>
      <c r="B384" t="s">
        <v>98</v>
      </c>
      <c r="C384" t="s">
        <v>81</v>
      </c>
      <c r="D384" t="s">
        <v>44</v>
      </c>
      <c r="E384">
        <v>0</v>
      </c>
    </row>
    <row r="385" spans="1:6" hidden="1">
      <c r="A385">
        <v>1995</v>
      </c>
      <c r="B385" t="s">
        <v>98</v>
      </c>
      <c r="C385" t="s">
        <v>81</v>
      </c>
      <c r="D385" t="s">
        <v>45</v>
      </c>
      <c r="E385">
        <v>265040</v>
      </c>
    </row>
    <row r="386" spans="1:6" hidden="1">
      <c r="A386">
        <v>1995</v>
      </c>
      <c r="B386" t="s">
        <v>98</v>
      </c>
      <c r="C386" t="s">
        <v>81</v>
      </c>
      <c r="D386" t="s">
        <v>46</v>
      </c>
      <c r="E386">
        <v>265040</v>
      </c>
    </row>
    <row r="387" spans="1:6" hidden="1">
      <c r="A387">
        <v>1995</v>
      </c>
      <c r="B387" t="s">
        <v>98</v>
      </c>
      <c r="C387" t="s">
        <v>81</v>
      </c>
      <c r="D387" t="s">
        <v>47</v>
      </c>
      <c r="E387">
        <v>0</v>
      </c>
    </row>
    <row r="388" spans="1:6" hidden="1">
      <c r="A388">
        <v>1995</v>
      </c>
      <c r="B388" t="s">
        <v>98</v>
      </c>
      <c r="C388" t="s">
        <v>81</v>
      </c>
      <c r="D388" t="s">
        <v>48</v>
      </c>
      <c r="E388">
        <v>447129</v>
      </c>
    </row>
    <row r="389" spans="1:6" hidden="1">
      <c r="A389">
        <v>1995</v>
      </c>
      <c r="B389" t="s">
        <v>98</v>
      </c>
      <c r="C389" t="s">
        <v>81</v>
      </c>
      <c r="D389" t="s">
        <v>49</v>
      </c>
      <c r="E389">
        <v>447129</v>
      </c>
    </row>
    <row r="390" spans="1:6" hidden="1">
      <c r="A390">
        <v>1995</v>
      </c>
      <c r="B390" t="s">
        <v>98</v>
      </c>
      <c r="C390" t="s">
        <v>81</v>
      </c>
      <c r="D390" t="s">
        <v>50</v>
      </c>
      <c r="E390">
        <v>433679</v>
      </c>
    </row>
    <row r="391" spans="1:6" hidden="1">
      <c r="A391">
        <v>1995</v>
      </c>
      <c r="B391" t="s">
        <v>98</v>
      </c>
      <c r="C391" t="s">
        <v>81</v>
      </c>
      <c r="D391" t="s">
        <v>51</v>
      </c>
      <c r="E391">
        <v>1796</v>
      </c>
    </row>
    <row r="392" spans="1:6" hidden="1">
      <c r="A392">
        <v>1995</v>
      </c>
      <c r="B392" t="s">
        <v>98</v>
      </c>
      <c r="C392" t="s">
        <v>81</v>
      </c>
      <c r="D392" t="s">
        <v>52</v>
      </c>
      <c r="E392">
        <v>11654</v>
      </c>
    </row>
    <row r="393" spans="1:6" hidden="1">
      <c r="A393">
        <v>1995</v>
      </c>
      <c r="B393" t="s">
        <v>98</v>
      </c>
      <c r="C393" t="s">
        <v>81</v>
      </c>
      <c r="D393" t="s">
        <v>53</v>
      </c>
      <c r="E393">
        <v>0</v>
      </c>
      <c r="F393">
        <v>90</v>
      </c>
    </row>
    <row r="394" spans="1:6" hidden="1">
      <c r="A394">
        <v>1995</v>
      </c>
      <c r="B394" t="s">
        <v>98</v>
      </c>
      <c r="C394" t="s">
        <v>81</v>
      </c>
      <c r="D394" t="s">
        <v>54</v>
      </c>
      <c r="E394">
        <v>0</v>
      </c>
      <c r="F394">
        <v>90</v>
      </c>
    </row>
    <row r="395" spans="1:6" hidden="1">
      <c r="A395">
        <v>1995</v>
      </c>
      <c r="B395" t="s">
        <v>98</v>
      </c>
      <c r="C395" t="s">
        <v>81</v>
      </c>
      <c r="D395" t="s">
        <v>59</v>
      </c>
      <c r="E395">
        <v>44658</v>
      </c>
    </row>
    <row r="396" spans="1:6" hidden="1">
      <c r="A396">
        <v>1995</v>
      </c>
      <c r="B396" t="s">
        <v>98</v>
      </c>
      <c r="C396" t="s">
        <v>81</v>
      </c>
      <c r="D396" t="s">
        <v>60</v>
      </c>
      <c r="E396">
        <v>0</v>
      </c>
    </row>
    <row r="397" spans="1:6" hidden="1">
      <c r="A397">
        <v>1995</v>
      </c>
      <c r="B397" t="s">
        <v>98</v>
      </c>
      <c r="C397" t="s">
        <v>81</v>
      </c>
      <c r="D397" t="s">
        <v>61</v>
      </c>
      <c r="E397">
        <v>0</v>
      </c>
    </row>
    <row r="398" spans="1:6" hidden="1">
      <c r="A398">
        <v>1995</v>
      </c>
      <c r="B398" t="s">
        <v>98</v>
      </c>
      <c r="C398" t="s">
        <v>81</v>
      </c>
      <c r="D398" t="s">
        <v>62</v>
      </c>
      <c r="E398">
        <v>0</v>
      </c>
    </row>
    <row r="399" spans="1:6" hidden="1">
      <c r="A399">
        <v>1995</v>
      </c>
      <c r="B399" t="s">
        <v>98</v>
      </c>
      <c r="C399" t="s">
        <v>81</v>
      </c>
      <c r="D399" t="s">
        <v>64</v>
      </c>
      <c r="E399">
        <v>44658</v>
      </c>
    </row>
    <row r="400" spans="1:6" hidden="1">
      <c r="A400">
        <v>1995</v>
      </c>
      <c r="B400" t="s">
        <v>98</v>
      </c>
      <c r="C400" t="s">
        <v>81</v>
      </c>
      <c r="D400" t="s">
        <v>67</v>
      </c>
      <c r="E400">
        <v>6123</v>
      </c>
    </row>
    <row r="401" spans="1:6" hidden="1">
      <c r="A401">
        <v>1995</v>
      </c>
      <c r="B401" t="s">
        <v>98</v>
      </c>
      <c r="C401" t="s">
        <v>81</v>
      </c>
      <c r="D401" t="s">
        <v>68</v>
      </c>
      <c r="E401">
        <v>0</v>
      </c>
    </row>
    <row r="402" spans="1:6" hidden="1">
      <c r="A402">
        <v>1995</v>
      </c>
      <c r="B402" t="s">
        <v>98</v>
      </c>
      <c r="C402" t="s">
        <v>81</v>
      </c>
      <c r="D402" t="s">
        <v>69</v>
      </c>
      <c r="E402">
        <v>6123</v>
      </c>
    </row>
    <row r="403" spans="1:6" hidden="1">
      <c r="A403">
        <v>1995</v>
      </c>
      <c r="B403" t="s">
        <v>98</v>
      </c>
      <c r="C403" t="s">
        <v>81</v>
      </c>
      <c r="D403" t="s">
        <v>70</v>
      </c>
      <c r="E403">
        <v>0</v>
      </c>
    </row>
    <row r="404" spans="1:6" hidden="1">
      <c r="A404">
        <v>1995</v>
      </c>
      <c r="B404" t="s">
        <v>98</v>
      </c>
      <c r="C404" t="s">
        <v>81</v>
      </c>
      <c r="D404" t="s">
        <v>100</v>
      </c>
      <c r="E404">
        <v>1387562</v>
      </c>
    </row>
    <row r="405" spans="1:6" hidden="1">
      <c r="A405">
        <v>1995</v>
      </c>
      <c r="B405" t="s">
        <v>98</v>
      </c>
      <c r="C405" t="s">
        <v>81</v>
      </c>
      <c r="D405" t="s">
        <v>86</v>
      </c>
      <c r="E405">
        <v>953994</v>
      </c>
    </row>
    <row r="406" spans="1:6" hidden="1">
      <c r="A406">
        <v>1995</v>
      </c>
      <c r="B406" t="s">
        <v>98</v>
      </c>
      <c r="C406" t="s">
        <v>81</v>
      </c>
      <c r="D406" t="s">
        <v>87</v>
      </c>
      <c r="E406">
        <v>41753</v>
      </c>
    </row>
    <row r="407" spans="1:6" hidden="1">
      <c r="A407">
        <v>1995</v>
      </c>
      <c r="B407" t="s">
        <v>98</v>
      </c>
      <c r="C407" t="s">
        <v>81</v>
      </c>
      <c r="D407" t="s">
        <v>101</v>
      </c>
      <c r="E407">
        <v>72195</v>
      </c>
    </row>
    <row r="408" spans="1:6" hidden="1">
      <c r="A408">
        <v>1995</v>
      </c>
      <c r="B408" t="s">
        <v>98</v>
      </c>
      <c r="C408" t="s">
        <v>81</v>
      </c>
      <c r="D408" t="s">
        <v>88</v>
      </c>
      <c r="E408">
        <v>13738</v>
      </c>
    </row>
    <row r="409" spans="1:6" hidden="1">
      <c r="A409">
        <v>1995</v>
      </c>
      <c r="B409" t="s">
        <v>98</v>
      </c>
      <c r="C409" t="s">
        <v>81</v>
      </c>
      <c r="D409" t="s">
        <v>89</v>
      </c>
      <c r="E409">
        <v>898503</v>
      </c>
    </row>
    <row r="410" spans="1:6" hidden="1">
      <c r="A410">
        <v>1995</v>
      </c>
      <c r="B410" t="s">
        <v>98</v>
      </c>
      <c r="C410" t="s">
        <v>81</v>
      </c>
      <c r="D410" t="s">
        <v>77</v>
      </c>
      <c r="E410">
        <v>225090</v>
      </c>
    </row>
    <row r="411" spans="1:6" hidden="1">
      <c r="A411">
        <v>1995</v>
      </c>
      <c r="B411" t="s">
        <v>102</v>
      </c>
      <c r="C411" t="s">
        <v>7</v>
      </c>
      <c r="D411" t="s">
        <v>263</v>
      </c>
      <c r="E411">
        <v>-395716</v>
      </c>
    </row>
    <row r="412" spans="1:6" hidden="1">
      <c r="A412">
        <v>1995</v>
      </c>
      <c r="B412" t="s">
        <v>102</v>
      </c>
      <c r="C412" t="s">
        <v>7</v>
      </c>
      <c r="D412" t="s">
        <v>8</v>
      </c>
      <c r="E412">
        <v>0</v>
      </c>
      <c r="F412">
        <v>20</v>
      </c>
    </row>
    <row r="413" spans="1:6" hidden="1">
      <c r="A413">
        <v>1995</v>
      </c>
      <c r="B413" t="s">
        <v>102</v>
      </c>
      <c r="C413" t="s">
        <v>7</v>
      </c>
      <c r="D413" t="s">
        <v>9</v>
      </c>
      <c r="E413">
        <v>0</v>
      </c>
      <c r="F413">
        <v>20</v>
      </c>
    </row>
    <row r="414" spans="1:6" hidden="1">
      <c r="A414">
        <v>1995</v>
      </c>
      <c r="B414" t="s">
        <v>102</v>
      </c>
      <c r="C414" t="s">
        <v>10</v>
      </c>
      <c r="D414" t="s">
        <v>11</v>
      </c>
      <c r="E414">
        <v>-536274</v>
      </c>
    </row>
    <row r="415" spans="1:6" hidden="1">
      <c r="A415">
        <v>1995</v>
      </c>
      <c r="B415" t="s">
        <v>102</v>
      </c>
      <c r="C415" t="s">
        <v>10</v>
      </c>
      <c r="D415" t="s">
        <v>91</v>
      </c>
      <c r="E415">
        <v>864615</v>
      </c>
    </row>
    <row r="416" spans="1:6" hidden="1">
      <c r="A416">
        <v>1995</v>
      </c>
      <c r="B416" t="s">
        <v>102</v>
      </c>
      <c r="C416" t="s">
        <v>10</v>
      </c>
      <c r="D416" t="s">
        <v>92</v>
      </c>
      <c r="E416">
        <v>770319</v>
      </c>
    </row>
    <row r="417" spans="1:6" hidden="1">
      <c r="A417">
        <v>1995</v>
      </c>
      <c r="B417" t="s">
        <v>102</v>
      </c>
      <c r="C417" t="s">
        <v>10</v>
      </c>
      <c r="D417" t="s">
        <v>14</v>
      </c>
      <c r="E417">
        <v>541566</v>
      </c>
    </row>
    <row r="418" spans="1:6" hidden="1">
      <c r="A418">
        <v>1995</v>
      </c>
      <c r="B418" t="s">
        <v>102</v>
      </c>
      <c r="C418" t="s">
        <v>10</v>
      </c>
      <c r="D418" t="s">
        <v>15</v>
      </c>
      <c r="E418">
        <v>107637</v>
      </c>
    </row>
    <row r="419" spans="1:6" hidden="1">
      <c r="A419">
        <v>1995</v>
      </c>
      <c r="B419" t="s">
        <v>102</v>
      </c>
      <c r="C419" t="s">
        <v>10</v>
      </c>
      <c r="D419" t="s">
        <v>16</v>
      </c>
      <c r="E419">
        <v>433929</v>
      </c>
    </row>
    <row r="420" spans="1:6" hidden="1">
      <c r="A420">
        <v>1995</v>
      </c>
      <c r="B420" t="s">
        <v>102</v>
      </c>
      <c r="C420" t="s">
        <v>10</v>
      </c>
      <c r="D420" t="s">
        <v>17</v>
      </c>
      <c r="E420">
        <v>0</v>
      </c>
      <c r="F420">
        <v>20</v>
      </c>
    </row>
    <row r="421" spans="1:6" hidden="1">
      <c r="A421">
        <v>1995</v>
      </c>
      <c r="B421" t="s">
        <v>102</v>
      </c>
      <c r="C421" t="s">
        <v>10</v>
      </c>
      <c r="D421" t="s">
        <v>18</v>
      </c>
      <c r="E421">
        <v>2266306</v>
      </c>
    </row>
    <row r="422" spans="1:6" hidden="1">
      <c r="A422">
        <v>1995</v>
      </c>
      <c r="B422" t="s">
        <v>102</v>
      </c>
      <c r="C422" t="s">
        <v>10</v>
      </c>
      <c r="D422" t="s">
        <v>19</v>
      </c>
      <c r="E422">
        <v>2155885</v>
      </c>
    </row>
    <row r="423" spans="1:6" hidden="1">
      <c r="A423">
        <v>1995</v>
      </c>
      <c r="B423" t="s">
        <v>102</v>
      </c>
      <c r="C423" t="s">
        <v>10</v>
      </c>
      <c r="D423" t="s">
        <v>20</v>
      </c>
      <c r="E423">
        <v>2573118</v>
      </c>
    </row>
    <row r="424" spans="1:6" hidden="1">
      <c r="A424">
        <v>1995</v>
      </c>
      <c r="B424" t="s">
        <v>102</v>
      </c>
      <c r="C424" t="s">
        <v>10</v>
      </c>
      <c r="D424" t="s">
        <v>21</v>
      </c>
      <c r="E424">
        <v>-441977</v>
      </c>
    </row>
    <row r="425" spans="1:6" hidden="1">
      <c r="A425">
        <v>1995</v>
      </c>
      <c r="B425" t="s">
        <v>102</v>
      </c>
      <c r="C425" t="s">
        <v>10</v>
      </c>
      <c r="D425" t="s">
        <v>22</v>
      </c>
      <c r="E425">
        <v>-539416</v>
      </c>
    </row>
    <row r="426" spans="1:6" hidden="1">
      <c r="A426">
        <v>1995</v>
      </c>
      <c r="B426" t="s">
        <v>102</v>
      </c>
      <c r="C426" t="s">
        <v>23</v>
      </c>
      <c r="D426" t="s">
        <v>24</v>
      </c>
      <c r="E426">
        <v>322953</v>
      </c>
    </row>
    <row r="427" spans="1:6" hidden="1">
      <c r="A427">
        <v>1995</v>
      </c>
      <c r="B427" t="s">
        <v>102</v>
      </c>
      <c r="C427" t="s">
        <v>23</v>
      </c>
      <c r="D427" t="s">
        <v>25</v>
      </c>
      <c r="E427">
        <v>238758</v>
      </c>
    </row>
    <row r="428" spans="1:6" hidden="1">
      <c r="A428">
        <v>1995</v>
      </c>
      <c r="B428" t="s">
        <v>102</v>
      </c>
      <c r="C428" t="s">
        <v>23</v>
      </c>
      <c r="D428" t="s">
        <v>26</v>
      </c>
      <c r="E428">
        <v>84196</v>
      </c>
    </row>
    <row r="429" spans="1:6" hidden="1">
      <c r="A429">
        <v>1995</v>
      </c>
      <c r="B429" t="s">
        <v>102</v>
      </c>
      <c r="C429" t="s">
        <v>23</v>
      </c>
      <c r="D429" t="s">
        <v>27</v>
      </c>
      <c r="E429">
        <v>96</v>
      </c>
    </row>
    <row r="430" spans="1:6" hidden="1">
      <c r="A430">
        <v>1995</v>
      </c>
      <c r="B430" t="s">
        <v>102</v>
      </c>
      <c r="C430" t="s">
        <v>23</v>
      </c>
      <c r="D430" t="s">
        <v>29</v>
      </c>
      <c r="E430">
        <v>96</v>
      </c>
    </row>
    <row r="431" spans="1:6" hidden="1">
      <c r="A431">
        <v>1995</v>
      </c>
      <c r="B431" t="s">
        <v>102</v>
      </c>
      <c r="C431" t="s">
        <v>23</v>
      </c>
      <c r="D431" t="s">
        <v>33</v>
      </c>
      <c r="E431">
        <v>5580</v>
      </c>
    </row>
    <row r="432" spans="1:6" hidden="1">
      <c r="A432">
        <v>1995</v>
      </c>
      <c r="B432" t="s">
        <v>102</v>
      </c>
      <c r="C432" t="s">
        <v>23</v>
      </c>
      <c r="D432" t="s">
        <v>34</v>
      </c>
      <c r="E432">
        <v>1924</v>
      </c>
    </row>
    <row r="433" spans="1:5" hidden="1">
      <c r="A433">
        <v>1995</v>
      </c>
      <c r="B433" t="s">
        <v>102</v>
      </c>
      <c r="C433" t="s">
        <v>23</v>
      </c>
      <c r="D433" t="s">
        <v>35</v>
      </c>
      <c r="E433">
        <v>11172</v>
      </c>
    </row>
    <row r="434" spans="1:5" hidden="1">
      <c r="A434">
        <v>1995</v>
      </c>
      <c r="B434" t="s">
        <v>102</v>
      </c>
      <c r="C434" t="s">
        <v>23</v>
      </c>
      <c r="D434" t="s">
        <v>39</v>
      </c>
      <c r="E434">
        <v>0</v>
      </c>
    </row>
    <row r="435" spans="1:5" hidden="1">
      <c r="A435">
        <v>1995</v>
      </c>
      <c r="B435" t="s">
        <v>102</v>
      </c>
      <c r="C435" t="s">
        <v>23</v>
      </c>
      <c r="D435" t="s">
        <v>40</v>
      </c>
      <c r="E435">
        <v>0</v>
      </c>
    </row>
    <row r="436" spans="1:5" hidden="1">
      <c r="A436">
        <v>1995</v>
      </c>
      <c r="B436" t="s">
        <v>102</v>
      </c>
      <c r="C436" t="s">
        <v>23</v>
      </c>
      <c r="D436" t="s">
        <v>41</v>
      </c>
      <c r="E436">
        <v>0</v>
      </c>
    </row>
    <row r="437" spans="1:5" hidden="1">
      <c r="A437">
        <v>1995</v>
      </c>
      <c r="B437" t="s">
        <v>102</v>
      </c>
      <c r="C437" t="s">
        <v>23</v>
      </c>
      <c r="D437" t="s">
        <v>42</v>
      </c>
      <c r="E437">
        <v>0</v>
      </c>
    </row>
    <row r="438" spans="1:5" hidden="1">
      <c r="A438">
        <v>1995</v>
      </c>
      <c r="B438" t="s">
        <v>102</v>
      </c>
      <c r="C438" t="s">
        <v>23</v>
      </c>
      <c r="D438" t="s">
        <v>43</v>
      </c>
      <c r="E438">
        <v>0</v>
      </c>
    </row>
    <row r="439" spans="1:5" hidden="1">
      <c r="A439">
        <v>1995</v>
      </c>
      <c r="B439" t="s">
        <v>102</v>
      </c>
      <c r="C439" t="s">
        <v>23</v>
      </c>
      <c r="D439" t="s">
        <v>44</v>
      </c>
      <c r="E439">
        <v>3656</v>
      </c>
    </row>
    <row r="440" spans="1:5" hidden="1">
      <c r="A440">
        <v>1995</v>
      </c>
      <c r="B440" t="s">
        <v>102</v>
      </c>
      <c r="C440" t="s">
        <v>23</v>
      </c>
      <c r="D440" t="s">
        <v>45</v>
      </c>
      <c r="E440">
        <v>197392</v>
      </c>
    </row>
    <row r="441" spans="1:5" hidden="1">
      <c r="A441">
        <v>1995</v>
      </c>
      <c r="B441" t="s">
        <v>102</v>
      </c>
      <c r="C441" t="s">
        <v>23</v>
      </c>
      <c r="D441" t="s">
        <v>46</v>
      </c>
      <c r="E441">
        <v>197392</v>
      </c>
    </row>
    <row r="442" spans="1:5" hidden="1">
      <c r="A442">
        <v>1995</v>
      </c>
      <c r="B442" t="s">
        <v>102</v>
      </c>
      <c r="C442" t="s">
        <v>23</v>
      </c>
      <c r="D442" t="s">
        <v>47</v>
      </c>
      <c r="E442">
        <v>0</v>
      </c>
    </row>
    <row r="443" spans="1:5" hidden="1">
      <c r="A443">
        <v>1995</v>
      </c>
      <c r="B443" t="s">
        <v>102</v>
      </c>
      <c r="C443" t="s">
        <v>23</v>
      </c>
      <c r="D443" t="s">
        <v>48</v>
      </c>
      <c r="E443">
        <v>472510</v>
      </c>
    </row>
    <row r="444" spans="1:5" hidden="1">
      <c r="A444">
        <v>1995</v>
      </c>
      <c r="B444" t="s">
        <v>102</v>
      </c>
      <c r="C444" t="s">
        <v>23</v>
      </c>
      <c r="D444" t="s">
        <v>49</v>
      </c>
      <c r="E444">
        <v>472510</v>
      </c>
    </row>
    <row r="445" spans="1:5" hidden="1">
      <c r="A445">
        <v>1995</v>
      </c>
      <c r="B445" t="s">
        <v>102</v>
      </c>
      <c r="C445" t="s">
        <v>23</v>
      </c>
      <c r="D445" t="s">
        <v>50</v>
      </c>
      <c r="E445">
        <v>433679</v>
      </c>
    </row>
    <row r="446" spans="1:5" hidden="1">
      <c r="A446">
        <v>1995</v>
      </c>
      <c r="B446" t="s">
        <v>102</v>
      </c>
      <c r="C446" t="s">
        <v>23</v>
      </c>
      <c r="D446" t="s">
        <v>51</v>
      </c>
      <c r="E446">
        <v>27177</v>
      </c>
    </row>
    <row r="447" spans="1:5" hidden="1">
      <c r="A447">
        <v>1995</v>
      </c>
      <c r="B447" t="s">
        <v>102</v>
      </c>
      <c r="C447" t="s">
        <v>23</v>
      </c>
      <c r="D447" t="s">
        <v>52</v>
      </c>
      <c r="E447">
        <v>11654</v>
      </c>
    </row>
    <row r="448" spans="1:5" hidden="1">
      <c r="A448">
        <v>1995</v>
      </c>
      <c r="B448" t="s">
        <v>102</v>
      </c>
      <c r="C448" t="s">
        <v>23</v>
      </c>
      <c r="D448" t="s">
        <v>53</v>
      </c>
      <c r="E448">
        <v>0</v>
      </c>
    </row>
    <row r="449" spans="1:5" hidden="1">
      <c r="A449">
        <v>1995</v>
      </c>
      <c r="B449" t="s">
        <v>102</v>
      </c>
      <c r="C449" t="s">
        <v>23</v>
      </c>
      <c r="D449" t="s">
        <v>54</v>
      </c>
      <c r="E449">
        <v>0</v>
      </c>
    </row>
    <row r="450" spans="1:5" hidden="1">
      <c r="A450">
        <v>1995</v>
      </c>
      <c r="B450" t="s">
        <v>102</v>
      </c>
      <c r="C450" t="s">
        <v>23</v>
      </c>
      <c r="D450" t="s">
        <v>55</v>
      </c>
      <c r="E450">
        <v>0</v>
      </c>
    </row>
    <row r="451" spans="1:5" hidden="1">
      <c r="A451">
        <v>1995</v>
      </c>
      <c r="B451" t="s">
        <v>102</v>
      </c>
      <c r="C451" t="s">
        <v>23</v>
      </c>
      <c r="D451" t="s">
        <v>59</v>
      </c>
      <c r="E451">
        <v>3197</v>
      </c>
    </row>
    <row r="452" spans="1:5" hidden="1">
      <c r="A452">
        <v>1995</v>
      </c>
      <c r="B452" t="s">
        <v>102</v>
      </c>
      <c r="C452" t="s">
        <v>23</v>
      </c>
      <c r="D452" t="s">
        <v>60</v>
      </c>
      <c r="E452">
        <v>1182</v>
      </c>
    </row>
    <row r="453" spans="1:5" hidden="1">
      <c r="A453">
        <v>1995</v>
      </c>
      <c r="B453" t="s">
        <v>102</v>
      </c>
      <c r="C453" t="s">
        <v>23</v>
      </c>
      <c r="D453" t="s">
        <v>64</v>
      </c>
      <c r="E453">
        <v>2015</v>
      </c>
    </row>
    <row r="454" spans="1:5" hidden="1">
      <c r="A454">
        <v>1995</v>
      </c>
      <c r="B454" t="s">
        <v>102</v>
      </c>
      <c r="C454" t="s">
        <v>23</v>
      </c>
      <c r="D454" t="s">
        <v>66</v>
      </c>
      <c r="E454">
        <v>0</v>
      </c>
    </row>
    <row r="455" spans="1:5" hidden="1">
      <c r="A455">
        <v>1995</v>
      </c>
      <c r="B455" t="s">
        <v>102</v>
      </c>
      <c r="C455" t="s">
        <v>23</v>
      </c>
      <c r="D455" t="s">
        <v>67</v>
      </c>
      <c r="E455">
        <v>0</v>
      </c>
    </row>
    <row r="456" spans="1:5" hidden="1">
      <c r="A456">
        <v>1995</v>
      </c>
      <c r="B456" t="s">
        <v>102</v>
      </c>
      <c r="C456" t="s">
        <v>23</v>
      </c>
      <c r="D456" t="s">
        <v>68</v>
      </c>
      <c r="E456">
        <v>0</v>
      </c>
    </row>
    <row r="457" spans="1:5" hidden="1">
      <c r="A457">
        <v>1995</v>
      </c>
      <c r="B457" t="s">
        <v>102</v>
      </c>
      <c r="C457" t="s">
        <v>23</v>
      </c>
      <c r="D457" t="s">
        <v>70</v>
      </c>
      <c r="E457">
        <v>0</v>
      </c>
    </row>
    <row r="458" spans="1:5" hidden="1">
      <c r="A458">
        <v>1995</v>
      </c>
      <c r="B458" t="s">
        <v>102</v>
      </c>
      <c r="C458" t="s">
        <v>23</v>
      </c>
      <c r="D458" t="s">
        <v>71</v>
      </c>
      <c r="E458">
        <v>0</v>
      </c>
    </row>
    <row r="459" spans="1:5" hidden="1">
      <c r="A459">
        <v>1995</v>
      </c>
      <c r="B459" t="s">
        <v>102</v>
      </c>
      <c r="C459" t="s">
        <v>23</v>
      </c>
      <c r="D459" t="s">
        <v>72</v>
      </c>
      <c r="E459">
        <v>679969</v>
      </c>
    </row>
    <row r="460" spans="1:5" hidden="1">
      <c r="A460">
        <v>1995</v>
      </c>
      <c r="B460" t="s">
        <v>102</v>
      </c>
      <c r="C460" t="s">
        <v>23</v>
      </c>
      <c r="D460" t="s">
        <v>73</v>
      </c>
      <c r="E460">
        <v>2597869</v>
      </c>
    </row>
    <row r="461" spans="1:5" hidden="1">
      <c r="A461">
        <v>1995</v>
      </c>
      <c r="B461" t="s">
        <v>102</v>
      </c>
      <c r="C461" t="s">
        <v>23</v>
      </c>
      <c r="D461" t="s">
        <v>74</v>
      </c>
      <c r="E461">
        <v>2597869</v>
      </c>
    </row>
    <row r="462" spans="1:5" hidden="1">
      <c r="A462">
        <v>1995</v>
      </c>
      <c r="B462" t="s">
        <v>102</v>
      </c>
      <c r="C462" t="s">
        <v>23</v>
      </c>
      <c r="D462" t="s">
        <v>76</v>
      </c>
      <c r="E462">
        <v>97439</v>
      </c>
    </row>
    <row r="463" spans="1:5" hidden="1">
      <c r="A463">
        <v>1995</v>
      </c>
      <c r="B463" t="s">
        <v>102</v>
      </c>
      <c r="C463" t="s">
        <v>23</v>
      </c>
      <c r="D463" t="s">
        <v>77</v>
      </c>
      <c r="E463">
        <v>94297</v>
      </c>
    </row>
    <row r="464" spans="1:5" hidden="1">
      <c r="A464">
        <v>1995</v>
      </c>
      <c r="B464" t="s">
        <v>102</v>
      </c>
      <c r="C464" t="s">
        <v>23</v>
      </c>
      <c r="D464" t="s">
        <v>78</v>
      </c>
      <c r="E464">
        <v>68077</v>
      </c>
    </row>
    <row r="465" spans="1:5" hidden="1">
      <c r="A465">
        <v>1995</v>
      </c>
      <c r="B465" t="s">
        <v>102</v>
      </c>
      <c r="C465" t="s">
        <v>23</v>
      </c>
      <c r="D465" t="s">
        <v>79</v>
      </c>
      <c r="E465">
        <v>29362</v>
      </c>
    </row>
    <row r="466" spans="1:5" hidden="1">
      <c r="A466">
        <v>1995</v>
      </c>
      <c r="B466" t="s">
        <v>102</v>
      </c>
      <c r="C466" t="s">
        <v>23</v>
      </c>
      <c r="D466" t="s">
        <v>80</v>
      </c>
      <c r="E466">
        <v>0</v>
      </c>
    </row>
    <row r="467" spans="1:5" hidden="1">
      <c r="A467">
        <v>1995</v>
      </c>
      <c r="B467" t="s">
        <v>102</v>
      </c>
      <c r="C467" t="s">
        <v>81</v>
      </c>
      <c r="D467" t="s">
        <v>24</v>
      </c>
      <c r="E467">
        <v>1667058</v>
      </c>
    </row>
    <row r="468" spans="1:5" hidden="1">
      <c r="A468">
        <v>1995</v>
      </c>
      <c r="B468" t="s">
        <v>102</v>
      </c>
      <c r="C468" t="s">
        <v>81</v>
      </c>
      <c r="D468" t="s">
        <v>25</v>
      </c>
      <c r="E468">
        <v>1206202</v>
      </c>
    </row>
    <row r="469" spans="1:5" hidden="1">
      <c r="A469">
        <v>1995</v>
      </c>
      <c r="B469" t="s">
        <v>102</v>
      </c>
      <c r="C469" t="s">
        <v>81</v>
      </c>
      <c r="D469" t="s">
        <v>26</v>
      </c>
      <c r="E469">
        <v>460856</v>
      </c>
    </row>
    <row r="470" spans="1:5" hidden="1">
      <c r="A470">
        <v>1995</v>
      </c>
      <c r="B470" t="s">
        <v>102</v>
      </c>
      <c r="C470" t="s">
        <v>81</v>
      </c>
      <c r="D470" t="s">
        <v>30</v>
      </c>
      <c r="E470">
        <v>0</v>
      </c>
    </row>
    <row r="471" spans="1:5" hidden="1">
      <c r="A471">
        <v>1995</v>
      </c>
      <c r="B471" t="s">
        <v>102</v>
      </c>
      <c r="C471" t="s">
        <v>81</v>
      </c>
      <c r="D471" t="s">
        <v>32</v>
      </c>
      <c r="E471">
        <v>0</v>
      </c>
    </row>
    <row r="472" spans="1:5" hidden="1">
      <c r="A472">
        <v>1995</v>
      </c>
      <c r="B472" t="s">
        <v>102</v>
      </c>
      <c r="C472" t="s">
        <v>81</v>
      </c>
      <c r="D472" t="s">
        <v>33</v>
      </c>
      <c r="E472">
        <v>63263</v>
      </c>
    </row>
    <row r="473" spans="1:5" hidden="1">
      <c r="A473">
        <v>1995</v>
      </c>
      <c r="B473" t="s">
        <v>102</v>
      </c>
      <c r="C473" t="s">
        <v>81</v>
      </c>
      <c r="D473" t="s">
        <v>34</v>
      </c>
      <c r="E473">
        <v>48935</v>
      </c>
    </row>
    <row r="474" spans="1:5" hidden="1">
      <c r="A474">
        <v>1995</v>
      </c>
      <c r="B474" t="s">
        <v>102</v>
      </c>
      <c r="C474" t="s">
        <v>81</v>
      </c>
      <c r="D474" t="s">
        <v>35</v>
      </c>
      <c r="E474">
        <v>45145</v>
      </c>
    </row>
    <row r="475" spans="1:5" hidden="1">
      <c r="A475">
        <v>1995</v>
      </c>
      <c r="B475" t="s">
        <v>102</v>
      </c>
      <c r="C475" t="s">
        <v>81</v>
      </c>
      <c r="D475" t="s">
        <v>36</v>
      </c>
      <c r="E475">
        <v>0</v>
      </c>
    </row>
    <row r="476" spans="1:5" hidden="1">
      <c r="A476">
        <v>1995</v>
      </c>
      <c r="B476" t="s">
        <v>102</v>
      </c>
      <c r="C476" t="s">
        <v>81</v>
      </c>
      <c r="D476" t="s">
        <v>37</v>
      </c>
      <c r="E476">
        <v>0</v>
      </c>
    </row>
    <row r="477" spans="1:5" hidden="1">
      <c r="A477">
        <v>1995</v>
      </c>
      <c r="B477" t="s">
        <v>102</v>
      </c>
      <c r="C477" t="s">
        <v>81</v>
      </c>
      <c r="D477" t="s">
        <v>38</v>
      </c>
      <c r="E477">
        <v>0</v>
      </c>
    </row>
    <row r="478" spans="1:5" hidden="1">
      <c r="A478">
        <v>1995</v>
      </c>
      <c r="B478" t="s">
        <v>102</v>
      </c>
      <c r="C478" t="s">
        <v>81</v>
      </c>
      <c r="D478" t="s">
        <v>39</v>
      </c>
      <c r="E478">
        <v>0</v>
      </c>
    </row>
    <row r="479" spans="1:5" hidden="1">
      <c r="A479">
        <v>1995</v>
      </c>
      <c r="B479" t="s">
        <v>102</v>
      </c>
      <c r="C479" t="s">
        <v>81</v>
      </c>
      <c r="D479" t="s">
        <v>40</v>
      </c>
      <c r="E479">
        <v>228</v>
      </c>
    </row>
    <row r="480" spans="1:5" hidden="1">
      <c r="A480">
        <v>1995</v>
      </c>
      <c r="B480" t="s">
        <v>102</v>
      </c>
      <c r="C480" t="s">
        <v>81</v>
      </c>
      <c r="D480" t="s">
        <v>41</v>
      </c>
      <c r="E480">
        <v>228</v>
      </c>
    </row>
    <row r="481" spans="1:5" hidden="1">
      <c r="A481">
        <v>1995</v>
      </c>
      <c r="B481" t="s">
        <v>102</v>
      </c>
      <c r="C481" t="s">
        <v>81</v>
      </c>
      <c r="D481" t="s">
        <v>42</v>
      </c>
      <c r="E481">
        <v>0</v>
      </c>
    </row>
    <row r="482" spans="1:5" hidden="1">
      <c r="A482">
        <v>1995</v>
      </c>
      <c r="B482" t="s">
        <v>102</v>
      </c>
      <c r="C482" t="s">
        <v>81</v>
      </c>
      <c r="D482" t="s">
        <v>43</v>
      </c>
      <c r="E482">
        <v>0</v>
      </c>
    </row>
    <row r="483" spans="1:5" hidden="1">
      <c r="A483">
        <v>1995</v>
      </c>
      <c r="B483" t="s">
        <v>102</v>
      </c>
      <c r="C483" t="s">
        <v>81</v>
      </c>
      <c r="D483" t="s">
        <v>44</v>
      </c>
      <c r="E483">
        <v>14100</v>
      </c>
    </row>
    <row r="484" spans="1:5" hidden="1">
      <c r="A484">
        <v>1995</v>
      </c>
      <c r="B484" t="s">
        <v>102</v>
      </c>
      <c r="C484" t="s">
        <v>81</v>
      </c>
      <c r="D484" t="s">
        <v>48</v>
      </c>
      <c r="E484">
        <v>941119</v>
      </c>
    </row>
    <row r="485" spans="1:5" hidden="1">
      <c r="A485">
        <v>1995</v>
      </c>
      <c r="B485" t="s">
        <v>102</v>
      </c>
      <c r="C485" t="s">
        <v>81</v>
      </c>
      <c r="D485" t="s">
        <v>49</v>
      </c>
      <c r="E485">
        <v>0</v>
      </c>
    </row>
    <row r="486" spans="1:5" hidden="1">
      <c r="A486">
        <v>1995</v>
      </c>
      <c r="B486" t="s">
        <v>102</v>
      </c>
      <c r="C486" t="s">
        <v>81</v>
      </c>
      <c r="D486" t="s">
        <v>50</v>
      </c>
      <c r="E486">
        <v>0</v>
      </c>
    </row>
    <row r="487" spans="1:5" hidden="1">
      <c r="A487">
        <v>1995</v>
      </c>
      <c r="B487" t="s">
        <v>102</v>
      </c>
      <c r="C487" t="s">
        <v>81</v>
      </c>
      <c r="D487" t="s">
        <v>51</v>
      </c>
      <c r="E487">
        <v>0</v>
      </c>
    </row>
    <row r="488" spans="1:5" hidden="1">
      <c r="A488">
        <v>1995</v>
      </c>
      <c r="B488" t="s">
        <v>102</v>
      </c>
      <c r="C488" t="s">
        <v>81</v>
      </c>
      <c r="D488" t="s">
        <v>52</v>
      </c>
      <c r="E488">
        <v>0</v>
      </c>
    </row>
    <row r="489" spans="1:5" hidden="1">
      <c r="A489">
        <v>1995</v>
      </c>
      <c r="B489" t="s">
        <v>102</v>
      </c>
      <c r="C489" t="s">
        <v>81</v>
      </c>
      <c r="D489" t="s">
        <v>53</v>
      </c>
      <c r="E489">
        <v>0</v>
      </c>
    </row>
    <row r="490" spans="1:5" hidden="1">
      <c r="A490">
        <v>1995</v>
      </c>
      <c r="B490" t="s">
        <v>102</v>
      </c>
      <c r="C490" t="s">
        <v>81</v>
      </c>
      <c r="D490" t="s">
        <v>54</v>
      </c>
      <c r="E490">
        <v>0</v>
      </c>
    </row>
    <row r="491" spans="1:5" hidden="1">
      <c r="A491">
        <v>1995</v>
      </c>
      <c r="B491" t="s">
        <v>102</v>
      </c>
      <c r="C491" t="s">
        <v>81</v>
      </c>
      <c r="D491" t="s">
        <v>55</v>
      </c>
      <c r="E491">
        <v>523887</v>
      </c>
    </row>
    <row r="492" spans="1:5" hidden="1">
      <c r="A492">
        <v>1995</v>
      </c>
      <c r="B492" t="s">
        <v>102</v>
      </c>
      <c r="C492" t="s">
        <v>81</v>
      </c>
      <c r="D492" t="s">
        <v>56</v>
      </c>
      <c r="E492">
        <v>417232</v>
      </c>
    </row>
    <row r="493" spans="1:5" hidden="1">
      <c r="A493">
        <v>1995</v>
      </c>
      <c r="B493" t="s">
        <v>102</v>
      </c>
      <c r="C493" t="s">
        <v>81</v>
      </c>
      <c r="D493" t="s">
        <v>57</v>
      </c>
      <c r="E493">
        <v>417232</v>
      </c>
    </row>
    <row r="494" spans="1:5" hidden="1">
      <c r="A494">
        <v>1995</v>
      </c>
      <c r="B494" t="s">
        <v>102</v>
      </c>
      <c r="C494" t="s">
        <v>81</v>
      </c>
      <c r="D494" t="s">
        <v>58</v>
      </c>
      <c r="E494">
        <v>0</v>
      </c>
    </row>
    <row r="495" spans="1:5" hidden="1">
      <c r="A495">
        <v>1995</v>
      </c>
      <c r="B495" t="s">
        <v>102</v>
      </c>
      <c r="C495" t="s">
        <v>81</v>
      </c>
      <c r="D495" t="s">
        <v>59</v>
      </c>
      <c r="E495">
        <v>38791</v>
      </c>
    </row>
    <row r="496" spans="1:5" hidden="1">
      <c r="A496">
        <v>1995</v>
      </c>
      <c r="B496" t="s">
        <v>102</v>
      </c>
      <c r="C496" t="s">
        <v>81</v>
      </c>
      <c r="D496" t="s">
        <v>61</v>
      </c>
      <c r="E496">
        <v>1891</v>
      </c>
    </row>
    <row r="497" spans="1:6" hidden="1">
      <c r="A497">
        <v>1995</v>
      </c>
      <c r="B497" t="s">
        <v>102</v>
      </c>
      <c r="C497" t="s">
        <v>81</v>
      </c>
      <c r="D497" t="s">
        <v>64</v>
      </c>
      <c r="E497">
        <v>36900</v>
      </c>
    </row>
    <row r="498" spans="1:6" hidden="1">
      <c r="A498">
        <v>1995</v>
      </c>
      <c r="B498" t="s">
        <v>102</v>
      </c>
      <c r="C498" t="s">
        <v>81</v>
      </c>
      <c r="D498" t="s">
        <v>66</v>
      </c>
      <c r="E498">
        <v>6</v>
      </c>
    </row>
    <row r="499" spans="1:6" hidden="1">
      <c r="A499">
        <v>1995</v>
      </c>
      <c r="B499" t="s">
        <v>102</v>
      </c>
      <c r="C499" t="s">
        <v>81</v>
      </c>
      <c r="D499" t="s">
        <v>67</v>
      </c>
      <c r="E499">
        <v>0</v>
      </c>
    </row>
    <row r="500" spans="1:6" hidden="1">
      <c r="A500">
        <v>1995</v>
      </c>
      <c r="B500" t="s">
        <v>102</v>
      </c>
      <c r="C500" t="s">
        <v>81</v>
      </c>
      <c r="D500" t="s">
        <v>69</v>
      </c>
      <c r="E500">
        <v>0</v>
      </c>
    </row>
    <row r="501" spans="1:6" hidden="1">
      <c r="A501">
        <v>1995</v>
      </c>
      <c r="B501" t="s">
        <v>102</v>
      </c>
      <c r="C501" t="s">
        <v>81</v>
      </c>
      <c r="D501" t="s">
        <v>70</v>
      </c>
      <c r="E501">
        <v>0</v>
      </c>
    </row>
    <row r="502" spans="1:6" hidden="1">
      <c r="A502">
        <v>1995</v>
      </c>
      <c r="B502" t="s">
        <v>102</v>
      </c>
      <c r="C502" t="s">
        <v>81</v>
      </c>
      <c r="D502" t="s">
        <v>86</v>
      </c>
      <c r="E502">
        <v>1544585</v>
      </c>
    </row>
    <row r="503" spans="1:6" hidden="1">
      <c r="A503">
        <v>1995</v>
      </c>
      <c r="B503" t="s">
        <v>102</v>
      </c>
      <c r="C503" t="s">
        <v>81</v>
      </c>
      <c r="D503" t="s">
        <v>87</v>
      </c>
      <c r="E503">
        <v>1311664</v>
      </c>
    </row>
    <row r="504" spans="1:6" hidden="1">
      <c r="A504">
        <v>1995</v>
      </c>
      <c r="B504" t="s">
        <v>102</v>
      </c>
      <c r="C504" t="s">
        <v>81</v>
      </c>
      <c r="D504" t="s">
        <v>88</v>
      </c>
      <c r="E504">
        <v>232921</v>
      </c>
    </row>
    <row r="505" spans="1:6" hidden="1">
      <c r="A505">
        <v>1995</v>
      </c>
      <c r="B505" t="s">
        <v>102</v>
      </c>
      <c r="C505" t="s">
        <v>81</v>
      </c>
      <c r="D505" t="s">
        <v>77</v>
      </c>
      <c r="E505">
        <v>94297</v>
      </c>
    </row>
    <row r="506" spans="1:6" hidden="1">
      <c r="A506">
        <v>1995</v>
      </c>
      <c r="B506" t="s">
        <v>103</v>
      </c>
      <c r="C506" t="s">
        <v>7</v>
      </c>
      <c r="D506" t="s">
        <v>263</v>
      </c>
      <c r="E506">
        <v>-405277</v>
      </c>
    </row>
    <row r="507" spans="1:6" hidden="1">
      <c r="A507">
        <v>1995</v>
      </c>
      <c r="B507" t="s">
        <v>103</v>
      </c>
      <c r="C507" t="s">
        <v>7</v>
      </c>
      <c r="D507" t="s">
        <v>8</v>
      </c>
      <c r="E507">
        <v>0</v>
      </c>
      <c r="F507">
        <v>20</v>
      </c>
    </row>
    <row r="508" spans="1:6" hidden="1">
      <c r="A508">
        <v>1995</v>
      </c>
      <c r="B508" t="s">
        <v>103</v>
      </c>
      <c r="C508" t="s">
        <v>7</v>
      </c>
      <c r="D508" t="s">
        <v>9</v>
      </c>
      <c r="E508">
        <v>0</v>
      </c>
      <c r="F508">
        <v>20</v>
      </c>
    </row>
    <row r="509" spans="1:6" hidden="1">
      <c r="A509">
        <v>1995</v>
      </c>
      <c r="B509" t="s">
        <v>103</v>
      </c>
      <c r="C509" t="s">
        <v>10</v>
      </c>
      <c r="D509" t="s">
        <v>11</v>
      </c>
      <c r="E509">
        <v>-546207</v>
      </c>
    </row>
    <row r="510" spans="1:6" hidden="1">
      <c r="A510">
        <v>1995</v>
      </c>
      <c r="B510" t="s">
        <v>103</v>
      </c>
      <c r="C510" t="s">
        <v>10</v>
      </c>
      <c r="D510" t="s">
        <v>91</v>
      </c>
      <c r="E510">
        <v>873977</v>
      </c>
    </row>
    <row r="511" spans="1:6" hidden="1">
      <c r="A511">
        <v>1995</v>
      </c>
      <c r="B511" t="s">
        <v>103</v>
      </c>
      <c r="C511" t="s">
        <v>10</v>
      </c>
      <c r="D511" t="s">
        <v>92</v>
      </c>
      <c r="E511">
        <v>777287</v>
      </c>
    </row>
    <row r="512" spans="1:6" hidden="1">
      <c r="A512">
        <v>1995</v>
      </c>
      <c r="B512" t="s">
        <v>103</v>
      </c>
      <c r="C512" t="s">
        <v>10</v>
      </c>
      <c r="D512" t="s">
        <v>14</v>
      </c>
      <c r="E512">
        <v>543972</v>
      </c>
    </row>
    <row r="513" spans="1:6" hidden="1">
      <c r="A513">
        <v>1995</v>
      </c>
      <c r="B513" t="s">
        <v>103</v>
      </c>
      <c r="C513" t="s">
        <v>10</v>
      </c>
      <c r="D513" t="s">
        <v>15</v>
      </c>
      <c r="E513">
        <v>110043</v>
      </c>
    </row>
    <row r="514" spans="1:6" hidden="1">
      <c r="A514">
        <v>1995</v>
      </c>
      <c r="B514" t="s">
        <v>103</v>
      </c>
      <c r="C514" t="s">
        <v>10</v>
      </c>
      <c r="D514" t="s">
        <v>16</v>
      </c>
      <c r="E514">
        <v>433929</v>
      </c>
    </row>
    <row r="515" spans="1:6" hidden="1">
      <c r="A515">
        <v>1995</v>
      </c>
      <c r="B515" t="s">
        <v>103</v>
      </c>
      <c r="C515" t="s">
        <v>10</v>
      </c>
      <c r="D515" t="s">
        <v>17</v>
      </c>
      <c r="E515">
        <v>0</v>
      </c>
      <c r="F515">
        <v>20</v>
      </c>
    </row>
    <row r="516" spans="1:6" hidden="1">
      <c r="A516">
        <v>1995</v>
      </c>
      <c r="B516" t="s">
        <v>103</v>
      </c>
      <c r="C516" t="s">
        <v>10</v>
      </c>
      <c r="D516" t="s">
        <v>18</v>
      </c>
      <c r="E516">
        <v>2269660</v>
      </c>
    </row>
    <row r="517" spans="1:6" hidden="1">
      <c r="A517">
        <v>1995</v>
      </c>
      <c r="B517" t="s">
        <v>103</v>
      </c>
      <c r="C517" t="s">
        <v>10</v>
      </c>
      <c r="D517" t="s">
        <v>19</v>
      </c>
      <c r="E517">
        <v>2161254</v>
      </c>
    </row>
    <row r="518" spans="1:6" hidden="1">
      <c r="A518">
        <v>1995</v>
      </c>
      <c r="B518" t="s">
        <v>103</v>
      </c>
      <c r="C518" t="s">
        <v>10</v>
      </c>
      <c r="D518" t="s">
        <v>20</v>
      </c>
      <c r="E518">
        <v>2565578</v>
      </c>
    </row>
    <row r="519" spans="1:6" hidden="1">
      <c r="A519">
        <v>1995</v>
      </c>
      <c r="B519" t="s">
        <v>103</v>
      </c>
      <c r="C519" t="s">
        <v>10</v>
      </c>
      <c r="D519" t="s">
        <v>21</v>
      </c>
      <c r="E519">
        <v>-449518</v>
      </c>
    </row>
    <row r="520" spans="1:6" hidden="1">
      <c r="A520">
        <v>1995</v>
      </c>
      <c r="B520" t="s">
        <v>103</v>
      </c>
      <c r="C520" t="s">
        <v>10</v>
      </c>
      <c r="D520" t="s">
        <v>22</v>
      </c>
      <c r="E520">
        <v>-547977</v>
      </c>
    </row>
    <row r="521" spans="1:6" hidden="1">
      <c r="A521">
        <v>1995</v>
      </c>
      <c r="B521" t="s">
        <v>103</v>
      </c>
      <c r="C521" t="s">
        <v>23</v>
      </c>
      <c r="D521" t="s">
        <v>24</v>
      </c>
      <c r="E521">
        <v>329888</v>
      </c>
    </row>
    <row r="522" spans="1:6" hidden="1">
      <c r="A522">
        <v>1995</v>
      </c>
      <c r="B522" t="s">
        <v>103</v>
      </c>
      <c r="C522" t="s">
        <v>23</v>
      </c>
      <c r="D522" t="s">
        <v>25</v>
      </c>
      <c r="E522">
        <v>244253</v>
      </c>
    </row>
    <row r="523" spans="1:6" hidden="1">
      <c r="A523">
        <v>1995</v>
      </c>
      <c r="B523" t="s">
        <v>103</v>
      </c>
      <c r="C523" t="s">
        <v>23</v>
      </c>
      <c r="D523" t="s">
        <v>26</v>
      </c>
      <c r="E523">
        <v>85636</v>
      </c>
    </row>
    <row r="524" spans="1:6" hidden="1">
      <c r="A524">
        <v>1995</v>
      </c>
      <c r="B524" t="s">
        <v>103</v>
      </c>
      <c r="C524" t="s">
        <v>23</v>
      </c>
      <c r="D524" t="s">
        <v>27</v>
      </c>
      <c r="E524">
        <v>116</v>
      </c>
    </row>
    <row r="525" spans="1:6" hidden="1">
      <c r="A525">
        <v>1995</v>
      </c>
      <c r="B525" t="s">
        <v>103</v>
      </c>
      <c r="C525" t="s">
        <v>23</v>
      </c>
      <c r="D525" t="s">
        <v>29</v>
      </c>
      <c r="E525">
        <v>116</v>
      </c>
    </row>
    <row r="526" spans="1:6" hidden="1">
      <c r="A526">
        <v>1995</v>
      </c>
      <c r="B526" t="s">
        <v>103</v>
      </c>
      <c r="C526" t="s">
        <v>23</v>
      </c>
      <c r="D526" t="s">
        <v>33</v>
      </c>
      <c r="E526">
        <v>5692</v>
      </c>
    </row>
    <row r="527" spans="1:6" hidden="1">
      <c r="A527">
        <v>1995</v>
      </c>
      <c r="B527" t="s">
        <v>103</v>
      </c>
      <c r="C527" t="s">
        <v>23</v>
      </c>
      <c r="D527" t="s">
        <v>34</v>
      </c>
      <c r="E527">
        <v>2036</v>
      </c>
    </row>
    <row r="528" spans="1:6" hidden="1">
      <c r="A528">
        <v>1995</v>
      </c>
      <c r="B528" t="s">
        <v>103</v>
      </c>
      <c r="C528" t="s">
        <v>23</v>
      </c>
      <c r="D528" t="s">
        <v>35</v>
      </c>
      <c r="E528">
        <v>11407</v>
      </c>
    </row>
    <row r="529" spans="1:5" hidden="1">
      <c r="A529">
        <v>1995</v>
      </c>
      <c r="B529" t="s">
        <v>103</v>
      </c>
      <c r="C529" t="s">
        <v>23</v>
      </c>
      <c r="D529" t="s">
        <v>39</v>
      </c>
      <c r="E529">
        <v>0</v>
      </c>
    </row>
    <row r="530" spans="1:5" hidden="1">
      <c r="A530">
        <v>1995</v>
      </c>
      <c r="B530" t="s">
        <v>103</v>
      </c>
      <c r="C530" t="s">
        <v>23</v>
      </c>
      <c r="D530" t="s">
        <v>40</v>
      </c>
      <c r="E530">
        <v>0</v>
      </c>
    </row>
    <row r="531" spans="1:5" hidden="1">
      <c r="A531">
        <v>1995</v>
      </c>
      <c r="B531" t="s">
        <v>103</v>
      </c>
      <c r="C531" t="s">
        <v>23</v>
      </c>
      <c r="D531" t="s">
        <v>41</v>
      </c>
      <c r="E531">
        <v>0</v>
      </c>
    </row>
    <row r="532" spans="1:5" hidden="1">
      <c r="A532">
        <v>1995</v>
      </c>
      <c r="B532" t="s">
        <v>103</v>
      </c>
      <c r="C532" t="s">
        <v>23</v>
      </c>
      <c r="D532" t="s">
        <v>42</v>
      </c>
      <c r="E532">
        <v>0</v>
      </c>
    </row>
    <row r="533" spans="1:5" hidden="1">
      <c r="A533">
        <v>1995</v>
      </c>
      <c r="B533" t="s">
        <v>103</v>
      </c>
      <c r="C533" t="s">
        <v>23</v>
      </c>
      <c r="D533" t="s">
        <v>43</v>
      </c>
      <c r="E533">
        <v>0</v>
      </c>
    </row>
    <row r="534" spans="1:5" hidden="1">
      <c r="A534">
        <v>1995</v>
      </c>
      <c r="B534" t="s">
        <v>103</v>
      </c>
      <c r="C534" t="s">
        <v>23</v>
      </c>
      <c r="D534" t="s">
        <v>44</v>
      </c>
      <c r="E534">
        <v>3656</v>
      </c>
    </row>
    <row r="535" spans="1:5" hidden="1">
      <c r="A535">
        <v>1995</v>
      </c>
      <c r="B535" t="s">
        <v>103</v>
      </c>
      <c r="C535" t="s">
        <v>23</v>
      </c>
      <c r="D535" t="s">
        <v>45</v>
      </c>
      <c r="E535">
        <v>197392</v>
      </c>
    </row>
    <row r="536" spans="1:5" hidden="1">
      <c r="A536">
        <v>1995</v>
      </c>
      <c r="B536" t="s">
        <v>103</v>
      </c>
      <c r="C536" t="s">
        <v>23</v>
      </c>
      <c r="D536" t="s">
        <v>46</v>
      </c>
      <c r="E536">
        <v>197392</v>
      </c>
    </row>
    <row r="537" spans="1:5" hidden="1">
      <c r="A537">
        <v>1995</v>
      </c>
      <c r="B537" t="s">
        <v>103</v>
      </c>
      <c r="C537" t="s">
        <v>23</v>
      </c>
      <c r="D537" t="s">
        <v>47</v>
      </c>
      <c r="E537">
        <v>0</v>
      </c>
    </row>
    <row r="538" spans="1:5" hidden="1">
      <c r="A538">
        <v>1995</v>
      </c>
      <c r="B538" t="s">
        <v>103</v>
      </c>
      <c r="C538" t="s">
        <v>23</v>
      </c>
      <c r="D538" t="s">
        <v>48</v>
      </c>
      <c r="E538">
        <v>485418</v>
      </c>
    </row>
    <row r="539" spans="1:5" hidden="1">
      <c r="A539">
        <v>1995</v>
      </c>
      <c r="B539" t="s">
        <v>103</v>
      </c>
      <c r="C539" t="s">
        <v>23</v>
      </c>
      <c r="D539" t="s">
        <v>49</v>
      </c>
      <c r="E539">
        <v>472510</v>
      </c>
    </row>
    <row r="540" spans="1:5" hidden="1">
      <c r="A540">
        <v>1995</v>
      </c>
      <c r="B540" t="s">
        <v>103</v>
      </c>
      <c r="C540" t="s">
        <v>23</v>
      </c>
      <c r="D540" t="s">
        <v>50</v>
      </c>
      <c r="E540">
        <v>433679</v>
      </c>
    </row>
    <row r="541" spans="1:5" hidden="1">
      <c r="A541">
        <v>1995</v>
      </c>
      <c r="B541" t="s">
        <v>103</v>
      </c>
      <c r="C541" t="s">
        <v>23</v>
      </c>
      <c r="D541" t="s">
        <v>51</v>
      </c>
      <c r="E541">
        <v>27177</v>
      </c>
    </row>
    <row r="542" spans="1:5" hidden="1">
      <c r="A542">
        <v>1995</v>
      </c>
      <c r="B542" t="s">
        <v>103</v>
      </c>
      <c r="C542" t="s">
        <v>23</v>
      </c>
      <c r="D542" t="s">
        <v>52</v>
      </c>
      <c r="E542">
        <v>11654</v>
      </c>
    </row>
    <row r="543" spans="1:5" hidden="1">
      <c r="A543">
        <v>1995</v>
      </c>
      <c r="B543" t="s">
        <v>103</v>
      </c>
      <c r="C543" t="s">
        <v>23</v>
      </c>
      <c r="D543" t="s">
        <v>53</v>
      </c>
      <c r="E543">
        <v>0</v>
      </c>
    </row>
    <row r="544" spans="1:5" hidden="1">
      <c r="A544">
        <v>1995</v>
      </c>
      <c r="B544" t="s">
        <v>103</v>
      </c>
      <c r="C544" t="s">
        <v>23</v>
      </c>
      <c r="D544" t="s">
        <v>54</v>
      </c>
      <c r="E544">
        <v>0</v>
      </c>
    </row>
    <row r="545" spans="1:5" hidden="1">
      <c r="A545">
        <v>1995</v>
      </c>
      <c r="B545" t="s">
        <v>103</v>
      </c>
      <c r="C545" t="s">
        <v>23</v>
      </c>
      <c r="D545" t="s">
        <v>55</v>
      </c>
      <c r="E545">
        <v>0</v>
      </c>
    </row>
    <row r="546" spans="1:5" hidden="1">
      <c r="A546">
        <v>1995</v>
      </c>
      <c r="B546" t="s">
        <v>103</v>
      </c>
      <c r="C546" t="s">
        <v>23</v>
      </c>
      <c r="D546" t="s">
        <v>56</v>
      </c>
      <c r="E546">
        <v>12908</v>
      </c>
    </row>
    <row r="547" spans="1:5" hidden="1">
      <c r="A547">
        <v>1995</v>
      </c>
      <c r="B547" t="s">
        <v>103</v>
      </c>
      <c r="C547" t="s">
        <v>23</v>
      </c>
      <c r="D547" t="s">
        <v>57</v>
      </c>
      <c r="E547">
        <v>12908</v>
      </c>
    </row>
    <row r="548" spans="1:5" hidden="1">
      <c r="A548">
        <v>1995</v>
      </c>
      <c r="B548" t="s">
        <v>103</v>
      </c>
      <c r="C548" t="s">
        <v>23</v>
      </c>
      <c r="D548" t="s">
        <v>58</v>
      </c>
      <c r="E548">
        <v>0</v>
      </c>
    </row>
    <row r="549" spans="1:5" hidden="1">
      <c r="A549">
        <v>1995</v>
      </c>
      <c r="B549" t="s">
        <v>103</v>
      </c>
      <c r="C549" t="s">
        <v>23</v>
      </c>
      <c r="D549" t="s">
        <v>59</v>
      </c>
      <c r="E549">
        <v>3197</v>
      </c>
    </row>
    <row r="550" spans="1:5" hidden="1">
      <c r="A550">
        <v>1995</v>
      </c>
      <c r="B550" t="s">
        <v>103</v>
      </c>
      <c r="C550" t="s">
        <v>23</v>
      </c>
      <c r="D550" t="s">
        <v>60</v>
      </c>
      <c r="E550">
        <v>1182</v>
      </c>
    </row>
    <row r="551" spans="1:5" hidden="1">
      <c r="A551">
        <v>1995</v>
      </c>
      <c r="B551" t="s">
        <v>103</v>
      </c>
      <c r="C551" t="s">
        <v>23</v>
      </c>
      <c r="D551" t="s">
        <v>64</v>
      </c>
      <c r="E551">
        <v>2015</v>
      </c>
    </row>
    <row r="552" spans="1:5" hidden="1">
      <c r="A552">
        <v>1995</v>
      </c>
      <c r="B552" t="s">
        <v>103</v>
      </c>
      <c r="C552" t="s">
        <v>23</v>
      </c>
      <c r="D552" t="s">
        <v>66</v>
      </c>
      <c r="E552">
        <v>0</v>
      </c>
    </row>
    <row r="553" spans="1:5" hidden="1">
      <c r="A553">
        <v>1995</v>
      </c>
      <c r="B553" t="s">
        <v>103</v>
      </c>
      <c r="C553" t="s">
        <v>23</v>
      </c>
      <c r="D553" t="s">
        <v>67</v>
      </c>
      <c r="E553">
        <v>0</v>
      </c>
    </row>
    <row r="554" spans="1:5" hidden="1">
      <c r="A554">
        <v>1995</v>
      </c>
      <c r="B554" t="s">
        <v>103</v>
      </c>
      <c r="C554" t="s">
        <v>23</v>
      </c>
      <c r="D554" t="s">
        <v>68</v>
      </c>
      <c r="E554">
        <v>0</v>
      </c>
    </row>
    <row r="555" spans="1:5" hidden="1">
      <c r="A555">
        <v>1995</v>
      </c>
      <c r="B555" t="s">
        <v>103</v>
      </c>
      <c r="C555" t="s">
        <v>23</v>
      </c>
      <c r="D555" t="s">
        <v>70</v>
      </c>
      <c r="E555">
        <v>0</v>
      </c>
    </row>
    <row r="556" spans="1:5" hidden="1">
      <c r="A556">
        <v>1995</v>
      </c>
      <c r="B556" t="s">
        <v>103</v>
      </c>
      <c r="C556" t="s">
        <v>23</v>
      </c>
      <c r="D556" t="s">
        <v>71</v>
      </c>
      <c r="E556">
        <v>0</v>
      </c>
    </row>
    <row r="557" spans="1:5" hidden="1">
      <c r="A557">
        <v>1995</v>
      </c>
      <c r="B557" t="s">
        <v>103</v>
      </c>
      <c r="C557" t="s">
        <v>23</v>
      </c>
      <c r="D557" t="s">
        <v>72</v>
      </c>
      <c r="E557">
        <v>691781</v>
      </c>
    </row>
    <row r="558" spans="1:5" hidden="1">
      <c r="A558">
        <v>1995</v>
      </c>
      <c r="B558" t="s">
        <v>103</v>
      </c>
      <c r="C558" t="s">
        <v>23</v>
      </c>
      <c r="D558" t="s">
        <v>73</v>
      </c>
      <c r="E558">
        <v>2610777</v>
      </c>
    </row>
    <row r="559" spans="1:5" hidden="1">
      <c r="A559">
        <v>1995</v>
      </c>
      <c r="B559" t="s">
        <v>103</v>
      </c>
      <c r="C559" t="s">
        <v>23</v>
      </c>
      <c r="D559" t="s">
        <v>74</v>
      </c>
      <c r="E559">
        <v>2610777</v>
      </c>
    </row>
    <row r="560" spans="1:5" hidden="1">
      <c r="A560">
        <v>1995</v>
      </c>
      <c r="B560" t="s">
        <v>103</v>
      </c>
      <c r="C560" t="s">
        <v>23</v>
      </c>
      <c r="D560" t="s">
        <v>76</v>
      </c>
      <c r="E560">
        <v>98460</v>
      </c>
    </row>
    <row r="561" spans="1:5" hidden="1">
      <c r="A561">
        <v>1995</v>
      </c>
      <c r="B561" t="s">
        <v>103</v>
      </c>
      <c r="C561" t="s">
        <v>23</v>
      </c>
      <c r="D561" t="s">
        <v>77</v>
      </c>
      <c r="E561">
        <v>96689</v>
      </c>
    </row>
    <row r="562" spans="1:5" hidden="1">
      <c r="A562">
        <v>1995</v>
      </c>
      <c r="B562" t="s">
        <v>103</v>
      </c>
      <c r="C562" t="s">
        <v>23</v>
      </c>
      <c r="D562" t="s">
        <v>78</v>
      </c>
      <c r="E562">
        <v>69097</v>
      </c>
    </row>
    <row r="563" spans="1:5" hidden="1">
      <c r="A563">
        <v>1995</v>
      </c>
      <c r="B563" t="s">
        <v>103</v>
      </c>
      <c r="C563" t="s">
        <v>23</v>
      </c>
      <c r="D563" t="s">
        <v>79</v>
      </c>
      <c r="E563">
        <v>29362</v>
      </c>
    </row>
    <row r="564" spans="1:5" hidden="1">
      <c r="A564">
        <v>1995</v>
      </c>
      <c r="B564" t="s">
        <v>103</v>
      </c>
      <c r="C564" t="s">
        <v>23</v>
      </c>
      <c r="D564" t="s">
        <v>80</v>
      </c>
      <c r="E564">
        <v>0</v>
      </c>
    </row>
    <row r="565" spans="1:5" hidden="1">
      <c r="A565">
        <v>1995</v>
      </c>
      <c r="B565" t="s">
        <v>103</v>
      </c>
      <c r="C565" t="s">
        <v>81</v>
      </c>
      <c r="D565" t="s">
        <v>24</v>
      </c>
      <c r="E565">
        <v>1667058</v>
      </c>
    </row>
    <row r="566" spans="1:5" hidden="1">
      <c r="A566">
        <v>1995</v>
      </c>
      <c r="B566" t="s">
        <v>103</v>
      </c>
      <c r="C566" t="s">
        <v>81</v>
      </c>
      <c r="D566" t="s">
        <v>25</v>
      </c>
      <c r="E566">
        <v>1206202</v>
      </c>
    </row>
    <row r="567" spans="1:5" hidden="1">
      <c r="A567">
        <v>1995</v>
      </c>
      <c r="B567" t="s">
        <v>103</v>
      </c>
      <c r="C567" t="s">
        <v>81</v>
      </c>
      <c r="D567" t="s">
        <v>26</v>
      </c>
      <c r="E567">
        <v>460856</v>
      </c>
    </row>
    <row r="568" spans="1:5" hidden="1">
      <c r="A568">
        <v>1995</v>
      </c>
      <c r="B568" t="s">
        <v>103</v>
      </c>
      <c r="C568" t="s">
        <v>81</v>
      </c>
      <c r="D568" t="s">
        <v>30</v>
      </c>
      <c r="E568">
        <v>0</v>
      </c>
    </row>
    <row r="569" spans="1:5" hidden="1">
      <c r="A569">
        <v>1995</v>
      </c>
      <c r="B569" t="s">
        <v>103</v>
      </c>
      <c r="C569" t="s">
        <v>81</v>
      </c>
      <c r="D569" t="s">
        <v>32</v>
      </c>
      <c r="E569">
        <v>0</v>
      </c>
    </row>
    <row r="570" spans="1:5" hidden="1">
      <c r="A570">
        <v>1995</v>
      </c>
      <c r="B570" t="s">
        <v>103</v>
      </c>
      <c r="C570" t="s">
        <v>81</v>
      </c>
      <c r="D570" t="s">
        <v>33</v>
      </c>
      <c r="E570">
        <v>64322</v>
      </c>
    </row>
    <row r="571" spans="1:5" hidden="1">
      <c r="A571">
        <v>1995</v>
      </c>
      <c r="B571" t="s">
        <v>103</v>
      </c>
      <c r="C571" t="s">
        <v>81</v>
      </c>
      <c r="D571" t="s">
        <v>34</v>
      </c>
      <c r="E571">
        <v>49994</v>
      </c>
    </row>
    <row r="572" spans="1:5" hidden="1">
      <c r="A572">
        <v>1995</v>
      </c>
      <c r="B572" t="s">
        <v>103</v>
      </c>
      <c r="C572" t="s">
        <v>81</v>
      </c>
      <c r="D572" t="s">
        <v>35</v>
      </c>
      <c r="E572">
        <v>46039</v>
      </c>
    </row>
    <row r="573" spans="1:5" hidden="1">
      <c r="A573">
        <v>1995</v>
      </c>
      <c r="B573" t="s">
        <v>103</v>
      </c>
      <c r="C573" t="s">
        <v>81</v>
      </c>
      <c r="D573" t="s">
        <v>36</v>
      </c>
      <c r="E573">
        <v>0</v>
      </c>
    </row>
    <row r="574" spans="1:5" hidden="1">
      <c r="A574">
        <v>1995</v>
      </c>
      <c r="B574" t="s">
        <v>103</v>
      </c>
      <c r="C574" t="s">
        <v>81</v>
      </c>
      <c r="D574" t="s">
        <v>37</v>
      </c>
      <c r="E574">
        <v>0</v>
      </c>
    </row>
    <row r="575" spans="1:5" hidden="1">
      <c r="A575">
        <v>1995</v>
      </c>
      <c r="B575" t="s">
        <v>103</v>
      </c>
      <c r="C575" t="s">
        <v>81</v>
      </c>
      <c r="D575" t="s">
        <v>38</v>
      </c>
      <c r="E575">
        <v>0</v>
      </c>
    </row>
    <row r="576" spans="1:5" hidden="1">
      <c r="A576">
        <v>1995</v>
      </c>
      <c r="B576" t="s">
        <v>103</v>
      </c>
      <c r="C576" t="s">
        <v>81</v>
      </c>
      <c r="D576" t="s">
        <v>39</v>
      </c>
      <c r="E576">
        <v>0</v>
      </c>
    </row>
    <row r="577" spans="1:5" hidden="1">
      <c r="A577">
        <v>1995</v>
      </c>
      <c r="B577" t="s">
        <v>103</v>
      </c>
      <c r="C577" t="s">
        <v>81</v>
      </c>
      <c r="D577" t="s">
        <v>40</v>
      </c>
      <c r="E577">
        <v>228</v>
      </c>
    </row>
    <row r="578" spans="1:5" hidden="1">
      <c r="A578">
        <v>1995</v>
      </c>
      <c r="B578" t="s">
        <v>103</v>
      </c>
      <c r="C578" t="s">
        <v>81</v>
      </c>
      <c r="D578" t="s">
        <v>41</v>
      </c>
      <c r="E578">
        <v>228</v>
      </c>
    </row>
    <row r="579" spans="1:5" hidden="1">
      <c r="A579">
        <v>1995</v>
      </c>
      <c r="B579" t="s">
        <v>103</v>
      </c>
      <c r="C579" t="s">
        <v>81</v>
      </c>
      <c r="D579" t="s">
        <v>42</v>
      </c>
      <c r="E579">
        <v>0</v>
      </c>
    </row>
    <row r="580" spans="1:5" hidden="1">
      <c r="A580">
        <v>1995</v>
      </c>
      <c r="B580" t="s">
        <v>103</v>
      </c>
      <c r="C580" t="s">
        <v>81</v>
      </c>
      <c r="D580" t="s">
        <v>43</v>
      </c>
      <c r="E580">
        <v>0</v>
      </c>
    </row>
    <row r="581" spans="1:5" hidden="1">
      <c r="A581">
        <v>1995</v>
      </c>
      <c r="B581" t="s">
        <v>103</v>
      </c>
      <c r="C581" t="s">
        <v>81</v>
      </c>
      <c r="D581" t="s">
        <v>44</v>
      </c>
      <c r="E581">
        <v>14100</v>
      </c>
    </row>
    <row r="582" spans="1:5" hidden="1">
      <c r="A582">
        <v>1995</v>
      </c>
      <c r="B582" t="s">
        <v>103</v>
      </c>
      <c r="C582" t="s">
        <v>81</v>
      </c>
      <c r="D582" t="s">
        <v>48</v>
      </c>
      <c r="E582">
        <v>941119</v>
      </c>
    </row>
    <row r="583" spans="1:5" hidden="1">
      <c r="A583">
        <v>1995</v>
      </c>
      <c r="B583" t="s">
        <v>103</v>
      </c>
      <c r="C583" t="s">
        <v>81</v>
      </c>
      <c r="D583" t="s">
        <v>49</v>
      </c>
      <c r="E583">
        <v>0</v>
      </c>
    </row>
    <row r="584" spans="1:5" hidden="1">
      <c r="A584">
        <v>1995</v>
      </c>
      <c r="B584" t="s">
        <v>103</v>
      </c>
      <c r="C584" t="s">
        <v>81</v>
      </c>
      <c r="D584" t="s">
        <v>50</v>
      </c>
      <c r="E584">
        <v>0</v>
      </c>
    </row>
    <row r="585" spans="1:5" hidden="1">
      <c r="A585">
        <v>1995</v>
      </c>
      <c r="B585" t="s">
        <v>103</v>
      </c>
      <c r="C585" t="s">
        <v>81</v>
      </c>
      <c r="D585" t="s">
        <v>51</v>
      </c>
      <c r="E585">
        <v>0</v>
      </c>
    </row>
    <row r="586" spans="1:5" hidden="1">
      <c r="A586">
        <v>1995</v>
      </c>
      <c r="B586" t="s">
        <v>103</v>
      </c>
      <c r="C586" t="s">
        <v>81</v>
      </c>
      <c r="D586" t="s">
        <v>52</v>
      </c>
      <c r="E586">
        <v>0</v>
      </c>
    </row>
    <row r="587" spans="1:5" hidden="1">
      <c r="A587">
        <v>1995</v>
      </c>
      <c r="B587" t="s">
        <v>103</v>
      </c>
      <c r="C587" t="s">
        <v>81</v>
      </c>
      <c r="D587" t="s">
        <v>53</v>
      </c>
      <c r="E587">
        <v>0</v>
      </c>
    </row>
    <row r="588" spans="1:5" hidden="1">
      <c r="A588">
        <v>1995</v>
      </c>
      <c r="B588" t="s">
        <v>103</v>
      </c>
      <c r="C588" t="s">
        <v>81</v>
      </c>
      <c r="D588" t="s">
        <v>54</v>
      </c>
      <c r="E588">
        <v>0</v>
      </c>
    </row>
    <row r="589" spans="1:5" hidden="1">
      <c r="A589">
        <v>1995</v>
      </c>
      <c r="B589" t="s">
        <v>103</v>
      </c>
      <c r="C589" t="s">
        <v>81</v>
      </c>
      <c r="D589" t="s">
        <v>55</v>
      </c>
      <c r="E589">
        <v>523887</v>
      </c>
    </row>
    <row r="590" spans="1:5" hidden="1">
      <c r="A590">
        <v>1995</v>
      </c>
      <c r="B590" t="s">
        <v>103</v>
      </c>
      <c r="C590" t="s">
        <v>81</v>
      </c>
      <c r="D590" t="s">
        <v>56</v>
      </c>
      <c r="E590">
        <v>417232</v>
      </c>
    </row>
    <row r="591" spans="1:5" hidden="1">
      <c r="A591">
        <v>1995</v>
      </c>
      <c r="B591" t="s">
        <v>103</v>
      </c>
      <c r="C591" t="s">
        <v>81</v>
      </c>
      <c r="D591" t="s">
        <v>57</v>
      </c>
      <c r="E591">
        <v>417232</v>
      </c>
    </row>
    <row r="592" spans="1:5" hidden="1">
      <c r="A592">
        <v>1995</v>
      </c>
      <c r="B592" t="s">
        <v>103</v>
      </c>
      <c r="C592" t="s">
        <v>81</v>
      </c>
      <c r="D592" t="s">
        <v>58</v>
      </c>
      <c r="E592">
        <v>0</v>
      </c>
    </row>
    <row r="593" spans="1:6" hidden="1">
      <c r="A593">
        <v>1995</v>
      </c>
      <c r="B593" t="s">
        <v>103</v>
      </c>
      <c r="C593" t="s">
        <v>81</v>
      </c>
      <c r="D593" t="s">
        <v>59</v>
      </c>
      <c r="E593">
        <v>40806</v>
      </c>
    </row>
    <row r="594" spans="1:6" hidden="1">
      <c r="A594">
        <v>1995</v>
      </c>
      <c r="B594" t="s">
        <v>103</v>
      </c>
      <c r="C594" t="s">
        <v>81</v>
      </c>
      <c r="D594" t="s">
        <v>61</v>
      </c>
      <c r="E594">
        <v>1891</v>
      </c>
    </row>
    <row r="595" spans="1:6" hidden="1">
      <c r="A595">
        <v>1995</v>
      </c>
      <c r="B595" t="s">
        <v>103</v>
      </c>
      <c r="C595" t="s">
        <v>81</v>
      </c>
      <c r="D595" t="s">
        <v>64</v>
      </c>
      <c r="E595">
        <v>38915</v>
      </c>
    </row>
    <row r="596" spans="1:6" hidden="1">
      <c r="A596">
        <v>1995</v>
      </c>
      <c r="B596" t="s">
        <v>103</v>
      </c>
      <c r="C596" t="s">
        <v>81</v>
      </c>
      <c r="D596" t="s">
        <v>66</v>
      </c>
      <c r="E596">
        <v>6</v>
      </c>
    </row>
    <row r="597" spans="1:6" hidden="1">
      <c r="A597">
        <v>1995</v>
      </c>
      <c r="B597" t="s">
        <v>103</v>
      </c>
      <c r="C597" t="s">
        <v>81</v>
      </c>
      <c r="D597" t="s">
        <v>67</v>
      </c>
      <c r="E597">
        <v>0</v>
      </c>
    </row>
    <row r="598" spans="1:6" hidden="1">
      <c r="A598">
        <v>1995</v>
      </c>
      <c r="B598" t="s">
        <v>103</v>
      </c>
      <c r="C598" t="s">
        <v>81</v>
      </c>
      <c r="D598" t="s">
        <v>69</v>
      </c>
      <c r="E598">
        <v>0</v>
      </c>
    </row>
    <row r="599" spans="1:6" hidden="1">
      <c r="A599">
        <v>1995</v>
      </c>
      <c r="B599" t="s">
        <v>103</v>
      </c>
      <c r="C599" t="s">
        <v>81</v>
      </c>
      <c r="D599" t="s">
        <v>70</v>
      </c>
      <c r="E599">
        <v>0</v>
      </c>
    </row>
    <row r="600" spans="1:6" hidden="1">
      <c r="A600">
        <v>1995</v>
      </c>
      <c r="B600" t="s">
        <v>103</v>
      </c>
      <c r="C600" t="s">
        <v>81</v>
      </c>
      <c r="D600" t="s">
        <v>86</v>
      </c>
      <c r="E600">
        <v>1565757</v>
      </c>
    </row>
    <row r="601" spans="1:6" hidden="1">
      <c r="A601">
        <v>1995</v>
      </c>
      <c r="B601" t="s">
        <v>103</v>
      </c>
      <c r="C601" t="s">
        <v>81</v>
      </c>
      <c r="D601" t="s">
        <v>87</v>
      </c>
      <c r="E601">
        <v>1319876</v>
      </c>
    </row>
    <row r="602" spans="1:6" hidden="1">
      <c r="A602">
        <v>1995</v>
      </c>
      <c r="B602" t="s">
        <v>103</v>
      </c>
      <c r="C602" t="s">
        <v>81</v>
      </c>
      <c r="D602" t="s">
        <v>88</v>
      </c>
      <c r="E602">
        <v>232973</v>
      </c>
    </row>
    <row r="603" spans="1:6" hidden="1">
      <c r="A603">
        <v>1995</v>
      </c>
      <c r="B603" t="s">
        <v>103</v>
      </c>
      <c r="C603" t="s">
        <v>81</v>
      </c>
      <c r="D603" t="s">
        <v>89</v>
      </c>
      <c r="E603">
        <v>12909</v>
      </c>
    </row>
    <row r="604" spans="1:6" hidden="1">
      <c r="A604">
        <v>1995</v>
      </c>
      <c r="B604" t="s">
        <v>103</v>
      </c>
      <c r="C604" t="s">
        <v>81</v>
      </c>
      <c r="D604" t="s">
        <v>77</v>
      </c>
      <c r="E604">
        <v>96689</v>
      </c>
    </row>
    <row r="605" spans="1:6" hidden="1">
      <c r="A605">
        <v>1995</v>
      </c>
      <c r="B605" t="s">
        <v>104</v>
      </c>
      <c r="C605" t="s">
        <v>7</v>
      </c>
      <c r="D605" t="s">
        <v>263</v>
      </c>
      <c r="E605">
        <v>-9561</v>
      </c>
    </row>
    <row r="606" spans="1:6" hidden="1">
      <c r="A606">
        <v>1995</v>
      </c>
      <c r="B606" t="s">
        <v>104</v>
      </c>
      <c r="C606" t="s">
        <v>7</v>
      </c>
      <c r="D606" t="s">
        <v>8</v>
      </c>
      <c r="E606">
        <v>0</v>
      </c>
      <c r="F606">
        <v>20</v>
      </c>
    </row>
    <row r="607" spans="1:6" hidden="1">
      <c r="A607">
        <v>1995</v>
      </c>
      <c r="B607" t="s">
        <v>104</v>
      </c>
      <c r="C607" t="s">
        <v>7</v>
      </c>
      <c r="D607" t="s">
        <v>9</v>
      </c>
      <c r="E607">
        <v>0</v>
      </c>
      <c r="F607">
        <v>20</v>
      </c>
    </row>
    <row r="608" spans="1:6" hidden="1">
      <c r="A608">
        <v>1995</v>
      </c>
      <c r="B608" t="s">
        <v>104</v>
      </c>
      <c r="C608" t="s">
        <v>10</v>
      </c>
      <c r="D608" t="s">
        <v>11</v>
      </c>
      <c r="E608">
        <v>-9933</v>
      </c>
    </row>
    <row r="609" spans="1:6" hidden="1">
      <c r="A609">
        <v>1995</v>
      </c>
      <c r="B609" t="s">
        <v>104</v>
      </c>
      <c r="C609" t="s">
        <v>10</v>
      </c>
      <c r="D609" t="s">
        <v>91</v>
      </c>
      <c r="E609">
        <v>9361</v>
      </c>
    </row>
    <row r="610" spans="1:6" hidden="1">
      <c r="A610">
        <v>1995</v>
      </c>
      <c r="B610" t="s">
        <v>104</v>
      </c>
      <c r="C610" t="s">
        <v>10</v>
      </c>
      <c r="D610" t="s">
        <v>92</v>
      </c>
      <c r="E610">
        <v>6968</v>
      </c>
    </row>
    <row r="611" spans="1:6" hidden="1">
      <c r="A611">
        <v>1995</v>
      </c>
      <c r="B611" t="s">
        <v>104</v>
      </c>
      <c r="C611" t="s">
        <v>10</v>
      </c>
      <c r="D611" t="s">
        <v>14</v>
      </c>
      <c r="E611">
        <v>2406</v>
      </c>
    </row>
    <row r="612" spans="1:6" hidden="1">
      <c r="A612">
        <v>1995</v>
      </c>
      <c r="B612" t="s">
        <v>104</v>
      </c>
      <c r="C612" t="s">
        <v>10</v>
      </c>
      <c r="D612" t="s">
        <v>17</v>
      </c>
      <c r="E612">
        <v>0</v>
      </c>
      <c r="F612">
        <v>20</v>
      </c>
    </row>
    <row r="613" spans="1:6" hidden="1">
      <c r="A613">
        <v>1995</v>
      </c>
      <c r="B613" t="s">
        <v>104</v>
      </c>
      <c r="C613" t="s">
        <v>10</v>
      </c>
      <c r="D613" t="s">
        <v>18</v>
      </c>
      <c r="E613">
        <v>3353</v>
      </c>
    </row>
    <row r="614" spans="1:6" hidden="1">
      <c r="A614">
        <v>1995</v>
      </c>
      <c r="B614" t="s">
        <v>104</v>
      </c>
      <c r="C614" t="s">
        <v>10</v>
      </c>
      <c r="D614" t="s">
        <v>19</v>
      </c>
      <c r="E614">
        <v>5368</v>
      </c>
    </row>
    <row r="615" spans="1:6" hidden="1">
      <c r="A615">
        <v>1995</v>
      </c>
      <c r="B615" t="s">
        <v>104</v>
      </c>
      <c r="C615" t="s">
        <v>10</v>
      </c>
      <c r="D615" t="s">
        <v>20</v>
      </c>
      <c r="E615">
        <v>-7540</v>
      </c>
    </row>
    <row r="616" spans="1:6" hidden="1">
      <c r="A616">
        <v>1995</v>
      </c>
      <c r="B616" t="s">
        <v>104</v>
      </c>
      <c r="C616" t="s">
        <v>10</v>
      </c>
      <c r="D616" t="s">
        <v>21</v>
      </c>
      <c r="E616">
        <v>-7540</v>
      </c>
    </row>
    <row r="617" spans="1:6" hidden="1">
      <c r="A617">
        <v>1995</v>
      </c>
      <c r="B617" t="s">
        <v>104</v>
      </c>
      <c r="C617" t="s">
        <v>10</v>
      </c>
      <c r="D617" t="s">
        <v>22</v>
      </c>
      <c r="E617">
        <v>-8561</v>
      </c>
    </row>
    <row r="618" spans="1:6" hidden="1">
      <c r="A618">
        <v>1995</v>
      </c>
      <c r="B618" t="s">
        <v>104</v>
      </c>
      <c r="C618" t="s">
        <v>23</v>
      </c>
      <c r="D618" t="s">
        <v>24</v>
      </c>
      <c r="E618">
        <v>6935</v>
      </c>
    </row>
    <row r="619" spans="1:6" hidden="1">
      <c r="A619">
        <v>1995</v>
      </c>
      <c r="B619" t="s">
        <v>104</v>
      </c>
      <c r="C619" t="s">
        <v>23</v>
      </c>
      <c r="D619" t="s">
        <v>25</v>
      </c>
      <c r="E619">
        <v>5495</v>
      </c>
    </row>
    <row r="620" spans="1:6" hidden="1">
      <c r="A620">
        <v>1995</v>
      </c>
      <c r="B620" t="s">
        <v>104</v>
      </c>
      <c r="C620" t="s">
        <v>23</v>
      </c>
      <c r="D620" t="s">
        <v>26</v>
      </c>
      <c r="E620">
        <v>1440</v>
      </c>
    </row>
    <row r="621" spans="1:6" hidden="1">
      <c r="A621">
        <v>1995</v>
      </c>
      <c r="B621" t="s">
        <v>104</v>
      </c>
      <c r="C621" t="s">
        <v>23</v>
      </c>
      <c r="D621" t="s">
        <v>27</v>
      </c>
      <c r="E621">
        <v>20</v>
      </c>
    </row>
    <row r="622" spans="1:6" hidden="1">
      <c r="A622">
        <v>1995</v>
      </c>
      <c r="B622" t="s">
        <v>104</v>
      </c>
      <c r="C622" t="s">
        <v>23</v>
      </c>
      <c r="D622" t="s">
        <v>29</v>
      </c>
      <c r="E622">
        <v>20</v>
      </c>
    </row>
    <row r="623" spans="1:6" hidden="1">
      <c r="A623">
        <v>1995</v>
      </c>
      <c r="B623" t="s">
        <v>104</v>
      </c>
      <c r="C623" t="s">
        <v>23</v>
      </c>
      <c r="D623" t="s">
        <v>33</v>
      </c>
      <c r="E623">
        <v>112</v>
      </c>
    </row>
    <row r="624" spans="1:6" hidden="1">
      <c r="A624">
        <v>1995</v>
      </c>
      <c r="B624" t="s">
        <v>104</v>
      </c>
      <c r="C624" t="s">
        <v>23</v>
      </c>
      <c r="D624" t="s">
        <v>34</v>
      </c>
      <c r="E624">
        <v>112</v>
      </c>
    </row>
    <row r="625" spans="1:5" hidden="1">
      <c r="A625">
        <v>1995</v>
      </c>
      <c r="B625" t="s">
        <v>104</v>
      </c>
      <c r="C625" t="s">
        <v>23</v>
      </c>
      <c r="D625" t="s">
        <v>35</v>
      </c>
      <c r="E625">
        <v>235</v>
      </c>
    </row>
    <row r="626" spans="1:5" hidden="1">
      <c r="A626">
        <v>1995</v>
      </c>
      <c r="B626" t="s">
        <v>104</v>
      </c>
      <c r="C626" t="s">
        <v>23</v>
      </c>
      <c r="D626" t="s">
        <v>39</v>
      </c>
      <c r="E626">
        <v>0</v>
      </c>
    </row>
    <row r="627" spans="1:5" hidden="1">
      <c r="A627">
        <v>1995</v>
      </c>
      <c r="B627" t="s">
        <v>104</v>
      </c>
      <c r="C627" t="s">
        <v>23</v>
      </c>
      <c r="D627" t="s">
        <v>40</v>
      </c>
      <c r="E627">
        <v>0</v>
      </c>
    </row>
    <row r="628" spans="1:5" hidden="1">
      <c r="A628">
        <v>1995</v>
      </c>
      <c r="B628" t="s">
        <v>104</v>
      </c>
      <c r="C628" t="s">
        <v>23</v>
      </c>
      <c r="D628" t="s">
        <v>41</v>
      </c>
      <c r="E628">
        <v>0</v>
      </c>
    </row>
    <row r="629" spans="1:5" hidden="1">
      <c r="A629">
        <v>1995</v>
      </c>
      <c r="B629" t="s">
        <v>104</v>
      </c>
      <c r="C629" t="s">
        <v>23</v>
      </c>
      <c r="D629" t="s">
        <v>42</v>
      </c>
      <c r="E629">
        <v>0</v>
      </c>
    </row>
    <row r="630" spans="1:5" hidden="1">
      <c r="A630">
        <v>1995</v>
      </c>
      <c r="B630" t="s">
        <v>104</v>
      </c>
      <c r="C630" t="s">
        <v>23</v>
      </c>
      <c r="D630" t="s">
        <v>43</v>
      </c>
      <c r="E630">
        <v>0</v>
      </c>
    </row>
    <row r="631" spans="1:5" hidden="1">
      <c r="A631">
        <v>1995</v>
      </c>
      <c r="B631" t="s">
        <v>104</v>
      </c>
      <c r="C631" t="s">
        <v>23</v>
      </c>
      <c r="D631" t="s">
        <v>44</v>
      </c>
      <c r="E631">
        <v>0</v>
      </c>
    </row>
    <row r="632" spans="1:5" hidden="1">
      <c r="A632">
        <v>1995</v>
      </c>
      <c r="B632" t="s">
        <v>104</v>
      </c>
      <c r="C632" t="s">
        <v>23</v>
      </c>
      <c r="D632" t="s">
        <v>45</v>
      </c>
      <c r="E632">
        <v>0</v>
      </c>
    </row>
    <row r="633" spans="1:5" hidden="1">
      <c r="A633">
        <v>1995</v>
      </c>
      <c r="B633" t="s">
        <v>104</v>
      </c>
      <c r="C633" t="s">
        <v>23</v>
      </c>
      <c r="D633" t="s">
        <v>46</v>
      </c>
      <c r="E633">
        <v>0</v>
      </c>
    </row>
    <row r="634" spans="1:5" hidden="1">
      <c r="A634">
        <v>1995</v>
      </c>
      <c r="B634" t="s">
        <v>104</v>
      </c>
      <c r="C634" t="s">
        <v>23</v>
      </c>
      <c r="D634" t="s">
        <v>47</v>
      </c>
      <c r="E634">
        <v>0</v>
      </c>
    </row>
    <row r="635" spans="1:5" hidden="1">
      <c r="A635">
        <v>1995</v>
      </c>
      <c r="B635" t="s">
        <v>104</v>
      </c>
      <c r="C635" t="s">
        <v>23</v>
      </c>
      <c r="D635" t="s">
        <v>48</v>
      </c>
      <c r="E635">
        <v>12908</v>
      </c>
    </row>
    <row r="636" spans="1:5" hidden="1">
      <c r="A636">
        <v>1995</v>
      </c>
      <c r="B636" t="s">
        <v>104</v>
      </c>
      <c r="C636" t="s">
        <v>23</v>
      </c>
      <c r="D636" t="s">
        <v>55</v>
      </c>
      <c r="E636">
        <v>0</v>
      </c>
    </row>
    <row r="637" spans="1:5" hidden="1">
      <c r="A637">
        <v>1995</v>
      </c>
      <c r="B637" t="s">
        <v>104</v>
      </c>
      <c r="C637" t="s">
        <v>23</v>
      </c>
      <c r="D637" t="s">
        <v>56</v>
      </c>
      <c r="E637">
        <v>12908</v>
      </c>
    </row>
    <row r="638" spans="1:5" hidden="1">
      <c r="A638">
        <v>1995</v>
      </c>
      <c r="B638" t="s">
        <v>104</v>
      </c>
      <c r="C638" t="s">
        <v>23</v>
      </c>
      <c r="D638" t="s">
        <v>57</v>
      </c>
      <c r="E638">
        <v>12908</v>
      </c>
    </row>
    <row r="639" spans="1:5" hidden="1">
      <c r="A639">
        <v>1995</v>
      </c>
      <c r="B639" t="s">
        <v>104</v>
      </c>
      <c r="C639" t="s">
        <v>23</v>
      </c>
      <c r="D639" t="s">
        <v>58</v>
      </c>
      <c r="E639">
        <v>0</v>
      </c>
    </row>
    <row r="640" spans="1:5" hidden="1">
      <c r="A640">
        <v>1995</v>
      </c>
      <c r="B640" t="s">
        <v>104</v>
      </c>
      <c r="C640" t="s">
        <v>23</v>
      </c>
      <c r="D640" t="s">
        <v>59</v>
      </c>
      <c r="E640">
        <v>0</v>
      </c>
    </row>
    <row r="641" spans="1:5" hidden="1">
      <c r="A641">
        <v>1995</v>
      </c>
      <c r="B641" t="s">
        <v>104</v>
      </c>
      <c r="C641" t="s">
        <v>23</v>
      </c>
      <c r="D641" t="s">
        <v>60</v>
      </c>
      <c r="E641">
        <v>0</v>
      </c>
    </row>
    <row r="642" spans="1:5" hidden="1">
      <c r="A642">
        <v>1995</v>
      </c>
      <c r="B642" t="s">
        <v>104</v>
      </c>
      <c r="C642" t="s">
        <v>23</v>
      </c>
      <c r="D642" t="s">
        <v>64</v>
      </c>
      <c r="E642">
        <v>0</v>
      </c>
    </row>
    <row r="643" spans="1:5" hidden="1">
      <c r="A643">
        <v>1995</v>
      </c>
      <c r="B643" t="s">
        <v>104</v>
      </c>
      <c r="C643" t="s">
        <v>23</v>
      </c>
      <c r="D643" t="s">
        <v>66</v>
      </c>
      <c r="E643">
        <v>0</v>
      </c>
    </row>
    <row r="644" spans="1:5" hidden="1">
      <c r="A644">
        <v>1995</v>
      </c>
      <c r="B644" t="s">
        <v>104</v>
      </c>
      <c r="C644" t="s">
        <v>23</v>
      </c>
      <c r="D644" t="s">
        <v>67</v>
      </c>
      <c r="E644">
        <v>0</v>
      </c>
    </row>
    <row r="645" spans="1:5" hidden="1">
      <c r="A645">
        <v>1995</v>
      </c>
      <c r="B645" t="s">
        <v>104</v>
      </c>
      <c r="C645" t="s">
        <v>23</v>
      </c>
      <c r="D645" t="s">
        <v>68</v>
      </c>
      <c r="E645">
        <v>0</v>
      </c>
    </row>
    <row r="646" spans="1:5" hidden="1">
      <c r="A646">
        <v>1995</v>
      </c>
      <c r="B646" t="s">
        <v>104</v>
      </c>
      <c r="C646" t="s">
        <v>23</v>
      </c>
      <c r="D646" t="s">
        <v>70</v>
      </c>
      <c r="E646">
        <v>0</v>
      </c>
    </row>
    <row r="647" spans="1:5" hidden="1">
      <c r="A647">
        <v>1995</v>
      </c>
      <c r="B647" t="s">
        <v>104</v>
      </c>
      <c r="C647" t="s">
        <v>23</v>
      </c>
      <c r="D647" t="s">
        <v>71</v>
      </c>
      <c r="E647">
        <v>0</v>
      </c>
    </row>
    <row r="648" spans="1:5" hidden="1">
      <c r="A648">
        <v>1995</v>
      </c>
      <c r="B648" t="s">
        <v>104</v>
      </c>
      <c r="C648" t="s">
        <v>23</v>
      </c>
      <c r="D648" t="s">
        <v>72</v>
      </c>
      <c r="E648">
        <v>11811</v>
      </c>
    </row>
    <row r="649" spans="1:5" hidden="1">
      <c r="A649">
        <v>1995</v>
      </c>
      <c r="B649" t="s">
        <v>104</v>
      </c>
      <c r="C649" t="s">
        <v>23</v>
      </c>
      <c r="D649" t="s">
        <v>73</v>
      </c>
      <c r="E649">
        <v>12908</v>
      </c>
    </row>
    <row r="650" spans="1:5" hidden="1">
      <c r="A650">
        <v>1995</v>
      </c>
      <c r="B650" t="s">
        <v>104</v>
      </c>
      <c r="C650" t="s">
        <v>23</v>
      </c>
      <c r="D650" t="s">
        <v>74</v>
      </c>
      <c r="E650">
        <v>12908</v>
      </c>
    </row>
    <row r="651" spans="1:5" hidden="1">
      <c r="A651">
        <v>1995</v>
      </c>
      <c r="B651" t="s">
        <v>104</v>
      </c>
      <c r="C651" t="s">
        <v>23</v>
      </c>
      <c r="D651" t="s">
        <v>76</v>
      </c>
      <c r="E651">
        <v>1021</v>
      </c>
    </row>
    <row r="652" spans="1:5" hidden="1">
      <c r="A652">
        <v>1995</v>
      </c>
      <c r="B652" t="s">
        <v>104</v>
      </c>
      <c r="C652" t="s">
        <v>23</v>
      </c>
      <c r="D652" t="s">
        <v>77</v>
      </c>
      <c r="E652">
        <v>2393</v>
      </c>
    </row>
    <row r="653" spans="1:5" hidden="1">
      <c r="A653">
        <v>1995</v>
      </c>
      <c r="B653" t="s">
        <v>104</v>
      </c>
      <c r="C653" t="s">
        <v>23</v>
      </c>
      <c r="D653" t="s">
        <v>78</v>
      </c>
      <c r="E653">
        <v>1021</v>
      </c>
    </row>
    <row r="654" spans="1:5" hidden="1">
      <c r="A654">
        <v>1995</v>
      </c>
      <c r="B654" t="s">
        <v>104</v>
      </c>
      <c r="C654" t="s">
        <v>23</v>
      </c>
      <c r="D654" t="s">
        <v>79</v>
      </c>
      <c r="E654">
        <v>0</v>
      </c>
    </row>
    <row r="655" spans="1:5" hidden="1">
      <c r="A655">
        <v>1995</v>
      </c>
      <c r="B655" t="s">
        <v>104</v>
      </c>
      <c r="C655" t="s">
        <v>23</v>
      </c>
      <c r="D655" t="s">
        <v>80</v>
      </c>
      <c r="E655">
        <v>0</v>
      </c>
    </row>
    <row r="656" spans="1:5" hidden="1">
      <c r="A656">
        <v>1995</v>
      </c>
      <c r="B656" t="s">
        <v>104</v>
      </c>
      <c r="C656" t="s">
        <v>81</v>
      </c>
      <c r="D656" t="s">
        <v>30</v>
      </c>
      <c r="E656">
        <v>0</v>
      </c>
    </row>
    <row r="657" spans="1:5" hidden="1">
      <c r="A657">
        <v>1995</v>
      </c>
      <c r="B657" t="s">
        <v>104</v>
      </c>
      <c r="C657" t="s">
        <v>81</v>
      </c>
      <c r="D657" t="s">
        <v>32</v>
      </c>
      <c r="E657">
        <v>0</v>
      </c>
    </row>
    <row r="658" spans="1:5" hidden="1">
      <c r="A658">
        <v>1995</v>
      </c>
      <c r="B658" t="s">
        <v>104</v>
      </c>
      <c r="C658" t="s">
        <v>81</v>
      </c>
      <c r="D658" t="s">
        <v>33</v>
      </c>
      <c r="E658">
        <v>1059</v>
      </c>
    </row>
    <row r="659" spans="1:5" hidden="1">
      <c r="A659">
        <v>1995</v>
      </c>
      <c r="B659" t="s">
        <v>104</v>
      </c>
      <c r="C659" t="s">
        <v>81</v>
      </c>
      <c r="D659" t="s">
        <v>34</v>
      </c>
      <c r="E659">
        <v>1059</v>
      </c>
    </row>
    <row r="660" spans="1:5" hidden="1">
      <c r="A660">
        <v>1995</v>
      </c>
      <c r="B660" t="s">
        <v>104</v>
      </c>
      <c r="C660" t="s">
        <v>81</v>
      </c>
      <c r="D660" t="s">
        <v>35</v>
      </c>
      <c r="E660">
        <v>894</v>
      </c>
    </row>
    <row r="661" spans="1:5" hidden="1">
      <c r="A661">
        <v>1995</v>
      </c>
      <c r="B661" t="s">
        <v>104</v>
      </c>
      <c r="C661" t="s">
        <v>81</v>
      </c>
      <c r="D661" t="s">
        <v>36</v>
      </c>
      <c r="E661">
        <v>0</v>
      </c>
    </row>
    <row r="662" spans="1:5" hidden="1">
      <c r="A662">
        <v>1995</v>
      </c>
      <c r="B662" t="s">
        <v>104</v>
      </c>
      <c r="C662" t="s">
        <v>81</v>
      </c>
      <c r="D662" t="s">
        <v>37</v>
      </c>
      <c r="E662">
        <v>0</v>
      </c>
    </row>
    <row r="663" spans="1:5" hidden="1">
      <c r="A663">
        <v>1995</v>
      </c>
      <c r="B663" t="s">
        <v>104</v>
      </c>
      <c r="C663" t="s">
        <v>81</v>
      </c>
      <c r="D663" t="s">
        <v>38</v>
      </c>
      <c r="E663">
        <v>0</v>
      </c>
    </row>
    <row r="664" spans="1:5" hidden="1">
      <c r="A664">
        <v>1995</v>
      </c>
      <c r="B664" t="s">
        <v>104</v>
      </c>
      <c r="C664" t="s">
        <v>81</v>
      </c>
      <c r="D664" t="s">
        <v>39</v>
      </c>
      <c r="E664">
        <v>0</v>
      </c>
    </row>
    <row r="665" spans="1:5" hidden="1">
      <c r="A665">
        <v>1995</v>
      </c>
      <c r="B665" t="s">
        <v>104</v>
      </c>
      <c r="C665" t="s">
        <v>81</v>
      </c>
      <c r="D665" t="s">
        <v>40</v>
      </c>
      <c r="E665">
        <v>0</v>
      </c>
    </row>
    <row r="666" spans="1:5" hidden="1">
      <c r="A666">
        <v>1995</v>
      </c>
      <c r="B666" t="s">
        <v>104</v>
      </c>
      <c r="C666" t="s">
        <v>81</v>
      </c>
      <c r="D666" t="s">
        <v>41</v>
      </c>
      <c r="E666">
        <v>0</v>
      </c>
    </row>
    <row r="667" spans="1:5" hidden="1">
      <c r="A667">
        <v>1995</v>
      </c>
      <c r="B667" t="s">
        <v>104</v>
      </c>
      <c r="C667" t="s">
        <v>81</v>
      </c>
      <c r="D667" t="s">
        <v>42</v>
      </c>
      <c r="E667">
        <v>0</v>
      </c>
    </row>
    <row r="668" spans="1:5" hidden="1">
      <c r="A668">
        <v>1995</v>
      </c>
      <c r="B668" t="s">
        <v>104</v>
      </c>
      <c r="C668" t="s">
        <v>81</v>
      </c>
      <c r="D668" t="s">
        <v>43</v>
      </c>
      <c r="E668">
        <v>0</v>
      </c>
    </row>
    <row r="669" spans="1:5" hidden="1">
      <c r="A669">
        <v>1995</v>
      </c>
      <c r="B669" t="s">
        <v>104</v>
      </c>
      <c r="C669" t="s">
        <v>81</v>
      </c>
      <c r="D669" t="s">
        <v>44</v>
      </c>
      <c r="E669">
        <v>0</v>
      </c>
    </row>
    <row r="670" spans="1:5" hidden="1">
      <c r="A670">
        <v>1995</v>
      </c>
      <c r="B670" t="s">
        <v>104</v>
      </c>
      <c r="C670" t="s">
        <v>81</v>
      </c>
      <c r="D670" t="s">
        <v>48</v>
      </c>
      <c r="E670">
        <v>0</v>
      </c>
    </row>
    <row r="671" spans="1:5" hidden="1">
      <c r="A671">
        <v>1995</v>
      </c>
      <c r="B671" t="s">
        <v>104</v>
      </c>
      <c r="C671" t="s">
        <v>81</v>
      </c>
      <c r="D671" t="s">
        <v>49</v>
      </c>
      <c r="E671">
        <v>0</v>
      </c>
    </row>
    <row r="672" spans="1:5" hidden="1">
      <c r="A672">
        <v>1995</v>
      </c>
      <c r="B672" t="s">
        <v>104</v>
      </c>
      <c r="C672" t="s">
        <v>81</v>
      </c>
      <c r="D672" t="s">
        <v>50</v>
      </c>
      <c r="E672">
        <v>0</v>
      </c>
    </row>
    <row r="673" spans="1:5" hidden="1">
      <c r="A673">
        <v>1995</v>
      </c>
      <c r="B673" t="s">
        <v>104</v>
      </c>
      <c r="C673" t="s">
        <v>81</v>
      </c>
      <c r="D673" t="s">
        <v>51</v>
      </c>
      <c r="E673">
        <v>0</v>
      </c>
    </row>
    <row r="674" spans="1:5" hidden="1">
      <c r="A674">
        <v>1995</v>
      </c>
      <c r="B674" t="s">
        <v>104</v>
      </c>
      <c r="C674" t="s">
        <v>81</v>
      </c>
      <c r="D674" t="s">
        <v>52</v>
      </c>
      <c r="E674">
        <v>0</v>
      </c>
    </row>
    <row r="675" spans="1:5" hidden="1">
      <c r="A675">
        <v>1995</v>
      </c>
      <c r="B675" t="s">
        <v>104</v>
      </c>
      <c r="C675" t="s">
        <v>81</v>
      </c>
      <c r="D675" t="s">
        <v>53</v>
      </c>
      <c r="E675">
        <v>0</v>
      </c>
    </row>
    <row r="676" spans="1:5" hidden="1">
      <c r="A676">
        <v>1995</v>
      </c>
      <c r="B676" t="s">
        <v>104</v>
      </c>
      <c r="C676" t="s">
        <v>81</v>
      </c>
      <c r="D676" t="s">
        <v>54</v>
      </c>
      <c r="E676">
        <v>0</v>
      </c>
    </row>
    <row r="677" spans="1:5" hidden="1">
      <c r="A677">
        <v>1995</v>
      </c>
      <c r="B677" t="s">
        <v>104</v>
      </c>
      <c r="C677" t="s">
        <v>81</v>
      </c>
      <c r="D677" t="s">
        <v>59</v>
      </c>
      <c r="E677">
        <v>2015</v>
      </c>
    </row>
    <row r="678" spans="1:5" hidden="1">
      <c r="A678">
        <v>1995</v>
      </c>
      <c r="B678" t="s">
        <v>104</v>
      </c>
      <c r="C678" t="s">
        <v>81</v>
      </c>
      <c r="D678" t="s">
        <v>61</v>
      </c>
      <c r="E678">
        <v>0</v>
      </c>
    </row>
    <row r="679" spans="1:5" hidden="1">
      <c r="A679">
        <v>1995</v>
      </c>
      <c r="B679" t="s">
        <v>104</v>
      </c>
      <c r="C679" t="s">
        <v>81</v>
      </c>
      <c r="D679" t="s">
        <v>64</v>
      </c>
      <c r="E679">
        <v>2015</v>
      </c>
    </row>
    <row r="680" spans="1:5" hidden="1">
      <c r="A680">
        <v>1995</v>
      </c>
      <c r="B680" t="s">
        <v>104</v>
      </c>
      <c r="C680" t="s">
        <v>81</v>
      </c>
      <c r="D680" t="s">
        <v>67</v>
      </c>
      <c r="E680">
        <v>0</v>
      </c>
    </row>
    <row r="681" spans="1:5" hidden="1">
      <c r="A681">
        <v>1995</v>
      </c>
      <c r="B681" t="s">
        <v>104</v>
      </c>
      <c r="C681" t="s">
        <v>81</v>
      </c>
      <c r="D681" t="s">
        <v>69</v>
      </c>
      <c r="E681">
        <v>0</v>
      </c>
    </row>
    <row r="682" spans="1:5" hidden="1">
      <c r="A682">
        <v>1995</v>
      </c>
      <c r="B682" t="s">
        <v>104</v>
      </c>
      <c r="C682" t="s">
        <v>81</v>
      </c>
      <c r="D682" t="s">
        <v>70</v>
      </c>
      <c r="E682">
        <v>0</v>
      </c>
    </row>
    <row r="683" spans="1:5" hidden="1">
      <c r="A683">
        <v>1995</v>
      </c>
      <c r="B683" t="s">
        <v>104</v>
      </c>
      <c r="C683" t="s">
        <v>81</v>
      </c>
      <c r="D683" t="s">
        <v>86</v>
      </c>
      <c r="E683">
        <v>21172</v>
      </c>
    </row>
    <row r="684" spans="1:5" hidden="1">
      <c r="A684">
        <v>1995</v>
      </c>
      <c r="B684" t="s">
        <v>104</v>
      </c>
      <c r="C684" t="s">
        <v>81</v>
      </c>
      <c r="D684" t="s">
        <v>87</v>
      </c>
      <c r="E684">
        <v>8212</v>
      </c>
    </row>
    <row r="685" spans="1:5" hidden="1">
      <c r="A685">
        <v>1995</v>
      </c>
      <c r="B685" t="s">
        <v>104</v>
      </c>
      <c r="C685" t="s">
        <v>81</v>
      </c>
      <c r="D685" t="s">
        <v>88</v>
      </c>
      <c r="E685">
        <v>51</v>
      </c>
    </row>
    <row r="686" spans="1:5" hidden="1">
      <c r="A686">
        <v>1995</v>
      </c>
      <c r="B686" t="s">
        <v>104</v>
      </c>
      <c r="C686" t="s">
        <v>81</v>
      </c>
      <c r="D686" t="s">
        <v>89</v>
      </c>
      <c r="E686">
        <v>12909</v>
      </c>
    </row>
    <row r="687" spans="1:5" hidden="1">
      <c r="A687">
        <v>1995</v>
      </c>
      <c r="B687" t="s">
        <v>104</v>
      </c>
      <c r="C687" t="s">
        <v>81</v>
      </c>
      <c r="D687" t="s">
        <v>77</v>
      </c>
      <c r="E687">
        <v>2393</v>
      </c>
    </row>
    <row r="688" spans="1:5" hidden="1">
      <c r="A688">
        <v>1995</v>
      </c>
      <c r="B688" t="s">
        <v>105</v>
      </c>
      <c r="C688" t="s">
        <v>10</v>
      </c>
      <c r="D688" t="s">
        <v>91</v>
      </c>
      <c r="E688">
        <v>452881</v>
      </c>
    </row>
    <row r="689" spans="1:5" hidden="1">
      <c r="A689">
        <v>1995</v>
      </c>
      <c r="B689" t="s">
        <v>105</v>
      </c>
      <c r="C689" t="s">
        <v>10</v>
      </c>
      <c r="D689" t="s">
        <v>92</v>
      </c>
      <c r="E689">
        <v>452881</v>
      </c>
    </row>
    <row r="690" spans="1:5" hidden="1">
      <c r="A690">
        <v>1995</v>
      </c>
      <c r="B690" t="s">
        <v>105</v>
      </c>
      <c r="C690" t="s">
        <v>23</v>
      </c>
      <c r="D690" t="s">
        <v>27</v>
      </c>
      <c r="E690">
        <v>457074</v>
      </c>
    </row>
    <row r="691" spans="1:5" hidden="1">
      <c r="A691">
        <v>1995</v>
      </c>
      <c r="B691" t="s">
        <v>105</v>
      </c>
      <c r="C691" t="s">
        <v>23</v>
      </c>
      <c r="D691" t="s">
        <v>28</v>
      </c>
      <c r="E691">
        <v>457074</v>
      </c>
    </row>
    <row r="692" spans="1:5" hidden="1">
      <c r="A692">
        <v>1995</v>
      </c>
      <c r="B692" t="s">
        <v>105</v>
      </c>
      <c r="C692" t="s">
        <v>81</v>
      </c>
      <c r="D692" t="s">
        <v>85</v>
      </c>
      <c r="E692">
        <v>452881</v>
      </c>
    </row>
    <row r="693" spans="1:5" hidden="1">
      <c r="A693">
        <v>1995</v>
      </c>
      <c r="B693" t="s">
        <v>105</v>
      </c>
      <c r="C693" t="s">
        <v>81</v>
      </c>
      <c r="D693" t="s">
        <v>30</v>
      </c>
      <c r="E693">
        <v>4193</v>
      </c>
    </row>
    <row r="694" spans="1:5" hidden="1">
      <c r="A694">
        <v>1995</v>
      </c>
      <c r="B694" t="s">
        <v>105</v>
      </c>
      <c r="C694" t="s">
        <v>81</v>
      </c>
      <c r="D694" t="s">
        <v>31</v>
      </c>
      <c r="E694">
        <v>4193</v>
      </c>
    </row>
    <row r="695" spans="1:5" hidden="1">
      <c r="A695">
        <v>1995</v>
      </c>
      <c r="B695" t="s">
        <v>106</v>
      </c>
      <c r="C695" t="s">
        <v>7</v>
      </c>
      <c r="D695" t="s">
        <v>263</v>
      </c>
      <c r="E695">
        <v>-275313</v>
      </c>
    </row>
    <row r="696" spans="1:5" hidden="1">
      <c r="A696">
        <v>1995</v>
      </c>
      <c r="B696" t="s">
        <v>106</v>
      </c>
      <c r="C696" t="s">
        <v>10</v>
      </c>
      <c r="D696" t="s">
        <v>11</v>
      </c>
      <c r="E696">
        <v>111987</v>
      </c>
    </row>
    <row r="697" spans="1:5" hidden="1">
      <c r="A697">
        <v>1995</v>
      </c>
      <c r="B697" t="s">
        <v>106</v>
      </c>
      <c r="C697" t="s">
        <v>10</v>
      </c>
      <c r="D697" t="s">
        <v>107</v>
      </c>
      <c r="E697">
        <v>192495</v>
      </c>
    </row>
    <row r="698" spans="1:5" hidden="1">
      <c r="A698">
        <v>1995</v>
      </c>
      <c r="B698" t="s">
        <v>106</v>
      </c>
      <c r="C698" t="s">
        <v>10</v>
      </c>
      <c r="D698" t="s">
        <v>108</v>
      </c>
      <c r="E698">
        <v>111987</v>
      </c>
    </row>
    <row r="699" spans="1:5" hidden="1">
      <c r="A699">
        <v>1995</v>
      </c>
      <c r="B699" t="s">
        <v>106</v>
      </c>
      <c r="C699" t="s">
        <v>10</v>
      </c>
      <c r="D699" t="s">
        <v>22</v>
      </c>
      <c r="E699">
        <v>111987</v>
      </c>
    </row>
    <row r="700" spans="1:5" hidden="1">
      <c r="A700">
        <v>1995</v>
      </c>
      <c r="B700" t="s">
        <v>106</v>
      </c>
      <c r="C700" t="s">
        <v>23</v>
      </c>
      <c r="D700" t="s">
        <v>24</v>
      </c>
      <c r="E700">
        <v>0</v>
      </c>
    </row>
    <row r="701" spans="1:5" hidden="1">
      <c r="A701">
        <v>1995</v>
      </c>
      <c r="B701" t="s">
        <v>106</v>
      </c>
      <c r="C701" t="s">
        <v>23</v>
      </c>
      <c r="D701" t="s">
        <v>25</v>
      </c>
      <c r="E701">
        <v>0</v>
      </c>
    </row>
    <row r="702" spans="1:5" hidden="1">
      <c r="A702">
        <v>1995</v>
      </c>
      <c r="B702" t="s">
        <v>106</v>
      </c>
      <c r="C702" t="s">
        <v>23</v>
      </c>
      <c r="D702" t="s">
        <v>26</v>
      </c>
      <c r="E702">
        <v>0</v>
      </c>
    </row>
    <row r="703" spans="1:5" hidden="1">
      <c r="A703">
        <v>1995</v>
      </c>
      <c r="B703" t="s">
        <v>106</v>
      </c>
      <c r="C703" t="s">
        <v>23</v>
      </c>
      <c r="D703" t="s">
        <v>30</v>
      </c>
      <c r="E703">
        <v>0</v>
      </c>
    </row>
    <row r="704" spans="1:5" hidden="1">
      <c r="A704">
        <v>1995</v>
      </c>
      <c r="B704" t="s">
        <v>106</v>
      </c>
      <c r="C704" t="s">
        <v>23</v>
      </c>
      <c r="D704" t="s">
        <v>31</v>
      </c>
      <c r="E704">
        <v>0</v>
      </c>
    </row>
    <row r="705" spans="1:5" hidden="1">
      <c r="A705">
        <v>1995</v>
      </c>
      <c r="B705" t="s">
        <v>106</v>
      </c>
      <c r="C705" t="s">
        <v>23</v>
      </c>
      <c r="D705" t="s">
        <v>32</v>
      </c>
      <c r="E705">
        <v>0</v>
      </c>
    </row>
    <row r="706" spans="1:5" hidden="1">
      <c r="A706">
        <v>1995</v>
      </c>
      <c r="B706" t="s">
        <v>106</v>
      </c>
      <c r="C706" t="s">
        <v>23</v>
      </c>
      <c r="D706" t="s">
        <v>33</v>
      </c>
      <c r="E706">
        <v>61818</v>
      </c>
    </row>
    <row r="707" spans="1:5" hidden="1">
      <c r="A707">
        <v>1995</v>
      </c>
      <c r="B707" t="s">
        <v>106</v>
      </c>
      <c r="C707" t="s">
        <v>23</v>
      </c>
      <c r="D707" t="s">
        <v>34</v>
      </c>
      <c r="E707">
        <v>59146</v>
      </c>
    </row>
    <row r="708" spans="1:5" hidden="1">
      <c r="A708">
        <v>1995</v>
      </c>
      <c r="B708" t="s">
        <v>106</v>
      </c>
      <c r="C708" t="s">
        <v>23</v>
      </c>
      <c r="D708" t="s">
        <v>35</v>
      </c>
      <c r="E708">
        <v>53073</v>
      </c>
    </row>
    <row r="709" spans="1:5" hidden="1">
      <c r="A709">
        <v>1995</v>
      </c>
      <c r="B709" t="s">
        <v>106</v>
      </c>
      <c r="C709" t="s">
        <v>23</v>
      </c>
      <c r="D709" t="s">
        <v>36</v>
      </c>
      <c r="E709">
        <v>2672</v>
      </c>
    </row>
    <row r="710" spans="1:5" hidden="1">
      <c r="A710">
        <v>1995</v>
      </c>
      <c r="B710" t="s">
        <v>106</v>
      </c>
      <c r="C710" t="s">
        <v>23</v>
      </c>
      <c r="D710" t="s">
        <v>37</v>
      </c>
      <c r="E710">
        <v>2672</v>
      </c>
    </row>
    <row r="711" spans="1:5" hidden="1">
      <c r="A711">
        <v>1995</v>
      </c>
      <c r="B711" t="s">
        <v>106</v>
      </c>
      <c r="C711" t="s">
        <v>23</v>
      </c>
      <c r="D711" t="s">
        <v>38</v>
      </c>
      <c r="E711">
        <v>0</v>
      </c>
    </row>
    <row r="712" spans="1:5" hidden="1">
      <c r="A712">
        <v>1995</v>
      </c>
      <c r="B712" t="s">
        <v>106</v>
      </c>
      <c r="C712" t="s">
        <v>23</v>
      </c>
      <c r="D712" t="s">
        <v>39</v>
      </c>
      <c r="E712">
        <v>0</v>
      </c>
    </row>
    <row r="713" spans="1:5" hidden="1">
      <c r="A713">
        <v>1995</v>
      </c>
      <c r="B713" t="s">
        <v>106</v>
      </c>
      <c r="C713" t="s">
        <v>23</v>
      </c>
      <c r="D713" t="s">
        <v>40</v>
      </c>
      <c r="E713">
        <v>0</v>
      </c>
    </row>
    <row r="714" spans="1:5" hidden="1">
      <c r="A714">
        <v>1995</v>
      </c>
      <c r="B714" t="s">
        <v>106</v>
      </c>
      <c r="C714" t="s">
        <v>23</v>
      </c>
      <c r="D714" t="s">
        <v>41</v>
      </c>
      <c r="E714">
        <v>0</v>
      </c>
    </row>
    <row r="715" spans="1:5" hidden="1">
      <c r="A715">
        <v>1995</v>
      </c>
      <c r="B715" t="s">
        <v>106</v>
      </c>
      <c r="C715" t="s">
        <v>23</v>
      </c>
      <c r="D715" t="s">
        <v>42</v>
      </c>
      <c r="E715">
        <v>0</v>
      </c>
    </row>
    <row r="716" spans="1:5" hidden="1">
      <c r="A716">
        <v>1995</v>
      </c>
      <c r="B716" t="s">
        <v>106</v>
      </c>
      <c r="C716" t="s">
        <v>23</v>
      </c>
      <c r="D716" t="s">
        <v>43</v>
      </c>
      <c r="E716">
        <v>0</v>
      </c>
    </row>
    <row r="717" spans="1:5" hidden="1">
      <c r="A717">
        <v>1995</v>
      </c>
      <c r="B717" t="s">
        <v>106</v>
      </c>
      <c r="C717" t="s">
        <v>23</v>
      </c>
      <c r="D717" t="s">
        <v>44</v>
      </c>
      <c r="E717">
        <v>0</v>
      </c>
    </row>
    <row r="718" spans="1:5" hidden="1">
      <c r="A718">
        <v>1995</v>
      </c>
      <c r="B718" t="s">
        <v>106</v>
      </c>
      <c r="C718" t="s">
        <v>23</v>
      </c>
      <c r="D718" t="s">
        <v>45</v>
      </c>
      <c r="E718">
        <v>0</v>
      </c>
    </row>
    <row r="719" spans="1:5" hidden="1">
      <c r="A719">
        <v>1995</v>
      </c>
      <c r="B719" t="s">
        <v>106</v>
      </c>
      <c r="C719" t="s">
        <v>23</v>
      </c>
      <c r="D719" t="s">
        <v>46</v>
      </c>
      <c r="E719">
        <v>0</v>
      </c>
    </row>
    <row r="720" spans="1:5" hidden="1">
      <c r="A720">
        <v>1995</v>
      </c>
      <c r="B720" t="s">
        <v>106</v>
      </c>
      <c r="C720" t="s">
        <v>23</v>
      </c>
      <c r="D720" t="s">
        <v>47</v>
      </c>
      <c r="E720">
        <v>0</v>
      </c>
    </row>
    <row r="721" spans="1:5" hidden="1">
      <c r="A721">
        <v>1995</v>
      </c>
      <c r="B721" t="s">
        <v>106</v>
      </c>
      <c r="C721" t="s">
        <v>23</v>
      </c>
      <c r="D721" t="s">
        <v>48</v>
      </c>
      <c r="E721">
        <v>26800</v>
      </c>
    </row>
    <row r="722" spans="1:5" hidden="1">
      <c r="A722">
        <v>1995</v>
      </c>
      <c r="B722" t="s">
        <v>106</v>
      </c>
      <c r="C722" t="s">
        <v>23</v>
      </c>
      <c r="D722" t="s">
        <v>49</v>
      </c>
      <c r="E722">
        <v>0</v>
      </c>
    </row>
    <row r="723" spans="1:5" hidden="1">
      <c r="A723">
        <v>1995</v>
      </c>
      <c r="B723" t="s">
        <v>106</v>
      </c>
      <c r="C723" t="s">
        <v>23</v>
      </c>
      <c r="D723" t="s">
        <v>50</v>
      </c>
      <c r="E723">
        <v>0</v>
      </c>
    </row>
    <row r="724" spans="1:5" hidden="1">
      <c r="A724">
        <v>1995</v>
      </c>
      <c r="B724" t="s">
        <v>106</v>
      </c>
      <c r="C724" t="s">
        <v>23</v>
      </c>
      <c r="D724" t="s">
        <v>51</v>
      </c>
      <c r="E724">
        <v>0</v>
      </c>
    </row>
    <row r="725" spans="1:5" hidden="1">
      <c r="A725">
        <v>1995</v>
      </c>
      <c r="B725" t="s">
        <v>106</v>
      </c>
      <c r="C725" t="s">
        <v>23</v>
      </c>
      <c r="D725" t="s">
        <v>52</v>
      </c>
      <c r="E725">
        <v>0</v>
      </c>
    </row>
    <row r="726" spans="1:5" hidden="1">
      <c r="A726">
        <v>1995</v>
      </c>
      <c r="B726" t="s">
        <v>106</v>
      </c>
      <c r="C726" t="s">
        <v>23</v>
      </c>
      <c r="D726" t="s">
        <v>53</v>
      </c>
      <c r="E726">
        <v>0</v>
      </c>
    </row>
    <row r="727" spans="1:5" hidden="1">
      <c r="A727">
        <v>1995</v>
      </c>
      <c r="B727" t="s">
        <v>106</v>
      </c>
      <c r="C727" t="s">
        <v>23</v>
      </c>
      <c r="D727" t="s">
        <v>54</v>
      </c>
      <c r="E727">
        <v>0</v>
      </c>
    </row>
    <row r="728" spans="1:5" hidden="1">
      <c r="A728">
        <v>1995</v>
      </c>
      <c r="B728" t="s">
        <v>106</v>
      </c>
      <c r="C728" t="s">
        <v>23</v>
      </c>
      <c r="D728" t="s">
        <v>55</v>
      </c>
      <c r="E728">
        <v>26800</v>
      </c>
    </row>
    <row r="729" spans="1:5" hidden="1">
      <c r="A729">
        <v>1995</v>
      </c>
      <c r="B729" t="s">
        <v>106</v>
      </c>
      <c r="C729" t="s">
        <v>23</v>
      </c>
      <c r="D729" t="s">
        <v>59</v>
      </c>
      <c r="E729">
        <v>27598</v>
      </c>
    </row>
    <row r="730" spans="1:5" hidden="1">
      <c r="A730">
        <v>1995</v>
      </c>
      <c r="B730" t="s">
        <v>106</v>
      </c>
      <c r="C730" t="s">
        <v>23</v>
      </c>
      <c r="D730" t="s">
        <v>60</v>
      </c>
      <c r="E730">
        <v>0</v>
      </c>
    </row>
    <row r="731" spans="1:5" hidden="1">
      <c r="A731">
        <v>1995</v>
      </c>
      <c r="B731" t="s">
        <v>106</v>
      </c>
      <c r="C731" t="s">
        <v>23</v>
      </c>
      <c r="D731" t="s">
        <v>61</v>
      </c>
      <c r="E731">
        <v>0</v>
      </c>
    </row>
    <row r="732" spans="1:5" hidden="1">
      <c r="A732">
        <v>1995</v>
      </c>
      <c r="B732" t="s">
        <v>106</v>
      </c>
      <c r="C732" t="s">
        <v>23</v>
      </c>
      <c r="D732" t="s">
        <v>62</v>
      </c>
      <c r="E732">
        <v>0</v>
      </c>
    </row>
    <row r="733" spans="1:5" hidden="1">
      <c r="A733">
        <v>1995</v>
      </c>
      <c r="B733" t="s">
        <v>106</v>
      </c>
      <c r="C733" t="s">
        <v>23</v>
      </c>
      <c r="D733" t="s">
        <v>64</v>
      </c>
      <c r="E733">
        <v>27598</v>
      </c>
    </row>
    <row r="734" spans="1:5" hidden="1">
      <c r="A734">
        <v>1995</v>
      </c>
      <c r="B734" t="s">
        <v>106</v>
      </c>
      <c r="C734" t="s">
        <v>23</v>
      </c>
      <c r="D734" t="s">
        <v>66</v>
      </c>
      <c r="E734">
        <v>0</v>
      </c>
    </row>
    <row r="735" spans="1:5" hidden="1">
      <c r="A735">
        <v>1995</v>
      </c>
      <c r="B735" t="s">
        <v>106</v>
      </c>
      <c r="C735" t="s">
        <v>23</v>
      </c>
      <c r="D735" t="s">
        <v>67</v>
      </c>
      <c r="E735">
        <v>0</v>
      </c>
    </row>
    <row r="736" spans="1:5" hidden="1">
      <c r="A736">
        <v>1995</v>
      </c>
      <c r="B736" t="s">
        <v>106</v>
      </c>
      <c r="C736" t="s">
        <v>23</v>
      </c>
      <c r="D736" t="s">
        <v>68</v>
      </c>
      <c r="E736">
        <v>0</v>
      </c>
    </row>
    <row r="737" spans="1:6" hidden="1">
      <c r="A737">
        <v>1995</v>
      </c>
      <c r="B737" t="s">
        <v>106</v>
      </c>
      <c r="C737" t="s">
        <v>23</v>
      </c>
      <c r="D737" t="s">
        <v>69</v>
      </c>
      <c r="E737">
        <v>0</v>
      </c>
    </row>
    <row r="738" spans="1:6" hidden="1">
      <c r="A738">
        <v>1995</v>
      </c>
      <c r="B738" t="s">
        <v>106</v>
      </c>
      <c r="C738" t="s">
        <v>23</v>
      </c>
      <c r="D738" t="s">
        <v>70</v>
      </c>
      <c r="E738">
        <v>0</v>
      </c>
    </row>
    <row r="739" spans="1:6" hidden="1">
      <c r="A739">
        <v>1995</v>
      </c>
      <c r="B739" t="s">
        <v>106</v>
      </c>
      <c r="C739" t="s">
        <v>23</v>
      </c>
      <c r="D739" t="s">
        <v>71</v>
      </c>
      <c r="E739">
        <v>0</v>
      </c>
    </row>
    <row r="740" spans="1:6" hidden="1">
      <c r="A740">
        <v>1995</v>
      </c>
      <c r="B740" t="s">
        <v>106</v>
      </c>
      <c r="C740" t="s">
        <v>23</v>
      </c>
      <c r="D740" t="s">
        <v>109</v>
      </c>
      <c r="E740">
        <v>1403009</v>
      </c>
    </row>
    <row r="741" spans="1:6" hidden="1">
      <c r="A741">
        <v>1995</v>
      </c>
      <c r="B741" t="s">
        <v>106</v>
      </c>
      <c r="C741" t="s">
        <v>23</v>
      </c>
      <c r="D741" t="s">
        <v>110</v>
      </c>
      <c r="E741">
        <v>820017</v>
      </c>
    </row>
    <row r="742" spans="1:6" hidden="1">
      <c r="A742">
        <v>1995</v>
      </c>
      <c r="B742" t="s">
        <v>106</v>
      </c>
      <c r="C742" t="s">
        <v>23</v>
      </c>
      <c r="D742" t="s">
        <v>111</v>
      </c>
      <c r="E742">
        <v>582992</v>
      </c>
    </row>
    <row r="743" spans="1:6" hidden="1">
      <c r="A743">
        <v>1995</v>
      </c>
      <c r="B743" t="s">
        <v>106</v>
      </c>
      <c r="C743" t="s">
        <v>23</v>
      </c>
      <c r="D743" t="s">
        <v>112</v>
      </c>
      <c r="E743">
        <v>0</v>
      </c>
      <c r="F743">
        <v>20</v>
      </c>
    </row>
    <row r="744" spans="1:6" hidden="1">
      <c r="A744">
        <v>1995</v>
      </c>
      <c r="B744" t="s">
        <v>106</v>
      </c>
      <c r="C744" t="s">
        <v>81</v>
      </c>
      <c r="D744" t="s">
        <v>24</v>
      </c>
      <c r="E744">
        <v>931</v>
      </c>
    </row>
    <row r="745" spans="1:6" hidden="1">
      <c r="A745">
        <v>1995</v>
      </c>
      <c r="B745" t="s">
        <v>106</v>
      </c>
      <c r="C745" t="s">
        <v>81</v>
      </c>
      <c r="D745" t="s">
        <v>25</v>
      </c>
      <c r="E745">
        <v>931</v>
      </c>
    </row>
    <row r="746" spans="1:6" hidden="1">
      <c r="A746">
        <v>1995</v>
      </c>
      <c r="B746" t="s">
        <v>106</v>
      </c>
      <c r="C746" t="s">
        <v>81</v>
      </c>
      <c r="D746" t="s">
        <v>26</v>
      </c>
      <c r="E746">
        <v>0</v>
      </c>
    </row>
    <row r="747" spans="1:6" hidden="1">
      <c r="A747">
        <v>1995</v>
      </c>
      <c r="B747" t="s">
        <v>106</v>
      </c>
      <c r="C747" t="s">
        <v>81</v>
      </c>
      <c r="D747" t="s">
        <v>27</v>
      </c>
      <c r="E747">
        <v>0</v>
      </c>
    </row>
    <row r="748" spans="1:6" hidden="1">
      <c r="A748">
        <v>1995</v>
      </c>
      <c r="B748" t="s">
        <v>106</v>
      </c>
      <c r="C748" t="s">
        <v>81</v>
      </c>
      <c r="D748" t="s">
        <v>28</v>
      </c>
      <c r="E748">
        <v>0</v>
      </c>
    </row>
    <row r="749" spans="1:6" hidden="1">
      <c r="A749">
        <v>1995</v>
      </c>
      <c r="B749" t="s">
        <v>106</v>
      </c>
      <c r="C749" t="s">
        <v>81</v>
      </c>
      <c r="D749" t="s">
        <v>82</v>
      </c>
      <c r="E749">
        <v>0</v>
      </c>
    </row>
    <row r="750" spans="1:6" hidden="1">
      <c r="A750">
        <v>1995</v>
      </c>
      <c r="B750" t="s">
        <v>106</v>
      </c>
      <c r="C750" t="s">
        <v>81</v>
      </c>
      <c r="D750" t="s">
        <v>83</v>
      </c>
      <c r="E750">
        <v>0</v>
      </c>
    </row>
    <row r="751" spans="1:6" hidden="1">
      <c r="A751">
        <v>1995</v>
      </c>
      <c r="B751" t="s">
        <v>106</v>
      </c>
      <c r="C751" t="s">
        <v>81</v>
      </c>
      <c r="D751" t="s">
        <v>84</v>
      </c>
      <c r="E751">
        <v>0</v>
      </c>
    </row>
    <row r="752" spans="1:6" hidden="1">
      <c r="A752">
        <v>1995</v>
      </c>
      <c r="B752" t="s">
        <v>106</v>
      </c>
      <c r="C752" t="s">
        <v>81</v>
      </c>
      <c r="D752" t="s">
        <v>29</v>
      </c>
      <c r="E752">
        <v>0</v>
      </c>
    </row>
    <row r="753" spans="1:5" hidden="1">
      <c r="A753">
        <v>1995</v>
      </c>
      <c r="B753" t="s">
        <v>106</v>
      </c>
      <c r="C753" t="s">
        <v>81</v>
      </c>
      <c r="D753" t="s">
        <v>33</v>
      </c>
      <c r="E753">
        <v>31324</v>
      </c>
    </row>
    <row r="754" spans="1:5" hidden="1">
      <c r="A754">
        <v>1995</v>
      </c>
      <c r="B754" t="s">
        <v>106</v>
      </c>
      <c r="C754" t="s">
        <v>81</v>
      </c>
      <c r="D754" t="s">
        <v>34</v>
      </c>
      <c r="E754">
        <v>31145</v>
      </c>
    </row>
    <row r="755" spans="1:5" hidden="1">
      <c r="A755">
        <v>1995</v>
      </c>
      <c r="B755" t="s">
        <v>106</v>
      </c>
      <c r="C755" t="s">
        <v>81</v>
      </c>
      <c r="D755" t="s">
        <v>35</v>
      </c>
      <c r="E755">
        <v>38314</v>
      </c>
    </row>
    <row r="756" spans="1:5" hidden="1">
      <c r="A756">
        <v>1995</v>
      </c>
      <c r="B756" t="s">
        <v>106</v>
      </c>
      <c r="C756" t="s">
        <v>81</v>
      </c>
      <c r="D756" t="s">
        <v>36</v>
      </c>
      <c r="E756">
        <v>179</v>
      </c>
    </row>
    <row r="757" spans="1:5" hidden="1">
      <c r="A757">
        <v>1995</v>
      </c>
      <c r="B757" t="s">
        <v>106</v>
      </c>
      <c r="C757" t="s">
        <v>81</v>
      </c>
      <c r="D757" t="s">
        <v>37</v>
      </c>
      <c r="E757">
        <v>179</v>
      </c>
    </row>
    <row r="758" spans="1:5" hidden="1">
      <c r="A758">
        <v>1995</v>
      </c>
      <c r="B758" t="s">
        <v>106</v>
      </c>
      <c r="C758" t="s">
        <v>81</v>
      </c>
      <c r="D758" t="s">
        <v>38</v>
      </c>
      <c r="E758">
        <v>0</v>
      </c>
    </row>
    <row r="759" spans="1:5" hidden="1">
      <c r="A759">
        <v>1995</v>
      </c>
      <c r="B759" t="s">
        <v>106</v>
      </c>
      <c r="C759" t="s">
        <v>81</v>
      </c>
      <c r="D759" t="s">
        <v>39</v>
      </c>
      <c r="E759">
        <v>0</v>
      </c>
    </row>
    <row r="760" spans="1:5" hidden="1">
      <c r="A760">
        <v>1995</v>
      </c>
      <c r="B760" t="s">
        <v>106</v>
      </c>
      <c r="C760" t="s">
        <v>81</v>
      </c>
      <c r="D760" t="s">
        <v>40</v>
      </c>
      <c r="E760">
        <v>0</v>
      </c>
    </row>
    <row r="761" spans="1:5" hidden="1">
      <c r="A761">
        <v>1995</v>
      </c>
      <c r="B761" t="s">
        <v>106</v>
      </c>
      <c r="C761" t="s">
        <v>81</v>
      </c>
      <c r="D761" t="s">
        <v>41</v>
      </c>
      <c r="E761">
        <v>0</v>
      </c>
    </row>
    <row r="762" spans="1:5" hidden="1">
      <c r="A762">
        <v>1995</v>
      </c>
      <c r="B762" t="s">
        <v>106</v>
      </c>
      <c r="C762" t="s">
        <v>81</v>
      </c>
      <c r="D762" t="s">
        <v>42</v>
      </c>
      <c r="E762">
        <v>0</v>
      </c>
    </row>
    <row r="763" spans="1:5" hidden="1">
      <c r="A763">
        <v>1995</v>
      </c>
      <c r="B763" t="s">
        <v>106</v>
      </c>
      <c r="C763" t="s">
        <v>81</v>
      </c>
      <c r="D763" t="s">
        <v>43</v>
      </c>
      <c r="E763">
        <v>0</v>
      </c>
    </row>
    <row r="764" spans="1:5" hidden="1">
      <c r="A764">
        <v>1995</v>
      </c>
      <c r="B764" t="s">
        <v>106</v>
      </c>
      <c r="C764" t="s">
        <v>81</v>
      </c>
      <c r="D764" t="s">
        <v>44</v>
      </c>
      <c r="E764">
        <v>0</v>
      </c>
    </row>
    <row r="765" spans="1:5" hidden="1">
      <c r="A765">
        <v>1995</v>
      </c>
      <c r="B765" t="s">
        <v>106</v>
      </c>
      <c r="C765" t="s">
        <v>81</v>
      </c>
      <c r="D765" t="s">
        <v>45</v>
      </c>
      <c r="E765">
        <v>0</v>
      </c>
    </row>
    <row r="766" spans="1:5" hidden="1">
      <c r="A766">
        <v>1995</v>
      </c>
      <c r="B766" t="s">
        <v>106</v>
      </c>
      <c r="C766" t="s">
        <v>81</v>
      </c>
      <c r="D766" t="s">
        <v>46</v>
      </c>
      <c r="E766">
        <v>0</v>
      </c>
    </row>
    <row r="767" spans="1:5" hidden="1">
      <c r="A767">
        <v>1995</v>
      </c>
      <c r="B767" t="s">
        <v>106</v>
      </c>
      <c r="C767" t="s">
        <v>81</v>
      </c>
      <c r="D767" t="s">
        <v>47</v>
      </c>
      <c r="E767">
        <v>0</v>
      </c>
    </row>
    <row r="768" spans="1:5" hidden="1">
      <c r="A768">
        <v>1995</v>
      </c>
      <c r="B768" t="s">
        <v>106</v>
      </c>
      <c r="C768" t="s">
        <v>81</v>
      </c>
      <c r="D768" t="s">
        <v>48</v>
      </c>
      <c r="E768">
        <v>0</v>
      </c>
    </row>
    <row r="769" spans="1:6" hidden="1">
      <c r="A769">
        <v>1995</v>
      </c>
      <c r="B769" t="s">
        <v>106</v>
      </c>
      <c r="C769" t="s">
        <v>81</v>
      </c>
      <c r="D769" t="s">
        <v>49</v>
      </c>
      <c r="E769">
        <v>0</v>
      </c>
    </row>
    <row r="770" spans="1:6" hidden="1">
      <c r="A770">
        <v>1995</v>
      </c>
      <c r="B770" t="s">
        <v>106</v>
      </c>
      <c r="C770" t="s">
        <v>81</v>
      </c>
      <c r="D770" t="s">
        <v>50</v>
      </c>
      <c r="E770">
        <v>0</v>
      </c>
    </row>
    <row r="771" spans="1:6" hidden="1">
      <c r="A771">
        <v>1995</v>
      </c>
      <c r="B771" t="s">
        <v>106</v>
      </c>
      <c r="C771" t="s">
        <v>81</v>
      </c>
      <c r="D771" t="s">
        <v>51</v>
      </c>
      <c r="E771">
        <v>0</v>
      </c>
    </row>
    <row r="772" spans="1:6" hidden="1">
      <c r="A772">
        <v>1995</v>
      </c>
      <c r="B772" t="s">
        <v>106</v>
      </c>
      <c r="C772" t="s">
        <v>81</v>
      </c>
      <c r="D772" t="s">
        <v>52</v>
      </c>
      <c r="E772">
        <v>0</v>
      </c>
    </row>
    <row r="773" spans="1:6" hidden="1">
      <c r="A773">
        <v>1995</v>
      </c>
      <c r="B773" t="s">
        <v>106</v>
      </c>
      <c r="C773" t="s">
        <v>81</v>
      </c>
      <c r="D773" t="s">
        <v>53</v>
      </c>
      <c r="E773">
        <v>0</v>
      </c>
    </row>
    <row r="774" spans="1:6" hidden="1">
      <c r="A774">
        <v>1995</v>
      </c>
      <c r="B774" t="s">
        <v>106</v>
      </c>
      <c r="C774" t="s">
        <v>81</v>
      </c>
      <c r="D774" t="s">
        <v>54</v>
      </c>
      <c r="E774">
        <v>0</v>
      </c>
    </row>
    <row r="775" spans="1:6" hidden="1">
      <c r="A775">
        <v>1995</v>
      </c>
      <c r="B775" t="s">
        <v>106</v>
      </c>
      <c r="C775" t="s">
        <v>81</v>
      </c>
      <c r="D775" t="s">
        <v>55</v>
      </c>
      <c r="E775">
        <v>0</v>
      </c>
    </row>
    <row r="776" spans="1:6" hidden="1">
      <c r="A776">
        <v>1995</v>
      </c>
      <c r="B776" t="s">
        <v>106</v>
      </c>
      <c r="C776" t="s">
        <v>81</v>
      </c>
      <c r="D776" t="s">
        <v>59</v>
      </c>
      <c r="E776">
        <v>3453</v>
      </c>
    </row>
    <row r="777" spans="1:6" hidden="1">
      <c r="A777">
        <v>1995</v>
      </c>
      <c r="B777" t="s">
        <v>106</v>
      </c>
      <c r="C777" t="s">
        <v>81</v>
      </c>
      <c r="D777" t="s">
        <v>60</v>
      </c>
      <c r="E777">
        <v>0</v>
      </c>
    </row>
    <row r="778" spans="1:6" hidden="1">
      <c r="A778">
        <v>1995</v>
      </c>
      <c r="B778" t="s">
        <v>106</v>
      </c>
      <c r="C778" t="s">
        <v>81</v>
      </c>
      <c r="D778" t="s">
        <v>61</v>
      </c>
      <c r="E778">
        <v>0</v>
      </c>
    </row>
    <row r="779" spans="1:6" hidden="1">
      <c r="A779">
        <v>1995</v>
      </c>
      <c r="B779" t="s">
        <v>106</v>
      </c>
      <c r="C779" t="s">
        <v>81</v>
      </c>
      <c r="D779" t="s">
        <v>62</v>
      </c>
      <c r="E779">
        <v>0</v>
      </c>
    </row>
    <row r="780" spans="1:6" hidden="1">
      <c r="A780">
        <v>1995</v>
      </c>
      <c r="B780" t="s">
        <v>106</v>
      </c>
      <c r="C780" t="s">
        <v>81</v>
      </c>
      <c r="D780" t="s">
        <v>64</v>
      </c>
      <c r="E780">
        <v>3453</v>
      </c>
    </row>
    <row r="781" spans="1:6" hidden="1">
      <c r="A781">
        <v>1995</v>
      </c>
      <c r="B781" t="s">
        <v>106</v>
      </c>
      <c r="C781" t="s">
        <v>81</v>
      </c>
      <c r="D781" t="s">
        <v>65</v>
      </c>
      <c r="E781">
        <v>0</v>
      </c>
      <c r="F781">
        <v>90</v>
      </c>
    </row>
    <row r="782" spans="1:6" hidden="1">
      <c r="A782">
        <v>1995</v>
      </c>
      <c r="B782" t="s">
        <v>106</v>
      </c>
      <c r="C782" t="s">
        <v>81</v>
      </c>
      <c r="D782" t="s">
        <v>66</v>
      </c>
      <c r="E782">
        <v>0</v>
      </c>
    </row>
    <row r="783" spans="1:6" hidden="1">
      <c r="A783">
        <v>1995</v>
      </c>
      <c r="B783" t="s">
        <v>106</v>
      </c>
      <c r="C783" t="s">
        <v>81</v>
      </c>
      <c r="D783" t="s">
        <v>67</v>
      </c>
      <c r="E783">
        <v>0</v>
      </c>
    </row>
    <row r="784" spans="1:6" hidden="1">
      <c r="A784">
        <v>1995</v>
      </c>
      <c r="B784" t="s">
        <v>106</v>
      </c>
      <c r="C784" t="s">
        <v>81</v>
      </c>
      <c r="D784" t="s">
        <v>68</v>
      </c>
      <c r="E784">
        <v>0</v>
      </c>
    </row>
    <row r="785" spans="1:6" hidden="1">
      <c r="A785">
        <v>1995</v>
      </c>
      <c r="B785" t="s">
        <v>106</v>
      </c>
      <c r="C785" t="s">
        <v>81</v>
      </c>
      <c r="D785" t="s">
        <v>69</v>
      </c>
      <c r="E785">
        <v>0</v>
      </c>
    </row>
    <row r="786" spans="1:6" hidden="1">
      <c r="A786">
        <v>1995</v>
      </c>
      <c r="B786" t="s">
        <v>106</v>
      </c>
      <c r="C786" t="s">
        <v>81</v>
      </c>
      <c r="D786" t="s">
        <v>70</v>
      </c>
      <c r="E786">
        <v>0</v>
      </c>
    </row>
    <row r="787" spans="1:6" hidden="1">
      <c r="A787">
        <v>1995</v>
      </c>
      <c r="B787" t="s">
        <v>106</v>
      </c>
      <c r="C787" t="s">
        <v>81</v>
      </c>
      <c r="D787" t="s">
        <v>113</v>
      </c>
      <c r="E787">
        <v>1595504</v>
      </c>
    </row>
    <row r="788" spans="1:6" hidden="1">
      <c r="A788">
        <v>1995</v>
      </c>
      <c r="B788" t="s">
        <v>106</v>
      </c>
      <c r="C788" t="s">
        <v>81</v>
      </c>
      <c r="D788" t="s">
        <v>114</v>
      </c>
      <c r="E788">
        <v>1397243</v>
      </c>
    </row>
    <row r="789" spans="1:6" hidden="1">
      <c r="A789">
        <v>1995</v>
      </c>
      <c r="B789" t="s">
        <v>106</v>
      </c>
      <c r="C789" t="s">
        <v>81</v>
      </c>
      <c r="D789" t="s">
        <v>115</v>
      </c>
      <c r="E789">
        <v>198261</v>
      </c>
    </row>
    <row r="790" spans="1:6" hidden="1">
      <c r="A790">
        <v>1995</v>
      </c>
      <c r="B790" t="s">
        <v>106</v>
      </c>
      <c r="C790" t="s">
        <v>81</v>
      </c>
      <c r="D790" t="s">
        <v>116</v>
      </c>
      <c r="E790">
        <v>0</v>
      </c>
      <c r="F790">
        <v>20</v>
      </c>
    </row>
    <row r="791" spans="1:6" hidden="1">
      <c r="A791">
        <v>1996</v>
      </c>
      <c r="B791" t="s">
        <v>6</v>
      </c>
      <c r="C791" t="s">
        <v>7</v>
      </c>
      <c r="D791" t="s">
        <v>263</v>
      </c>
      <c r="E791">
        <v>-82377</v>
      </c>
    </row>
    <row r="792" spans="1:6" hidden="1">
      <c r="A792">
        <v>1996</v>
      </c>
      <c r="B792" t="s">
        <v>6</v>
      </c>
      <c r="C792" t="s">
        <v>7</v>
      </c>
      <c r="D792" t="s">
        <v>8</v>
      </c>
      <c r="E792">
        <v>935355</v>
      </c>
    </row>
    <row r="793" spans="1:6" hidden="1">
      <c r="A793">
        <v>1996</v>
      </c>
      <c r="B793" t="s">
        <v>6</v>
      </c>
      <c r="C793" t="s">
        <v>7</v>
      </c>
      <c r="D793" t="s">
        <v>9</v>
      </c>
      <c r="E793">
        <v>1995183</v>
      </c>
    </row>
    <row r="794" spans="1:6" hidden="1">
      <c r="A794">
        <v>1996</v>
      </c>
      <c r="B794" t="s">
        <v>6</v>
      </c>
      <c r="C794" t="s">
        <v>10</v>
      </c>
      <c r="D794" t="s">
        <v>11</v>
      </c>
      <c r="E794">
        <v>-489177</v>
      </c>
    </row>
    <row r="795" spans="1:6" hidden="1">
      <c r="A795">
        <v>1996</v>
      </c>
      <c r="B795" t="s">
        <v>6</v>
      </c>
      <c r="C795" t="s">
        <v>10</v>
      </c>
      <c r="D795" t="s">
        <v>12</v>
      </c>
      <c r="E795">
        <v>4544460</v>
      </c>
    </row>
    <row r="796" spans="1:6" hidden="1">
      <c r="A796">
        <v>1996</v>
      </c>
      <c r="B796" t="s">
        <v>6</v>
      </c>
      <c r="C796" t="s">
        <v>10</v>
      </c>
      <c r="D796" t="s">
        <v>13</v>
      </c>
      <c r="E796">
        <v>3485766</v>
      </c>
    </row>
    <row r="797" spans="1:6" hidden="1">
      <c r="A797">
        <v>1996</v>
      </c>
      <c r="B797" t="s">
        <v>6</v>
      </c>
      <c r="C797" t="s">
        <v>10</v>
      </c>
      <c r="D797" t="s">
        <v>14</v>
      </c>
      <c r="E797">
        <v>1911380</v>
      </c>
    </row>
    <row r="798" spans="1:6" hidden="1">
      <c r="A798">
        <v>1996</v>
      </c>
      <c r="B798" t="s">
        <v>6</v>
      </c>
      <c r="C798" t="s">
        <v>10</v>
      </c>
      <c r="D798" t="s">
        <v>15</v>
      </c>
      <c r="E798">
        <v>1429484</v>
      </c>
    </row>
    <row r="799" spans="1:6" hidden="1">
      <c r="A799">
        <v>1996</v>
      </c>
      <c r="B799" t="s">
        <v>6</v>
      </c>
      <c r="C799" t="s">
        <v>10</v>
      </c>
      <c r="D799" t="s">
        <v>16</v>
      </c>
      <c r="E799">
        <v>481895</v>
      </c>
    </row>
    <row r="800" spans="1:6" hidden="1">
      <c r="A800">
        <v>1996</v>
      </c>
      <c r="B800" t="s">
        <v>6</v>
      </c>
      <c r="C800" t="s">
        <v>10</v>
      </c>
      <c r="D800" t="s">
        <v>17</v>
      </c>
      <c r="E800">
        <v>0</v>
      </c>
      <c r="F800">
        <v>20</v>
      </c>
    </row>
    <row r="801" spans="1:5" hidden="1">
      <c r="A801">
        <v>1996</v>
      </c>
      <c r="B801" t="s">
        <v>6</v>
      </c>
      <c r="C801" t="s">
        <v>10</v>
      </c>
      <c r="D801" t="s">
        <v>18</v>
      </c>
      <c r="E801">
        <v>4574377</v>
      </c>
    </row>
    <row r="802" spans="1:5" hidden="1">
      <c r="A802">
        <v>1996</v>
      </c>
      <c r="B802" t="s">
        <v>6</v>
      </c>
      <c r="C802" t="s">
        <v>10</v>
      </c>
      <c r="D802" t="s">
        <v>19</v>
      </c>
      <c r="E802">
        <v>4647763</v>
      </c>
    </row>
    <row r="803" spans="1:5" hidden="1">
      <c r="A803">
        <v>1996</v>
      </c>
      <c r="B803" t="s">
        <v>6</v>
      </c>
      <c r="C803" t="s">
        <v>10</v>
      </c>
      <c r="D803" t="s">
        <v>20</v>
      </c>
      <c r="E803">
        <v>4647763</v>
      </c>
    </row>
    <row r="804" spans="1:5" hidden="1">
      <c r="A804">
        <v>1996</v>
      </c>
      <c r="B804" t="s">
        <v>6</v>
      </c>
      <c r="C804" t="s">
        <v>10</v>
      </c>
      <c r="D804" t="s">
        <v>21</v>
      </c>
      <c r="E804">
        <v>569518</v>
      </c>
    </row>
    <row r="805" spans="1:5" hidden="1">
      <c r="A805">
        <v>1996</v>
      </c>
      <c r="B805" t="s">
        <v>6</v>
      </c>
      <c r="C805" t="s">
        <v>10</v>
      </c>
      <c r="D805" t="s">
        <v>22</v>
      </c>
      <c r="E805">
        <v>-318477</v>
      </c>
    </row>
    <row r="806" spans="1:5" hidden="1">
      <c r="A806">
        <v>1996</v>
      </c>
      <c r="B806" t="s">
        <v>6</v>
      </c>
      <c r="C806" t="s">
        <v>23</v>
      </c>
      <c r="D806" t="s">
        <v>24</v>
      </c>
      <c r="E806">
        <v>2083349</v>
      </c>
    </row>
    <row r="807" spans="1:5" hidden="1">
      <c r="A807">
        <v>1996</v>
      </c>
      <c r="B807" t="s">
        <v>6</v>
      </c>
      <c r="C807" t="s">
        <v>23</v>
      </c>
      <c r="D807" t="s">
        <v>25</v>
      </c>
      <c r="E807">
        <v>1607303</v>
      </c>
    </row>
    <row r="808" spans="1:5" hidden="1">
      <c r="A808">
        <v>1996</v>
      </c>
      <c r="B808" t="s">
        <v>6</v>
      </c>
      <c r="C808" t="s">
        <v>23</v>
      </c>
      <c r="D808" t="s">
        <v>26</v>
      </c>
      <c r="E808">
        <v>476046</v>
      </c>
    </row>
    <row r="809" spans="1:5" hidden="1">
      <c r="A809">
        <v>1996</v>
      </c>
      <c r="B809" t="s">
        <v>6</v>
      </c>
      <c r="C809" t="s">
        <v>23</v>
      </c>
      <c r="D809" t="s">
        <v>27</v>
      </c>
      <c r="E809">
        <v>585088</v>
      </c>
    </row>
    <row r="810" spans="1:5" hidden="1">
      <c r="A810">
        <v>1996</v>
      </c>
      <c r="B810" t="s">
        <v>6</v>
      </c>
      <c r="C810" t="s">
        <v>23</v>
      </c>
      <c r="D810" t="s">
        <v>28</v>
      </c>
      <c r="E810">
        <v>522334</v>
      </c>
    </row>
    <row r="811" spans="1:5" hidden="1">
      <c r="A811">
        <v>1996</v>
      </c>
      <c r="B811" t="s">
        <v>6</v>
      </c>
      <c r="C811" t="s">
        <v>23</v>
      </c>
      <c r="D811" t="s">
        <v>29</v>
      </c>
      <c r="E811">
        <v>62754</v>
      </c>
    </row>
    <row r="812" spans="1:5" hidden="1">
      <c r="A812">
        <v>1996</v>
      </c>
      <c r="B812" t="s">
        <v>6</v>
      </c>
      <c r="C812" t="s">
        <v>23</v>
      </c>
      <c r="D812" t="s">
        <v>30</v>
      </c>
      <c r="E812">
        <v>35356</v>
      </c>
    </row>
    <row r="813" spans="1:5" hidden="1">
      <c r="A813">
        <v>1996</v>
      </c>
      <c r="B813" t="s">
        <v>6</v>
      </c>
      <c r="C813" t="s">
        <v>23</v>
      </c>
      <c r="D813" t="s">
        <v>31</v>
      </c>
      <c r="E813">
        <v>5158</v>
      </c>
    </row>
    <row r="814" spans="1:5" hidden="1">
      <c r="A814">
        <v>1996</v>
      </c>
      <c r="B814" t="s">
        <v>6</v>
      </c>
      <c r="C814" t="s">
        <v>23</v>
      </c>
      <c r="D814" t="s">
        <v>32</v>
      </c>
      <c r="E814">
        <v>30198</v>
      </c>
    </row>
    <row r="815" spans="1:5" hidden="1">
      <c r="A815">
        <v>1996</v>
      </c>
      <c r="B815" t="s">
        <v>6</v>
      </c>
      <c r="C815" t="s">
        <v>23</v>
      </c>
      <c r="D815" t="s">
        <v>33</v>
      </c>
      <c r="E815">
        <v>277592</v>
      </c>
    </row>
    <row r="816" spans="1:5" hidden="1">
      <c r="A816">
        <v>1996</v>
      </c>
      <c r="B816" t="s">
        <v>6</v>
      </c>
      <c r="C816" t="s">
        <v>23</v>
      </c>
      <c r="D816" t="s">
        <v>34</v>
      </c>
      <c r="E816">
        <v>202972</v>
      </c>
    </row>
    <row r="817" spans="1:5" hidden="1">
      <c r="A817">
        <v>1996</v>
      </c>
      <c r="B817" t="s">
        <v>6</v>
      </c>
      <c r="C817" t="s">
        <v>23</v>
      </c>
      <c r="D817" t="s">
        <v>35</v>
      </c>
      <c r="E817">
        <v>152568</v>
      </c>
    </row>
    <row r="818" spans="1:5" hidden="1">
      <c r="A818">
        <v>1996</v>
      </c>
      <c r="B818" t="s">
        <v>6</v>
      </c>
      <c r="C818" t="s">
        <v>23</v>
      </c>
      <c r="D818" t="s">
        <v>36</v>
      </c>
      <c r="E818">
        <v>36558</v>
      </c>
    </row>
    <row r="819" spans="1:5" hidden="1">
      <c r="A819">
        <v>1996</v>
      </c>
      <c r="B819" t="s">
        <v>6</v>
      </c>
      <c r="C819" t="s">
        <v>23</v>
      </c>
      <c r="D819" t="s">
        <v>37</v>
      </c>
      <c r="E819">
        <v>28789</v>
      </c>
    </row>
    <row r="820" spans="1:5" hidden="1">
      <c r="A820">
        <v>1996</v>
      </c>
      <c r="B820" t="s">
        <v>6</v>
      </c>
      <c r="C820" t="s">
        <v>23</v>
      </c>
      <c r="D820" t="s">
        <v>38</v>
      </c>
      <c r="E820">
        <v>7769</v>
      </c>
    </row>
    <row r="821" spans="1:5" hidden="1">
      <c r="A821">
        <v>1996</v>
      </c>
      <c r="B821" t="s">
        <v>6</v>
      </c>
      <c r="C821" t="s">
        <v>23</v>
      </c>
      <c r="D821" t="s">
        <v>39</v>
      </c>
      <c r="E821">
        <v>27077</v>
      </c>
    </row>
    <row r="822" spans="1:5" hidden="1">
      <c r="A822">
        <v>1996</v>
      </c>
      <c r="B822" t="s">
        <v>6</v>
      </c>
      <c r="C822" t="s">
        <v>23</v>
      </c>
      <c r="D822" t="s">
        <v>40</v>
      </c>
      <c r="E822">
        <v>1490</v>
      </c>
    </row>
    <row r="823" spans="1:5" hidden="1">
      <c r="A823">
        <v>1996</v>
      </c>
      <c r="B823" t="s">
        <v>6</v>
      </c>
      <c r="C823" t="s">
        <v>23</v>
      </c>
      <c r="D823" t="s">
        <v>41</v>
      </c>
      <c r="E823">
        <v>1490</v>
      </c>
    </row>
    <row r="824" spans="1:5" hidden="1">
      <c r="A824">
        <v>1996</v>
      </c>
      <c r="B824" t="s">
        <v>6</v>
      </c>
      <c r="C824" t="s">
        <v>23</v>
      </c>
      <c r="D824" t="s">
        <v>42</v>
      </c>
      <c r="E824">
        <v>0</v>
      </c>
    </row>
    <row r="825" spans="1:5" hidden="1">
      <c r="A825">
        <v>1996</v>
      </c>
      <c r="B825" t="s">
        <v>6</v>
      </c>
      <c r="C825" t="s">
        <v>23</v>
      </c>
      <c r="D825" t="s">
        <v>43</v>
      </c>
      <c r="E825">
        <v>0</v>
      </c>
    </row>
    <row r="826" spans="1:5" hidden="1">
      <c r="A826">
        <v>1996</v>
      </c>
      <c r="B826" t="s">
        <v>6</v>
      </c>
      <c r="C826" t="s">
        <v>23</v>
      </c>
      <c r="D826" t="s">
        <v>44</v>
      </c>
      <c r="E826">
        <v>9495</v>
      </c>
    </row>
    <row r="827" spans="1:5" hidden="1">
      <c r="A827">
        <v>1996</v>
      </c>
      <c r="B827" t="s">
        <v>6</v>
      </c>
      <c r="C827" t="s">
        <v>23</v>
      </c>
      <c r="D827" t="s">
        <v>45</v>
      </c>
      <c r="E827">
        <v>310217</v>
      </c>
    </row>
    <row r="828" spans="1:5" hidden="1">
      <c r="A828">
        <v>1996</v>
      </c>
      <c r="B828" t="s">
        <v>6</v>
      </c>
      <c r="C828" t="s">
        <v>23</v>
      </c>
      <c r="D828" t="s">
        <v>46</v>
      </c>
      <c r="E828">
        <v>310217</v>
      </c>
    </row>
    <row r="829" spans="1:5" hidden="1">
      <c r="A829">
        <v>1996</v>
      </c>
      <c r="B829" t="s">
        <v>6</v>
      </c>
      <c r="C829" t="s">
        <v>23</v>
      </c>
      <c r="D829" t="s">
        <v>47</v>
      </c>
      <c r="E829">
        <v>0</v>
      </c>
    </row>
    <row r="830" spans="1:5" hidden="1">
      <c r="A830">
        <v>1996</v>
      </c>
      <c r="B830" t="s">
        <v>6</v>
      </c>
      <c r="C830" t="s">
        <v>23</v>
      </c>
      <c r="D830" t="s">
        <v>48</v>
      </c>
      <c r="E830">
        <v>1568197</v>
      </c>
    </row>
    <row r="831" spans="1:5" hidden="1">
      <c r="A831">
        <v>1996</v>
      </c>
      <c r="B831" t="s">
        <v>6</v>
      </c>
      <c r="C831" t="s">
        <v>23</v>
      </c>
      <c r="D831" t="s">
        <v>49</v>
      </c>
      <c r="E831">
        <v>515927</v>
      </c>
    </row>
    <row r="832" spans="1:5" hidden="1">
      <c r="A832">
        <v>1996</v>
      </c>
      <c r="B832" t="s">
        <v>6</v>
      </c>
      <c r="C832" t="s">
        <v>23</v>
      </c>
      <c r="D832" t="s">
        <v>50</v>
      </c>
      <c r="E832">
        <v>442551</v>
      </c>
    </row>
    <row r="833" spans="1:6" hidden="1">
      <c r="A833">
        <v>1996</v>
      </c>
      <c r="B833" t="s">
        <v>6</v>
      </c>
      <c r="C833" t="s">
        <v>23</v>
      </c>
      <c r="D833" t="s">
        <v>51</v>
      </c>
      <c r="E833">
        <v>33495</v>
      </c>
    </row>
    <row r="834" spans="1:6" hidden="1">
      <c r="A834">
        <v>1996</v>
      </c>
      <c r="B834" t="s">
        <v>6</v>
      </c>
      <c r="C834" t="s">
        <v>23</v>
      </c>
      <c r="D834" t="s">
        <v>52</v>
      </c>
      <c r="E834">
        <v>39881</v>
      </c>
    </row>
    <row r="835" spans="1:6" hidden="1">
      <c r="A835">
        <v>1996</v>
      </c>
      <c r="B835" t="s">
        <v>6</v>
      </c>
      <c r="C835" t="s">
        <v>23</v>
      </c>
      <c r="D835" t="s">
        <v>53</v>
      </c>
      <c r="E835">
        <v>0</v>
      </c>
    </row>
    <row r="836" spans="1:6" hidden="1">
      <c r="A836">
        <v>1996</v>
      </c>
      <c r="B836" t="s">
        <v>6</v>
      </c>
      <c r="C836" t="s">
        <v>23</v>
      </c>
      <c r="D836" t="s">
        <v>54</v>
      </c>
      <c r="E836">
        <v>0</v>
      </c>
    </row>
    <row r="837" spans="1:6" hidden="1">
      <c r="A837">
        <v>1996</v>
      </c>
      <c r="B837" t="s">
        <v>6</v>
      </c>
      <c r="C837" t="s">
        <v>23</v>
      </c>
      <c r="D837" t="s">
        <v>55</v>
      </c>
      <c r="E837">
        <v>605002</v>
      </c>
    </row>
    <row r="838" spans="1:6" hidden="1">
      <c r="A838">
        <v>1996</v>
      </c>
      <c r="B838" t="s">
        <v>6</v>
      </c>
      <c r="C838" t="s">
        <v>23</v>
      </c>
      <c r="D838" t="s">
        <v>56</v>
      </c>
      <c r="E838">
        <v>447268</v>
      </c>
    </row>
    <row r="839" spans="1:6" hidden="1">
      <c r="A839">
        <v>1996</v>
      </c>
      <c r="B839" t="s">
        <v>6</v>
      </c>
      <c r="C839" t="s">
        <v>23</v>
      </c>
      <c r="D839" t="s">
        <v>57</v>
      </c>
      <c r="E839">
        <v>445162</v>
      </c>
    </row>
    <row r="840" spans="1:6" hidden="1">
      <c r="A840">
        <v>1996</v>
      </c>
      <c r="B840" t="s">
        <v>6</v>
      </c>
      <c r="C840" t="s">
        <v>23</v>
      </c>
      <c r="D840" t="s">
        <v>58</v>
      </c>
      <c r="E840">
        <v>2106</v>
      </c>
    </row>
    <row r="841" spans="1:6" hidden="1">
      <c r="A841">
        <v>1996</v>
      </c>
      <c r="B841" t="s">
        <v>6</v>
      </c>
      <c r="C841" t="s">
        <v>23</v>
      </c>
      <c r="D841" t="s">
        <v>59</v>
      </c>
      <c r="E841">
        <v>91376</v>
      </c>
    </row>
    <row r="842" spans="1:6" hidden="1">
      <c r="A842">
        <v>1996</v>
      </c>
      <c r="B842" t="s">
        <v>6</v>
      </c>
      <c r="C842" t="s">
        <v>23</v>
      </c>
      <c r="D842" t="s">
        <v>60</v>
      </c>
      <c r="E842">
        <v>8048</v>
      </c>
    </row>
    <row r="843" spans="1:6" hidden="1">
      <c r="A843">
        <v>1996</v>
      </c>
      <c r="B843" t="s">
        <v>6</v>
      </c>
      <c r="C843" t="s">
        <v>23</v>
      </c>
      <c r="D843" t="s">
        <v>61</v>
      </c>
      <c r="E843">
        <v>6891</v>
      </c>
    </row>
    <row r="844" spans="1:6" hidden="1">
      <c r="A844">
        <v>1996</v>
      </c>
      <c r="B844" t="s">
        <v>6</v>
      </c>
      <c r="C844" t="s">
        <v>23</v>
      </c>
      <c r="D844" t="s">
        <v>62</v>
      </c>
      <c r="E844">
        <v>0</v>
      </c>
    </row>
    <row r="845" spans="1:6" hidden="1">
      <c r="A845">
        <v>1996</v>
      </c>
      <c r="B845" t="s">
        <v>6</v>
      </c>
      <c r="C845" t="s">
        <v>23</v>
      </c>
      <c r="D845" t="s">
        <v>63</v>
      </c>
      <c r="E845">
        <v>0</v>
      </c>
    </row>
    <row r="846" spans="1:6" hidden="1">
      <c r="A846">
        <v>1996</v>
      </c>
      <c r="B846" t="s">
        <v>6</v>
      </c>
      <c r="C846" t="s">
        <v>23</v>
      </c>
      <c r="D846" t="s">
        <v>64</v>
      </c>
      <c r="E846">
        <v>76437</v>
      </c>
    </row>
    <row r="847" spans="1:6" hidden="1">
      <c r="A847">
        <v>1996</v>
      </c>
      <c r="B847" t="s">
        <v>6</v>
      </c>
      <c r="C847" t="s">
        <v>23</v>
      </c>
      <c r="D847" t="s">
        <v>65</v>
      </c>
      <c r="E847">
        <v>0</v>
      </c>
      <c r="F847">
        <v>90</v>
      </c>
    </row>
    <row r="848" spans="1:6" hidden="1">
      <c r="A848">
        <v>1996</v>
      </c>
      <c r="B848" t="s">
        <v>6</v>
      </c>
      <c r="C848" t="s">
        <v>23</v>
      </c>
      <c r="D848" t="s">
        <v>66</v>
      </c>
      <c r="E848">
        <v>6</v>
      </c>
    </row>
    <row r="849" spans="1:5" hidden="1">
      <c r="A849">
        <v>1996</v>
      </c>
      <c r="B849" t="s">
        <v>6</v>
      </c>
      <c r="C849" t="s">
        <v>23</v>
      </c>
      <c r="D849" t="s">
        <v>67</v>
      </c>
      <c r="E849">
        <v>37173</v>
      </c>
    </row>
    <row r="850" spans="1:5" hidden="1">
      <c r="A850">
        <v>1996</v>
      </c>
      <c r="B850" t="s">
        <v>6</v>
      </c>
      <c r="C850" t="s">
        <v>23</v>
      </c>
      <c r="D850" t="s">
        <v>68</v>
      </c>
      <c r="E850">
        <v>0</v>
      </c>
    </row>
    <row r="851" spans="1:5" hidden="1">
      <c r="A851">
        <v>1996</v>
      </c>
      <c r="B851" t="s">
        <v>6</v>
      </c>
      <c r="C851" t="s">
        <v>23</v>
      </c>
      <c r="D851" t="s">
        <v>69</v>
      </c>
      <c r="E851">
        <v>37173</v>
      </c>
    </row>
    <row r="852" spans="1:5" hidden="1">
      <c r="A852">
        <v>1996</v>
      </c>
      <c r="B852" t="s">
        <v>6</v>
      </c>
      <c r="C852" t="s">
        <v>23</v>
      </c>
      <c r="D852" t="s">
        <v>70</v>
      </c>
      <c r="E852">
        <v>0</v>
      </c>
    </row>
    <row r="853" spans="1:5" hidden="1">
      <c r="A853">
        <v>1996</v>
      </c>
      <c r="B853" t="s">
        <v>6</v>
      </c>
      <c r="C853" t="s">
        <v>23</v>
      </c>
      <c r="D853" t="s">
        <v>71</v>
      </c>
      <c r="E853">
        <v>0</v>
      </c>
    </row>
    <row r="854" spans="1:5" hidden="1">
      <c r="A854">
        <v>1996</v>
      </c>
      <c r="B854" t="s">
        <v>6</v>
      </c>
      <c r="C854" t="s">
        <v>23</v>
      </c>
      <c r="D854" t="s">
        <v>72</v>
      </c>
      <c r="E854">
        <v>4537566</v>
      </c>
    </row>
    <row r="855" spans="1:5" hidden="1">
      <c r="A855">
        <v>1996</v>
      </c>
      <c r="B855" t="s">
        <v>6</v>
      </c>
      <c r="C855" t="s">
        <v>23</v>
      </c>
      <c r="D855" t="s">
        <v>73</v>
      </c>
      <c r="E855">
        <v>4078246</v>
      </c>
    </row>
    <row r="856" spans="1:5" hidden="1">
      <c r="A856">
        <v>1996</v>
      </c>
      <c r="B856" t="s">
        <v>6</v>
      </c>
      <c r="C856" t="s">
        <v>23</v>
      </c>
      <c r="D856" t="s">
        <v>74</v>
      </c>
      <c r="E856">
        <v>3543794</v>
      </c>
    </row>
    <row r="857" spans="1:5" hidden="1">
      <c r="A857">
        <v>1996</v>
      </c>
      <c r="B857" t="s">
        <v>6</v>
      </c>
      <c r="C857" t="s">
        <v>23</v>
      </c>
      <c r="D857" t="s">
        <v>75</v>
      </c>
      <c r="E857">
        <v>534452</v>
      </c>
    </row>
    <row r="858" spans="1:5" hidden="1">
      <c r="A858">
        <v>1996</v>
      </c>
      <c r="B858" t="s">
        <v>6</v>
      </c>
      <c r="C858" t="s">
        <v>23</v>
      </c>
      <c r="D858" t="s">
        <v>76</v>
      </c>
      <c r="E858">
        <v>887995</v>
      </c>
    </row>
    <row r="859" spans="1:5" hidden="1">
      <c r="A859">
        <v>1996</v>
      </c>
      <c r="B859" t="s">
        <v>6</v>
      </c>
      <c r="C859" t="s">
        <v>23</v>
      </c>
      <c r="D859" t="s">
        <v>77</v>
      </c>
      <c r="E859">
        <v>1058694</v>
      </c>
    </row>
    <row r="860" spans="1:5" hidden="1">
      <c r="A860">
        <v>1996</v>
      </c>
      <c r="B860" t="s">
        <v>6</v>
      </c>
      <c r="C860" t="s">
        <v>23</v>
      </c>
      <c r="D860" t="s">
        <v>78</v>
      </c>
      <c r="E860">
        <v>824168</v>
      </c>
    </row>
    <row r="861" spans="1:5" hidden="1">
      <c r="A861">
        <v>1996</v>
      </c>
      <c r="B861" t="s">
        <v>6</v>
      </c>
      <c r="C861" t="s">
        <v>23</v>
      </c>
      <c r="D861" t="s">
        <v>79</v>
      </c>
      <c r="E861">
        <v>63542</v>
      </c>
    </row>
    <row r="862" spans="1:5" hidden="1">
      <c r="A862">
        <v>1996</v>
      </c>
      <c r="B862" t="s">
        <v>6</v>
      </c>
      <c r="C862" t="s">
        <v>23</v>
      </c>
      <c r="D862" t="s">
        <v>80</v>
      </c>
      <c r="E862">
        <v>285</v>
      </c>
    </row>
    <row r="863" spans="1:5" hidden="1">
      <c r="A863">
        <v>1996</v>
      </c>
      <c r="B863" t="s">
        <v>6</v>
      </c>
      <c r="C863" t="s">
        <v>81</v>
      </c>
      <c r="D863" t="s">
        <v>24</v>
      </c>
      <c r="E863">
        <v>2113639</v>
      </c>
    </row>
    <row r="864" spans="1:5" hidden="1">
      <c r="A864">
        <v>1996</v>
      </c>
      <c r="B864" t="s">
        <v>6</v>
      </c>
      <c r="C864" t="s">
        <v>81</v>
      </c>
      <c r="D864" t="s">
        <v>25</v>
      </c>
      <c r="E864">
        <v>1637593</v>
      </c>
    </row>
    <row r="865" spans="1:5" hidden="1">
      <c r="A865">
        <v>1996</v>
      </c>
      <c r="B865" t="s">
        <v>6</v>
      </c>
      <c r="C865" t="s">
        <v>81</v>
      </c>
      <c r="D865" t="s">
        <v>26</v>
      </c>
      <c r="E865">
        <v>476046</v>
      </c>
    </row>
    <row r="866" spans="1:5" hidden="1">
      <c r="A866">
        <v>1996</v>
      </c>
      <c r="B866" t="s">
        <v>6</v>
      </c>
      <c r="C866" t="s">
        <v>81</v>
      </c>
      <c r="D866" t="s">
        <v>27</v>
      </c>
      <c r="E866">
        <v>585088</v>
      </c>
    </row>
    <row r="867" spans="1:5" hidden="1">
      <c r="A867">
        <v>1996</v>
      </c>
      <c r="B867" t="s">
        <v>6</v>
      </c>
      <c r="C867" t="s">
        <v>81</v>
      </c>
      <c r="D867" t="s">
        <v>28</v>
      </c>
      <c r="E867">
        <v>522334</v>
      </c>
    </row>
    <row r="868" spans="1:5" hidden="1">
      <c r="A868">
        <v>1996</v>
      </c>
      <c r="B868" t="s">
        <v>6</v>
      </c>
      <c r="C868" t="s">
        <v>81</v>
      </c>
      <c r="D868" t="s">
        <v>82</v>
      </c>
      <c r="E868">
        <v>367388</v>
      </c>
    </row>
    <row r="869" spans="1:5" hidden="1">
      <c r="A869">
        <v>1996</v>
      </c>
      <c r="B869" t="s">
        <v>6</v>
      </c>
      <c r="C869" t="s">
        <v>81</v>
      </c>
      <c r="D869" t="s">
        <v>83</v>
      </c>
      <c r="E869">
        <v>25310</v>
      </c>
    </row>
    <row r="870" spans="1:5" hidden="1">
      <c r="A870">
        <v>1996</v>
      </c>
      <c r="B870" t="s">
        <v>6</v>
      </c>
      <c r="C870" t="s">
        <v>81</v>
      </c>
      <c r="D870" t="s">
        <v>84</v>
      </c>
      <c r="E870">
        <v>129636</v>
      </c>
    </row>
    <row r="871" spans="1:5" hidden="1">
      <c r="A871">
        <v>1996</v>
      </c>
      <c r="B871" t="s">
        <v>6</v>
      </c>
      <c r="C871" t="s">
        <v>81</v>
      </c>
      <c r="D871" t="s">
        <v>85</v>
      </c>
      <c r="E871">
        <v>517176</v>
      </c>
    </row>
    <row r="872" spans="1:5" hidden="1">
      <c r="A872">
        <v>1996</v>
      </c>
      <c r="B872" t="s">
        <v>6</v>
      </c>
      <c r="C872" t="s">
        <v>81</v>
      </c>
      <c r="D872" t="s">
        <v>29</v>
      </c>
      <c r="E872">
        <v>62754</v>
      </c>
    </row>
    <row r="873" spans="1:5" hidden="1">
      <c r="A873">
        <v>1996</v>
      </c>
      <c r="B873" t="s">
        <v>6</v>
      </c>
      <c r="C873" t="s">
        <v>81</v>
      </c>
      <c r="D873" t="s">
        <v>30</v>
      </c>
      <c r="E873">
        <v>35356</v>
      </c>
    </row>
    <row r="874" spans="1:5" hidden="1">
      <c r="A874">
        <v>1996</v>
      </c>
      <c r="B874" t="s">
        <v>6</v>
      </c>
      <c r="C874" t="s">
        <v>81</v>
      </c>
      <c r="D874" t="s">
        <v>31</v>
      </c>
      <c r="E874">
        <v>5158</v>
      </c>
    </row>
    <row r="875" spans="1:5" hidden="1">
      <c r="A875">
        <v>1996</v>
      </c>
      <c r="B875" t="s">
        <v>6</v>
      </c>
      <c r="C875" t="s">
        <v>81</v>
      </c>
      <c r="D875" t="s">
        <v>32</v>
      </c>
      <c r="E875">
        <v>30198</v>
      </c>
    </row>
    <row r="876" spans="1:5" hidden="1">
      <c r="A876">
        <v>1996</v>
      </c>
      <c r="B876" t="s">
        <v>6</v>
      </c>
      <c r="C876" t="s">
        <v>81</v>
      </c>
      <c r="D876" t="s">
        <v>33</v>
      </c>
      <c r="E876">
        <v>277218</v>
      </c>
    </row>
    <row r="877" spans="1:5" hidden="1">
      <c r="A877">
        <v>1996</v>
      </c>
      <c r="B877" t="s">
        <v>6</v>
      </c>
      <c r="C877" t="s">
        <v>81</v>
      </c>
      <c r="D877" t="s">
        <v>34</v>
      </c>
      <c r="E877">
        <v>234624</v>
      </c>
    </row>
    <row r="878" spans="1:5" hidden="1">
      <c r="A878">
        <v>1996</v>
      </c>
      <c r="B878" t="s">
        <v>6</v>
      </c>
      <c r="C878" t="s">
        <v>81</v>
      </c>
      <c r="D878" t="s">
        <v>35</v>
      </c>
      <c r="E878">
        <v>186956</v>
      </c>
    </row>
    <row r="879" spans="1:5" hidden="1">
      <c r="A879">
        <v>1996</v>
      </c>
      <c r="B879" t="s">
        <v>6</v>
      </c>
      <c r="C879" t="s">
        <v>81</v>
      </c>
      <c r="D879" t="s">
        <v>36</v>
      </c>
      <c r="E879">
        <v>31241</v>
      </c>
    </row>
    <row r="880" spans="1:5" hidden="1">
      <c r="A880">
        <v>1996</v>
      </c>
      <c r="B880" t="s">
        <v>6</v>
      </c>
      <c r="C880" t="s">
        <v>81</v>
      </c>
      <c r="D880" t="s">
        <v>37</v>
      </c>
      <c r="E880">
        <v>23472</v>
      </c>
    </row>
    <row r="881" spans="1:5" hidden="1">
      <c r="A881">
        <v>1996</v>
      </c>
      <c r="B881" t="s">
        <v>6</v>
      </c>
      <c r="C881" t="s">
        <v>81</v>
      </c>
      <c r="D881" t="s">
        <v>38</v>
      </c>
      <c r="E881">
        <v>7769</v>
      </c>
    </row>
    <row r="882" spans="1:5" hidden="1">
      <c r="A882">
        <v>1996</v>
      </c>
      <c r="B882" t="s">
        <v>6</v>
      </c>
      <c r="C882" t="s">
        <v>81</v>
      </c>
      <c r="D882" t="s">
        <v>39</v>
      </c>
      <c r="E882">
        <v>369</v>
      </c>
    </row>
    <row r="883" spans="1:5" hidden="1">
      <c r="A883">
        <v>1996</v>
      </c>
      <c r="B883" t="s">
        <v>6</v>
      </c>
      <c r="C883" t="s">
        <v>81</v>
      </c>
      <c r="D883" t="s">
        <v>40</v>
      </c>
      <c r="E883">
        <v>1490</v>
      </c>
    </row>
    <row r="884" spans="1:5" hidden="1">
      <c r="A884">
        <v>1996</v>
      </c>
      <c r="B884" t="s">
        <v>6</v>
      </c>
      <c r="C884" t="s">
        <v>81</v>
      </c>
      <c r="D884" t="s">
        <v>41</v>
      </c>
      <c r="E884">
        <v>1490</v>
      </c>
    </row>
    <row r="885" spans="1:5" hidden="1">
      <c r="A885">
        <v>1996</v>
      </c>
      <c r="B885" t="s">
        <v>6</v>
      </c>
      <c r="C885" t="s">
        <v>81</v>
      </c>
      <c r="D885" t="s">
        <v>42</v>
      </c>
      <c r="E885">
        <v>0</v>
      </c>
    </row>
    <row r="886" spans="1:5" hidden="1">
      <c r="A886">
        <v>1996</v>
      </c>
      <c r="B886" t="s">
        <v>6</v>
      </c>
      <c r="C886" t="s">
        <v>81</v>
      </c>
      <c r="D886" t="s">
        <v>43</v>
      </c>
      <c r="E886">
        <v>0</v>
      </c>
    </row>
    <row r="887" spans="1:5" hidden="1">
      <c r="A887">
        <v>1996</v>
      </c>
      <c r="B887" t="s">
        <v>6</v>
      </c>
      <c r="C887" t="s">
        <v>81</v>
      </c>
      <c r="D887" t="s">
        <v>44</v>
      </c>
      <c r="E887">
        <v>9495</v>
      </c>
    </row>
    <row r="888" spans="1:5" hidden="1">
      <c r="A888">
        <v>1996</v>
      </c>
      <c r="B888" t="s">
        <v>6</v>
      </c>
      <c r="C888" t="s">
        <v>81</v>
      </c>
      <c r="D888" t="s">
        <v>45</v>
      </c>
      <c r="E888">
        <v>310217</v>
      </c>
    </row>
    <row r="889" spans="1:5" hidden="1">
      <c r="A889">
        <v>1996</v>
      </c>
      <c r="B889" t="s">
        <v>6</v>
      </c>
      <c r="C889" t="s">
        <v>81</v>
      </c>
      <c r="D889" t="s">
        <v>46</v>
      </c>
      <c r="E889">
        <v>310217</v>
      </c>
    </row>
    <row r="890" spans="1:5" hidden="1">
      <c r="A890">
        <v>1996</v>
      </c>
      <c r="B890" t="s">
        <v>6</v>
      </c>
      <c r="C890" t="s">
        <v>81</v>
      </c>
      <c r="D890" t="s">
        <v>47</v>
      </c>
      <c r="E890">
        <v>0</v>
      </c>
    </row>
    <row r="891" spans="1:5" hidden="1">
      <c r="A891">
        <v>1996</v>
      </c>
      <c r="B891" t="s">
        <v>6</v>
      </c>
      <c r="C891" t="s">
        <v>81</v>
      </c>
      <c r="D891" t="s">
        <v>48</v>
      </c>
      <c r="E891">
        <v>1601296</v>
      </c>
    </row>
    <row r="892" spans="1:5" hidden="1">
      <c r="A892">
        <v>1996</v>
      </c>
      <c r="B892" t="s">
        <v>6</v>
      </c>
      <c r="C892" t="s">
        <v>81</v>
      </c>
      <c r="D892" t="s">
        <v>49</v>
      </c>
      <c r="E892">
        <v>515927</v>
      </c>
    </row>
    <row r="893" spans="1:5" hidden="1">
      <c r="A893">
        <v>1996</v>
      </c>
      <c r="B893" t="s">
        <v>6</v>
      </c>
      <c r="C893" t="s">
        <v>81</v>
      </c>
      <c r="D893" t="s">
        <v>50</v>
      </c>
      <c r="E893">
        <v>442551</v>
      </c>
    </row>
    <row r="894" spans="1:5" hidden="1">
      <c r="A894">
        <v>1996</v>
      </c>
      <c r="B894" t="s">
        <v>6</v>
      </c>
      <c r="C894" t="s">
        <v>81</v>
      </c>
      <c r="D894" t="s">
        <v>51</v>
      </c>
      <c r="E894">
        <v>33495</v>
      </c>
    </row>
    <row r="895" spans="1:5" hidden="1">
      <c r="A895">
        <v>1996</v>
      </c>
      <c r="B895" t="s">
        <v>6</v>
      </c>
      <c r="C895" t="s">
        <v>81</v>
      </c>
      <c r="D895" t="s">
        <v>52</v>
      </c>
      <c r="E895">
        <v>39881</v>
      </c>
    </row>
    <row r="896" spans="1:5" hidden="1">
      <c r="A896">
        <v>1996</v>
      </c>
      <c r="B896" t="s">
        <v>6</v>
      </c>
      <c r="C896" t="s">
        <v>81</v>
      </c>
      <c r="D896" t="s">
        <v>53</v>
      </c>
      <c r="E896">
        <v>0</v>
      </c>
    </row>
    <row r="897" spans="1:5" hidden="1">
      <c r="A897">
        <v>1996</v>
      </c>
      <c r="B897" t="s">
        <v>6</v>
      </c>
      <c r="C897" t="s">
        <v>81</v>
      </c>
      <c r="D897" t="s">
        <v>54</v>
      </c>
      <c r="E897">
        <v>0</v>
      </c>
    </row>
    <row r="898" spans="1:5" hidden="1">
      <c r="A898">
        <v>1996</v>
      </c>
      <c r="B898" t="s">
        <v>6</v>
      </c>
      <c r="C898" t="s">
        <v>81</v>
      </c>
      <c r="D898" t="s">
        <v>55</v>
      </c>
      <c r="E898">
        <v>638101</v>
      </c>
    </row>
    <row r="899" spans="1:5" hidden="1">
      <c r="A899">
        <v>1996</v>
      </c>
      <c r="B899" t="s">
        <v>6</v>
      </c>
      <c r="C899" t="s">
        <v>81</v>
      </c>
      <c r="D899" t="s">
        <v>56</v>
      </c>
      <c r="E899">
        <v>447268</v>
      </c>
    </row>
    <row r="900" spans="1:5" hidden="1">
      <c r="A900">
        <v>1996</v>
      </c>
      <c r="B900" t="s">
        <v>6</v>
      </c>
      <c r="C900" t="s">
        <v>81</v>
      </c>
      <c r="D900" t="s">
        <v>57</v>
      </c>
      <c r="E900">
        <v>445162</v>
      </c>
    </row>
    <row r="901" spans="1:5" hidden="1">
      <c r="A901">
        <v>1996</v>
      </c>
      <c r="B901" t="s">
        <v>6</v>
      </c>
      <c r="C901" t="s">
        <v>81</v>
      </c>
      <c r="D901" t="s">
        <v>58</v>
      </c>
      <c r="E901">
        <v>2106</v>
      </c>
    </row>
    <row r="902" spans="1:5" hidden="1">
      <c r="A902">
        <v>1996</v>
      </c>
      <c r="B902" t="s">
        <v>6</v>
      </c>
      <c r="C902" t="s">
        <v>81</v>
      </c>
      <c r="D902" t="s">
        <v>59</v>
      </c>
      <c r="E902">
        <v>131663</v>
      </c>
    </row>
    <row r="903" spans="1:5" hidden="1">
      <c r="A903">
        <v>1996</v>
      </c>
      <c r="B903" t="s">
        <v>6</v>
      </c>
      <c r="C903" t="s">
        <v>81</v>
      </c>
      <c r="D903" t="s">
        <v>60</v>
      </c>
      <c r="E903">
        <v>8048</v>
      </c>
    </row>
    <row r="904" spans="1:5" hidden="1">
      <c r="A904">
        <v>1996</v>
      </c>
      <c r="B904" t="s">
        <v>6</v>
      </c>
      <c r="C904" t="s">
        <v>81</v>
      </c>
      <c r="D904" t="s">
        <v>61</v>
      </c>
      <c r="E904">
        <v>6891</v>
      </c>
    </row>
    <row r="905" spans="1:5" hidden="1">
      <c r="A905">
        <v>1996</v>
      </c>
      <c r="B905" t="s">
        <v>6</v>
      </c>
      <c r="C905" t="s">
        <v>81</v>
      </c>
      <c r="D905" t="s">
        <v>62</v>
      </c>
      <c r="E905">
        <v>0</v>
      </c>
    </row>
    <row r="906" spans="1:5" hidden="1">
      <c r="A906">
        <v>1996</v>
      </c>
      <c r="B906" t="s">
        <v>6</v>
      </c>
      <c r="C906" t="s">
        <v>81</v>
      </c>
      <c r="D906" t="s">
        <v>64</v>
      </c>
      <c r="E906">
        <v>116724</v>
      </c>
    </row>
    <row r="907" spans="1:5" hidden="1">
      <c r="A907">
        <v>1996</v>
      </c>
      <c r="B907" t="s">
        <v>6</v>
      </c>
      <c r="C907" t="s">
        <v>81</v>
      </c>
      <c r="D907" t="s">
        <v>66</v>
      </c>
      <c r="E907">
        <v>6</v>
      </c>
    </row>
    <row r="908" spans="1:5" hidden="1">
      <c r="A908">
        <v>1996</v>
      </c>
      <c r="B908" t="s">
        <v>6</v>
      </c>
      <c r="C908" t="s">
        <v>81</v>
      </c>
      <c r="D908" t="s">
        <v>67</v>
      </c>
      <c r="E908">
        <v>37173</v>
      </c>
    </row>
    <row r="909" spans="1:5" hidden="1">
      <c r="A909">
        <v>1996</v>
      </c>
      <c r="B909" t="s">
        <v>6</v>
      </c>
      <c r="C909" t="s">
        <v>81</v>
      </c>
      <c r="D909" t="s">
        <v>68</v>
      </c>
      <c r="E909">
        <v>0</v>
      </c>
    </row>
    <row r="910" spans="1:5" hidden="1">
      <c r="A910">
        <v>1996</v>
      </c>
      <c r="B910" t="s">
        <v>6</v>
      </c>
      <c r="C910" t="s">
        <v>81</v>
      </c>
      <c r="D910" t="s">
        <v>69</v>
      </c>
      <c r="E910">
        <v>37173</v>
      </c>
    </row>
    <row r="911" spans="1:5" hidden="1">
      <c r="A911">
        <v>1996</v>
      </c>
      <c r="B911" t="s">
        <v>6</v>
      </c>
      <c r="C911" t="s">
        <v>81</v>
      </c>
      <c r="D911" t="s">
        <v>70</v>
      </c>
      <c r="E911">
        <v>0</v>
      </c>
    </row>
    <row r="912" spans="1:5" hidden="1">
      <c r="A912">
        <v>1996</v>
      </c>
      <c r="B912" t="s">
        <v>6</v>
      </c>
      <c r="C912" t="s">
        <v>81</v>
      </c>
      <c r="D912" t="s">
        <v>86</v>
      </c>
      <c r="E912">
        <v>8564851</v>
      </c>
    </row>
    <row r="913" spans="1:6" hidden="1">
      <c r="A913">
        <v>1996</v>
      </c>
      <c r="B913" t="s">
        <v>6</v>
      </c>
      <c r="C913" t="s">
        <v>81</v>
      </c>
      <c r="D913" t="s">
        <v>87</v>
      </c>
      <c r="E913">
        <v>7275966</v>
      </c>
    </row>
    <row r="914" spans="1:6" hidden="1">
      <c r="A914">
        <v>1996</v>
      </c>
      <c r="B914" t="s">
        <v>6</v>
      </c>
      <c r="C914" t="s">
        <v>81</v>
      </c>
      <c r="D914" t="s">
        <v>88</v>
      </c>
      <c r="E914">
        <v>285929</v>
      </c>
    </row>
    <row r="915" spans="1:6" hidden="1">
      <c r="A915">
        <v>1996</v>
      </c>
      <c r="B915" t="s">
        <v>6</v>
      </c>
      <c r="C915" t="s">
        <v>81</v>
      </c>
      <c r="D915" t="s">
        <v>89</v>
      </c>
      <c r="E915">
        <v>1002956</v>
      </c>
    </row>
    <row r="916" spans="1:6" hidden="1">
      <c r="A916">
        <v>1996</v>
      </c>
      <c r="B916" t="s">
        <v>6</v>
      </c>
      <c r="C916" t="s">
        <v>81</v>
      </c>
      <c r="D916" t="s">
        <v>77</v>
      </c>
      <c r="E916">
        <v>1058694</v>
      </c>
    </row>
    <row r="917" spans="1:6" hidden="1">
      <c r="A917">
        <v>1996</v>
      </c>
      <c r="B917" t="s">
        <v>90</v>
      </c>
      <c r="C917" t="s">
        <v>7</v>
      </c>
      <c r="D917" t="s">
        <v>263</v>
      </c>
      <c r="E917">
        <v>454805</v>
      </c>
    </row>
    <row r="918" spans="1:6" hidden="1">
      <c r="A918">
        <v>1996</v>
      </c>
      <c r="B918" t="s">
        <v>90</v>
      </c>
      <c r="C918" t="s">
        <v>7</v>
      </c>
      <c r="D918" t="s">
        <v>8</v>
      </c>
      <c r="E918">
        <v>0</v>
      </c>
      <c r="F918">
        <v>20</v>
      </c>
    </row>
    <row r="919" spans="1:6" hidden="1">
      <c r="A919">
        <v>1996</v>
      </c>
      <c r="B919" t="s">
        <v>90</v>
      </c>
      <c r="C919" t="s">
        <v>7</v>
      </c>
      <c r="D919" t="s">
        <v>9</v>
      </c>
      <c r="E919">
        <v>0</v>
      </c>
      <c r="F919">
        <v>20</v>
      </c>
    </row>
    <row r="920" spans="1:6" hidden="1">
      <c r="A920">
        <v>1996</v>
      </c>
      <c r="B920" t="s">
        <v>90</v>
      </c>
      <c r="C920" t="s">
        <v>10</v>
      </c>
      <c r="D920" t="s">
        <v>11</v>
      </c>
      <c r="E920">
        <v>143625</v>
      </c>
    </row>
    <row r="921" spans="1:6" hidden="1">
      <c r="A921">
        <v>1996</v>
      </c>
      <c r="B921" t="s">
        <v>90</v>
      </c>
      <c r="C921" t="s">
        <v>10</v>
      </c>
      <c r="D921" t="s">
        <v>91</v>
      </c>
      <c r="E921">
        <v>2108873</v>
      </c>
    </row>
    <row r="922" spans="1:6" hidden="1">
      <c r="A922">
        <v>1996</v>
      </c>
      <c r="B922" t="s">
        <v>90</v>
      </c>
      <c r="C922" t="s">
        <v>10</v>
      </c>
      <c r="D922" t="s">
        <v>92</v>
      </c>
      <c r="E922">
        <v>1418852</v>
      </c>
    </row>
    <row r="923" spans="1:6" hidden="1">
      <c r="A923">
        <v>1996</v>
      </c>
      <c r="B923" t="s">
        <v>90</v>
      </c>
      <c r="C923" t="s">
        <v>10</v>
      </c>
      <c r="D923" t="s">
        <v>14</v>
      </c>
      <c r="E923">
        <v>990993</v>
      </c>
    </row>
    <row r="924" spans="1:6" hidden="1">
      <c r="A924">
        <v>1996</v>
      </c>
      <c r="B924" t="s">
        <v>90</v>
      </c>
      <c r="C924" t="s">
        <v>10</v>
      </c>
      <c r="D924" t="s">
        <v>17</v>
      </c>
      <c r="E924">
        <v>1011586</v>
      </c>
    </row>
    <row r="925" spans="1:6" hidden="1">
      <c r="A925">
        <v>1996</v>
      </c>
      <c r="B925" t="s">
        <v>90</v>
      </c>
      <c r="C925" t="s">
        <v>10</v>
      </c>
      <c r="D925" t="s">
        <v>18</v>
      </c>
      <c r="E925">
        <v>947951</v>
      </c>
    </row>
    <row r="926" spans="1:6" hidden="1">
      <c r="A926">
        <v>1996</v>
      </c>
      <c r="B926" t="s">
        <v>90</v>
      </c>
      <c r="C926" t="s">
        <v>10</v>
      </c>
      <c r="D926" t="s">
        <v>19</v>
      </c>
      <c r="E926">
        <v>828212</v>
      </c>
    </row>
    <row r="927" spans="1:6" hidden="1">
      <c r="A927">
        <v>1996</v>
      </c>
      <c r="B927" t="s">
        <v>90</v>
      </c>
      <c r="C927" t="s">
        <v>10</v>
      </c>
      <c r="D927" t="s">
        <v>21</v>
      </c>
      <c r="E927">
        <v>828212</v>
      </c>
    </row>
    <row r="928" spans="1:6" hidden="1">
      <c r="A928">
        <v>1996</v>
      </c>
      <c r="B928" t="s">
        <v>90</v>
      </c>
      <c r="C928" t="s">
        <v>10</v>
      </c>
      <c r="D928" t="s">
        <v>22</v>
      </c>
      <c r="E928">
        <v>193505</v>
      </c>
    </row>
    <row r="929" spans="1:6" hidden="1">
      <c r="A929">
        <v>1996</v>
      </c>
      <c r="B929" t="s">
        <v>90</v>
      </c>
      <c r="C929" t="s">
        <v>23</v>
      </c>
      <c r="D929" t="s">
        <v>24</v>
      </c>
      <c r="E929">
        <v>1087956</v>
      </c>
    </row>
    <row r="930" spans="1:6" hidden="1">
      <c r="A930">
        <v>1996</v>
      </c>
      <c r="B930" t="s">
        <v>90</v>
      </c>
      <c r="C930" t="s">
        <v>23</v>
      </c>
      <c r="D930" t="s">
        <v>25</v>
      </c>
      <c r="E930">
        <v>851431</v>
      </c>
    </row>
    <row r="931" spans="1:6" hidden="1">
      <c r="A931">
        <v>1996</v>
      </c>
      <c r="B931" t="s">
        <v>90</v>
      </c>
      <c r="C931" t="s">
        <v>23</v>
      </c>
      <c r="D931" t="s">
        <v>26</v>
      </c>
      <c r="E931">
        <v>236525</v>
      </c>
    </row>
    <row r="932" spans="1:6" hidden="1">
      <c r="A932">
        <v>1996</v>
      </c>
      <c r="B932" t="s">
        <v>90</v>
      </c>
      <c r="C932" t="s">
        <v>23</v>
      </c>
      <c r="D932" t="s">
        <v>27</v>
      </c>
      <c r="E932">
        <v>60122</v>
      </c>
    </row>
    <row r="933" spans="1:6" hidden="1">
      <c r="A933">
        <v>1996</v>
      </c>
      <c r="B933" t="s">
        <v>90</v>
      </c>
      <c r="C933" t="s">
        <v>23</v>
      </c>
      <c r="D933" t="s">
        <v>29</v>
      </c>
      <c r="E933">
        <v>60122</v>
      </c>
    </row>
    <row r="934" spans="1:6" hidden="1">
      <c r="A934">
        <v>1996</v>
      </c>
      <c r="B934" t="s">
        <v>90</v>
      </c>
      <c r="C934" t="s">
        <v>23</v>
      </c>
      <c r="D934" t="s">
        <v>33</v>
      </c>
      <c r="E934">
        <v>93964</v>
      </c>
    </row>
    <row r="935" spans="1:6" hidden="1">
      <c r="A935">
        <v>1996</v>
      </c>
      <c r="B935" t="s">
        <v>90</v>
      </c>
      <c r="C935" t="s">
        <v>23</v>
      </c>
      <c r="D935" t="s">
        <v>34</v>
      </c>
      <c r="E935">
        <v>25523</v>
      </c>
    </row>
    <row r="936" spans="1:6" hidden="1">
      <c r="A936">
        <v>1996</v>
      </c>
      <c r="B936" t="s">
        <v>90</v>
      </c>
      <c r="C936" t="s">
        <v>23</v>
      </c>
      <c r="D936" t="s">
        <v>35</v>
      </c>
      <c r="E936">
        <v>34486</v>
      </c>
    </row>
    <row r="937" spans="1:6" hidden="1">
      <c r="A937">
        <v>1996</v>
      </c>
      <c r="B937" t="s">
        <v>90</v>
      </c>
      <c r="C937" t="s">
        <v>23</v>
      </c>
      <c r="D937" t="s">
        <v>36</v>
      </c>
      <c r="E937">
        <v>36558</v>
      </c>
    </row>
    <row r="938" spans="1:6" hidden="1">
      <c r="A938">
        <v>1996</v>
      </c>
      <c r="B938" t="s">
        <v>90</v>
      </c>
      <c r="C938" t="s">
        <v>23</v>
      </c>
      <c r="D938" t="s">
        <v>37</v>
      </c>
      <c r="E938">
        <v>28789</v>
      </c>
    </row>
    <row r="939" spans="1:6" hidden="1">
      <c r="A939">
        <v>1996</v>
      </c>
      <c r="B939" t="s">
        <v>90</v>
      </c>
      <c r="C939" t="s">
        <v>23</v>
      </c>
      <c r="D939" t="s">
        <v>38</v>
      </c>
      <c r="E939">
        <v>7769</v>
      </c>
    </row>
    <row r="940" spans="1:6" hidden="1">
      <c r="A940">
        <v>1996</v>
      </c>
      <c r="B940" t="s">
        <v>90</v>
      </c>
      <c r="C940" t="s">
        <v>23</v>
      </c>
      <c r="D940" t="s">
        <v>39</v>
      </c>
      <c r="E940">
        <v>27077</v>
      </c>
    </row>
    <row r="941" spans="1:6" hidden="1">
      <c r="A941">
        <v>1996</v>
      </c>
      <c r="B941" t="s">
        <v>90</v>
      </c>
      <c r="C941" t="s">
        <v>23</v>
      </c>
      <c r="D941" t="s">
        <v>93</v>
      </c>
      <c r="E941">
        <v>0</v>
      </c>
      <c r="F941">
        <v>20</v>
      </c>
    </row>
    <row r="942" spans="1:6" hidden="1">
      <c r="A942">
        <v>1996</v>
      </c>
      <c r="B942" t="s">
        <v>90</v>
      </c>
      <c r="C942" t="s">
        <v>23</v>
      </c>
      <c r="D942" t="s">
        <v>94</v>
      </c>
      <c r="E942">
        <v>0</v>
      </c>
      <c r="F942">
        <v>20</v>
      </c>
    </row>
    <row r="943" spans="1:6" hidden="1">
      <c r="A943">
        <v>1996</v>
      </c>
      <c r="B943" t="s">
        <v>90</v>
      </c>
      <c r="C943" t="s">
        <v>23</v>
      </c>
      <c r="D943" t="s">
        <v>95</v>
      </c>
      <c r="E943">
        <v>0</v>
      </c>
      <c r="F943">
        <v>20</v>
      </c>
    </row>
    <row r="944" spans="1:6" hidden="1">
      <c r="A944">
        <v>1996</v>
      </c>
      <c r="B944" t="s">
        <v>90</v>
      </c>
      <c r="C944" t="s">
        <v>23</v>
      </c>
      <c r="D944" t="s">
        <v>96</v>
      </c>
      <c r="E944">
        <v>0</v>
      </c>
      <c r="F944">
        <v>20</v>
      </c>
    </row>
    <row r="945" spans="1:5" hidden="1">
      <c r="A945">
        <v>1996</v>
      </c>
      <c r="B945" t="s">
        <v>90</v>
      </c>
      <c r="C945" t="s">
        <v>23</v>
      </c>
      <c r="D945" t="s">
        <v>40</v>
      </c>
      <c r="E945">
        <v>0</v>
      </c>
    </row>
    <row r="946" spans="1:5" hidden="1">
      <c r="A946">
        <v>1996</v>
      </c>
      <c r="B946" t="s">
        <v>90</v>
      </c>
      <c r="C946" t="s">
        <v>23</v>
      </c>
      <c r="D946" t="s">
        <v>41</v>
      </c>
      <c r="E946">
        <v>0</v>
      </c>
    </row>
    <row r="947" spans="1:5" hidden="1">
      <c r="A947">
        <v>1996</v>
      </c>
      <c r="B947" t="s">
        <v>90</v>
      </c>
      <c r="C947" t="s">
        <v>23</v>
      </c>
      <c r="D947" t="s">
        <v>42</v>
      </c>
      <c r="E947">
        <v>0</v>
      </c>
    </row>
    <row r="948" spans="1:5" hidden="1">
      <c r="A948">
        <v>1996</v>
      </c>
      <c r="B948" t="s">
        <v>90</v>
      </c>
      <c r="C948" t="s">
        <v>23</v>
      </c>
      <c r="D948" t="s">
        <v>43</v>
      </c>
      <c r="E948">
        <v>0</v>
      </c>
    </row>
    <row r="949" spans="1:5" hidden="1">
      <c r="A949">
        <v>1996</v>
      </c>
      <c r="B949" t="s">
        <v>90</v>
      </c>
      <c r="C949" t="s">
        <v>23</v>
      </c>
      <c r="D949" t="s">
        <v>44</v>
      </c>
      <c r="E949">
        <v>4806</v>
      </c>
    </row>
    <row r="950" spans="1:5" hidden="1">
      <c r="A950">
        <v>1996</v>
      </c>
      <c r="B950" t="s">
        <v>90</v>
      </c>
      <c r="C950" t="s">
        <v>23</v>
      </c>
      <c r="D950" t="s">
        <v>45</v>
      </c>
      <c r="E950">
        <v>76071</v>
      </c>
    </row>
    <row r="951" spans="1:5" hidden="1">
      <c r="A951">
        <v>1996</v>
      </c>
      <c r="B951" t="s">
        <v>90</v>
      </c>
      <c r="C951" t="s">
        <v>23</v>
      </c>
      <c r="D951" t="s">
        <v>46</v>
      </c>
      <c r="E951">
        <v>76071</v>
      </c>
    </row>
    <row r="952" spans="1:5" hidden="1">
      <c r="A952">
        <v>1996</v>
      </c>
      <c r="B952" t="s">
        <v>90</v>
      </c>
      <c r="C952" t="s">
        <v>23</v>
      </c>
      <c r="D952" t="s">
        <v>47</v>
      </c>
      <c r="E952">
        <v>0</v>
      </c>
    </row>
    <row r="953" spans="1:5" hidden="1">
      <c r="A953">
        <v>1996</v>
      </c>
      <c r="B953" t="s">
        <v>90</v>
      </c>
      <c r="C953" t="s">
        <v>23</v>
      </c>
      <c r="D953" t="s">
        <v>48</v>
      </c>
      <c r="E953">
        <v>31593</v>
      </c>
    </row>
    <row r="954" spans="1:5" hidden="1">
      <c r="A954">
        <v>1996</v>
      </c>
      <c r="B954" t="s">
        <v>90</v>
      </c>
      <c r="C954" t="s">
        <v>23</v>
      </c>
      <c r="D954" t="s">
        <v>55</v>
      </c>
      <c r="E954">
        <v>31593</v>
      </c>
    </row>
    <row r="955" spans="1:5" hidden="1">
      <c r="A955">
        <v>1996</v>
      </c>
      <c r="B955" t="s">
        <v>90</v>
      </c>
      <c r="C955" t="s">
        <v>23</v>
      </c>
      <c r="D955" t="s">
        <v>59</v>
      </c>
      <c r="E955">
        <v>61040</v>
      </c>
    </row>
    <row r="956" spans="1:5" hidden="1">
      <c r="A956">
        <v>1996</v>
      </c>
      <c r="B956" t="s">
        <v>90</v>
      </c>
      <c r="C956" t="s">
        <v>23</v>
      </c>
      <c r="D956" t="s">
        <v>60</v>
      </c>
      <c r="E956">
        <v>6019</v>
      </c>
    </row>
    <row r="957" spans="1:5" hidden="1">
      <c r="A957">
        <v>1996</v>
      </c>
      <c r="B957" t="s">
        <v>90</v>
      </c>
      <c r="C957" t="s">
        <v>23</v>
      </c>
      <c r="D957" t="s">
        <v>64</v>
      </c>
      <c r="E957">
        <v>55021</v>
      </c>
    </row>
    <row r="958" spans="1:5" hidden="1">
      <c r="A958">
        <v>1996</v>
      </c>
      <c r="B958" t="s">
        <v>90</v>
      </c>
      <c r="C958" t="s">
        <v>23</v>
      </c>
      <c r="D958" t="s">
        <v>66</v>
      </c>
      <c r="E958">
        <v>0</v>
      </c>
    </row>
    <row r="959" spans="1:5" hidden="1">
      <c r="A959">
        <v>1996</v>
      </c>
      <c r="B959" t="s">
        <v>90</v>
      </c>
      <c r="C959" t="s">
        <v>23</v>
      </c>
      <c r="D959" t="s">
        <v>67</v>
      </c>
      <c r="E959">
        <v>0</v>
      </c>
    </row>
    <row r="960" spans="1:5" hidden="1">
      <c r="A960">
        <v>1996</v>
      </c>
      <c r="B960" t="s">
        <v>90</v>
      </c>
      <c r="C960" t="s">
        <v>23</v>
      </c>
      <c r="D960" t="s">
        <v>68</v>
      </c>
      <c r="E960">
        <v>0</v>
      </c>
    </row>
    <row r="961" spans="1:5" hidden="1">
      <c r="A961">
        <v>1996</v>
      </c>
      <c r="B961" t="s">
        <v>90</v>
      </c>
      <c r="C961" t="s">
        <v>23</v>
      </c>
      <c r="D961" t="s">
        <v>70</v>
      </c>
      <c r="E961">
        <v>0</v>
      </c>
    </row>
    <row r="962" spans="1:5" hidden="1">
      <c r="A962">
        <v>1996</v>
      </c>
      <c r="B962" t="s">
        <v>90</v>
      </c>
      <c r="C962" t="s">
        <v>23</v>
      </c>
      <c r="D962" t="s">
        <v>71</v>
      </c>
      <c r="E962">
        <v>-1133</v>
      </c>
    </row>
    <row r="963" spans="1:5" hidden="1">
      <c r="A963">
        <v>1996</v>
      </c>
      <c r="B963" t="s">
        <v>90</v>
      </c>
      <c r="C963" t="s">
        <v>23</v>
      </c>
      <c r="D963" t="s">
        <v>72</v>
      </c>
      <c r="E963">
        <v>3303566</v>
      </c>
    </row>
    <row r="964" spans="1:5" hidden="1">
      <c r="A964">
        <v>1996</v>
      </c>
      <c r="B964" t="s">
        <v>90</v>
      </c>
      <c r="C964" t="s">
        <v>23</v>
      </c>
      <c r="D964" t="s">
        <v>76</v>
      </c>
      <c r="E964">
        <v>641274</v>
      </c>
    </row>
    <row r="965" spans="1:5" hidden="1">
      <c r="A965">
        <v>1996</v>
      </c>
      <c r="B965" t="s">
        <v>90</v>
      </c>
      <c r="C965" t="s">
        <v>23</v>
      </c>
      <c r="D965" t="s">
        <v>77</v>
      </c>
      <c r="E965">
        <v>690021</v>
      </c>
    </row>
    <row r="966" spans="1:5" hidden="1">
      <c r="A966">
        <v>1996</v>
      </c>
      <c r="B966" t="s">
        <v>90</v>
      </c>
      <c r="C966" t="s">
        <v>23</v>
      </c>
      <c r="D966" t="s">
        <v>78</v>
      </c>
      <c r="E966">
        <v>585422</v>
      </c>
    </row>
    <row r="967" spans="1:5" hidden="1">
      <c r="A967">
        <v>1996</v>
      </c>
      <c r="B967" t="s">
        <v>90</v>
      </c>
      <c r="C967" t="s">
        <v>23</v>
      </c>
      <c r="D967" t="s">
        <v>79</v>
      </c>
      <c r="E967">
        <v>55852</v>
      </c>
    </row>
    <row r="968" spans="1:5" hidden="1">
      <c r="A968">
        <v>1996</v>
      </c>
      <c r="B968" t="s">
        <v>90</v>
      </c>
      <c r="C968" t="s">
        <v>23</v>
      </c>
      <c r="D968" t="s">
        <v>80</v>
      </c>
      <c r="E968">
        <v>0</v>
      </c>
    </row>
    <row r="969" spans="1:5" hidden="1">
      <c r="A969">
        <v>1996</v>
      </c>
      <c r="B969" t="s">
        <v>90</v>
      </c>
      <c r="C969" t="s">
        <v>81</v>
      </c>
      <c r="D969" t="s">
        <v>30</v>
      </c>
      <c r="E969">
        <v>30198</v>
      </c>
    </row>
    <row r="970" spans="1:5" hidden="1">
      <c r="A970">
        <v>1996</v>
      </c>
      <c r="B970" t="s">
        <v>90</v>
      </c>
      <c r="C970" t="s">
        <v>81</v>
      </c>
      <c r="D970" t="s">
        <v>32</v>
      </c>
      <c r="E970">
        <v>30198</v>
      </c>
    </row>
    <row r="971" spans="1:5" hidden="1">
      <c r="A971">
        <v>1996</v>
      </c>
      <c r="B971" t="s">
        <v>90</v>
      </c>
      <c r="C971" t="s">
        <v>81</v>
      </c>
      <c r="D971" t="s">
        <v>33</v>
      </c>
      <c r="E971">
        <v>50922</v>
      </c>
    </row>
    <row r="972" spans="1:5" hidden="1">
      <c r="A972">
        <v>1996</v>
      </c>
      <c r="B972" t="s">
        <v>90</v>
      </c>
      <c r="C972" t="s">
        <v>81</v>
      </c>
      <c r="D972" t="s">
        <v>34</v>
      </c>
      <c r="E972">
        <v>44897</v>
      </c>
    </row>
    <row r="973" spans="1:5" hidden="1">
      <c r="A973">
        <v>1996</v>
      </c>
      <c r="B973" t="s">
        <v>90</v>
      </c>
      <c r="C973" t="s">
        <v>81</v>
      </c>
      <c r="D973" t="s">
        <v>35</v>
      </c>
      <c r="E973">
        <v>7792</v>
      </c>
    </row>
    <row r="974" spans="1:5" hidden="1">
      <c r="A974">
        <v>1996</v>
      </c>
      <c r="B974" t="s">
        <v>90</v>
      </c>
      <c r="C974" t="s">
        <v>81</v>
      </c>
      <c r="D974" t="s">
        <v>36</v>
      </c>
      <c r="E974">
        <v>4599</v>
      </c>
    </row>
    <row r="975" spans="1:5" hidden="1">
      <c r="A975">
        <v>1996</v>
      </c>
      <c r="B975" t="s">
        <v>90</v>
      </c>
      <c r="C975" t="s">
        <v>81</v>
      </c>
      <c r="D975" t="s">
        <v>37</v>
      </c>
      <c r="E975">
        <v>4599</v>
      </c>
    </row>
    <row r="976" spans="1:5" hidden="1">
      <c r="A976">
        <v>1996</v>
      </c>
      <c r="B976" t="s">
        <v>90</v>
      </c>
      <c r="C976" t="s">
        <v>81</v>
      </c>
      <c r="D976" t="s">
        <v>38</v>
      </c>
      <c r="E976">
        <v>0</v>
      </c>
    </row>
    <row r="977" spans="1:6" hidden="1">
      <c r="A977">
        <v>1996</v>
      </c>
      <c r="B977" t="s">
        <v>90</v>
      </c>
      <c r="C977" t="s">
        <v>81</v>
      </c>
      <c r="D977" t="s">
        <v>39</v>
      </c>
      <c r="E977">
        <v>369</v>
      </c>
    </row>
    <row r="978" spans="1:6" hidden="1">
      <c r="A978">
        <v>1996</v>
      </c>
      <c r="B978" t="s">
        <v>90</v>
      </c>
      <c r="C978" t="s">
        <v>81</v>
      </c>
      <c r="D978" t="s">
        <v>93</v>
      </c>
      <c r="E978">
        <v>0</v>
      </c>
      <c r="F978">
        <v>20</v>
      </c>
    </row>
    <row r="979" spans="1:6" hidden="1">
      <c r="A979">
        <v>1996</v>
      </c>
      <c r="B979" t="s">
        <v>90</v>
      </c>
      <c r="C979" t="s">
        <v>81</v>
      </c>
      <c r="D979" t="s">
        <v>94</v>
      </c>
      <c r="E979">
        <v>0</v>
      </c>
      <c r="F979">
        <v>20</v>
      </c>
    </row>
    <row r="980" spans="1:6" hidden="1">
      <c r="A980">
        <v>1996</v>
      </c>
      <c r="B980" t="s">
        <v>90</v>
      </c>
      <c r="C980" t="s">
        <v>81</v>
      </c>
      <c r="D980" t="s">
        <v>95</v>
      </c>
      <c r="E980">
        <v>0</v>
      </c>
      <c r="F980">
        <v>20</v>
      </c>
    </row>
    <row r="981" spans="1:6" hidden="1">
      <c r="A981">
        <v>1996</v>
      </c>
      <c r="B981" t="s">
        <v>90</v>
      </c>
      <c r="C981" t="s">
        <v>81</v>
      </c>
      <c r="D981" t="s">
        <v>96</v>
      </c>
      <c r="E981">
        <v>0</v>
      </c>
      <c r="F981">
        <v>20</v>
      </c>
    </row>
    <row r="982" spans="1:6" hidden="1">
      <c r="A982">
        <v>1996</v>
      </c>
      <c r="B982" t="s">
        <v>90</v>
      </c>
      <c r="C982" t="s">
        <v>81</v>
      </c>
      <c r="D982" t="s">
        <v>40</v>
      </c>
      <c r="E982">
        <v>1057</v>
      </c>
    </row>
    <row r="983" spans="1:6" hidden="1">
      <c r="A983">
        <v>1996</v>
      </c>
      <c r="B983" t="s">
        <v>90</v>
      </c>
      <c r="C983" t="s">
        <v>81</v>
      </c>
      <c r="D983" t="s">
        <v>41</v>
      </c>
      <c r="E983">
        <v>1057</v>
      </c>
    </row>
    <row r="984" spans="1:6" hidden="1">
      <c r="A984">
        <v>1996</v>
      </c>
      <c r="B984" t="s">
        <v>90</v>
      </c>
      <c r="C984" t="s">
        <v>81</v>
      </c>
      <c r="D984" t="s">
        <v>42</v>
      </c>
      <c r="E984">
        <v>0</v>
      </c>
    </row>
    <row r="985" spans="1:6" hidden="1">
      <c r="A985">
        <v>1996</v>
      </c>
      <c r="B985" t="s">
        <v>90</v>
      </c>
      <c r="C985" t="s">
        <v>81</v>
      </c>
      <c r="D985" t="s">
        <v>43</v>
      </c>
      <c r="E985">
        <v>0</v>
      </c>
    </row>
    <row r="986" spans="1:6" hidden="1">
      <c r="A986">
        <v>1996</v>
      </c>
      <c r="B986" t="s">
        <v>90</v>
      </c>
      <c r="C986" t="s">
        <v>81</v>
      </c>
      <c r="D986" t="s">
        <v>44</v>
      </c>
      <c r="E986">
        <v>0</v>
      </c>
    </row>
    <row r="987" spans="1:6" hidden="1">
      <c r="A987">
        <v>1996</v>
      </c>
      <c r="B987" t="s">
        <v>90</v>
      </c>
      <c r="C987" t="s">
        <v>81</v>
      </c>
      <c r="D987" t="s">
        <v>48</v>
      </c>
      <c r="E987">
        <v>31593</v>
      </c>
    </row>
    <row r="988" spans="1:6" hidden="1">
      <c r="A988">
        <v>1996</v>
      </c>
      <c r="B988" t="s">
        <v>90</v>
      </c>
      <c r="C988" t="s">
        <v>81</v>
      </c>
      <c r="D988" t="s">
        <v>49</v>
      </c>
      <c r="E988">
        <v>31593</v>
      </c>
    </row>
    <row r="989" spans="1:6" hidden="1">
      <c r="A989">
        <v>1996</v>
      </c>
      <c r="B989" t="s">
        <v>90</v>
      </c>
      <c r="C989" t="s">
        <v>81</v>
      </c>
      <c r="D989" t="s">
        <v>50</v>
      </c>
      <c r="E989">
        <v>0</v>
      </c>
    </row>
    <row r="990" spans="1:6" hidden="1">
      <c r="A990">
        <v>1996</v>
      </c>
      <c r="B990" t="s">
        <v>90</v>
      </c>
      <c r="C990" t="s">
        <v>81</v>
      </c>
      <c r="D990" t="s">
        <v>51</v>
      </c>
      <c r="E990">
        <v>31593</v>
      </c>
    </row>
    <row r="991" spans="1:6" hidden="1">
      <c r="A991">
        <v>1996</v>
      </c>
      <c r="B991" t="s">
        <v>90</v>
      </c>
      <c r="C991" t="s">
        <v>81</v>
      </c>
      <c r="D991" t="s">
        <v>52</v>
      </c>
      <c r="E991">
        <v>0</v>
      </c>
    </row>
    <row r="992" spans="1:6" hidden="1">
      <c r="A992">
        <v>1996</v>
      </c>
      <c r="B992" t="s">
        <v>90</v>
      </c>
      <c r="C992" t="s">
        <v>81</v>
      </c>
      <c r="D992" t="s">
        <v>53</v>
      </c>
      <c r="E992">
        <v>0</v>
      </c>
    </row>
    <row r="993" spans="1:6" hidden="1">
      <c r="A993">
        <v>1996</v>
      </c>
      <c r="B993" t="s">
        <v>90</v>
      </c>
      <c r="C993" t="s">
        <v>81</v>
      </c>
      <c r="D993" t="s">
        <v>54</v>
      </c>
      <c r="E993">
        <v>0</v>
      </c>
    </row>
    <row r="994" spans="1:6" hidden="1">
      <c r="A994">
        <v>1996</v>
      </c>
      <c r="B994" t="s">
        <v>90</v>
      </c>
      <c r="C994" t="s">
        <v>81</v>
      </c>
      <c r="D994" t="s">
        <v>59</v>
      </c>
      <c r="E994">
        <v>17372</v>
      </c>
    </row>
    <row r="995" spans="1:6" hidden="1">
      <c r="A995">
        <v>1996</v>
      </c>
      <c r="B995" t="s">
        <v>90</v>
      </c>
      <c r="C995" t="s">
        <v>81</v>
      </c>
      <c r="D995" t="s">
        <v>61</v>
      </c>
      <c r="E995">
        <v>3806</v>
      </c>
    </row>
    <row r="996" spans="1:6" hidden="1">
      <c r="A996">
        <v>1996</v>
      </c>
      <c r="B996" t="s">
        <v>90</v>
      </c>
      <c r="C996" t="s">
        <v>81</v>
      </c>
      <c r="D996" t="s">
        <v>64</v>
      </c>
      <c r="E996">
        <v>13566</v>
      </c>
    </row>
    <row r="997" spans="1:6" hidden="1">
      <c r="A997">
        <v>1996</v>
      </c>
      <c r="B997" t="s">
        <v>90</v>
      </c>
      <c r="C997" t="s">
        <v>81</v>
      </c>
      <c r="D997" t="s">
        <v>67</v>
      </c>
      <c r="E997">
        <v>5434</v>
      </c>
    </row>
    <row r="998" spans="1:6" hidden="1">
      <c r="A998">
        <v>1996</v>
      </c>
      <c r="B998" t="s">
        <v>90</v>
      </c>
      <c r="C998" t="s">
        <v>81</v>
      </c>
      <c r="D998" t="s">
        <v>69</v>
      </c>
      <c r="E998">
        <v>5434</v>
      </c>
    </row>
    <row r="999" spans="1:6" hidden="1">
      <c r="A999">
        <v>1996</v>
      </c>
      <c r="B999" t="s">
        <v>90</v>
      </c>
      <c r="C999" t="s">
        <v>81</v>
      </c>
      <c r="D999" t="s">
        <v>70</v>
      </c>
      <c r="E999">
        <v>0</v>
      </c>
    </row>
    <row r="1000" spans="1:6" hidden="1">
      <c r="A1000">
        <v>1996</v>
      </c>
      <c r="B1000" t="s">
        <v>90</v>
      </c>
      <c r="C1000" t="s">
        <v>81</v>
      </c>
      <c r="D1000" t="s">
        <v>86</v>
      </c>
      <c r="E1000">
        <v>5412439</v>
      </c>
    </row>
    <row r="1001" spans="1:6" hidden="1">
      <c r="A1001">
        <v>1996</v>
      </c>
      <c r="B1001" t="s">
        <v>90</v>
      </c>
      <c r="C1001" t="s">
        <v>81</v>
      </c>
      <c r="D1001" t="s">
        <v>87</v>
      </c>
      <c r="E1001">
        <v>5388554</v>
      </c>
    </row>
    <row r="1002" spans="1:6" hidden="1">
      <c r="A1002">
        <v>1996</v>
      </c>
      <c r="B1002" t="s">
        <v>90</v>
      </c>
      <c r="C1002" t="s">
        <v>81</v>
      </c>
      <c r="D1002" t="s">
        <v>88</v>
      </c>
      <c r="E1002">
        <v>23885</v>
      </c>
    </row>
    <row r="1003" spans="1:6" hidden="1">
      <c r="A1003">
        <v>1996</v>
      </c>
      <c r="B1003" t="s">
        <v>90</v>
      </c>
      <c r="C1003" t="s">
        <v>81</v>
      </c>
      <c r="D1003" t="s">
        <v>77</v>
      </c>
      <c r="E1003">
        <v>690021</v>
      </c>
    </row>
    <row r="1004" spans="1:6" hidden="1">
      <c r="A1004">
        <v>1996</v>
      </c>
      <c r="B1004" t="s">
        <v>97</v>
      </c>
      <c r="C1004" t="s">
        <v>7</v>
      </c>
      <c r="D1004" t="s">
        <v>263</v>
      </c>
      <c r="E1004">
        <v>154663</v>
      </c>
    </row>
    <row r="1005" spans="1:6" hidden="1">
      <c r="A1005">
        <v>1996</v>
      </c>
      <c r="B1005" t="s">
        <v>97</v>
      </c>
      <c r="C1005" t="s">
        <v>7</v>
      </c>
      <c r="D1005" t="s">
        <v>8</v>
      </c>
      <c r="E1005">
        <v>0</v>
      </c>
      <c r="F1005">
        <v>20</v>
      </c>
    </row>
    <row r="1006" spans="1:6" hidden="1">
      <c r="A1006">
        <v>1996</v>
      </c>
      <c r="B1006" t="s">
        <v>97</v>
      </c>
      <c r="C1006" t="s">
        <v>7</v>
      </c>
      <c r="D1006" t="s">
        <v>9</v>
      </c>
      <c r="E1006">
        <v>0</v>
      </c>
      <c r="F1006">
        <v>20</v>
      </c>
    </row>
    <row r="1007" spans="1:6" hidden="1">
      <c r="A1007">
        <v>1996</v>
      </c>
      <c r="B1007" t="s">
        <v>97</v>
      </c>
      <c r="C1007" t="s">
        <v>10</v>
      </c>
      <c r="D1007" t="s">
        <v>11</v>
      </c>
      <c r="E1007">
        <v>88899</v>
      </c>
    </row>
    <row r="1008" spans="1:6" hidden="1">
      <c r="A1008">
        <v>1996</v>
      </c>
      <c r="B1008" t="s">
        <v>97</v>
      </c>
      <c r="C1008" t="s">
        <v>10</v>
      </c>
      <c r="D1008" t="s">
        <v>91</v>
      </c>
      <c r="E1008">
        <v>133196</v>
      </c>
    </row>
    <row r="1009" spans="1:5" hidden="1">
      <c r="A1009">
        <v>1996</v>
      </c>
      <c r="B1009" t="s">
        <v>97</v>
      </c>
      <c r="C1009" t="s">
        <v>10</v>
      </c>
      <c r="D1009" t="s">
        <v>92</v>
      </c>
      <c r="E1009">
        <v>116379</v>
      </c>
    </row>
    <row r="1010" spans="1:5" hidden="1">
      <c r="A1010">
        <v>1996</v>
      </c>
      <c r="B1010" t="s">
        <v>97</v>
      </c>
      <c r="C1010" t="s">
        <v>10</v>
      </c>
      <c r="D1010" t="s">
        <v>14</v>
      </c>
      <c r="E1010">
        <v>74062</v>
      </c>
    </row>
    <row r="1011" spans="1:5" hidden="1">
      <c r="A1011">
        <v>1996</v>
      </c>
      <c r="B1011" t="s">
        <v>97</v>
      </c>
      <c r="C1011" t="s">
        <v>10</v>
      </c>
      <c r="D1011" t="s">
        <v>17</v>
      </c>
      <c r="E1011">
        <v>111493</v>
      </c>
    </row>
    <row r="1012" spans="1:5" hidden="1">
      <c r="A1012">
        <v>1996</v>
      </c>
      <c r="B1012" t="s">
        <v>97</v>
      </c>
      <c r="C1012" t="s">
        <v>10</v>
      </c>
      <c r="D1012" t="s">
        <v>18</v>
      </c>
      <c r="E1012">
        <v>111493</v>
      </c>
    </row>
    <row r="1013" spans="1:5" hidden="1">
      <c r="A1013">
        <v>1996</v>
      </c>
      <c r="B1013" t="s">
        <v>97</v>
      </c>
      <c r="C1013" t="s">
        <v>10</v>
      </c>
      <c r="D1013" t="s">
        <v>19</v>
      </c>
      <c r="E1013">
        <v>105722</v>
      </c>
    </row>
    <row r="1014" spans="1:5" hidden="1">
      <c r="A1014">
        <v>1996</v>
      </c>
      <c r="B1014" t="s">
        <v>97</v>
      </c>
      <c r="C1014" t="s">
        <v>10</v>
      </c>
      <c r="D1014" t="s">
        <v>21</v>
      </c>
      <c r="E1014">
        <v>105716</v>
      </c>
    </row>
    <row r="1015" spans="1:5" hidden="1">
      <c r="A1015">
        <v>1996</v>
      </c>
      <c r="B1015" t="s">
        <v>97</v>
      </c>
      <c r="C1015" t="s">
        <v>10</v>
      </c>
      <c r="D1015" t="s">
        <v>22</v>
      </c>
      <c r="E1015">
        <v>64263</v>
      </c>
    </row>
    <row r="1016" spans="1:5" hidden="1">
      <c r="A1016">
        <v>1996</v>
      </c>
      <c r="B1016" t="s">
        <v>97</v>
      </c>
      <c r="C1016" t="s">
        <v>23</v>
      </c>
      <c r="D1016" t="s">
        <v>24</v>
      </c>
      <c r="E1016">
        <v>56620</v>
      </c>
    </row>
    <row r="1017" spans="1:5" hidden="1">
      <c r="A1017">
        <v>1996</v>
      </c>
      <c r="B1017" t="s">
        <v>97</v>
      </c>
      <c r="C1017" t="s">
        <v>23</v>
      </c>
      <c r="D1017" t="s">
        <v>25</v>
      </c>
      <c r="E1017">
        <v>41528</v>
      </c>
    </row>
    <row r="1018" spans="1:5" hidden="1">
      <c r="A1018">
        <v>1996</v>
      </c>
      <c r="B1018" t="s">
        <v>97</v>
      </c>
      <c r="C1018" t="s">
        <v>23</v>
      </c>
      <c r="D1018" t="s">
        <v>26</v>
      </c>
      <c r="E1018">
        <v>15091</v>
      </c>
    </row>
    <row r="1019" spans="1:5" hidden="1">
      <c r="A1019">
        <v>1996</v>
      </c>
      <c r="B1019" t="s">
        <v>97</v>
      </c>
      <c r="C1019" t="s">
        <v>23</v>
      </c>
      <c r="D1019" t="s">
        <v>27</v>
      </c>
      <c r="E1019">
        <v>2515</v>
      </c>
    </row>
    <row r="1020" spans="1:5" hidden="1">
      <c r="A1020">
        <v>1996</v>
      </c>
      <c r="B1020" t="s">
        <v>97</v>
      </c>
      <c r="C1020" t="s">
        <v>23</v>
      </c>
      <c r="D1020" t="s">
        <v>29</v>
      </c>
      <c r="E1020">
        <v>2515</v>
      </c>
    </row>
    <row r="1021" spans="1:5" hidden="1">
      <c r="A1021">
        <v>1996</v>
      </c>
      <c r="B1021" t="s">
        <v>97</v>
      </c>
      <c r="C1021" t="s">
        <v>23</v>
      </c>
      <c r="D1021" t="s">
        <v>33</v>
      </c>
      <c r="E1021">
        <v>113802</v>
      </c>
    </row>
    <row r="1022" spans="1:5" hidden="1">
      <c r="A1022">
        <v>1996</v>
      </c>
      <c r="B1022" t="s">
        <v>97</v>
      </c>
      <c r="C1022" t="s">
        <v>23</v>
      </c>
      <c r="D1022" t="s">
        <v>34</v>
      </c>
      <c r="E1022">
        <v>112312</v>
      </c>
    </row>
    <row r="1023" spans="1:5" hidden="1">
      <c r="A1023">
        <v>1996</v>
      </c>
      <c r="B1023" t="s">
        <v>97</v>
      </c>
      <c r="C1023" t="s">
        <v>23</v>
      </c>
      <c r="D1023" t="s">
        <v>35</v>
      </c>
      <c r="E1023">
        <v>45343</v>
      </c>
    </row>
    <row r="1024" spans="1:5" hidden="1">
      <c r="A1024">
        <v>1996</v>
      </c>
      <c r="B1024" t="s">
        <v>97</v>
      </c>
      <c r="C1024" t="s">
        <v>23</v>
      </c>
      <c r="D1024" t="s">
        <v>36</v>
      </c>
      <c r="E1024">
        <v>0</v>
      </c>
    </row>
    <row r="1025" spans="1:6" hidden="1">
      <c r="A1025">
        <v>1996</v>
      </c>
      <c r="B1025" t="s">
        <v>97</v>
      </c>
      <c r="C1025" t="s">
        <v>23</v>
      </c>
      <c r="D1025" t="s">
        <v>37</v>
      </c>
      <c r="E1025">
        <v>0</v>
      </c>
    </row>
    <row r="1026" spans="1:6" hidden="1">
      <c r="A1026">
        <v>1996</v>
      </c>
      <c r="B1026" t="s">
        <v>97</v>
      </c>
      <c r="C1026" t="s">
        <v>23</v>
      </c>
      <c r="D1026" t="s">
        <v>38</v>
      </c>
      <c r="E1026">
        <v>0</v>
      </c>
    </row>
    <row r="1027" spans="1:6" hidden="1">
      <c r="A1027">
        <v>1996</v>
      </c>
      <c r="B1027" t="s">
        <v>97</v>
      </c>
      <c r="C1027" t="s">
        <v>23</v>
      </c>
      <c r="D1027" t="s">
        <v>39</v>
      </c>
      <c r="E1027">
        <v>0</v>
      </c>
    </row>
    <row r="1028" spans="1:6" hidden="1">
      <c r="A1028">
        <v>1996</v>
      </c>
      <c r="B1028" t="s">
        <v>97</v>
      </c>
      <c r="C1028" t="s">
        <v>23</v>
      </c>
      <c r="D1028" t="s">
        <v>93</v>
      </c>
      <c r="E1028">
        <v>0</v>
      </c>
      <c r="F1028">
        <v>20</v>
      </c>
    </row>
    <row r="1029" spans="1:6" hidden="1">
      <c r="A1029">
        <v>1996</v>
      </c>
      <c r="B1029" t="s">
        <v>97</v>
      </c>
      <c r="C1029" t="s">
        <v>23</v>
      </c>
      <c r="D1029" t="s">
        <v>94</v>
      </c>
      <c r="E1029">
        <v>0</v>
      </c>
      <c r="F1029">
        <v>20</v>
      </c>
    </row>
    <row r="1030" spans="1:6" hidden="1">
      <c r="A1030">
        <v>1996</v>
      </c>
      <c r="B1030" t="s">
        <v>97</v>
      </c>
      <c r="C1030" t="s">
        <v>23</v>
      </c>
      <c r="D1030" t="s">
        <v>95</v>
      </c>
      <c r="E1030">
        <v>0</v>
      </c>
      <c r="F1030">
        <v>20</v>
      </c>
    </row>
    <row r="1031" spans="1:6" hidden="1">
      <c r="A1031">
        <v>1996</v>
      </c>
      <c r="B1031" t="s">
        <v>97</v>
      </c>
      <c r="C1031" t="s">
        <v>23</v>
      </c>
      <c r="D1031" t="s">
        <v>96</v>
      </c>
      <c r="E1031">
        <v>0</v>
      </c>
      <c r="F1031">
        <v>20</v>
      </c>
    </row>
    <row r="1032" spans="1:6" hidden="1">
      <c r="A1032">
        <v>1996</v>
      </c>
      <c r="B1032" t="s">
        <v>97</v>
      </c>
      <c r="C1032" t="s">
        <v>23</v>
      </c>
      <c r="D1032" t="s">
        <v>40</v>
      </c>
      <c r="E1032">
        <v>1490</v>
      </c>
    </row>
    <row r="1033" spans="1:6" hidden="1">
      <c r="A1033">
        <v>1996</v>
      </c>
      <c r="B1033" t="s">
        <v>97</v>
      </c>
      <c r="C1033" t="s">
        <v>23</v>
      </c>
      <c r="D1033" t="s">
        <v>41</v>
      </c>
      <c r="E1033">
        <v>1490</v>
      </c>
    </row>
    <row r="1034" spans="1:6" hidden="1">
      <c r="A1034">
        <v>1996</v>
      </c>
      <c r="B1034" t="s">
        <v>97</v>
      </c>
      <c r="C1034" t="s">
        <v>23</v>
      </c>
      <c r="D1034" t="s">
        <v>42</v>
      </c>
      <c r="E1034">
        <v>0</v>
      </c>
    </row>
    <row r="1035" spans="1:6" hidden="1">
      <c r="A1035">
        <v>1996</v>
      </c>
      <c r="B1035" t="s">
        <v>97</v>
      </c>
      <c r="C1035" t="s">
        <v>23</v>
      </c>
      <c r="D1035" t="s">
        <v>43</v>
      </c>
      <c r="E1035">
        <v>0</v>
      </c>
    </row>
    <row r="1036" spans="1:6" hidden="1">
      <c r="A1036">
        <v>1996</v>
      </c>
      <c r="B1036" t="s">
        <v>97</v>
      </c>
      <c r="C1036" t="s">
        <v>23</v>
      </c>
      <c r="D1036" t="s">
        <v>44</v>
      </c>
      <c r="E1036">
        <v>0</v>
      </c>
    </row>
    <row r="1037" spans="1:6" hidden="1">
      <c r="A1037">
        <v>1996</v>
      </c>
      <c r="B1037" t="s">
        <v>97</v>
      </c>
      <c r="C1037" t="s">
        <v>23</v>
      </c>
      <c r="D1037" t="s">
        <v>45</v>
      </c>
      <c r="E1037">
        <v>5445</v>
      </c>
    </row>
    <row r="1038" spans="1:6" hidden="1">
      <c r="A1038">
        <v>1996</v>
      </c>
      <c r="B1038" t="s">
        <v>97</v>
      </c>
      <c r="C1038" t="s">
        <v>23</v>
      </c>
      <c r="D1038" t="s">
        <v>46</v>
      </c>
      <c r="E1038">
        <v>5445</v>
      </c>
    </row>
    <row r="1039" spans="1:6" hidden="1">
      <c r="A1039">
        <v>1996</v>
      </c>
      <c r="B1039" t="s">
        <v>97</v>
      </c>
      <c r="C1039" t="s">
        <v>23</v>
      </c>
      <c r="D1039" t="s">
        <v>47</v>
      </c>
      <c r="E1039">
        <v>0</v>
      </c>
    </row>
    <row r="1040" spans="1:6" hidden="1">
      <c r="A1040">
        <v>1996</v>
      </c>
      <c r="B1040" t="s">
        <v>97</v>
      </c>
      <c r="C1040" t="s">
        <v>23</v>
      </c>
      <c r="D1040" t="s">
        <v>48</v>
      </c>
      <c r="E1040">
        <v>380</v>
      </c>
    </row>
    <row r="1041" spans="1:5" hidden="1">
      <c r="A1041">
        <v>1996</v>
      </c>
      <c r="B1041" t="s">
        <v>97</v>
      </c>
      <c r="C1041" t="s">
        <v>23</v>
      </c>
      <c r="D1041" t="s">
        <v>55</v>
      </c>
      <c r="E1041">
        <v>380</v>
      </c>
    </row>
    <row r="1042" spans="1:5" hidden="1">
      <c r="A1042">
        <v>1996</v>
      </c>
      <c r="B1042" t="s">
        <v>97</v>
      </c>
      <c r="C1042" t="s">
        <v>23</v>
      </c>
      <c r="D1042" t="s">
        <v>59</v>
      </c>
      <c r="E1042">
        <v>8380</v>
      </c>
    </row>
    <row r="1043" spans="1:5" hidden="1">
      <c r="A1043">
        <v>1996</v>
      </c>
      <c r="B1043" t="s">
        <v>97</v>
      </c>
      <c r="C1043" t="s">
        <v>23</v>
      </c>
      <c r="D1043" t="s">
        <v>60</v>
      </c>
      <c r="E1043">
        <v>78</v>
      </c>
    </row>
    <row r="1044" spans="1:5" hidden="1">
      <c r="A1044">
        <v>1996</v>
      </c>
      <c r="B1044" t="s">
        <v>97</v>
      </c>
      <c r="C1044" t="s">
        <v>23</v>
      </c>
      <c r="D1044" t="s">
        <v>61</v>
      </c>
      <c r="E1044">
        <v>6891</v>
      </c>
    </row>
    <row r="1045" spans="1:5" hidden="1">
      <c r="A1045">
        <v>1996</v>
      </c>
      <c r="B1045" t="s">
        <v>97</v>
      </c>
      <c r="C1045" t="s">
        <v>23</v>
      </c>
      <c r="D1045" t="s">
        <v>64</v>
      </c>
      <c r="E1045">
        <v>1411</v>
      </c>
    </row>
    <row r="1046" spans="1:5" hidden="1">
      <c r="A1046">
        <v>1996</v>
      </c>
      <c r="B1046" t="s">
        <v>97</v>
      </c>
      <c r="C1046" t="s">
        <v>23</v>
      </c>
      <c r="D1046" t="s">
        <v>66</v>
      </c>
      <c r="E1046">
        <v>6</v>
      </c>
    </row>
    <row r="1047" spans="1:5" hidden="1">
      <c r="A1047">
        <v>1996</v>
      </c>
      <c r="B1047" t="s">
        <v>97</v>
      </c>
      <c r="C1047" t="s">
        <v>23</v>
      </c>
      <c r="D1047" t="s">
        <v>67</v>
      </c>
      <c r="E1047">
        <v>0</v>
      </c>
    </row>
    <row r="1048" spans="1:5" hidden="1">
      <c r="A1048">
        <v>1996</v>
      </c>
      <c r="B1048" t="s">
        <v>97</v>
      </c>
      <c r="C1048" t="s">
        <v>23</v>
      </c>
      <c r="D1048" t="s">
        <v>68</v>
      </c>
      <c r="E1048">
        <v>0</v>
      </c>
    </row>
    <row r="1049" spans="1:5" hidden="1">
      <c r="A1049">
        <v>1996</v>
      </c>
      <c r="B1049" t="s">
        <v>97</v>
      </c>
      <c r="C1049" t="s">
        <v>23</v>
      </c>
      <c r="D1049" t="s">
        <v>70</v>
      </c>
      <c r="E1049">
        <v>0</v>
      </c>
    </row>
    <row r="1050" spans="1:5" hidden="1">
      <c r="A1050">
        <v>1996</v>
      </c>
      <c r="B1050" t="s">
        <v>97</v>
      </c>
      <c r="C1050" t="s">
        <v>23</v>
      </c>
      <c r="D1050" t="s">
        <v>71</v>
      </c>
      <c r="E1050">
        <v>0</v>
      </c>
    </row>
    <row r="1051" spans="1:5" hidden="1">
      <c r="A1051">
        <v>1996</v>
      </c>
      <c r="B1051" t="s">
        <v>97</v>
      </c>
      <c r="C1051" t="s">
        <v>23</v>
      </c>
      <c r="D1051" t="s">
        <v>72</v>
      </c>
      <c r="E1051">
        <v>118219</v>
      </c>
    </row>
    <row r="1052" spans="1:5" hidden="1">
      <c r="A1052">
        <v>1996</v>
      </c>
      <c r="B1052" t="s">
        <v>97</v>
      </c>
      <c r="C1052" t="s">
        <v>23</v>
      </c>
      <c r="D1052" t="s">
        <v>76</v>
      </c>
      <c r="E1052">
        <v>41453</v>
      </c>
    </row>
    <row r="1053" spans="1:5" hidden="1">
      <c r="A1053">
        <v>1996</v>
      </c>
      <c r="B1053" t="s">
        <v>97</v>
      </c>
      <c r="C1053" t="s">
        <v>23</v>
      </c>
      <c r="D1053" t="s">
        <v>77</v>
      </c>
      <c r="E1053">
        <v>16817</v>
      </c>
    </row>
    <row r="1054" spans="1:5" hidden="1">
      <c r="A1054">
        <v>1996</v>
      </c>
      <c r="B1054" t="s">
        <v>97</v>
      </c>
      <c r="C1054" t="s">
        <v>23</v>
      </c>
      <c r="D1054" t="s">
        <v>78</v>
      </c>
      <c r="E1054">
        <v>41316</v>
      </c>
    </row>
    <row r="1055" spans="1:5" hidden="1">
      <c r="A1055">
        <v>1996</v>
      </c>
      <c r="B1055" t="s">
        <v>97</v>
      </c>
      <c r="C1055" t="s">
        <v>23</v>
      </c>
      <c r="D1055" t="s">
        <v>79</v>
      </c>
      <c r="E1055">
        <v>-148</v>
      </c>
    </row>
    <row r="1056" spans="1:5" hidden="1">
      <c r="A1056">
        <v>1996</v>
      </c>
      <c r="B1056" t="s">
        <v>97</v>
      </c>
      <c r="C1056" t="s">
        <v>23</v>
      </c>
      <c r="D1056" t="s">
        <v>80</v>
      </c>
      <c r="E1056">
        <v>285</v>
      </c>
    </row>
    <row r="1057" spans="1:6" hidden="1">
      <c r="A1057">
        <v>1996</v>
      </c>
      <c r="B1057" t="s">
        <v>97</v>
      </c>
      <c r="C1057" t="s">
        <v>81</v>
      </c>
      <c r="D1057" t="s">
        <v>30</v>
      </c>
      <c r="E1057">
        <v>0</v>
      </c>
    </row>
    <row r="1058" spans="1:6" hidden="1">
      <c r="A1058">
        <v>1996</v>
      </c>
      <c r="B1058" t="s">
        <v>97</v>
      </c>
      <c r="C1058" t="s">
        <v>81</v>
      </c>
      <c r="D1058" t="s">
        <v>32</v>
      </c>
      <c r="E1058">
        <v>0</v>
      </c>
    </row>
    <row r="1059" spans="1:6" hidden="1">
      <c r="A1059">
        <v>1996</v>
      </c>
      <c r="B1059" t="s">
        <v>97</v>
      </c>
      <c r="C1059" t="s">
        <v>81</v>
      </c>
      <c r="D1059" t="s">
        <v>33</v>
      </c>
      <c r="E1059">
        <v>151233</v>
      </c>
    </row>
    <row r="1060" spans="1:6" hidden="1">
      <c r="A1060">
        <v>1996</v>
      </c>
      <c r="B1060" t="s">
        <v>97</v>
      </c>
      <c r="C1060" t="s">
        <v>81</v>
      </c>
      <c r="D1060" t="s">
        <v>34</v>
      </c>
      <c r="E1060">
        <v>151155</v>
      </c>
    </row>
    <row r="1061" spans="1:6" hidden="1">
      <c r="A1061">
        <v>1996</v>
      </c>
      <c r="B1061" t="s">
        <v>97</v>
      </c>
      <c r="C1061" t="s">
        <v>81</v>
      </c>
      <c r="D1061" t="s">
        <v>35</v>
      </c>
      <c r="E1061">
        <v>161290</v>
      </c>
    </row>
    <row r="1062" spans="1:6" hidden="1">
      <c r="A1062">
        <v>1996</v>
      </c>
      <c r="B1062" t="s">
        <v>97</v>
      </c>
      <c r="C1062" t="s">
        <v>81</v>
      </c>
      <c r="D1062" t="s">
        <v>36</v>
      </c>
      <c r="E1062">
        <v>0</v>
      </c>
    </row>
    <row r="1063" spans="1:6" hidden="1">
      <c r="A1063">
        <v>1996</v>
      </c>
      <c r="B1063" t="s">
        <v>97</v>
      </c>
      <c r="C1063" t="s">
        <v>81</v>
      </c>
      <c r="D1063" t="s">
        <v>37</v>
      </c>
      <c r="E1063">
        <v>0</v>
      </c>
    </row>
    <row r="1064" spans="1:6" hidden="1">
      <c r="A1064">
        <v>1996</v>
      </c>
      <c r="B1064" t="s">
        <v>97</v>
      </c>
      <c r="C1064" t="s">
        <v>81</v>
      </c>
      <c r="D1064" t="s">
        <v>38</v>
      </c>
      <c r="E1064">
        <v>0</v>
      </c>
    </row>
    <row r="1065" spans="1:6" hidden="1">
      <c r="A1065">
        <v>1996</v>
      </c>
      <c r="B1065" t="s">
        <v>97</v>
      </c>
      <c r="C1065" t="s">
        <v>81</v>
      </c>
      <c r="D1065" t="s">
        <v>39</v>
      </c>
      <c r="E1065">
        <v>0</v>
      </c>
    </row>
    <row r="1066" spans="1:6" hidden="1">
      <c r="A1066">
        <v>1996</v>
      </c>
      <c r="B1066" t="s">
        <v>97</v>
      </c>
      <c r="C1066" t="s">
        <v>81</v>
      </c>
      <c r="D1066" t="s">
        <v>93</v>
      </c>
      <c r="E1066">
        <v>0</v>
      </c>
      <c r="F1066">
        <v>20</v>
      </c>
    </row>
    <row r="1067" spans="1:6" hidden="1">
      <c r="A1067">
        <v>1996</v>
      </c>
      <c r="B1067" t="s">
        <v>97</v>
      </c>
      <c r="C1067" t="s">
        <v>81</v>
      </c>
      <c r="D1067" t="s">
        <v>94</v>
      </c>
      <c r="E1067">
        <v>0</v>
      </c>
      <c r="F1067">
        <v>20</v>
      </c>
    </row>
    <row r="1068" spans="1:6" hidden="1">
      <c r="A1068">
        <v>1996</v>
      </c>
      <c r="B1068" t="s">
        <v>97</v>
      </c>
      <c r="C1068" t="s">
        <v>81</v>
      </c>
      <c r="D1068" t="s">
        <v>95</v>
      </c>
      <c r="E1068">
        <v>0</v>
      </c>
      <c r="F1068">
        <v>20</v>
      </c>
    </row>
    <row r="1069" spans="1:6" hidden="1">
      <c r="A1069">
        <v>1996</v>
      </c>
      <c r="B1069" t="s">
        <v>97</v>
      </c>
      <c r="C1069" t="s">
        <v>81</v>
      </c>
      <c r="D1069" t="s">
        <v>96</v>
      </c>
      <c r="E1069">
        <v>0</v>
      </c>
      <c r="F1069">
        <v>20</v>
      </c>
    </row>
    <row r="1070" spans="1:6" hidden="1">
      <c r="A1070">
        <v>1996</v>
      </c>
      <c r="B1070" t="s">
        <v>97</v>
      </c>
      <c r="C1070" t="s">
        <v>81</v>
      </c>
      <c r="D1070" t="s">
        <v>40</v>
      </c>
      <c r="E1070">
        <v>78</v>
      </c>
    </row>
    <row r="1071" spans="1:6" hidden="1">
      <c r="A1071">
        <v>1996</v>
      </c>
      <c r="B1071" t="s">
        <v>97</v>
      </c>
      <c r="C1071" t="s">
        <v>81</v>
      </c>
      <c r="D1071" t="s">
        <v>41</v>
      </c>
      <c r="E1071">
        <v>78</v>
      </c>
    </row>
    <row r="1072" spans="1:6" hidden="1">
      <c r="A1072">
        <v>1996</v>
      </c>
      <c r="B1072" t="s">
        <v>97</v>
      </c>
      <c r="C1072" t="s">
        <v>81</v>
      </c>
      <c r="D1072" t="s">
        <v>42</v>
      </c>
      <c r="E1072">
        <v>0</v>
      </c>
    </row>
    <row r="1073" spans="1:5" hidden="1">
      <c r="A1073">
        <v>1996</v>
      </c>
      <c r="B1073" t="s">
        <v>97</v>
      </c>
      <c r="C1073" t="s">
        <v>81</v>
      </c>
      <c r="D1073" t="s">
        <v>43</v>
      </c>
      <c r="E1073">
        <v>0</v>
      </c>
    </row>
    <row r="1074" spans="1:5" hidden="1">
      <c r="A1074">
        <v>1996</v>
      </c>
      <c r="B1074" t="s">
        <v>97</v>
      </c>
      <c r="C1074" t="s">
        <v>81</v>
      </c>
      <c r="D1074" t="s">
        <v>44</v>
      </c>
      <c r="E1074">
        <v>0</v>
      </c>
    </row>
    <row r="1075" spans="1:5" hidden="1">
      <c r="A1075">
        <v>1996</v>
      </c>
      <c r="B1075" t="s">
        <v>97</v>
      </c>
      <c r="C1075" t="s">
        <v>81</v>
      </c>
      <c r="D1075" t="s">
        <v>48</v>
      </c>
      <c r="E1075">
        <v>386</v>
      </c>
    </row>
    <row r="1076" spans="1:5" hidden="1">
      <c r="A1076">
        <v>1996</v>
      </c>
      <c r="B1076" t="s">
        <v>97</v>
      </c>
      <c r="C1076" t="s">
        <v>81</v>
      </c>
      <c r="D1076" t="s">
        <v>49</v>
      </c>
      <c r="E1076">
        <v>386</v>
      </c>
    </row>
    <row r="1077" spans="1:5" hidden="1">
      <c r="A1077">
        <v>1996</v>
      </c>
      <c r="B1077" t="s">
        <v>97</v>
      </c>
      <c r="C1077" t="s">
        <v>81</v>
      </c>
      <c r="D1077" t="s">
        <v>50</v>
      </c>
      <c r="E1077">
        <v>0</v>
      </c>
    </row>
    <row r="1078" spans="1:5" hidden="1">
      <c r="A1078">
        <v>1996</v>
      </c>
      <c r="B1078" t="s">
        <v>97</v>
      </c>
      <c r="C1078" t="s">
        <v>81</v>
      </c>
      <c r="D1078" t="s">
        <v>51</v>
      </c>
      <c r="E1078">
        <v>386</v>
      </c>
    </row>
    <row r="1079" spans="1:5" hidden="1">
      <c r="A1079">
        <v>1996</v>
      </c>
      <c r="B1079" t="s">
        <v>97</v>
      </c>
      <c r="C1079" t="s">
        <v>81</v>
      </c>
      <c r="D1079" t="s">
        <v>52</v>
      </c>
      <c r="E1079">
        <v>0</v>
      </c>
    </row>
    <row r="1080" spans="1:5" hidden="1">
      <c r="A1080">
        <v>1996</v>
      </c>
      <c r="B1080" t="s">
        <v>97</v>
      </c>
      <c r="C1080" t="s">
        <v>81</v>
      </c>
      <c r="D1080" t="s">
        <v>53</v>
      </c>
      <c r="E1080">
        <v>0</v>
      </c>
    </row>
    <row r="1081" spans="1:5" hidden="1">
      <c r="A1081">
        <v>1996</v>
      </c>
      <c r="B1081" t="s">
        <v>97</v>
      </c>
      <c r="C1081" t="s">
        <v>81</v>
      </c>
      <c r="D1081" t="s">
        <v>54</v>
      </c>
      <c r="E1081">
        <v>0</v>
      </c>
    </row>
    <row r="1082" spans="1:5" hidden="1">
      <c r="A1082">
        <v>1996</v>
      </c>
      <c r="B1082" t="s">
        <v>97</v>
      </c>
      <c r="C1082" t="s">
        <v>81</v>
      </c>
      <c r="D1082" t="s">
        <v>59</v>
      </c>
      <c r="E1082">
        <v>8048</v>
      </c>
    </row>
    <row r="1083" spans="1:5" hidden="1">
      <c r="A1083">
        <v>1996</v>
      </c>
      <c r="B1083" t="s">
        <v>97</v>
      </c>
      <c r="C1083" t="s">
        <v>81</v>
      </c>
      <c r="D1083" t="s">
        <v>60</v>
      </c>
      <c r="E1083">
        <v>8048</v>
      </c>
    </row>
    <row r="1084" spans="1:5" hidden="1">
      <c r="A1084">
        <v>1996</v>
      </c>
      <c r="B1084" t="s">
        <v>97</v>
      </c>
      <c r="C1084" t="s">
        <v>81</v>
      </c>
      <c r="D1084" t="s">
        <v>61</v>
      </c>
      <c r="E1084">
        <v>0</v>
      </c>
    </row>
    <row r="1085" spans="1:5" hidden="1">
      <c r="A1085">
        <v>1996</v>
      </c>
      <c r="B1085" t="s">
        <v>97</v>
      </c>
      <c r="C1085" t="s">
        <v>81</v>
      </c>
      <c r="D1085" t="s">
        <v>64</v>
      </c>
      <c r="E1085">
        <v>0</v>
      </c>
    </row>
    <row r="1086" spans="1:5" hidden="1">
      <c r="A1086">
        <v>1996</v>
      </c>
      <c r="B1086" t="s">
        <v>97</v>
      </c>
      <c r="C1086" t="s">
        <v>81</v>
      </c>
      <c r="D1086" t="s">
        <v>67</v>
      </c>
      <c r="E1086">
        <v>0</v>
      </c>
    </row>
    <row r="1087" spans="1:5" hidden="1">
      <c r="A1087">
        <v>1996</v>
      </c>
      <c r="B1087" t="s">
        <v>97</v>
      </c>
      <c r="C1087" t="s">
        <v>81</v>
      </c>
      <c r="D1087" t="s">
        <v>69</v>
      </c>
      <c r="E1087">
        <v>0</v>
      </c>
    </row>
    <row r="1088" spans="1:5" hidden="1">
      <c r="A1088">
        <v>1996</v>
      </c>
      <c r="B1088" t="s">
        <v>97</v>
      </c>
      <c r="C1088" t="s">
        <v>81</v>
      </c>
      <c r="D1088" t="s">
        <v>70</v>
      </c>
      <c r="E1088">
        <v>0</v>
      </c>
    </row>
    <row r="1089" spans="1:6" hidden="1">
      <c r="A1089">
        <v>1996</v>
      </c>
      <c r="B1089" t="s">
        <v>97</v>
      </c>
      <c r="C1089" t="s">
        <v>81</v>
      </c>
      <c r="D1089" t="s">
        <v>86</v>
      </c>
      <c r="E1089">
        <v>251416</v>
      </c>
    </row>
    <row r="1090" spans="1:6" hidden="1">
      <c r="A1090">
        <v>1996</v>
      </c>
      <c r="B1090" t="s">
        <v>97</v>
      </c>
      <c r="C1090" t="s">
        <v>81</v>
      </c>
      <c r="D1090" t="s">
        <v>87</v>
      </c>
      <c r="E1090">
        <v>251410</v>
      </c>
    </row>
    <row r="1091" spans="1:6" hidden="1">
      <c r="A1091">
        <v>1996</v>
      </c>
      <c r="B1091" t="s">
        <v>97</v>
      </c>
      <c r="C1091" t="s">
        <v>81</v>
      </c>
      <c r="D1091" t="s">
        <v>88</v>
      </c>
      <c r="E1091">
        <v>6</v>
      </c>
    </row>
    <row r="1092" spans="1:6" hidden="1">
      <c r="A1092">
        <v>1996</v>
      </c>
      <c r="B1092" t="s">
        <v>97</v>
      </c>
      <c r="C1092" t="s">
        <v>81</v>
      </c>
      <c r="D1092" t="s">
        <v>77</v>
      </c>
      <c r="E1092">
        <v>16817</v>
      </c>
    </row>
    <row r="1093" spans="1:6" hidden="1">
      <c r="A1093">
        <v>1996</v>
      </c>
      <c r="B1093" t="s">
        <v>98</v>
      </c>
      <c r="C1093" t="s">
        <v>7</v>
      </c>
      <c r="D1093" t="s">
        <v>263</v>
      </c>
      <c r="E1093">
        <v>10410</v>
      </c>
    </row>
    <row r="1094" spans="1:6" hidden="1">
      <c r="A1094">
        <v>1996</v>
      </c>
      <c r="B1094" t="s">
        <v>98</v>
      </c>
      <c r="C1094" t="s">
        <v>7</v>
      </c>
      <c r="D1094" t="s">
        <v>8</v>
      </c>
      <c r="E1094">
        <v>199317</v>
      </c>
    </row>
    <row r="1095" spans="1:6" hidden="1">
      <c r="A1095">
        <v>1996</v>
      </c>
      <c r="B1095" t="s">
        <v>98</v>
      </c>
      <c r="C1095" t="s">
        <v>7</v>
      </c>
      <c r="D1095" t="s">
        <v>9</v>
      </c>
      <c r="E1095">
        <v>358287</v>
      </c>
    </row>
    <row r="1096" spans="1:6" hidden="1">
      <c r="A1096">
        <v>1996</v>
      </c>
      <c r="B1096" t="s">
        <v>98</v>
      </c>
      <c r="C1096" t="s">
        <v>10</v>
      </c>
      <c r="D1096" t="s">
        <v>11</v>
      </c>
      <c r="E1096">
        <v>-142941</v>
      </c>
    </row>
    <row r="1097" spans="1:6" hidden="1">
      <c r="A1097">
        <v>1996</v>
      </c>
      <c r="B1097" t="s">
        <v>98</v>
      </c>
      <c r="C1097" t="s">
        <v>10</v>
      </c>
      <c r="D1097" t="s">
        <v>91</v>
      </c>
      <c r="E1097">
        <v>732333</v>
      </c>
    </row>
    <row r="1098" spans="1:6" hidden="1">
      <c r="A1098">
        <v>1996</v>
      </c>
      <c r="B1098" t="s">
        <v>98</v>
      </c>
      <c r="C1098" t="s">
        <v>10</v>
      </c>
      <c r="D1098" t="s">
        <v>92</v>
      </c>
      <c r="E1098">
        <v>485505</v>
      </c>
    </row>
    <row r="1099" spans="1:6" hidden="1">
      <c r="A1099">
        <v>1996</v>
      </c>
      <c r="B1099" t="s">
        <v>98</v>
      </c>
      <c r="C1099" t="s">
        <v>10</v>
      </c>
      <c r="D1099" t="s">
        <v>14</v>
      </c>
      <c r="E1099">
        <v>246827</v>
      </c>
    </row>
    <row r="1100" spans="1:6" hidden="1">
      <c r="A1100">
        <v>1996</v>
      </c>
      <c r="B1100" t="s">
        <v>98</v>
      </c>
      <c r="C1100" t="s">
        <v>10</v>
      </c>
      <c r="D1100" t="s">
        <v>17</v>
      </c>
      <c r="E1100">
        <v>0</v>
      </c>
      <c r="F1100">
        <v>20</v>
      </c>
    </row>
    <row r="1101" spans="1:6" hidden="1">
      <c r="A1101">
        <v>1996</v>
      </c>
      <c r="B1101" t="s">
        <v>98</v>
      </c>
      <c r="C1101" t="s">
        <v>10</v>
      </c>
      <c r="D1101" t="s">
        <v>18</v>
      </c>
      <c r="E1101">
        <v>764647</v>
      </c>
    </row>
    <row r="1102" spans="1:6" hidden="1">
      <c r="A1102">
        <v>1996</v>
      </c>
      <c r="B1102" t="s">
        <v>98</v>
      </c>
      <c r="C1102" t="s">
        <v>10</v>
      </c>
      <c r="D1102" t="s">
        <v>19</v>
      </c>
      <c r="E1102">
        <v>1067540</v>
      </c>
    </row>
    <row r="1103" spans="1:6" hidden="1">
      <c r="A1103">
        <v>1996</v>
      </c>
      <c r="B1103" t="s">
        <v>98</v>
      </c>
      <c r="C1103" t="s">
        <v>10</v>
      </c>
      <c r="D1103" t="s">
        <v>20</v>
      </c>
      <c r="E1103">
        <v>643773</v>
      </c>
    </row>
    <row r="1104" spans="1:6" hidden="1">
      <c r="A1104">
        <v>1996</v>
      </c>
      <c r="B1104" t="s">
        <v>98</v>
      </c>
      <c r="C1104" t="s">
        <v>10</v>
      </c>
      <c r="D1104" t="s">
        <v>21</v>
      </c>
      <c r="E1104">
        <v>109321</v>
      </c>
    </row>
    <row r="1105" spans="1:5" hidden="1">
      <c r="A1105">
        <v>1996</v>
      </c>
      <c r="B1105" t="s">
        <v>98</v>
      </c>
      <c r="C1105" t="s">
        <v>10</v>
      </c>
      <c r="D1105" t="s">
        <v>22</v>
      </c>
      <c r="E1105">
        <v>-19690</v>
      </c>
    </row>
    <row r="1106" spans="1:5" hidden="1">
      <c r="A1106">
        <v>1996</v>
      </c>
      <c r="B1106" t="s">
        <v>98</v>
      </c>
      <c r="C1106" t="s">
        <v>23</v>
      </c>
      <c r="D1106" t="s">
        <v>24</v>
      </c>
      <c r="E1106">
        <v>485506</v>
      </c>
    </row>
    <row r="1107" spans="1:5" hidden="1">
      <c r="A1107">
        <v>1996</v>
      </c>
      <c r="B1107" t="s">
        <v>98</v>
      </c>
      <c r="C1107" t="s">
        <v>23</v>
      </c>
      <c r="D1107" t="s">
        <v>25</v>
      </c>
      <c r="E1107">
        <v>358035</v>
      </c>
    </row>
    <row r="1108" spans="1:5" hidden="1">
      <c r="A1108">
        <v>1996</v>
      </c>
      <c r="B1108" t="s">
        <v>98</v>
      </c>
      <c r="C1108" t="s">
        <v>23</v>
      </c>
      <c r="D1108" t="s">
        <v>26</v>
      </c>
      <c r="E1108">
        <v>127471</v>
      </c>
    </row>
    <row r="1109" spans="1:5" hidden="1">
      <c r="A1109">
        <v>1996</v>
      </c>
      <c r="B1109" t="s">
        <v>98</v>
      </c>
      <c r="C1109" t="s">
        <v>23</v>
      </c>
      <c r="D1109" t="s">
        <v>27</v>
      </c>
      <c r="E1109">
        <v>0</v>
      </c>
    </row>
    <row r="1110" spans="1:5" hidden="1">
      <c r="A1110">
        <v>1996</v>
      </c>
      <c r="B1110" t="s">
        <v>98</v>
      </c>
      <c r="C1110" t="s">
        <v>23</v>
      </c>
      <c r="D1110" t="s">
        <v>29</v>
      </c>
      <c r="E1110">
        <v>0</v>
      </c>
    </row>
    <row r="1111" spans="1:5" hidden="1">
      <c r="A1111">
        <v>1996</v>
      </c>
      <c r="B1111" t="s">
        <v>98</v>
      </c>
      <c r="C1111" t="s">
        <v>23</v>
      </c>
      <c r="D1111" t="s">
        <v>30</v>
      </c>
      <c r="E1111">
        <v>35356</v>
      </c>
    </row>
    <row r="1112" spans="1:5" hidden="1">
      <c r="A1112">
        <v>1996</v>
      </c>
      <c r="B1112" t="s">
        <v>98</v>
      </c>
      <c r="C1112" t="s">
        <v>23</v>
      </c>
      <c r="D1112" t="s">
        <v>31</v>
      </c>
      <c r="E1112">
        <v>5158</v>
      </c>
    </row>
    <row r="1113" spans="1:5" hidden="1">
      <c r="A1113">
        <v>1996</v>
      </c>
      <c r="B1113" t="s">
        <v>98</v>
      </c>
      <c r="C1113" t="s">
        <v>23</v>
      </c>
      <c r="D1113" t="s">
        <v>32</v>
      </c>
      <c r="E1113">
        <v>30198</v>
      </c>
    </row>
    <row r="1114" spans="1:5" hidden="1">
      <c r="A1114">
        <v>1996</v>
      </c>
      <c r="B1114" t="s">
        <v>98</v>
      </c>
      <c r="C1114" t="s">
        <v>23</v>
      </c>
      <c r="D1114" t="s">
        <v>33</v>
      </c>
      <c r="E1114">
        <v>60945</v>
      </c>
    </row>
    <row r="1115" spans="1:5" hidden="1">
      <c r="A1115">
        <v>1996</v>
      </c>
      <c r="B1115" t="s">
        <v>98</v>
      </c>
      <c r="C1115" t="s">
        <v>23</v>
      </c>
      <c r="D1115" t="s">
        <v>34</v>
      </c>
      <c r="E1115">
        <v>60945</v>
      </c>
    </row>
    <row r="1116" spans="1:5" hidden="1">
      <c r="A1116">
        <v>1996</v>
      </c>
      <c r="B1116" t="s">
        <v>98</v>
      </c>
      <c r="C1116" t="s">
        <v>23</v>
      </c>
      <c r="D1116" t="s">
        <v>35</v>
      </c>
      <c r="E1116">
        <v>67896</v>
      </c>
    </row>
    <row r="1117" spans="1:5" hidden="1">
      <c r="A1117">
        <v>1996</v>
      </c>
      <c r="B1117" t="s">
        <v>98</v>
      </c>
      <c r="C1117" t="s">
        <v>23</v>
      </c>
      <c r="D1117" t="s">
        <v>36</v>
      </c>
      <c r="E1117">
        <v>0</v>
      </c>
    </row>
    <row r="1118" spans="1:5" hidden="1">
      <c r="A1118">
        <v>1996</v>
      </c>
      <c r="B1118" t="s">
        <v>98</v>
      </c>
      <c r="C1118" t="s">
        <v>23</v>
      </c>
      <c r="D1118" t="s">
        <v>37</v>
      </c>
      <c r="E1118">
        <v>0</v>
      </c>
    </row>
    <row r="1119" spans="1:5" hidden="1">
      <c r="A1119">
        <v>1996</v>
      </c>
      <c r="B1119" t="s">
        <v>98</v>
      </c>
      <c r="C1119" t="s">
        <v>23</v>
      </c>
      <c r="D1119" t="s">
        <v>40</v>
      </c>
      <c r="E1119">
        <v>0</v>
      </c>
    </row>
    <row r="1120" spans="1:5" hidden="1">
      <c r="A1120">
        <v>1996</v>
      </c>
      <c r="B1120" t="s">
        <v>98</v>
      </c>
      <c r="C1120" t="s">
        <v>23</v>
      </c>
      <c r="D1120" t="s">
        <v>41</v>
      </c>
      <c r="E1120">
        <v>0</v>
      </c>
    </row>
    <row r="1121" spans="1:5" hidden="1">
      <c r="A1121">
        <v>1996</v>
      </c>
      <c r="B1121" t="s">
        <v>98</v>
      </c>
      <c r="C1121" t="s">
        <v>23</v>
      </c>
      <c r="D1121" t="s">
        <v>42</v>
      </c>
      <c r="E1121">
        <v>0</v>
      </c>
    </row>
    <row r="1122" spans="1:5" hidden="1">
      <c r="A1122">
        <v>1996</v>
      </c>
      <c r="B1122" t="s">
        <v>98</v>
      </c>
      <c r="C1122" t="s">
        <v>23</v>
      </c>
      <c r="D1122" t="s">
        <v>43</v>
      </c>
      <c r="E1122">
        <v>0</v>
      </c>
    </row>
    <row r="1123" spans="1:5" hidden="1">
      <c r="A1123">
        <v>1996</v>
      </c>
      <c r="B1123" t="s">
        <v>98</v>
      </c>
      <c r="C1123" t="s">
        <v>23</v>
      </c>
      <c r="D1123" t="s">
        <v>44</v>
      </c>
      <c r="E1123">
        <v>0</v>
      </c>
    </row>
    <row r="1124" spans="1:5" hidden="1">
      <c r="A1124">
        <v>1996</v>
      </c>
      <c r="B1124" t="s">
        <v>98</v>
      </c>
      <c r="C1124" t="s">
        <v>23</v>
      </c>
      <c r="D1124" t="s">
        <v>45</v>
      </c>
      <c r="E1124">
        <v>0</v>
      </c>
    </row>
    <row r="1125" spans="1:5" hidden="1">
      <c r="A1125">
        <v>1996</v>
      </c>
      <c r="B1125" t="s">
        <v>98</v>
      </c>
      <c r="C1125" t="s">
        <v>23</v>
      </c>
      <c r="D1125" t="s">
        <v>46</v>
      </c>
      <c r="E1125">
        <v>0</v>
      </c>
    </row>
    <row r="1126" spans="1:5" hidden="1">
      <c r="A1126">
        <v>1996</v>
      </c>
      <c r="B1126" t="s">
        <v>98</v>
      </c>
      <c r="C1126" t="s">
        <v>23</v>
      </c>
      <c r="D1126" t="s">
        <v>47</v>
      </c>
      <c r="E1126">
        <v>0</v>
      </c>
    </row>
    <row r="1127" spans="1:5" hidden="1">
      <c r="A1127">
        <v>1996</v>
      </c>
      <c r="B1127" t="s">
        <v>98</v>
      </c>
      <c r="C1127" t="s">
        <v>23</v>
      </c>
      <c r="D1127" t="s">
        <v>48</v>
      </c>
      <c r="E1127">
        <v>996785</v>
      </c>
    </row>
    <row r="1128" spans="1:5" hidden="1">
      <c r="A1128">
        <v>1996</v>
      </c>
      <c r="B1128" t="s">
        <v>98</v>
      </c>
      <c r="C1128" t="s">
        <v>23</v>
      </c>
      <c r="D1128" t="s">
        <v>55</v>
      </c>
      <c r="E1128">
        <v>573018</v>
      </c>
    </row>
    <row r="1129" spans="1:5" hidden="1">
      <c r="A1129">
        <v>1996</v>
      </c>
      <c r="B1129" t="s">
        <v>98</v>
      </c>
      <c r="C1129" t="s">
        <v>23</v>
      </c>
      <c r="D1129" t="s">
        <v>56</v>
      </c>
      <c r="E1129">
        <v>423767</v>
      </c>
    </row>
    <row r="1130" spans="1:5" hidden="1">
      <c r="A1130">
        <v>1996</v>
      </c>
      <c r="B1130" t="s">
        <v>98</v>
      </c>
      <c r="C1130" t="s">
        <v>23</v>
      </c>
      <c r="D1130" t="s">
        <v>57</v>
      </c>
      <c r="E1130">
        <v>423767</v>
      </c>
    </row>
    <row r="1131" spans="1:5" hidden="1">
      <c r="A1131">
        <v>1996</v>
      </c>
      <c r="B1131" t="s">
        <v>98</v>
      </c>
      <c r="C1131" t="s">
        <v>23</v>
      </c>
      <c r="D1131" t="s">
        <v>58</v>
      </c>
      <c r="E1131">
        <v>0</v>
      </c>
    </row>
    <row r="1132" spans="1:5" hidden="1">
      <c r="A1132">
        <v>1996</v>
      </c>
      <c r="B1132" t="s">
        <v>98</v>
      </c>
      <c r="C1132" t="s">
        <v>23</v>
      </c>
      <c r="D1132" t="s">
        <v>59</v>
      </c>
      <c r="E1132">
        <v>17165</v>
      </c>
    </row>
    <row r="1133" spans="1:5" hidden="1">
      <c r="A1133">
        <v>1996</v>
      </c>
      <c r="B1133" t="s">
        <v>98</v>
      </c>
      <c r="C1133" t="s">
        <v>23</v>
      </c>
      <c r="D1133" t="s">
        <v>60</v>
      </c>
      <c r="E1133">
        <v>23</v>
      </c>
    </row>
    <row r="1134" spans="1:5" hidden="1">
      <c r="A1134">
        <v>1996</v>
      </c>
      <c r="B1134" t="s">
        <v>98</v>
      </c>
      <c r="C1134" t="s">
        <v>23</v>
      </c>
      <c r="D1134" t="s">
        <v>61</v>
      </c>
      <c r="E1134">
        <v>0</v>
      </c>
    </row>
    <row r="1135" spans="1:5" hidden="1">
      <c r="A1135">
        <v>1996</v>
      </c>
      <c r="B1135" t="s">
        <v>98</v>
      </c>
      <c r="C1135" t="s">
        <v>23</v>
      </c>
      <c r="D1135" t="s">
        <v>62</v>
      </c>
      <c r="E1135">
        <v>0</v>
      </c>
    </row>
    <row r="1136" spans="1:5" hidden="1">
      <c r="A1136">
        <v>1996</v>
      </c>
      <c r="B1136" t="s">
        <v>98</v>
      </c>
      <c r="C1136" t="s">
        <v>23</v>
      </c>
      <c r="D1136" t="s">
        <v>63</v>
      </c>
      <c r="E1136">
        <v>0</v>
      </c>
    </row>
    <row r="1137" spans="1:6" hidden="1">
      <c r="A1137">
        <v>1996</v>
      </c>
      <c r="B1137" t="s">
        <v>98</v>
      </c>
      <c r="C1137" t="s">
        <v>23</v>
      </c>
      <c r="D1137" t="s">
        <v>64</v>
      </c>
      <c r="E1137">
        <v>17142</v>
      </c>
    </row>
    <row r="1138" spans="1:6" hidden="1">
      <c r="A1138">
        <v>1996</v>
      </c>
      <c r="B1138" t="s">
        <v>98</v>
      </c>
      <c r="C1138" t="s">
        <v>23</v>
      </c>
      <c r="D1138" t="s">
        <v>65</v>
      </c>
      <c r="E1138">
        <v>0</v>
      </c>
      <c r="F1138">
        <v>90</v>
      </c>
    </row>
    <row r="1139" spans="1:6" hidden="1">
      <c r="A1139">
        <v>1996</v>
      </c>
      <c r="B1139" t="s">
        <v>98</v>
      </c>
      <c r="C1139" t="s">
        <v>23</v>
      </c>
      <c r="D1139" t="s">
        <v>66</v>
      </c>
      <c r="E1139">
        <v>0</v>
      </c>
      <c r="F1139">
        <v>90</v>
      </c>
    </row>
    <row r="1140" spans="1:6" hidden="1">
      <c r="A1140">
        <v>1996</v>
      </c>
      <c r="B1140" t="s">
        <v>98</v>
      </c>
      <c r="C1140" t="s">
        <v>23</v>
      </c>
      <c r="D1140" t="s">
        <v>67</v>
      </c>
      <c r="E1140">
        <v>37173</v>
      </c>
    </row>
    <row r="1141" spans="1:6" hidden="1">
      <c r="A1141">
        <v>1996</v>
      </c>
      <c r="B1141" t="s">
        <v>98</v>
      </c>
      <c r="C1141" t="s">
        <v>23</v>
      </c>
      <c r="D1141" t="s">
        <v>69</v>
      </c>
      <c r="E1141">
        <v>37173</v>
      </c>
    </row>
    <row r="1142" spans="1:6" hidden="1">
      <c r="A1142">
        <v>1996</v>
      </c>
      <c r="B1142" t="s">
        <v>98</v>
      </c>
      <c r="C1142" t="s">
        <v>23</v>
      </c>
      <c r="D1142" t="s">
        <v>70</v>
      </c>
      <c r="E1142">
        <v>0</v>
      </c>
    </row>
    <row r="1143" spans="1:6" hidden="1">
      <c r="A1143">
        <v>1996</v>
      </c>
      <c r="B1143" t="s">
        <v>98</v>
      </c>
      <c r="C1143" t="s">
        <v>23</v>
      </c>
      <c r="D1143" t="s">
        <v>71</v>
      </c>
      <c r="E1143">
        <v>1133</v>
      </c>
    </row>
    <row r="1144" spans="1:6" hidden="1">
      <c r="A1144">
        <v>1996</v>
      </c>
      <c r="B1144" t="s">
        <v>98</v>
      </c>
      <c r="C1144" t="s">
        <v>23</v>
      </c>
      <c r="D1144" t="s">
        <v>99</v>
      </c>
      <c r="E1144">
        <v>1657582</v>
      </c>
    </row>
    <row r="1145" spans="1:6" hidden="1">
      <c r="A1145">
        <v>1996</v>
      </c>
      <c r="B1145" t="s">
        <v>98</v>
      </c>
      <c r="C1145" t="s">
        <v>23</v>
      </c>
      <c r="D1145" t="s">
        <v>72</v>
      </c>
      <c r="E1145">
        <v>324842</v>
      </c>
    </row>
    <row r="1146" spans="1:6" hidden="1">
      <c r="A1146">
        <v>1996</v>
      </c>
      <c r="B1146" t="s">
        <v>98</v>
      </c>
      <c r="C1146" t="s">
        <v>23</v>
      </c>
      <c r="D1146" t="s">
        <v>73</v>
      </c>
      <c r="E1146">
        <v>958219</v>
      </c>
    </row>
    <row r="1147" spans="1:6" hidden="1">
      <c r="A1147">
        <v>1996</v>
      </c>
      <c r="B1147" t="s">
        <v>98</v>
      </c>
      <c r="C1147" t="s">
        <v>23</v>
      </c>
      <c r="D1147" t="s">
        <v>74</v>
      </c>
      <c r="E1147">
        <v>423767</v>
      </c>
    </row>
    <row r="1148" spans="1:6" hidden="1">
      <c r="A1148">
        <v>1996</v>
      </c>
      <c r="B1148" t="s">
        <v>98</v>
      </c>
      <c r="C1148" t="s">
        <v>23</v>
      </c>
      <c r="D1148" t="s">
        <v>75</v>
      </c>
      <c r="E1148">
        <v>534452</v>
      </c>
    </row>
    <row r="1149" spans="1:6" hidden="1">
      <c r="A1149">
        <v>1996</v>
      </c>
      <c r="B1149" t="s">
        <v>98</v>
      </c>
      <c r="C1149" t="s">
        <v>23</v>
      </c>
      <c r="D1149" t="s">
        <v>76</v>
      </c>
      <c r="E1149">
        <v>122444</v>
      </c>
    </row>
    <row r="1150" spans="1:6" hidden="1">
      <c r="A1150">
        <v>1996</v>
      </c>
      <c r="B1150" t="s">
        <v>98</v>
      </c>
      <c r="C1150" t="s">
        <v>23</v>
      </c>
      <c r="D1150" t="s">
        <v>77</v>
      </c>
      <c r="E1150">
        <v>246827</v>
      </c>
    </row>
    <row r="1151" spans="1:6" hidden="1">
      <c r="A1151">
        <v>1996</v>
      </c>
      <c r="B1151" t="s">
        <v>98</v>
      </c>
      <c r="C1151" t="s">
        <v>23</v>
      </c>
      <c r="D1151" t="s">
        <v>78</v>
      </c>
      <c r="E1151">
        <v>116575</v>
      </c>
    </row>
    <row r="1152" spans="1:6" hidden="1">
      <c r="A1152">
        <v>1996</v>
      </c>
      <c r="B1152" t="s">
        <v>98</v>
      </c>
      <c r="C1152" t="s">
        <v>23</v>
      </c>
      <c r="D1152" t="s">
        <v>79</v>
      </c>
      <c r="E1152">
        <v>5869</v>
      </c>
    </row>
    <row r="1153" spans="1:5" hidden="1">
      <c r="A1153">
        <v>1996</v>
      </c>
      <c r="B1153" t="s">
        <v>98</v>
      </c>
      <c r="C1153" t="s">
        <v>23</v>
      </c>
      <c r="D1153" t="s">
        <v>80</v>
      </c>
      <c r="E1153">
        <v>0</v>
      </c>
    </row>
    <row r="1154" spans="1:5" hidden="1">
      <c r="A1154">
        <v>1996</v>
      </c>
      <c r="B1154" t="s">
        <v>98</v>
      </c>
      <c r="C1154" t="s">
        <v>81</v>
      </c>
      <c r="D1154" t="s">
        <v>27</v>
      </c>
      <c r="E1154">
        <v>585088</v>
      </c>
    </row>
    <row r="1155" spans="1:5" hidden="1">
      <c r="A1155">
        <v>1996</v>
      </c>
      <c r="B1155" t="s">
        <v>98</v>
      </c>
      <c r="C1155" t="s">
        <v>81</v>
      </c>
      <c r="D1155" t="s">
        <v>28</v>
      </c>
      <c r="E1155">
        <v>522334</v>
      </c>
    </row>
    <row r="1156" spans="1:5" hidden="1">
      <c r="A1156">
        <v>1996</v>
      </c>
      <c r="B1156" t="s">
        <v>98</v>
      </c>
      <c r="C1156" t="s">
        <v>81</v>
      </c>
      <c r="D1156" t="s">
        <v>82</v>
      </c>
      <c r="E1156">
        <v>367388</v>
      </c>
    </row>
    <row r="1157" spans="1:5" hidden="1">
      <c r="A1157">
        <v>1996</v>
      </c>
      <c r="B1157" t="s">
        <v>98</v>
      </c>
      <c r="C1157" t="s">
        <v>81</v>
      </c>
      <c r="D1157" t="s">
        <v>83</v>
      </c>
      <c r="E1157">
        <v>25310</v>
      </c>
    </row>
    <row r="1158" spans="1:5" hidden="1">
      <c r="A1158">
        <v>1996</v>
      </c>
      <c r="B1158" t="s">
        <v>98</v>
      </c>
      <c r="C1158" t="s">
        <v>81</v>
      </c>
      <c r="D1158" t="s">
        <v>84</v>
      </c>
      <c r="E1158">
        <v>129636</v>
      </c>
    </row>
    <row r="1159" spans="1:5" hidden="1">
      <c r="A1159">
        <v>1996</v>
      </c>
      <c r="B1159" t="s">
        <v>98</v>
      </c>
      <c r="C1159" t="s">
        <v>81</v>
      </c>
      <c r="D1159" t="s">
        <v>29</v>
      </c>
      <c r="E1159">
        <v>62754</v>
      </c>
    </row>
    <row r="1160" spans="1:5" hidden="1">
      <c r="A1160">
        <v>1996</v>
      </c>
      <c r="B1160" t="s">
        <v>98</v>
      </c>
      <c r="C1160" t="s">
        <v>81</v>
      </c>
      <c r="D1160" t="s">
        <v>30</v>
      </c>
      <c r="E1160">
        <v>0</v>
      </c>
    </row>
    <row r="1161" spans="1:5" hidden="1">
      <c r="A1161">
        <v>1996</v>
      </c>
      <c r="B1161" t="s">
        <v>98</v>
      </c>
      <c r="C1161" t="s">
        <v>81</v>
      </c>
      <c r="D1161" t="s">
        <v>32</v>
      </c>
      <c r="E1161">
        <v>0</v>
      </c>
    </row>
    <row r="1162" spans="1:5" hidden="1">
      <c r="A1162">
        <v>1996</v>
      </c>
      <c r="B1162" t="s">
        <v>98</v>
      </c>
      <c r="C1162" t="s">
        <v>81</v>
      </c>
      <c r="D1162" t="s">
        <v>33</v>
      </c>
      <c r="E1162">
        <v>29033</v>
      </c>
    </row>
    <row r="1163" spans="1:5" hidden="1">
      <c r="A1163">
        <v>1996</v>
      </c>
      <c r="B1163" t="s">
        <v>98</v>
      </c>
      <c r="C1163" t="s">
        <v>81</v>
      </c>
      <c r="D1163" t="s">
        <v>34</v>
      </c>
      <c r="E1163">
        <v>17032</v>
      </c>
    </row>
    <row r="1164" spans="1:5" hidden="1">
      <c r="A1164">
        <v>1996</v>
      </c>
      <c r="B1164" t="s">
        <v>98</v>
      </c>
      <c r="C1164" t="s">
        <v>81</v>
      </c>
      <c r="D1164" t="s">
        <v>35</v>
      </c>
      <c r="E1164">
        <v>9799</v>
      </c>
    </row>
    <row r="1165" spans="1:5" hidden="1">
      <c r="A1165">
        <v>1996</v>
      </c>
      <c r="B1165" t="s">
        <v>98</v>
      </c>
      <c r="C1165" t="s">
        <v>81</v>
      </c>
      <c r="D1165" t="s">
        <v>36</v>
      </c>
      <c r="E1165">
        <v>11978</v>
      </c>
    </row>
    <row r="1166" spans="1:5" hidden="1">
      <c r="A1166">
        <v>1996</v>
      </c>
      <c r="B1166" t="s">
        <v>98</v>
      </c>
      <c r="C1166" t="s">
        <v>81</v>
      </c>
      <c r="D1166" t="s">
        <v>37</v>
      </c>
      <c r="E1166">
        <v>11978</v>
      </c>
    </row>
    <row r="1167" spans="1:5" hidden="1">
      <c r="A1167">
        <v>1996</v>
      </c>
      <c r="B1167" t="s">
        <v>98</v>
      </c>
      <c r="C1167" t="s">
        <v>81</v>
      </c>
      <c r="D1167" t="s">
        <v>38</v>
      </c>
      <c r="E1167">
        <v>0</v>
      </c>
    </row>
    <row r="1168" spans="1:5" hidden="1">
      <c r="A1168">
        <v>1996</v>
      </c>
      <c r="B1168" t="s">
        <v>98</v>
      </c>
      <c r="C1168" t="s">
        <v>81</v>
      </c>
      <c r="D1168" t="s">
        <v>39</v>
      </c>
      <c r="E1168">
        <v>0</v>
      </c>
    </row>
    <row r="1169" spans="1:6" hidden="1">
      <c r="A1169">
        <v>1996</v>
      </c>
      <c r="B1169" t="s">
        <v>98</v>
      </c>
      <c r="C1169" t="s">
        <v>81</v>
      </c>
      <c r="D1169" t="s">
        <v>40</v>
      </c>
      <c r="E1169">
        <v>23</v>
      </c>
    </row>
    <row r="1170" spans="1:6" hidden="1">
      <c r="A1170">
        <v>1996</v>
      </c>
      <c r="B1170" t="s">
        <v>98</v>
      </c>
      <c r="C1170" t="s">
        <v>81</v>
      </c>
      <c r="D1170" t="s">
        <v>41</v>
      </c>
      <c r="E1170">
        <v>23</v>
      </c>
    </row>
    <row r="1171" spans="1:6" hidden="1">
      <c r="A1171">
        <v>1996</v>
      </c>
      <c r="B1171" t="s">
        <v>98</v>
      </c>
      <c r="C1171" t="s">
        <v>81</v>
      </c>
      <c r="D1171" t="s">
        <v>42</v>
      </c>
      <c r="E1171">
        <v>0</v>
      </c>
    </row>
    <row r="1172" spans="1:6" hidden="1">
      <c r="A1172">
        <v>1996</v>
      </c>
      <c r="B1172" t="s">
        <v>98</v>
      </c>
      <c r="C1172" t="s">
        <v>81</v>
      </c>
      <c r="D1172" t="s">
        <v>43</v>
      </c>
      <c r="E1172">
        <v>0</v>
      </c>
      <c r="F1172">
        <v>90</v>
      </c>
    </row>
    <row r="1173" spans="1:6" hidden="1">
      <c r="A1173">
        <v>1996</v>
      </c>
      <c r="B1173" t="s">
        <v>98</v>
      </c>
      <c r="C1173" t="s">
        <v>81</v>
      </c>
      <c r="D1173" t="s">
        <v>44</v>
      </c>
      <c r="E1173">
        <v>0</v>
      </c>
    </row>
    <row r="1174" spans="1:6" hidden="1">
      <c r="A1174">
        <v>1996</v>
      </c>
      <c r="B1174" t="s">
        <v>98</v>
      </c>
      <c r="C1174" t="s">
        <v>81</v>
      </c>
      <c r="D1174" t="s">
        <v>45</v>
      </c>
      <c r="E1174">
        <v>310217</v>
      </c>
    </row>
    <row r="1175" spans="1:6" hidden="1">
      <c r="A1175">
        <v>1996</v>
      </c>
      <c r="B1175" t="s">
        <v>98</v>
      </c>
      <c r="C1175" t="s">
        <v>81</v>
      </c>
      <c r="D1175" t="s">
        <v>46</v>
      </c>
      <c r="E1175">
        <v>310217</v>
      </c>
    </row>
    <row r="1176" spans="1:6" hidden="1">
      <c r="A1176">
        <v>1996</v>
      </c>
      <c r="B1176" t="s">
        <v>98</v>
      </c>
      <c r="C1176" t="s">
        <v>81</v>
      </c>
      <c r="D1176" t="s">
        <v>47</v>
      </c>
      <c r="E1176">
        <v>0</v>
      </c>
    </row>
    <row r="1177" spans="1:6" hidden="1">
      <c r="A1177">
        <v>1996</v>
      </c>
      <c r="B1177" t="s">
        <v>98</v>
      </c>
      <c r="C1177" t="s">
        <v>81</v>
      </c>
      <c r="D1177" t="s">
        <v>48</v>
      </c>
      <c r="E1177">
        <v>483937</v>
      </c>
    </row>
    <row r="1178" spans="1:6" hidden="1">
      <c r="A1178">
        <v>1996</v>
      </c>
      <c r="B1178" t="s">
        <v>98</v>
      </c>
      <c r="C1178" t="s">
        <v>81</v>
      </c>
      <c r="D1178" t="s">
        <v>49</v>
      </c>
      <c r="E1178">
        <v>483937</v>
      </c>
    </row>
    <row r="1179" spans="1:6" hidden="1">
      <c r="A1179">
        <v>1996</v>
      </c>
      <c r="B1179" t="s">
        <v>98</v>
      </c>
      <c r="C1179" t="s">
        <v>81</v>
      </c>
      <c r="D1179" t="s">
        <v>50</v>
      </c>
      <c r="E1179">
        <v>442551</v>
      </c>
    </row>
    <row r="1180" spans="1:6" hidden="1">
      <c r="A1180">
        <v>1996</v>
      </c>
      <c r="B1180" t="s">
        <v>98</v>
      </c>
      <c r="C1180" t="s">
        <v>81</v>
      </c>
      <c r="D1180" t="s">
        <v>51</v>
      </c>
      <c r="E1180">
        <v>1505</v>
      </c>
    </row>
    <row r="1181" spans="1:6" hidden="1">
      <c r="A1181">
        <v>1996</v>
      </c>
      <c r="B1181" t="s">
        <v>98</v>
      </c>
      <c r="C1181" t="s">
        <v>81</v>
      </c>
      <c r="D1181" t="s">
        <v>52</v>
      </c>
      <c r="E1181">
        <v>39881</v>
      </c>
    </row>
    <row r="1182" spans="1:6" hidden="1">
      <c r="A1182">
        <v>1996</v>
      </c>
      <c r="B1182" t="s">
        <v>98</v>
      </c>
      <c r="C1182" t="s">
        <v>81</v>
      </c>
      <c r="D1182" t="s">
        <v>53</v>
      </c>
      <c r="E1182">
        <v>0</v>
      </c>
      <c r="F1182">
        <v>90</v>
      </c>
    </row>
    <row r="1183" spans="1:6" hidden="1">
      <c r="A1183">
        <v>1996</v>
      </c>
      <c r="B1183" t="s">
        <v>98</v>
      </c>
      <c r="C1183" t="s">
        <v>81</v>
      </c>
      <c r="D1183" t="s">
        <v>54</v>
      </c>
      <c r="E1183">
        <v>0</v>
      </c>
      <c r="F1183">
        <v>90</v>
      </c>
    </row>
    <row r="1184" spans="1:6" hidden="1">
      <c r="A1184">
        <v>1996</v>
      </c>
      <c r="B1184" t="s">
        <v>98</v>
      </c>
      <c r="C1184" t="s">
        <v>81</v>
      </c>
      <c r="D1184" t="s">
        <v>59</v>
      </c>
      <c r="E1184">
        <v>98922</v>
      </c>
    </row>
    <row r="1185" spans="1:5" hidden="1">
      <c r="A1185">
        <v>1996</v>
      </c>
      <c r="B1185" t="s">
        <v>98</v>
      </c>
      <c r="C1185" t="s">
        <v>81</v>
      </c>
      <c r="D1185" t="s">
        <v>60</v>
      </c>
      <c r="E1185">
        <v>0</v>
      </c>
    </row>
    <row r="1186" spans="1:5" hidden="1">
      <c r="A1186">
        <v>1996</v>
      </c>
      <c r="B1186" t="s">
        <v>98</v>
      </c>
      <c r="C1186" t="s">
        <v>81</v>
      </c>
      <c r="D1186" t="s">
        <v>61</v>
      </c>
      <c r="E1186">
        <v>0</v>
      </c>
    </row>
    <row r="1187" spans="1:5" hidden="1">
      <c r="A1187">
        <v>1996</v>
      </c>
      <c r="B1187" t="s">
        <v>98</v>
      </c>
      <c r="C1187" t="s">
        <v>81</v>
      </c>
      <c r="D1187" t="s">
        <v>62</v>
      </c>
      <c r="E1187">
        <v>0</v>
      </c>
    </row>
    <row r="1188" spans="1:5" hidden="1">
      <c r="A1188">
        <v>1996</v>
      </c>
      <c r="B1188" t="s">
        <v>98</v>
      </c>
      <c r="C1188" t="s">
        <v>81</v>
      </c>
      <c r="D1188" t="s">
        <v>64</v>
      </c>
      <c r="E1188">
        <v>98922</v>
      </c>
    </row>
    <row r="1189" spans="1:5" hidden="1">
      <c r="A1189">
        <v>1996</v>
      </c>
      <c r="B1189" t="s">
        <v>98</v>
      </c>
      <c r="C1189" t="s">
        <v>81</v>
      </c>
      <c r="D1189" t="s">
        <v>67</v>
      </c>
      <c r="E1189">
        <v>31739</v>
      </c>
    </row>
    <row r="1190" spans="1:5" hidden="1">
      <c r="A1190">
        <v>1996</v>
      </c>
      <c r="B1190" t="s">
        <v>98</v>
      </c>
      <c r="C1190" t="s">
        <v>81</v>
      </c>
      <c r="D1190" t="s">
        <v>68</v>
      </c>
      <c r="E1190">
        <v>0</v>
      </c>
    </row>
    <row r="1191" spans="1:5" hidden="1">
      <c r="A1191">
        <v>1996</v>
      </c>
      <c r="B1191" t="s">
        <v>98</v>
      </c>
      <c r="C1191" t="s">
        <v>81</v>
      </c>
      <c r="D1191" t="s">
        <v>69</v>
      </c>
      <c r="E1191">
        <v>31739</v>
      </c>
    </row>
    <row r="1192" spans="1:5" hidden="1">
      <c r="A1192">
        <v>1996</v>
      </c>
      <c r="B1192" t="s">
        <v>98</v>
      </c>
      <c r="C1192" t="s">
        <v>81</v>
      </c>
      <c r="D1192" t="s">
        <v>70</v>
      </c>
      <c r="E1192">
        <v>0</v>
      </c>
    </row>
    <row r="1193" spans="1:5" hidden="1">
      <c r="A1193">
        <v>1996</v>
      </c>
      <c r="B1193" t="s">
        <v>98</v>
      </c>
      <c r="C1193" t="s">
        <v>81</v>
      </c>
      <c r="D1193" t="s">
        <v>100</v>
      </c>
      <c r="E1193">
        <v>1637893</v>
      </c>
    </row>
    <row r="1194" spans="1:5" hidden="1">
      <c r="A1194">
        <v>1996</v>
      </c>
      <c r="B1194" t="s">
        <v>98</v>
      </c>
      <c r="C1194" t="s">
        <v>81</v>
      </c>
      <c r="D1194" t="s">
        <v>86</v>
      </c>
      <c r="E1194">
        <v>1057175</v>
      </c>
    </row>
    <row r="1195" spans="1:5" hidden="1">
      <c r="A1195">
        <v>1996</v>
      </c>
      <c r="B1195" t="s">
        <v>98</v>
      </c>
      <c r="C1195" t="s">
        <v>81</v>
      </c>
      <c r="D1195" t="s">
        <v>87</v>
      </c>
      <c r="E1195">
        <v>58507</v>
      </c>
    </row>
    <row r="1196" spans="1:5" hidden="1">
      <c r="A1196">
        <v>1996</v>
      </c>
      <c r="B1196" t="s">
        <v>98</v>
      </c>
      <c r="C1196" t="s">
        <v>81</v>
      </c>
      <c r="D1196" t="s">
        <v>101</v>
      </c>
      <c r="E1196">
        <v>98957</v>
      </c>
    </row>
    <row r="1197" spans="1:5" hidden="1">
      <c r="A1197">
        <v>1996</v>
      </c>
      <c r="B1197" t="s">
        <v>98</v>
      </c>
      <c r="C1197" t="s">
        <v>81</v>
      </c>
      <c r="D1197" t="s">
        <v>88</v>
      </c>
      <c r="E1197">
        <v>17107</v>
      </c>
    </row>
    <row r="1198" spans="1:5" hidden="1">
      <c r="A1198">
        <v>1996</v>
      </c>
      <c r="B1198" t="s">
        <v>98</v>
      </c>
      <c r="C1198" t="s">
        <v>81</v>
      </c>
      <c r="D1198" t="s">
        <v>89</v>
      </c>
      <c r="E1198">
        <v>981561</v>
      </c>
    </row>
    <row r="1199" spans="1:5" hidden="1">
      <c r="A1199">
        <v>1996</v>
      </c>
      <c r="B1199" t="s">
        <v>98</v>
      </c>
      <c r="C1199" t="s">
        <v>81</v>
      </c>
      <c r="D1199" t="s">
        <v>77</v>
      </c>
      <c r="E1199">
        <v>246827</v>
      </c>
    </row>
    <row r="1200" spans="1:5" hidden="1">
      <c r="A1200">
        <v>1996</v>
      </c>
      <c r="B1200" t="s">
        <v>102</v>
      </c>
      <c r="C1200" t="s">
        <v>7</v>
      </c>
      <c r="D1200" t="s">
        <v>263</v>
      </c>
      <c r="E1200">
        <v>-685079</v>
      </c>
    </row>
    <row r="1201" spans="1:6" hidden="1">
      <c r="A1201">
        <v>1996</v>
      </c>
      <c r="B1201" t="s">
        <v>102</v>
      </c>
      <c r="C1201" t="s">
        <v>7</v>
      </c>
      <c r="D1201" t="s">
        <v>8</v>
      </c>
      <c r="E1201">
        <v>0</v>
      </c>
      <c r="F1201">
        <v>20</v>
      </c>
    </row>
    <row r="1202" spans="1:6" hidden="1">
      <c r="A1202">
        <v>1996</v>
      </c>
      <c r="B1202" t="s">
        <v>102</v>
      </c>
      <c r="C1202" t="s">
        <v>7</v>
      </c>
      <c r="D1202" t="s">
        <v>9</v>
      </c>
      <c r="E1202">
        <v>0</v>
      </c>
      <c r="F1202">
        <v>20</v>
      </c>
    </row>
    <row r="1203" spans="1:6" hidden="1">
      <c r="A1203">
        <v>1996</v>
      </c>
      <c r="B1203" t="s">
        <v>102</v>
      </c>
      <c r="C1203" t="s">
        <v>10</v>
      </c>
      <c r="D1203" t="s">
        <v>11</v>
      </c>
      <c r="E1203">
        <v>-559697</v>
      </c>
    </row>
    <row r="1204" spans="1:6" hidden="1">
      <c r="A1204">
        <v>1996</v>
      </c>
      <c r="B1204" t="s">
        <v>102</v>
      </c>
      <c r="C1204" t="s">
        <v>10</v>
      </c>
      <c r="D1204" t="s">
        <v>91</v>
      </c>
      <c r="E1204">
        <v>1041922</v>
      </c>
    </row>
    <row r="1205" spans="1:6" hidden="1">
      <c r="A1205">
        <v>1996</v>
      </c>
      <c r="B1205" t="s">
        <v>102</v>
      </c>
      <c r="C1205" t="s">
        <v>10</v>
      </c>
      <c r="D1205" t="s">
        <v>92</v>
      </c>
      <c r="E1205">
        <v>939436</v>
      </c>
    </row>
    <row r="1206" spans="1:6" hidden="1">
      <c r="A1206">
        <v>1996</v>
      </c>
      <c r="B1206" t="s">
        <v>102</v>
      </c>
      <c r="C1206" t="s">
        <v>10</v>
      </c>
      <c r="D1206" t="s">
        <v>14</v>
      </c>
      <c r="E1206">
        <v>596938</v>
      </c>
    </row>
    <row r="1207" spans="1:6" hidden="1">
      <c r="A1207">
        <v>1996</v>
      </c>
      <c r="B1207" t="s">
        <v>102</v>
      </c>
      <c r="C1207" t="s">
        <v>10</v>
      </c>
      <c r="D1207" t="s">
        <v>15</v>
      </c>
      <c r="E1207">
        <v>115043</v>
      </c>
    </row>
    <row r="1208" spans="1:6" hidden="1">
      <c r="A1208">
        <v>1996</v>
      </c>
      <c r="B1208" t="s">
        <v>102</v>
      </c>
      <c r="C1208" t="s">
        <v>10</v>
      </c>
      <c r="D1208" t="s">
        <v>16</v>
      </c>
      <c r="E1208">
        <v>481895</v>
      </c>
    </row>
    <row r="1209" spans="1:6" hidden="1">
      <c r="A1209">
        <v>1996</v>
      </c>
      <c r="B1209" t="s">
        <v>102</v>
      </c>
      <c r="C1209" t="s">
        <v>10</v>
      </c>
      <c r="D1209" t="s">
        <v>17</v>
      </c>
      <c r="E1209">
        <v>0</v>
      </c>
      <c r="F1209">
        <v>20</v>
      </c>
    </row>
    <row r="1210" spans="1:6" hidden="1">
      <c r="A1210">
        <v>1996</v>
      </c>
      <c r="B1210" t="s">
        <v>102</v>
      </c>
      <c r="C1210" t="s">
        <v>10</v>
      </c>
      <c r="D1210" t="s">
        <v>18</v>
      </c>
      <c r="E1210">
        <v>2746168</v>
      </c>
    </row>
    <row r="1211" spans="1:6" hidden="1">
      <c r="A1211">
        <v>1996</v>
      </c>
      <c r="B1211" t="s">
        <v>102</v>
      </c>
      <c r="C1211" t="s">
        <v>10</v>
      </c>
      <c r="D1211" t="s">
        <v>19</v>
      </c>
      <c r="E1211">
        <v>2639308</v>
      </c>
    </row>
    <row r="1212" spans="1:6" hidden="1">
      <c r="A1212">
        <v>1996</v>
      </c>
      <c r="B1212" t="s">
        <v>102</v>
      </c>
      <c r="C1212" t="s">
        <v>10</v>
      </c>
      <c r="D1212" t="s">
        <v>20</v>
      </c>
      <c r="E1212">
        <v>3086576</v>
      </c>
    </row>
    <row r="1213" spans="1:6" hidden="1">
      <c r="A1213">
        <v>1996</v>
      </c>
      <c r="B1213" t="s">
        <v>102</v>
      </c>
      <c r="C1213" t="s">
        <v>10</v>
      </c>
      <c r="D1213" t="s">
        <v>21</v>
      </c>
      <c r="E1213">
        <v>-457212</v>
      </c>
    </row>
    <row r="1214" spans="1:6" hidden="1">
      <c r="A1214">
        <v>1996</v>
      </c>
      <c r="B1214" t="s">
        <v>102</v>
      </c>
      <c r="C1214" t="s">
        <v>10</v>
      </c>
      <c r="D1214" t="s">
        <v>22</v>
      </c>
      <c r="E1214">
        <v>-539379</v>
      </c>
    </row>
    <row r="1215" spans="1:6" hidden="1">
      <c r="A1215">
        <v>1996</v>
      </c>
      <c r="B1215" t="s">
        <v>102</v>
      </c>
      <c r="C1215" t="s">
        <v>23</v>
      </c>
      <c r="D1215" t="s">
        <v>24</v>
      </c>
      <c r="E1215">
        <v>444866</v>
      </c>
    </row>
    <row r="1216" spans="1:6" hidden="1">
      <c r="A1216">
        <v>1996</v>
      </c>
      <c r="B1216" t="s">
        <v>102</v>
      </c>
      <c r="C1216" t="s">
        <v>23</v>
      </c>
      <c r="D1216" t="s">
        <v>25</v>
      </c>
      <c r="E1216">
        <v>349602</v>
      </c>
    </row>
    <row r="1217" spans="1:5" hidden="1">
      <c r="A1217">
        <v>1996</v>
      </c>
      <c r="B1217" t="s">
        <v>102</v>
      </c>
      <c r="C1217" t="s">
        <v>23</v>
      </c>
      <c r="D1217" t="s">
        <v>26</v>
      </c>
      <c r="E1217">
        <v>95265</v>
      </c>
    </row>
    <row r="1218" spans="1:5" hidden="1">
      <c r="A1218">
        <v>1996</v>
      </c>
      <c r="B1218" t="s">
        <v>102</v>
      </c>
      <c r="C1218" t="s">
        <v>23</v>
      </c>
      <c r="D1218" t="s">
        <v>27</v>
      </c>
      <c r="E1218">
        <v>117</v>
      </c>
    </row>
    <row r="1219" spans="1:5" hidden="1">
      <c r="A1219">
        <v>1996</v>
      </c>
      <c r="B1219" t="s">
        <v>102</v>
      </c>
      <c r="C1219" t="s">
        <v>23</v>
      </c>
      <c r="D1219" t="s">
        <v>29</v>
      </c>
      <c r="E1219">
        <v>117</v>
      </c>
    </row>
    <row r="1220" spans="1:5" hidden="1">
      <c r="A1220">
        <v>1996</v>
      </c>
      <c r="B1220" t="s">
        <v>102</v>
      </c>
      <c r="C1220" t="s">
        <v>23</v>
      </c>
      <c r="D1220" t="s">
        <v>33</v>
      </c>
      <c r="E1220">
        <v>8881</v>
      </c>
    </row>
    <row r="1221" spans="1:5" hidden="1">
      <c r="A1221">
        <v>1996</v>
      </c>
      <c r="B1221" t="s">
        <v>102</v>
      </c>
      <c r="C1221" t="s">
        <v>23</v>
      </c>
      <c r="D1221" t="s">
        <v>34</v>
      </c>
      <c r="E1221">
        <v>4192</v>
      </c>
    </row>
    <row r="1222" spans="1:5" hidden="1">
      <c r="A1222">
        <v>1996</v>
      </c>
      <c r="B1222" t="s">
        <v>102</v>
      </c>
      <c r="C1222" t="s">
        <v>23</v>
      </c>
      <c r="D1222" t="s">
        <v>35</v>
      </c>
      <c r="E1222">
        <v>4843</v>
      </c>
    </row>
    <row r="1223" spans="1:5" hidden="1">
      <c r="A1223">
        <v>1996</v>
      </c>
      <c r="B1223" t="s">
        <v>102</v>
      </c>
      <c r="C1223" t="s">
        <v>23</v>
      </c>
      <c r="D1223" t="s">
        <v>39</v>
      </c>
      <c r="E1223">
        <v>0</v>
      </c>
    </row>
    <row r="1224" spans="1:5" hidden="1">
      <c r="A1224">
        <v>1996</v>
      </c>
      <c r="B1224" t="s">
        <v>102</v>
      </c>
      <c r="C1224" t="s">
        <v>23</v>
      </c>
      <c r="D1224" t="s">
        <v>40</v>
      </c>
      <c r="E1224">
        <v>0</v>
      </c>
    </row>
    <row r="1225" spans="1:5" hidden="1">
      <c r="A1225">
        <v>1996</v>
      </c>
      <c r="B1225" t="s">
        <v>102</v>
      </c>
      <c r="C1225" t="s">
        <v>23</v>
      </c>
      <c r="D1225" t="s">
        <v>41</v>
      </c>
      <c r="E1225">
        <v>0</v>
      </c>
    </row>
    <row r="1226" spans="1:5" hidden="1">
      <c r="A1226">
        <v>1996</v>
      </c>
      <c r="B1226" t="s">
        <v>102</v>
      </c>
      <c r="C1226" t="s">
        <v>23</v>
      </c>
      <c r="D1226" t="s">
        <v>42</v>
      </c>
      <c r="E1226">
        <v>0</v>
      </c>
    </row>
    <row r="1227" spans="1:5" hidden="1">
      <c r="A1227">
        <v>1996</v>
      </c>
      <c r="B1227" t="s">
        <v>102</v>
      </c>
      <c r="C1227" t="s">
        <v>23</v>
      </c>
      <c r="D1227" t="s">
        <v>43</v>
      </c>
      <c r="E1227">
        <v>0</v>
      </c>
    </row>
    <row r="1228" spans="1:5" hidden="1">
      <c r="A1228">
        <v>1996</v>
      </c>
      <c r="B1228" t="s">
        <v>102</v>
      </c>
      <c r="C1228" t="s">
        <v>23</v>
      </c>
      <c r="D1228" t="s">
        <v>44</v>
      </c>
      <c r="E1228">
        <v>4689</v>
      </c>
    </row>
    <row r="1229" spans="1:5" hidden="1">
      <c r="A1229">
        <v>1996</v>
      </c>
      <c r="B1229" t="s">
        <v>102</v>
      </c>
      <c r="C1229" t="s">
        <v>23</v>
      </c>
      <c r="D1229" t="s">
        <v>45</v>
      </c>
      <c r="E1229">
        <v>228701</v>
      </c>
    </row>
    <row r="1230" spans="1:5" hidden="1">
      <c r="A1230">
        <v>1996</v>
      </c>
      <c r="B1230" t="s">
        <v>102</v>
      </c>
      <c r="C1230" t="s">
        <v>23</v>
      </c>
      <c r="D1230" t="s">
        <v>46</v>
      </c>
      <c r="E1230">
        <v>228701</v>
      </c>
    </row>
    <row r="1231" spans="1:5" hidden="1">
      <c r="A1231">
        <v>1996</v>
      </c>
      <c r="B1231" t="s">
        <v>102</v>
      </c>
      <c r="C1231" t="s">
        <v>23</v>
      </c>
      <c r="D1231" t="s">
        <v>47</v>
      </c>
      <c r="E1231">
        <v>0</v>
      </c>
    </row>
    <row r="1232" spans="1:5" hidden="1">
      <c r="A1232">
        <v>1996</v>
      </c>
      <c r="B1232" t="s">
        <v>102</v>
      </c>
      <c r="C1232" t="s">
        <v>23</v>
      </c>
      <c r="D1232" t="s">
        <v>48</v>
      </c>
      <c r="E1232">
        <v>515927</v>
      </c>
    </row>
    <row r="1233" spans="1:5" hidden="1">
      <c r="A1233">
        <v>1996</v>
      </c>
      <c r="B1233" t="s">
        <v>102</v>
      </c>
      <c r="C1233" t="s">
        <v>23</v>
      </c>
      <c r="D1233" t="s">
        <v>49</v>
      </c>
      <c r="E1233">
        <v>515927</v>
      </c>
    </row>
    <row r="1234" spans="1:5" hidden="1">
      <c r="A1234">
        <v>1996</v>
      </c>
      <c r="B1234" t="s">
        <v>102</v>
      </c>
      <c r="C1234" t="s">
        <v>23</v>
      </c>
      <c r="D1234" t="s">
        <v>50</v>
      </c>
      <c r="E1234">
        <v>442551</v>
      </c>
    </row>
    <row r="1235" spans="1:5" hidden="1">
      <c r="A1235">
        <v>1996</v>
      </c>
      <c r="B1235" t="s">
        <v>102</v>
      </c>
      <c r="C1235" t="s">
        <v>23</v>
      </c>
      <c r="D1235" t="s">
        <v>51</v>
      </c>
      <c r="E1235">
        <v>33495</v>
      </c>
    </row>
    <row r="1236" spans="1:5" hidden="1">
      <c r="A1236">
        <v>1996</v>
      </c>
      <c r="B1236" t="s">
        <v>102</v>
      </c>
      <c r="C1236" t="s">
        <v>23</v>
      </c>
      <c r="D1236" t="s">
        <v>52</v>
      </c>
      <c r="E1236">
        <v>39881</v>
      </c>
    </row>
    <row r="1237" spans="1:5" hidden="1">
      <c r="A1237">
        <v>1996</v>
      </c>
      <c r="B1237" t="s">
        <v>102</v>
      </c>
      <c r="C1237" t="s">
        <v>23</v>
      </c>
      <c r="D1237" t="s">
        <v>53</v>
      </c>
      <c r="E1237">
        <v>0</v>
      </c>
    </row>
    <row r="1238" spans="1:5" hidden="1">
      <c r="A1238">
        <v>1996</v>
      </c>
      <c r="B1238" t="s">
        <v>102</v>
      </c>
      <c r="C1238" t="s">
        <v>23</v>
      </c>
      <c r="D1238" t="s">
        <v>54</v>
      </c>
      <c r="E1238">
        <v>0</v>
      </c>
    </row>
    <row r="1239" spans="1:5" hidden="1">
      <c r="A1239">
        <v>1996</v>
      </c>
      <c r="B1239" t="s">
        <v>102</v>
      </c>
      <c r="C1239" t="s">
        <v>23</v>
      </c>
      <c r="D1239" t="s">
        <v>55</v>
      </c>
      <c r="E1239">
        <v>0</v>
      </c>
    </row>
    <row r="1240" spans="1:5" hidden="1">
      <c r="A1240">
        <v>1996</v>
      </c>
      <c r="B1240" t="s">
        <v>102</v>
      </c>
      <c r="C1240" t="s">
        <v>23</v>
      </c>
      <c r="D1240" t="s">
        <v>59</v>
      </c>
      <c r="E1240">
        <v>4791</v>
      </c>
    </row>
    <row r="1241" spans="1:5" hidden="1">
      <c r="A1241">
        <v>1996</v>
      </c>
      <c r="B1241" t="s">
        <v>102</v>
      </c>
      <c r="C1241" t="s">
        <v>23</v>
      </c>
      <c r="D1241" t="s">
        <v>60</v>
      </c>
      <c r="E1241">
        <v>1928</v>
      </c>
    </row>
    <row r="1242" spans="1:5" hidden="1">
      <c r="A1242">
        <v>1996</v>
      </c>
      <c r="B1242" t="s">
        <v>102</v>
      </c>
      <c r="C1242" t="s">
        <v>23</v>
      </c>
      <c r="D1242" t="s">
        <v>64</v>
      </c>
      <c r="E1242">
        <v>2863</v>
      </c>
    </row>
    <row r="1243" spans="1:5" hidden="1">
      <c r="A1243">
        <v>1996</v>
      </c>
      <c r="B1243" t="s">
        <v>102</v>
      </c>
      <c r="C1243" t="s">
        <v>23</v>
      </c>
      <c r="D1243" t="s">
        <v>66</v>
      </c>
      <c r="E1243">
        <v>0</v>
      </c>
    </row>
    <row r="1244" spans="1:5" hidden="1">
      <c r="A1244">
        <v>1996</v>
      </c>
      <c r="B1244" t="s">
        <v>102</v>
      </c>
      <c r="C1244" t="s">
        <v>23</v>
      </c>
      <c r="D1244" t="s">
        <v>67</v>
      </c>
      <c r="E1244">
        <v>0</v>
      </c>
    </row>
    <row r="1245" spans="1:5" hidden="1">
      <c r="A1245">
        <v>1996</v>
      </c>
      <c r="B1245" t="s">
        <v>102</v>
      </c>
      <c r="C1245" t="s">
        <v>23</v>
      </c>
      <c r="D1245" t="s">
        <v>68</v>
      </c>
      <c r="E1245">
        <v>0</v>
      </c>
    </row>
    <row r="1246" spans="1:5" hidden="1">
      <c r="A1246">
        <v>1996</v>
      </c>
      <c r="B1246" t="s">
        <v>102</v>
      </c>
      <c r="C1246" t="s">
        <v>23</v>
      </c>
      <c r="D1246" t="s">
        <v>70</v>
      </c>
      <c r="E1246">
        <v>0</v>
      </c>
    </row>
    <row r="1247" spans="1:5" hidden="1">
      <c r="A1247">
        <v>1996</v>
      </c>
      <c r="B1247" t="s">
        <v>102</v>
      </c>
      <c r="C1247" t="s">
        <v>23</v>
      </c>
      <c r="D1247" t="s">
        <v>71</v>
      </c>
      <c r="E1247">
        <v>0</v>
      </c>
    </row>
    <row r="1248" spans="1:5" hidden="1">
      <c r="A1248">
        <v>1996</v>
      </c>
      <c r="B1248" t="s">
        <v>102</v>
      </c>
      <c r="C1248" t="s">
        <v>23</v>
      </c>
      <c r="D1248" t="s">
        <v>72</v>
      </c>
      <c r="E1248">
        <v>777195</v>
      </c>
    </row>
    <row r="1249" spans="1:5" hidden="1">
      <c r="A1249">
        <v>1996</v>
      </c>
      <c r="B1249" t="s">
        <v>102</v>
      </c>
      <c r="C1249" t="s">
        <v>23</v>
      </c>
      <c r="D1249" t="s">
        <v>73</v>
      </c>
      <c r="E1249">
        <v>3096526</v>
      </c>
    </row>
    <row r="1250" spans="1:5" hidden="1">
      <c r="A1250">
        <v>1996</v>
      </c>
      <c r="B1250" t="s">
        <v>102</v>
      </c>
      <c r="C1250" t="s">
        <v>23</v>
      </c>
      <c r="D1250" t="s">
        <v>74</v>
      </c>
      <c r="E1250">
        <v>3096526</v>
      </c>
    </row>
    <row r="1251" spans="1:5" hidden="1">
      <c r="A1251">
        <v>1996</v>
      </c>
      <c r="B1251" t="s">
        <v>102</v>
      </c>
      <c r="C1251" t="s">
        <v>23</v>
      </c>
      <c r="D1251" t="s">
        <v>76</v>
      </c>
      <c r="E1251">
        <v>82168</v>
      </c>
    </row>
    <row r="1252" spans="1:5" hidden="1">
      <c r="A1252">
        <v>1996</v>
      </c>
      <c r="B1252" t="s">
        <v>102</v>
      </c>
      <c r="C1252" t="s">
        <v>23</v>
      </c>
      <c r="D1252" t="s">
        <v>77</v>
      </c>
      <c r="E1252">
        <v>102485</v>
      </c>
    </row>
    <row r="1253" spans="1:5" hidden="1">
      <c r="A1253">
        <v>1996</v>
      </c>
      <c r="B1253" t="s">
        <v>102</v>
      </c>
      <c r="C1253" t="s">
        <v>23</v>
      </c>
      <c r="D1253" t="s">
        <v>78</v>
      </c>
      <c r="E1253">
        <v>80203</v>
      </c>
    </row>
    <row r="1254" spans="1:5" hidden="1">
      <c r="A1254">
        <v>1996</v>
      </c>
      <c r="B1254" t="s">
        <v>102</v>
      </c>
      <c r="C1254" t="s">
        <v>23</v>
      </c>
      <c r="D1254" t="s">
        <v>79</v>
      </c>
      <c r="E1254">
        <v>1965</v>
      </c>
    </row>
    <row r="1255" spans="1:5" hidden="1">
      <c r="A1255">
        <v>1996</v>
      </c>
      <c r="B1255" t="s">
        <v>102</v>
      </c>
      <c r="C1255" t="s">
        <v>23</v>
      </c>
      <c r="D1255" t="s">
        <v>80</v>
      </c>
      <c r="E1255">
        <v>0</v>
      </c>
    </row>
    <row r="1256" spans="1:5" hidden="1">
      <c r="A1256">
        <v>1996</v>
      </c>
      <c r="B1256" t="s">
        <v>102</v>
      </c>
      <c r="C1256" t="s">
        <v>81</v>
      </c>
      <c r="D1256" t="s">
        <v>24</v>
      </c>
      <c r="E1256">
        <v>2113639</v>
      </c>
    </row>
    <row r="1257" spans="1:5" hidden="1">
      <c r="A1257">
        <v>1996</v>
      </c>
      <c r="B1257" t="s">
        <v>102</v>
      </c>
      <c r="C1257" t="s">
        <v>81</v>
      </c>
      <c r="D1257" t="s">
        <v>25</v>
      </c>
      <c r="E1257">
        <v>1637593</v>
      </c>
    </row>
    <row r="1258" spans="1:5" hidden="1">
      <c r="A1258">
        <v>1996</v>
      </c>
      <c r="B1258" t="s">
        <v>102</v>
      </c>
      <c r="C1258" t="s">
        <v>81</v>
      </c>
      <c r="D1258" t="s">
        <v>26</v>
      </c>
      <c r="E1258">
        <v>476046</v>
      </c>
    </row>
    <row r="1259" spans="1:5" hidden="1">
      <c r="A1259">
        <v>1996</v>
      </c>
      <c r="B1259" t="s">
        <v>102</v>
      </c>
      <c r="C1259" t="s">
        <v>81</v>
      </c>
      <c r="D1259" t="s">
        <v>30</v>
      </c>
      <c r="E1259">
        <v>0</v>
      </c>
    </row>
    <row r="1260" spans="1:5" hidden="1">
      <c r="A1260">
        <v>1996</v>
      </c>
      <c r="B1260" t="s">
        <v>102</v>
      </c>
      <c r="C1260" t="s">
        <v>81</v>
      </c>
      <c r="D1260" t="s">
        <v>32</v>
      </c>
      <c r="E1260">
        <v>0</v>
      </c>
    </row>
    <row r="1261" spans="1:5" hidden="1">
      <c r="A1261">
        <v>1996</v>
      </c>
      <c r="B1261" t="s">
        <v>102</v>
      </c>
      <c r="C1261" t="s">
        <v>81</v>
      </c>
      <c r="D1261" t="s">
        <v>33</v>
      </c>
      <c r="E1261">
        <v>44472</v>
      </c>
    </row>
    <row r="1262" spans="1:5" hidden="1">
      <c r="A1262">
        <v>1996</v>
      </c>
      <c r="B1262" t="s">
        <v>102</v>
      </c>
      <c r="C1262" t="s">
        <v>81</v>
      </c>
      <c r="D1262" t="s">
        <v>34</v>
      </c>
      <c r="E1262">
        <v>19981</v>
      </c>
    </row>
    <row r="1263" spans="1:5" hidden="1">
      <c r="A1263">
        <v>1996</v>
      </c>
      <c r="B1263" t="s">
        <v>102</v>
      </c>
      <c r="C1263" t="s">
        <v>81</v>
      </c>
      <c r="D1263" t="s">
        <v>35</v>
      </c>
      <c r="E1263">
        <v>7361</v>
      </c>
    </row>
    <row r="1264" spans="1:5" hidden="1">
      <c r="A1264">
        <v>1996</v>
      </c>
      <c r="B1264" t="s">
        <v>102</v>
      </c>
      <c r="C1264" t="s">
        <v>81</v>
      </c>
      <c r="D1264" t="s">
        <v>36</v>
      </c>
      <c r="E1264">
        <v>14664</v>
      </c>
    </row>
    <row r="1265" spans="1:5" hidden="1">
      <c r="A1265">
        <v>1996</v>
      </c>
      <c r="B1265" t="s">
        <v>102</v>
      </c>
      <c r="C1265" t="s">
        <v>81</v>
      </c>
      <c r="D1265" t="s">
        <v>37</v>
      </c>
      <c r="E1265">
        <v>6895</v>
      </c>
    </row>
    <row r="1266" spans="1:5" hidden="1">
      <c r="A1266">
        <v>1996</v>
      </c>
      <c r="B1266" t="s">
        <v>102</v>
      </c>
      <c r="C1266" t="s">
        <v>81</v>
      </c>
      <c r="D1266" t="s">
        <v>38</v>
      </c>
      <c r="E1266">
        <v>7769</v>
      </c>
    </row>
    <row r="1267" spans="1:5" hidden="1">
      <c r="A1267">
        <v>1996</v>
      </c>
      <c r="B1267" t="s">
        <v>102</v>
      </c>
      <c r="C1267" t="s">
        <v>81</v>
      </c>
      <c r="D1267" t="s">
        <v>39</v>
      </c>
      <c r="E1267">
        <v>0</v>
      </c>
    </row>
    <row r="1268" spans="1:5" hidden="1">
      <c r="A1268">
        <v>1996</v>
      </c>
      <c r="B1268" t="s">
        <v>102</v>
      </c>
      <c r="C1268" t="s">
        <v>81</v>
      </c>
      <c r="D1268" t="s">
        <v>40</v>
      </c>
      <c r="E1268">
        <v>332</v>
      </c>
    </row>
    <row r="1269" spans="1:5" hidden="1">
      <c r="A1269">
        <v>1996</v>
      </c>
      <c r="B1269" t="s">
        <v>102</v>
      </c>
      <c r="C1269" t="s">
        <v>81</v>
      </c>
      <c r="D1269" t="s">
        <v>41</v>
      </c>
      <c r="E1269">
        <v>332</v>
      </c>
    </row>
    <row r="1270" spans="1:5" hidden="1">
      <c r="A1270">
        <v>1996</v>
      </c>
      <c r="B1270" t="s">
        <v>102</v>
      </c>
      <c r="C1270" t="s">
        <v>81</v>
      </c>
      <c r="D1270" t="s">
        <v>42</v>
      </c>
      <c r="E1270">
        <v>0</v>
      </c>
    </row>
    <row r="1271" spans="1:5" hidden="1">
      <c r="A1271">
        <v>1996</v>
      </c>
      <c r="B1271" t="s">
        <v>102</v>
      </c>
      <c r="C1271" t="s">
        <v>81</v>
      </c>
      <c r="D1271" t="s">
        <v>43</v>
      </c>
      <c r="E1271">
        <v>0</v>
      </c>
    </row>
    <row r="1272" spans="1:5" hidden="1">
      <c r="A1272">
        <v>1996</v>
      </c>
      <c r="B1272" t="s">
        <v>102</v>
      </c>
      <c r="C1272" t="s">
        <v>81</v>
      </c>
      <c r="D1272" t="s">
        <v>44</v>
      </c>
      <c r="E1272">
        <v>9495</v>
      </c>
    </row>
    <row r="1273" spans="1:5" hidden="1">
      <c r="A1273">
        <v>1996</v>
      </c>
      <c r="B1273" t="s">
        <v>102</v>
      </c>
      <c r="C1273" t="s">
        <v>81</v>
      </c>
      <c r="D1273" t="s">
        <v>48</v>
      </c>
      <c r="E1273">
        <v>1085369</v>
      </c>
    </row>
    <row r="1274" spans="1:5" hidden="1">
      <c r="A1274">
        <v>1996</v>
      </c>
      <c r="B1274" t="s">
        <v>102</v>
      </c>
      <c r="C1274" t="s">
        <v>81</v>
      </c>
      <c r="D1274" t="s">
        <v>49</v>
      </c>
      <c r="E1274">
        <v>0</v>
      </c>
    </row>
    <row r="1275" spans="1:5" hidden="1">
      <c r="A1275">
        <v>1996</v>
      </c>
      <c r="B1275" t="s">
        <v>102</v>
      </c>
      <c r="C1275" t="s">
        <v>81</v>
      </c>
      <c r="D1275" t="s">
        <v>50</v>
      </c>
      <c r="E1275">
        <v>0</v>
      </c>
    </row>
    <row r="1276" spans="1:5" hidden="1">
      <c r="A1276">
        <v>1996</v>
      </c>
      <c r="B1276" t="s">
        <v>102</v>
      </c>
      <c r="C1276" t="s">
        <v>81</v>
      </c>
      <c r="D1276" t="s">
        <v>51</v>
      </c>
      <c r="E1276">
        <v>0</v>
      </c>
    </row>
    <row r="1277" spans="1:5" hidden="1">
      <c r="A1277">
        <v>1996</v>
      </c>
      <c r="B1277" t="s">
        <v>102</v>
      </c>
      <c r="C1277" t="s">
        <v>81</v>
      </c>
      <c r="D1277" t="s">
        <v>52</v>
      </c>
      <c r="E1277">
        <v>0</v>
      </c>
    </row>
    <row r="1278" spans="1:5" hidden="1">
      <c r="A1278">
        <v>1996</v>
      </c>
      <c r="B1278" t="s">
        <v>102</v>
      </c>
      <c r="C1278" t="s">
        <v>81</v>
      </c>
      <c r="D1278" t="s">
        <v>53</v>
      </c>
      <c r="E1278">
        <v>0</v>
      </c>
    </row>
    <row r="1279" spans="1:5" hidden="1">
      <c r="A1279">
        <v>1996</v>
      </c>
      <c r="B1279" t="s">
        <v>102</v>
      </c>
      <c r="C1279" t="s">
        <v>81</v>
      </c>
      <c r="D1279" t="s">
        <v>54</v>
      </c>
      <c r="E1279">
        <v>0</v>
      </c>
    </row>
    <row r="1280" spans="1:5" hidden="1">
      <c r="A1280">
        <v>1996</v>
      </c>
      <c r="B1280" t="s">
        <v>102</v>
      </c>
      <c r="C1280" t="s">
        <v>81</v>
      </c>
      <c r="D1280" t="s">
        <v>55</v>
      </c>
      <c r="E1280">
        <v>638101</v>
      </c>
    </row>
    <row r="1281" spans="1:6" hidden="1">
      <c r="A1281">
        <v>1996</v>
      </c>
      <c r="B1281" t="s">
        <v>102</v>
      </c>
      <c r="C1281" t="s">
        <v>81</v>
      </c>
      <c r="D1281" t="s">
        <v>56</v>
      </c>
      <c r="E1281">
        <v>447268</v>
      </c>
    </row>
    <row r="1282" spans="1:6" hidden="1">
      <c r="A1282">
        <v>1996</v>
      </c>
      <c r="B1282" t="s">
        <v>102</v>
      </c>
      <c r="C1282" t="s">
        <v>81</v>
      </c>
      <c r="D1282" t="s">
        <v>57</v>
      </c>
      <c r="E1282">
        <v>445162</v>
      </c>
    </row>
    <row r="1283" spans="1:6" hidden="1">
      <c r="A1283">
        <v>1996</v>
      </c>
      <c r="B1283" t="s">
        <v>102</v>
      </c>
      <c r="C1283" t="s">
        <v>81</v>
      </c>
      <c r="D1283" t="s">
        <v>58</v>
      </c>
      <c r="E1283">
        <v>2106</v>
      </c>
    </row>
    <row r="1284" spans="1:6" hidden="1">
      <c r="A1284">
        <v>1996</v>
      </c>
      <c r="B1284" t="s">
        <v>102</v>
      </c>
      <c r="C1284" t="s">
        <v>81</v>
      </c>
      <c r="D1284" t="s">
        <v>59</v>
      </c>
      <c r="E1284">
        <v>4458</v>
      </c>
    </row>
    <row r="1285" spans="1:6" hidden="1">
      <c r="A1285">
        <v>1996</v>
      </c>
      <c r="B1285" t="s">
        <v>102</v>
      </c>
      <c r="C1285" t="s">
        <v>81</v>
      </c>
      <c r="D1285" t="s">
        <v>61</v>
      </c>
      <c r="E1285">
        <v>3085</v>
      </c>
    </row>
    <row r="1286" spans="1:6" hidden="1">
      <c r="A1286">
        <v>1996</v>
      </c>
      <c r="B1286" t="s">
        <v>102</v>
      </c>
      <c r="C1286" t="s">
        <v>81</v>
      </c>
      <c r="D1286" t="s">
        <v>64</v>
      </c>
      <c r="E1286">
        <v>1373</v>
      </c>
    </row>
    <row r="1287" spans="1:6" hidden="1">
      <c r="A1287">
        <v>1996</v>
      </c>
      <c r="B1287" t="s">
        <v>102</v>
      </c>
      <c r="C1287" t="s">
        <v>81</v>
      </c>
      <c r="D1287" t="s">
        <v>66</v>
      </c>
      <c r="E1287">
        <v>6</v>
      </c>
    </row>
    <row r="1288" spans="1:6" hidden="1">
      <c r="A1288">
        <v>1996</v>
      </c>
      <c r="B1288" t="s">
        <v>102</v>
      </c>
      <c r="C1288" t="s">
        <v>81</v>
      </c>
      <c r="D1288" t="s">
        <v>67</v>
      </c>
      <c r="E1288">
        <v>0</v>
      </c>
    </row>
    <row r="1289" spans="1:6" hidden="1">
      <c r="A1289">
        <v>1996</v>
      </c>
      <c r="B1289" t="s">
        <v>102</v>
      </c>
      <c r="C1289" t="s">
        <v>81</v>
      </c>
      <c r="D1289" t="s">
        <v>69</v>
      </c>
      <c r="E1289">
        <v>0</v>
      </c>
    </row>
    <row r="1290" spans="1:6" hidden="1">
      <c r="A1290">
        <v>1996</v>
      </c>
      <c r="B1290" t="s">
        <v>102</v>
      </c>
      <c r="C1290" t="s">
        <v>81</v>
      </c>
      <c r="D1290" t="s">
        <v>70</v>
      </c>
      <c r="E1290">
        <v>0</v>
      </c>
    </row>
    <row r="1291" spans="1:6" hidden="1">
      <c r="A1291">
        <v>1996</v>
      </c>
      <c r="B1291" t="s">
        <v>102</v>
      </c>
      <c r="C1291" t="s">
        <v>81</v>
      </c>
      <c r="D1291" t="s">
        <v>86</v>
      </c>
      <c r="E1291">
        <v>1819117</v>
      </c>
    </row>
    <row r="1292" spans="1:6" hidden="1">
      <c r="A1292">
        <v>1996</v>
      </c>
      <c r="B1292" t="s">
        <v>102</v>
      </c>
      <c r="C1292" t="s">
        <v>81</v>
      </c>
      <c r="D1292" t="s">
        <v>87</v>
      </c>
      <c r="E1292">
        <v>1574187</v>
      </c>
    </row>
    <row r="1293" spans="1:6" hidden="1">
      <c r="A1293">
        <v>1996</v>
      </c>
      <c r="B1293" t="s">
        <v>102</v>
      </c>
      <c r="C1293" t="s">
        <v>81</v>
      </c>
      <c r="D1293" t="s">
        <v>88</v>
      </c>
      <c r="E1293">
        <v>244929</v>
      </c>
    </row>
    <row r="1294" spans="1:6" hidden="1">
      <c r="A1294">
        <v>1996</v>
      </c>
      <c r="B1294" t="s">
        <v>102</v>
      </c>
      <c r="C1294" t="s">
        <v>81</v>
      </c>
      <c r="D1294" t="s">
        <v>77</v>
      </c>
      <c r="E1294">
        <v>102485</v>
      </c>
    </row>
    <row r="1295" spans="1:6" hidden="1">
      <c r="A1295">
        <v>1996</v>
      </c>
      <c r="B1295" t="s">
        <v>103</v>
      </c>
      <c r="C1295" t="s">
        <v>7</v>
      </c>
      <c r="D1295" t="s">
        <v>263</v>
      </c>
      <c r="E1295">
        <v>-702256</v>
      </c>
    </row>
    <row r="1296" spans="1:6" hidden="1">
      <c r="A1296">
        <v>1996</v>
      </c>
      <c r="B1296" t="s">
        <v>103</v>
      </c>
      <c r="C1296" t="s">
        <v>7</v>
      </c>
      <c r="D1296" t="s">
        <v>8</v>
      </c>
      <c r="E1296">
        <v>0</v>
      </c>
      <c r="F1296">
        <v>20</v>
      </c>
    </row>
    <row r="1297" spans="1:6" hidden="1">
      <c r="A1297">
        <v>1996</v>
      </c>
      <c r="B1297" t="s">
        <v>103</v>
      </c>
      <c r="C1297" t="s">
        <v>7</v>
      </c>
      <c r="D1297" t="s">
        <v>9</v>
      </c>
      <c r="E1297">
        <v>0</v>
      </c>
      <c r="F1297">
        <v>20</v>
      </c>
    </row>
    <row r="1298" spans="1:6" hidden="1">
      <c r="A1298">
        <v>1996</v>
      </c>
      <c r="B1298" t="s">
        <v>103</v>
      </c>
      <c r="C1298" t="s">
        <v>10</v>
      </c>
      <c r="D1298" t="s">
        <v>11</v>
      </c>
      <c r="E1298">
        <v>-578760</v>
      </c>
    </row>
    <row r="1299" spans="1:6" hidden="1">
      <c r="A1299">
        <v>1996</v>
      </c>
      <c r="B1299" t="s">
        <v>103</v>
      </c>
      <c r="C1299" t="s">
        <v>10</v>
      </c>
      <c r="D1299" t="s">
        <v>91</v>
      </c>
      <c r="E1299">
        <v>1052882</v>
      </c>
    </row>
    <row r="1300" spans="1:6" hidden="1">
      <c r="A1300">
        <v>1996</v>
      </c>
      <c r="B1300" t="s">
        <v>103</v>
      </c>
      <c r="C1300" t="s">
        <v>10</v>
      </c>
      <c r="D1300" t="s">
        <v>92</v>
      </c>
      <c r="E1300">
        <v>947853</v>
      </c>
    </row>
    <row r="1301" spans="1:6" hidden="1">
      <c r="A1301">
        <v>1996</v>
      </c>
      <c r="B1301" t="s">
        <v>103</v>
      </c>
      <c r="C1301" t="s">
        <v>10</v>
      </c>
      <c r="D1301" t="s">
        <v>14</v>
      </c>
      <c r="E1301">
        <v>599498</v>
      </c>
    </row>
    <row r="1302" spans="1:6" hidden="1">
      <c r="A1302">
        <v>1996</v>
      </c>
      <c r="B1302" t="s">
        <v>103</v>
      </c>
      <c r="C1302" t="s">
        <v>10</v>
      </c>
      <c r="D1302" t="s">
        <v>15</v>
      </c>
      <c r="E1302">
        <v>117602</v>
      </c>
    </row>
    <row r="1303" spans="1:6" hidden="1">
      <c r="A1303">
        <v>1996</v>
      </c>
      <c r="B1303" t="s">
        <v>103</v>
      </c>
      <c r="C1303" t="s">
        <v>10</v>
      </c>
      <c r="D1303" t="s">
        <v>16</v>
      </c>
      <c r="E1303">
        <v>481895</v>
      </c>
    </row>
    <row r="1304" spans="1:6" hidden="1">
      <c r="A1304">
        <v>1996</v>
      </c>
      <c r="B1304" t="s">
        <v>103</v>
      </c>
      <c r="C1304" t="s">
        <v>10</v>
      </c>
      <c r="D1304" t="s">
        <v>17</v>
      </c>
      <c r="E1304">
        <v>0</v>
      </c>
      <c r="F1304">
        <v>20</v>
      </c>
    </row>
    <row r="1305" spans="1:6" hidden="1">
      <c r="A1305">
        <v>1996</v>
      </c>
      <c r="B1305" t="s">
        <v>103</v>
      </c>
      <c r="C1305" t="s">
        <v>10</v>
      </c>
      <c r="D1305" t="s">
        <v>18</v>
      </c>
      <c r="E1305">
        <v>2750286</v>
      </c>
    </row>
    <row r="1306" spans="1:6" hidden="1">
      <c r="A1306">
        <v>1996</v>
      </c>
      <c r="B1306" t="s">
        <v>103</v>
      </c>
      <c r="C1306" t="s">
        <v>10</v>
      </c>
      <c r="D1306" t="s">
        <v>19</v>
      </c>
      <c r="E1306">
        <v>2646290</v>
      </c>
    </row>
    <row r="1307" spans="1:6" hidden="1">
      <c r="A1307">
        <v>1996</v>
      </c>
      <c r="B1307" t="s">
        <v>103</v>
      </c>
      <c r="C1307" t="s">
        <v>10</v>
      </c>
      <c r="D1307" t="s">
        <v>20</v>
      </c>
      <c r="E1307">
        <v>3070057</v>
      </c>
    </row>
    <row r="1308" spans="1:6" hidden="1">
      <c r="A1308">
        <v>1996</v>
      </c>
      <c r="B1308" t="s">
        <v>103</v>
      </c>
      <c r="C1308" t="s">
        <v>10</v>
      </c>
      <c r="D1308" t="s">
        <v>21</v>
      </c>
      <c r="E1308">
        <v>-473731</v>
      </c>
    </row>
    <row r="1309" spans="1:6" hidden="1">
      <c r="A1309">
        <v>1996</v>
      </c>
      <c r="B1309" t="s">
        <v>103</v>
      </c>
      <c r="C1309" t="s">
        <v>10</v>
      </c>
      <c r="D1309" t="s">
        <v>22</v>
      </c>
      <c r="E1309">
        <v>-556556</v>
      </c>
    </row>
    <row r="1310" spans="1:6" hidden="1">
      <c r="A1310">
        <v>1996</v>
      </c>
      <c r="B1310" t="s">
        <v>103</v>
      </c>
      <c r="C1310" t="s">
        <v>23</v>
      </c>
      <c r="D1310" t="s">
        <v>24</v>
      </c>
      <c r="E1310">
        <v>453267</v>
      </c>
    </row>
    <row r="1311" spans="1:6" hidden="1">
      <c r="A1311">
        <v>1996</v>
      </c>
      <c r="B1311" t="s">
        <v>103</v>
      </c>
      <c r="C1311" t="s">
        <v>23</v>
      </c>
      <c r="D1311" t="s">
        <v>25</v>
      </c>
      <c r="E1311">
        <v>356309</v>
      </c>
    </row>
    <row r="1312" spans="1:6" hidden="1">
      <c r="A1312">
        <v>1996</v>
      </c>
      <c r="B1312" t="s">
        <v>103</v>
      </c>
      <c r="C1312" t="s">
        <v>23</v>
      </c>
      <c r="D1312" t="s">
        <v>26</v>
      </c>
      <c r="E1312">
        <v>96959</v>
      </c>
    </row>
    <row r="1313" spans="1:5" hidden="1">
      <c r="A1313">
        <v>1996</v>
      </c>
      <c r="B1313" t="s">
        <v>103</v>
      </c>
      <c r="C1313" t="s">
        <v>23</v>
      </c>
      <c r="D1313" t="s">
        <v>27</v>
      </c>
      <c r="E1313">
        <v>117</v>
      </c>
    </row>
    <row r="1314" spans="1:5" hidden="1">
      <c r="A1314">
        <v>1996</v>
      </c>
      <c r="B1314" t="s">
        <v>103</v>
      </c>
      <c r="C1314" t="s">
        <v>23</v>
      </c>
      <c r="D1314" t="s">
        <v>29</v>
      </c>
      <c r="E1314">
        <v>117</v>
      </c>
    </row>
    <row r="1315" spans="1:5" hidden="1">
      <c r="A1315">
        <v>1996</v>
      </c>
      <c r="B1315" t="s">
        <v>103</v>
      </c>
      <c r="C1315" t="s">
        <v>23</v>
      </c>
      <c r="D1315" t="s">
        <v>33</v>
      </c>
      <c r="E1315">
        <v>8881</v>
      </c>
    </row>
    <row r="1316" spans="1:5" hidden="1">
      <c r="A1316">
        <v>1996</v>
      </c>
      <c r="B1316" t="s">
        <v>103</v>
      </c>
      <c r="C1316" t="s">
        <v>23</v>
      </c>
      <c r="D1316" t="s">
        <v>34</v>
      </c>
      <c r="E1316">
        <v>4192</v>
      </c>
    </row>
    <row r="1317" spans="1:5" hidden="1">
      <c r="A1317">
        <v>1996</v>
      </c>
      <c r="B1317" t="s">
        <v>103</v>
      </c>
      <c r="C1317" t="s">
        <v>23</v>
      </c>
      <c r="D1317" t="s">
        <v>35</v>
      </c>
      <c r="E1317">
        <v>4843</v>
      </c>
    </row>
    <row r="1318" spans="1:5" hidden="1">
      <c r="A1318">
        <v>1996</v>
      </c>
      <c r="B1318" t="s">
        <v>103</v>
      </c>
      <c r="C1318" t="s">
        <v>23</v>
      </c>
      <c r="D1318" t="s">
        <v>39</v>
      </c>
      <c r="E1318">
        <v>0</v>
      </c>
    </row>
    <row r="1319" spans="1:5" hidden="1">
      <c r="A1319">
        <v>1996</v>
      </c>
      <c r="B1319" t="s">
        <v>103</v>
      </c>
      <c r="C1319" t="s">
        <v>23</v>
      </c>
      <c r="D1319" t="s">
        <v>40</v>
      </c>
      <c r="E1319">
        <v>0</v>
      </c>
    </row>
    <row r="1320" spans="1:5" hidden="1">
      <c r="A1320">
        <v>1996</v>
      </c>
      <c r="B1320" t="s">
        <v>103</v>
      </c>
      <c r="C1320" t="s">
        <v>23</v>
      </c>
      <c r="D1320" t="s">
        <v>41</v>
      </c>
      <c r="E1320">
        <v>0</v>
      </c>
    </row>
    <row r="1321" spans="1:5" hidden="1">
      <c r="A1321">
        <v>1996</v>
      </c>
      <c r="B1321" t="s">
        <v>103</v>
      </c>
      <c r="C1321" t="s">
        <v>23</v>
      </c>
      <c r="D1321" t="s">
        <v>42</v>
      </c>
      <c r="E1321">
        <v>0</v>
      </c>
    </row>
    <row r="1322" spans="1:5" hidden="1">
      <c r="A1322">
        <v>1996</v>
      </c>
      <c r="B1322" t="s">
        <v>103</v>
      </c>
      <c r="C1322" t="s">
        <v>23</v>
      </c>
      <c r="D1322" t="s">
        <v>43</v>
      </c>
      <c r="E1322">
        <v>0</v>
      </c>
    </row>
    <row r="1323" spans="1:5" hidden="1">
      <c r="A1323">
        <v>1996</v>
      </c>
      <c r="B1323" t="s">
        <v>103</v>
      </c>
      <c r="C1323" t="s">
        <v>23</v>
      </c>
      <c r="D1323" t="s">
        <v>44</v>
      </c>
      <c r="E1323">
        <v>4689</v>
      </c>
    </row>
    <row r="1324" spans="1:5" hidden="1">
      <c r="A1324">
        <v>1996</v>
      </c>
      <c r="B1324" t="s">
        <v>103</v>
      </c>
      <c r="C1324" t="s">
        <v>23</v>
      </c>
      <c r="D1324" t="s">
        <v>45</v>
      </c>
      <c r="E1324">
        <v>228701</v>
      </c>
    </row>
    <row r="1325" spans="1:5" hidden="1">
      <c r="A1325">
        <v>1996</v>
      </c>
      <c r="B1325" t="s">
        <v>103</v>
      </c>
      <c r="C1325" t="s">
        <v>23</v>
      </c>
      <c r="D1325" t="s">
        <v>46</v>
      </c>
      <c r="E1325">
        <v>228701</v>
      </c>
    </row>
    <row r="1326" spans="1:5" hidden="1">
      <c r="A1326">
        <v>1996</v>
      </c>
      <c r="B1326" t="s">
        <v>103</v>
      </c>
      <c r="C1326" t="s">
        <v>23</v>
      </c>
      <c r="D1326" t="s">
        <v>47</v>
      </c>
      <c r="E1326">
        <v>0</v>
      </c>
    </row>
    <row r="1327" spans="1:5" hidden="1">
      <c r="A1327">
        <v>1996</v>
      </c>
      <c r="B1327" t="s">
        <v>103</v>
      </c>
      <c r="C1327" t="s">
        <v>23</v>
      </c>
      <c r="D1327" t="s">
        <v>48</v>
      </c>
      <c r="E1327">
        <v>539439</v>
      </c>
    </row>
    <row r="1328" spans="1:5" hidden="1">
      <c r="A1328">
        <v>1996</v>
      </c>
      <c r="B1328" t="s">
        <v>103</v>
      </c>
      <c r="C1328" t="s">
        <v>23</v>
      </c>
      <c r="D1328" t="s">
        <v>49</v>
      </c>
      <c r="E1328">
        <v>515927</v>
      </c>
    </row>
    <row r="1329" spans="1:5" hidden="1">
      <c r="A1329">
        <v>1996</v>
      </c>
      <c r="B1329" t="s">
        <v>103</v>
      </c>
      <c r="C1329" t="s">
        <v>23</v>
      </c>
      <c r="D1329" t="s">
        <v>50</v>
      </c>
      <c r="E1329">
        <v>442551</v>
      </c>
    </row>
    <row r="1330" spans="1:5" hidden="1">
      <c r="A1330">
        <v>1996</v>
      </c>
      <c r="B1330" t="s">
        <v>103</v>
      </c>
      <c r="C1330" t="s">
        <v>23</v>
      </c>
      <c r="D1330" t="s">
        <v>51</v>
      </c>
      <c r="E1330">
        <v>33495</v>
      </c>
    </row>
    <row r="1331" spans="1:5" hidden="1">
      <c r="A1331">
        <v>1996</v>
      </c>
      <c r="B1331" t="s">
        <v>103</v>
      </c>
      <c r="C1331" t="s">
        <v>23</v>
      </c>
      <c r="D1331" t="s">
        <v>52</v>
      </c>
      <c r="E1331">
        <v>39881</v>
      </c>
    </row>
    <row r="1332" spans="1:5" hidden="1">
      <c r="A1332">
        <v>1996</v>
      </c>
      <c r="B1332" t="s">
        <v>103</v>
      </c>
      <c r="C1332" t="s">
        <v>23</v>
      </c>
      <c r="D1332" t="s">
        <v>53</v>
      </c>
      <c r="E1332">
        <v>0</v>
      </c>
    </row>
    <row r="1333" spans="1:5" hidden="1">
      <c r="A1333">
        <v>1996</v>
      </c>
      <c r="B1333" t="s">
        <v>103</v>
      </c>
      <c r="C1333" t="s">
        <v>23</v>
      </c>
      <c r="D1333" t="s">
        <v>54</v>
      </c>
      <c r="E1333">
        <v>0</v>
      </c>
    </row>
    <row r="1334" spans="1:5" hidden="1">
      <c r="A1334">
        <v>1996</v>
      </c>
      <c r="B1334" t="s">
        <v>103</v>
      </c>
      <c r="C1334" t="s">
        <v>23</v>
      </c>
      <c r="D1334" t="s">
        <v>55</v>
      </c>
      <c r="E1334">
        <v>11</v>
      </c>
    </row>
    <row r="1335" spans="1:5" hidden="1">
      <c r="A1335">
        <v>1996</v>
      </c>
      <c r="B1335" t="s">
        <v>103</v>
      </c>
      <c r="C1335" t="s">
        <v>23</v>
      </c>
      <c r="D1335" t="s">
        <v>56</v>
      </c>
      <c r="E1335">
        <v>23501</v>
      </c>
    </row>
    <row r="1336" spans="1:5" hidden="1">
      <c r="A1336">
        <v>1996</v>
      </c>
      <c r="B1336" t="s">
        <v>103</v>
      </c>
      <c r="C1336" t="s">
        <v>23</v>
      </c>
      <c r="D1336" t="s">
        <v>57</v>
      </c>
      <c r="E1336">
        <v>21395</v>
      </c>
    </row>
    <row r="1337" spans="1:5" hidden="1">
      <c r="A1337">
        <v>1996</v>
      </c>
      <c r="B1337" t="s">
        <v>103</v>
      </c>
      <c r="C1337" t="s">
        <v>23</v>
      </c>
      <c r="D1337" t="s">
        <v>58</v>
      </c>
      <c r="E1337">
        <v>2106</v>
      </c>
    </row>
    <row r="1338" spans="1:5" hidden="1">
      <c r="A1338">
        <v>1996</v>
      </c>
      <c r="B1338" t="s">
        <v>103</v>
      </c>
      <c r="C1338" t="s">
        <v>23</v>
      </c>
      <c r="D1338" t="s">
        <v>59</v>
      </c>
      <c r="E1338">
        <v>4791</v>
      </c>
    </row>
    <row r="1339" spans="1:5" hidden="1">
      <c r="A1339">
        <v>1996</v>
      </c>
      <c r="B1339" t="s">
        <v>103</v>
      </c>
      <c r="C1339" t="s">
        <v>23</v>
      </c>
      <c r="D1339" t="s">
        <v>60</v>
      </c>
      <c r="E1339">
        <v>1928</v>
      </c>
    </row>
    <row r="1340" spans="1:5" hidden="1">
      <c r="A1340">
        <v>1996</v>
      </c>
      <c r="B1340" t="s">
        <v>103</v>
      </c>
      <c r="C1340" t="s">
        <v>23</v>
      </c>
      <c r="D1340" t="s">
        <v>64</v>
      </c>
      <c r="E1340">
        <v>2863</v>
      </c>
    </row>
    <row r="1341" spans="1:5" hidden="1">
      <c r="A1341">
        <v>1996</v>
      </c>
      <c r="B1341" t="s">
        <v>103</v>
      </c>
      <c r="C1341" t="s">
        <v>23</v>
      </c>
      <c r="D1341" t="s">
        <v>66</v>
      </c>
      <c r="E1341">
        <v>0</v>
      </c>
    </row>
    <row r="1342" spans="1:5" hidden="1">
      <c r="A1342">
        <v>1996</v>
      </c>
      <c r="B1342" t="s">
        <v>103</v>
      </c>
      <c r="C1342" t="s">
        <v>23</v>
      </c>
      <c r="D1342" t="s">
        <v>67</v>
      </c>
      <c r="E1342">
        <v>0</v>
      </c>
    </row>
    <row r="1343" spans="1:5" hidden="1">
      <c r="A1343">
        <v>1996</v>
      </c>
      <c r="B1343" t="s">
        <v>103</v>
      </c>
      <c r="C1343" t="s">
        <v>23</v>
      </c>
      <c r="D1343" t="s">
        <v>68</v>
      </c>
      <c r="E1343">
        <v>0</v>
      </c>
    </row>
    <row r="1344" spans="1:5" hidden="1">
      <c r="A1344">
        <v>1996</v>
      </c>
      <c r="B1344" t="s">
        <v>103</v>
      </c>
      <c r="C1344" t="s">
        <v>23</v>
      </c>
      <c r="D1344" t="s">
        <v>70</v>
      </c>
      <c r="E1344">
        <v>0</v>
      </c>
    </row>
    <row r="1345" spans="1:5" hidden="1">
      <c r="A1345">
        <v>1996</v>
      </c>
      <c r="B1345" t="s">
        <v>103</v>
      </c>
      <c r="C1345" t="s">
        <v>23</v>
      </c>
      <c r="D1345" t="s">
        <v>71</v>
      </c>
      <c r="E1345">
        <v>0</v>
      </c>
    </row>
    <row r="1346" spans="1:5" hidden="1">
      <c r="A1346">
        <v>1996</v>
      </c>
      <c r="B1346" t="s">
        <v>103</v>
      </c>
      <c r="C1346" t="s">
        <v>23</v>
      </c>
      <c r="D1346" t="s">
        <v>72</v>
      </c>
      <c r="E1346">
        <v>790939</v>
      </c>
    </row>
    <row r="1347" spans="1:5" hidden="1">
      <c r="A1347">
        <v>1996</v>
      </c>
      <c r="B1347" t="s">
        <v>103</v>
      </c>
      <c r="C1347" t="s">
        <v>23</v>
      </c>
      <c r="D1347" t="s">
        <v>73</v>
      </c>
      <c r="E1347">
        <v>3120027</v>
      </c>
    </row>
    <row r="1348" spans="1:5" hidden="1">
      <c r="A1348">
        <v>1996</v>
      </c>
      <c r="B1348" t="s">
        <v>103</v>
      </c>
      <c r="C1348" t="s">
        <v>23</v>
      </c>
      <c r="D1348" t="s">
        <v>74</v>
      </c>
      <c r="E1348">
        <v>3120027</v>
      </c>
    </row>
    <row r="1349" spans="1:5" hidden="1">
      <c r="A1349">
        <v>1996</v>
      </c>
      <c r="B1349" t="s">
        <v>103</v>
      </c>
      <c r="C1349" t="s">
        <v>23</v>
      </c>
      <c r="D1349" t="s">
        <v>76</v>
      </c>
      <c r="E1349">
        <v>82824</v>
      </c>
    </row>
    <row r="1350" spans="1:5" hidden="1">
      <c r="A1350">
        <v>1996</v>
      </c>
      <c r="B1350" t="s">
        <v>103</v>
      </c>
      <c r="C1350" t="s">
        <v>23</v>
      </c>
      <c r="D1350" t="s">
        <v>77</v>
      </c>
      <c r="E1350">
        <v>105029</v>
      </c>
    </row>
    <row r="1351" spans="1:5" hidden="1">
      <c r="A1351">
        <v>1996</v>
      </c>
      <c r="B1351" t="s">
        <v>103</v>
      </c>
      <c r="C1351" t="s">
        <v>23</v>
      </c>
      <c r="D1351" t="s">
        <v>78</v>
      </c>
      <c r="E1351">
        <v>80855</v>
      </c>
    </row>
    <row r="1352" spans="1:5" hidden="1">
      <c r="A1352">
        <v>1996</v>
      </c>
      <c r="B1352" t="s">
        <v>103</v>
      </c>
      <c r="C1352" t="s">
        <v>23</v>
      </c>
      <c r="D1352" t="s">
        <v>79</v>
      </c>
      <c r="E1352">
        <v>1969</v>
      </c>
    </row>
    <row r="1353" spans="1:5" hidden="1">
      <c r="A1353">
        <v>1996</v>
      </c>
      <c r="B1353" t="s">
        <v>103</v>
      </c>
      <c r="C1353" t="s">
        <v>23</v>
      </c>
      <c r="D1353" t="s">
        <v>80</v>
      </c>
      <c r="E1353">
        <v>0</v>
      </c>
    </row>
    <row r="1354" spans="1:5" hidden="1">
      <c r="A1354">
        <v>1996</v>
      </c>
      <c r="B1354" t="s">
        <v>103</v>
      </c>
      <c r="C1354" t="s">
        <v>81</v>
      </c>
      <c r="D1354" t="s">
        <v>24</v>
      </c>
      <c r="E1354">
        <v>2113639</v>
      </c>
    </row>
    <row r="1355" spans="1:5" hidden="1">
      <c r="A1355">
        <v>1996</v>
      </c>
      <c r="B1355" t="s">
        <v>103</v>
      </c>
      <c r="C1355" t="s">
        <v>81</v>
      </c>
      <c r="D1355" t="s">
        <v>25</v>
      </c>
      <c r="E1355">
        <v>1637593</v>
      </c>
    </row>
    <row r="1356" spans="1:5" hidden="1">
      <c r="A1356">
        <v>1996</v>
      </c>
      <c r="B1356" t="s">
        <v>103</v>
      </c>
      <c r="C1356" t="s">
        <v>81</v>
      </c>
      <c r="D1356" t="s">
        <v>26</v>
      </c>
      <c r="E1356">
        <v>476046</v>
      </c>
    </row>
    <row r="1357" spans="1:5" hidden="1">
      <c r="A1357">
        <v>1996</v>
      </c>
      <c r="B1357" t="s">
        <v>103</v>
      </c>
      <c r="C1357" t="s">
        <v>81</v>
      </c>
      <c r="D1357" t="s">
        <v>30</v>
      </c>
      <c r="E1357">
        <v>0</v>
      </c>
    </row>
    <row r="1358" spans="1:5" hidden="1">
      <c r="A1358">
        <v>1996</v>
      </c>
      <c r="B1358" t="s">
        <v>103</v>
      </c>
      <c r="C1358" t="s">
        <v>81</v>
      </c>
      <c r="D1358" t="s">
        <v>32</v>
      </c>
      <c r="E1358">
        <v>0</v>
      </c>
    </row>
    <row r="1359" spans="1:5" hidden="1">
      <c r="A1359">
        <v>1996</v>
      </c>
      <c r="B1359" t="s">
        <v>103</v>
      </c>
      <c r="C1359" t="s">
        <v>81</v>
      </c>
      <c r="D1359" t="s">
        <v>33</v>
      </c>
      <c r="E1359">
        <v>46031</v>
      </c>
    </row>
    <row r="1360" spans="1:5" hidden="1">
      <c r="A1360">
        <v>1996</v>
      </c>
      <c r="B1360" t="s">
        <v>103</v>
      </c>
      <c r="C1360" t="s">
        <v>81</v>
      </c>
      <c r="D1360" t="s">
        <v>34</v>
      </c>
      <c r="E1360">
        <v>21540</v>
      </c>
    </row>
    <row r="1361" spans="1:5" hidden="1">
      <c r="A1361">
        <v>1996</v>
      </c>
      <c r="B1361" t="s">
        <v>103</v>
      </c>
      <c r="C1361" t="s">
        <v>81</v>
      </c>
      <c r="D1361" t="s">
        <v>35</v>
      </c>
      <c r="E1361">
        <v>8075</v>
      </c>
    </row>
    <row r="1362" spans="1:5" hidden="1">
      <c r="A1362">
        <v>1996</v>
      </c>
      <c r="B1362" t="s">
        <v>103</v>
      </c>
      <c r="C1362" t="s">
        <v>81</v>
      </c>
      <c r="D1362" t="s">
        <v>36</v>
      </c>
      <c r="E1362">
        <v>14664</v>
      </c>
    </row>
    <row r="1363" spans="1:5" hidden="1">
      <c r="A1363">
        <v>1996</v>
      </c>
      <c r="B1363" t="s">
        <v>103</v>
      </c>
      <c r="C1363" t="s">
        <v>81</v>
      </c>
      <c r="D1363" t="s">
        <v>37</v>
      </c>
      <c r="E1363">
        <v>6895</v>
      </c>
    </row>
    <row r="1364" spans="1:5" hidden="1">
      <c r="A1364">
        <v>1996</v>
      </c>
      <c r="B1364" t="s">
        <v>103</v>
      </c>
      <c r="C1364" t="s">
        <v>81</v>
      </c>
      <c r="D1364" t="s">
        <v>38</v>
      </c>
      <c r="E1364">
        <v>7769</v>
      </c>
    </row>
    <row r="1365" spans="1:5" hidden="1">
      <c r="A1365">
        <v>1996</v>
      </c>
      <c r="B1365" t="s">
        <v>103</v>
      </c>
      <c r="C1365" t="s">
        <v>81</v>
      </c>
      <c r="D1365" t="s">
        <v>39</v>
      </c>
      <c r="E1365">
        <v>0</v>
      </c>
    </row>
    <row r="1366" spans="1:5" hidden="1">
      <c r="A1366">
        <v>1996</v>
      </c>
      <c r="B1366" t="s">
        <v>103</v>
      </c>
      <c r="C1366" t="s">
        <v>81</v>
      </c>
      <c r="D1366" t="s">
        <v>40</v>
      </c>
      <c r="E1366">
        <v>332</v>
      </c>
    </row>
    <row r="1367" spans="1:5" hidden="1">
      <c r="A1367">
        <v>1996</v>
      </c>
      <c r="B1367" t="s">
        <v>103</v>
      </c>
      <c r="C1367" t="s">
        <v>81</v>
      </c>
      <c r="D1367" t="s">
        <v>41</v>
      </c>
      <c r="E1367">
        <v>332</v>
      </c>
    </row>
    <row r="1368" spans="1:5" hidden="1">
      <c r="A1368">
        <v>1996</v>
      </c>
      <c r="B1368" t="s">
        <v>103</v>
      </c>
      <c r="C1368" t="s">
        <v>81</v>
      </c>
      <c r="D1368" t="s">
        <v>42</v>
      </c>
      <c r="E1368">
        <v>0</v>
      </c>
    </row>
    <row r="1369" spans="1:5" hidden="1">
      <c r="A1369">
        <v>1996</v>
      </c>
      <c r="B1369" t="s">
        <v>103</v>
      </c>
      <c r="C1369" t="s">
        <v>81</v>
      </c>
      <c r="D1369" t="s">
        <v>43</v>
      </c>
      <c r="E1369">
        <v>0</v>
      </c>
    </row>
    <row r="1370" spans="1:5" hidden="1">
      <c r="A1370">
        <v>1996</v>
      </c>
      <c r="B1370" t="s">
        <v>103</v>
      </c>
      <c r="C1370" t="s">
        <v>81</v>
      </c>
      <c r="D1370" t="s">
        <v>44</v>
      </c>
      <c r="E1370">
        <v>9495</v>
      </c>
    </row>
    <row r="1371" spans="1:5" hidden="1">
      <c r="A1371">
        <v>1996</v>
      </c>
      <c r="B1371" t="s">
        <v>103</v>
      </c>
      <c r="C1371" t="s">
        <v>81</v>
      </c>
      <c r="D1371" t="s">
        <v>48</v>
      </c>
      <c r="E1371">
        <v>1085381</v>
      </c>
    </row>
    <row r="1372" spans="1:5" hidden="1">
      <c r="A1372">
        <v>1996</v>
      </c>
      <c r="B1372" t="s">
        <v>103</v>
      </c>
      <c r="C1372" t="s">
        <v>81</v>
      </c>
      <c r="D1372" t="s">
        <v>49</v>
      </c>
      <c r="E1372">
        <v>11</v>
      </c>
    </row>
    <row r="1373" spans="1:5" hidden="1">
      <c r="A1373">
        <v>1996</v>
      </c>
      <c r="B1373" t="s">
        <v>103</v>
      </c>
      <c r="C1373" t="s">
        <v>81</v>
      </c>
      <c r="D1373" t="s">
        <v>50</v>
      </c>
      <c r="E1373">
        <v>0</v>
      </c>
    </row>
    <row r="1374" spans="1:5" hidden="1">
      <c r="A1374">
        <v>1996</v>
      </c>
      <c r="B1374" t="s">
        <v>103</v>
      </c>
      <c r="C1374" t="s">
        <v>81</v>
      </c>
      <c r="D1374" t="s">
        <v>51</v>
      </c>
      <c r="E1374">
        <v>11</v>
      </c>
    </row>
    <row r="1375" spans="1:5" hidden="1">
      <c r="A1375">
        <v>1996</v>
      </c>
      <c r="B1375" t="s">
        <v>103</v>
      </c>
      <c r="C1375" t="s">
        <v>81</v>
      </c>
      <c r="D1375" t="s">
        <v>52</v>
      </c>
      <c r="E1375">
        <v>0</v>
      </c>
    </row>
    <row r="1376" spans="1:5" hidden="1">
      <c r="A1376">
        <v>1996</v>
      </c>
      <c r="B1376" t="s">
        <v>103</v>
      </c>
      <c r="C1376" t="s">
        <v>81</v>
      </c>
      <c r="D1376" t="s">
        <v>53</v>
      </c>
      <c r="E1376">
        <v>0</v>
      </c>
    </row>
    <row r="1377" spans="1:5" hidden="1">
      <c r="A1377">
        <v>1996</v>
      </c>
      <c r="B1377" t="s">
        <v>103</v>
      </c>
      <c r="C1377" t="s">
        <v>81</v>
      </c>
      <c r="D1377" t="s">
        <v>54</v>
      </c>
      <c r="E1377">
        <v>0</v>
      </c>
    </row>
    <row r="1378" spans="1:5" hidden="1">
      <c r="A1378">
        <v>1996</v>
      </c>
      <c r="B1378" t="s">
        <v>103</v>
      </c>
      <c r="C1378" t="s">
        <v>81</v>
      </c>
      <c r="D1378" t="s">
        <v>55</v>
      </c>
      <c r="E1378">
        <v>638101</v>
      </c>
    </row>
    <row r="1379" spans="1:5" hidden="1">
      <c r="A1379">
        <v>1996</v>
      </c>
      <c r="B1379" t="s">
        <v>103</v>
      </c>
      <c r="C1379" t="s">
        <v>81</v>
      </c>
      <c r="D1379" t="s">
        <v>56</v>
      </c>
      <c r="E1379">
        <v>447268</v>
      </c>
    </row>
    <row r="1380" spans="1:5" hidden="1">
      <c r="A1380">
        <v>1996</v>
      </c>
      <c r="B1380" t="s">
        <v>103</v>
      </c>
      <c r="C1380" t="s">
        <v>81</v>
      </c>
      <c r="D1380" t="s">
        <v>57</v>
      </c>
      <c r="E1380">
        <v>445162</v>
      </c>
    </row>
    <row r="1381" spans="1:5" hidden="1">
      <c r="A1381">
        <v>1996</v>
      </c>
      <c r="B1381" t="s">
        <v>103</v>
      </c>
      <c r="C1381" t="s">
        <v>81</v>
      </c>
      <c r="D1381" t="s">
        <v>58</v>
      </c>
      <c r="E1381">
        <v>2106</v>
      </c>
    </row>
    <row r="1382" spans="1:5" hidden="1">
      <c r="A1382">
        <v>1996</v>
      </c>
      <c r="B1382" t="s">
        <v>103</v>
      </c>
      <c r="C1382" t="s">
        <v>81</v>
      </c>
      <c r="D1382" t="s">
        <v>59</v>
      </c>
      <c r="E1382">
        <v>7321</v>
      </c>
    </row>
    <row r="1383" spans="1:5" hidden="1">
      <c r="A1383">
        <v>1996</v>
      </c>
      <c r="B1383" t="s">
        <v>103</v>
      </c>
      <c r="C1383" t="s">
        <v>81</v>
      </c>
      <c r="D1383" t="s">
        <v>61</v>
      </c>
      <c r="E1383">
        <v>3085</v>
      </c>
    </row>
    <row r="1384" spans="1:5" hidden="1">
      <c r="A1384">
        <v>1996</v>
      </c>
      <c r="B1384" t="s">
        <v>103</v>
      </c>
      <c r="C1384" t="s">
        <v>81</v>
      </c>
      <c r="D1384" t="s">
        <v>64</v>
      </c>
      <c r="E1384">
        <v>4236</v>
      </c>
    </row>
    <row r="1385" spans="1:5" hidden="1">
      <c r="A1385">
        <v>1996</v>
      </c>
      <c r="B1385" t="s">
        <v>103</v>
      </c>
      <c r="C1385" t="s">
        <v>81</v>
      </c>
      <c r="D1385" t="s">
        <v>66</v>
      </c>
      <c r="E1385">
        <v>6</v>
      </c>
    </row>
    <row r="1386" spans="1:5" hidden="1">
      <c r="A1386">
        <v>1996</v>
      </c>
      <c r="B1386" t="s">
        <v>103</v>
      </c>
      <c r="C1386" t="s">
        <v>81</v>
      </c>
      <c r="D1386" t="s">
        <v>67</v>
      </c>
      <c r="E1386">
        <v>0</v>
      </c>
    </row>
    <row r="1387" spans="1:5" hidden="1">
      <c r="A1387">
        <v>1996</v>
      </c>
      <c r="B1387" t="s">
        <v>103</v>
      </c>
      <c r="C1387" t="s">
        <v>81</v>
      </c>
      <c r="D1387" t="s">
        <v>69</v>
      </c>
      <c r="E1387">
        <v>0</v>
      </c>
    </row>
    <row r="1388" spans="1:5" hidden="1">
      <c r="A1388">
        <v>1996</v>
      </c>
      <c r="B1388" t="s">
        <v>103</v>
      </c>
      <c r="C1388" t="s">
        <v>81</v>
      </c>
      <c r="D1388" t="s">
        <v>70</v>
      </c>
      <c r="E1388">
        <v>0</v>
      </c>
    </row>
    <row r="1389" spans="1:5" hidden="1">
      <c r="A1389">
        <v>1996</v>
      </c>
      <c r="B1389" t="s">
        <v>103</v>
      </c>
      <c r="C1389" t="s">
        <v>81</v>
      </c>
      <c r="D1389" t="s">
        <v>86</v>
      </c>
      <c r="E1389">
        <v>1843821</v>
      </c>
    </row>
    <row r="1390" spans="1:5" hidden="1">
      <c r="A1390">
        <v>1996</v>
      </c>
      <c r="B1390" t="s">
        <v>103</v>
      </c>
      <c r="C1390" t="s">
        <v>81</v>
      </c>
      <c r="D1390" t="s">
        <v>87</v>
      </c>
      <c r="E1390">
        <v>1577495</v>
      </c>
    </row>
    <row r="1391" spans="1:5" hidden="1">
      <c r="A1391">
        <v>1996</v>
      </c>
      <c r="B1391" t="s">
        <v>103</v>
      </c>
      <c r="C1391" t="s">
        <v>81</v>
      </c>
      <c r="D1391" t="s">
        <v>88</v>
      </c>
      <c r="E1391">
        <v>244931</v>
      </c>
    </row>
    <row r="1392" spans="1:5" hidden="1">
      <c r="A1392">
        <v>1996</v>
      </c>
      <c r="B1392" t="s">
        <v>103</v>
      </c>
      <c r="C1392" t="s">
        <v>81</v>
      </c>
      <c r="D1392" t="s">
        <v>89</v>
      </c>
      <c r="E1392">
        <v>21395</v>
      </c>
    </row>
    <row r="1393" spans="1:6" hidden="1">
      <c r="A1393">
        <v>1996</v>
      </c>
      <c r="B1393" t="s">
        <v>103</v>
      </c>
      <c r="C1393" t="s">
        <v>81</v>
      </c>
      <c r="D1393" t="s">
        <v>77</v>
      </c>
      <c r="E1393">
        <v>105029</v>
      </c>
    </row>
    <row r="1394" spans="1:6" hidden="1">
      <c r="A1394">
        <v>1996</v>
      </c>
      <c r="B1394" t="s">
        <v>104</v>
      </c>
      <c r="C1394" t="s">
        <v>7</v>
      </c>
      <c r="D1394" t="s">
        <v>263</v>
      </c>
      <c r="E1394">
        <v>-17176</v>
      </c>
    </row>
    <row r="1395" spans="1:6" hidden="1">
      <c r="A1395">
        <v>1996</v>
      </c>
      <c r="B1395" t="s">
        <v>104</v>
      </c>
      <c r="C1395" t="s">
        <v>7</v>
      </c>
      <c r="D1395" t="s">
        <v>8</v>
      </c>
      <c r="E1395">
        <v>0</v>
      </c>
      <c r="F1395">
        <v>20</v>
      </c>
    </row>
    <row r="1396" spans="1:6" hidden="1">
      <c r="A1396">
        <v>1996</v>
      </c>
      <c r="B1396" t="s">
        <v>104</v>
      </c>
      <c r="C1396" t="s">
        <v>7</v>
      </c>
      <c r="D1396" t="s">
        <v>9</v>
      </c>
      <c r="E1396">
        <v>0</v>
      </c>
      <c r="F1396">
        <v>20</v>
      </c>
    </row>
    <row r="1397" spans="1:6" hidden="1">
      <c r="A1397">
        <v>1996</v>
      </c>
      <c r="B1397" t="s">
        <v>104</v>
      </c>
      <c r="C1397" t="s">
        <v>10</v>
      </c>
      <c r="D1397" t="s">
        <v>11</v>
      </c>
      <c r="E1397">
        <v>-19063</v>
      </c>
    </row>
    <row r="1398" spans="1:6" hidden="1">
      <c r="A1398">
        <v>1996</v>
      </c>
      <c r="B1398" t="s">
        <v>104</v>
      </c>
      <c r="C1398" t="s">
        <v>10</v>
      </c>
      <c r="D1398" t="s">
        <v>91</v>
      </c>
      <c r="E1398">
        <v>10960</v>
      </c>
    </row>
    <row r="1399" spans="1:6" hidden="1">
      <c r="A1399">
        <v>1996</v>
      </c>
      <c r="B1399" t="s">
        <v>104</v>
      </c>
      <c r="C1399" t="s">
        <v>10</v>
      </c>
      <c r="D1399" t="s">
        <v>92</v>
      </c>
      <c r="E1399">
        <v>8417</v>
      </c>
    </row>
    <row r="1400" spans="1:6" hidden="1">
      <c r="A1400">
        <v>1996</v>
      </c>
      <c r="B1400" t="s">
        <v>104</v>
      </c>
      <c r="C1400" t="s">
        <v>10</v>
      </c>
      <c r="D1400" t="s">
        <v>14</v>
      </c>
      <c r="E1400">
        <v>2559</v>
      </c>
    </row>
    <row r="1401" spans="1:6" hidden="1">
      <c r="A1401">
        <v>1996</v>
      </c>
      <c r="B1401" t="s">
        <v>104</v>
      </c>
      <c r="C1401" t="s">
        <v>10</v>
      </c>
      <c r="D1401" t="s">
        <v>17</v>
      </c>
      <c r="E1401">
        <v>0</v>
      </c>
      <c r="F1401">
        <v>20</v>
      </c>
    </row>
    <row r="1402" spans="1:6" hidden="1">
      <c r="A1402">
        <v>1996</v>
      </c>
      <c r="B1402" t="s">
        <v>104</v>
      </c>
      <c r="C1402" t="s">
        <v>10</v>
      </c>
      <c r="D1402" t="s">
        <v>18</v>
      </c>
      <c r="E1402">
        <v>4118</v>
      </c>
    </row>
    <row r="1403" spans="1:6" hidden="1">
      <c r="A1403">
        <v>1996</v>
      </c>
      <c r="B1403" t="s">
        <v>104</v>
      </c>
      <c r="C1403" t="s">
        <v>10</v>
      </c>
      <c r="D1403" t="s">
        <v>19</v>
      </c>
      <c r="E1403">
        <v>6981</v>
      </c>
    </row>
    <row r="1404" spans="1:6" hidden="1">
      <c r="A1404">
        <v>1996</v>
      </c>
      <c r="B1404" t="s">
        <v>104</v>
      </c>
      <c r="C1404" t="s">
        <v>10</v>
      </c>
      <c r="D1404" t="s">
        <v>20</v>
      </c>
      <c r="E1404">
        <v>-16520</v>
      </c>
    </row>
    <row r="1405" spans="1:6" hidden="1">
      <c r="A1405">
        <v>1996</v>
      </c>
      <c r="B1405" t="s">
        <v>104</v>
      </c>
      <c r="C1405" t="s">
        <v>10</v>
      </c>
      <c r="D1405" t="s">
        <v>21</v>
      </c>
      <c r="E1405">
        <v>-16520</v>
      </c>
    </row>
    <row r="1406" spans="1:6" hidden="1">
      <c r="A1406">
        <v>1996</v>
      </c>
      <c r="B1406" t="s">
        <v>104</v>
      </c>
      <c r="C1406" t="s">
        <v>10</v>
      </c>
      <c r="D1406" t="s">
        <v>22</v>
      </c>
      <c r="E1406">
        <v>-17176</v>
      </c>
    </row>
    <row r="1407" spans="1:6" hidden="1">
      <c r="A1407">
        <v>1996</v>
      </c>
      <c r="B1407" t="s">
        <v>104</v>
      </c>
      <c r="C1407" t="s">
        <v>23</v>
      </c>
      <c r="D1407" t="s">
        <v>24</v>
      </c>
      <c r="E1407">
        <v>8401</v>
      </c>
    </row>
    <row r="1408" spans="1:6" hidden="1">
      <c r="A1408">
        <v>1996</v>
      </c>
      <c r="B1408" t="s">
        <v>104</v>
      </c>
      <c r="C1408" t="s">
        <v>23</v>
      </c>
      <c r="D1408" t="s">
        <v>25</v>
      </c>
      <c r="E1408">
        <v>6707</v>
      </c>
    </row>
    <row r="1409" spans="1:5" hidden="1">
      <c r="A1409">
        <v>1996</v>
      </c>
      <c r="B1409" t="s">
        <v>104</v>
      </c>
      <c r="C1409" t="s">
        <v>23</v>
      </c>
      <c r="D1409" t="s">
        <v>26</v>
      </c>
      <c r="E1409">
        <v>1694</v>
      </c>
    </row>
    <row r="1410" spans="1:5" hidden="1">
      <c r="A1410">
        <v>1996</v>
      </c>
      <c r="B1410" t="s">
        <v>104</v>
      </c>
      <c r="C1410" t="s">
        <v>23</v>
      </c>
      <c r="D1410" t="s">
        <v>27</v>
      </c>
      <c r="E1410">
        <v>0</v>
      </c>
    </row>
    <row r="1411" spans="1:5" hidden="1">
      <c r="A1411">
        <v>1996</v>
      </c>
      <c r="B1411" t="s">
        <v>104</v>
      </c>
      <c r="C1411" t="s">
        <v>23</v>
      </c>
      <c r="D1411" t="s">
        <v>29</v>
      </c>
      <c r="E1411">
        <v>0</v>
      </c>
    </row>
    <row r="1412" spans="1:5" hidden="1">
      <c r="A1412">
        <v>1996</v>
      </c>
      <c r="B1412" t="s">
        <v>104</v>
      </c>
      <c r="C1412" t="s">
        <v>23</v>
      </c>
      <c r="D1412" t="s">
        <v>33</v>
      </c>
      <c r="E1412">
        <v>0</v>
      </c>
    </row>
    <row r="1413" spans="1:5" hidden="1">
      <c r="A1413">
        <v>1996</v>
      </c>
      <c r="B1413" t="s">
        <v>104</v>
      </c>
      <c r="C1413" t="s">
        <v>23</v>
      </c>
      <c r="D1413" t="s">
        <v>34</v>
      </c>
      <c r="E1413">
        <v>0</v>
      </c>
    </row>
    <row r="1414" spans="1:5" hidden="1">
      <c r="A1414">
        <v>1996</v>
      </c>
      <c r="B1414" t="s">
        <v>104</v>
      </c>
      <c r="C1414" t="s">
        <v>23</v>
      </c>
      <c r="D1414" t="s">
        <v>35</v>
      </c>
      <c r="E1414">
        <v>0</v>
      </c>
    </row>
    <row r="1415" spans="1:5" hidden="1">
      <c r="A1415">
        <v>1996</v>
      </c>
      <c r="B1415" t="s">
        <v>104</v>
      </c>
      <c r="C1415" t="s">
        <v>23</v>
      </c>
      <c r="D1415" t="s">
        <v>39</v>
      </c>
      <c r="E1415">
        <v>0</v>
      </c>
    </row>
    <row r="1416" spans="1:5" hidden="1">
      <c r="A1416">
        <v>1996</v>
      </c>
      <c r="B1416" t="s">
        <v>104</v>
      </c>
      <c r="C1416" t="s">
        <v>23</v>
      </c>
      <c r="D1416" t="s">
        <v>40</v>
      </c>
      <c r="E1416">
        <v>0</v>
      </c>
    </row>
    <row r="1417" spans="1:5" hidden="1">
      <c r="A1417">
        <v>1996</v>
      </c>
      <c r="B1417" t="s">
        <v>104</v>
      </c>
      <c r="C1417" t="s">
        <v>23</v>
      </c>
      <c r="D1417" t="s">
        <v>41</v>
      </c>
      <c r="E1417">
        <v>0</v>
      </c>
    </row>
    <row r="1418" spans="1:5" hidden="1">
      <c r="A1418">
        <v>1996</v>
      </c>
      <c r="B1418" t="s">
        <v>104</v>
      </c>
      <c r="C1418" t="s">
        <v>23</v>
      </c>
      <c r="D1418" t="s">
        <v>42</v>
      </c>
      <c r="E1418">
        <v>0</v>
      </c>
    </row>
    <row r="1419" spans="1:5" hidden="1">
      <c r="A1419">
        <v>1996</v>
      </c>
      <c r="B1419" t="s">
        <v>104</v>
      </c>
      <c r="C1419" t="s">
        <v>23</v>
      </c>
      <c r="D1419" t="s">
        <v>43</v>
      </c>
      <c r="E1419">
        <v>0</v>
      </c>
    </row>
    <row r="1420" spans="1:5" hidden="1">
      <c r="A1420">
        <v>1996</v>
      </c>
      <c r="B1420" t="s">
        <v>104</v>
      </c>
      <c r="C1420" t="s">
        <v>23</v>
      </c>
      <c r="D1420" t="s">
        <v>44</v>
      </c>
      <c r="E1420">
        <v>0</v>
      </c>
    </row>
    <row r="1421" spans="1:5" hidden="1">
      <c r="A1421">
        <v>1996</v>
      </c>
      <c r="B1421" t="s">
        <v>104</v>
      </c>
      <c r="C1421" t="s">
        <v>23</v>
      </c>
      <c r="D1421" t="s">
        <v>45</v>
      </c>
      <c r="E1421">
        <v>0</v>
      </c>
    </row>
    <row r="1422" spans="1:5" hidden="1">
      <c r="A1422">
        <v>1996</v>
      </c>
      <c r="B1422" t="s">
        <v>104</v>
      </c>
      <c r="C1422" t="s">
        <v>23</v>
      </c>
      <c r="D1422" t="s">
        <v>46</v>
      </c>
      <c r="E1422">
        <v>0</v>
      </c>
    </row>
    <row r="1423" spans="1:5" hidden="1">
      <c r="A1423">
        <v>1996</v>
      </c>
      <c r="B1423" t="s">
        <v>104</v>
      </c>
      <c r="C1423" t="s">
        <v>23</v>
      </c>
      <c r="D1423" t="s">
        <v>47</v>
      </c>
      <c r="E1423">
        <v>0</v>
      </c>
    </row>
    <row r="1424" spans="1:5" hidden="1">
      <c r="A1424">
        <v>1996</v>
      </c>
      <c r="B1424" t="s">
        <v>104</v>
      </c>
      <c r="C1424" t="s">
        <v>23</v>
      </c>
      <c r="D1424" t="s">
        <v>48</v>
      </c>
      <c r="E1424">
        <v>23512</v>
      </c>
    </row>
    <row r="1425" spans="1:5" hidden="1">
      <c r="A1425">
        <v>1996</v>
      </c>
      <c r="B1425" t="s">
        <v>104</v>
      </c>
      <c r="C1425" t="s">
        <v>23</v>
      </c>
      <c r="D1425" t="s">
        <v>55</v>
      </c>
      <c r="E1425">
        <v>11</v>
      </c>
    </row>
    <row r="1426" spans="1:5" hidden="1">
      <c r="A1426">
        <v>1996</v>
      </c>
      <c r="B1426" t="s">
        <v>104</v>
      </c>
      <c r="C1426" t="s">
        <v>23</v>
      </c>
      <c r="D1426" t="s">
        <v>56</v>
      </c>
      <c r="E1426">
        <v>23501</v>
      </c>
    </row>
    <row r="1427" spans="1:5" hidden="1">
      <c r="A1427">
        <v>1996</v>
      </c>
      <c r="B1427" t="s">
        <v>104</v>
      </c>
      <c r="C1427" t="s">
        <v>23</v>
      </c>
      <c r="D1427" t="s">
        <v>57</v>
      </c>
      <c r="E1427">
        <v>21395</v>
      </c>
    </row>
    <row r="1428" spans="1:5" hidden="1">
      <c r="A1428">
        <v>1996</v>
      </c>
      <c r="B1428" t="s">
        <v>104</v>
      </c>
      <c r="C1428" t="s">
        <v>23</v>
      </c>
      <c r="D1428" t="s">
        <v>58</v>
      </c>
      <c r="E1428">
        <v>2106</v>
      </c>
    </row>
    <row r="1429" spans="1:5" hidden="1">
      <c r="A1429">
        <v>1996</v>
      </c>
      <c r="B1429" t="s">
        <v>104</v>
      </c>
      <c r="C1429" t="s">
        <v>23</v>
      </c>
      <c r="D1429" t="s">
        <v>59</v>
      </c>
      <c r="E1429">
        <v>0</v>
      </c>
    </row>
    <row r="1430" spans="1:5" hidden="1">
      <c r="A1430">
        <v>1996</v>
      </c>
      <c r="B1430" t="s">
        <v>104</v>
      </c>
      <c r="C1430" t="s">
        <v>23</v>
      </c>
      <c r="D1430" t="s">
        <v>60</v>
      </c>
      <c r="E1430">
        <v>0</v>
      </c>
    </row>
    <row r="1431" spans="1:5" hidden="1">
      <c r="A1431">
        <v>1996</v>
      </c>
      <c r="B1431" t="s">
        <v>104</v>
      </c>
      <c r="C1431" t="s">
        <v>23</v>
      </c>
      <c r="D1431" t="s">
        <v>64</v>
      </c>
      <c r="E1431">
        <v>0</v>
      </c>
    </row>
    <row r="1432" spans="1:5" hidden="1">
      <c r="A1432">
        <v>1996</v>
      </c>
      <c r="B1432" t="s">
        <v>104</v>
      </c>
      <c r="C1432" t="s">
        <v>23</v>
      </c>
      <c r="D1432" t="s">
        <v>66</v>
      </c>
      <c r="E1432">
        <v>0</v>
      </c>
    </row>
    <row r="1433" spans="1:5" hidden="1">
      <c r="A1433">
        <v>1996</v>
      </c>
      <c r="B1433" t="s">
        <v>104</v>
      </c>
      <c r="C1433" t="s">
        <v>23</v>
      </c>
      <c r="D1433" t="s">
        <v>67</v>
      </c>
      <c r="E1433">
        <v>0</v>
      </c>
    </row>
    <row r="1434" spans="1:5" hidden="1">
      <c r="A1434">
        <v>1996</v>
      </c>
      <c r="B1434" t="s">
        <v>104</v>
      </c>
      <c r="C1434" t="s">
        <v>23</v>
      </c>
      <c r="D1434" t="s">
        <v>68</v>
      </c>
      <c r="E1434">
        <v>0</v>
      </c>
    </row>
    <row r="1435" spans="1:5" hidden="1">
      <c r="A1435">
        <v>1996</v>
      </c>
      <c r="B1435" t="s">
        <v>104</v>
      </c>
      <c r="C1435" t="s">
        <v>23</v>
      </c>
      <c r="D1435" t="s">
        <v>70</v>
      </c>
      <c r="E1435">
        <v>0</v>
      </c>
    </row>
    <row r="1436" spans="1:5" hidden="1">
      <c r="A1436">
        <v>1996</v>
      </c>
      <c r="B1436" t="s">
        <v>104</v>
      </c>
      <c r="C1436" t="s">
        <v>23</v>
      </c>
      <c r="D1436" t="s">
        <v>71</v>
      </c>
      <c r="E1436">
        <v>0</v>
      </c>
    </row>
    <row r="1437" spans="1:5" hidden="1">
      <c r="A1437">
        <v>1996</v>
      </c>
      <c r="B1437" t="s">
        <v>104</v>
      </c>
      <c r="C1437" t="s">
        <v>23</v>
      </c>
      <c r="D1437" t="s">
        <v>72</v>
      </c>
      <c r="E1437">
        <v>13744</v>
      </c>
    </row>
    <row r="1438" spans="1:5" hidden="1">
      <c r="A1438">
        <v>1996</v>
      </c>
      <c r="B1438" t="s">
        <v>104</v>
      </c>
      <c r="C1438" t="s">
        <v>23</v>
      </c>
      <c r="D1438" t="s">
        <v>73</v>
      </c>
      <c r="E1438">
        <v>23501</v>
      </c>
    </row>
    <row r="1439" spans="1:5" hidden="1">
      <c r="A1439">
        <v>1996</v>
      </c>
      <c r="B1439" t="s">
        <v>104</v>
      </c>
      <c r="C1439" t="s">
        <v>23</v>
      </c>
      <c r="D1439" t="s">
        <v>74</v>
      </c>
      <c r="E1439">
        <v>23501</v>
      </c>
    </row>
    <row r="1440" spans="1:5" hidden="1">
      <c r="A1440">
        <v>1996</v>
      </c>
      <c r="B1440" t="s">
        <v>104</v>
      </c>
      <c r="C1440" t="s">
        <v>23</v>
      </c>
      <c r="D1440" t="s">
        <v>76</v>
      </c>
      <c r="E1440">
        <v>657</v>
      </c>
    </row>
    <row r="1441" spans="1:5" hidden="1">
      <c r="A1441">
        <v>1996</v>
      </c>
      <c r="B1441" t="s">
        <v>104</v>
      </c>
      <c r="C1441" t="s">
        <v>23</v>
      </c>
      <c r="D1441" t="s">
        <v>77</v>
      </c>
      <c r="E1441">
        <v>2544</v>
      </c>
    </row>
    <row r="1442" spans="1:5" hidden="1">
      <c r="A1442">
        <v>1996</v>
      </c>
      <c r="B1442" t="s">
        <v>104</v>
      </c>
      <c r="C1442" t="s">
        <v>23</v>
      </c>
      <c r="D1442" t="s">
        <v>78</v>
      </c>
      <c r="E1442">
        <v>652</v>
      </c>
    </row>
    <row r="1443" spans="1:5" hidden="1">
      <c r="A1443">
        <v>1996</v>
      </c>
      <c r="B1443" t="s">
        <v>104</v>
      </c>
      <c r="C1443" t="s">
        <v>23</v>
      </c>
      <c r="D1443" t="s">
        <v>79</v>
      </c>
      <c r="E1443">
        <v>4</v>
      </c>
    </row>
    <row r="1444" spans="1:5" hidden="1">
      <c r="A1444">
        <v>1996</v>
      </c>
      <c r="B1444" t="s">
        <v>104</v>
      </c>
      <c r="C1444" t="s">
        <v>23</v>
      </c>
      <c r="D1444" t="s">
        <v>80</v>
      </c>
      <c r="E1444">
        <v>0</v>
      </c>
    </row>
    <row r="1445" spans="1:5" hidden="1">
      <c r="A1445">
        <v>1996</v>
      </c>
      <c r="B1445" t="s">
        <v>104</v>
      </c>
      <c r="C1445" t="s">
        <v>81</v>
      </c>
      <c r="D1445" t="s">
        <v>30</v>
      </c>
      <c r="E1445">
        <v>0</v>
      </c>
    </row>
    <row r="1446" spans="1:5" hidden="1">
      <c r="A1446">
        <v>1996</v>
      </c>
      <c r="B1446" t="s">
        <v>104</v>
      </c>
      <c r="C1446" t="s">
        <v>81</v>
      </c>
      <c r="D1446" t="s">
        <v>32</v>
      </c>
      <c r="E1446">
        <v>0</v>
      </c>
    </row>
    <row r="1447" spans="1:5" hidden="1">
      <c r="A1447">
        <v>1996</v>
      </c>
      <c r="B1447" t="s">
        <v>104</v>
      </c>
      <c r="C1447" t="s">
        <v>81</v>
      </c>
      <c r="D1447" t="s">
        <v>33</v>
      </c>
      <c r="E1447">
        <v>1559</v>
      </c>
    </row>
    <row r="1448" spans="1:5" hidden="1">
      <c r="A1448">
        <v>1996</v>
      </c>
      <c r="B1448" t="s">
        <v>104</v>
      </c>
      <c r="C1448" t="s">
        <v>81</v>
      </c>
      <c r="D1448" t="s">
        <v>34</v>
      </c>
      <c r="E1448">
        <v>1559</v>
      </c>
    </row>
    <row r="1449" spans="1:5" hidden="1">
      <c r="A1449">
        <v>1996</v>
      </c>
      <c r="B1449" t="s">
        <v>104</v>
      </c>
      <c r="C1449" t="s">
        <v>81</v>
      </c>
      <c r="D1449" t="s">
        <v>35</v>
      </c>
      <c r="E1449">
        <v>714</v>
      </c>
    </row>
    <row r="1450" spans="1:5" hidden="1">
      <c r="A1450">
        <v>1996</v>
      </c>
      <c r="B1450" t="s">
        <v>104</v>
      </c>
      <c r="C1450" t="s">
        <v>81</v>
      </c>
      <c r="D1450" t="s">
        <v>36</v>
      </c>
      <c r="E1450">
        <v>0</v>
      </c>
    </row>
    <row r="1451" spans="1:5" hidden="1">
      <c r="A1451">
        <v>1996</v>
      </c>
      <c r="B1451" t="s">
        <v>104</v>
      </c>
      <c r="C1451" t="s">
        <v>81</v>
      </c>
      <c r="D1451" t="s">
        <v>37</v>
      </c>
      <c r="E1451">
        <v>0</v>
      </c>
    </row>
    <row r="1452" spans="1:5" hidden="1">
      <c r="A1452">
        <v>1996</v>
      </c>
      <c r="B1452" t="s">
        <v>104</v>
      </c>
      <c r="C1452" t="s">
        <v>81</v>
      </c>
      <c r="D1452" t="s">
        <v>38</v>
      </c>
      <c r="E1452">
        <v>0</v>
      </c>
    </row>
    <row r="1453" spans="1:5" hidden="1">
      <c r="A1453">
        <v>1996</v>
      </c>
      <c r="B1453" t="s">
        <v>104</v>
      </c>
      <c r="C1453" t="s">
        <v>81</v>
      </c>
      <c r="D1453" t="s">
        <v>39</v>
      </c>
      <c r="E1453">
        <v>0</v>
      </c>
    </row>
    <row r="1454" spans="1:5" hidden="1">
      <c r="A1454">
        <v>1996</v>
      </c>
      <c r="B1454" t="s">
        <v>104</v>
      </c>
      <c r="C1454" t="s">
        <v>81</v>
      </c>
      <c r="D1454" t="s">
        <v>40</v>
      </c>
      <c r="E1454">
        <v>0</v>
      </c>
    </row>
    <row r="1455" spans="1:5" hidden="1">
      <c r="A1455">
        <v>1996</v>
      </c>
      <c r="B1455" t="s">
        <v>104</v>
      </c>
      <c r="C1455" t="s">
        <v>81</v>
      </c>
      <c r="D1455" t="s">
        <v>41</v>
      </c>
      <c r="E1455">
        <v>0</v>
      </c>
    </row>
    <row r="1456" spans="1:5" hidden="1">
      <c r="A1456">
        <v>1996</v>
      </c>
      <c r="B1456" t="s">
        <v>104</v>
      </c>
      <c r="C1456" t="s">
        <v>81</v>
      </c>
      <c r="D1456" t="s">
        <v>42</v>
      </c>
      <c r="E1456">
        <v>0</v>
      </c>
    </row>
    <row r="1457" spans="1:5" hidden="1">
      <c r="A1457">
        <v>1996</v>
      </c>
      <c r="B1457" t="s">
        <v>104</v>
      </c>
      <c r="C1457" t="s">
        <v>81</v>
      </c>
      <c r="D1457" t="s">
        <v>43</v>
      </c>
      <c r="E1457">
        <v>0</v>
      </c>
    </row>
    <row r="1458" spans="1:5" hidden="1">
      <c r="A1458">
        <v>1996</v>
      </c>
      <c r="B1458" t="s">
        <v>104</v>
      </c>
      <c r="C1458" t="s">
        <v>81</v>
      </c>
      <c r="D1458" t="s">
        <v>44</v>
      </c>
      <c r="E1458">
        <v>0</v>
      </c>
    </row>
    <row r="1459" spans="1:5" hidden="1">
      <c r="A1459">
        <v>1996</v>
      </c>
      <c r="B1459" t="s">
        <v>104</v>
      </c>
      <c r="C1459" t="s">
        <v>81</v>
      </c>
      <c r="D1459" t="s">
        <v>48</v>
      </c>
      <c r="E1459">
        <v>11</v>
      </c>
    </row>
    <row r="1460" spans="1:5" hidden="1">
      <c r="A1460">
        <v>1996</v>
      </c>
      <c r="B1460" t="s">
        <v>104</v>
      </c>
      <c r="C1460" t="s">
        <v>81</v>
      </c>
      <c r="D1460" t="s">
        <v>49</v>
      </c>
      <c r="E1460">
        <v>11</v>
      </c>
    </row>
    <row r="1461" spans="1:5" hidden="1">
      <c r="A1461">
        <v>1996</v>
      </c>
      <c r="B1461" t="s">
        <v>104</v>
      </c>
      <c r="C1461" t="s">
        <v>81</v>
      </c>
      <c r="D1461" t="s">
        <v>50</v>
      </c>
      <c r="E1461">
        <v>0</v>
      </c>
    </row>
    <row r="1462" spans="1:5" hidden="1">
      <c r="A1462">
        <v>1996</v>
      </c>
      <c r="B1462" t="s">
        <v>104</v>
      </c>
      <c r="C1462" t="s">
        <v>81</v>
      </c>
      <c r="D1462" t="s">
        <v>51</v>
      </c>
      <c r="E1462">
        <v>11</v>
      </c>
    </row>
    <row r="1463" spans="1:5" hidden="1">
      <c r="A1463">
        <v>1996</v>
      </c>
      <c r="B1463" t="s">
        <v>104</v>
      </c>
      <c r="C1463" t="s">
        <v>81</v>
      </c>
      <c r="D1463" t="s">
        <v>52</v>
      </c>
      <c r="E1463">
        <v>0</v>
      </c>
    </row>
    <row r="1464" spans="1:5" hidden="1">
      <c r="A1464">
        <v>1996</v>
      </c>
      <c r="B1464" t="s">
        <v>104</v>
      </c>
      <c r="C1464" t="s">
        <v>81</v>
      </c>
      <c r="D1464" t="s">
        <v>53</v>
      </c>
      <c r="E1464">
        <v>0</v>
      </c>
    </row>
    <row r="1465" spans="1:5" hidden="1">
      <c r="A1465">
        <v>1996</v>
      </c>
      <c r="B1465" t="s">
        <v>104</v>
      </c>
      <c r="C1465" t="s">
        <v>81</v>
      </c>
      <c r="D1465" t="s">
        <v>54</v>
      </c>
      <c r="E1465">
        <v>0</v>
      </c>
    </row>
    <row r="1466" spans="1:5" hidden="1">
      <c r="A1466">
        <v>1996</v>
      </c>
      <c r="B1466" t="s">
        <v>104</v>
      </c>
      <c r="C1466" t="s">
        <v>81</v>
      </c>
      <c r="D1466" t="s">
        <v>59</v>
      </c>
      <c r="E1466">
        <v>2863</v>
      </c>
    </row>
    <row r="1467" spans="1:5" hidden="1">
      <c r="A1467">
        <v>1996</v>
      </c>
      <c r="B1467" t="s">
        <v>104</v>
      </c>
      <c r="C1467" t="s">
        <v>81</v>
      </c>
      <c r="D1467" t="s">
        <v>61</v>
      </c>
      <c r="E1467">
        <v>0</v>
      </c>
    </row>
    <row r="1468" spans="1:5" hidden="1">
      <c r="A1468">
        <v>1996</v>
      </c>
      <c r="B1468" t="s">
        <v>104</v>
      </c>
      <c r="C1468" t="s">
        <v>81</v>
      </c>
      <c r="D1468" t="s">
        <v>64</v>
      </c>
      <c r="E1468">
        <v>2863</v>
      </c>
    </row>
    <row r="1469" spans="1:5" hidden="1">
      <c r="A1469">
        <v>1996</v>
      </c>
      <c r="B1469" t="s">
        <v>104</v>
      </c>
      <c r="C1469" t="s">
        <v>81</v>
      </c>
      <c r="D1469" t="s">
        <v>67</v>
      </c>
      <c r="E1469">
        <v>0</v>
      </c>
    </row>
    <row r="1470" spans="1:5" hidden="1">
      <c r="A1470">
        <v>1996</v>
      </c>
      <c r="B1470" t="s">
        <v>104</v>
      </c>
      <c r="C1470" t="s">
        <v>81</v>
      </c>
      <c r="D1470" t="s">
        <v>69</v>
      </c>
      <c r="E1470">
        <v>0</v>
      </c>
    </row>
    <row r="1471" spans="1:5" hidden="1">
      <c r="A1471">
        <v>1996</v>
      </c>
      <c r="B1471" t="s">
        <v>104</v>
      </c>
      <c r="C1471" t="s">
        <v>81</v>
      </c>
      <c r="D1471" t="s">
        <v>70</v>
      </c>
      <c r="E1471">
        <v>0</v>
      </c>
    </row>
    <row r="1472" spans="1:5" hidden="1">
      <c r="A1472">
        <v>1996</v>
      </c>
      <c r="B1472" t="s">
        <v>104</v>
      </c>
      <c r="C1472" t="s">
        <v>81</v>
      </c>
      <c r="D1472" t="s">
        <v>86</v>
      </c>
      <c r="E1472">
        <v>24704</v>
      </c>
    </row>
    <row r="1473" spans="1:5" hidden="1">
      <c r="A1473">
        <v>1996</v>
      </c>
      <c r="B1473" t="s">
        <v>104</v>
      </c>
      <c r="C1473" t="s">
        <v>81</v>
      </c>
      <c r="D1473" t="s">
        <v>87</v>
      </c>
      <c r="E1473">
        <v>3307</v>
      </c>
    </row>
    <row r="1474" spans="1:5" hidden="1">
      <c r="A1474">
        <v>1996</v>
      </c>
      <c r="B1474" t="s">
        <v>104</v>
      </c>
      <c r="C1474" t="s">
        <v>81</v>
      </c>
      <c r="D1474" t="s">
        <v>88</v>
      </c>
      <c r="E1474">
        <v>2</v>
      </c>
    </row>
    <row r="1475" spans="1:5" hidden="1">
      <c r="A1475">
        <v>1996</v>
      </c>
      <c r="B1475" t="s">
        <v>104</v>
      </c>
      <c r="C1475" t="s">
        <v>81</v>
      </c>
      <c r="D1475" t="s">
        <v>89</v>
      </c>
      <c r="E1475">
        <v>21395</v>
      </c>
    </row>
    <row r="1476" spans="1:5" hidden="1">
      <c r="A1476">
        <v>1996</v>
      </c>
      <c r="B1476" t="s">
        <v>104</v>
      </c>
      <c r="C1476" t="s">
        <v>81</v>
      </c>
      <c r="D1476" t="s">
        <v>77</v>
      </c>
      <c r="E1476">
        <v>2544</v>
      </c>
    </row>
    <row r="1477" spans="1:5" hidden="1">
      <c r="A1477">
        <v>1996</v>
      </c>
      <c r="B1477" t="s">
        <v>105</v>
      </c>
      <c r="C1477" t="s">
        <v>10</v>
      </c>
      <c r="D1477" t="s">
        <v>91</v>
      </c>
      <c r="E1477">
        <v>517176</v>
      </c>
    </row>
    <row r="1478" spans="1:5" hidden="1">
      <c r="A1478">
        <v>1996</v>
      </c>
      <c r="B1478" t="s">
        <v>105</v>
      </c>
      <c r="C1478" t="s">
        <v>10</v>
      </c>
      <c r="D1478" t="s">
        <v>92</v>
      </c>
      <c r="E1478">
        <v>517176</v>
      </c>
    </row>
    <row r="1479" spans="1:5" hidden="1">
      <c r="A1479">
        <v>1996</v>
      </c>
      <c r="B1479" t="s">
        <v>105</v>
      </c>
      <c r="C1479" t="s">
        <v>23</v>
      </c>
      <c r="D1479" t="s">
        <v>27</v>
      </c>
      <c r="E1479">
        <v>522334</v>
      </c>
    </row>
    <row r="1480" spans="1:5" hidden="1">
      <c r="A1480">
        <v>1996</v>
      </c>
      <c r="B1480" t="s">
        <v>105</v>
      </c>
      <c r="C1480" t="s">
        <v>23</v>
      </c>
      <c r="D1480" t="s">
        <v>28</v>
      </c>
      <c r="E1480">
        <v>522334</v>
      </c>
    </row>
    <row r="1481" spans="1:5" hidden="1">
      <c r="A1481">
        <v>1996</v>
      </c>
      <c r="B1481" t="s">
        <v>105</v>
      </c>
      <c r="C1481" t="s">
        <v>81</v>
      </c>
      <c r="D1481" t="s">
        <v>85</v>
      </c>
      <c r="E1481">
        <v>517176</v>
      </c>
    </row>
    <row r="1482" spans="1:5" hidden="1">
      <c r="A1482">
        <v>1996</v>
      </c>
      <c r="B1482" t="s">
        <v>105</v>
      </c>
      <c r="C1482" t="s">
        <v>81</v>
      </c>
      <c r="D1482" t="s">
        <v>30</v>
      </c>
      <c r="E1482">
        <v>5158</v>
      </c>
    </row>
    <row r="1483" spans="1:5" hidden="1">
      <c r="A1483">
        <v>1996</v>
      </c>
      <c r="B1483" t="s">
        <v>105</v>
      </c>
      <c r="C1483" t="s">
        <v>81</v>
      </c>
      <c r="D1483" t="s">
        <v>31</v>
      </c>
      <c r="E1483">
        <v>5158</v>
      </c>
    </row>
    <row r="1484" spans="1:5" hidden="1">
      <c r="A1484">
        <v>1996</v>
      </c>
      <c r="B1484" t="s">
        <v>106</v>
      </c>
      <c r="C1484" t="s">
        <v>7</v>
      </c>
      <c r="D1484" t="s">
        <v>263</v>
      </c>
      <c r="E1484">
        <v>82377</v>
      </c>
    </row>
    <row r="1485" spans="1:5" hidden="1">
      <c r="A1485">
        <v>1996</v>
      </c>
      <c r="B1485" t="s">
        <v>106</v>
      </c>
      <c r="C1485" t="s">
        <v>10</v>
      </c>
      <c r="D1485" t="s">
        <v>11</v>
      </c>
      <c r="E1485">
        <v>318477</v>
      </c>
    </row>
    <row r="1486" spans="1:5" hidden="1">
      <c r="A1486">
        <v>1996</v>
      </c>
      <c r="B1486" t="s">
        <v>106</v>
      </c>
      <c r="C1486" t="s">
        <v>10</v>
      </c>
      <c r="D1486" t="s">
        <v>107</v>
      </c>
      <c r="E1486">
        <v>421780</v>
      </c>
    </row>
    <row r="1487" spans="1:5" hidden="1">
      <c r="A1487">
        <v>1996</v>
      </c>
      <c r="B1487" t="s">
        <v>106</v>
      </c>
      <c r="C1487" t="s">
        <v>10</v>
      </c>
      <c r="D1487" t="s">
        <v>108</v>
      </c>
      <c r="E1487">
        <v>318477</v>
      </c>
    </row>
    <row r="1488" spans="1:5" hidden="1">
      <c r="A1488">
        <v>1996</v>
      </c>
      <c r="B1488" t="s">
        <v>106</v>
      </c>
      <c r="C1488" t="s">
        <v>10</v>
      </c>
      <c r="D1488" t="s">
        <v>22</v>
      </c>
      <c r="E1488">
        <v>318477</v>
      </c>
    </row>
    <row r="1489" spans="1:5" hidden="1">
      <c r="A1489">
        <v>1996</v>
      </c>
      <c r="B1489" t="s">
        <v>106</v>
      </c>
      <c r="C1489" t="s">
        <v>23</v>
      </c>
      <c r="D1489" t="s">
        <v>24</v>
      </c>
      <c r="E1489">
        <v>31992</v>
      </c>
    </row>
    <row r="1490" spans="1:5" hidden="1">
      <c r="A1490">
        <v>1996</v>
      </c>
      <c r="B1490" t="s">
        <v>106</v>
      </c>
      <c r="C1490" t="s">
        <v>23</v>
      </c>
      <c r="D1490" t="s">
        <v>25</v>
      </c>
      <c r="E1490">
        <v>31992</v>
      </c>
    </row>
    <row r="1491" spans="1:5" hidden="1">
      <c r="A1491">
        <v>1996</v>
      </c>
      <c r="B1491" t="s">
        <v>106</v>
      </c>
      <c r="C1491" t="s">
        <v>23</v>
      </c>
      <c r="D1491" t="s">
        <v>26</v>
      </c>
      <c r="E1491">
        <v>0</v>
      </c>
    </row>
    <row r="1492" spans="1:5" hidden="1">
      <c r="A1492">
        <v>1996</v>
      </c>
      <c r="B1492" t="s">
        <v>106</v>
      </c>
      <c r="C1492" t="s">
        <v>23</v>
      </c>
      <c r="D1492" t="s">
        <v>30</v>
      </c>
      <c r="E1492">
        <v>0</v>
      </c>
    </row>
    <row r="1493" spans="1:5" hidden="1">
      <c r="A1493">
        <v>1996</v>
      </c>
      <c r="B1493" t="s">
        <v>106</v>
      </c>
      <c r="C1493" t="s">
        <v>23</v>
      </c>
      <c r="D1493" t="s">
        <v>31</v>
      </c>
      <c r="E1493">
        <v>0</v>
      </c>
    </row>
    <row r="1494" spans="1:5" hidden="1">
      <c r="A1494">
        <v>1996</v>
      </c>
      <c r="B1494" t="s">
        <v>106</v>
      </c>
      <c r="C1494" t="s">
        <v>23</v>
      </c>
      <c r="D1494" t="s">
        <v>32</v>
      </c>
      <c r="E1494">
        <v>0</v>
      </c>
    </row>
    <row r="1495" spans="1:5" hidden="1">
      <c r="A1495">
        <v>1996</v>
      </c>
      <c r="B1495" t="s">
        <v>106</v>
      </c>
      <c r="C1495" t="s">
        <v>23</v>
      </c>
      <c r="D1495" t="s">
        <v>33</v>
      </c>
      <c r="E1495">
        <v>78882</v>
      </c>
    </row>
    <row r="1496" spans="1:5" hidden="1">
      <c r="A1496">
        <v>1996</v>
      </c>
      <c r="B1496" t="s">
        <v>106</v>
      </c>
      <c r="C1496" t="s">
        <v>23</v>
      </c>
      <c r="D1496" t="s">
        <v>34</v>
      </c>
      <c r="E1496">
        <v>77315</v>
      </c>
    </row>
    <row r="1497" spans="1:5" hidden="1">
      <c r="A1497">
        <v>1996</v>
      </c>
      <c r="B1497" t="s">
        <v>106</v>
      </c>
      <c r="C1497" t="s">
        <v>23</v>
      </c>
      <c r="D1497" t="s">
        <v>35</v>
      </c>
      <c r="E1497">
        <v>76757</v>
      </c>
    </row>
    <row r="1498" spans="1:5" hidden="1">
      <c r="A1498">
        <v>1996</v>
      </c>
      <c r="B1498" t="s">
        <v>106</v>
      </c>
      <c r="C1498" t="s">
        <v>23</v>
      </c>
      <c r="D1498" t="s">
        <v>36</v>
      </c>
      <c r="E1498">
        <v>1198</v>
      </c>
    </row>
    <row r="1499" spans="1:5" hidden="1">
      <c r="A1499">
        <v>1996</v>
      </c>
      <c r="B1499" t="s">
        <v>106</v>
      </c>
      <c r="C1499" t="s">
        <v>23</v>
      </c>
      <c r="D1499" t="s">
        <v>37</v>
      </c>
      <c r="E1499">
        <v>1198</v>
      </c>
    </row>
    <row r="1500" spans="1:5" hidden="1">
      <c r="A1500">
        <v>1996</v>
      </c>
      <c r="B1500" t="s">
        <v>106</v>
      </c>
      <c r="C1500" t="s">
        <v>23</v>
      </c>
      <c r="D1500" t="s">
        <v>38</v>
      </c>
      <c r="E1500">
        <v>0</v>
      </c>
    </row>
    <row r="1501" spans="1:5" hidden="1">
      <c r="A1501">
        <v>1996</v>
      </c>
      <c r="B1501" t="s">
        <v>106</v>
      </c>
      <c r="C1501" t="s">
        <v>23</v>
      </c>
      <c r="D1501" t="s">
        <v>39</v>
      </c>
      <c r="E1501">
        <v>369</v>
      </c>
    </row>
    <row r="1502" spans="1:5" hidden="1">
      <c r="A1502">
        <v>1996</v>
      </c>
      <c r="B1502" t="s">
        <v>106</v>
      </c>
      <c r="C1502" t="s">
        <v>23</v>
      </c>
      <c r="D1502" t="s">
        <v>40</v>
      </c>
      <c r="E1502">
        <v>0</v>
      </c>
    </row>
    <row r="1503" spans="1:5" hidden="1">
      <c r="A1503">
        <v>1996</v>
      </c>
      <c r="B1503" t="s">
        <v>106</v>
      </c>
      <c r="C1503" t="s">
        <v>23</v>
      </c>
      <c r="D1503" t="s">
        <v>41</v>
      </c>
      <c r="E1503">
        <v>0</v>
      </c>
    </row>
    <row r="1504" spans="1:5" hidden="1">
      <c r="A1504">
        <v>1996</v>
      </c>
      <c r="B1504" t="s">
        <v>106</v>
      </c>
      <c r="C1504" t="s">
        <v>23</v>
      </c>
      <c r="D1504" t="s">
        <v>42</v>
      </c>
      <c r="E1504">
        <v>0</v>
      </c>
    </row>
    <row r="1505" spans="1:5" hidden="1">
      <c r="A1505">
        <v>1996</v>
      </c>
      <c r="B1505" t="s">
        <v>106</v>
      </c>
      <c r="C1505" t="s">
        <v>23</v>
      </c>
      <c r="D1505" t="s">
        <v>43</v>
      </c>
      <c r="E1505">
        <v>0</v>
      </c>
    </row>
    <row r="1506" spans="1:5" hidden="1">
      <c r="A1506">
        <v>1996</v>
      </c>
      <c r="B1506" t="s">
        <v>106</v>
      </c>
      <c r="C1506" t="s">
        <v>23</v>
      </c>
      <c r="D1506" t="s">
        <v>44</v>
      </c>
      <c r="E1506">
        <v>0</v>
      </c>
    </row>
    <row r="1507" spans="1:5" hidden="1">
      <c r="A1507">
        <v>1996</v>
      </c>
      <c r="B1507" t="s">
        <v>106</v>
      </c>
      <c r="C1507" t="s">
        <v>23</v>
      </c>
      <c r="D1507" t="s">
        <v>45</v>
      </c>
      <c r="E1507">
        <v>0</v>
      </c>
    </row>
    <row r="1508" spans="1:5" hidden="1">
      <c r="A1508">
        <v>1996</v>
      </c>
      <c r="B1508" t="s">
        <v>106</v>
      </c>
      <c r="C1508" t="s">
        <v>23</v>
      </c>
      <c r="D1508" t="s">
        <v>46</v>
      </c>
      <c r="E1508">
        <v>0</v>
      </c>
    </row>
    <row r="1509" spans="1:5" hidden="1">
      <c r="A1509">
        <v>1996</v>
      </c>
      <c r="B1509" t="s">
        <v>106</v>
      </c>
      <c r="C1509" t="s">
        <v>23</v>
      </c>
      <c r="D1509" t="s">
        <v>47</v>
      </c>
      <c r="E1509">
        <v>0</v>
      </c>
    </row>
    <row r="1510" spans="1:5" hidden="1">
      <c r="A1510">
        <v>1996</v>
      </c>
      <c r="B1510" t="s">
        <v>106</v>
      </c>
      <c r="C1510" t="s">
        <v>23</v>
      </c>
      <c r="D1510" t="s">
        <v>48</v>
      </c>
      <c r="E1510">
        <v>33099</v>
      </c>
    </row>
    <row r="1511" spans="1:5" hidden="1">
      <c r="A1511">
        <v>1996</v>
      </c>
      <c r="B1511" t="s">
        <v>106</v>
      </c>
      <c r="C1511" t="s">
        <v>23</v>
      </c>
      <c r="D1511" t="s">
        <v>49</v>
      </c>
      <c r="E1511">
        <v>0</v>
      </c>
    </row>
    <row r="1512" spans="1:5" hidden="1">
      <c r="A1512">
        <v>1996</v>
      </c>
      <c r="B1512" t="s">
        <v>106</v>
      </c>
      <c r="C1512" t="s">
        <v>23</v>
      </c>
      <c r="D1512" t="s">
        <v>50</v>
      </c>
      <c r="E1512">
        <v>0</v>
      </c>
    </row>
    <row r="1513" spans="1:5" hidden="1">
      <c r="A1513">
        <v>1996</v>
      </c>
      <c r="B1513" t="s">
        <v>106</v>
      </c>
      <c r="C1513" t="s">
        <v>23</v>
      </c>
      <c r="D1513" t="s">
        <v>51</v>
      </c>
      <c r="E1513">
        <v>0</v>
      </c>
    </row>
    <row r="1514" spans="1:5" hidden="1">
      <c r="A1514">
        <v>1996</v>
      </c>
      <c r="B1514" t="s">
        <v>106</v>
      </c>
      <c r="C1514" t="s">
        <v>23</v>
      </c>
      <c r="D1514" t="s">
        <v>52</v>
      </c>
      <c r="E1514">
        <v>0</v>
      </c>
    </row>
    <row r="1515" spans="1:5" hidden="1">
      <c r="A1515">
        <v>1996</v>
      </c>
      <c r="B1515" t="s">
        <v>106</v>
      </c>
      <c r="C1515" t="s">
        <v>23</v>
      </c>
      <c r="D1515" t="s">
        <v>53</v>
      </c>
      <c r="E1515">
        <v>0</v>
      </c>
    </row>
    <row r="1516" spans="1:5" hidden="1">
      <c r="A1516">
        <v>1996</v>
      </c>
      <c r="B1516" t="s">
        <v>106</v>
      </c>
      <c r="C1516" t="s">
        <v>23</v>
      </c>
      <c r="D1516" t="s">
        <v>54</v>
      </c>
      <c r="E1516">
        <v>0</v>
      </c>
    </row>
    <row r="1517" spans="1:5" hidden="1">
      <c r="A1517">
        <v>1996</v>
      </c>
      <c r="B1517" t="s">
        <v>106</v>
      </c>
      <c r="C1517" t="s">
        <v>23</v>
      </c>
      <c r="D1517" t="s">
        <v>55</v>
      </c>
      <c r="E1517">
        <v>33099</v>
      </c>
    </row>
    <row r="1518" spans="1:5" hidden="1">
      <c r="A1518">
        <v>1996</v>
      </c>
      <c r="B1518" t="s">
        <v>106</v>
      </c>
      <c r="C1518" t="s">
        <v>23</v>
      </c>
      <c r="D1518" t="s">
        <v>59</v>
      </c>
      <c r="E1518">
        <v>43900</v>
      </c>
    </row>
    <row r="1519" spans="1:5" hidden="1">
      <c r="A1519">
        <v>1996</v>
      </c>
      <c r="B1519" t="s">
        <v>106</v>
      </c>
      <c r="C1519" t="s">
        <v>23</v>
      </c>
      <c r="D1519" t="s">
        <v>60</v>
      </c>
      <c r="E1519">
        <v>0</v>
      </c>
    </row>
    <row r="1520" spans="1:5" hidden="1">
      <c r="A1520">
        <v>1996</v>
      </c>
      <c r="B1520" t="s">
        <v>106</v>
      </c>
      <c r="C1520" t="s">
        <v>23</v>
      </c>
      <c r="D1520" t="s">
        <v>61</v>
      </c>
      <c r="E1520">
        <v>0</v>
      </c>
    </row>
    <row r="1521" spans="1:6" hidden="1">
      <c r="A1521">
        <v>1996</v>
      </c>
      <c r="B1521" t="s">
        <v>106</v>
      </c>
      <c r="C1521" t="s">
        <v>23</v>
      </c>
      <c r="D1521" t="s">
        <v>62</v>
      </c>
      <c r="E1521">
        <v>0</v>
      </c>
    </row>
    <row r="1522" spans="1:6" hidden="1">
      <c r="A1522">
        <v>1996</v>
      </c>
      <c r="B1522" t="s">
        <v>106</v>
      </c>
      <c r="C1522" t="s">
        <v>23</v>
      </c>
      <c r="D1522" t="s">
        <v>64</v>
      </c>
      <c r="E1522">
        <v>43900</v>
      </c>
    </row>
    <row r="1523" spans="1:6" hidden="1">
      <c r="A1523">
        <v>1996</v>
      </c>
      <c r="B1523" t="s">
        <v>106</v>
      </c>
      <c r="C1523" t="s">
        <v>23</v>
      </c>
      <c r="D1523" t="s">
        <v>66</v>
      </c>
      <c r="E1523">
        <v>0</v>
      </c>
    </row>
    <row r="1524" spans="1:6" hidden="1">
      <c r="A1524">
        <v>1996</v>
      </c>
      <c r="B1524" t="s">
        <v>106</v>
      </c>
      <c r="C1524" t="s">
        <v>23</v>
      </c>
      <c r="D1524" t="s">
        <v>67</v>
      </c>
      <c r="E1524">
        <v>0</v>
      </c>
    </row>
    <row r="1525" spans="1:6" hidden="1">
      <c r="A1525">
        <v>1996</v>
      </c>
      <c r="B1525" t="s">
        <v>106</v>
      </c>
      <c r="C1525" t="s">
        <v>23</v>
      </c>
      <c r="D1525" t="s">
        <v>68</v>
      </c>
      <c r="E1525">
        <v>0</v>
      </c>
    </row>
    <row r="1526" spans="1:6" hidden="1">
      <c r="A1526">
        <v>1996</v>
      </c>
      <c r="B1526" t="s">
        <v>106</v>
      </c>
      <c r="C1526" t="s">
        <v>23</v>
      </c>
      <c r="D1526" t="s">
        <v>69</v>
      </c>
      <c r="E1526">
        <v>0</v>
      </c>
    </row>
    <row r="1527" spans="1:6" hidden="1">
      <c r="A1527">
        <v>1996</v>
      </c>
      <c r="B1527" t="s">
        <v>106</v>
      </c>
      <c r="C1527" t="s">
        <v>23</v>
      </c>
      <c r="D1527" t="s">
        <v>70</v>
      </c>
      <c r="E1527">
        <v>0</v>
      </c>
    </row>
    <row r="1528" spans="1:6" hidden="1">
      <c r="A1528">
        <v>1996</v>
      </c>
      <c r="B1528" t="s">
        <v>106</v>
      </c>
      <c r="C1528" t="s">
        <v>23</v>
      </c>
      <c r="D1528" t="s">
        <v>71</v>
      </c>
      <c r="E1528">
        <v>0</v>
      </c>
    </row>
    <row r="1529" spans="1:6" hidden="1">
      <c r="A1529">
        <v>1996</v>
      </c>
      <c r="B1529" t="s">
        <v>106</v>
      </c>
      <c r="C1529" t="s">
        <v>23</v>
      </c>
      <c r="D1529" t="s">
        <v>109</v>
      </c>
      <c r="E1529">
        <v>1892328</v>
      </c>
    </row>
    <row r="1530" spans="1:6" hidden="1">
      <c r="A1530">
        <v>1996</v>
      </c>
      <c r="B1530" t="s">
        <v>106</v>
      </c>
      <c r="C1530" t="s">
        <v>23</v>
      </c>
      <c r="D1530" t="s">
        <v>110</v>
      </c>
      <c r="E1530">
        <v>931416</v>
      </c>
    </row>
    <row r="1531" spans="1:6" hidden="1">
      <c r="A1531">
        <v>1996</v>
      </c>
      <c r="B1531" t="s">
        <v>106</v>
      </c>
      <c r="C1531" t="s">
        <v>23</v>
      </c>
      <c r="D1531" t="s">
        <v>111</v>
      </c>
      <c r="E1531">
        <v>960912</v>
      </c>
    </row>
    <row r="1532" spans="1:6" hidden="1">
      <c r="A1532">
        <v>1996</v>
      </c>
      <c r="B1532" t="s">
        <v>106</v>
      </c>
      <c r="C1532" t="s">
        <v>23</v>
      </c>
      <c r="D1532" t="s">
        <v>112</v>
      </c>
      <c r="E1532">
        <v>0</v>
      </c>
      <c r="F1532">
        <v>20</v>
      </c>
    </row>
    <row r="1533" spans="1:6" hidden="1">
      <c r="A1533">
        <v>1996</v>
      </c>
      <c r="B1533" t="s">
        <v>106</v>
      </c>
      <c r="C1533" t="s">
        <v>81</v>
      </c>
      <c r="D1533" t="s">
        <v>24</v>
      </c>
      <c r="E1533">
        <v>1702</v>
      </c>
    </row>
    <row r="1534" spans="1:6" hidden="1">
      <c r="A1534">
        <v>1996</v>
      </c>
      <c r="B1534" t="s">
        <v>106</v>
      </c>
      <c r="C1534" t="s">
        <v>81</v>
      </c>
      <c r="D1534" t="s">
        <v>25</v>
      </c>
      <c r="E1534">
        <v>1702</v>
      </c>
    </row>
    <row r="1535" spans="1:6" hidden="1">
      <c r="A1535">
        <v>1996</v>
      </c>
      <c r="B1535" t="s">
        <v>106</v>
      </c>
      <c r="C1535" t="s">
        <v>81</v>
      </c>
      <c r="D1535" t="s">
        <v>26</v>
      </c>
      <c r="E1535">
        <v>0</v>
      </c>
    </row>
    <row r="1536" spans="1:6" hidden="1">
      <c r="A1536">
        <v>1996</v>
      </c>
      <c r="B1536" t="s">
        <v>106</v>
      </c>
      <c r="C1536" t="s">
        <v>81</v>
      </c>
      <c r="D1536" t="s">
        <v>27</v>
      </c>
      <c r="E1536">
        <v>0</v>
      </c>
    </row>
    <row r="1537" spans="1:5" hidden="1">
      <c r="A1537">
        <v>1996</v>
      </c>
      <c r="B1537" t="s">
        <v>106</v>
      </c>
      <c r="C1537" t="s">
        <v>81</v>
      </c>
      <c r="D1537" t="s">
        <v>28</v>
      </c>
      <c r="E1537">
        <v>0</v>
      </c>
    </row>
    <row r="1538" spans="1:5" hidden="1">
      <c r="A1538">
        <v>1996</v>
      </c>
      <c r="B1538" t="s">
        <v>106</v>
      </c>
      <c r="C1538" t="s">
        <v>81</v>
      </c>
      <c r="D1538" t="s">
        <v>82</v>
      </c>
      <c r="E1538">
        <v>0</v>
      </c>
    </row>
    <row r="1539" spans="1:5" hidden="1">
      <c r="A1539">
        <v>1996</v>
      </c>
      <c r="B1539" t="s">
        <v>106</v>
      </c>
      <c r="C1539" t="s">
        <v>81</v>
      </c>
      <c r="D1539" t="s">
        <v>83</v>
      </c>
      <c r="E1539">
        <v>0</v>
      </c>
    </row>
    <row r="1540" spans="1:5" hidden="1">
      <c r="A1540">
        <v>1996</v>
      </c>
      <c r="B1540" t="s">
        <v>106</v>
      </c>
      <c r="C1540" t="s">
        <v>81</v>
      </c>
      <c r="D1540" t="s">
        <v>84</v>
      </c>
      <c r="E1540">
        <v>0</v>
      </c>
    </row>
    <row r="1541" spans="1:5" hidden="1">
      <c r="A1541">
        <v>1996</v>
      </c>
      <c r="B1541" t="s">
        <v>106</v>
      </c>
      <c r="C1541" t="s">
        <v>81</v>
      </c>
      <c r="D1541" t="s">
        <v>29</v>
      </c>
      <c r="E1541">
        <v>0</v>
      </c>
    </row>
    <row r="1542" spans="1:5" hidden="1">
      <c r="A1542">
        <v>1996</v>
      </c>
      <c r="B1542" t="s">
        <v>106</v>
      </c>
      <c r="C1542" t="s">
        <v>81</v>
      </c>
      <c r="D1542" t="s">
        <v>33</v>
      </c>
      <c r="E1542">
        <v>79255</v>
      </c>
    </row>
    <row r="1543" spans="1:5" hidden="1">
      <c r="A1543">
        <v>1996</v>
      </c>
      <c r="B1543" t="s">
        <v>106</v>
      </c>
      <c r="C1543" t="s">
        <v>81</v>
      </c>
      <c r="D1543" t="s">
        <v>34</v>
      </c>
      <c r="E1543">
        <v>45663</v>
      </c>
    </row>
    <row r="1544" spans="1:5" hidden="1">
      <c r="A1544">
        <v>1996</v>
      </c>
      <c r="B1544" t="s">
        <v>106</v>
      </c>
      <c r="C1544" t="s">
        <v>81</v>
      </c>
      <c r="D1544" t="s">
        <v>35</v>
      </c>
      <c r="E1544">
        <v>42369</v>
      </c>
    </row>
    <row r="1545" spans="1:5" hidden="1">
      <c r="A1545">
        <v>1996</v>
      </c>
      <c r="B1545" t="s">
        <v>106</v>
      </c>
      <c r="C1545" t="s">
        <v>81</v>
      </c>
      <c r="D1545" t="s">
        <v>36</v>
      </c>
      <c r="E1545">
        <v>6515</v>
      </c>
    </row>
    <row r="1546" spans="1:5" hidden="1">
      <c r="A1546">
        <v>1996</v>
      </c>
      <c r="B1546" t="s">
        <v>106</v>
      </c>
      <c r="C1546" t="s">
        <v>81</v>
      </c>
      <c r="D1546" t="s">
        <v>37</v>
      </c>
      <c r="E1546">
        <v>6515</v>
      </c>
    </row>
    <row r="1547" spans="1:5" hidden="1">
      <c r="A1547">
        <v>1996</v>
      </c>
      <c r="B1547" t="s">
        <v>106</v>
      </c>
      <c r="C1547" t="s">
        <v>81</v>
      </c>
      <c r="D1547" t="s">
        <v>38</v>
      </c>
      <c r="E1547">
        <v>0</v>
      </c>
    </row>
    <row r="1548" spans="1:5" hidden="1">
      <c r="A1548">
        <v>1996</v>
      </c>
      <c r="B1548" t="s">
        <v>106</v>
      </c>
      <c r="C1548" t="s">
        <v>81</v>
      </c>
      <c r="D1548" t="s">
        <v>39</v>
      </c>
      <c r="E1548">
        <v>27077</v>
      </c>
    </row>
    <row r="1549" spans="1:5" hidden="1">
      <c r="A1549">
        <v>1996</v>
      </c>
      <c r="B1549" t="s">
        <v>106</v>
      </c>
      <c r="C1549" t="s">
        <v>81</v>
      </c>
      <c r="D1549" t="s">
        <v>40</v>
      </c>
      <c r="E1549">
        <v>0</v>
      </c>
    </row>
    <row r="1550" spans="1:5" hidden="1">
      <c r="A1550">
        <v>1996</v>
      </c>
      <c r="B1550" t="s">
        <v>106</v>
      </c>
      <c r="C1550" t="s">
        <v>81</v>
      </c>
      <c r="D1550" t="s">
        <v>41</v>
      </c>
      <c r="E1550">
        <v>0</v>
      </c>
    </row>
    <row r="1551" spans="1:5" hidden="1">
      <c r="A1551">
        <v>1996</v>
      </c>
      <c r="B1551" t="s">
        <v>106</v>
      </c>
      <c r="C1551" t="s">
        <v>81</v>
      </c>
      <c r="D1551" t="s">
        <v>42</v>
      </c>
      <c r="E1551">
        <v>0</v>
      </c>
    </row>
    <row r="1552" spans="1:5" hidden="1">
      <c r="A1552">
        <v>1996</v>
      </c>
      <c r="B1552" t="s">
        <v>106</v>
      </c>
      <c r="C1552" t="s">
        <v>81</v>
      </c>
      <c r="D1552" t="s">
        <v>43</v>
      </c>
      <c r="E1552">
        <v>0</v>
      </c>
    </row>
    <row r="1553" spans="1:5" hidden="1">
      <c r="A1553">
        <v>1996</v>
      </c>
      <c r="B1553" t="s">
        <v>106</v>
      </c>
      <c r="C1553" t="s">
        <v>81</v>
      </c>
      <c r="D1553" t="s">
        <v>44</v>
      </c>
      <c r="E1553">
        <v>0</v>
      </c>
    </row>
    <row r="1554" spans="1:5" hidden="1">
      <c r="A1554">
        <v>1996</v>
      </c>
      <c r="B1554" t="s">
        <v>106</v>
      </c>
      <c r="C1554" t="s">
        <v>81</v>
      </c>
      <c r="D1554" t="s">
        <v>45</v>
      </c>
      <c r="E1554">
        <v>0</v>
      </c>
    </row>
    <row r="1555" spans="1:5" hidden="1">
      <c r="A1555">
        <v>1996</v>
      </c>
      <c r="B1555" t="s">
        <v>106</v>
      </c>
      <c r="C1555" t="s">
        <v>81</v>
      </c>
      <c r="D1555" t="s">
        <v>46</v>
      </c>
      <c r="E1555">
        <v>0</v>
      </c>
    </row>
    <row r="1556" spans="1:5" hidden="1">
      <c r="A1556">
        <v>1996</v>
      </c>
      <c r="B1556" t="s">
        <v>106</v>
      </c>
      <c r="C1556" t="s">
        <v>81</v>
      </c>
      <c r="D1556" t="s">
        <v>47</v>
      </c>
      <c r="E1556">
        <v>0</v>
      </c>
    </row>
    <row r="1557" spans="1:5" hidden="1">
      <c r="A1557">
        <v>1996</v>
      </c>
      <c r="B1557" t="s">
        <v>106</v>
      </c>
      <c r="C1557" t="s">
        <v>81</v>
      </c>
      <c r="D1557" t="s">
        <v>48</v>
      </c>
      <c r="E1557">
        <v>0</v>
      </c>
    </row>
    <row r="1558" spans="1:5" hidden="1">
      <c r="A1558">
        <v>1996</v>
      </c>
      <c r="B1558" t="s">
        <v>106</v>
      </c>
      <c r="C1558" t="s">
        <v>81</v>
      </c>
      <c r="D1558" t="s">
        <v>49</v>
      </c>
      <c r="E1558">
        <v>0</v>
      </c>
    </row>
    <row r="1559" spans="1:5" hidden="1">
      <c r="A1559">
        <v>1996</v>
      </c>
      <c r="B1559" t="s">
        <v>106</v>
      </c>
      <c r="C1559" t="s">
        <v>81</v>
      </c>
      <c r="D1559" t="s">
        <v>50</v>
      </c>
      <c r="E1559">
        <v>0</v>
      </c>
    </row>
    <row r="1560" spans="1:5" hidden="1">
      <c r="A1560">
        <v>1996</v>
      </c>
      <c r="B1560" t="s">
        <v>106</v>
      </c>
      <c r="C1560" t="s">
        <v>81</v>
      </c>
      <c r="D1560" t="s">
        <v>51</v>
      </c>
      <c r="E1560">
        <v>0</v>
      </c>
    </row>
    <row r="1561" spans="1:5" hidden="1">
      <c r="A1561">
        <v>1996</v>
      </c>
      <c r="B1561" t="s">
        <v>106</v>
      </c>
      <c r="C1561" t="s">
        <v>81</v>
      </c>
      <c r="D1561" t="s">
        <v>52</v>
      </c>
      <c r="E1561">
        <v>0</v>
      </c>
    </row>
    <row r="1562" spans="1:5" hidden="1">
      <c r="A1562">
        <v>1996</v>
      </c>
      <c r="B1562" t="s">
        <v>106</v>
      </c>
      <c r="C1562" t="s">
        <v>81</v>
      </c>
      <c r="D1562" t="s">
        <v>53</v>
      </c>
      <c r="E1562">
        <v>0</v>
      </c>
    </row>
    <row r="1563" spans="1:5" hidden="1">
      <c r="A1563">
        <v>1996</v>
      </c>
      <c r="B1563" t="s">
        <v>106</v>
      </c>
      <c r="C1563" t="s">
        <v>81</v>
      </c>
      <c r="D1563" t="s">
        <v>54</v>
      </c>
      <c r="E1563">
        <v>0</v>
      </c>
    </row>
    <row r="1564" spans="1:5" hidden="1">
      <c r="A1564">
        <v>1996</v>
      </c>
      <c r="B1564" t="s">
        <v>106</v>
      </c>
      <c r="C1564" t="s">
        <v>81</v>
      </c>
      <c r="D1564" t="s">
        <v>55</v>
      </c>
      <c r="E1564">
        <v>0</v>
      </c>
    </row>
    <row r="1565" spans="1:5" hidden="1">
      <c r="A1565">
        <v>1996</v>
      </c>
      <c r="B1565" t="s">
        <v>106</v>
      </c>
      <c r="C1565" t="s">
        <v>81</v>
      </c>
      <c r="D1565" t="s">
        <v>59</v>
      </c>
      <c r="E1565">
        <v>3613</v>
      </c>
    </row>
    <row r="1566" spans="1:5" hidden="1">
      <c r="A1566">
        <v>1996</v>
      </c>
      <c r="B1566" t="s">
        <v>106</v>
      </c>
      <c r="C1566" t="s">
        <v>81</v>
      </c>
      <c r="D1566" t="s">
        <v>60</v>
      </c>
      <c r="E1566">
        <v>0</v>
      </c>
    </row>
    <row r="1567" spans="1:5" hidden="1">
      <c r="A1567">
        <v>1996</v>
      </c>
      <c r="B1567" t="s">
        <v>106</v>
      </c>
      <c r="C1567" t="s">
        <v>81</v>
      </c>
      <c r="D1567" t="s">
        <v>61</v>
      </c>
      <c r="E1567">
        <v>0</v>
      </c>
    </row>
    <row r="1568" spans="1:5" hidden="1">
      <c r="A1568">
        <v>1996</v>
      </c>
      <c r="B1568" t="s">
        <v>106</v>
      </c>
      <c r="C1568" t="s">
        <v>81</v>
      </c>
      <c r="D1568" t="s">
        <v>62</v>
      </c>
      <c r="E1568">
        <v>0</v>
      </c>
    </row>
    <row r="1569" spans="1:6" hidden="1">
      <c r="A1569">
        <v>1996</v>
      </c>
      <c r="B1569" t="s">
        <v>106</v>
      </c>
      <c r="C1569" t="s">
        <v>81</v>
      </c>
      <c r="D1569" t="s">
        <v>64</v>
      </c>
      <c r="E1569">
        <v>3613</v>
      </c>
    </row>
    <row r="1570" spans="1:6" hidden="1">
      <c r="A1570">
        <v>1996</v>
      </c>
      <c r="B1570" t="s">
        <v>106</v>
      </c>
      <c r="C1570" t="s">
        <v>81</v>
      </c>
      <c r="D1570" t="s">
        <v>65</v>
      </c>
      <c r="E1570">
        <v>0</v>
      </c>
      <c r="F1570">
        <v>90</v>
      </c>
    </row>
    <row r="1571" spans="1:6" hidden="1">
      <c r="A1571">
        <v>1996</v>
      </c>
      <c r="B1571" t="s">
        <v>106</v>
      </c>
      <c r="C1571" t="s">
        <v>81</v>
      </c>
      <c r="D1571" t="s">
        <v>66</v>
      </c>
      <c r="E1571">
        <v>0</v>
      </c>
    </row>
    <row r="1572" spans="1:6" hidden="1">
      <c r="A1572">
        <v>1996</v>
      </c>
      <c r="B1572" t="s">
        <v>106</v>
      </c>
      <c r="C1572" t="s">
        <v>81</v>
      </c>
      <c r="D1572" t="s">
        <v>67</v>
      </c>
      <c r="E1572">
        <v>0</v>
      </c>
    </row>
    <row r="1573" spans="1:6" hidden="1">
      <c r="A1573">
        <v>1996</v>
      </c>
      <c r="B1573" t="s">
        <v>106</v>
      </c>
      <c r="C1573" t="s">
        <v>81</v>
      </c>
      <c r="D1573" t="s">
        <v>68</v>
      </c>
      <c r="E1573">
        <v>0</v>
      </c>
    </row>
    <row r="1574" spans="1:6" hidden="1">
      <c r="A1574">
        <v>1996</v>
      </c>
      <c r="B1574" t="s">
        <v>106</v>
      </c>
      <c r="C1574" t="s">
        <v>81</v>
      </c>
      <c r="D1574" t="s">
        <v>69</v>
      </c>
      <c r="E1574">
        <v>0</v>
      </c>
    </row>
    <row r="1575" spans="1:6" hidden="1">
      <c r="A1575">
        <v>1996</v>
      </c>
      <c r="B1575" t="s">
        <v>106</v>
      </c>
      <c r="C1575" t="s">
        <v>81</v>
      </c>
      <c r="D1575" t="s">
        <v>70</v>
      </c>
      <c r="E1575">
        <v>0</v>
      </c>
    </row>
    <row r="1576" spans="1:6" hidden="1">
      <c r="A1576">
        <v>1996</v>
      </c>
      <c r="B1576" t="s">
        <v>106</v>
      </c>
      <c r="C1576" t="s">
        <v>81</v>
      </c>
      <c r="D1576" t="s">
        <v>113</v>
      </c>
      <c r="E1576">
        <v>2314108</v>
      </c>
    </row>
    <row r="1577" spans="1:6" hidden="1">
      <c r="A1577">
        <v>1996</v>
      </c>
      <c r="B1577" t="s">
        <v>106</v>
      </c>
      <c r="C1577" t="s">
        <v>81</v>
      </c>
      <c r="D1577" t="s">
        <v>114</v>
      </c>
      <c r="E1577">
        <v>1713227</v>
      </c>
    </row>
    <row r="1578" spans="1:6" hidden="1">
      <c r="A1578">
        <v>1996</v>
      </c>
      <c r="B1578" t="s">
        <v>106</v>
      </c>
      <c r="C1578" t="s">
        <v>81</v>
      </c>
      <c r="D1578" t="s">
        <v>115</v>
      </c>
      <c r="E1578">
        <v>600881</v>
      </c>
    </row>
    <row r="1579" spans="1:6" hidden="1">
      <c r="A1579">
        <v>1996</v>
      </c>
      <c r="B1579" t="s">
        <v>106</v>
      </c>
      <c r="C1579" t="s">
        <v>81</v>
      </c>
      <c r="D1579" t="s">
        <v>116</v>
      </c>
      <c r="E1579">
        <v>0</v>
      </c>
      <c r="F1579">
        <v>20</v>
      </c>
    </row>
    <row r="1580" spans="1:6" hidden="1">
      <c r="A1580">
        <v>1997</v>
      </c>
      <c r="B1580" t="s">
        <v>6</v>
      </c>
      <c r="C1580" t="s">
        <v>7</v>
      </c>
      <c r="D1580" t="s">
        <v>263</v>
      </c>
      <c r="E1580">
        <v>-188944</v>
      </c>
    </row>
    <row r="1581" spans="1:6" hidden="1">
      <c r="A1581">
        <v>1997</v>
      </c>
      <c r="B1581" t="s">
        <v>6</v>
      </c>
      <c r="C1581" t="s">
        <v>7</v>
      </c>
      <c r="D1581" t="s">
        <v>8</v>
      </c>
      <c r="E1581">
        <v>976994</v>
      </c>
    </row>
    <row r="1582" spans="1:6" hidden="1">
      <c r="A1582">
        <v>1997</v>
      </c>
      <c r="B1582" t="s">
        <v>6</v>
      </c>
      <c r="C1582" t="s">
        <v>7</v>
      </c>
      <c r="D1582" t="s">
        <v>9</v>
      </c>
      <c r="E1582">
        <v>2079214</v>
      </c>
    </row>
    <row r="1583" spans="1:6" hidden="1">
      <c r="A1583">
        <v>1997</v>
      </c>
      <c r="B1583" t="s">
        <v>6</v>
      </c>
      <c r="C1583" t="s">
        <v>10</v>
      </c>
      <c r="D1583" t="s">
        <v>11</v>
      </c>
      <c r="E1583">
        <v>-413704</v>
      </c>
    </row>
    <row r="1584" spans="1:6" hidden="1">
      <c r="A1584">
        <v>1997</v>
      </c>
      <c r="B1584" t="s">
        <v>6</v>
      </c>
      <c r="C1584" t="s">
        <v>10</v>
      </c>
      <c r="D1584" t="s">
        <v>12</v>
      </c>
      <c r="E1584">
        <v>5248482</v>
      </c>
    </row>
    <row r="1585" spans="1:6" hidden="1">
      <c r="A1585">
        <v>1997</v>
      </c>
      <c r="B1585" t="s">
        <v>6</v>
      </c>
      <c r="C1585" t="s">
        <v>10</v>
      </c>
      <c r="D1585" t="s">
        <v>13</v>
      </c>
      <c r="E1585">
        <v>4087102</v>
      </c>
    </row>
    <row r="1586" spans="1:6" hidden="1">
      <c r="A1586">
        <v>1997</v>
      </c>
      <c r="B1586" t="s">
        <v>6</v>
      </c>
      <c r="C1586" t="s">
        <v>10</v>
      </c>
      <c r="D1586" t="s">
        <v>14</v>
      </c>
      <c r="E1586">
        <v>2262139</v>
      </c>
    </row>
    <row r="1587" spans="1:6" hidden="1">
      <c r="A1587">
        <v>1997</v>
      </c>
      <c r="B1587" t="s">
        <v>6</v>
      </c>
      <c r="C1587" t="s">
        <v>10</v>
      </c>
      <c r="D1587" t="s">
        <v>15</v>
      </c>
      <c r="E1587">
        <v>1945222</v>
      </c>
    </row>
    <row r="1588" spans="1:6" hidden="1">
      <c r="A1588">
        <v>1997</v>
      </c>
      <c r="B1588" t="s">
        <v>6</v>
      </c>
      <c r="C1588" t="s">
        <v>10</v>
      </c>
      <c r="D1588" t="s">
        <v>16</v>
      </c>
      <c r="E1588">
        <v>316917</v>
      </c>
    </row>
    <row r="1589" spans="1:6" hidden="1">
      <c r="A1589">
        <v>1997</v>
      </c>
      <c r="B1589" t="s">
        <v>6</v>
      </c>
      <c r="C1589" t="s">
        <v>10</v>
      </c>
      <c r="D1589" t="s">
        <v>17</v>
      </c>
      <c r="E1589">
        <v>0</v>
      </c>
      <c r="F1589">
        <v>20</v>
      </c>
    </row>
    <row r="1590" spans="1:6" hidden="1">
      <c r="A1590">
        <v>1997</v>
      </c>
      <c r="B1590" t="s">
        <v>6</v>
      </c>
      <c r="C1590" t="s">
        <v>10</v>
      </c>
      <c r="D1590" t="s">
        <v>18</v>
      </c>
      <c r="E1590">
        <v>5288599</v>
      </c>
    </row>
    <row r="1591" spans="1:6" hidden="1">
      <c r="A1591">
        <v>1997</v>
      </c>
      <c r="B1591" t="s">
        <v>6</v>
      </c>
      <c r="C1591" t="s">
        <v>10</v>
      </c>
      <c r="D1591" t="s">
        <v>19</v>
      </c>
      <c r="E1591">
        <v>5352592</v>
      </c>
    </row>
    <row r="1592" spans="1:6" hidden="1">
      <c r="A1592">
        <v>1997</v>
      </c>
      <c r="B1592" t="s">
        <v>6</v>
      </c>
      <c r="C1592" t="s">
        <v>10</v>
      </c>
      <c r="D1592" t="s">
        <v>20</v>
      </c>
      <c r="E1592">
        <v>5352592</v>
      </c>
    </row>
    <row r="1593" spans="1:6" hidden="1">
      <c r="A1593">
        <v>1997</v>
      </c>
      <c r="B1593" t="s">
        <v>6</v>
      </c>
      <c r="C1593" t="s">
        <v>10</v>
      </c>
      <c r="D1593" t="s">
        <v>21</v>
      </c>
      <c r="E1593">
        <v>736289</v>
      </c>
    </row>
    <row r="1594" spans="1:6" hidden="1">
      <c r="A1594">
        <v>1997</v>
      </c>
      <c r="B1594" t="s">
        <v>6</v>
      </c>
      <c r="C1594" t="s">
        <v>10</v>
      </c>
      <c r="D1594" t="s">
        <v>22</v>
      </c>
      <c r="E1594">
        <v>-372244</v>
      </c>
    </row>
    <row r="1595" spans="1:6" hidden="1">
      <c r="A1595">
        <v>1997</v>
      </c>
      <c r="B1595" t="s">
        <v>6</v>
      </c>
      <c r="C1595" t="s">
        <v>23</v>
      </c>
      <c r="D1595" t="s">
        <v>24</v>
      </c>
      <c r="E1595">
        <v>2315226</v>
      </c>
    </row>
    <row r="1596" spans="1:6" hidden="1">
      <c r="A1596">
        <v>1997</v>
      </c>
      <c r="B1596" t="s">
        <v>6</v>
      </c>
      <c r="C1596" t="s">
        <v>23</v>
      </c>
      <c r="D1596" t="s">
        <v>25</v>
      </c>
      <c r="E1596">
        <v>1886206</v>
      </c>
    </row>
    <row r="1597" spans="1:6" hidden="1">
      <c r="A1597">
        <v>1997</v>
      </c>
      <c r="B1597" t="s">
        <v>6</v>
      </c>
      <c r="C1597" t="s">
        <v>23</v>
      </c>
      <c r="D1597" t="s">
        <v>26</v>
      </c>
      <c r="E1597">
        <v>429020</v>
      </c>
    </row>
    <row r="1598" spans="1:6" hidden="1">
      <c r="A1598">
        <v>1997</v>
      </c>
      <c r="B1598" t="s">
        <v>6</v>
      </c>
      <c r="C1598" t="s">
        <v>23</v>
      </c>
      <c r="D1598" t="s">
        <v>27</v>
      </c>
      <c r="E1598">
        <v>722692</v>
      </c>
    </row>
    <row r="1599" spans="1:6" hidden="1">
      <c r="A1599">
        <v>1997</v>
      </c>
      <c r="B1599" t="s">
        <v>6</v>
      </c>
      <c r="C1599" t="s">
        <v>23</v>
      </c>
      <c r="D1599" t="s">
        <v>28</v>
      </c>
      <c r="E1599">
        <v>619601</v>
      </c>
    </row>
    <row r="1600" spans="1:6" hidden="1">
      <c r="A1600">
        <v>1997</v>
      </c>
      <c r="B1600" t="s">
        <v>6</v>
      </c>
      <c r="C1600" t="s">
        <v>23</v>
      </c>
      <c r="D1600" t="s">
        <v>29</v>
      </c>
      <c r="E1600">
        <v>103091</v>
      </c>
    </row>
    <row r="1601" spans="1:5" hidden="1">
      <c r="A1601">
        <v>1997</v>
      </c>
      <c r="B1601" t="s">
        <v>6</v>
      </c>
      <c r="C1601" t="s">
        <v>23</v>
      </c>
      <c r="D1601" t="s">
        <v>30</v>
      </c>
      <c r="E1601">
        <v>51575</v>
      </c>
    </row>
    <row r="1602" spans="1:5" hidden="1">
      <c r="A1602">
        <v>1997</v>
      </c>
      <c r="B1602" t="s">
        <v>6</v>
      </c>
      <c r="C1602" t="s">
        <v>23</v>
      </c>
      <c r="D1602" t="s">
        <v>31</v>
      </c>
      <c r="E1602">
        <v>17097</v>
      </c>
    </row>
    <row r="1603" spans="1:5" hidden="1">
      <c r="A1603">
        <v>1997</v>
      </c>
      <c r="B1603" t="s">
        <v>6</v>
      </c>
      <c r="C1603" t="s">
        <v>23</v>
      </c>
      <c r="D1603" t="s">
        <v>32</v>
      </c>
      <c r="E1603">
        <v>34478</v>
      </c>
    </row>
    <row r="1604" spans="1:5" hidden="1">
      <c r="A1604">
        <v>1997</v>
      </c>
      <c r="B1604" t="s">
        <v>6</v>
      </c>
      <c r="C1604" t="s">
        <v>23</v>
      </c>
      <c r="D1604" t="s">
        <v>33</v>
      </c>
      <c r="E1604">
        <v>867496</v>
      </c>
    </row>
    <row r="1605" spans="1:5" hidden="1">
      <c r="A1605">
        <v>1997</v>
      </c>
      <c r="B1605" t="s">
        <v>6</v>
      </c>
      <c r="C1605" t="s">
        <v>23</v>
      </c>
      <c r="D1605" t="s">
        <v>34</v>
      </c>
      <c r="E1605">
        <v>163103</v>
      </c>
    </row>
    <row r="1606" spans="1:5" hidden="1">
      <c r="A1606">
        <v>1997</v>
      </c>
      <c r="B1606" t="s">
        <v>6</v>
      </c>
      <c r="C1606" t="s">
        <v>23</v>
      </c>
      <c r="D1606" t="s">
        <v>35</v>
      </c>
      <c r="E1606">
        <v>164290</v>
      </c>
    </row>
    <row r="1607" spans="1:5" hidden="1">
      <c r="A1607">
        <v>1997</v>
      </c>
      <c r="B1607" t="s">
        <v>6</v>
      </c>
      <c r="C1607" t="s">
        <v>23</v>
      </c>
      <c r="D1607" t="s">
        <v>36</v>
      </c>
      <c r="E1607">
        <v>648888</v>
      </c>
    </row>
    <row r="1608" spans="1:5" hidden="1">
      <c r="A1608">
        <v>1997</v>
      </c>
      <c r="B1608" t="s">
        <v>6</v>
      </c>
      <c r="C1608" t="s">
        <v>23</v>
      </c>
      <c r="D1608" t="s">
        <v>37</v>
      </c>
      <c r="E1608">
        <v>20923</v>
      </c>
    </row>
    <row r="1609" spans="1:5" hidden="1">
      <c r="A1609">
        <v>1997</v>
      </c>
      <c r="B1609" t="s">
        <v>6</v>
      </c>
      <c r="C1609" t="s">
        <v>23</v>
      </c>
      <c r="D1609" t="s">
        <v>38</v>
      </c>
      <c r="E1609">
        <v>627965</v>
      </c>
    </row>
    <row r="1610" spans="1:5" hidden="1">
      <c r="A1610">
        <v>1997</v>
      </c>
      <c r="B1610" t="s">
        <v>6</v>
      </c>
      <c r="C1610" t="s">
        <v>23</v>
      </c>
      <c r="D1610" t="s">
        <v>39</v>
      </c>
      <c r="E1610">
        <v>43262</v>
      </c>
    </row>
    <row r="1611" spans="1:5" hidden="1">
      <c r="A1611">
        <v>1997</v>
      </c>
      <c r="B1611" t="s">
        <v>6</v>
      </c>
      <c r="C1611" t="s">
        <v>23</v>
      </c>
      <c r="D1611" t="s">
        <v>40</v>
      </c>
      <c r="E1611">
        <v>754</v>
      </c>
    </row>
    <row r="1612" spans="1:5" hidden="1">
      <c r="A1612">
        <v>1997</v>
      </c>
      <c r="B1612" t="s">
        <v>6</v>
      </c>
      <c r="C1612" t="s">
        <v>23</v>
      </c>
      <c r="D1612" t="s">
        <v>41</v>
      </c>
      <c r="E1612">
        <v>754</v>
      </c>
    </row>
    <row r="1613" spans="1:5" hidden="1">
      <c r="A1613">
        <v>1997</v>
      </c>
      <c r="B1613" t="s">
        <v>6</v>
      </c>
      <c r="C1613" t="s">
        <v>23</v>
      </c>
      <c r="D1613" t="s">
        <v>42</v>
      </c>
      <c r="E1613">
        <v>0</v>
      </c>
    </row>
    <row r="1614" spans="1:5" hidden="1">
      <c r="A1614">
        <v>1997</v>
      </c>
      <c r="B1614" t="s">
        <v>6</v>
      </c>
      <c r="C1614" t="s">
        <v>23</v>
      </c>
      <c r="D1614" t="s">
        <v>43</v>
      </c>
      <c r="E1614">
        <v>0</v>
      </c>
    </row>
    <row r="1615" spans="1:5" hidden="1">
      <c r="A1615">
        <v>1997</v>
      </c>
      <c r="B1615" t="s">
        <v>6</v>
      </c>
      <c r="C1615" t="s">
        <v>23</v>
      </c>
      <c r="D1615" t="s">
        <v>44</v>
      </c>
      <c r="E1615">
        <v>11489</v>
      </c>
    </row>
    <row r="1616" spans="1:5" hidden="1">
      <c r="A1616">
        <v>1997</v>
      </c>
      <c r="B1616" t="s">
        <v>6</v>
      </c>
      <c r="C1616" t="s">
        <v>23</v>
      </c>
      <c r="D1616" t="s">
        <v>45</v>
      </c>
      <c r="E1616">
        <v>390006</v>
      </c>
    </row>
    <row r="1617" spans="1:5" hidden="1">
      <c r="A1617">
        <v>1997</v>
      </c>
      <c r="B1617" t="s">
        <v>6</v>
      </c>
      <c r="C1617" t="s">
        <v>23</v>
      </c>
      <c r="D1617" t="s">
        <v>46</v>
      </c>
      <c r="E1617">
        <v>390006</v>
      </c>
    </row>
    <row r="1618" spans="1:5" hidden="1">
      <c r="A1618">
        <v>1997</v>
      </c>
      <c r="B1618" t="s">
        <v>6</v>
      </c>
      <c r="C1618" t="s">
        <v>23</v>
      </c>
      <c r="D1618" t="s">
        <v>47</v>
      </c>
      <c r="E1618">
        <v>0</v>
      </c>
    </row>
    <row r="1619" spans="1:5" hidden="1">
      <c r="A1619">
        <v>1997</v>
      </c>
      <c r="B1619" t="s">
        <v>6</v>
      </c>
      <c r="C1619" t="s">
        <v>23</v>
      </c>
      <c r="D1619" t="s">
        <v>48</v>
      </c>
      <c r="E1619">
        <v>1706184</v>
      </c>
    </row>
    <row r="1620" spans="1:5" hidden="1">
      <c r="A1620">
        <v>1997</v>
      </c>
      <c r="B1620" t="s">
        <v>6</v>
      </c>
      <c r="C1620" t="s">
        <v>23</v>
      </c>
      <c r="D1620" t="s">
        <v>49</v>
      </c>
      <c r="E1620">
        <v>563027</v>
      </c>
    </row>
    <row r="1621" spans="1:5" hidden="1">
      <c r="A1621">
        <v>1997</v>
      </c>
      <c r="B1621" t="s">
        <v>6</v>
      </c>
      <c r="C1621" t="s">
        <v>23</v>
      </c>
      <c r="D1621" t="s">
        <v>50</v>
      </c>
      <c r="E1621">
        <v>415448</v>
      </c>
    </row>
    <row r="1622" spans="1:5" hidden="1">
      <c r="A1622">
        <v>1997</v>
      </c>
      <c r="B1622" t="s">
        <v>6</v>
      </c>
      <c r="C1622" t="s">
        <v>23</v>
      </c>
      <c r="D1622" t="s">
        <v>51</v>
      </c>
      <c r="E1622">
        <v>13572</v>
      </c>
    </row>
    <row r="1623" spans="1:5" hidden="1">
      <c r="A1623">
        <v>1997</v>
      </c>
      <c r="B1623" t="s">
        <v>6</v>
      </c>
      <c r="C1623" t="s">
        <v>23</v>
      </c>
      <c r="D1623" t="s">
        <v>52</v>
      </c>
      <c r="E1623">
        <v>134007</v>
      </c>
    </row>
    <row r="1624" spans="1:5" hidden="1">
      <c r="A1624">
        <v>1997</v>
      </c>
      <c r="B1624" t="s">
        <v>6</v>
      </c>
      <c r="C1624" t="s">
        <v>23</v>
      </c>
      <c r="D1624" t="s">
        <v>53</v>
      </c>
      <c r="E1624">
        <v>0</v>
      </c>
    </row>
    <row r="1625" spans="1:5" hidden="1">
      <c r="A1625">
        <v>1997</v>
      </c>
      <c r="B1625" t="s">
        <v>6</v>
      </c>
      <c r="C1625" t="s">
        <v>23</v>
      </c>
      <c r="D1625" t="s">
        <v>54</v>
      </c>
      <c r="E1625">
        <v>0</v>
      </c>
    </row>
    <row r="1626" spans="1:5" hidden="1">
      <c r="A1626">
        <v>1997</v>
      </c>
      <c r="B1626" t="s">
        <v>6</v>
      </c>
      <c r="C1626" t="s">
        <v>23</v>
      </c>
      <c r="D1626" t="s">
        <v>55</v>
      </c>
      <c r="E1626">
        <v>658817</v>
      </c>
    </row>
    <row r="1627" spans="1:5" hidden="1">
      <c r="A1627">
        <v>1997</v>
      </c>
      <c r="B1627" t="s">
        <v>6</v>
      </c>
      <c r="C1627" t="s">
        <v>23</v>
      </c>
      <c r="D1627" t="s">
        <v>56</v>
      </c>
      <c r="E1627">
        <v>484340</v>
      </c>
    </row>
    <row r="1628" spans="1:5" hidden="1">
      <c r="A1628">
        <v>1997</v>
      </c>
      <c r="B1628" t="s">
        <v>6</v>
      </c>
      <c r="C1628" t="s">
        <v>23</v>
      </c>
      <c r="D1628" t="s">
        <v>57</v>
      </c>
      <c r="E1628">
        <v>482143</v>
      </c>
    </row>
    <row r="1629" spans="1:5" hidden="1">
      <c r="A1629">
        <v>1997</v>
      </c>
      <c r="B1629" t="s">
        <v>6</v>
      </c>
      <c r="C1629" t="s">
        <v>23</v>
      </c>
      <c r="D1629" t="s">
        <v>58</v>
      </c>
      <c r="E1629">
        <v>2198</v>
      </c>
    </row>
    <row r="1630" spans="1:5" hidden="1">
      <c r="A1630">
        <v>1997</v>
      </c>
      <c r="B1630" t="s">
        <v>6</v>
      </c>
      <c r="C1630" t="s">
        <v>23</v>
      </c>
      <c r="D1630" t="s">
        <v>59</v>
      </c>
      <c r="E1630">
        <v>218839</v>
      </c>
    </row>
    <row r="1631" spans="1:5" hidden="1">
      <c r="A1631">
        <v>1997</v>
      </c>
      <c r="B1631" t="s">
        <v>6</v>
      </c>
      <c r="C1631" t="s">
        <v>23</v>
      </c>
      <c r="D1631" t="s">
        <v>60</v>
      </c>
      <c r="E1631">
        <v>37607</v>
      </c>
    </row>
    <row r="1632" spans="1:5" hidden="1">
      <c r="A1632">
        <v>1997</v>
      </c>
      <c r="B1632" t="s">
        <v>6</v>
      </c>
      <c r="C1632" t="s">
        <v>23</v>
      </c>
      <c r="D1632" t="s">
        <v>61</v>
      </c>
      <c r="E1632">
        <v>36740</v>
      </c>
    </row>
    <row r="1633" spans="1:6" hidden="1">
      <c r="A1633">
        <v>1997</v>
      </c>
      <c r="B1633" t="s">
        <v>6</v>
      </c>
      <c r="C1633" t="s">
        <v>23</v>
      </c>
      <c r="D1633" t="s">
        <v>62</v>
      </c>
      <c r="E1633">
        <v>0</v>
      </c>
    </row>
    <row r="1634" spans="1:6" hidden="1">
      <c r="A1634">
        <v>1997</v>
      </c>
      <c r="B1634" t="s">
        <v>6</v>
      </c>
      <c r="C1634" t="s">
        <v>23</v>
      </c>
      <c r="D1634" t="s">
        <v>63</v>
      </c>
      <c r="E1634">
        <v>0</v>
      </c>
    </row>
    <row r="1635" spans="1:6" hidden="1">
      <c r="A1635">
        <v>1997</v>
      </c>
      <c r="B1635" t="s">
        <v>6</v>
      </c>
      <c r="C1635" t="s">
        <v>23</v>
      </c>
      <c r="D1635" t="s">
        <v>64</v>
      </c>
      <c r="E1635">
        <v>144493</v>
      </c>
    </row>
    <row r="1636" spans="1:6" hidden="1">
      <c r="A1636">
        <v>1997</v>
      </c>
      <c r="B1636" t="s">
        <v>6</v>
      </c>
      <c r="C1636" t="s">
        <v>23</v>
      </c>
      <c r="D1636" t="s">
        <v>65</v>
      </c>
      <c r="E1636">
        <v>0</v>
      </c>
      <c r="F1636">
        <v>90</v>
      </c>
    </row>
    <row r="1637" spans="1:6" hidden="1">
      <c r="A1637">
        <v>1997</v>
      </c>
      <c r="B1637" t="s">
        <v>6</v>
      </c>
      <c r="C1637" t="s">
        <v>23</v>
      </c>
      <c r="D1637" t="s">
        <v>66</v>
      </c>
      <c r="E1637">
        <v>18</v>
      </c>
    </row>
    <row r="1638" spans="1:6" hidden="1">
      <c r="A1638">
        <v>1997</v>
      </c>
      <c r="B1638" t="s">
        <v>6</v>
      </c>
      <c r="C1638" t="s">
        <v>23</v>
      </c>
      <c r="D1638" t="s">
        <v>67</v>
      </c>
      <c r="E1638">
        <v>80411</v>
      </c>
    </row>
    <row r="1639" spans="1:6" hidden="1">
      <c r="A1639">
        <v>1997</v>
      </c>
      <c r="B1639" t="s">
        <v>6</v>
      </c>
      <c r="C1639" t="s">
        <v>23</v>
      </c>
      <c r="D1639" t="s">
        <v>68</v>
      </c>
      <c r="E1639">
        <v>0</v>
      </c>
    </row>
    <row r="1640" spans="1:6" hidden="1">
      <c r="A1640">
        <v>1997</v>
      </c>
      <c r="B1640" t="s">
        <v>6</v>
      </c>
      <c r="C1640" t="s">
        <v>23</v>
      </c>
      <c r="D1640" t="s">
        <v>69</v>
      </c>
      <c r="E1640">
        <v>47256</v>
      </c>
    </row>
    <row r="1641" spans="1:6" hidden="1">
      <c r="A1641">
        <v>1997</v>
      </c>
      <c r="B1641" t="s">
        <v>6</v>
      </c>
      <c r="C1641" t="s">
        <v>23</v>
      </c>
      <c r="D1641" t="s">
        <v>70</v>
      </c>
      <c r="E1641">
        <v>33155</v>
      </c>
    </row>
    <row r="1642" spans="1:6" hidden="1">
      <c r="A1642">
        <v>1997</v>
      </c>
      <c r="B1642" t="s">
        <v>6</v>
      </c>
      <c r="C1642" t="s">
        <v>23</v>
      </c>
      <c r="D1642" t="s">
        <v>71</v>
      </c>
      <c r="E1642">
        <v>0</v>
      </c>
    </row>
    <row r="1643" spans="1:6" hidden="1">
      <c r="A1643">
        <v>1997</v>
      </c>
      <c r="B1643" t="s">
        <v>6</v>
      </c>
      <c r="C1643" t="s">
        <v>23</v>
      </c>
      <c r="D1643" t="s">
        <v>72</v>
      </c>
      <c r="E1643">
        <v>5463184</v>
      </c>
    </row>
    <row r="1644" spans="1:6" hidden="1">
      <c r="A1644">
        <v>1997</v>
      </c>
      <c r="B1644" t="s">
        <v>6</v>
      </c>
      <c r="C1644" t="s">
        <v>23</v>
      </c>
      <c r="D1644" t="s">
        <v>73</v>
      </c>
      <c r="E1644">
        <v>4616303</v>
      </c>
    </row>
    <row r="1645" spans="1:6" hidden="1">
      <c r="A1645">
        <v>1997</v>
      </c>
      <c r="B1645" t="s">
        <v>6</v>
      </c>
      <c r="C1645" t="s">
        <v>23</v>
      </c>
      <c r="D1645" t="s">
        <v>74</v>
      </c>
      <c r="E1645">
        <v>4017735</v>
      </c>
    </row>
    <row r="1646" spans="1:6" hidden="1">
      <c r="A1646">
        <v>1997</v>
      </c>
      <c r="B1646" t="s">
        <v>6</v>
      </c>
      <c r="C1646" t="s">
        <v>23</v>
      </c>
      <c r="D1646" t="s">
        <v>75</v>
      </c>
      <c r="E1646">
        <v>598568</v>
      </c>
    </row>
    <row r="1647" spans="1:6" hidden="1">
      <c r="A1647">
        <v>1997</v>
      </c>
      <c r="B1647" t="s">
        <v>6</v>
      </c>
      <c r="C1647" t="s">
        <v>23</v>
      </c>
      <c r="D1647" t="s">
        <v>76</v>
      </c>
      <c r="E1647">
        <v>1119921</v>
      </c>
    </row>
    <row r="1648" spans="1:6" hidden="1">
      <c r="A1648">
        <v>1997</v>
      </c>
      <c r="B1648" t="s">
        <v>6</v>
      </c>
      <c r="C1648" t="s">
        <v>23</v>
      </c>
      <c r="D1648" t="s">
        <v>77</v>
      </c>
      <c r="E1648">
        <v>1161380</v>
      </c>
    </row>
    <row r="1649" spans="1:5" hidden="1">
      <c r="A1649">
        <v>1997</v>
      </c>
      <c r="B1649" t="s">
        <v>6</v>
      </c>
      <c r="C1649" t="s">
        <v>23</v>
      </c>
      <c r="D1649" t="s">
        <v>78</v>
      </c>
      <c r="E1649">
        <v>921977</v>
      </c>
    </row>
    <row r="1650" spans="1:5" hidden="1">
      <c r="A1650">
        <v>1997</v>
      </c>
      <c r="B1650" t="s">
        <v>6</v>
      </c>
      <c r="C1650" t="s">
        <v>23</v>
      </c>
      <c r="D1650" t="s">
        <v>79</v>
      </c>
      <c r="E1650">
        <v>197849</v>
      </c>
    </row>
    <row r="1651" spans="1:5" hidden="1">
      <c r="A1651">
        <v>1997</v>
      </c>
      <c r="B1651" t="s">
        <v>6</v>
      </c>
      <c r="C1651" t="s">
        <v>23</v>
      </c>
      <c r="D1651" t="s">
        <v>80</v>
      </c>
      <c r="E1651">
        <v>95</v>
      </c>
    </row>
    <row r="1652" spans="1:5" hidden="1">
      <c r="A1652">
        <v>1997</v>
      </c>
      <c r="B1652" t="s">
        <v>6</v>
      </c>
      <c r="C1652" t="s">
        <v>81</v>
      </c>
      <c r="D1652" t="s">
        <v>24</v>
      </c>
      <c r="E1652">
        <v>2348689</v>
      </c>
    </row>
    <row r="1653" spans="1:5" hidden="1">
      <c r="A1653">
        <v>1997</v>
      </c>
      <c r="B1653" t="s">
        <v>6</v>
      </c>
      <c r="C1653" t="s">
        <v>81</v>
      </c>
      <c r="D1653" t="s">
        <v>25</v>
      </c>
      <c r="E1653">
        <v>1919669</v>
      </c>
    </row>
    <row r="1654" spans="1:5" hidden="1">
      <c r="A1654">
        <v>1997</v>
      </c>
      <c r="B1654" t="s">
        <v>6</v>
      </c>
      <c r="C1654" t="s">
        <v>81</v>
      </c>
      <c r="D1654" t="s">
        <v>26</v>
      </c>
      <c r="E1654">
        <v>429020</v>
      </c>
    </row>
    <row r="1655" spans="1:5" hidden="1">
      <c r="A1655">
        <v>1997</v>
      </c>
      <c r="B1655" t="s">
        <v>6</v>
      </c>
      <c r="C1655" t="s">
        <v>81</v>
      </c>
      <c r="D1655" t="s">
        <v>27</v>
      </c>
      <c r="E1655">
        <v>722692</v>
      </c>
    </row>
    <row r="1656" spans="1:5" hidden="1">
      <c r="A1656">
        <v>1997</v>
      </c>
      <c r="B1656" t="s">
        <v>6</v>
      </c>
      <c r="C1656" t="s">
        <v>81</v>
      </c>
      <c r="D1656" t="s">
        <v>28</v>
      </c>
      <c r="E1656">
        <v>619601</v>
      </c>
    </row>
    <row r="1657" spans="1:5" hidden="1">
      <c r="A1657">
        <v>1997</v>
      </c>
      <c r="B1657" t="s">
        <v>6</v>
      </c>
      <c r="C1657" t="s">
        <v>81</v>
      </c>
      <c r="D1657" t="s">
        <v>82</v>
      </c>
      <c r="E1657">
        <v>413465</v>
      </c>
    </row>
    <row r="1658" spans="1:5" hidden="1">
      <c r="A1658">
        <v>1997</v>
      </c>
      <c r="B1658" t="s">
        <v>6</v>
      </c>
      <c r="C1658" t="s">
        <v>81</v>
      </c>
      <c r="D1658" t="s">
        <v>83</v>
      </c>
      <c r="E1658">
        <v>30149</v>
      </c>
    </row>
    <row r="1659" spans="1:5" hidden="1">
      <c r="A1659">
        <v>1997</v>
      </c>
      <c r="B1659" t="s">
        <v>6</v>
      </c>
      <c r="C1659" t="s">
        <v>81</v>
      </c>
      <c r="D1659" t="s">
        <v>84</v>
      </c>
      <c r="E1659">
        <v>175987</v>
      </c>
    </row>
    <row r="1660" spans="1:5" hidden="1">
      <c r="A1660">
        <v>1997</v>
      </c>
      <c r="B1660" t="s">
        <v>6</v>
      </c>
      <c r="C1660" t="s">
        <v>81</v>
      </c>
      <c r="D1660" t="s">
        <v>85</v>
      </c>
      <c r="E1660">
        <v>602503</v>
      </c>
    </row>
    <row r="1661" spans="1:5" hidden="1">
      <c r="A1661">
        <v>1997</v>
      </c>
      <c r="B1661" t="s">
        <v>6</v>
      </c>
      <c r="C1661" t="s">
        <v>81</v>
      </c>
      <c r="D1661" t="s">
        <v>29</v>
      </c>
      <c r="E1661">
        <v>103091</v>
      </c>
    </row>
    <row r="1662" spans="1:5" hidden="1">
      <c r="A1662">
        <v>1997</v>
      </c>
      <c r="B1662" t="s">
        <v>6</v>
      </c>
      <c r="C1662" t="s">
        <v>81</v>
      </c>
      <c r="D1662" t="s">
        <v>30</v>
      </c>
      <c r="E1662">
        <v>51575</v>
      </c>
    </row>
    <row r="1663" spans="1:5" hidden="1">
      <c r="A1663">
        <v>1997</v>
      </c>
      <c r="B1663" t="s">
        <v>6</v>
      </c>
      <c r="C1663" t="s">
        <v>81</v>
      </c>
      <c r="D1663" t="s">
        <v>31</v>
      </c>
      <c r="E1663">
        <v>17097</v>
      </c>
    </row>
    <row r="1664" spans="1:5" hidden="1">
      <c r="A1664">
        <v>1997</v>
      </c>
      <c r="B1664" t="s">
        <v>6</v>
      </c>
      <c r="C1664" t="s">
        <v>81</v>
      </c>
      <c r="D1664" t="s">
        <v>32</v>
      </c>
      <c r="E1664">
        <v>34478</v>
      </c>
    </row>
    <row r="1665" spans="1:5" hidden="1">
      <c r="A1665">
        <v>1997</v>
      </c>
      <c r="B1665" t="s">
        <v>6</v>
      </c>
      <c r="C1665" t="s">
        <v>81</v>
      </c>
      <c r="D1665" t="s">
        <v>33</v>
      </c>
      <c r="E1665">
        <v>874150</v>
      </c>
    </row>
    <row r="1666" spans="1:5" hidden="1">
      <c r="A1666">
        <v>1997</v>
      </c>
      <c r="B1666" t="s">
        <v>6</v>
      </c>
      <c r="C1666" t="s">
        <v>81</v>
      </c>
      <c r="D1666" t="s">
        <v>34</v>
      </c>
      <c r="E1666">
        <v>215426</v>
      </c>
    </row>
    <row r="1667" spans="1:5" hidden="1">
      <c r="A1667">
        <v>1997</v>
      </c>
      <c r="B1667" t="s">
        <v>6</v>
      </c>
      <c r="C1667" t="s">
        <v>81</v>
      </c>
      <c r="D1667" t="s">
        <v>35</v>
      </c>
      <c r="E1667">
        <v>222129</v>
      </c>
    </row>
    <row r="1668" spans="1:5" hidden="1">
      <c r="A1668">
        <v>1997</v>
      </c>
      <c r="B1668" t="s">
        <v>6</v>
      </c>
      <c r="C1668" t="s">
        <v>81</v>
      </c>
      <c r="D1668" t="s">
        <v>36</v>
      </c>
      <c r="E1668">
        <v>645341</v>
      </c>
    </row>
    <row r="1669" spans="1:5" hidden="1">
      <c r="A1669">
        <v>1997</v>
      </c>
      <c r="B1669" t="s">
        <v>6</v>
      </c>
      <c r="C1669" t="s">
        <v>81</v>
      </c>
      <c r="D1669" t="s">
        <v>37</v>
      </c>
      <c r="E1669">
        <v>17376</v>
      </c>
    </row>
    <row r="1670" spans="1:5" hidden="1">
      <c r="A1670">
        <v>1997</v>
      </c>
      <c r="B1670" t="s">
        <v>6</v>
      </c>
      <c r="C1670" t="s">
        <v>81</v>
      </c>
      <c r="D1670" t="s">
        <v>38</v>
      </c>
      <c r="E1670">
        <v>627965</v>
      </c>
    </row>
    <row r="1671" spans="1:5" hidden="1">
      <c r="A1671">
        <v>1997</v>
      </c>
      <c r="B1671" t="s">
        <v>6</v>
      </c>
      <c r="C1671" t="s">
        <v>81</v>
      </c>
      <c r="D1671" t="s">
        <v>39</v>
      </c>
      <c r="E1671">
        <v>1140</v>
      </c>
    </row>
    <row r="1672" spans="1:5" hidden="1">
      <c r="A1672">
        <v>1997</v>
      </c>
      <c r="B1672" t="s">
        <v>6</v>
      </c>
      <c r="C1672" t="s">
        <v>81</v>
      </c>
      <c r="D1672" t="s">
        <v>40</v>
      </c>
      <c r="E1672">
        <v>754</v>
      </c>
    </row>
    <row r="1673" spans="1:5" hidden="1">
      <c r="A1673">
        <v>1997</v>
      </c>
      <c r="B1673" t="s">
        <v>6</v>
      </c>
      <c r="C1673" t="s">
        <v>81</v>
      </c>
      <c r="D1673" t="s">
        <v>41</v>
      </c>
      <c r="E1673">
        <v>754</v>
      </c>
    </row>
    <row r="1674" spans="1:5" hidden="1">
      <c r="A1674">
        <v>1997</v>
      </c>
      <c r="B1674" t="s">
        <v>6</v>
      </c>
      <c r="C1674" t="s">
        <v>81</v>
      </c>
      <c r="D1674" t="s">
        <v>42</v>
      </c>
      <c r="E1674">
        <v>0</v>
      </c>
    </row>
    <row r="1675" spans="1:5" hidden="1">
      <c r="A1675">
        <v>1997</v>
      </c>
      <c r="B1675" t="s">
        <v>6</v>
      </c>
      <c r="C1675" t="s">
        <v>81</v>
      </c>
      <c r="D1675" t="s">
        <v>43</v>
      </c>
      <c r="E1675">
        <v>0</v>
      </c>
    </row>
    <row r="1676" spans="1:5" hidden="1">
      <c r="A1676">
        <v>1997</v>
      </c>
      <c r="B1676" t="s">
        <v>6</v>
      </c>
      <c r="C1676" t="s">
        <v>81</v>
      </c>
      <c r="D1676" t="s">
        <v>44</v>
      </c>
      <c r="E1676">
        <v>11489</v>
      </c>
    </row>
    <row r="1677" spans="1:5" hidden="1">
      <c r="A1677">
        <v>1997</v>
      </c>
      <c r="B1677" t="s">
        <v>6</v>
      </c>
      <c r="C1677" t="s">
        <v>81</v>
      </c>
      <c r="D1677" t="s">
        <v>45</v>
      </c>
      <c r="E1677">
        <v>390006</v>
      </c>
    </row>
    <row r="1678" spans="1:5" hidden="1">
      <c r="A1678">
        <v>1997</v>
      </c>
      <c r="B1678" t="s">
        <v>6</v>
      </c>
      <c r="C1678" t="s">
        <v>81</v>
      </c>
      <c r="D1678" t="s">
        <v>46</v>
      </c>
      <c r="E1678">
        <v>390006</v>
      </c>
    </row>
    <row r="1679" spans="1:5" hidden="1">
      <c r="A1679">
        <v>1997</v>
      </c>
      <c r="B1679" t="s">
        <v>6</v>
      </c>
      <c r="C1679" t="s">
        <v>81</v>
      </c>
      <c r="D1679" t="s">
        <v>47</v>
      </c>
      <c r="E1679">
        <v>0</v>
      </c>
    </row>
    <row r="1680" spans="1:5" hidden="1">
      <c r="A1680">
        <v>1997</v>
      </c>
      <c r="B1680" t="s">
        <v>6</v>
      </c>
      <c r="C1680" t="s">
        <v>81</v>
      </c>
      <c r="D1680" t="s">
        <v>48</v>
      </c>
      <c r="E1680">
        <v>1749381</v>
      </c>
    </row>
    <row r="1681" spans="1:5" hidden="1">
      <c r="A1681">
        <v>1997</v>
      </c>
      <c r="B1681" t="s">
        <v>6</v>
      </c>
      <c r="C1681" t="s">
        <v>81</v>
      </c>
      <c r="D1681" t="s">
        <v>49</v>
      </c>
      <c r="E1681">
        <v>563027</v>
      </c>
    </row>
    <row r="1682" spans="1:5" hidden="1">
      <c r="A1682">
        <v>1997</v>
      </c>
      <c r="B1682" t="s">
        <v>6</v>
      </c>
      <c r="C1682" t="s">
        <v>81</v>
      </c>
      <c r="D1682" t="s">
        <v>50</v>
      </c>
      <c r="E1682">
        <v>415448</v>
      </c>
    </row>
    <row r="1683" spans="1:5" hidden="1">
      <c r="A1683">
        <v>1997</v>
      </c>
      <c r="B1683" t="s">
        <v>6</v>
      </c>
      <c r="C1683" t="s">
        <v>81</v>
      </c>
      <c r="D1683" t="s">
        <v>51</v>
      </c>
      <c r="E1683">
        <v>13572</v>
      </c>
    </row>
    <row r="1684" spans="1:5" hidden="1">
      <c r="A1684">
        <v>1997</v>
      </c>
      <c r="B1684" t="s">
        <v>6</v>
      </c>
      <c r="C1684" t="s">
        <v>81</v>
      </c>
      <c r="D1684" t="s">
        <v>52</v>
      </c>
      <c r="E1684">
        <v>134007</v>
      </c>
    </row>
    <row r="1685" spans="1:5" hidden="1">
      <c r="A1685">
        <v>1997</v>
      </c>
      <c r="B1685" t="s">
        <v>6</v>
      </c>
      <c r="C1685" t="s">
        <v>81</v>
      </c>
      <c r="D1685" t="s">
        <v>53</v>
      </c>
      <c r="E1685">
        <v>0</v>
      </c>
    </row>
    <row r="1686" spans="1:5" hidden="1">
      <c r="A1686">
        <v>1997</v>
      </c>
      <c r="B1686" t="s">
        <v>6</v>
      </c>
      <c r="C1686" t="s">
        <v>81</v>
      </c>
      <c r="D1686" t="s">
        <v>54</v>
      </c>
      <c r="E1686">
        <v>0</v>
      </c>
    </row>
    <row r="1687" spans="1:5" hidden="1">
      <c r="A1687">
        <v>1997</v>
      </c>
      <c r="B1687" t="s">
        <v>6</v>
      </c>
      <c r="C1687" t="s">
        <v>81</v>
      </c>
      <c r="D1687" t="s">
        <v>55</v>
      </c>
      <c r="E1687">
        <v>702014</v>
      </c>
    </row>
    <row r="1688" spans="1:5" hidden="1">
      <c r="A1688">
        <v>1997</v>
      </c>
      <c r="B1688" t="s">
        <v>6</v>
      </c>
      <c r="C1688" t="s">
        <v>81</v>
      </c>
      <c r="D1688" t="s">
        <v>56</v>
      </c>
      <c r="E1688">
        <v>484340</v>
      </c>
    </row>
    <row r="1689" spans="1:5" hidden="1">
      <c r="A1689">
        <v>1997</v>
      </c>
      <c r="B1689" t="s">
        <v>6</v>
      </c>
      <c r="C1689" t="s">
        <v>81</v>
      </c>
      <c r="D1689" t="s">
        <v>57</v>
      </c>
      <c r="E1689">
        <v>482143</v>
      </c>
    </row>
    <row r="1690" spans="1:5" hidden="1">
      <c r="A1690">
        <v>1997</v>
      </c>
      <c r="B1690" t="s">
        <v>6</v>
      </c>
      <c r="C1690" t="s">
        <v>81</v>
      </c>
      <c r="D1690" t="s">
        <v>58</v>
      </c>
      <c r="E1690">
        <v>2198</v>
      </c>
    </row>
    <row r="1691" spans="1:5" hidden="1">
      <c r="A1691">
        <v>1997</v>
      </c>
      <c r="B1691" t="s">
        <v>6</v>
      </c>
      <c r="C1691" t="s">
        <v>81</v>
      </c>
      <c r="D1691" t="s">
        <v>59</v>
      </c>
      <c r="E1691">
        <v>239636</v>
      </c>
    </row>
    <row r="1692" spans="1:5" hidden="1">
      <c r="A1692">
        <v>1997</v>
      </c>
      <c r="B1692" t="s">
        <v>6</v>
      </c>
      <c r="C1692" t="s">
        <v>81</v>
      </c>
      <c r="D1692" t="s">
        <v>60</v>
      </c>
      <c r="E1692">
        <v>37607</v>
      </c>
    </row>
    <row r="1693" spans="1:5" hidden="1">
      <c r="A1693">
        <v>1997</v>
      </c>
      <c r="B1693" t="s">
        <v>6</v>
      </c>
      <c r="C1693" t="s">
        <v>81</v>
      </c>
      <c r="D1693" t="s">
        <v>61</v>
      </c>
      <c r="E1693">
        <v>36740</v>
      </c>
    </row>
    <row r="1694" spans="1:5" hidden="1">
      <c r="A1694">
        <v>1997</v>
      </c>
      <c r="B1694" t="s">
        <v>6</v>
      </c>
      <c r="C1694" t="s">
        <v>81</v>
      </c>
      <c r="D1694" t="s">
        <v>62</v>
      </c>
      <c r="E1694">
        <v>0</v>
      </c>
    </row>
    <row r="1695" spans="1:5" hidden="1">
      <c r="A1695">
        <v>1997</v>
      </c>
      <c r="B1695" t="s">
        <v>6</v>
      </c>
      <c r="C1695" t="s">
        <v>81</v>
      </c>
      <c r="D1695" t="s">
        <v>64</v>
      </c>
      <c r="E1695">
        <v>165289</v>
      </c>
    </row>
    <row r="1696" spans="1:5" hidden="1">
      <c r="A1696">
        <v>1997</v>
      </c>
      <c r="B1696" t="s">
        <v>6</v>
      </c>
      <c r="C1696" t="s">
        <v>81</v>
      </c>
      <c r="D1696" t="s">
        <v>66</v>
      </c>
      <c r="E1696">
        <v>18</v>
      </c>
    </row>
    <row r="1697" spans="1:6" hidden="1">
      <c r="A1697">
        <v>1997</v>
      </c>
      <c r="B1697" t="s">
        <v>6</v>
      </c>
      <c r="C1697" t="s">
        <v>81</v>
      </c>
      <c r="D1697" t="s">
        <v>67</v>
      </c>
      <c r="E1697">
        <v>91798</v>
      </c>
    </row>
    <row r="1698" spans="1:6" hidden="1">
      <c r="A1698">
        <v>1997</v>
      </c>
      <c r="B1698" t="s">
        <v>6</v>
      </c>
      <c r="C1698" t="s">
        <v>81</v>
      </c>
      <c r="D1698" t="s">
        <v>68</v>
      </c>
      <c r="E1698">
        <v>0</v>
      </c>
    </row>
    <row r="1699" spans="1:6" hidden="1">
      <c r="A1699">
        <v>1997</v>
      </c>
      <c r="B1699" t="s">
        <v>6</v>
      </c>
      <c r="C1699" t="s">
        <v>81</v>
      </c>
      <c r="D1699" t="s">
        <v>69</v>
      </c>
      <c r="E1699">
        <v>58643</v>
      </c>
    </row>
    <row r="1700" spans="1:6" hidden="1">
      <c r="A1700">
        <v>1997</v>
      </c>
      <c r="B1700" t="s">
        <v>6</v>
      </c>
      <c r="C1700" t="s">
        <v>81</v>
      </c>
      <c r="D1700" t="s">
        <v>70</v>
      </c>
      <c r="E1700">
        <v>33155</v>
      </c>
    </row>
    <row r="1701" spans="1:6" hidden="1">
      <c r="A1701">
        <v>1997</v>
      </c>
      <c r="B1701" t="s">
        <v>6</v>
      </c>
      <c r="C1701" t="s">
        <v>81</v>
      </c>
      <c r="D1701" t="s">
        <v>86</v>
      </c>
      <c r="E1701">
        <v>10109162</v>
      </c>
    </row>
    <row r="1702" spans="1:6" hidden="1">
      <c r="A1702">
        <v>1997</v>
      </c>
      <c r="B1702" t="s">
        <v>6</v>
      </c>
      <c r="C1702" t="s">
        <v>81</v>
      </c>
      <c r="D1702" t="s">
        <v>87</v>
      </c>
      <c r="E1702">
        <v>8676128</v>
      </c>
    </row>
    <row r="1703" spans="1:6" hidden="1">
      <c r="A1703">
        <v>1997</v>
      </c>
      <c r="B1703" t="s">
        <v>6</v>
      </c>
      <c r="C1703" t="s">
        <v>81</v>
      </c>
      <c r="D1703" t="s">
        <v>88</v>
      </c>
      <c r="E1703">
        <v>322297</v>
      </c>
    </row>
    <row r="1704" spans="1:6" hidden="1">
      <c r="A1704">
        <v>1997</v>
      </c>
      <c r="B1704" t="s">
        <v>6</v>
      </c>
      <c r="C1704" t="s">
        <v>81</v>
      </c>
      <c r="D1704" t="s">
        <v>89</v>
      </c>
      <c r="E1704">
        <v>1110737</v>
      </c>
    </row>
    <row r="1705" spans="1:6" hidden="1">
      <c r="A1705">
        <v>1997</v>
      </c>
      <c r="B1705" t="s">
        <v>6</v>
      </c>
      <c r="C1705" t="s">
        <v>81</v>
      </c>
      <c r="D1705" t="s">
        <v>77</v>
      </c>
      <c r="E1705">
        <v>1161380</v>
      </c>
    </row>
    <row r="1706" spans="1:6" hidden="1">
      <c r="A1706">
        <v>1997</v>
      </c>
      <c r="B1706" t="s">
        <v>90</v>
      </c>
      <c r="C1706" t="s">
        <v>7</v>
      </c>
      <c r="D1706" t="s">
        <v>263</v>
      </c>
      <c r="E1706">
        <v>306933</v>
      </c>
    </row>
    <row r="1707" spans="1:6" hidden="1">
      <c r="A1707">
        <v>1997</v>
      </c>
      <c r="B1707" t="s">
        <v>90</v>
      </c>
      <c r="C1707" t="s">
        <v>7</v>
      </c>
      <c r="D1707" t="s">
        <v>8</v>
      </c>
      <c r="E1707">
        <v>0</v>
      </c>
      <c r="F1707">
        <v>20</v>
      </c>
    </row>
    <row r="1708" spans="1:6" hidden="1">
      <c r="A1708">
        <v>1997</v>
      </c>
      <c r="B1708" t="s">
        <v>90</v>
      </c>
      <c r="C1708" t="s">
        <v>7</v>
      </c>
      <c r="D1708" t="s">
        <v>9</v>
      </c>
      <c r="E1708">
        <v>0</v>
      </c>
      <c r="F1708">
        <v>20</v>
      </c>
    </row>
    <row r="1709" spans="1:6" hidden="1">
      <c r="A1709">
        <v>1997</v>
      </c>
      <c r="B1709" t="s">
        <v>90</v>
      </c>
      <c r="C1709" t="s">
        <v>10</v>
      </c>
      <c r="D1709" t="s">
        <v>11</v>
      </c>
      <c r="E1709">
        <v>-129716</v>
      </c>
    </row>
    <row r="1710" spans="1:6" hidden="1">
      <c r="A1710">
        <v>1997</v>
      </c>
      <c r="B1710" t="s">
        <v>90</v>
      </c>
      <c r="C1710" t="s">
        <v>10</v>
      </c>
      <c r="D1710" t="s">
        <v>91</v>
      </c>
      <c r="E1710">
        <v>2971278</v>
      </c>
    </row>
    <row r="1711" spans="1:6" hidden="1">
      <c r="A1711">
        <v>1997</v>
      </c>
      <c r="B1711" t="s">
        <v>90</v>
      </c>
      <c r="C1711" t="s">
        <v>10</v>
      </c>
      <c r="D1711" t="s">
        <v>92</v>
      </c>
      <c r="E1711">
        <v>2213380</v>
      </c>
    </row>
    <row r="1712" spans="1:6" hidden="1">
      <c r="A1712">
        <v>1997</v>
      </c>
      <c r="B1712" t="s">
        <v>90</v>
      </c>
      <c r="C1712" t="s">
        <v>10</v>
      </c>
      <c r="D1712" t="s">
        <v>14</v>
      </c>
      <c r="E1712">
        <v>1491956</v>
      </c>
    </row>
    <row r="1713" spans="1:5" hidden="1">
      <c r="A1713">
        <v>1997</v>
      </c>
      <c r="B1713" t="s">
        <v>90</v>
      </c>
      <c r="C1713" t="s">
        <v>10</v>
      </c>
      <c r="D1713" t="s">
        <v>17</v>
      </c>
      <c r="E1713">
        <v>1492924</v>
      </c>
    </row>
    <row r="1714" spans="1:5" hidden="1">
      <c r="A1714">
        <v>1997</v>
      </c>
      <c r="B1714" t="s">
        <v>90</v>
      </c>
      <c r="C1714" t="s">
        <v>10</v>
      </c>
      <c r="D1714" t="s">
        <v>18</v>
      </c>
      <c r="E1714">
        <v>800891</v>
      </c>
    </row>
    <row r="1715" spans="1:5" hidden="1">
      <c r="A1715">
        <v>1997</v>
      </c>
      <c r="B1715" t="s">
        <v>90</v>
      </c>
      <c r="C1715" t="s">
        <v>10</v>
      </c>
      <c r="D1715" t="s">
        <v>19</v>
      </c>
      <c r="E1715">
        <v>661337</v>
      </c>
    </row>
    <row r="1716" spans="1:5" hidden="1">
      <c r="A1716">
        <v>1997</v>
      </c>
      <c r="B1716" t="s">
        <v>90</v>
      </c>
      <c r="C1716" t="s">
        <v>10</v>
      </c>
      <c r="D1716" t="s">
        <v>21</v>
      </c>
      <c r="E1716">
        <v>661337</v>
      </c>
    </row>
    <row r="1717" spans="1:5" hidden="1">
      <c r="A1717">
        <v>1997</v>
      </c>
      <c r="B1717" t="s">
        <v>90</v>
      </c>
      <c r="C1717" t="s">
        <v>10</v>
      </c>
      <c r="D1717" t="s">
        <v>22</v>
      </c>
      <c r="E1717">
        <v>-258967</v>
      </c>
    </row>
    <row r="1718" spans="1:5" hidden="1">
      <c r="A1718">
        <v>1997</v>
      </c>
      <c r="B1718" t="s">
        <v>90</v>
      </c>
      <c r="C1718" t="s">
        <v>23</v>
      </c>
      <c r="D1718" t="s">
        <v>24</v>
      </c>
      <c r="E1718">
        <v>1416916</v>
      </c>
    </row>
    <row r="1719" spans="1:5" hidden="1">
      <c r="A1719">
        <v>1997</v>
      </c>
      <c r="B1719" t="s">
        <v>90</v>
      </c>
      <c r="C1719" t="s">
        <v>23</v>
      </c>
      <c r="D1719" t="s">
        <v>25</v>
      </c>
      <c r="E1719">
        <v>1167700</v>
      </c>
    </row>
    <row r="1720" spans="1:5" hidden="1">
      <c r="A1720">
        <v>1997</v>
      </c>
      <c r="B1720" t="s">
        <v>90</v>
      </c>
      <c r="C1720" t="s">
        <v>23</v>
      </c>
      <c r="D1720" t="s">
        <v>26</v>
      </c>
      <c r="E1720">
        <v>249216</v>
      </c>
    </row>
    <row r="1721" spans="1:5" hidden="1">
      <c r="A1721">
        <v>1997</v>
      </c>
      <c r="B1721" t="s">
        <v>90</v>
      </c>
      <c r="C1721" t="s">
        <v>23</v>
      </c>
      <c r="D1721" t="s">
        <v>27</v>
      </c>
      <c r="E1721">
        <v>96884</v>
      </c>
    </row>
    <row r="1722" spans="1:5" hidden="1">
      <c r="A1722">
        <v>1997</v>
      </c>
      <c r="B1722" t="s">
        <v>90</v>
      </c>
      <c r="C1722" t="s">
        <v>23</v>
      </c>
      <c r="D1722" t="s">
        <v>29</v>
      </c>
      <c r="E1722">
        <v>96884</v>
      </c>
    </row>
    <row r="1723" spans="1:5" hidden="1">
      <c r="A1723">
        <v>1997</v>
      </c>
      <c r="B1723" t="s">
        <v>90</v>
      </c>
      <c r="C1723" t="s">
        <v>23</v>
      </c>
      <c r="D1723" t="s">
        <v>33</v>
      </c>
      <c r="E1723">
        <v>734142</v>
      </c>
    </row>
    <row r="1724" spans="1:5" hidden="1">
      <c r="A1724">
        <v>1997</v>
      </c>
      <c r="B1724" t="s">
        <v>90</v>
      </c>
      <c r="C1724" t="s">
        <v>23</v>
      </c>
      <c r="D1724" t="s">
        <v>34</v>
      </c>
      <c r="E1724">
        <v>35916</v>
      </c>
    </row>
    <row r="1725" spans="1:5" hidden="1">
      <c r="A1725">
        <v>1997</v>
      </c>
      <c r="B1725" t="s">
        <v>90</v>
      </c>
      <c r="C1725" t="s">
        <v>23</v>
      </c>
      <c r="D1725" t="s">
        <v>35</v>
      </c>
      <c r="E1725">
        <v>57972</v>
      </c>
    </row>
    <row r="1726" spans="1:5" hidden="1">
      <c r="A1726">
        <v>1997</v>
      </c>
      <c r="B1726" t="s">
        <v>90</v>
      </c>
      <c r="C1726" t="s">
        <v>23</v>
      </c>
      <c r="D1726" t="s">
        <v>36</v>
      </c>
      <c r="E1726">
        <v>648771</v>
      </c>
    </row>
    <row r="1727" spans="1:5" hidden="1">
      <c r="A1727">
        <v>1997</v>
      </c>
      <c r="B1727" t="s">
        <v>90</v>
      </c>
      <c r="C1727" t="s">
        <v>23</v>
      </c>
      <c r="D1727" t="s">
        <v>37</v>
      </c>
      <c r="E1727">
        <v>20806</v>
      </c>
    </row>
    <row r="1728" spans="1:5" hidden="1">
      <c r="A1728">
        <v>1997</v>
      </c>
      <c r="B1728" t="s">
        <v>90</v>
      </c>
      <c r="C1728" t="s">
        <v>23</v>
      </c>
      <c r="D1728" t="s">
        <v>38</v>
      </c>
      <c r="E1728">
        <v>627965</v>
      </c>
    </row>
    <row r="1729" spans="1:6" hidden="1">
      <c r="A1729">
        <v>1997</v>
      </c>
      <c r="B1729" t="s">
        <v>90</v>
      </c>
      <c r="C1729" t="s">
        <v>23</v>
      </c>
      <c r="D1729" t="s">
        <v>39</v>
      </c>
      <c r="E1729">
        <v>43262</v>
      </c>
    </row>
    <row r="1730" spans="1:6" hidden="1">
      <c r="A1730">
        <v>1997</v>
      </c>
      <c r="B1730" t="s">
        <v>90</v>
      </c>
      <c r="C1730" t="s">
        <v>23</v>
      </c>
      <c r="D1730" t="s">
        <v>93</v>
      </c>
      <c r="E1730">
        <v>0</v>
      </c>
      <c r="F1730">
        <v>20</v>
      </c>
    </row>
    <row r="1731" spans="1:6" hidden="1">
      <c r="A1731">
        <v>1997</v>
      </c>
      <c r="B1731" t="s">
        <v>90</v>
      </c>
      <c r="C1731" t="s">
        <v>23</v>
      </c>
      <c r="D1731" t="s">
        <v>94</v>
      </c>
      <c r="E1731">
        <v>0</v>
      </c>
      <c r="F1731">
        <v>20</v>
      </c>
    </row>
    <row r="1732" spans="1:6" hidden="1">
      <c r="A1732">
        <v>1997</v>
      </c>
      <c r="B1732" t="s">
        <v>90</v>
      </c>
      <c r="C1732" t="s">
        <v>23</v>
      </c>
      <c r="D1732" t="s">
        <v>95</v>
      </c>
      <c r="E1732">
        <v>0</v>
      </c>
      <c r="F1732">
        <v>20</v>
      </c>
    </row>
    <row r="1733" spans="1:6" hidden="1">
      <c r="A1733">
        <v>1997</v>
      </c>
      <c r="B1733" t="s">
        <v>90</v>
      </c>
      <c r="C1733" t="s">
        <v>23</v>
      </c>
      <c r="D1733" t="s">
        <v>96</v>
      </c>
      <c r="E1733">
        <v>0</v>
      </c>
      <c r="F1733">
        <v>20</v>
      </c>
    </row>
    <row r="1734" spans="1:6" hidden="1">
      <c r="A1734">
        <v>1997</v>
      </c>
      <c r="B1734" t="s">
        <v>90</v>
      </c>
      <c r="C1734" t="s">
        <v>23</v>
      </c>
      <c r="D1734" t="s">
        <v>40</v>
      </c>
      <c r="E1734">
        <v>0</v>
      </c>
    </row>
    <row r="1735" spans="1:6" hidden="1">
      <c r="A1735">
        <v>1997</v>
      </c>
      <c r="B1735" t="s">
        <v>90</v>
      </c>
      <c r="C1735" t="s">
        <v>23</v>
      </c>
      <c r="D1735" t="s">
        <v>41</v>
      </c>
      <c r="E1735">
        <v>0</v>
      </c>
    </row>
    <row r="1736" spans="1:6" hidden="1">
      <c r="A1736">
        <v>1997</v>
      </c>
      <c r="B1736" t="s">
        <v>90</v>
      </c>
      <c r="C1736" t="s">
        <v>23</v>
      </c>
      <c r="D1736" t="s">
        <v>42</v>
      </c>
      <c r="E1736">
        <v>0</v>
      </c>
    </row>
    <row r="1737" spans="1:6" hidden="1">
      <c r="A1737">
        <v>1997</v>
      </c>
      <c r="B1737" t="s">
        <v>90</v>
      </c>
      <c r="C1737" t="s">
        <v>23</v>
      </c>
      <c r="D1737" t="s">
        <v>43</v>
      </c>
      <c r="E1737">
        <v>0</v>
      </c>
    </row>
    <row r="1738" spans="1:6" hidden="1">
      <c r="A1738">
        <v>1997</v>
      </c>
      <c r="B1738" t="s">
        <v>90</v>
      </c>
      <c r="C1738" t="s">
        <v>23</v>
      </c>
      <c r="D1738" t="s">
        <v>44</v>
      </c>
      <c r="E1738">
        <v>6193</v>
      </c>
    </row>
    <row r="1739" spans="1:6" hidden="1">
      <c r="A1739">
        <v>1997</v>
      </c>
      <c r="B1739" t="s">
        <v>90</v>
      </c>
      <c r="C1739" t="s">
        <v>23</v>
      </c>
      <c r="D1739" t="s">
        <v>45</v>
      </c>
      <c r="E1739">
        <v>102831</v>
      </c>
    </row>
    <row r="1740" spans="1:6" hidden="1">
      <c r="A1740">
        <v>1997</v>
      </c>
      <c r="B1740" t="s">
        <v>90</v>
      </c>
      <c r="C1740" t="s">
        <v>23</v>
      </c>
      <c r="D1740" t="s">
        <v>46</v>
      </c>
      <c r="E1740">
        <v>102831</v>
      </c>
    </row>
    <row r="1741" spans="1:6" hidden="1">
      <c r="A1741">
        <v>1997</v>
      </c>
      <c r="B1741" t="s">
        <v>90</v>
      </c>
      <c r="C1741" t="s">
        <v>23</v>
      </c>
      <c r="D1741" t="s">
        <v>47</v>
      </c>
      <c r="E1741">
        <v>0</v>
      </c>
    </row>
    <row r="1742" spans="1:6" hidden="1">
      <c r="A1742">
        <v>1997</v>
      </c>
      <c r="B1742" t="s">
        <v>90</v>
      </c>
      <c r="C1742" t="s">
        <v>23</v>
      </c>
      <c r="D1742" t="s">
        <v>48</v>
      </c>
      <c r="E1742">
        <v>10598</v>
      </c>
    </row>
    <row r="1743" spans="1:6" hidden="1">
      <c r="A1743">
        <v>1997</v>
      </c>
      <c r="B1743" t="s">
        <v>90</v>
      </c>
      <c r="C1743" t="s">
        <v>23</v>
      </c>
      <c r="D1743" t="s">
        <v>55</v>
      </c>
      <c r="E1743">
        <v>10598</v>
      </c>
    </row>
    <row r="1744" spans="1:6" hidden="1">
      <c r="A1744">
        <v>1997</v>
      </c>
      <c r="B1744" t="s">
        <v>90</v>
      </c>
      <c r="C1744" t="s">
        <v>23</v>
      </c>
      <c r="D1744" t="s">
        <v>59</v>
      </c>
      <c r="E1744">
        <v>57015</v>
      </c>
    </row>
    <row r="1745" spans="1:5" hidden="1">
      <c r="A1745">
        <v>1997</v>
      </c>
      <c r="B1745" t="s">
        <v>90</v>
      </c>
      <c r="C1745" t="s">
        <v>23</v>
      </c>
      <c r="D1745" t="s">
        <v>60</v>
      </c>
      <c r="E1745">
        <v>27249</v>
      </c>
    </row>
    <row r="1746" spans="1:5" hidden="1">
      <c r="A1746">
        <v>1997</v>
      </c>
      <c r="B1746" t="s">
        <v>90</v>
      </c>
      <c r="C1746" t="s">
        <v>23</v>
      </c>
      <c r="D1746" t="s">
        <v>64</v>
      </c>
      <c r="E1746">
        <v>29766</v>
      </c>
    </row>
    <row r="1747" spans="1:5" hidden="1">
      <c r="A1747">
        <v>1997</v>
      </c>
      <c r="B1747" t="s">
        <v>90</v>
      </c>
      <c r="C1747" t="s">
        <v>23</v>
      </c>
      <c r="D1747" t="s">
        <v>66</v>
      </c>
      <c r="E1747">
        <v>0</v>
      </c>
    </row>
    <row r="1748" spans="1:5" hidden="1">
      <c r="A1748">
        <v>1997</v>
      </c>
      <c r="B1748" t="s">
        <v>90</v>
      </c>
      <c r="C1748" t="s">
        <v>23</v>
      </c>
      <c r="D1748" t="s">
        <v>67</v>
      </c>
      <c r="E1748">
        <v>33155</v>
      </c>
    </row>
    <row r="1749" spans="1:5" hidden="1">
      <c r="A1749">
        <v>1997</v>
      </c>
      <c r="B1749" t="s">
        <v>90</v>
      </c>
      <c r="C1749" t="s">
        <v>23</v>
      </c>
      <c r="D1749" t="s">
        <v>68</v>
      </c>
      <c r="E1749">
        <v>0</v>
      </c>
    </row>
    <row r="1750" spans="1:5" hidden="1">
      <c r="A1750">
        <v>1997</v>
      </c>
      <c r="B1750" t="s">
        <v>90</v>
      </c>
      <c r="C1750" t="s">
        <v>23</v>
      </c>
      <c r="D1750" t="s">
        <v>70</v>
      </c>
      <c r="E1750">
        <v>33155</v>
      </c>
    </row>
    <row r="1751" spans="1:5" hidden="1">
      <c r="A1751">
        <v>1997</v>
      </c>
      <c r="B1751" t="s">
        <v>90</v>
      </c>
      <c r="C1751" t="s">
        <v>23</v>
      </c>
      <c r="D1751" t="s">
        <v>71</v>
      </c>
      <c r="E1751">
        <v>-332</v>
      </c>
    </row>
    <row r="1752" spans="1:5" hidden="1">
      <c r="A1752">
        <v>1997</v>
      </c>
      <c r="B1752" t="s">
        <v>90</v>
      </c>
      <c r="C1752" t="s">
        <v>23</v>
      </c>
      <c r="D1752" t="s">
        <v>72</v>
      </c>
      <c r="E1752">
        <v>4183000</v>
      </c>
    </row>
    <row r="1753" spans="1:5" hidden="1">
      <c r="A1753">
        <v>1997</v>
      </c>
      <c r="B1753" t="s">
        <v>90</v>
      </c>
      <c r="C1753" t="s">
        <v>23</v>
      </c>
      <c r="D1753" t="s">
        <v>76</v>
      </c>
      <c r="E1753">
        <v>887480</v>
      </c>
    </row>
    <row r="1754" spans="1:5" hidden="1">
      <c r="A1754">
        <v>1997</v>
      </c>
      <c r="B1754" t="s">
        <v>90</v>
      </c>
      <c r="C1754" t="s">
        <v>23</v>
      </c>
      <c r="D1754" t="s">
        <v>77</v>
      </c>
      <c r="E1754">
        <v>757898</v>
      </c>
    </row>
    <row r="1755" spans="1:5" hidden="1">
      <c r="A1755">
        <v>1997</v>
      </c>
      <c r="B1755" t="s">
        <v>90</v>
      </c>
      <c r="C1755" t="s">
        <v>23</v>
      </c>
      <c r="D1755" t="s">
        <v>78</v>
      </c>
      <c r="E1755">
        <v>690862</v>
      </c>
    </row>
    <row r="1756" spans="1:5" hidden="1">
      <c r="A1756">
        <v>1997</v>
      </c>
      <c r="B1756" t="s">
        <v>90</v>
      </c>
      <c r="C1756" t="s">
        <v>23</v>
      </c>
      <c r="D1756" t="s">
        <v>79</v>
      </c>
      <c r="E1756">
        <v>196618</v>
      </c>
    </row>
    <row r="1757" spans="1:5" hidden="1">
      <c r="A1757">
        <v>1997</v>
      </c>
      <c r="B1757" t="s">
        <v>90</v>
      </c>
      <c r="C1757" t="s">
        <v>23</v>
      </c>
      <c r="D1757" t="s">
        <v>80</v>
      </c>
      <c r="E1757">
        <v>0</v>
      </c>
    </row>
    <row r="1758" spans="1:5" hidden="1">
      <c r="A1758">
        <v>1997</v>
      </c>
      <c r="B1758" t="s">
        <v>90</v>
      </c>
      <c r="C1758" t="s">
        <v>81</v>
      </c>
      <c r="D1758" t="s">
        <v>30</v>
      </c>
      <c r="E1758">
        <v>34478</v>
      </c>
    </row>
    <row r="1759" spans="1:5" hidden="1">
      <c r="A1759">
        <v>1997</v>
      </c>
      <c r="B1759" t="s">
        <v>90</v>
      </c>
      <c r="C1759" t="s">
        <v>81</v>
      </c>
      <c r="D1759" t="s">
        <v>32</v>
      </c>
      <c r="E1759">
        <v>34478</v>
      </c>
    </row>
    <row r="1760" spans="1:5" hidden="1">
      <c r="A1760">
        <v>1997</v>
      </c>
      <c r="B1760" t="s">
        <v>90</v>
      </c>
      <c r="C1760" t="s">
        <v>81</v>
      </c>
      <c r="D1760" t="s">
        <v>33</v>
      </c>
      <c r="E1760">
        <v>43077</v>
      </c>
    </row>
    <row r="1761" spans="1:6" hidden="1">
      <c r="A1761">
        <v>1997</v>
      </c>
      <c r="B1761" t="s">
        <v>90</v>
      </c>
      <c r="C1761" t="s">
        <v>81</v>
      </c>
      <c r="D1761" t="s">
        <v>34</v>
      </c>
      <c r="E1761">
        <v>40713</v>
      </c>
    </row>
    <row r="1762" spans="1:6" hidden="1">
      <c r="A1762">
        <v>1997</v>
      </c>
      <c r="B1762" t="s">
        <v>90</v>
      </c>
      <c r="C1762" t="s">
        <v>81</v>
      </c>
      <c r="D1762" t="s">
        <v>35</v>
      </c>
      <c r="E1762">
        <v>21701</v>
      </c>
    </row>
    <row r="1763" spans="1:6" hidden="1">
      <c r="A1763">
        <v>1997</v>
      </c>
      <c r="B1763" t="s">
        <v>90</v>
      </c>
      <c r="C1763" t="s">
        <v>81</v>
      </c>
      <c r="D1763" t="s">
        <v>36</v>
      </c>
      <c r="E1763">
        <v>433</v>
      </c>
    </row>
    <row r="1764" spans="1:6" hidden="1">
      <c r="A1764">
        <v>1997</v>
      </c>
      <c r="B1764" t="s">
        <v>90</v>
      </c>
      <c r="C1764" t="s">
        <v>81</v>
      </c>
      <c r="D1764" t="s">
        <v>37</v>
      </c>
      <c r="E1764">
        <v>433</v>
      </c>
    </row>
    <row r="1765" spans="1:6" hidden="1">
      <c r="A1765">
        <v>1997</v>
      </c>
      <c r="B1765" t="s">
        <v>90</v>
      </c>
      <c r="C1765" t="s">
        <v>81</v>
      </c>
      <c r="D1765" t="s">
        <v>38</v>
      </c>
      <c r="E1765">
        <v>0</v>
      </c>
    </row>
    <row r="1766" spans="1:6" hidden="1">
      <c r="A1766">
        <v>1997</v>
      </c>
      <c r="B1766" t="s">
        <v>90</v>
      </c>
      <c r="C1766" t="s">
        <v>81</v>
      </c>
      <c r="D1766" t="s">
        <v>39</v>
      </c>
      <c r="E1766">
        <v>1140</v>
      </c>
    </row>
    <row r="1767" spans="1:6" hidden="1">
      <c r="A1767">
        <v>1997</v>
      </c>
      <c r="B1767" t="s">
        <v>90</v>
      </c>
      <c r="C1767" t="s">
        <v>81</v>
      </c>
      <c r="D1767" t="s">
        <v>93</v>
      </c>
      <c r="E1767">
        <v>0</v>
      </c>
      <c r="F1767">
        <v>20</v>
      </c>
    </row>
    <row r="1768" spans="1:6" hidden="1">
      <c r="A1768">
        <v>1997</v>
      </c>
      <c r="B1768" t="s">
        <v>90</v>
      </c>
      <c r="C1768" t="s">
        <v>81</v>
      </c>
      <c r="D1768" t="s">
        <v>94</v>
      </c>
      <c r="E1768">
        <v>0</v>
      </c>
      <c r="F1768">
        <v>20</v>
      </c>
    </row>
    <row r="1769" spans="1:6" hidden="1">
      <c r="A1769">
        <v>1997</v>
      </c>
      <c r="B1769" t="s">
        <v>90</v>
      </c>
      <c r="C1769" t="s">
        <v>81</v>
      </c>
      <c r="D1769" t="s">
        <v>95</v>
      </c>
      <c r="E1769">
        <v>0</v>
      </c>
      <c r="F1769">
        <v>20</v>
      </c>
    </row>
    <row r="1770" spans="1:6" hidden="1">
      <c r="A1770">
        <v>1997</v>
      </c>
      <c r="B1770" t="s">
        <v>90</v>
      </c>
      <c r="C1770" t="s">
        <v>81</v>
      </c>
      <c r="D1770" t="s">
        <v>96</v>
      </c>
      <c r="E1770">
        <v>0</v>
      </c>
      <c r="F1770">
        <v>20</v>
      </c>
    </row>
    <row r="1771" spans="1:6" hidden="1">
      <c r="A1771">
        <v>1997</v>
      </c>
      <c r="B1771" t="s">
        <v>90</v>
      </c>
      <c r="C1771" t="s">
        <v>81</v>
      </c>
      <c r="D1771" t="s">
        <v>40</v>
      </c>
      <c r="E1771">
        <v>791</v>
      </c>
    </row>
    <row r="1772" spans="1:6" hidden="1">
      <c r="A1772">
        <v>1997</v>
      </c>
      <c r="B1772" t="s">
        <v>90</v>
      </c>
      <c r="C1772" t="s">
        <v>81</v>
      </c>
      <c r="D1772" t="s">
        <v>41</v>
      </c>
      <c r="E1772">
        <v>791</v>
      </c>
    </row>
    <row r="1773" spans="1:6" hidden="1">
      <c r="A1773">
        <v>1997</v>
      </c>
      <c r="B1773" t="s">
        <v>90</v>
      </c>
      <c r="C1773" t="s">
        <v>81</v>
      </c>
      <c r="D1773" t="s">
        <v>42</v>
      </c>
      <c r="E1773">
        <v>0</v>
      </c>
    </row>
    <row r="1774" spans="1:6" hidden="1">
      <c r="A1774">
        <v>1997</v>
      </c>
      <c r="B1774" t="s">
        <v>90</v>
      </c>
      <c r="C1774" t="s">
        <v>81</v>
      </c>
      <c r="D1774" t="s">
        <v>43</v>
      </c>
      <c r="E1774">
        <v>0</v>
      </c>
    </row>
    <row r="1775" spans="1:6" hidden="1">
      <c r="A1775">
        <v>1997</v>
      </c>
      <c r="B1775" t="s">
        <v>90</v>
      </c>
      <c r="C1775" t="s">
        <v>81</v>
      </c>
      <c r="D1775" t="s">
        <v>44</v>
      </c>
      <c r="E1775">
        <v>0</v>
      </c>
    </row>
    <row r="1776" spans="1:6" hidden="1">
      <c r="A1776">
        <v>1997</v>
      </c>
      <c r="B1776" t="s">
        <v>90</v>
      </c>
      <c r="C1776" t="s">
        <v>81</v>
      </c>
      <c r="D1776" t="s">
        <v>48</v>
      </c>
      <c r="E1776">
        <v>10598</v>
      </c>
    </row>
    <row r="1777" spans="1:5" hidden="1">
      <c r="A1777">
        <v>1997</v>
      </c>
      <c r="B1777" t="s">
        <v>90</v>
      </c>
      <c r="C1777" t="s">
        <v>81</v>
      </c>
      <c r="D1777" t="s">
        <v>49</v>
      </c>
      <c r="E1777">
        <v>10598</v>
      </c>
    </row>
    <row r="1778" spans="1:5" hidden="1">
      <c r="A1778">
        <v>1997</v>
      </c>
      <c r="B1778" t="s">
        <v>90</v>
      </c>
      <c r="C1778" t="s">
        <v>81</v>
      </c>
      <c r="D1778" t="s">
        <v>50</v>
      </c>
      <c r="E1778">
        <v>0</v>
      </c>
    </row>
    <row r="1779" spans="1:5" hidden="1">
      <c r="A1779">
        <v>1997</v>
      </c>
      <c r="B1779" t="s">
        <v>90</v>
      </c>
      <c r="C1779" t="s">
        <v>81</v>
      </c>
      <c r="D1779" t="s">
        <v>51</v>
      </c>
      <c r="E1779">
        <v>10598</v>
      </c>
    </row>
    <row r="1780" spans="1:5" hidden="1">
      <c r="A1780">
        <v>1997</v>
      </c>
      <c r="B1780" t="s">
        <v>90</v>
      </c>
      <c r="C1780" t="s">
        <v>81</v>
      </c>
      <c r="D1780" t="s">
        <v>52</v>
      </c>
      <c r="E1780">
        <v>0</v>
      </c>
    </row>
    <row r="1781" spans="1:5" hidden="1">
      <c r="A1781">
        <v>1997</v>
      </c>
      <c r="B1781" t="s">
        <v>90</v>
      </c>
      <c r="C1781" t="s">
        <v>81</v>
      </c>
      <c r="D1781" t="s">
        <v>53</v>
      </c>
      <c r="E1781">
        <v>0</v>
      </c>
    </row>
    <row r="1782" spans="1:5" hidden="1">
      <c r="A1782">
        <v>1997</v>
      </c>
      <c r="B1782" t="s">
        <v>90</v>
      </c>
      <c r="C1782" t="s">
        <v>81</v>
      </c>
      <c r="D1782" t="s">
        <v>54</v>
      </c>
      <c r="E1782">
        <v>0</v>
      </c>
    </row>
    <row r="1783" spans="1:5" hidden="1">
      <c r="A1783">
        <v>1997</v>
      </c>
      <c r="B1783" t="s">
        <v>90</v>
      </c>
      <c r="C1783" t="s">
        <v>81</v>
      </c>
      <c r="D1783" t="s">
        <v>59</v>
      </c>
      <c r="E1783">
        <v>20292</v>
      </c>
    </row>
    <row r="1784" spans="1:5" hidden="1">
      <c r="A1784">
        <v>1997</v>
      </c>
      <c r="B1784" t="s">
        <v>90</v>
      </c>
      <c r="C1784" t="s">
        <v>81</v>
      </c>
      <c r="D1784" t="s">
        <v>61</v>
      </c>
      <c r="E1784">
        <v>20292</v>
      </c>
    </row>
    <row r="1785" spans="1:5" hidden="1">
      <c r="A1785">
        <v>1997</v>
      </c>
      <c r="B1785" t="s">
        <v>90</v>
      </c>
      <c r="C1785" t="s">
        <v>81</v>
      </c>
      <c r="D1785" t="s">
        <v>64</v>
      </c>
      <c r="E1785">
        <v>0</v>
      </c>
    </row>
    <row r="1786" spans="1:5" hidden="1">
      <c r="A1786">
        <v>1997</v>
      </c>
      <c r="B1786" t="s">
        <v>90</v>
      </c>
      <c r="C1786" t="s">
        <v>81</v>
      </c>
      <c r="D1786" t="s">
        <v>67</v>
      </c>
      <c r="E1786">
        <v>0</v>
      </c>
    </row>
    <row r="1787" spans="1:5" hidden="1">
      <c r="A1787">
        <v>1997</v>
      </c>
      <c r="B1787" t="s">
        <v>90</v>
      </c>
      <c r="C1787" t="s">
        <v>81</v>
      </c>
      <c r="D1787" t="s">
        <v>69</v>
      </c>
      <c r="E1787">
        <v>0</v>
      </c>
    </row>
    <row r="1788" spans="1:5" hidden="1">
      <c r="A1788">
        <v>1997</v>
      </c>
      <c r="B1788" t="s">
        <v>90</v>
      </c>
      <c r="C1788" t="s">
        <v>81</v>
      </c>
      <c r="D1788" t="s">
        <v>70</v>
      </c>
      <c r="E1788">
        <v>0</v>
      </c>
    </row>
    <row r="1789" spans="1:5" hidden="1">
      <c r="A1789">
        <v>1997</v>
      </c>
      <c r="B1789" t="s">
        <v>90</v>
      </c>
      <c r="C1789" t="s">
        <v>81</v>
      </c>
      <c r="D1789" t="s">
        <v>86</v>
      </c>
      <c r="E1789">
        <v>7154278</v>
      </c>
    </row>
    <row r="1790" spans="1:5" hidden="1">
      <c r="A1790">
        <v>1997</v>
      </c>
      <c r="B1790" t="s">
        <v>90</v>
      </c>
      <c r="C1790" t="s">
        <v>81</v>
      </c>
      <c r="D1790" t="s">
        <v>87</v>
      </c>
      <c r="E1790">
        <v>7122238</v>
      </c>
    </row>
    <row r="1791" spans="1:5" hidden="1">
      <c r="A1791">
        <v>1997</v>
      </c>
      <c r="B1791" t="s">
        <v>90</v>
      </c>
      <c r="C1791" t="s">
        <v>81</v>
      </c>
      <c r="D1791" t="s">
        <v>88</v>
      </c>
      <c r="E1791">
        <v>32040</v>
      </c>
    </row>
    <row r="1792" spans="1:5" hidden="1">
      <c r="A1792">
        <v>1997</v>
      </c>
      <c r="B1792" t="s">
        <v>90</v>
      </c>
      <c r="C1792" t="s">
        <v>81</v>
      </c>
      <c r="D1792" t="s">
        <v>77</v>
      </c>
      <c r="E1792">
        <v>757898</v>
      </c>
    </row>
    <row r="1793" spans="1:6" hidden="1">
      <c r="A1793">
        <v>1997</v>
      </c>
      <c r="B1793" t="s">
        <v>97</v>
      </c>
      <c r="C1793" t="s">
        <v>7</v>
      </c>
      <c r="D1793" t="s">
        <v>263</v>
      </c>
      <c r="E1793">
        <v>64386</v>
      </c>
    </row>
    <row r="1794" spans="1:6" hidden="1">
      <c r="A1794">
        <v>1997</v>
      </c>
      <c r="B1794" t="s">
        <v>97</v>
      </c>
      <c r="C1794" t="s">
        <v>7</v>
      </c>
      <c r="D1794" t="s">
        <v>8</v>
      </c>
      <c r="E1794">
        <v>0</v>
      </c>
      <c r="F1794">
        <v>20</v>
      </c>
    </row>
    <row r="1795" spans="1:6" hidden="1">
      <c r="A1795">
        <v>1997</v>
      </c>
      <c r="B1795" t="s">
        <v>97</v>
      </c>
      <c r="C1795" t="s">
        <v>7</v>
      </c>
      <c r="D1795" t="s">
        <v>9</v>
      </c>
      <c r="E1795">
        <v>0</v>
      </c>
      <c r="F1795">
        <v>20</v>
      </c>
    </row>
    <row r="1796" spans="1:6" hidden="1">
      <c r="A1796">
        <v>1997</v>
      </c>
      <c r="B1796" t="s">
        <v>97</v>
      </c>
      <c r="C1796" t="s">
        <v>10</v>
      </c>
      <c r="D1796" t="s">
        <v>11</v>
      </c>
      <c r="E1796">
        <v>95544</v>
      </c>
    </row>
    <row r="1797" spans="1:6" hidden="1">
      <c r="A1797">
        <v>1997</v>
      </c>
      <c r="B1797" t="s">
        <v>97</v>
      </c>
      <c r="C1797" t="s">
        <v>10</v>
      </c>
      <c r="D1797" t="s">
        <v>91</v>
      </c>
      <c r="E1797">
        <v>155604</v>
      </c>
    </row>
    <row r="1798" spans="1:6" hidden="1">
      <c r="A1798">
        <v>1997</v>
      </c>
      <c r="B1798" t="s">
        <v>97</v>
      </c>
      <c r="C1798" t="s">
        <v>10</v>
      </c>
      <c r="D1798" t="s">
        <v>92</v>
      </c>
      <c r="E1798">
        <v>134685</v>
      </c>
    </row>
    <row r="1799" spans="1:6" hidden="1">
      <c r="A1799">
        <v>1997</v>
      </c>
      <c r="B1799" t="s">
        <v>97</v>
      </c>
      <c r="C1799" t="s">
        <v>10</v>
      </c>
      <c r="D1799" t="s">
        <v>14</v>
      </c>
      <c r="E1799">
        <v>55379</v>
      </c>
    </row>
    <row r="1800" spans="1:6" hidden="1">
      <c r="A1800">
        <v>1997</v>
      </c>
      <c r="B1800" t="s">
        <v>97</v>
      </c>
      <c r="C1800" t="s">
        <v>10</v>
      </c>
      <c r="D1800" t="s">
        <v>17</v>
      </c>
      <c r="E1800">
        <v>131544</v>
      </c>
    </row>
    <row r="1801" spans="1:6" hidden="1">
      <c r="A1801">
        <v>1997</v>
      </c>
      <c r="B1801" t="s">
        <v>97</v>
      </c>
      <c r="C1801" t="s">
        <v>10</v>
      </c>
      <c r="D1801" t="s">
        <v>18</v>
      </c>
      <c r="E1801">
        <v>131427</v>
      </c>
    </row>
    <row r="1802" spans="1:6" hidden="1">
      <c r="A1802">
        <v>1997</v>
      </c>
      <c r="B1802" t="s">
        <v>97</v>
      </c>
      <c r="C1802" t="s">
        <v>10</v>
      </c>
      <c r="D1802" t="s">
        <v>19</v>
      </c>
      <c r="E1802">
        <v>116480</v>
      </c>
    </row>
    <row r="1803" spans="1:6" hidden="1">
      <c r="A1803">
        <v>1997</v>
      </c>
      <c r="B1803" t="s">
        <v>97</v>
      </c>
      <c r="C1803" t="s">
        <v>10</v>
      </c>
      <c r="D1803" t="s">
        <v>21</v>
      </c>
      <c r="E1803">
        <v>116462</v>
      </c>
    </row>
    <row r="1804" spans="1:6" hidden="1">
      <c r="A1804">
        <v>1997</v>
      </c>
      <c r="B1804" t="s">
        <v>97</v>
      </c>
      <c r="C1804" t="s">
        <v>10</v>
      </c>
      <c r="D1804" t="s">
        <v>22</v>
      </c>
      <c r="E1804">
        <v>79286</v>
      </c>
    </row>
    <row r="1805" spans="1:6" hidden="1">
      <c r="A1805">
        <v>1997</v>
      </c>
      <c r="B1805" t="s">
        <v>97</v>
      </c>
      <c r="C1805" t="s">
        <v>23</v>
      </c>
      <c r="D1805" t="s">
        <v>24</v>
      </c>
      <c r="E1805">
        <v>94848</v>
      </c>
    </row>
    <row r="1806" spans="1:6" hidden="1">
      <c r="A1806">
        <v>1997</v>
      </c>
      <c r="B1806" t="s">
        <v>97</v>
      </c>
      <c r="C1806" t="s">
        <v>23</v>
      </c>
      <c r="D1806" t="s">
        <v>25</v>
      </c>
      <c r="E1806">
        <v>78732</v>
      </c>
    </row>
    <row r="1807" spans="1:6" hidden="1">
      <c r="A1807">
        <v>1997</v>
      </c>
      <c r="B1807" t="s">
        <v>97</v>
      </c>
      <c r="C1807" t="s">
        <v>23</v>
      </c>
      <c r="D1807" t="s">
        <v>26</v>
      </c>
      <c r="E1807">
        <v>16117</v>
      </c>
    </row>
    <row r="1808" spans="1:6" hidden="1">
      <c r="A1808">
        <v>1997</v>
      </c>
      <c r="B1808" t="s">
        <v>97</v>
      </c>
      <c r="C1808" t="s">
        <v>23</v>
      </c>
      <c r="D1808" t="s">
        <v>27</v>
      </c>
      <c r="E1808">
        <v>5377</v>
      </c>
    </row>
    <row r="1809" spans="1:6" hidden="1">
      <c r="A1809">
        <v>1997</v>
      </c>
      <c r="B1809" t="s">
        <v>97</v>
      </c>
      <c r="C1809" t="s">
        <v>23</v>
      </c>
      <c r="D1809" t="s">
        <v>29</v>
      </c>
      <c r="E1809">
        <v>5377</v>
      </c>
    </row>
    <row r="1810" spans="1:6" hidden="1">
      <c r="A1810">
        <v>1997</v>
      </c>
      <c r="B1810" t="s">
        <v>97</v>
      </c>
      <c r="C1810" t="s">
        <v>23</v>
      </c>
      <c r="D1810" t="s">
        <v>33</v>
      </c>
      <c r="E1810">
        <v>79527</v>
      </c>
    </row>
    <row r="1811" spans="1:6" hidden="1">
      <c r="A1811">
        <v>1997</v>
      </c>
      <c r="B1811" t="s">
        <v>97</v>
      </c>
      <c r="C1811" t="s">
        <v>23</v>
      </c>
      <c r="D1811" t="s">
        <v>34</v>
      </c>
      <c r="E1811">
        <v>78656</v>
      </c>
    </row>
    <row r="1812" spans="1:6" hidden="1">
      <c r="A1812">
        <v>1997</v>
      </c>
      <c r="B1812" t="s">
        <v>97</v>
      </c>
      <c r="C1812" t="s">
        <v>23</v>
      </c>
      <c r="D1812" t="s">
        <v>35</v>
      </c>
      <c r="E1812">
        <v>49364</v>
      </c>
    </row>
    <row r="1813" spans="1:6" hidden="1">
      <c r="A1813">
        <v>1997</v>
      </c>
      <c r="B1813" t="s">
        <v>97</v>
      </c>
      <c r="C1813" t="s">
        <v>23</v>
      </c>
      <c r="D1813" t="s">
        <v>36</v>
      </c>
      <c r="E1813">
        <v>117</v>
      </c>
    </row>
    <row r="1814" spans="1:6" hidden="1">
      <c r="A1814">
        <v>1997</v>
      </c>
      <c r="B1814" t="s">
        <v>97</v>
      </c>
      <c r="C1814" t="s">
        <v>23</v>
      </c>
      <c r="D1814" t="s">
        <v>37</v>
      </c>
      <c r="E1814">
        <v>117</v>
      </c>
    </row>
    <row r="1815" spans="1:6" hidden="1">
      <c r="A1815">
        <v>1997</v>
      </c>
      <c r="B1815" t="s">
        <v>97</v>
      </c>
      <c r="C1815" t="s">
        <v>23</v>
      </c>
      <c r="D1815" t="s">
        <v>38</v>
      </c>
      <c r="E1815">
        <v>0</v>
      </c>
    </row>
    <row r="1816" spans="1:6" hidden="1">
      <c r="A1816">
        <v>1997</v>
      </c>
      <c r="B1816" t="s">
        <v>97</v>
      </c>
      <c r="C1816" t="s">
        <v>23</v>
      </c>
      <c r="D1816" t="s">
        <v>39</v>
      </c>
      <c r="E1816">
        <v>0</v>
      </c>
    </row>
    <row r="1817" spans="1:6" hidden="1">
      <c r="A1817">
        <v>1997</v>
      </c>
      <c r="B1817" t="s">
        <v>97</v>
      </c>
      <c r="C1817" t="s">
        <v>23</v>
      </c>
      <c r="D1817" t="s">
        <v>93</v>
      </c>
      <c r="E1817">
        <v>0</v>
      </c>
      <c r="F1817">
        <v>20</v>
      </c>
    </row>
    <row r="1818" spans="1:6" hidden="1">
      <c r="A1818">
        <v>1997</v>
      </c>
      <c r="B1818" t="s">
        <v>97</v>
      </c>
      <c r="C1818" t="s">
        <v>23</v>
      </c>
      <c r="D1818" t="s">
        <v>94</v>
      </c>
      <c r="E1818">
        <v>0</v>
      </c>
      <c r="F1818">
        <v>20</v>
      </c>
    </row>
    <row r="1819" spans="1:6" hidden="1">
      <c r="A1819">
        <v>1997</v>
      </c>
      <c r="B1819" t="s">
        <v>97</v>
      </c>
      <c r="C1819" t="s">
        <v>23</v>
      </c>
      <c r="D1819" t="s">
        <v>95</v>
      </c>
      <c r="E1819">
        <v>0</v>
      </c>
      <c r="F1819">
        <v>20</v>
      </c>
    </row>
    <row r="1820" spans="1:6" hidden="1">
      <c r="A1820">
        <v>1997</v>
      </c>
      <c r="B1820" t="s">
        <v>97</v>
      </c>
      <c r="C1820" t="s">
        <v>23</v>
      </c>
      <c r="D1820" t="s">
        <v>96</v>
      </c>
      <c r="E1820">
        <v>0</v>
      </c>
      <c r="F1820">
        <v>20</v>
      </c>
    </row>
    <row r="1821" spans="1:6" hidden="1">
      <c r="A1821">
        <v>1997</v>
      </c>
      <c r="B1821" t="s">
        <v>97</v>
      </c>
      <c r="C1821" t="s">
        <v>23</v>
      </c>
      <c r="D1821" t="s">
        <v>40</v>
      </c>
      <c r="E1821">
        <v>754</v>
      </c>
    </row>
    <row r="1822" spans="1:6" hidden="1">
      <c r="A1822">
        <v>1997</v>
      </c>
      <c r="B1822" t="s">
        <v>97</v>
      </c>
      <c r="C1822" t="s">
        <v>23</v>
      </c>
      <c r="D1822" t="s">
        <v>41</v>
      </c>
      <c r="E1822">
        <v>754</v>
      </c>
    </row>
    <row r="1823" spans="1:6" hidden="1">
      <c r="A1823">
        <v>1997</v>
      </c>
      <c r="B1823" t="s">
        <v>97</v>
      </c>
      <c r="C1823" t="s">
        <v>23</v>
      </c>
      <c r="D1823" t="s">
        <v>42</v>
      </c>
      <c r="E1823">
        <v>0</v>
      </c>
    </row>
    <row r="1824" spans="1:6" hidden="1">
      <c r="A1824">
        <v>1997</v>
      </c>
      <c r="B1824" t="s">
        <v>97</v>
      </c>
      <c r="C1824" t="s">
        <v>23</v>
      </c>
      <c r="D1824" t="s">
        <v>43</v>
      </c>
      <c r="E1824">
        <v>0</v>
      </c>
    </row>
    <row r="1825" spans="1:5" hidden="1">
      <c r="A1825">
        <v>1997</v>
      </c>
      <c r="B1825" t="s">
        <v>97</v>
      </c>
      <c r="C1825" t="s">
        <v>23</v>
      </c>
      <c r="D1825" t="s">
        <v>44</v>
      </c>
      <c r="E1825">
        <v>0</v>
      </c>
    </row>
    <row r="1826" spans="1:5" hidden="1">
      <c r="A1826">
        <v>1997</v>
      </c>
      <c r="B1826" t="s">
        <v>97</v>
      </c>
      <c r="C1826" t="s">
        <v>23</v>
      </c>
      <c r="D1826" t="s">
        <v>45</v>
      </c>
      <c r="E1826">
        <v>9057</v>
      </c>
    </row>
    <row r="1827" spans="1:5" hidden="1">
      <c r="A1827">
        <v>1997</v>
      </c>
      <c r="B1827" t="s">
        <v>97</v>
      </c>
      <c r="C1827" t="s">
        <v>23</v>
      </c>
      <c r="D1827" t="s">
        <v>46</v>
      </c>
      <c r="E1827">
        <v>9057</v>
      </c>
    </row>
    <row r="1828" spans="1:5" hidden="1">
      <c r="A1828">
        <v>1997</v>
      </c>
      <c r="B1828" t="s">
        <v>97</v>
      </c>
      <c r="C1828" t="s">
        <v>23</v>
      </c>
      <c r="D1828" t="s">
        <v>47</v>
      </c>
      <c r="E1828">
        <v>0</v>
      </c>
    </row>
    <row r="1829" spans="1:5" hidden="1">
      <c r="A1829">
        <v>1997</v>
      </c>
      <c r="B1829" t="s">
        <v>97</v>
      </c>
      <c r="C1829" t="s">
        <v>23</v>
      </c>
      <c r="D1829" t="s">
        <v>48</v>
      </c>
      <c r="E1829">
        <v>269</v>
      </c>
    </row>
    <row r="1830" spans="1:5" hidden="1">
      <c r="A1830">
        <v>1997</v>
      </c>
      <c r="B1830" t="s">
        <v>97</v>
      </c>
      <c r="C1830" t="s">
        <v>23</v>
      </c>
      <c r="D1830" t="s">
        <v>55</v>
      </c>
      <c r="E1830">
        <v>269</v>
      </c>
    </row>
    <row r="1831" spans="1:5" hidden="1">
      <c r="A1831">
        <v>1997</v>
      </c>
      <c r="B1831" t="s">
        <v>97</v>
      </c>
      <c r="C1831" t="s">
        <v>23</v>
      </c>
      <c r="D1831" t="s">
        <v>59</v>
      </c>
      <c r="E1831">
        <v>43515</v>
      </c>
    </row>
    <row r="1832" spans="1:5" hidden="1">
      <c r="A1832">
        <v>1997</v>
      </c>
      <c r="B1832" t="s">
        <v>97</v>
      </c>
      <c r="C1832" t="s">
        <v>23</v>
      </c>
      <c r="D1832" t="s">
        <v>60</v>
      </c>
      <c r="E1832">
        <v>58</v>
      </c>
    </row>
    <row r="1833" spans="1:5" hidden="1">
      <c r="A1833">
        <v>1997</v>
      </c>
      <c r="B1833" t="s">
        <v>97</v>
      </c>
      <c r="C1833" t="s">
        <v>23</v>
      </c>
      <c r="D1833" t="s">
        <v>61</v>
      </c>
      <c r="E1833">
        <v>36740</v>
      </c>
    </row>
    <row r="1834" spans="1:5" hidden="1">
      <c r="A1834">
        <v>1997</v>
      </c>
      <c r="B1834" t="s">
        <v>97</v>
      </c>
      <c r="C1834" t="s">
        <v>23</v>
      </c>
      <c r="D1834" t="s">
        <v>64</v>
      </c>
      <c r="E1834">
        <v>6717</v>
      </c>
    </row>
    <row r="1835" spans="1:5" hidden="1">
      <c r="A1835">
        <v>1997</v>
      </c>
      <c r="B1835" t="s">
        <v>97</v>
      </c>
      <c r="C1835" t="s">
        <v>23</v>
      </c>
      <c r="D1835" t="s">
        <v>66</v>
      </c>
      <c r="E1835">
        <v>18</v>
      </c>
    </row>
    <row r="1836" spans="1:5" hidden="1">
      <c r="A1836">
        <v>1997</v>
      </c>
      <c r="B1836" t="s">
        <v>97</v>
      </c>
      <c r="C1836" t="s">
        <v>23</v>
      </c>
      <c r="D1836" t="s">
        <v>67</v>
      </c>
      <c r="E1836">
        <v>0</v>
      </c>
    </row>
    <row r="1837" spans="1:5" hidden="1">
      <c r="A1837">
        <v>1997</v>
      </c>
      <c r="B1837" t="s">
        <v>97</v>
      </c>
      <c r="C1837" t="s">
        <v>23</v>
      </c>
      <c r="D1837" t="s">
        <v>68</v>
      </c>
      <c r="E1837">
        <v>0</v>
      </c>
    </row>
    <row r="1838" spans="1:5" hidden="1">
      <c r="A1838">
        <v>1997</v>
      </c>
      <c r="B1838" t="s">
        <v>97</v>
      </c>
      <c r="C1838" t="s">
        <v>23</v>
      </c>
      <c r="D1838" t="s">
        <v>70</v>
      </c>
      <c r="E1838">
        <v>0</v>
      </c>
    </row>
    <row r="1839" spans="1:5" hidden="1">
      <c r="A1839">
        <v>1997</v>
      </c>
      <c r="B1839" t="s">
        <v>97</v>
      </c>
      <c r="C1839" t="s">
        <v>23</v>
      </c>
      <c r="D1839" t="s">
        <v>71</v>
      </c>
      <c r="E1839">
        <v>0</v>
      </c>
    </row>
    <row r="1840" spans="1:5" hidden="1">
      <c r="A1840">
        <v>1997</v>
      </c>
      <c r="B1840" t="s">
        <v>97</v>
      </c>
      <c r="C1840" t="s">
        <v>23</v>
      </c>
      <c r="D1840" t="s">
        <v>72</v>
      </c>
      <c r="E1840">
        <v>133626</v>
      </c>
    </row>
    <row r="1841" spans="1:6" hidden="1">
      <c r="A1841">
        <v>1997</v>
      </c>
      <c r="B1841" t="s">
        <v>97</v>
      </c>
      <c r="C1841" t="s">
        <v>23</v>
      </c>
      <c r="D1841" t="s">
        <v>76</v>
      </c>
      <c r="E1841">
        <v>37176</v>
      </c>
    </row>
    <row r="1842" spans="1:6" hidden="1">
      <c r="A1842">
        <v>1997</v>
      </c>
      <c r="B1842" t="s">
        <v>97</v>
      </c>
      <c r="C1842" t="s">
        <v>23</v>
      </c>
      <c r="D1842" t="s">
        <v>77</v>
      </c>
      <c r="E1842">
        <v>20919</v>
      </c>
    </row>
    <row r="1843" spans="1:6" hidden="1">
      <c r="A1843">
        <v>1997</v>
      </c>
      <c r="B1843" t="s">
        <v>97</v>
      </c>
      <c r="C1843" t="s">
        <v>23</v>
      </c>
      <c r="D1843" t="s">
        <v>78</v>
      </c>
      <c r="E1843">
        <v>37076</v>
      </c>
    </row>
    <row r="1844" spans="1:6" hidden="1">
      <c r="A1844">
        <v>1997</v>
      </c>
      <c r="B1844" t="s">
        <v>97</v>
      </c>
      <c r="C1844" t="s">
        <v>23</v>
      </c>
      <c r="D1844" t="s">
        <v>79</v>
      </c>
      <c r="E1844">
        <v>6</v>
      </c>
    </row>
    <row r="1845" spans="1:6" hidden="1">
      <c r="A1845">
        <v>1997</v>
      </c>
      <c r="B1845" t="s">
        <v>97</v>
      </c>
      <c r="C1845" t="s">
        <v>23</v>
      </c>
      <c r="D1845" t="s">
        <v>80</v>
      </c>
      <c r="E1845">
        <v>95</v>
      </c>
    </row>
    <row r="1846" spans="1:6" hidden="1">
      <c r="A1846">
        <v>1997</v>
      </c>
      <c r="B1846" t="s">
        <v>97</v>
      </c>
      <c r="C1846" t="s">
        <v>81</v>
      </c>
      <c r="D1846" t="s">
        <v>30</v>
      </c>
      <c r="E1846">
        <v>0</v>
      </c>
    </row>
    <row r="1847" spans="1:6" hidden="1">
      <c r="A1847">
        <v>1997</v>
      </c>
      <c r="B1847" t="s">
        <v>97</v>
      </c>
      <c r="C1847" t="s">
        <v>81</v>
      </c>
      <c r="D1847" t="s">
        <v>32</v>
      </c>
      <c r="E1847">
        <v>0</v>
      </c>
    </row>
    <row r="1848" spans="1:6" hidden="1">
      <c r="A1848">
        <v>1997</v>
      </c>
      <c r="B1848" t="s">
        <v>97</v>
      </c>
      <c r="C1848" t="s">
        <v>81</v>
      </c>
      <c r="D1848" t="s">
        <v>33</v>
      </c>
      <c r="E1848">
        <v>155576</v>
      </c>
    </row>
    <row r="1849" spans="1:6" hidden="1">
      <c r="A1849">
        <v>1997</v>
      </c>
      <c r="B1849" t="s">
        <v>97</v>
      </c>
      <c r="C1849" t="s">
        <v>81</v>
      </c>
      <c r="D1849" t="s">
        <v>34</v>
      </c>
      <c r="E1849">
        <v>155518</v>
      </c>
    </row>
    <row r="1850" spans="1:6" hidden="1">
      <c r="A1850">
        <v>1997</v>
      </c>
      <c r="B1850" t="s">
        <v>97</v>
      </c>
      <c r="C1850" t="s">
        <v>81</v>
      </c>
      <c r="D1850" t="s">
        <v>35</v>
      </c>
      <c r="E1850">
        <v>186355</v>
      </c>
    </row>
    <row r="1851" spans="1:6" hidden="1">
      <c r="A1851">
        <v>1997</v>
      </c>
      <c r="B1851" t="s">
        <v>97</v>
      </c>
      <c r="C1851" t="s">
        <v>81</v>
      </c>
      <c r="D1851" t="s">
        <v>36</v>
      </c>
      <c r="E1851">
        <v>0</v>
      </c>
    </row>
    <row r="1852" spans="1:6" hidden="1">
      <c r="A1852">
        <v>1997</v>
      </c>
      <c r="B1852" t="s">
        <v>97</v>
      </c>
      <c r="C1852" t="s">
        <v>81</v>
      </c>
      <c r="D1852" t="s">
        <v>37</v>
      </c>
      <c r="E1852">
        <v>0</v>
      </c>
    </row>
    <row r="1853" spans="1:6" hidden="1">
      <c r="A1853">
        <v>1997</v>
      </c>
      <c r="B1853" t="s">
        <v>97</v>
      </c>
      <c r="C1853" t="s">
        <v>81</v>
      </c>
      <c r="D1853" t="s">
        <v>38</v>
      </c>
      <c r="E1853">
        <v>0</v>
      </c>
    </row>
    <row r="1854" spans="1:6" hidden="1">
      <c r="A1854">
        <v>1997</v>
      </c>
      <c r="B1854" t="s">
        <v>97</v>
      </c>
      <c r="C1854" t="s">
        <v>81</v>
      </c>
      <c r="D1854" t="s">
        <v>39</v>
      </c>
      <c r="E1854">
        <v>0</v>
      </c>
    </row>
    <row r="1855" spans="1:6" hidden="1">
      <c r="A1855">
        <v>1997</v>
      </c>
      <c r="B1855" t="s">
        <v>97</v>
      </c>
      <c r="C1855" t="s">
        <v>81</v>
      </c>
      <c r="D1855" t="s">
        <v>93</v>
      </c>
      <c r="E1855">
        <v>0</v>
      </c>
      <c r="F1855">
        <v>20</v>
      </c>
    </row>
    <row r="1856" spans="1:6" hidden="1">
      <c r="A1856">
        <v>1997</v>
      </c>
      <c r="B1856" t="s">
        <v>97</v>
      </c>
      <c r="C1856" t="s">
        <v>81</v>
      </c>
      <c r="D1856" t="s">
        <v>94</v>
      </c>
      <c r="E1856">
        <v>0</v>
      </c>
      <c r="F1856">
        <v>20</v>
      </c>
    </row>
    <row r="1857" spans="1:6" hidden="1">
      <c r="A1857">
        <v>1997</v>
      </c>
      <c r="B1857" t="s">
        <v>97</v>
      </c>
      <c r="C1857" t="s">
        <v>81</v>
      </c>
      <c r="D1857" t="s">
        <v>95</v>
      </c>
      <c r="E1857">
        <v>0</v>
      </c>
      <c r="F1857">
        <v>20</v>
      </c>
    </row>
    <row r="1858" spans="1:6" hidden="1">
      <c r="A1858">
        <v>1997</v>
      </c>
      <c r="B1858" t="s">
        <v>97</v>
      </c>
      <c r="C1858" t="s">
        <v>81</v>
      </c>
      <c r="D1858" t="s">
        <v>96</v>
      </c>
      <c r="E1858">
        <v>0</v>
      </c>
      <c r="F1858">
        <v>20</v>
      </c>
    </row>
    <row r="1859" spans="1:6" hidden="1">
      <c r="A1859">
        <v>1997</v>
      </c>
      <c r="B1859" t="s">
        <v>97</v>
      </c>
      <c r="C1859" t="s">
        <v>81</v>
      </c>
      <c r="D1859" t="s">
        <v>40</v>
      </c>
      <c r="E1859">
        <v>58</v>
      </c>
    </row>
    <row r="1860" spans="1:6" hidden="1">
      <c r="A1860">
        <v>1997</v>
      </c>
      <c r="B1860" t="s">
        <v>97</v>
      </c>
      <c r="C1860" t="s">
        <v>81</v>
      </c>
      <c r="D1860" t="s">
        <v>41</v>
      </c>
      <c r="E1860">
        <v>58</v>
      </c>
    </row>
    <row r="1861" spans="1:6" hidden="1">
      <c r="A1861">
        <v>1997</v>
      </c>
      <c r="B1861" t="s">
        <v>97</v>
      </c>
      <c r="C1861" t="s">
        <v>81</v>
      </c>
      <c r="D1861" t="s">
        <v>42</v>
      </c>
      <c r="E1861">
        <v>0</v>
      </c>
    </row>
    <row r="1862" spans="1:6" hidden="1">
      <c r="A1862">
        <v>1997</v>
      </c>
      <c r="B1862" t="s">
        <v>97</v>
      </c>
      <c r="C1862" t="s">
        <v>81</v>
      </c>
      <c r="D1862" t="s">
        <v>43</v>
      </c>
      <c r="E1862">
        <v>0</v>
      </c>
    </row>
    <row r="1863" spans="1:6" hidden="1">
      <c r="A1863">
        <v>1997</v>
      </c>
      <c r="B1863" t="s">
        <v>97</v>
      </c>
      <c r="C1863" t="s">
        <v>81</v>
      </c>
      <c r="D1863" t="s">
        <v>44</v>
      </c>
      <c r="E1863">
        <v>0</v>
      </c>
    </row>
    <row r="1864" spans="1:6" hidden="1">
      <c r="A1864">
        <v>1997</v>
      </c>
      <c r="B1864" t="s">
        <v>97</v>
      </c>
      <c r="C1864" t="s">
        <v>81</v>
      </c>
      <c r="D1864" t="s">
        <v>48</v>
      </c>
      <c r="E1864">
        <v>287</v>
      </c>
    </row>
    <row r="1865" spans="1:6" hidden="1">
      <c r="A1865">
        <v>1997</v>
      </c>
      <c r="B1865" t="s">
        <v>97</v>
      </c>
      <c r="C1865" t="s">
        <v>81</v>
      </c>
      <c r="D1865" t="s">
        <v>49</v>
      </c>
      <c r="E1865">
        <v>287</v>
      </c>
    </row>
    <row r="1866" spans="1:6" hidden="1">
      <c r="A1866">
        <v>1997</v>
      </c>
      <c r="B1866" t="s">
        <v>97</v>
      </c>
      <c r="C1866" t="s">
        <v>81</v>
      </c>
      <c r="D1866" t="s">
        <v>50</v>
      </c>
      <c r="E1866">
        <v>0</v>
      </c>
    </row>
    <row r="1867" spans="1:6" hidden="1">
      <c r="A1867">
        <v>1997</v>
      </c>
      <c r="B1867" t="s">
        <v>97</v>
      </c>
      <c r="C1867" t="s">
        <v>81</v>
      </c>
      <c r="D1867" t="s">
        <v>51</v>
      </c>
      <c r="E1867">
        <v>287</v>
      </c>
    </row>
    <row r="1868" spans="1:6" hidden="1">
      <c r="A1868">
        <v>1997</v>
      </c>
      <c r="B1868" t="s">
        <v>97</v>
      </c>
      <c r="C1868" t="s">
        <v>81</v>
      </c>
      <c r="D1868" t="s">
        <v>52</v>
      </c>
      <c r="E1868">
        <v>0</v>
      </c>
    </row>
    <row r="1869" spans="1:6" hidden="1">
      <c r="A1869">
        <v>1997</v>
      </c>
      <c r="B1869" t="s">
        <v>97</v>
      </c>
      <c r="C1869" t="s">
        <v>81</v>
      </c>
      <c r="D1869" t="s">
        <v>53</v>
      </c>
      <c r="E1869">
        <v>0</v>
      </c>
    </row>
    <row r="1870" spans="1:6" hidden="1">
      <c r="A1870">
        <v>1997</v>
      </c>
      <c r="B1870" t="s">
        <v>97</v>
      </c>
      <c r="C1870" t="s">
        <v>81</v>
      </c>
      <c r="D1870" t="s">
        <v>54</v>
      </c>
      <c r="E1870">
        <v>0</v>
      </c>
    </row>
    <row r="1871" spans="1:6" hidden="1">
      <c r="A1871">
        <v>1997</v>
      </c>
      <c r="B1871" t="s">
        <v>97</v>
      </c>
      <c r="C1871" t="s">
        <v>81</v>
      </c>
      <c r="D1871" t="s">
        <v>59</v>
      </c>
      <c r="E1871">
        <v>37607</v>
      </c>
    </row>
    <row r="1872" spans="1:6" hidden="1">
      <c r="A1872">
        <v>1997</v>
      </c>
      <c r="B1872" t="s">
        <v>97</v>
      </c>
      <c r="C1872" t="s">
        <v>81</v>
      </c>
      <c r="D1872" t="s">
        <v>60</v>
      </c>
      <c r="E1872">
        <v>37607</v>
      </c>
    </row>
    <row r="1873" spans="1:5" hidden="1">
      <c r="A1873">
        <v>1997</v>
      </c>
      <c r="B1873" t="s">
        <v>97</v>
      </c>
      <c r="C1873" t="s">
        <v>81</v>
      </c>
      <c r="D1873" t="s">
        <v>61</v>
      </c>
      <c r="E1873">
        <v>0</v>
      </c>
    </row>
    <row r="1874" spans="1:5" hidden="1">
      <c r="A1874">
        <v>1997</v>
      </c>
      <c r="B1874" t="s">
        <v>97</v>
      </c>
      <c r="C1874" t="s">
        <v>81</v>
      </c>
      <c r="D1874" t="s">
        <v>64</v>
      </c>
      <c r="E1874">
        <v>0</v>
      </c>
    </row>
    <row r="1875" spans="1:5" hidden="1">
      <c r="A1875">
        <v>1997</v>
      </c>
      <c r="B1875" t="s">
        <v>97</v>
      </c>
      <c r="C1875" t="s">
        <v>81</v>
      </c>
      <c r="D1875" t="s">
        <v>67</v>
      </c>
      <c r="E1875">
        <v>0</v>
      </c>
    </row>
    <row r="1876" spans="1:5" hidden="1">
      <c r="A1876">
        <v>1997</v>
      </c>
      <c r="B1876" t="s">
        <v>97</v>
      </c>
      <c r="C1876" t="s">
        <v>81</v>
      </c>
      <c r="D1876" t="s">
        <v>69</v>
      </c>
      <c r="E1876">
        <v>0</v>
      </c>
    </row>
    <row r="1877" spans="1:5" hidden="1">
      <c r="A1877">
        <v>1997</v>
      </c>
      <c r="B1877" t="s">
        <v>97</v>
      </c>
      <c r="C1877" t="s">
        <v>81</v>
      </c>
      <c r="D1877" t="s">
        <v>70</v>
      </c>
      <c r="E1877">
        <v>0</v>
      </c>
    </row>
    <row r="1878" spans="1:5" hidden="1">
      <c r="A1878">
        <v>1997</v>
      </c>
      <c r="B1878" t="s">
        <v>97</v>
      </c>
      <c r="C1878" t="s">
        <v>81</v>
      </c>
      <c r="D1878" t="s">
        <v>86</v>
      </c>
      <c r="E1878">
        <v>289230</v>
      </c>
    </row>
    <row r="1879" spans="1:5" hidden="1">
      <c r="A1879">
        <v>1997</v>
      </c>
      <c r="B1879" t="s">
        <v>97</v>
      </c>
      <c r="C1879" t="s">
        <v>81</v>
      </c>
      <c r="D1879" t="s">
        <v>87</v>
      </c>
      <c r="E1879">
        <v>289224</v>
      </c>
    </row>
    <row r="1880" spans="1:5" hidden="1">
      <c r="A1880">
        <v>1997</v>
      </c>
      <c r="B1880" t="s">
        <v>97</v>
      </c>
      <c r="C1880" t="s">
        <v>81</v>
      </c>
      <c r="D1880" t="s">
        <v>88</v>
      </c>
      <c r="E1880">
        <v>6</v>
      </c>
    </row>
    <row r="1881" spans="1:5" hidden="1">
      <c r="A1881">
        <v>1997</v>
      </c>
      <c r="B1881" t="s">
        <v>97</v>
      </c>
      <c r="C1881" t="s">
        <v>81</v>
      </c>
      <c r="D1881" t="s">
        <v>77</v>
      </c>
      <c r="E1881">
        <v>20919</v>
      </c>
    </row>
    <row r="1882" spans="1:5" hidden="1">
      <c r="A1882">
        <v>1997</v>
      </c>
      <c r="B1882" t="s">
        <v>98</v>
      </c>
      <c r="C1882" t="s">
        <v>7</v>
      </c>
      <c r="D1882" t="s">
        <v>263</v>
      </c>
      <c r="E1882">
        <v>-11150</v>
      </c>
    </row>
    <row r="1883" spans="1:5" hidden="1">
      <c r="A1883">
        <v>1997</v>
      </c>
      <c r="B1883" t="s">
        <v>98</v>
      </c>
      <c r="C1883" t="s">
        <v>7</v>
      </c>
      <c r="D1883" t="s">
        <v>8</v>
      </c>
      <c r="E1883">
        <v>204688</v>
      </c>
    </row>
    <row r="1884" spans="1:5" hidden="1">
      <c r="A1884">
        <v>1997</v>
      </c>
      <c r="B1884" t="s">
        <v>98</v>
      </c>
      <c r="C1884" t="s">
        <v>7</v>
      </c>
      <c r="D1884" t="s">
        <v>9</v>
      </c>
      <c r="E1884">
        <v>373500</v>
      </c>
    </row>
    <row r="1885" spans="1:5" hidden="1">
      <c r="A1885">
        <v>1997</v>
      </c>
      <c r="B1885" t="s">
        <v>98</v>
      </c>
      <c r="C1885" t="s">
        <v>10</v>
      </c>
      <c r="D1885" t="s">
        <v>11</v>
      </c>
      <c r="E1885">
        <v>-112662</v>
      </c>
    </row>
    <row r="1886" spans="1:5" hidden="1">
      <c r="A1886">
        <v>1997</v>
      </c>
      <c r="B1886" t="s">
        <v>98</v>
      </c>
      <c r="C1886" t="s">
        <v>10</v>
      </c>
      <c r="D1886" t="s">
        <v>91</v>
      </c>
      <c r="E1886">
        <v>811047</v>
      </c>
    </row>
    <row r="1887" spans="1:5" hidden="1">
      <c r="A1887">
        <v>1997</v>
      </c>
      <c r="B1887" t="s">
        <v>98</v>
      </c>
      <c r="C1887" t="s">
        <v>10</v>
      </c>
      <c r="D1887" t="s">
        <v>92</v>
      </c>
      <c r="E1887">
        <v>541867</v>
      </c>
    </row>
    <row r="1888" spans="1:5" hidden="1">
      <c r="A1888">
        <v>1997</v>
      </c>
      <c r="B1888" t="s">
        <v>98</v>
      </c>
      <c r="C1888" t="s">
        <v>10</v>
      </c>
      <c r="D1888" t="s">
        <v>14</v>
      </c>
      <c r="E1888">
        <v>269180</v>
      </c>
    </row>
    <row r="1889" spans="1:6" hidden="1">
      <c r="A1889">
        <v>1997</v>
      </c>
      <c r="B1889" t="s">
        <v>98</v>
      </c>
      <c r="C1889" t="s">
        <v>10</v>
      </c>
      <c r="D1889" t="s">
        <v>17</v>
      </c>
      <c r="E1889">
        <v>0</v>
      </c>
      <c r="F1889">
        <v>20</v>
      </c>
    </row>
    <row r="1890" spans="1:6" hidden="1">
      <c r="A1890">
        <v>1997</v>
      </c>
      <c r="B1890" t="s">
        <v>98</v>
      </c>
      <c r="C1890" t="s">
        <v>10</v>
      </c>
      <c r="D1890" t="s">
        <v>18</v>
      </c>
      <c r="E1890">
        <v>919772</v>
      </c>
    </row>
    <row r="1891" spans="1:6" hidden="1">
      <c r="A1891">
        <v>1997</v>
      </c>
      <c r="B1891" t="s">
        <v>98</v>
      </c>
      <c r="C1891" t="s">
        <v>10</v>
      </c>
      <c r="D1891" t="s">
        <v>19</v>
      </c>
      <c r="E1891">
        <v>1170202</v>
      </c>
    </row>
    <row r="1892" spans="1:6" hidden="1">
      <c r="A1892">
        <v>1997</v>
      </c>
      <c r="B1892" t="s">
        <v>98</v>
      </c>
      <c r="C1892" t="s">
        <v>10</v>
      </c>
      <c r="D1892" t="s">
        <v>20</v>
      </c>
      <c r="E1892">
        <v>710544</v>
      </c>
    </row>
    <row r="1893" spans="1:6" hidden="1">
      <c r="A1893">
        <v>1997</v>
      </c>
      <c r="B1893" t="s">
        <v>98</v>
      </c>
      <c r="C1893" t="s">
        <v>10</v>
      </c>
      <c r="D1893" t="s">
        <v>21</v>
      </c>
      <c r="E1893">
        <v>111976</v>
      </c>
    </row>
    <row r="1894" spans="1:6" hidden="1">
      <c r="A1894">
        <v>1997</v>
      </c>
      <c r="B1894" t="s">
        <v>98</v>
      </c>
      <c r="C1894" t="s">
        <v>10</v>
      </c>
      <c r="D1894" t="s">
        <v>22</v>
      </c>
      <c r="E1894">
        <v>76250</v>
      </c>
    </row>
    <row r="1895" spans="1:6" hidden="1">
      <c r="A1895">
        <v>1997</v>
      </c>
      <c r="B1895" t="s">
        <v>98</v>
      </c>
      <c r="C1895" t="s">
        <v>23</v>
      </c>
      <c r="D1895" t="s">
        <v>24</v>
      </c>
      <c r="E1895">
        <v>541286</v>
      </c>
    </row>
    <row r="1896" spans="1:6" hidden="1">
      <c r="A1896">
        <v>1997</v>
      </c>
      <c r="B1896" t="s">
        <v>98</v>
      </c>
      <c r="C1896" t="s">
        <v>23</v>
      </c>
      <c r="D1896" t="s">
        <v>25</v>
      </c>
      <c r="E1896">
        <v>420792</v>
      </c>
    </row>
    <row r="1897" spans="1:6" hidden="1">
      <c r="A1897">
        <v>1997</v>
      </c>
      <c r="B1897" t="s">
        <v>98</v>
      </c>
      <c r="C1897" t="s">
        <v>23</v>
      </c>
      <c r="D1897" t="s">
        <v>26</v>
      </c>
      <c r="E1897">
        <v>120494</v>
      </c>
    </row>
    <row r="1898" spans="1:6" hidden="1">
      <c r="A1898">
        <v>1997</v>
      </c>
      <c r="B1898" t="s">
        <v>98</v>
      </c>
      <c r="C1898" t="s">
        <v>23</v>
      </c>
      <c r="D1898" t="s">
        <v>27</v>
      </c>
      <c r="E1898">
        <v>581</v>
      </c>
    </row>
    <row r="1899" spans="1:6" hidden="1">
      <c r="A1899">
        <v>1997</v>
      </c>
      <c r="B1899" t="s">
        <v>98</v>
      </c>
      <c r="C1899" t="s">
        <v>23</v>
      </c>
      <c r="D1899" t="s">
        <v>29</v>
      </c>
      <c r="E1899">
        <v>581</v>
      </c>
    </row>
    <row r="1900" spans="1:6" hidden="1">
      <c r="A1900">
        <v>1997</v>
      </c>
      <c r="B1900" t="s">
        <v>98</v>
      </c>
      <c r="C1900" t="s">
        <v>23</v>
      </c>
      <c r="D1900" t="s">
        <v>30</v>
      </c>
      <c r="E1900">
        <v>51575</v>
      </c>
    </row>
    <row r="1901" spans="1:6" hidden="1">
      <c r="A1901">
        <v>1997</v>
      </c>
      <c r="B1901" t="s">
        <v>98</v>
      </c>
      <c r="C1901" t="s">
        <v>23</v>
      </c>
      <c r="D1901" t="s">
        <v>31</v>
      </c>
      <c r="E1901">
        <v>17097</v>
      </c>
    </row>
    <row r="1902" spans="1:6" hidden="1">
      <c r="A1902">
        <v>1997</v>
      </c>
      <c r="B1902" t="s">
        <v>98</v>
      </c>
      <c r="C1902" t="s">
        <v>23</v>
      </c>
      <c r="D1902" t="s">
        <v>32</v>
      </c>
      <c r="E1902">
        <v>34478</v>
      </c>
    </row>
    <row r="1903" spans="1:6" hidden="1">
      <c r="A1903">
        <v>1997</v>
      </c>
      <c r="B1903" t="s">
        <v>98</v>
      </c>
      <c r="C1903" t="s">
        <v>23</v>
      </c>
      <c r="D1903" t="s">
        <v>33</v>
      </c>
      <c r="E1903">
        <v>46976</v>
      </c>
    </row>
    <row r="1904" spans="1:6" hidden="1">
      <c r="A1904">
        <v>1997</v>
      </c>
      <c r="B1904" t="s">
        <v>98</v>
      </c>
      <c r="C1904" t="s">
        <v>23</v>
      </c>
      <c r="D1904" t="s">
        <v>34</v>
      </c>
      <c r="E1904">
        <v>46976</v>
      </c>
    </row>
    <row r="1905" spans="1:5" hidden="1">
      <c r="A1905">
        <v>1997</v>
      </c>
      <c r="B1905" t="s">
        <v>98</v>
      </c>
      <c r="C1905" t="s">
        <v>23</v>
      </c>
      <c r="D1905" t="s">
        <v>35</v>
      </c>
      <c r="E1905">
        <v>51598</v>
      </c>
    </row>
    <row r="1906" spans="1:5" hidden="1">
      <c r="A1906">
        <v>1997</v>
      </c>
      <c r="B1906" t="s">
        <v>98</v>
      </c>
      <c r="C1906" t="s">
        <v>23</v>
      </c>
      <c r="D1906" t="s">
        <v>36</v>
      </c>
      <c r="E1906">
        <v>0</v>
      </c>
    </row>
    <row r="1907" spans="1:5" hidden="1">
      <c r="A1907">
        <v>1997</v>
      </c>
      <c r="B1907" t="s">
        <v>98</v>
      </c>
      <c r="C1907" t="s">
        <v>23</v>
      </c>
      <c r="D1907" t="s">
        <v>37</v>
      </c>
      <c r="E1907">
        <v>0</v>
      </c>
    </row>
    <row r="1908" spans="1:5" hidden="1">
      <c r="A1908">
        <v>1997</v>
      </c>
      <c r="B1908" t="s">
        <v>98</v>
      </c>
      <c r="C1908" t="s">
        <v>23</v>
      </c>
      <c r="D1908" t="s">
        <v>40</v>
      </c>
      <c r="E1908">
        <v>0</v>
      </c>
    </row>
    <row r="1909" spans="1:5" hidden="1">
      <c r="A1909">
        <v>1997</v>
      </c>
      <c r="B1909" t="s">
        <v>98</v>
      </c>
      <c r="C1909" t="s">
        <v>23</v>
      </c>
      <c r="D1909" t="s">
        <v>41</v>
      </c>
      <c r="E1909">
        <v>0</v>
      </c>
    </row>
    <row r="1910" spans="1:5" hidden="1">
      <c r="A1910">
        <v>1997</v>
      </c>
      <c r="B1910" t="s">
        <v>98</v>
      </c>
      <c r="C1910" t="s">
        <v>23</v>
      </c>
      <c r="D1910" t="s">
        <v>42</v>
      </c>
      <c r="E1910">
        <v>0</v>
      </c>
    </row>
    <row r="1911" spans="1:5" hidden="1">
      <c r="A1911">
        <v>1997</v>
      </c>
      <c r="B1911" t="s">
        <v>98</v>
      </c>
      <c r="C1911" t="s">
        <v>23</v>
      </c>
      <c r="D1911" t="s">
        <v>43</v>
      </c>
      <c r="E1911">
        <v>0</v>
      </c>
    </row>
    <row r="1912" spans="1:5" hidden="1">
      <c r="A1912">
        <v>1997</v>
      </c>
      <c r="B1912" t="s">
        <v>98</v>
      </c>
      <c r="C1912" t="s">
        <v>23</v>
      </c>
      <c r="D1912" t="s">
        <v>44</v>
      </c>
      <c r="E1912">
        <v>0</v>
      </c>
    </row>
    <row r="1913" spans="1:5" hidden="1">
      <c r="A1913">
        <v>1997</v>
      </c>
      <c r="B1913" t="s">
        <v>98</v>
      </c>
      <c r="C1913" t="s">
        <v>23</v>
      </c>
      <c r="D1913" t="s">
        <v>45</v>
      </c>
      <c r="E1913">
        <v>0</v>
      </c>
    </row>
    <row r="1914" spans="1:5" hidden="1">
      <c r="A1914">
        <v>1997</v>
      </c>
      <c r="B1914" t="s">
        <v>98</v>
      </c>
      <c r="C1914" t="s">
        <v>23</v>
      </c>
      <c r="D1914" t="s">
        <v>46</v>
      </c>
      <c r="E1914">
        <v>0</v>
      </c>
    </row>
    <row r="1915" spans="1:5" hidden="1">
      <c r="A1915">
        <v>1997</v>
      </c>
      <c r="B1915" t="s">
        <v>98</v>
      </c>
      <c r="C1915" t="s">
        <v>23</v>
      </c>
      <c r="D1915" t="s">
        <v>47</v>
      </c>
      <c r="E1915">
        <v>0</v>
      </c>
    </row>
    <row r="1916" spans="1:5" hidden="1">
      <c r="A1916">
        <v>1997</v>
      </c>
      <c r="B1916" t="s">
        <v>98</v>
      </c>
      <c r="C1916" t="s">
        <v>23</v>
      </c>
      <c r="D1916" t="s">
        <v>48</v>
      </c>
      <c r="E1916">
        <v>1107594</v>
      </c>
    </row>
    <row r="1917" spans="1:5" hidden="1">
      <c r="A1917">
        <v>1997</v>
      </c>
      <c r="B1917" t="s">
        <v>98</v>
      </c>
      <c r="C1917" t="s">
        <v>23</v>
      </c>
      <c r="D1917" t="s">
        <v>55</v>
      </c>
      <c r="E1917">
        <v>647936</v>
      </c>
    </row>
    <row r="1918" spans="1:5" hidden="1">
      <c r="A1918">
        <v>1997</v>
      </c>
      <c r="B1918" t="s">
        <v>98</v>
      </c>
      <c r="C1918" t="s">
        <v>23</v>
      </c>
      <c r="D1918" t="s">
        <v>56</v>
      </c>
      <c r="E1918">
        <v>459658</v>
      </c>
    </row>
    <row r="1919" spans="1:5" hidden="1">
      <c r="A1919">
        <v>1997</v>
      </c>
      <c r="B1919" t="s">
        <v>98</v>
      </c>
      <c r="C1919" t="s">
        <v>23</v>
      </c>
      <c r="D1919" t="s">
        <v>57</v>
      </c>
      <c r="E1919">
        <v>459658</v>
      </c>
    </row>
    <row r="1920" spans="1:5" hidden="1">
      <c r="A1920">
        <v>1997</v>
      </c>
      <c r="B1920" t="s">
        <v>98</v>
      </c>
      <c r="C1920" t="s">
        <v>23</v>
      </c>
      <c r="D1920" t="s">
        <v>58</v>
      </c>
      <c r="E1920">
        <v>0</v>
      </c>
    </row>
    <row r="1921" spans="1:6" hidden="1">
      <c r="A1921">
        <v>1997</v>
      </c>
      <c r="B1921" t="s">
        <v>98</v>
      </c>
      <c r="C1921" t="s">
        <v>23</v>
      </c>
      <c r="D1921" t="s">
        <v>59</v>
      </c>
      <c r="E1921">
        <v>104157</v>
      </c>
    </row>
    <row r="1922" spans="1:6" hidden="1">
      <c r="A1922">
        <v>1997</v>
      </c>
      <c r="B1922" t="s">
        <v>98</v>
      </c>
      <c r="C1922" t="s">
        <v>23</v>
      </c>
      <c r="D1922" t="s">
        <v>60</v>
      </c>
      <c r="E1922">
        <v>17</v>
      </c>
    </row>
    <row r="1923" spans="1:6" hidden="1">
      <c r="A1923">
        <v>1997</v>
      </c>
      <c r="B1923" t="s">
        <v>98</v>
      </c>
      <c r="C1923" t="s">
        <v>23</v>
      </c>
      <c r="D1923" t="s">
        <v>61</v>
      </c>
      <c r="E1923">
        <v>0</v>
      </c>
    </row>
    <row r="1924" spans="1:6" hidden="1">
      <c r="A1924">
        <v>1997</v>
      </c>
      <c r="B1924" t="s">
        <v>98</v>
      </c>
      <c r="C1924" t="s">
        <v>23</v>
      </c>
      <c r="D1924" t="s">
        <v>62</v>
      </c>
      <c r="E1924">
        <v>0</v>
      </c>
    </row>
    <row r="1925" spans="1:6" hidden="1">
      <c r="A1925">
        <v>1997</v>
      </c>
      <c r="B1925" t="s">
        <v>98</v>
      </c>
      <c r="C1925" t="s">
        <v>23</v>
      </c>
      <c r="D1925" t="s">
        <v>63</v>
      </c>
      <c r="E1925">
        <v>0</v>
      </c>
    </row>
    <row r="1926" spans="1:6" hidden="1">
      <c r="A1926">
        <v>1997</v>
      </c>
      <c r="B1926" t="s">
        <v>98</v>
      </c>
      <c r="C1926" t="s">
        <v>23</v>
      </c>
      <c r="D1926" t="s">
        <v>64</v>
      </c>
      <c r="E1926">
        <v>104140</v>
      </c>
    </row>
    <row r="1927" spans="1:6" hidden="1">
      <c r="A1927">
        <v>1997</v>
      </c>
      <c r="B1927" t="s">
        <v>98</v>
      </c>
      <c r="C1927" t="s">
        <v>23</v>
      </c>
      <c r="D1927" t="s">
        <v>65</v>
      </c>
      <c r="E1927">
        <v>0</v>
      </c>
      <c r="F1927">
        <v>90</v>
      </c>
    </row>
    <row r="1928" spans="1:6" hidden="1">
      <c r="A1928">
        <v>1997</v>
      </c>
      <c r="B1928" t="s">
        <v>98</v>
      </c>
      <c r="C1928" t="s">
        <v>23</v>
      </c>
      <c r="D1928" t="s">
        <v>66</v>
      </c>
      <c r="E1928">
        <v>0</v>
      </c>
      <c r="F1928">
        <v>90</v>
      </c>
    </row>
    <row r="1929" spans="1:6" hidden="1">
      <c r="A1929">
        <v>1997</v>
      </c>
      <c r="B1929" t="s">
        <v>98</v>
      </c>
      <c r="C1929" t="s">
        <v>23</v>
      </c>
      <c r="D1929" t="s">
        <v>67</v>
      </c>
      <c r="E1929">
        <v>47256</v>
      </c>
    </row>
    <row r="1930" spans="1:6" hidden="1">
      <c r="A1930">
        <v>1997</v>
      </c>
      <c r="B1930" t="s">
        <v>98</v>
      </c>
      <c r="C1930" t="s">
        <v>23</v>
      </c>
      <c r="D1930" t="s">
        <v>69</v>
      </c>
      <c r="E1930">
        <v>47256</v>
      </c>
    </row>
    <row r="1931" spans="1:6" hidden="1">
      <c r="A1931">
        <v>1997</v>
      </c>
      <c r="B1931" t="s">
        <v>98</v>
      </c>
      <c r="C1931" t="s">
        <v>23</v>
      </c>
      <c r="D1931" t="s">
        <v>70</v>
      </c>
      <c r="E1931">
        <v>0</v>
      </c>
    </row>
    <row r="1932" spans="1:6" hidden="1">
      <c r="A1932">
        <v>1997</v>
      </c>
      <c r="B1932" t="s">
        <v>98</v>
      </c>
      <c r="C1932" t="s">
        <v>23</v>
      </c>
      <c r="D1932" t="s">
        <v>71</v>
      </c>
      <c r="E1932">
        <v>332</v>
      </c>
    </row>
    <row r="1933" spans="1:6" hidden="1">
      <c r="A1933">
        <v>1997</v>
      </c>
      <c r="B1933" t="s">
        <v>98</v>
      </c>
      <c r="C1933" t="s">
        <v>23</v>
      </c>
      <c r="D1933" t="s">
        <v>99</v>
      </c>
      <c r="E1933">
        <v>1895030</v>
      </c>
    </row>
    <row r="1934" spans="1:6" hidden="1">
      <c r="A1934">
        <v>1997</v>
      </c>
      <c r="B1934" t="s">
        <v>98</v>
      </c>
      <c r="C1934" t="s">
        <v>23</v>
      </c>
      <c r="D1934" t="s">
        <v>72</v>
      </c>
      <c r="E1934">
        <v>374995</v>
      </c>
    </row>
    <row r="1935" spans="1:6" hidden="1">
      <c r="A1935">
        <v>1997</v>
      </c>
      <c r="B1935" t="s">
        <v>98</v>
      </c>
      <c r="C1935" t="s">
        <v>23</v>
      </c>
      <c r="D1935" t="s">
        <v>73</v>
      </c>
      <c r="E1935">
        <v>1058226</v>
      </c>
    </row>
    <row r="1936" spans="1:6" hidden="1">
      <c r="A1936">
        <v>1997</v>
      </c>
      <c r="B1936" t="s">
        <v>98</v>
      </c>
      <c r="C1936" t="s">
        <v>23</v>
      </c>
      <c r="D1936" t="s">
        <v>74</v>
      </c>
      <c r="E1936">
        <v>459658</v>
      </c>
    </row>
    <row r="1937" spans="1:5" hidden="1">
      <c r="A1937">
        <v>1997</v>
      </c>
      <c r="B1937" t="s">
        <v>98</v>
      </c>
      <c r="C1937" t="s">
        <v>23</v>
      </c>
      <c r="D1937" t="s">
        <v>75</v>
      </c>
      <c r="E1937">
        <v>598568</v>
      </c>
    </row>
    <row r="1938" spans="1:5" hidden="1">
      <c r="A1938">
        <v>1997</v>
      </c>
      <c r="B1938" t="s">
        <v>98</v>
      </c>
      <c r="C1938" t="s">
        <v>23</v>
      </c>
      <c r="D1938" t="s">
        <v>76</v>
      </c>
      <c r="E1938">
        <v>79936</v>
      </c>
    </row>
    <row r="1939" spans="1:5" hidden="1">
      <c r="A1939">
        <v>1997</v>
      </c>
      <c r="B1939" t="s">
        <v>98</v>
      </c>
      <c r="C1939" t="s">
        <v>23</v>
      </c>
      <c r="D1939" t="s">
        <v>77</v>
      </c>
      <c r="E1939">
        <v>269180</v>
      </c>
    </row>
    <row r="1940" spans="1:5" hidden="1">
      <c r="A1940">
        <v>1997</v>
      </c>
      <c r="B1940" t="s">
        <v>98</v>
      </c>
      <c r="C1940" t="s">
        <v>23</v>
      </c>
      <c r="D1940" t="s">
        <v>78</v>
      </c>
      <c r="E1940">
        <v>85114</v>
      </c>
    </row>
    <row r="1941" spans="1:5" hidden="1">
      <c r="A1941">
        <v>1997</v>
      </c>
      <c r="B1941" t="s">
        <v>98</v>
      </c>
      <c r="C1941" t="s">
        <v>23</v>
      </c>
      <c r="D1941" t="s">
        <v>79</v>
      </c>
      <c r="E1941">
        <v>-5178</v>
      </c>
    </row>
    <row r="1942" spans="1:5" hidden="1">
      <c r="A1942">
        <v>1997</v>
      </c>
      <c r="B1942" t="s">
        <v>98</v>
      </c>
      <c r="C1942" t="s">
        <v>23</v>
      </c>
      <c r="D1942" t="s">
        <v>80</v>
      </c>
      <c r="E1942">
        <v>0</v>
      </c>
    </row>
    <row r="1943" spans="1:5" hidden="1">
      <c r="A1943">
        <v>1997</v>
      </c>
      <c r="B1943" t="s">
        <v>98</v>
      </c>
      <c r="C1943" t="s">
        <v>81</v>
      </c>
      <c r="D1943" t="s">
        <v>27</v>
      </c>
      <c r="E1943">
        <v>722692</v>
      </c>
    </row>
    <row r="1944" spans="1:5" hidden="1">
      <c r="A1944">
        <v>1997</v>
      </c>
      <c r="B1944" t="s">
        <v>98</v>
      </c>
      <c r="C1944" t="s">
        <v>81</v>
      </c>
      <c r="D1944" t="s">
        <v>28</v>
      </c>
      <c r="E1944">
        <v>619601</v>
      </c>
    </row>
    <row r="1945" spans="1:5" hidden="1">
      <c r="A1945">
        <v>1997</v>
      </c>
      <c r="B1945" t="s">
        <v>98</v>
      </c>
      <c r="C1945" t="s">
        <v>81</v>
      </c>
      <c r="D1945" t="s">
        <v>82</v>
      </c>
      <c r="E1945">
        <v>413465</v>
      </c>
    </row>
    <row r="1946" spans="1:5" hidden="1">
      <c r="A1946">
        <v>1997</v>
      </c>
      <c r="B1946" t="s">
        <v>98</v>
      </c>
      <c r="C1946" t="s">
        <v>81</v>
      </c>
      <c r="D1946" t="s">
        <v>83</v>
      </c>
      <c r="E1946">
        <v>30149</v>
      </c>
    </row>
    <row r="1947" spans="1:5" hidden="1">
      <c r="A1947">
        <v>1997</v>
      </c>
      <c r="B1947" t="s">
        <v>98</v>
      </c>
      <c r="C1947" t="s">
        <v>81</v>
      </c>
      <c r="D1947" t="s">
        <v>84</v>
      </c>
      <c r="E1947">
        <v>175987</v>
      </c>
    </row>
    <row r="1948" spans="1:5" hidden="1">
      <c r="A1948">
        <v>1997</v>
      </c>
      <c r="B1948" t="s">
        <v>98</v>
      </c>
      <c r="C1948" t="s">
        <v>81</v>
      </c>
      <c r="D1948" t="s">
        <v>29</v>
      </c>
      <c r="E1948">
        <v>103091</v>
      </c>
    </row>
    <row r="1949" spans="1:5" hidden="1">
      <c r="A1949">
        <v>1997</v>
      </c>
      <c r="B1949" t="s">
        <v>98</v>
      </c>
      <c r="C1949" t="s">
        <v>81</v>
      </c>
      <c r="D1949" t="s">
        <v>30</v>
      </c>
      <c r="E1949">
        <v>0</v>
      </c>
    </row>
    <row r="1950" spans="1:5" hidden="1">
      <c r="A1950">
        <v>1997</v>
      </c>
      <c r="B1950" t="s">
        <v>98</v>
      </c>
      <c r="C1950" t="s">
        <v>81</v>
      </c>
      <c r="D1950" t="s">
        <v>32</v>
      </c>
      <c r="E1950">
        <v>0</v>
      </c>
    </row>
    <row r="1951" spans="1:5" hidden="1">
      <c r="A1951">
        <v>1997</v>
      </c>
      <c r="B1951" t="s">
        <v>98</v>
      </c>
      <c r="C1951" t="s">
        <v>81</v>
      </c>
      <c r="D1951" t="s">
        <v>33</v>
      </c>
      <c r="E1951">
        <v>26451</v>
      </c>
    </row>
    <row r="1952" spans="1:5" hidden="1">
      <c r="A1952">
        <v>1997</v>
      </c>
      <c r="B1952" t="s">
        <v>98</v>
      </c>
      <c r="C1952" t="s">
        <v>81</v>
      </c>
      <c r="D1952" t="s">
        <v>34</v>
      </c>
      <c r="E1952">
        <v>9491</v>
      </c>
    </row>
    <row r="1953" spans="1:6" hidden="1">
      <c r="A1953">
        <v>1997</v>
      </c>
      <c r="B1953" t="s">
        <v>98</v>
      </c>
      <c r="C1953" t="s">
        <v>81</v>
      </c>
      <c r="D1953" t="s">
        <v>35</v>
      </c>
      <c r="E1953">
        <v>6532</v>
      </c>
    </row>
    <row r="1954" spans="1:6" hidden="1">
      <c r="A1954">
        <v>1997</v>
      </c>
      <c r="B1954" t="s">
        <v>98</v>
      </c>
      <c r="C1954" t="s">
        <v>81</v>
      </c>
      <c r="D1954" t="s">
        <v>36</v>
      </c>
      <c r="E1954">
        <v>16943</v>
      </c>
    </row>
    <row r="1955" spans="1:6" hidden="1">
      <c r="A1955">
        <v>1997</v>
      </c>
      <c r="B1955" t="s">
        <v>98</v>
      </c>
      <c r="C1955" t="s">
        <v>81</v>
      </c>
      <c r="D1955" t="s">
        <v>37</v>
      </c>
      <c r="E1955">
        <v>16943</v>
      </c>
    </row>
    <row r="1956" spans="1:6" hidden="1">
      <c r="A1956">
        <v>1997</v>
      </c>
      <c r="B1956" t="s">
        <v>98</v>
      </c>
      <c r="C1956" t="s">
        <v>81</v>
      </c>
      <c r="D1956" t="s">
        <v>38</v>
      </c>
      <c r="E1956">
        <v>0</v>
      </c>
    </row>
    <row r="1957" spans="1:6" hidden="1">
      <c r="A1957">
        <v>1997</v>
      </c>
      <c r="B1957" t="s">
        <v>98</v>
      </c>
      <c r="C1957" t="s">
        <v>81</v>
      </c>
      <c r="D1957" t="s">
        <v>39</v>
      </c>
      <c r="E1957">
        <v>0</v>
      </c>
    </row>
    <row r="1958" spans="1:6" hidden="1">
      <c r="A1958">
        <v>1997</v>
      </c>
      <c r="B1958" t="s">
        <v>98</v>
      </c>
      <c r="C1958" t="s">
        <v>81</v>
      </c>
      <c r="D1958" t="s">
        <v>40</v>
      </c>
      <c r="E1958">
        <v>17</v>
      </c>
    </row>
    <row r="1959" spans="1:6" hidden="1">
      <c r="A1959">
        <v>1997</v>
      </c>
      <c r="B1959" t="s">
        <v>98</v>
      </c>
      <c r="C1959" t="s">
        <v>81</v>
      </c>
      <c r="D1959" t="s">
        <v>41</v>
      </c>
      <c r="E1959">
        <v>17</v>
      </c>
    </row>
    <row r="1960" spans="1:6" hidden="1">
      <c r="A1960">
        <v>1997</v>
      </c>
      <c r="B1960" t="s">
        <v>98</v>
      </c>
      <c r="C1960" t="s">
        <v>81</v>
      </c>
      <c r="D1960" t="s">
        <v>42</v>
      </c>
      <c r="E1960">
        <v>0</v>
      </c>
    </row>
    <row r="1961" spans="1:6" hidden="1">
      <c r="A1961">
        <v>1997</v>
      </c>
      <c r="B1961" t="s">
        <v>98</v>
      </c>
      <c r="C1961" t="s">
        <v>81</v>
      </c>
      <c r="D1961" t="s">
        <v>43</v>
      </c>
      <c r="E1961">
        <v>0</v>
      </c>
      <c r="F1961">
        <v>90</v>
      </c>
    </row>
    <row r="1962" spans="1:6" hidden="1">
      <c r="A1962">
        <v>1997</v>
      </c>
      <c r="B1962" t="s">
        <v>98</v>
      </c>
      <c r="C1962" t="s">
        <v>81</v>
      </c>
      <c r="D1962" t="s">
        <v>44</v>
      </c>
      <c r="E1962">
        <v>0</v>
      </c>
    </row>
    <row r="1963" spans="1:6" hidden="1">
      <c r="A1963">
        <v>1997</v>
      </c>
      <c r="B1963" t="s">
        <v>98</v>
      </c>
      <c r="C1963" t="s">
        <v>81</v>
      </c>
      <c r="D1963" t="s">
        <v>45</v>
      </c>
      <c r="E1963">
        <v>390006</v>
      </c>
    </row>
    <row r="1964" spans="1:6" hidden="1">
      <c r="A1964">
        <v>1997</v>
      </c>
      <c r="B1964" t="s">
        <v>98</v>
      </c>
      <c r="C1964" t="s">
        <v>81</v>
      </c>
      <c r="D1964" t="s">
        <v>46</v>
      </c>
      <c r="E1964">
        <v>390006</v>
      </c>
    </row>
    <row r="1965" spans="1:6" hidden="1">
      <c r="A1965">
        <v>1997</v>
      </c>
      <c r="B1965" t="s">
        <v>98</v>
      </c>
      <c r="C1965" t="s">
        <v>81</v>
      </c>
      <c r="D1965" t="s">
        <v>47</v>
      </c>
      <c r="E1965">
        <v>0</v>
      </c>
    </row>
    <row r="1966" spans="1:6" hidden="1">
      <c r="A1966">
        <v>1997</v>
      </c>
      <c r="B1966" t="s">
        <v>98</v>
      </c>
      <c r="C1966" t="s">
        <v>81</v>
      </c>
      <c r="D1966" t="s">
        <v>48</v>
      </c>
      <c r="E1966">
        <v>552127</v>
      </c>
    </row>
    <row r="1967" spans="1:6" hidden="1">
      <c r="A1967">
        <v>1997</v>
      </c>
      <c r="B1967" t="s">
        <v>98</v>
      </c>
      <c r="C1967" t="s">
        <v>81</v>
      </c>
      <c r="D1967" t="s">
        <v>49</v>
      </c>
      <c r="E1967">
        <v>552127</v>
      </c>
    </row>
    <row r="1968" spans="1:6" hidden="1">
      <c r="A1968">
        <v>1997</v>
      </c>
      <c r="B1968" t="s">
        <v>98</v>
      </c>
      <c r="C1968" t="s">
        <v>81</v>
      </c>
      <c r="D1968" t="s">
        <v>50</v>
      </c>
      <c r="E1968">
        <v>415448</v>
      </c>
    </row>
    <row r="1969" spans="1:6" hidden="1">
      <c r="A1969">
        <v>1997</v>
      </c>
      <c r="B1969" t="s">
        <v>98</v>
      </c>
      <c r="C1969" t="s">
        <v>81</v>
      </c>
      <c r="D1969" t="s">
        <v>51</v>
      </c>
      <c r="E1969">
        <v>2672</v>
      </c>
    </row>
    <row r="1970" spans="1:6" hidden="1">
      <c r="A1970">
        <v>1997</v>
      </c>
      <c r="B1970" t="s">
        <v>98</v>
      </c>
      <c r="C1970" t="s">
        <v>81</v>
      </c>
      <c r="D1970" t="s">
        <v>52</v>
      </c>
      <c r="E1970">
        <v>134007</v>
      </c>
    </row>
    <row r="1971" spans="1:6" hidden="1">
      <c r="A1971">
        <v>1997</v>
      </c>
      <c r="B1971" t="s">
        <v>98</v>
      </c>
      <c r="C1971" t="s">
        <v>81</v>
      </c>
      <c r="D1971" t="s">
        <v>53</v>
      </c>
      <c r="E1971">
        <v>0</v>
      </c>
      <c r="F1971">
        <v>90</v>
      </c>
    </row>
    <row r="1972" spans="1:6" hidden="1">
      <c r="A1972">
        <v>1997</v>
      </c>
      <c r="B1972" t="s">
        <v>98</v>
      </c>
      <c r="C1972" t="s">
        <v>81</v>
      </c>
      <c r="D1972" t="s">
        <v>54</v>
      </c>
      <c r="E1972">
        <v>0</v>
      </c>
      <c r="F1972">
        <v>90</v>
      </c>
    </row>
    <row r="1973" spans="1:6" hidden="1">
      <c r="A1973">
        <v>1997</v>
      </c>
      <c r="B1973" t="s">
        <v>98</v>
      </c>
      <c r="C1973" t="s">
        <v>81</v>
      </c>
      <c r="D1973" t="s">
        <v>59</v>
      </c>
      <c r="E1973">
        <v>60390</v>
      </c>
    </row>
    <row r="1974" spans="1:6" hidden="1">
      <c r="A1974">
        <v>1997</v>
      </c>
      <c r="B1974" t="s">
        <v>98</v>
      </c>
      <c r="C1974" t="s">
        <v>81</v>
      </c>
      <c r="D1974" t="s">
        <v>60</v>
      </c>
      <c r="E1974">
        <v>0</v>
      </c>
    </row>
    <row r="1975" spans="1:6" hidden="1">
      <c r="A1975">
        <v>1997</v>
      </c>
      <c r="B1975" t="s">
        <v>98</v>
      </c>
      <c r="C1975" t="s">
        <v>81</v>
      </c>
      <c r="D1975" t="s">
        <v>61</v>
      </c>
      <c r="E1975">
        <v>0</v>
      </c>
    </row>
    <row r="1976" spans="1:6" hidden="1">
      <c r="A1976">
        <v>1997</v>
      </c>
      <c r="B1976" t="s">
        <v>98</v>
      </c>
      <c r="C1976" t="s">
        <v>81</v>
      </c>
      <c r="D1976" t="s">
        <v>62</v>
      </c>
      <c r="E1976">
        <v>0</v>
      </c>
    </row>
    <row r="1977" spans="1:6" hidden="1">
      <c r="A1977">
        <v>1997</v>
      </c>
      <c r="B1977" t="s">
        <v>98</v>
      </c>
      <c r="C1977" t="s">
        <v>81</v>
      </c>
      <c r="D1977" t="s">
        <v>64</v>
      </c>
      <c r="E1977">
        <v>60390</v>
      </c>
    </row>
    <row r="1978" spans="1:6" hidden="1">
      <c r="A1978">
        <v>1997</v>
      </c>
      <c r="B1978" t="s">
        <v>98</v>
      </c>
      <c r="C1978" t="s">
        <v>81</v>
      </c>
      <c r="D1978" t="s">
        <v>67</v>
      </c>
      <c r="E1978">
        <v>91798</v>
      </c>
    </row>
    <row r="1979" spans="1:6" hidden="1">
      <c r="A1979">
        <v>1997</v>
      </c>
      <c r="B1979" t="s">
        <v>98</v>
      </c>
      <c r="C1979" t="s">
        <v>81</v>
      </c>
      <c r="D1979" t="s">
        <v>68</v>
      </c>
      <c r="E1979">
        <v>0</v>
      </c>
    </row>
    <row r="1980" spans="1:6" hidden="1">
      <c r="A1980">
        <v>1997</v>
      </c>
      <c r="B1980" t="s">
        <v>98</v>
      </c>
      <c r="C1980" t="s">
        <v>81</v>
      </c>
      <c r="D1980" t="s">
        <v>69</v>
      </c>
      <c r="E1980">
        <v>58643</v>
      </c>
    </row>
    <row r="1981" spans="1:6" hidden="1">
      <c r="A1981">
        <v>1997</v>
      </c>
      <c r="B1981" t="s">
        <v>98</v>
      </c>
      <c r="C1981" t="s">
        <v>81</v>
      </c>
      <c r="D1981" t="s">
        <v>70</v>
      </c>
      <c r="E1981">
        <v>33155</v>
      </c>
    </row>
    <row r="1982" spans="1:6" hidden="1">
      <c r="A1982">
        <v>1997</v>
      </c>
      <c r="B1982" t="s">
        <v>98</v>
      </c>
      <c r="C1982" t="s">
        <v>81</v>
      </c>
      <c r="D1982" t="s">
        <v>100</v>
      </c>
      <c r="E1982">
        <v>1971279</v>
      </c>
    </row>
    <row r="1983" spans="1:6" hidden="1">
      <c r="A1983">
        <v>1997</v>
      </c>
      <c r="B1983" t="s">
        <v>98</v>
      </c>
      <c r="C1983" t="s">
        <v>81</v>
      </c>
      <c r="D1983" t="s">
        <v>86</v>
      </c>
      <c r="E1983">
        <v>1186042</v>
      </c>
    </row>
    <row r="1984" spans="1:6" hidden="1">
      <c r="A1984">
        <v>1997</v>
      </c>
      <c r="B1984" t="s">
        <v>98</v>
      </c>
      <c r="C1984" t="s">
        <v>81</v>
      </c>
      <c r="D1984" t="s">
        <v>87</v>
      </c>
      <c r="E1984">
        <v>73531</v>
      </c>
    </row>
    <row r="1985" spans="1:6" hidden="1">
      <c r="A1985">
        <v>1997</v>
      </c>
      <c r="B1985" t="s">
        <v>98</v>
      </c>
      <c r="C1985" t="s">
        <v>81</v>
      </c>
      <c r="D1985" t="s">
        <v>101</v>
      </c>
      <c r="E1985">
        <v>127815</v>
      </c>
    </row>
    <row r="1986" spans="1:6" hidden="1">
      <c r="A1986">
        <v>1997</v>
      </c>
      <c r="B1986" t="s">
        <v>98</v>
      </c>
      <c r="C1986" t="s">
        <v>81</v>
      </c>
      <c r="D1986" t="s">
        <v>88</v>
      </c>
      <c r="E1986">
        <v>24260</v>
      </c>
    </row>
    <row r="1987" spans="1:6" hidden="1">
      <c r="A1987">
        <v>1997</v>
      </c>
      <c r="B1987" t="s">
        <v>98</v>
      </c>
      <c r="C1987" t="s">
        <v>81</v>
      </c>
      <c r="D1987" t="s">
        <v>89</v>
      </c>
      <c r="E1987">
        <v>1088251</v>
      </c>
    </row>
    <row r="1988" spans="1:6" hidden="1">
      <c r="A1988">
        <v>1997</v>
      </c>
      <c r="B1988" t="s">
        <v>98</v>
      </c>
      <c r="C1988" t="s">
        <v>81</v>
      </c>
      <c r="D1988" t="s">
        <v>77</v>
      </c>
      <c r="E1988">
        <v>269180</v>
      </c>
    </row>
    <row r="1989" spans="1:6" hidden="1">
      <c r="A1989">
        <v>1997</v>
      </c>
      <c r="B1989" t="s">
        <v>102</v>
      </c>
      <c r="C1989" t="s">
        <v>7</v>
      </c>
      <c r="D1989" t="s">
        <v>263</v>
      </c>
      <c r="E1989">
        <v>-529643</v>
      </c>
    </row>
    <row r="1990" spans="1:6" hidden="1">
      <c r="A1990">
        <v>1997</v>
      </c>
      <c r="B1990" t="s">
        <v>102</v>
      </c>
      <c r="C1990" t="s">
        <v>7</v>
      </c>
      <c r="D1990" t="s">
        <v>8</v>
      </c>
      <c r="E1990">
        <v>0</v>
      </c>
      <c r="F1990">
        <v>20</v>
      </c>
    </row>
    <row r="1991" spans="1:6" hidden="1">
      <c r="A1991">
        <v>1997</v>
      </c>
      <c r="B1991" t="s">
        <v>102</v>
      </c>
      <c r="C1991" t="s">
        <v>7</v>
      </c>
      <c r="D1991" t="s">
        <v>9</v>
      </c>
      <c r="E1991">
        <v>0</v>
      </c>
      <c r="F1991">
        <v>20</v>
      </c>
    </row>
    <row r="1992" spans="1:6" hidden="1">
      <c r="A1992">
        <v>1997</v>
      </c>
      <c r="B1992" t="s">
        <v>102</v>
      </c>
      <c r="C1992" t="s">
        <v>10</v>
      </c>
      <c r="D1992" t="s">
        <v>11</v>
      </c>
      <c r="E1992">
        <v>-245988</v>
      </c>
    </row>
    <row r="1993" spans="1:6" hidden="1">
      <c r="A1993">
        <v>1997</v>
      </c>
      <c r="B1993" t="s">
        <v>102</v>
      </c>
      <c r="C1993" t="s">
        <v>10</v>
      </c>
      <c r="D1993" t="s">
        <v>91</v>
      </c>
      <c r="E1993">
        <v>695810</v>
      </c>
    </row>
    <row r="1994" spans="1:6" hidden="1">
      <c r="A1994">
        <v>1997</v>
      </c>
      <c r="B1994" t="s">
        <v>102</v>
      </c>
      <c r="C1994" t="s">
        <v>10</v>
      </c>
      <c r="D1994" t="s">
        <v>92</v>
      </c>
      <c r="E1994">
        <v>585080</v>
      </c>
    </row>
    <row r="1995" spans="1:6" hidden="1">
      <c r="A1995">
        <v>1997</v>
      </c>
      <c r="B1995" t="s">
        <v>102</v>
      </c>
      <c r="C1995" t="s">
        <v>10</v>
      </c>
      <c r="D1995" t="s">
        <v>14</v>
      </c>
      <c r="E1995">
        <v>442954</v>
      </c>
    </row>
    <row r="1996" spans="1:6" hidden="1">
      <c r="A1996">
        <v>1997</v>
      </c>
      <c r="B1996" t="s">
        <v>102</v>
      </c>
      <c r="C1996" t="s">
        <v>10</v>
      </c>
      <c r="D1996" t="s">
        <v>15</v>
      </c>
      <c r="E1996">
        <v>126037</v>
      </c>
    </row>
    <row r="1997" spans="1:6" hidden="1">
      <c r="A1997">
        <v>1997</v>
      </c>
      <c r="B1997" t="s">
        <v>102</v>
      </c>
      <c r="C1997" t="s">
        <v>10</v>
      </c>
      <c r="D1997" t="s">
        <v>16</v>
      </c>
      <c r="E1997">
        <v>316917</v>
      </c>
    </row>
    <row r="1998" spans="1:6" hidden="1">
      <c r="A1998">
        <v>1997</v>
      </c>
      <c r="B1998" t="s">
        <v>102</v>
      </c>
      <c r="C1998" t="s">
        <v>10</v>
      </c>
      <c r="D1998" t="s">
        <v>17</v>
      </c>
      <c r="E1998">
        <v>0</v>
      </c>
      <c r="F1998">
        <v>20</v>
      </c>
    </row>
    <row r="1999" spans="1:6" hidden="1">
      <c r="A1999">
        <v>1997</v>
      </c>
      <c r="B1999" t="s">
        <v>102</v>
      </c>
      <c r="C1999" t="s">
        <v>10</v>
      </c>
      <c r="D1999" t="s">
        <v>18</v>
      </c>
      <c r="E1999">
        <v>3433031</v>
      </c>
    </row>
    <row r="2000" spans="1:6" hidden="1">
      <c r="A2000">
        <v>1997</v>
      </c>
      <c r="B2000" t="s">
        <v>102</v>
      </c>
      <c r="C2000" t="s">
        <v>10</v>
      </c>
      <c r="D2000" t="s">
        <v>19</v>
      </c>
      <c r="E2000">
        <v>3398117</v>
      </c>
    </row>
    <row r="2001" spans="1:5" hidden="1">
      <c r="A2001">
        <v>1997</v>
      </c>
      <c r="B2001" t="s">
        <v>102</v>
      </c>
      <c r="C2001" t="s">
        <v>10</v>
      </c>
      <c r="D2001" t="s">
        <v>20</v>
      </c>
      <c r="E2001">
        <v>3882458</v>
      </c>
    </row>
    <row r="2002" spans="1:5" hidden="1">
      <c r="A2002">
        <v>1997</v>
      </c>
      <c r="B2002" t="s">
        <v>102</v>
      </c>
      <c r="C2002" t="s">
        <v>10</v>
      </c>
      <c r="D2002" t="s">
        <v>21</v>
      </c>
      <c r="E2002">
        <v>-135258</v>
      </c>
    </row>
    <row r="2003" spans="1:5" hidden="1">
      <c r="A2003">
        <v>1997</v>
      </c>
      <c r="B2003" t="s">
        <v>102</v>
      </c>
      <c r="C2003" t="s">
        <v>10</v>
      </c>
      <c r="D2003" t="s">
        <v>22</v>
      </c>
      <c r="E2003">
        <v>-249343</v>
      </c>
    </row>
    <row r="2004" spans="1:5" hidden="1">
      <c r="A2004">
        <v>1997</v>
      </c>
      <c r="B2004" t="s">
        <v>102</v>
      </c>
      <c r="C2004" t="s">
        <v>23</v>
      </c>
      <c r="D2004" t="s">
        <v>24</v>
      </c>
      <c r="E2004">
        <v>252607</v>
      </c>
    </row>
    <row r="2005" spans="1:5" hidden="1">
      <c r="A2005">
        <v>1997</v>
      </c>
      <c r="B2005" t="s">
        <v>102</v>
      </c>
      <c r="C2005" t="s">
        <v>23</v>
      </c>
      <c r="D2005" t="s">
        <v>25</v>
      </c>
      <c r="E2005">
        <v>211165</v>
      </c>
    </row>
    <row r="2006" spans="1:5" hidden="1">
      <c r="A2006">
        <v>1997</v>
      </c>
      <c r="B2006" t="s">
        <v>102</v>
      </c>
      <c r="C2006" t="s">
        <v>23</v>
      </c>
      <c r="D2006" t="s">
        <v>26</v>
      </c>
      <c r="E2006">
        <v>41442</v>
      </c>
    </row>
    <row r="2007" spans="1:5" hidden="1">
      <c r="A2007">
        <v>1997</v>
      </c>
      <c r="B2007" t="s">
        <v>102</v>
      </c>
      <c r="C2007" t="s">
        <v>23</v>
      </c>
      <c r="D2007" t="s">
        <v>27</v>
      </c>
      <c r="E2007">
        <v>249</v>
      </c>
    </row>
    <row r="2008" spans="1:5" hidden="1">
      <c r="A2008">
        <v>1997</v>
      </c>
      <c r="B2008" t="s">
        <v>102</v>
      </c>
      <c r="C2008" t="s">
        <v>23</v>
      </c>
      <c r="D2008" t="s">
        <v>29</v>
      </c>
      <c r="E2008">
        <v>249</v>
      </c>
    </row>
    <row r="2009" spans="1:5" hidden="1">
      <c r="A2009">
        <v>1997</v>
      </c>
      <c r="B2009" t="s">
        <v>102</v>
      </c>
      <c r="C2009" t="s">
        <v>23</v>
      </c>
      <c r="D2009" t="s">
        <v>33</v>
      </c>
      <c r="E2009">
        <v>6831</v>
      </c>
    </row>
    <row r="2010" spans="1:5" hidden="1">
      <c r="A2010">
        <v>1997</v>
      </c>
      <c r="B2010" t="s">
        <v>102</v>
      </c>
      <c r="C2010" t="s">
        <v>23</v>
      </c>
      <c r="D2010" t="s">
        <v>34</v>
      </c>
      <c r="E2010">
        <v>1535</v>
      </c>
    </row>
    <row r="2011" spans="1:5" hidden="1">
      <c r="A2011">
        <v>1997</v>
      </c>
      <c r="B2011" t="s">
        <v>102</v>
      </c>
      <c r="C2011" t="s">
        <v>23</v>
      </c>
      <c r="D2011" t="s">
        <v>35</v>
      </c>
      <c r="E2011">
        <v>5310</v>
      </c>
    </row>
    <row r="2012" spans="1:5" hidden="1">
      <c r="A2012">
        <v>1997</v>
      </c>
      <c r="B2012" t="s">
        <v>102</v>
      </c>
      <c r="C2012" t="s">
        <v>23</v>
      </c>
      <c r="D2012" t="s">
        <v>39</v>
      </c>
      <c r="E2012">
        <v>0</v>
      </c>
    </row>
    <row r="2013" spans="1:5" hidden="1">
      <c r="A2013">
        <v>1997</v>
      </c>
      <c r="B2013" t="s">
        <v>102</v>
      </c>
      <c r="C2013" t="s">
        <v>23</v>
      </c>
      <c r="D2013" t="s">
        <v>40</v>
      </c>
      <c r="E2013">
        <v>0</v>
      </c>
    </row>
    <row r="2014" spans="1:5" hidden="1">
      <c r="A2014">
        <v>1997</v>
      </c>
      <c r="B2014" t="s">
        <v>102</v>
      </c>
      <c r="C2014" t="s">
        <v>23</v>
      </c>
      <c r="D2014" t="s">
        <v>41</v>
      </c>
      <c r="E2014">
        <v>0</v>
      </c>
    </row>
    <row r="2015" spans="1:5" hidden="1">
      <c r="A2015">
        <v>1997</v>
      </c>
      <c r="B2015" t="s">
        <v>102</v>
      </c>
      <c r="C2015" t="s">
        <v>23</v>
      </c>
      <c r="D2015" t="s">
        <v>42</v>
      </c>
      <c r="E2015">
        <v>0</v>
      </c>
    </row>
    <row r="2016" spans="1:5" hidden="1">
      <c r="A2016">
        <v>1997</v>
      </c>
      <c r="B2016" t="s">
        <v>102</v>
      </c>
      <c r="C2016" t="s">
        <v>23</v>
      </c>
      <c r="D2016" t="s">
        <v>43</v>
      </c>
      <c r="E2016">
        <v>0</v>
      </c>
    </row>
    <row r="2017" spans="1:5" hidden="1">
      <c r="A2017">
        <v>1997</v>
      </c>
      <c r="B2017" t="s">
        <v>102</v>
      </c>
      <c r="C2017" t="s">
        <v>23</v>
      </c>
      <c r="D2017" t="s">
        <v>44</v>
      </c>
      <c r="E2017">
        <v>5296</v>
      </c>
    </row>
    <row r="2018" spans="1:5" hidden="1">
      <c r="A2018">
        <v>1997</v>
      </c>
      <c r="B2018" t="s">
        <v>102</v>
      </c>
      <c r="C2018" t="s">
        <v>23</v>
      </c>
      <c r="D2018" t="s">
        <v>45</v>
      </c>
      <c r="E2018">
        <v>278118</v>
      </c>
    </row>
    <row r="2019" spans="1:5" hidden="1">
      <c r="A2019">
        <v>1997</v>
      </c>
      <c r="B2019" t="s">
        <v>102</v>
      </c>
      <c r="C2019" t="s">
        <v>23</v>
      </c>
      <c r="D2019" t="s">
        <v>46</v>
      </c>
      <c r="E2019">
        <v>278118</v>
      </c>
    </row>
    <row r="2020" spans="1:5" hidden="1">
      <c r="A2020">
        <v>1997</v>
      </c>
      <c r="B2020" t="s">
        <v>102</v>
      </c>
      <c r="C2020" t="s">
        <v>23</v>
      </c>
      <c r="D2020" t="s">
        <v>47</v>
      </c>
      <c r="E2020">
        <v>0</v>
      </c>
    </row>
    <row r="2021" spans="1:5" hidden="1">
      <c r="A2021">
        <v>1997</v>
      </c>
      <c r="B2021" t="s">
        <v>102</v>
      </c>
      <c r="C2021" t="s">
        <v>23</v>
      </c>
      <c r="D2021" t="s">
        <v>48</v>
      </c>
      <c r="E2021">
        <v>563027</v>
      </c>
    </row>
    <row r="2022" spans="1:5" hidden="1">
      <c r="A2022">
        <v>1997</v>
      </c>
      <c r="B2022" t="s">
        <v>102</v>
      </c>
      <c r="C2022" t="s">
        <v>23</v>
      </c>
      <c r="D2022" t="s">
        <v>49</v>
      </c>
      <c r="E2022">
        <v>563027</v>
      </c>
    </row>
    <row r="2023" spans="1:5" hidden="1">
      <c r="A2023">
        <v>1997</v>
      </c>
      <c r="B2023" t="s">
        <v>102</v>
      </c>
      <c r="C2023" t="s">
        <v>23</v>
      </c>
      <c r="D2023" t="s">
        <v>50</v>
      </c>
      <c r="E2023">
        <v>415448</v>
      </c>
    </row>
    <row r="2024" spans="1:5" hidden="1">
      <c r="A2024">
        <v>1997</v>
      </c>
      <c r="B2024" t="s">
        <v>102</v>
      </c>
      <c r="C2024" t="s">
        <v>23</v>
      </c>
      <c r="D2024" t="s">
        <v>51</v>
      </c>
      <c r="E2024">
        <v>13572</v>
      </c>
    </row>
    <row r="2025" spans="1:5" hidden="1">
      <c r="A2025">
        <v>1997</v>
      </c>
      <c r="B2025" t="s">
        <v>102</v>
      </c>
      <c r="C2025" t="s">
        <v>23</v>
      </c>
      <c r="D2025" t="s">
        <v>52</v>
      </c>
      <c r="E2025">
        <v>134007</v>
      </c>
    </row>
    <row r="2026" spans="1:5" hidden="1">
      <c r="A2026">
        <v>1997</v>
      </c>
      <c r="B2026" t="s">
        <v>102</v>
      </c>
      <c r="C2026" t="s">
        <v>23</v>
      </c>
      <c r="D2026" t="s">
        <v>53</v>
      </c>
      <c r="E2026">
        <v>0</v>
      </c>
    </row>
    <row r="2027" spans="1:5" hidden="1">
      <c r="A2027">
        <v>1997</v>
      </c>
      <c r="B2027" t="s">
        <v>102</v>
      </c>
      <c r="C2027" t="s">
        <v>23</v>
      </c>
      <c r="D2027" t="s">
        <v>54</v>
      </c>
      <c r="E2027">
        <v>0</v>
      </c>
    </row>
    <row r="2028" spans="1:5" hidden="1">
      <c r="A2028">
        <v>1997</v>
      </c>
      <c r="B2028" t="s">
        <v>102</v>
      </c>
      <c r="C2028" t="s">
        <v>23</v>
      </c>
      <c r="D2028" t="s">
        <v>55</v>
      </c>
      <c r="E2028">
        <v>0</v>
      </c>
    </row>
    <row r="2029" spans="1:5" hidden="1">
      <c r="A2029">
        <v>1997</v>
      </c>
      <c r="B2029" t="s">
        <v>102</v>
      </c>
      <c r="C2029" t="s">
        <v>23</v>
      </c>
      <c r="D2029" t="s">
        <v>59</v>
      </c>
      <c r="E2029">
        <v>14152</v>
      </c>
    </row>
    <row r="2030" spans="1:5" hidden="1">
      <c r="A2030">
        <v>1997</v>
      </c>
      <c r="B2030" t="s">
        <v>102</v>
      </c>
      <c r="C2030" t="s">
        <v>23</v>
      </c>
      <c r="D2030" t="s">
        <v>60</v>
      </c>
      <c r="E2030">
        <v>10282</v>
      </c>
    </row>
    <row r="2031" spans="1:5" hidden="1">
      <c r="A2031">
        <v>1997</v>
      </c>
      <c r="B2031" t="s">
        <v>102</v>
      </c>
      <c r="C2031" t="s">
        <v>23</v>
      </c>
      <c r="D2031" t="s">
        <v>64</v>
      </c>
      <c r="E2031">
        <v>3870</v>
      </c>
    </row>
    <row r="2032" spans="1:5" hidden="1">
      <c r="A2032">
        <v>1997</v>
      </c>
      <c r="B2032" t="s">
        <v>102</v>
      </c>
      <c r="C2032" t="s">
        <v>23</v>
      </c>
      <c r="D2032" t="s">
        <v>66</v>
      </c>
      <c r="E2032">
        <v>0</v>
      </c>
    </row>
    <row r="2033" spans="1:5" hidden="1">
      <c r="A2033">
        <v>1997</v>
      </c>
      <c r="B2033" t="s">
        <v>102</v>
      </c>
      <c r="C2033" t="s">
        <v>23</v>
      </c>
      <c r="D2033" t="s">
        <v>67</v>
      </c>
      <c r="E2033">
        <v>0</v>
      </c>
    </row>
    <row r="2034" spans="1:5" hidden="1">
      <c r="A2034">
        <v>1997</v>
      </c>
      <c r="B2034" t="s">
        <v>102</v>
      </c>
      <c r="C2034" t="s">
        <v>23</v>
      </c>
      <c r="D2034" t="s">
        <v>68</v>
      </c>
      <c r="E2034">
        <v>0</v>
      </c>
    </row>
    <row r="2035" spans="1:5" hidden="1">
      <c r="A2035">
        <v>1997</v>
      </c>
      <c r="B2035" t="s">
        <v>102</v>
      </c>
      <c r="C2035" t="s">
        <v>23</v>
      </c>
      <c r="D2035" t="s">
        <v>70</v>
      </c>
      <c r="E2035">
        <v>0</v>
      </c>
    </row>
    <row r="2036" spans="1:5" hidden="1">
      <c r="A2036">
        <v>1997</v>
      </c>
      <c r="B2036" t="s">
        <v>102</v>
      </c>
      <c r="C2036" t="s">
        <v>23</v>
      </c>
      <c r="D2036" t="s">
        <v>71</v>
      </c>
      <c r="E2036">
        <v>0</v>
      </c>
    </row>
    <row r="2037" spans="1:5" hidden="1">
      <c r="A2037">
        <v>1997</v>
      </c>
      <c r="B2037" t="s">
        <v>102</v>
      </c>
      <c r="C2037" t="s">
        <v>23</v>
      </c>
      <c r="D2037" t="s">
        <v>72</v>
      </c>
      <c r="E2037">
        <v>757675</v>
      </c>
    </row>
    <row r="2038" spans="1:5" hidden="1">
      <c r="A2038">
        <v>1997</v>
      </c>
      <c r="B2038" t="s">
        <v>102</v>
      </c>
      <c r="C2038" t="s">
        <v>23</v>
      </c>
      <c r="D2038" t="s">
        <v>73</v>
      </c>
      <c r="E2038">
        <v>3533394</v>
      </c>
    </row>
    <row r="2039" spans="1:5" hidden="1">
      <c r="A2039">
        <v>1997</v>
      </c>
      <c r="B2039" t="s">
        <v>102</v>
      </c>
      <c r="C2039" t="s">
        <v>23</v>
      </c>
      <c r="D2039" t="s">
        <v>74</v>
      </c>
      <c r="E2039">
        <v>3533394</v>
      </c>
    </row>
    <row r="2040" spans="1:5" hidden="1">
      <c r="A2040">
        <v>1997</v>
      </c>
      <c r="B2040" t="s">
        <v>102</v>
      </c>
      <c r="C2040" t="s">
        <v>23</v>
      </c>
      <c r="D2040" t="s">
        <v>76</v>
      </c>
      <c r="E2040">
        <v>114085</v>
      </c>
    </row>
    <row r="2041" spans="1:5" hidden="1">
      <c r="A2041">
        <v>1997</v>
      </c>
      <c r="B2041" t="s">
        <v>102</v>
      </c>
      <c r="C2041" t="s">
        <v>23</v>
      </c>
      <c r="D2041" t="s">
        <v>77</v>
      </c>
      <c r="E2041">
        <v>110730</v>
      </c>
    </row>
    <row r="2042" spans="1:5" hidden="1">
      <c r="A2042">
        <v>1997</v>
      </c>
      <c r="B2042" t="s">
        <v>102</v>
      </c>
      <c r="C2042" t="s">
        <v>23</v>
      </c>
      <c r="D2042" t="s">
        <v>78</v>
      </c>
      <c r="E2042">
        <v>107703</v>
      </c>
    </row>
    <row r="2043" spans="1:5" hidden="1">
      <c r="A2043">
        <v>1997</v>
      </c>
      <c r="B2043" t="s">
        <v>102</v>
      </c>
      <c r="C2043" t="s">
        <v>23</v>
      </c>
      <c r="D2043" t="s">
        <v>79</v>
      </c>
      <c r="E2043">
        <v>6382</v>
      </c>
    </row>
    <row r="2044" spans="1:5" hidden="1">
      <c r="A2044">
        <v>1997</v>
      </c>
      <c r="B2044" t="s">
        <v>102</v>
      </c>
      <c r="C2044" t="s">
        <v>23</v>
      </c>
      <c r="D2044" t="s">
        <v>80</v>
      </c>
      <c r="E2044">
        <v>0</v>
      </c>
    </row>
    <row r="2045" spans="1:5" hidden="1">
      <c r="A2045">
        <v>1997</v>
      </c>
      <c r="B2045" t="s">
        <v>102</v>
      </c>
      <c r="C2045" t="s">
        <v>81</v>
      </c>
      <c r="D2045" t="s">
        <v>24</v>
      </c>
      <c r="E2045">
        <v>2348689</v>
      </c>
    </row>
    <row r="2046" spans="1:5" hidden="1">
      <c r="A2046">
        <v>1997</v>
      </c>
      <c r="B2046" t="s">
        <v>102</v>
      </c>
      <c r="C2046" t="s">
        <v>81</v>
      </c>
      <c r="D2046" t="s">
        <v>25</v>
      </c>
      <c r="E2046">
        <v>1919669</v>
      </c>
    </row>
    <row r="2047" spans="1:5" hidden="1">
      <c r="A2047">
        <v>1997</v>
      </c>
      <c r="B2047" t="s">
        <v>102</v>
      </c>
      <c r="C2047" t="s">
        <v>81</v>
      </c>
      <c r="D2047" t="s">
        <v>26</v>
      </c>
      <c r="E2047">
        <v>429020</v>
      </c>
    </row>
    <row r="2048" spans="1:5" hidden="1">
      <c r="A2048">
        <v>1997</v>
      </c>
      <c r="B2048" t="s">
        <v>102</v>
      </c>
      <c r="C2048" t="s">
        <v>81</v>
      </c>
      <c r="D2048" t="s">
        <v>30</v>
      </c>
      <c r="E2048">
        <v>0</v>
      </c>
    </row>
    <row r="2049" spans="1:5" hidden="1">
      <c r="A2049">
        <v>1997</v>
      </c>
      <c r="B2049" t="s">
        <v>102</v>
      </c>
      <c r="C2049" t="s">
        <v>81</v>
      </c>
      <c r="D2049" t="s">
        <v>32</v>
      </c>
      <c r="E2049">
        <v>0</v>
      </c>
    </row>
    <row r="2050" spans="1:5" hidden="1">
      <c r="A2050">
        <v>1997</v>
      </c>
      <c r="B2050" t="s">
        <v>102</v>
      </c>
      <c r="C2050" t="s">
        <v>81</v>
      </c>
      <c r="D2050" t="s">
        <v>33</v>
      </c>
      <c r="E2050">
        <v>648219</v>
      </c>
    </row>
    <row r="2051" spans="1:5" hidden="1">
      <c r="A2051">
        <v>1997</v>
      </c>
      <c r="B2051" t="s">
        <v>102</v>
      </c>
      <c r="C2051" t="s">
        <v>81</v>
      </c>
      <c r="D2051" t="s">
        <v>34</v>
      </c>
      <c r="E2051">
        <v>8877</v>
      </c>
    </row>
    <row r="2052" spans="1:5" hidden="1">
      <c r="A2052">
        <v>1997</v>
      </c>
      <c r="B2052" t="s">
        <v>102</v>
      </c>
      <c r="C2052" t="s">
        <v>81</v>
      </c>
      <c r="D2052" t="s">
        <v>35</v>
      </c>
      <c r="E2052">
        <v>6845</v>
      </c>
    </row>
    <row r="2053" spans="1:5" hidden="1">
      <c r="A2053">
        <v>1997</v>
      </c>
      <c r="B2053" t="s">
        <v>102</v>
      </c>
      <c r="C2053" t="s">
        <v>81</v>
      </c>
      <c r="D2053" t="s">
        <v>36</v>
      </c>
      <c r="E2053">
        <v>627965</v>
      </c>
    </row>
    <row r="2054" spans="1:5" hidden="1">
      <c r="A2054">
        <v>1997</v>
      </c>
      <c r="B2054" t="s">
        <v>102</v>
      </c>
      <c r="C2054" t="s">
        <v>81</v>
      </c>
      <c r="D2054" t="s">
        <v>37</v>
      </c>
      <c r="E2054">
        <v>0</v>
      </c>
    </row>
    <row r="2055" spans="1:5" hidden="1">
      <c r="A2055">
        <v>1997</v>
      </c>
      <c r="B2055" t="s">
        <v>102</v>
      </c>
      <c r="C2055" t="s">
        <v>81</v>
      </c>
      <c r="D2055" t="s">
        <v>38</v>
      </c>
      <c r="E2055">
        <v>627965</v>
      </c>
    </row>
    <row r="2056" spans="1:5" hidden="1">
      <c r="A2056">
        <v>1997</v>
      </c>
      <c r="B2056" t="s">
        <v>102</v>
      </c>
      <c r="C2056" t="s">
        <v>81</v>
      </c>
      <c r="D2056" t="s">
        <v>39</v>
      </c>
      <c r="E2056">
        <v>0</v>
      </c>
    </row>
    <row r="2057" spans="1:5" hidden="1">
      <c r="A2057">
        <v>1997</v>
      </c>
      <c r="B2057" t="s">
        <v>102</v>
      </c>
      <c r="C2057" t="s">
        <v>81</v>
      </c>
      <c r="D2057" t="s">
        <v>40</v>
      </c>
      <c r="E2057">
        <v>-113</v>
      </c>
    </row>
    <row r="2058" spans="1:5" hidden="1">
      <c r="A2058">
        <v>1997</v>
      </c>
      <c r="B2058" t="s">
        <v>102</v>
      </c>
      <c r="C2058" t="s">
        <v>81</v>
      </c>
      <c r="D2058" t="s">
        <v>41</v>
      </c>
      <c r="E2058">
        <v>-113</v>
      </c>
    </row>
    <row r="2059" spans="1:5" hidden="1">
      <c r="A2059">
        <v>1997</v>
      </c>
      <c r="B2059" t="s">
        <v>102</v>
      </c>
      <c r="C2059" t="s">
        <v>81</v>
      </c>
      <c r="D2059" t="s">
        <v>42</v>
      </c>
      <c r="E2059">
        <v>0</v>
      </c>
    </row>
    <row r="2060" spans="1:5" hidden="1">
      <c r="A2060">
        <v>1997</v>
      </c>
      <c r="B2060" t="s">
        <v>102</v>
      </c>
      <c r="C2060" t="s">
        <v>81</v>
      </c>
      <c r="D2060" t="s">
        <v>43</v>
      </c>
      <c r="E2060">
        <v>0</v>
      </c>
    </row>
    <row r="2061" spans="1:5" hidden="1">
      <c r="A2061">
        <v>1997</v>
      </c>
      <c r="B2061" t="s">
        <v>102</v>
      </c>
      <c r="C2061" t="s">
        <v>81</v>
      </c>
      <c r="D2061" t="s">
        <v>44</v>
      </c>
      <c r="E2061">
        <v>11489</v>
      </c>
    </row>
    <row r="2062" spans="1:5" hidden="1">
      <c r="A2062">
        <v>1997</v>
      </c>
      <c r="B2062" t="s">
        <v>102</v>
      </c>
      <c r="C2062" t="s">
        <v>81</v>
      </c>
      <c r="D2062" t="s">
        <v>48</v>
      </c>
      <c r="E2062">
        <v>1186355</v>
      </c>
    </row>
    <row r="2063" spans="1:5" hidden="1">
      <c r="A2063">
        <v>1997</v>
      </c>
      <c r="B2063" t="s">
        <v>102</v>
      </c>
      <c r="C2063" t="s">
        <v>81</v>
      </c>
      <c r="D2063" t="s">
        <v>49</v>
      </c>
      <c r="E2063">
        <v>0</v>
      </c>
    </row>
    <row r="2064" spans="1:5" hidden="1">
      <c r="A2064">
        <v>1997</v>
      </c>
      <c r="B2064" t="s">
        <v>102</v>
      </c>
      <c r="C2064" t="s">
        <v>81</v>
      </c>
      <c r="D2064" t="s">
        <v>50</v>
      </c>
      <c r="E2064">
        <v>0</v>
      </c>
    </row>
    <row r="2065" spans="1:5" hidden="1">
      <c r="A2065">
        <v>1997</v>
      </c>
      <c r="B2065" t="s">
        <v>102</v>
      </c>
      <c r="C2065" t="s">
        <v>81</v>
      </c>
      <c r="D2065" t="s">
        <v>51</v>
      </c>
      <c r="E2065">
        <v>0</v>
      </c>
    </row>
    <row r="2066" spans="1:5" hidden="1">
      <c r="A2066">
        <v>1997</v>
      </c>
      <c r="B2066" t="s">
        <v>102</v>
      </c>
      <c r="C2066" t="s">
        <v>81</v>
      </c>
      <c r="D2066" t="s">
        <v>52</v>
      </c>
      <c r="E2066">
        <v>0</v>
      </c>
    </row>
    <row r="2067" spans="1:5" hidden="1">
      <c r="A2067">
        <v>1997</v>
      </c>
      <c r="B2067" t="s">
        <v>102</v>
      </c>
      <c r="C2067" t="s">
        <v>81</v>
      </c>
      <c r="D2067" t="s">
        <v>53</v>
      </c>
      <c r="E2067">
        <v>0</v>
      </c>
    </row>
    <row r="2068" spans="1:5" hidden="1">
      <c r="A2068">
        <v>1997</v>
      </c>
      <c r="B2068" t="s">
        <v>102</v>
      </c>
      <c r="C2068" t="s">
        <v>81</v>
      </c>
      <c r="D2068" t="s">
        <v>54</v>
      </c>
      <c r="E2068">
        <v>0</v>
      </c>
    </row>
    <row r="2069" spans="1:5" hidden="1">
      <c r="A2069">
        <v>1997</v>
      </c>
      <c r="B2069" t="s">
        <v>102</v>
      </c>
      <c r="C2069" t="s">
        <v>81</v>
      </c>
      <c r="D2069" t="s">
        <v>55</v>
      </c>
      <c r="E2069">
        <v>702014</v>
      </c>
    </row>
    <row r="2070" spans="1:5" hidden="1">
      <c r="A2070">
        <v>1997</v>
      </c>
      <c r="B2070" t="s">
        <v>102</v>
      </c>
      <c r="C2070" t="s">
        <v>81</v>
      </c>
      <c r="D2070" t="s">
        <v>56</v>
      </c>
      <c r="E2070">
        <v>484340</v>
      </c>
    </row>
    <row r="2071" spans="1:5" hidden="1">
      <c r="A2071">
        <v>1997</v>
      </c>
      <c r="B2071" t="s">
        <v>102</v>
      </c>
      <c r="C2071" t="s">
        <v>81</v>
      </c>
      <c r="D2071" t="s">
        <v>57</v>
      </c>
      <c r="E2071">
        <v>482143</v>
      </c>
    </row>
    <row r="2072" spans="1:5" hidden="1">
      <c r="A2072">
        <v>1997</v>
      </c>
      <c r="B2072" t="s">
        <v>102</v>
      </c>
      <c r="C2072" t="s">
        <v>81</v>
      </c>
      <c r="D2072" t="s">
        <v>58</v>
      </c>
      <c r="E2072">
        <v>2198</v>
      </c>
    </row>
    <row r="2073" spans="1:5" hidden="1">
      <c r="A2073">
        <v>1997</v>
      </c>
      <c r="B2073" t="s">
        <v>102</v>
      </c>
      <c r="C2073" t="s">
        <v>81</v>
      </c>
      <c r="D2073" t="s">
        <v>59</v>
      </c>
      <c r="E2073">
        <v>118369</v>
      </c>
    </row>
    <row r="2074" spans="1:5" hidden="1">
      <c r="A2074">
        <v>1997</v>
      </c>
      <c r="B2074" t="s">
        <v>102</v>
      </c>
      <c r="C2074" t="s">
        <v>81</v>
      </c>
      <c r="D2074" t="s">
        <v>61</v>
      </c>
      <c r="E2074">
        <v>16448</v>
      </c>
    </row>
    <row r="2075" spans="1:5" hidden="1">
      <c r="A2075">
        <v>1997</v>
      </c>
      <c r="B2075" t="s">
        <v>102</v>
      </c>
      <c r="C2075" t="s">
        <v>81</v>
      </c>
      <c r="D2075" t="s">
        <v>64</v>
      </c>
      <c r="E2075">
        <v>101921</v>
      </c>
    </row>
    <row r="2076" spans="1:5" hidden="1">
      <c r="A2076">
        <v>1997</v>
      </c>
      <c r="B2076" t="s">
        <v>102</v>
      </c>
      <c r="C2076" t="s">
        <v>81</v>
      </c>
      <c r="D2076" t="s">
        <v>66</v>
      </c>
      <c r="E2076">
        <v>18</v>
      </c>
    </row>
    <row r="2077" spans="1:5" hidden="1">
      <c r="A2077">
        <v>1997</v>
      </c>
      <c r="B2077" t="s">
        <v>102</v>
      </c>
      <c r="C2077" t="s">
        <v>81</v>
      </c>
      <c r="D2077" t="s">
        <v>67</v>
      </c>
      <c r="E2077">
        <v>0</v>
      </c>
    </row>
    <row r="2078" spans="1:5" hidden="1">
      <c r="A2078">
        <v>1997</v>
      </c>
      <c r="B2078" t="s">
        <v>102</v>
      </c>
      <c r="C2078" t="s">
        <v>81</v>
      </c>
      <c r="D2078" t="s">
        <v>69</v>
      </c>
      <c r="E2078">
        <v>0</v>
      </c>
    </row>
    <row r="2079" spans="1:5" hidden="1">
      <c r="A2079">
        <v>1997</v>
      </c>
      <c r="B2079" t="s">
        <v>102</v>
      </c>
      <c r="C2079" t="s">
        <v>81</v>
      </c>
      <c r="D2079" t="s">
        <v>70</v>
      </c>
      <c r="E2079">
        <v>0</v>
      </c>
    </row>
    <row r="2080" spans="1:5" hidden="1">
      <c r="A2080">
        <v>1997</v>
      </c>
      <c r="B2080" t="s">
        <v>102</v>
      </c>
      <c r="C2080" t="s">
        <v>81</v>
      </c>
      <c r="D2080" t="s">
        <v>86</v>
      </c>
      <c r="E2080">
        <v>1453485</v>
      </c>
    </row>
    <row r="2081" spans="1:6" hidden="1">
      <c r="A2081">
        <v>1997</v>
      </c>
      <c r="B2081" t="s">
        <v>102</v>
      </c>
      <c r="C2081" t="s">
        <v>81</v>
      </c>
      <c r="D2081" t="s">
        <v>87</v>
      </c>
      <c r="E2081">
        <v>1187672</v>
      </c>
    </row>
    <row r="2082" spans="1:6" hidden="1">
      <c r="A2082">
        <v>1997</v>
      </c>
      <c r="B2082" t="s">
        <v>102</v>
      </c>
      <c r="C2082" t="s">
        <v>81</v>
      </c>
      <c r="D2082" t="s">
        <v>88</v>
      </c>
      <c r="E2082">
        <v>265814</v>
      </c>
    </row>
    <row r="2083" spans="1:6" hidden="1">
      <c r="A2083">
        <v>1997</v>
      </c>
      <c r="B2083" t="s">
        <v>102</v>
      </c>
      <c r="C2083" t="s">
        <v>81</v>
      </c>
      <c r="D2083" t="s">
        <v>77</v>
      </c>
      <c r="E2083">
        <v>110730</v>
      </c>
    </row>
    <row r="2084" spans="1:6" hidden="1">
      <c r="A2084">
        <v>1997</v>
      </c>
      <c r="B2084" t="s">
        <v>103</v>
      </c>
      <c r="C2084" t="s">
        <v>7</v>
      </c>
      <c r="D2084" t="s">
        <v>263</v>
      </c>
      <c r="E2084">
        <v>-549113</v>
      </c>
    </row>
    <row r="2085" spans="1:6" hidden="1">
      <c r="A2085">
        <v>1997</v>
      </c>
      <c r="B2085" t="s">
        <v>103</v>
      </c>
      <c r="C2085" t="s">
        <v>7</v>
      </c>
      <c r="D2085" t="s">
        <v>8</v>
      </c>
      <c r="E2085">
        <v>0</v>
      </c>
      <c r="F2085">
        <v>20</v>
      </c>
    </row>
    <row r="2086" spans="1:6" hidden="1">
      <c r="A2086">
        <v>1997</v>
      </c>
      <c r="B2086" t="s">
        <v>103</v>
      </c>
      <c r="C2086" t="s">
        <v>7</v>
      </c>
      <c r="D2086" t="s">
        <v>9</v>
      </c>
      <c r="E2086">
        <v>0</v>
      </c>
      <c r="F2086">
        <v>20</v>
      </c>
    </row>
    <row r="2087" spans="1:6" hidden="1">
      <c r="A2087">
        <v>1997</v>
      </c>
      <c r="B2087" t="s">
        <v>103</v>
      </c>
      <c r="C2087" t="s">
        <v>10</v>
      </c>
      <c r="D2087" t="s">
        <v>11</v>
      </c>
      <c r="E2087">
        <v>-266869</v>
      </c>
    </row>
    <row r="2088" spans="1:6" hidden="1">
      <c r="A2088">
        <v>1997</v>
      </c>
      <c r="B2088" t="s">
        <v>103</v>
      </c>
      <c r="C2088" t="s">
        <v>10</v>
      </c>
      <c r="D2088" t="s">
        <v>91</v>
      </c>
      <c r="E2088">
        <v>708049</v>
      </c>
    </row>
    <row r="2089" spans="1:6" hidden="1">
      <c r="A2089">
        <v>1997</v>
      </c>
      <c r="B2089" t="s">
        <v>103</v>
      </c>
      <c r="C2089" t="s">
        <v>10</v>
      </c>
      <c r="D2089" t="s">
        <v>92</v>
      </c>
      <c r="E2089">
        <v>594666</v>
      </c>
    </row>
    <row r="2090" spans="1:6" hidden="1">
      <c r="A2090">
        <v>1997</v>
      </c>
      <c r="B2090" t="s">
        <v>103</v>
      </c>
      <c r="C2090" t="s">
        <v>10</v>
      </c>
      <c r="D2090" t="s">
        <v>14</v>
      </c>
      <c r="E2090">
        <v>445625</v>
      </c>
    </row>
    <row r="2091" spans="1:6" hidden="1">
      <c r="A2091">
        <v>1997</v>
      </c>
      <c r="B2091" t="s">
        <v>103</v>
      </c>
      <c r="C2091" t="s">
        <v>10</v>
      </c>
      <c r="D2091" t="s">
        <v>15</v>
      </c>
      <c r="E2091">
        <v>128707</v>
      </c>
    </row>
    <row r="2092" spans="1:6" hidden="1">
      <c r="A2092">
        <v>1997</v>
      </c>
      <c r="B2092" t="s">
        <v>103</v>
      </c>
      <c r="C2092" t="s">
        <v>10</v>
      </c>
      <c r="D2092" t="s">
        <v>16</v>
      </c>
      <c r="E2092">
        <v>316917</v>
      </c>
    </row>
    <row r="2093" spans="1:6" hidden="1">
      <c r="A2093">
        <v>1997</v>
      </c>
      <c r="B2093" t="s">
        <v>103</v>
      </c>
      <c r="C2093" t="s">
        <v>10</v>
      </c>
      <c r="D2093" t="s">
        <v>17</v>
      </c>
      <c r="E2093">
        <v>0</v>
      </c>
      <c r="F2093">
        <v>20</v>
      </c>
    </row>
    <row r="2094" spans="1:6" hidden="1">
      <c r="A2094">
        <v>1997</v>
      </c>
      <c r="B2094" t="s">
        <v>103</v>
      </c>
      <c r="C2094" t="s">
        <v>10</v>
      </c>
      <c r="D2094" t="s">
        <v>18</v>
      </c>
      <c r="E2094">
        <v>3436508</v>
      </c>
    </row>
    <row r="2095" spans="1:6" hidden="1">
      <c r="A2095">
        <v>1997</v>
      </c>
      <c r="B2095" t="s">
        <v>103</v>
      </c>
      <c r="C2095" t="s">
        <v>10</v>
      </c>
      <c r="D2095" t="s">
        <v>19</v>
      </c>
      <c r="E2095">
        <v>3404573</v>
      </c>
    </row>
    <row r="2096" spans="1:6" hidden="1">
      <c r="A2096">
        <v>1997</v>
      </c>
      <c r="B2096" t="s">
        <v>103</v>
      </c>
      <c r="C2096" t="s">
        <v>10</v>
      </c>
      <c r="D2096" t="s">
        <v>20</v>
      </c>
      <c r="E2096">
        <v>3864231</v>
      </c>
    </row>
    <row r="2097" spans="1:5" hidden="1">
      <c r="A2097">
        <v>1997</v>
      </c>
      <c r="B2097" t="s">
        <v>103</v>
      </c>
      <c r="C2097" t="s">
        <v>10</v>
      </c>
      <c r="D2097" t="s">
        <v>21</v>
      </c>
      <c r="E2097">
        <v>-153485</v>
      </c>
    </row>
    <row r="2098" spans="1:5" hidden="1">
      <c r="A2098">
        <v>1997</v>
      </c>
      <c r="B2098" t="s">
        <v>103</v>
      </c>
      <c r="C2098" t="s">
        <v>10</v>
      </c>
      <c r="D2098" t="s">
        <v>22</v>
      </c>
      <c r="E2098">
        <v>-268813</v>
      </c>
    </row>
    <row r="2099" spans="1:5" hidden="1">
      <c r="A2099">
        <v>1997</v>
      </c>
      <c r="B2099" t="s">
        <v>103</v>
      </c>
      <c r="C2099" t="s">
        <v>23</v>
      </c>
      <c r="D2099" t="s">
        <v>24</v>
      </c>
      <c r="E2099">
        <v>262175</v>
      </c>
    </row>
    <row r="2100" spans="1:5" hidden="1">
      <c r="A2100">
        <v>1997</v>
      </c>
      <c r="B2100" t="s">
        <v>103</v>
      </c>
      <c r="C2100" t="s">
        <v>23</v>
      </c>
      <c r="D2100" t="s">
        <v>25</v>
      </c>
      <c r="E2100">
        <v>218982</v>
      </c>
    </row>
    <row r="2101" spans="1:5" hidden="1">
      <c r="A2101">
        <v>1997</v>
      </c>
      <c r="B2101" t="s">
        <v>103</v>
      </c>
      <c r="C2101" t="s">
        <v>23</v>
      </c>
      <c r="D2101" t="s">
        <v>26</v>
      </c>
      <c r="E2101">
        <v>43193</v>
      </c>
    </row>
    <row r="2102" spans="1:5" hidden="1">
      <c r="A2102">
        <v>1997</v>
      </c>
      <c r="B2102" t="s">
        <v>103</v>
      </c>
      <c r="C2102" t="s">
        <v>23</v>
      </c>
      <c r="D2102" t="s">
        <v>27</v>
      </c>
      <c r="E2102">
        <v>249</v>
      </c>
    </row>
    <row r="2103" spans="1:5" hidden="1">
      <c r="A2103">
        <v>1997</v>
      </c>
      <c r="B2103" t="s">
        <v>103</v>
      </c>
      <c r="C2103" t="s">
        <v>23</v>
      </c>
      <c r="D2103" t="s">
        <v>29</v>
      </c>
      <c r="E2103">
        <v>249</v>
      </c>
    </row>
    <row r="2104" spans="1:5" hidden="1">
      <c r="A2104">
        <v>1997</v>
      </c>
      <c r="B2104" t="s">
        <v>103</v>
      </c>
      <c r="C2104" t="s">
        <v>23</v>
      </c>
      <c r="D2104" t="s">
        <v>33</v>
      </c>
      <c r="E2104">
        <v>6851</v>
      </c>
    </row>
    <row r="2105" spans="1:5" hidden="1">
      <c r="A2105">
        <v>1997</v>
      </c>
      <c r="B2105" t="s">
        <v>103</v>
      </c>
      <c r="C2105" t="s">
        <v>23</v>
      </c>
      <c r="D2105" t="s">
        <v>34</v>
      </c>
      <c r="E2105">
        <v>1555</v>
      </c>
    </row>
    <row r="2106" spans="1:5" hidden="1">
      <c r="A2106">
        <v>1997</v>
      </c>
      <c r="B2106" t="s">
        <v>103</v>
      </c>
      <c r="C2106" t="s">
        <v>23</v>
      </c>
      <c r="D2106" t="s">
        <v>35</v>
      </c>
      <c r="E2106">
        <v>5356</v>
      </c>
    </row>
    <row r="2107" spans="1:5" hidden="1">
      <c r="A2107">
        <v>1997</v>
      </c>
      <c r="B2107" t="s">
        <v>103</v>
      </c>
      <c r="C2107" t="s">
        <v>23</v>
      </c>
      <c r="D2107" t="s">
        <v>39</v>
      </c>
      <c r="E2107">
        <v>0</v>
      </c>
    </row>
    <row r="2108" spans="1:5" hidden="1">
      <c r="A2108">
        <v>1997</v>
      </c>
      <c r="B2108" t="s">
        <v>103</v>
      </c>
      <c r="C2108" t="s">
        <v>23</v>
      </c>
      <c r="D2108" t="s">
        <v>40</v>
      </c>
      <c r="E2108">
        <v>0</v>
      </c>
    </row>
    <row r="2109" spans="1:5" hidden="1">
      <c r="A2109">
        <v>1997</v>
      </c>
      <c r="B2109" t="s">
        <v>103</v>
      </c>
      <c r="C2109" t="s">
        <v>23</v>
      </c>
      <c r="D2109" t="s">
        <v>41</v>
      </c>
      <c r="E2109">
        <v>0</v>
      </c>
    </row>
    <row r="2110" spans="1:5" hidden="1">
      <c r="A2110">
        <v>1997</v>
      </c>
      <c r="B2110" t="s">
        <v>103</v>
      </c>
      <c r="C2110" t="s">
        <v>23</v>
      </c>
      <c r="D2110" t="s">
        <v>42</v>
      </c>
      <c r="E2110">
        <v>0</v>
      </c>
    </row>
    <row r="2111" spans="1:5" hidden="1">
      <c r="A2111">
        <v>1997</v>
      </c>
      <c r="B2111" t="s">
        <v>103</v>
      </c>
      <c r="C2111" t="s">
        <v>23</v>
      </c>
      <c r="D2111" t="s">
        <v>43</v>
      </c>
      <c r="E2111">
        <v>0</v>
      </c>
    </row>
    <row r="2112" spans="1:5" hidden="1">
      <c r="A2112">
        <v>1997</v>
      </c>
      <c r="B2112" t="s">
        <v>103</v>
      </c>
      <c r="C2112" t="s">
        <v>23</v>
      </c>
      <c r="D2112" t="s">
        <v>44</v>
      </c>
      <c r="E2112">
        <v>5296</v>
      </c>
    </row>
    <row r="2113" spans="1:5" hidden="1">
      <c r="A2113">
        <v>1997</v>
      </c>
      <c r="B2113" t="s">
        <v>103</v>
      </c>
      <c r="C2113" t="s">
        <v>23</v>
      </c>
      <c r="D2113" t="s">
        <v>45</v>
      </c>
      <c r="E2113">
        <v>278118</v>
      </c>
    </row>
    <row r="2114" spans="1:5" hidden="1">
      <c r="A2114">
        <v>1997</v>
      </c>
      <c r="B2114" t="s">
        <v>103</v>
      </c>
      <c r="C2114" t="s">
        <v>23</v>
      </c>
      <c r="D2114" t="s">
        <v>46</v>
      </c>
      <c r="E2114">
        <v>278118</v>
      </c>
    </row>
    <row r="2115" spans="1:5" hidden="1">
      <c r="A2115">
        <v>1997</v>
      </c>
      <c r="B2115" t="s">
        <v>103</v>
      </c>
      <c r="C2115" t="s">
        <v>23</v>
      </c>
      <c r="D2115" t="s">
        <v>47</v>
      </c>
      <c r="E2115">
        <v>0</v>
      </c>
    </row>
    <row r="2116" spans="1:5" hidden="1">
      <c r="A2116">
        <v>1997</v>
      </c>
      <c r="B2116" t="s">
        <v>103</v>
      </c>
      <c r="C2116" t="s">
        <v>23</v>
      </c>
      <c r="D2116" t="s">
        <v>48</v>
      </c>
      <c r="E2116">
        <v>587723</v>
      </c>
    </row>
    <row r="2117" spans="1:5" hidden="1">
      <c r="A2117">
        <v>1997</v>
      </c>
      <c r="B2117" t="s">
        <v>103</v>
      </c>
      <c r="C2117" t="s">
        <v>23</v>
      </c>
      <c r="D2117" t="s">
        <v>49</v>
      </c>
      <c r="E2117">
        <v>563027</v>
      </c>
    </row>
    <row r="2118" spans="1:5" hidden="1">
      <c r="A2118">
        <v>1997</v>
      </c>
      <c r="B2118" t="s">
        <v>103</v>
      </c>
      <c r="C2118" t="s">
        <v>23</v>
      </c>
      <c r="D2118" t="s">
        <v>50</v>
      </c>
      <c r="E2118">
        <v>415448</v>
      </c>
    </row>
    <row r="2119" spans="1:5" hidden="1">
      <c r="A2119">
        <v>1997</v>
      </c>
      <c r="B2119" t="s">
        <v>103</v>
      </c>
      <c r="C2119" t="s">
        <v>23</v>
      </c>
      <c r="D2119" t="s">
        <v>51</v>
      </c>
      <c r="E2119">
        <v>13572</v>
      </c>
    </row>
    <row r="2120" spans="1:5" hidden="1">
      <c r="A2120">
        <v>1997</v>
      </c>
      <c r="B2120" t="s">
        <v>103</v>
      </c>
      <c r="C2120" t="s">
        <v>23</v>
      </c>
      <c r="D2120" t="s">
        <v>52</v>
      </c>
      <c r="E2120">
        <v>134007</v>
      </c>
    </row>
    <row r="2121" spans="1:5" hidden="1">
      <c r="A2121">
        <v>1997</v>
      </c>
      <c r="B2121" t="s">
        <v>103</v>
      </c>
      <c r="C2121" t="s">
        <v>23</v>
      </c>
      <c r="D2121" t="s">
        <v>53</v>
      </c>
      <c r="E2121">
        <v>0</v>
      </c>
    </row>
    <row r="2122" spans="1:5" hidden="1">
      <c r="A2122">
        <v>1997</v>
      </c>
      <c r="B2122" t="s">
        <v>103</v>
      </c>
      <c r="C2122" t="s">
        <v>23</v>
      </c>
      <c r="D2122" t="s">
        <v>54</v>
      </c>
      <c r="E2122">
        <v>0</v>
      </c>
    </row>
    <row r="2123" spans="1:5" hidden="1">
      <c r="A2123">
        <v>1997</v>
      </c>
      <c r="B2123" t="s">
        <v>103</v>
      </c>
      <c r="C2123" t="s">
        <v>23</v>
      </c>
      <c r="D2123" t="s">
        <v>55</v>
      </c>
      <c r="E2123">
        <v>14</v>
      </c>
    </row>
    <row r="2124" spans="1:5" hidden="1">
      <c r="A2124">
        <v>1997</v>
      </c>
      <c r="B2124" t="s">
        <v>103</v>
      </c>
      <c r="C2124" t="s">
        <v>23</v>
      </c>
      <c r="D2124" t="s">
        <v>56</v>
      </c>
      <c r="E2124">
        <v>24682</v>
      </c>
    </row>
    <row r="2125" spans="1:5" hidden="1">
      <c r="A2125">
        <v>1997</v>
      </c>
      <c r="B2125" t="s">
        <v>103</v>
      </c>
      <c r="C2125" t="s">
        <v>23</v>
      </c>
      <c r="D2125" t="s">
        <v>57</v>
      </c>
      <c r="E2125">
        <v>22485</v>
      </c>
    </row>
    <row r="2126" spans="1:5" hidden="1">
      <c r="A2126">
        <v>1997</v>
      </c>
      <c r="B2126" t="s">
        <v>103</v>
      </c>
      <c r="C2126" t="s">
        <v>23</v>
      </c>
      <c r="D2126" t="s">
        <v>58</v>
      </c>
      <c r="E2126">
        <v>2198</v>
      </c>
    </row>
    <row r="2127" spans="1:5" hidden="1">
      <c r="A2127">
        <v>1997</v>
      </c>
      <c r="B2127" t="s">
        <v>103</v>
      </c>
      <c r="C2127" t="s">
        <v>23</v>
      </c>
      <c r="D2127" t="s">
        <v>59</v>
      </c>
      <c r="E2127">
        <v>14152</v>
      </c>
    </row>
    <row r="2128" spans="1:5" hidden="1">
      <c r="A2128">
        <v>1997</v>
      </c>
      <c r="B2128" t="s">
        <v>103</v>
      </c>
      <c r="C2128" t="s">
        <v>23</v>
      </c>
      <c r="D2128" t="s">
        <v>60</v>
      </c>
      <c r="E2128">
        <v>10282</v>
      </c>
    </row>
    <row r="2129" spans="1:5" hidden="1">
      <c r="A2129">
        <v>1997</v>
      </c>
      <c r="B2129" t="s">
        <v>103</v>
      </c>
      <c r="C2129" t="s">
        <v>23</v>
      </c>
      <c r="D2129" t="s">
        <v>64</v>
      </c>
      <c r="E2129">
        <v>3870</v>
      </c>
    </row>
    <row r="2130" spans="1:5" hidden="1">
      <c r="A2130">
        <v>1997</v>
      </c>
      <c r="B2130" t="s">
        <v>103</v>
      </c>
      <c r="C2130" t="s">
        <v>23</v>
      </c>
      <c r="D2130" t="s">
        <v>66</v>
      </c>
      <c r="E2130">
        <v>0</v>
      </c>
    </row>
    <row r="2131" spans="1:5" hidden="1">
      <c r="A2131">
        <v>1997</v>
      </c>
      <c r="B2131" t="s">
        <v>103</v>
      </c>
      <c r="C2131" t="s">
        <v>23</v>
      </c>
      <c r="D2131" t="s">
        <v>67</v>
      </c>
      <c r="E2131">
        <v>0</v>
      </c>
    </row>
    <row r="2132" spans="1:5" hidden="1">
      <c r="A2132">
        <v>1997</v>
      </c>
      <c r="B2132" t="s">
        <v>103</v>
      </c>
      <c r="C2132" t="s">
        <v>23</v>
      </c>
      <c r="D2132" t="s">
        <v>68</v>
      </c>
      <c r="E2132">
        <v>0</v>
      </c>
    </row>
    <row r="2133" spans="1:5" hidden="1">
      <c r="A2133">
        <v>1997</v>
      </c>
      <c r="B2133" t="s">
        <v>103</v>
      </c>
      <c r="C2133" t="s">
        <v>23</v>
      </c>
      <c r="D2133" t="s">
        <v>70</v>
      </c>
      <c r="E2133">
        <v>0</v>
      </c>
    </row>
    <row r="2134" spans="1:5" hidden="1">
      <c r="A2134">
        <v>1997</v>
      </c>
      <c r="B2134" t="s">
        <v>103</v>
      </c>
      <c r="C2134" t="s">
        <v>23</v>
      </c>
      <c r="D2134" t="s">
        <v>71</v>
      </c>
      <c r="E2134">
        <v>0</v>
      </c>
    </row>
    <row r="2135" spans="1:5" hidden="1">
      <c r="A2135">
        <v>1997</v>
      </c>
      <c r="B2135" t="s">
        <v>103</v>
      </c>
      <c r="C2135" t="s">
        <v>23</v>
      </c>
      <c r="D2135" t="s">
        <v>72</v>
      </c>
      <c r="E2135">
        <v>771562</v>
      </c>
    </row>
    <row r="2136" spans="1:5" hidden="1">
      <c r="A2136">
        <v>1997</v>
      </c>
      <c r="B2136" t="s">
        <v>103</v>
      </c>
      <c r="C2136" t="s">
        <v>23</v>
      </c>
      <c r="D2136" t="s">
        <v>73</v>
      </c>
      <c r="E2136">
        <v>3558076</v>
      </c>
    </row>
    <row r="2137" spans="1:5" hidden="1">
      <c r="A2137">
        <v>1997</v>
      </c>
      <c r="B2137" t="s">
        <v>103</v>
      </c>
      <c r="C2137" t="s">
        <v>23</v>
      </c>
      <c r="D2137" t="s">
        <v>74</v>
      </c>
      <c r="E2137">
        <v>3558076</v>
      </c>
    </row>
    <row r="2138" spans="1:5" hidden="1">
      <c r="A2138">
        <v>1997</v>
      </c>
      <c r="B2138" t="s">
        <v>103</v>
      </c>
      <c r="C2138" t="s">
        <v>23</v>
      </c>
      <c r="D2138" t="s">
        <v>76</v>
      </c>
      <c r="E2138">
        <v>115328</v>
      </c>
    </row>
    <row r="2139" spans="1:5" hidden="1">
      <c r="A2139">
        <v>1997</v>
      </c>
      <c r="B2139" t="s">
        <v>103</v>
      </c>
      <c r="C2139" t="s">
        <v>23</v>
      </c>
      <c r="D2139" t="s">
        <v>77</v>
      </c>
      <c r="E2139">
        <v>113383</v>
      </c>
    </row>
    <row r="2140" spans="1:5" hidden="1">
      <c r="A2140">
        <v>1997</v>
      </c>
      <c r="B2140" t="s">
        <v>103</v>
      </c>
      <c r="C2140" t="s">
        <v>23</v>
      </c>
      <c r="D2140" t="s">
        <v>78</v>
      </c>
      <c r="E2140">
        <v>108925</v>
      </c>
    </row>
    <row r="2141" spans="1:5" hidden="1">
      <c r="A2141">
        <v>1997</v>
      </c>
      <c r="B2141" t="s">
        <v>103</v>
      </c>
      <c r="C2141" t="s">
        <v>23</v>
      </c>
      <c r="D2141" t="s">
        <v>79</v>
      </c>
      <c r="E2141">
        <v>6403</v>
      </c>
    </row>
    <row r="2142" spans="1:5" hidden="1">
      <c r="A2142">
        <v>1997</v>
      </c>
      <c r="B2142" t="s">
        <v>103</v>
      </c>
      <c r="C2142" t="s">
        <v>23</v>
      </c>
      <c r="D2142" t="s">
        <v>80</v>
      </c>
      <c r="E2142">
        <v>0</v>
      </c>
    </row>
    <row r="2143" spans="1:5" hidden="1">
      <c r="A2143">
        <v>1997</v>
      </c>
      <c r="B2143" t="s">
        <v>103</v>
      </c>
      <c r="C2143" t="s">
        <v>81</v>
      </c>
      <c r="D2143" t="s">
        <v>24</v>
      </c>
      <c r="E2143">
        <v>2348689</v>
      </c>
    </row>
    <row r="2144" spans="1:5" hidden="1">
      <c r="A2144">
        <v>1997</v>
      </c>
      <c r="B2144" t="s">
        <v>103</v>
      </c>
      <c r="C2144" t="s">
        <v>81</v>
      </c>
      <c r="D2144" t="s">
        <v>25</v>
      </c>
      <c r="E2144">
        <v>1919669</v>
      </c>
    </row>
    <row r="2145" spans="1:5" hidden="1">
      <c r="A2145">
        <v>1997</v>
      </c>
      <c r="B2145" t="s">
        <v>103</v>
      </c>
      <c r="C2145" t="s">
        <v>81</v>
      </c>
      <c r="D2145" t="s">
        <v>26</v>
      </c>
      <c r="E2145">
        <v>429020</v>
      </c>
    </row>
    <row r="2146" spans="1:5" hidden="1">
      <c r="A2146">
        <v>1997</v>
      </c>
      <c r="B2146" t="s">
        <v>103</v>
      </c>
      <c r="C2146" t="s">
        <v>81</v>
      </c>
      <c r="D2146" t="s">
        <v>30</v>
      </c>
      <c r="E2146">
        <v>0</v>
      </c>
    </row>
    <row r="2147" spans="1:5" hidden="1">
      <c r="A2147">
        <v>1997</v>
      </c>
      <c r="B2147" t="s">
        <v>103</v>
      </c>
      <c r="C2147" t="s">
        <v>81</v>
      </c>
      <c r="D2147" t="s">
        <v>32</v>
      </c>
      <c r="E2147">
        <v>0</v>
      </c>
    </row>
    <row r="2148" spans="1:5" hidden="1">
      <c r="A2148">
        <v>1997</v>
      </c>
      <c r="B2148" t="s">
        <v>103</v>
      </c>
      <c r="C2148" t="s">
        <v>81</v>
      </c>
      <c r="D2148" t="s">
        <v>33</v>
      </c>
      <c r="E2148">
        <v>649046</v>
      </c>
    </row>
    <row r="2149" spans="1:5" hidden="1">
      <c r="A2149">
        <v>1997</v>
      </c>
      <c r="B2149" t="s">
        <v>103</v>
      </c>
      <c r="C2149" t="s">
        <v>81</v>
      </c>
      <c r="D2149" t="s">
        <v>34</v>
      </c>
      <c r="E2149">
        <v>9704</v>
      </c>
    </row>
    <row r="2150" spans="1:5" hidden="1">
      <c r="A2150">
        <v>1997</v>
      </c>
      <c r="B2150" t="s">
        <v>103</v>
      </c>
      <c r="C2150" t="s">
        <v>81</v>
      </c>
      <c r="D2150" t="s">
        <v>35</v>
      </c>
      <c r="E2150">
        <v>7541</v>
      </c>
    </row>
    <row r="2151" spans="1:5" hidden="1">
      <c r="A2151">
        <v>1997</v>
      </c>
      <c r="B2151" t="s">
        <v>103</v>
      </c>
      <c r="C2151" t="s">
        <v>81</v>
      </c>
      <c r="D2151" t="s">
        <v>36</v>
      </c>
      <c r="E2151">
        <v>627965</v>
      </c>
    </row>
    <row r="2152" spans="1:5" hidden="1">
      <c r="A2152">
        <v>1997</v>
      </c>
      <c r="B2152" t="s">
        <v>103</v>
      </c>
      <c r="C2152" t="s">
        <v>81</v>
      </c>
      <c r="D2152" t="s">
        <v>37</v>
      </c>
      <c r="E2152">
        <v>0</v>
      </c>
    </row>
    <row r="2153" spans="1:5" hidden="1">
      <c r="A2153">
        <v>1997</v>
      </c>
      <c r="B2153" t="s">
        <v>103</v>
      </c>
      <c r="C2153" t="s">
        <v>81</v>
      </c>
      <c r="D2153" t="s">
        <v>38</v>
      </c>
      <c r="E2153">
        <v>627965</v>
      </c>
    </row>
    <row r="2154" spans="1:5" hidden="1">
      <c r="A2154">
        <v>1997</v>
      </c>
      <c r="B2154" t="s">
        <v>103</v>
      </c>
      <c r="C2154" t="s">
        <v>81</v>
      </c>
      <c r="D2154" t="s">
        <v>39</v>
      </c>
      <c r="E2154">
        <v>0</v>
      </c>
    </row>
    <row r="2155" spans="1:5" hidden="1">
      <c r="A2155">
        <v>1997</v>
      </c>
      <c r="B2155" t="s">
        <v>103</v>
      </c>
      <c r="C2155" t="s">
        <v>81</v>
      </c>
      <c r="D2155" t="s">
        <v>40</v>
      </c>
      <c r="E2155">
        <v>-113</v>
      </c>
    </row>
    <row r="2156" spans="1:5" hidden="1">
      <c r="A2156">
        <v>1997</v>
      </c>
      <c r="B2156" t="s">
        <v>103</v>
      </c>
      <c r="C2156" t="s">
        <v>81</v>
      </c>
      <c r="D2156" t="s">
        <v>41</v>
      </c>
      <c r="E2156">
        <v>-113</v>
      </c>
    </row>
    <row r="2157" spans="1:5" hidden="1">
      <c r="A2157">
        <v>1997</v>
      </c>
      <c r="B2157" t="s">
        <v>103</v>
      </c>
      <c r="C2157" t="s">
        <v>81</v>
      </c>
      <c r="D2157" t="s">
        <v>42</v>
      </c>
      <c r="E2157">
        <v>0</v>
      </c>
    </row>
    <row r="2158" spans="1:5" hidden="1">
      <c r="A2158">
        <v>1997</v>
      </c>
      <c r="B2158" t="s">
        <v>103</v>
      </c>
      <c r="C2158" t="s">
        <v>81</v>
      </c>
      <c r="D2158" t="s">
        <v>43</v>
      </c>
      <c r="E2158">
        <v>0</v>
      </c>
    </row>
    <row r="2159" spans="1:5" hidden="1">
      <c r="A2159">
        <v>1997</v>
      </c>
      <c r="B2159" t="s">
        <v>103</v>
      </c>
      <c r="C2159" t="s">
        <v>81</v>
      </c>
      <c r="D2159" t="s">
        <v>44</v>
      </c>
      <c r="E2159">
        <v>11489</v>
      </c>
    </row>
    <row r="2160" spans="1:5" hidden="1">
      <c r="A2160">
        <v>1997</v>
      </c>
      <c r="B2160" t="s">
        <v>103</v>
      </c>
      <c r="C2160" t="s">
        <v>81</v>
      </c>
      <c r="D2160" t="s">
        <v>48</v>
      </c>
      <c r="E2160">
        <v>1186369</v>
      </c>
    </row>
    <row r="2161" spans="1:5" hidden="1">
      <c r="A2161">
        <v>1997</v>
      </c>
      <c r="B2161" t="s">
        <v>103</v>
      </c>
      <c r="C2161" t="s">
        <v>81</v>
      </c>
      <c r="D2161" t="s">
        <v>49</v>
      </c>
      <c r="E2161">
        <v>14</v>
      </c>
    </row>
    <row r="2162" spans="1:5" hidden="1">
      <c r="A2162">
        <v>1997</v>
      </c>
      <c r="B2162" t="s">
        <v>103</v>
      </c>
      <c r="C2162" t="s">
        <v>81</v>
      </c>
      <c r="D2162" t="s">
        <v>50</v>
      </c>
      <c r="E2162">
        <v>0</v>
      </c>
    </row>
    <row r="2163" spans="1:5" hidden="1">
      <c r="A2163">
        <v>1997</v>
      </c>
      <c r="B2163" t="s">
        <v>103</v>
      </c>
      <c r="C2163" t="s">
        <v>81</v>
      </c>
      <c r="D2163" t="s">
        <v>51</v>
      </c>
      <c r="E2163">
        <v>14</v>
      </c>
    </row>
    <row r="2164" spans="1:5" hidden="1">
      <c r="A2164">
        <v>1997</v>
      </c>
      <c r="B2164" t="s">
        <v>103</v>
      </c>
      <c r="C2164" t="s">
        <v>81</v>
      </c>
      <c r="D2164" t="s">
        <v>52</v>
      </c>
      <c r="E2164">
        <v>0</v>
      </c>
    </row>
    <row r="2165" spans="1:5" hidden="1">
      <c r="A2165">
        <v>1997</v>
      </c>
      <c r="B2165" t="s">
        <v>103</v>
      </c>
      <c r="C2165" t="s">
        <v>81</v>
      </c>
      <c r="D2165" t="s">
        <v>53</v>
      </c>
      <c r="E2165">
        <v>0</v>
      </c>
    </row>
    <row r="2166" spans="1:5" hidden="1">
      <c r="A2166">
        <v>1997</v>
      </c>
      <c r="B2166" t="s">
        <v>103</v>
      </c>
      <c r="C2166" t="s">
        <v>81</v>
      </c>
      <c r="D2166" t="s">
        <v>54</v>
      </c>
      <c r="E2166">
        <v>0</v>
      </c>
    </row>
    <row r="2167" spans="1:5" hidden="1">
      <c r="A2167">
        <v>1997</v>
      </c>
      <c r="B2167" t="s">
        <v>103</v>
      </c>
      <c r="C2167" t="s">
        <v>81</v>
      </c>
      <c r="D2167" t="s">
        <v>55</v>
      </c>
      <c r="E2167">
        <v>702014</v>
      </c>
    </row>
    <row r="2168" spans="1:5" hidden="1">
      <c r="A2168">
        <v>1997</v>
      </c>
      <c r="B2168" t="s">
        <v>103</v>
      </c>
      <c r="C2168" t="s">
        <v>81</v>
      </c>
      <c r="D2168" t="s">
        <v>56</v>
      </c>
      <c r="E2168">
        <v>484340</v>
      </c>
    </row>
    <row r="2169" spans="1:5" hidden="1">
      <c r="A2169">
        <v>1997</v>
      </c>
      <c r="B2169" t="s">
        <v>103</v>
      </c>
      <c r="C2169" t="s">
        <v>81</v>
      </c>
      <c r="D2169" t="s">
        <v>57</v>
      </c>
      <c r="E2169">
        <v>482143</v>
      </c>
    </row>
    <row r="2170" spans="1:5" hidden="1">
      <c r="A2170">
        <v>1997</v>
      </c>
      <c r="B2170" t="s">
        <v>103</v>
      </c>
      <c r="C2170" t="s">
        <v>81</v>
      </c>
      <c r="D2170" t="s">
        <v>58</v>
      </c>
      <c r="E2170">
        <v>2198</v>
      </c>
    </row>
    <row r="2171" spans="1:5" hidden="1">
      <c r="A2171">
        <v>1997</v>
      </c>
      <c r="B2171" t="s">
        <v>103</v>
      </c>
      <c r="C2171" t="s">
        <v>81</v>
      </c>
      <c r="D2171" t="s">
        <v>59</v>
      </c>
      <c r="E2171">
        <v>121347</v>
      </c>
    </row>
    <row r="2172" spans="1:5" hidden="1">
      <c r="A2172">
        <v>1997</v>
      </c>
      <c r="B2172" t="s">
        <v>103</v>
      </c>
      <c r="C2172" t="s">
        <v>81</v>
      </c>
      <c r="D2172" t="s">
        <v>61</v>
      </c>
      <c r="E2172">
        <v>16448</v>
      </c>
    </row>
    <row r="2173" spans="1:5" hidden="1">
      <c r="A2173">
        <v>1997</v>
      </c>
      <c r="B2173" t="s">
        <v>103</v>
      </c>
      <c r="C2173" t="s">
        <v>81</v>
      </c>
      <c r="D2173" t="s">
        <v>64</v>
      </c>
      <c r="E2173">
        <v>104899</v>
      </c>
    </row>
    <row r="2174" spans="1:5" hidden="1">
      <c r="A2174">
        <v>1997</v>
      </c>
      <c r="B2174" t="s">
        <v>103</v>
      </c>
      <c r="C2174" t="s">
        <v>81</v>
      </c>
      <c r="D2174" t="s">
        <v>66</v>
      </c>
      <c r="E2174">
        <v>18</v>
      </c>
    </row>
    <row r="2175" spans="1:5" hidden="1">
      <c r="A2175">
        <v>1997</v>
      </c>
      <c r="B2175" t="s">
        <v>103</v>
      </c>
      <c r="C2175" t="s">
        <v>81</v>
      </c>
      <c r="D2175" t="s">
        <v>67</v>
      </c>
      <c r="E2175">
        <v>0</v>
      </c>
    </row>
    <row r="2176" spans="1:5" hidden="1">
      <c r="A2176">
        <v>1997</v>
      </c>
      <c r="B2176" t="s">
        <v>103</v>
      </c>
      <c r="C2176" t="s">
        <v>81</v>
      </c>
      <c r="D2176" t="s">
        <v>69</v>
      </c>
      <c r="E2176">
        <v>0</v>
      </c>
    </row>
    <row r="2177" spans="1:6" hidden="1">
      <c r="A2177">
        <v>1997</v>
      </c>
      <c r="B2177" t="s">
        <v>103</v>
      </c>
      <c r="C2177" t="s">
        <v>81</v>
      </c>
      <c r="D2177" t="s">
        <v>70</v>
      </c>
      <c r="E2177">
        <v>0</v>
      </c>
    </row>
    <row r="2178" spans="1:6" hidden="1">
      <c r="A2178">
        <v>1997</v>
      </c>
      <c r="B2178" t="s">
        <v>103</v>
      </c>
      <c r="C2178" t="s">
        <v>81</v>
      </c>
      <c r="D2178" t="s">
        <v>86</v>
      </c>
      <c r="E2178">
        <v>1479611</v>
      </c>
    </row>
    <row r="2179" spans="1:6" hidden="1">
      <c r="A2179">
        <v>1997</v>
      </c>
      <c r="B2179" t="s">
        <v>103</v>
      </c>
      <c r="C2179" t="s">
        <v>81</v>
      </c>
      <c r="D2179" t="s">
        <v>87</v>
      </c>
      <c r="E2179">
        <v>1191135</v>
      </c>
    </row>
    <row r="2180" spans="1:6" hidden="1">
      <c r="A2180">
        <v>1997</v>
      </c>
      <c r="B2180" t="s">
        <v>103</v>
      </c>
      <c r="C2180" t="s">
        <v>81</v>
      </c>
      <c r="D2180" t="s">
        <v>88</v>
      </c>
      <c r="E2180">
        <v>265991</v>
      </c>
    </row>
    <row r="2181" spans="1:6" hidden="1">
      <c r="A2181">
        <v>1997</v>
      </c>
      <c r="B2181" t="s">
        <v>103</v>
      </c>
      <c r="C2181" t="s">
        <v>81</v>
      </c>
      <c r="D2181" t="s">
        <v>89</v>
      </c>
      <c r="E2181">
        <v>22486</v>
      </c>
    </row>
    <row r="2182" spans="1:6" hidden="1">
      <c r="A2182">
        <v>1997</v>
      </c>
      <c r="B2182" t="s">
        <v>103</v>
      </c>
      <c r="C2182" t="s">
        <v>81</v>
      </c>
      <c r="D2182" t="s">
        <v>77</v>
      </c>
      <c r="E2182">
        <v>113383</v>
      </c>
    </row>
    <row r="2183" spans="1:6" hidden="1">
      <c r="A2183">
        <v>1997</v>
      </c>
      <c r="B2183" t="s">
        <v>104</v>
      </c>
      <c r="C2183" t="s">
        <v>7</v>
      </c>
      <c r="D2183" t="s">
        <v>263</v>
      </c>
      <c r="E2183">
        <v>-19470</v>
      </c>
    </row>
    <row r="2184" spans="1:6" hidden="1">
      <c r="A2184">
        <v>1997</v>
      </c>
      <c r="B2184" t="s">
        <v>104</v>
      </c>
      <c r="C2184" t="s">
        <v>7</v>
      </c>
      <c r="D2184" t="s">
        <v>8</v>
      </c>
      <c r="E2184">
        <v>0</v>
      </c>
      <c r="F2184">
        <v>20</v>
      </c>
    </row>
    <row r="2185" spans="1:6" hidden="1">
      <c r="A2185">
        <v>1997</v>
      </c>
      <c r="B2185" t="s">
        <v>104</v>
      </c>
      <c r="C2185" t="s">
        <v>7</v>
      </c>
      <c r="D2185" t="s">
        <v>9</v>
      </c>
      <c r="E2185">
        <v>0</v>
      </c>
      <c r="F2185">
        <v>20</v>
      </c>
    </row>
    <row r="2186" spans="1:6" hidden="1">
      <c r="A2186">
        <v>1997</v>
      </c>
      <c r="B2186" t="s">
        <v>104</v>
      </c>
      <c r="C2186" t="s">
        <v>10</v>
      </c>
      <c r="D2186" t="s">
        <v>11</v>
      </c>
      <c r="E2186">
        <v>-20880</v>
      </c>
    </row>
    <row r="2187" spans="1:6" hidden="1">
      <c r="A2187">
        <v>1997</v>
      </c>
      <c r="B2187" t="s">
        <v>104</v>
      </c>
      <c r="C2187" t="s">
        <v>10</v>
      </c>
      <c r="D2187" t="s">
        <v>91</v>
      </c>
      <c r="E2187">
        <v>12239</v>
      </c>
    </row>
    <row r="2188" spans="1:6" hidden="1">
      <c r="A2188">
        <v>1997</v>
      </c>
      <c r="B2188" t="s">
        <v>104</v>
      </c>
      <c r="C2188" t="s">
        <v>10</v>
      </c>
      <c r="D2188" t="s">
        <v>92</v>
      </c>
      <c r="E2188">
        <v>9585</v>
      </c>
    </row>
    <row r="2189" spans="1:6" hidden="1">
      <c r="A2189">
        <v>1997</v>
      </c>
      <c r="B2189" t="s">
        <v>104</v>
      </c>
      <c r="C2189" t="s">
        <v>10</v>
      </c>
      <c r="D2189" t="s">
        <v>14</v>
      </c>
      <c r="E2189">
        <v>2671</v>
      </c>
    </row>
    <row r="2190" spans="1:6" hidden="1">
      <c r="A2190">
        <v>1997</v>
      </c>
      <c r="B2190" t="s">
        <v>104</v>
      </c>
      <c r="C2190" t="s">
        <v>10</v>
      </c>
      <c r="D2190" t="s">
        <v>17</v>
      </c>
      <c r="E2190">
        <v>0</v>
      </c>
      <c r="F2190">
        <v>20</v>
      </c>
    </row>
    <row r="2191" spans="1:6" hidden="1">
      <c r="A2191">
        <v>1997</v>
      </c>
      <c r="B2191" t="s">
        <v>104</v>
      </c>
      <c r="C2191" t="s">
        <v>10</v>
      </c>
      <c r="D2191" t="s">
        <v>18</v>
      </c>
      <c r="E2191">
        <v>3478</v>
      </c>
    </row>
    <row r="2192" spans="1:6" hidden="1">
      <c r="A2192">
        <v>1997</v>
      </c>
      <c r="B2192" t="s">
        <v>104</v>
      </c>
      <c r="C2192" t="s">
        <v>10</v>
      </c>
      <c r="D2192" t="s">
        <v>19</v>
      </c>
      <c r="E2192">
        <v>6456</v>
      </c>
    </row>
    <row r="2193" spans="1:5" hidden="1">
      <c r="A2193">
        <v>1997</v>
      </c>
      <c r="B2193" t="s">
        <v>104</v>
      </c>
      <c r="C2193" t="s">
        <v>10</v>
      </c>
      <c r="D2193" t="s">
        <v>20</v>
      </c>
      <c r="E2193">
        <v>-18227</v>
      </c>
    </row>
    <row r="2194" spans="1:5" hidden="1">
      <c r="A2194">
        <v>1997</v>
      </c>
      <c r="B2194" t="s">
        <v>104</v>
      </c>
      <c r="C2194" t="s">
        <v>10</v>
      </c>
      <c r="D2194" t="s">
        <v>21</v>
      </c>
      <c r="E2194">
        <v>-18227</v>
      </c>
    </row>
    <row r="2195" spans="1:5" hidden="1">
      <c r="A2195">
        <v>1997</v>
      </c>
      <c r="B2195" t="s">
        <v>104</v>
      </c>
      <c r="C2195" t="s">
        <v>10</v>
      </c>
      <c r="D2195" t="s">
        <v>22</v>
      </c>
      <c r="E2195">
        <v>-19470</v>
      </c>
    </row>
    <row r="2196" spans="1:5" hidden="1">
      <c r="A2196">
        <v>1997</v>
      </c>
      <c r="B2196" t="s">
        <v>104</v>
      </c>
      <c r="C2196" t="s">
        <v>23</v>
      </c>
      <c r="D2196" t="s">
        <v>24</v>
      </c>
      <c r="E2196">
        <v>9568</v>
      </c>
    </row>
    <row r="2197" spans="1:5" hidden="1">
      <c r="A2197">
        <v>1997</v>
      </c>
      <c r="B2197" t="s">
        <v>104</v>
      </c>
      <c r="C2197" t="s">
        <v>23</v>
      </c>
      <c r="D2197" t="s">
        <v>25</v>
      </c>
      <c r="E2197">
        <v>7817</v>
      </c>
    </row>
    <row r="2198" spans="1:5" hidden="1">
      <c r="A2198">
        <v>1997</v>
      </c>
      <c r="B2198" t="s">
        <v>104</v>
      </c>
      <c r="C2198" t="s">
        <v>23</v>
      </c>
      <c r="D2198" t="s">
        <v>26</v>
      </c>
      <c r="E2198">
        <v>1751</v>
      </c>
    </row>
    <row r="2199" spans="1:5" hidden="1">
      <c r="A2199">
        <v>1997</v>
      </c>
      <c r="B2199" t="s">
        <v>104</v>
      </c>
      <c r="C2199" t="s">
        <v>23</v>
      </c>
      <c r="D2199" t="s">
        <v>27</v>
      </c>
      <c r="E2199">
        <v>0</v>
      </c>
    </row>
    <row r="2200" spans="1:5" hidden="1">
      <c r="A2200">
        <v>1997</v>
      </c>
      <c r="B2200" t="s">
        <v>104</v>
      </c>
      <c r="C2200" t="s">
        <v>23</v>
      </c>
      <c r="D2200" t="s">
        <v>29</v>
      </c>
      <c r="E2200">
        <v>0</v>
      </c>
    </row>
    <row r="2201" spans="1:5" hidden="1">
      <c r="A2201">
        <v>1997</v>
      </c>
      <c r="B2201" t="s">
        <v>104</v>
      </c>
      <c r="C2201" t="s">
        <v>23</v>
      </c>
      <c r="D2201" t="s">
        <v>33</v>
      </c>
      <c r="E2201">
        <v>20</v>
      </c>
    </row>
    <row r="2202" spans="1:5" hidden="1">
      <c r="A2202">
        <v>1997</v>
      </c>
      <c r="B2202" t="s">
        <v>104</v>
      </c>
      <c r="C2202" t="s">
        <v>23</v>
      </c>
      <c r="D2202" t="s">
        <v>34</v>
      </c>
      <c r="E2202">
        <v>20</v>
      </c>
    </row>
    <row r="2203" spans="1:5" hidden="1">
      <c r="A2203">
        <v>1997</v>
      </c>
      <c r="B2203" t="s">
        <v>104</v>
      </c>
      <c r="C2203" t="s">
        <v>23</v>
      </c>
      <c r="D2203" t="s">
        <v>35</v>
      </c>
      <c r="E2203">
        <v>46</v>
      </c>
    </row>
    <row r="2204" spans="1:5" hidden="1">
      <c r="A2204">
        <v>1997</v>
      </c>
      <c r="B2204" t="s">
        <v>104</v>
      </c>
      <c r="C2204" t="s">
        <v>23</v>
      </c>
      <c r="D2204" t="s">
        <v>39</v>
      </c>
      <c r="E2204">
        <v>0</v>
      </c>
    </row>
    <row r="2205" spans="1:5" hidden="1">
      <c r="A2205">
        <v>1997</v>
      </c>
      <c r="B2205" t="s">
        <v>104</v>
      </c>
      <c r="C2205" t="s">
        <v>23</v>
      </c>
      <c r="D2205" t="s">
        <v>40</v>
      </c>
      <c r="E2205">
        <v>0</v>
      </c>
    </row>
    <row r="2206" spans="1:5" hidden="1">
      <c r="A2206">
        <v>1997</v>
      </c>
      <c r="B2206" t="s">
        <v>104</v>
      </c>
      <c r="C2206" t="s">
        <v>23</v>
      </c>
      <c r="D2206" t="s">
        <v>41</v>
      </c>
      <c r="E2206">
        <v>0</v>
      </c>
    </row>
    <row r="2207" spans="1:5" hidden="1">
      <c r="A2207">
        <v>1997</v>
      </c>
      <c r="B2207" t="s">
        <v>104</v>
      </c>
      <c r="C2207" t="s">
        <v>23</v>
      </c>
      <c r="D2207" t="s">
        <v>42</v>
      </c>
      <c r="E2207">
        <v>0</v>
      </c>
    </row>
    <row r="2208" spans="1:5" hidden="1">
      <c r="A2208">
        <v>1997</v>
      </c>
      <c r="B2208" t="s">
        <v>104</v>
      </c>
      <c r="C2208" t="s">
        <v>23</v>
      </c>
      <c r="D2208" t="s">
        <v>43</v>
      </c>
      <c r="E2208">
        <v>0</v>
      </c>
    </row>
    <row r="2209" spans="1:5" hidden="1">
      <c r="A2209">
        <v>1997</v>
      </c>
      <c r="B2209" t="s">
        <v>104</v>
      </c>
      <c r="C2209" t="s">
        <v>23</v>
      </c>
      <c r="D2209" t="s">
        <v>44</v>
      </c>
      <c r="E2209">
        <v>0</v>
      </c>
    </row>
    <row r="2210" spans="1:5" hidden="1">
      <c r="A2210">
        <v>1997</v>
      </c>
      <c r="B2210" t="s">
        <v>104</v>
      </c>
      <c r="C2210" t="s">
        <v>23</v>
      </c>
      <c r="D2210" t="s">
        <v>45</v>
      </c>
      <c r="E2210">
        <v>0</v>
      </c>
    </row>
    <row r="2211" spans="1:5" hidden="1">
      <c r="A2211">
        <v>1997</v>
      </c>
      <c r="B2211" t="s">
        <v>104</v>
      </c>
      <c r="C2211" t="s">
        <v>23</v>
      </c>
      <c r="D2211" t="s">
        <v>46</v>
      </c>
      <c r="E2211">
        <v>0</v>
      </c>
    </row>
    <row r="2212" spans="1:5" hidden="1">
      <c r="A2212">
        <v>1997</v>
      </c>
      <c r="B2212" t="s">
        <v>104</v>
      </c>
      <c r="C2212" t="s">
        <v>23</v>
      </c>
      <c r="D2212" t="s">
        <v>47</v>
      </c>
      <c r="E2212">
        <v>0</v>
      </c>
    </row>
    <row r="2213" spans="1:5" hidden="1">
      <c r="A2213">
        <v>1997</v>
      </c>
      <c r="B2213" t="s">
        <v>104</v>
      </c>
      <c r="C2213" t="s">
        <v>23</v>
      </c>
      <c r="D2213" t="s">
        <v>48</v>
      </c>
      <c r="E2213">
        <v>24697</v>
      </c>
    </row>
    <row r="2214" spans="1:5" hidden="1">
      <c r="A2214">
        <v>1997</v>
      </c>
      <c r="B2214" t="s">
        <v>104</v>
      </c>
      <c r="C2214" t="s">
        <v>23</v>
      </c>
      <c r="D2214" t="s">
        <v>55</v>
      </c>
      <c r="E2214">
        <v>14</v>
      </c>
    </row>
    <row r="2215" spans="1:5" hidden="1">
      <c r="A2215">
        <v>1997</v>
      </c>
      <c r="B2215" t="s">
        <v>104</v>
      </c>
      <c r="C2215" t="s">
        <v>23</v>
      </c>
      <c r="D2215" t="s">
        <v>56</v>
      </c>
      <c r="E2215">
        <v>24682</v>
      </c>
    </row>
    <row r="2216" spans="1:5" hidden="1">
      <c r="A2216">
        <v>1997</v>
      </c>
      <c r="B2216" t="s">
        <v>104</v>
      </c>
      <c r="C2216" t="s">
        <v>23</v>
      </c>
      <c r="D2216" t="s">
        <v>57</v>
      </c>
      <c r="E2216">
        <v>22485</v>
      </c>
    </row>
    <row r="2217" spans="1:5" hidden="1">
      <c r="A2217">
        <v>1997</v>
      </c>
      <c r="B2217" t="s">
        <v>104</v>
      </c>
      <c r="C2217" t="s">
        <v>23</v>
      </c>
      <c r="D2217" t="s">
        <v>58</v>
      </c>
      <c r="E2217">
        <v>2198</v>
      </c>
    </row>
    <row r="2218" spans="1:5" hidden="1">
      <c r="A2218">
        <v>1997</v>
      </c>
      <c r="B2218" t="s">
        <v>104</v>
      </c>
      <c r="C2218" t="s">
        <v>23</v>
      </c>
      <c r="D2218" t="s">
        <v>59</v>
      </c>
      <c r="E2218">
        <v>0</v>
      </c>
    </row>
    <row r="2219" spans="1:5" hidden="1">
      <c r="A2219">
        <v>1997</v>
      </c>
      <c r="B2219" t="s">
        <v>104</v>
      </c>
      <c r="C2219" t="s">
        <v>23</v>
      </c>
      <c r="D2219" t="s">
        <v>60</v>
      </c>
      <c r="E2219">
        <v>0</v>
      </c>
    </row>
    <row r="2220" spans="1:5" hidden="1">
      <c r="A2220">
        <v>1997</v>
      </c>
      <c r="B2220" t="s">
        <v>104</v>
      </c>
      <c r="C2220" t="s">
        <v>23</v>
      </c>
      <c r="D2220" t="s">
        <v>64</v>
      </c>
      <c r="E2220">
        <v>0</v>
      </c>
    </row>
    <row r="2221" spans="1:5" hidden="1">
      <c r="A2221">
        <v>1997</v>
      </c>
      <c r="B2221" t="s">
        <v>104</v>
      </c>
      <c r="C2221" t="s">
        <v>23</v>
      </c>
      <c r="D2221" t="s">
        <v>66</v>
      </c>
      <c r="E2221">
        <v>0</v>
      </c>
    </row>
    <row r="2222" spans="1:5" hidden="1">
      <c r="A2222">
        <v>1997</v>
      </c>
      <c r="B2222" t="s">
        <v>104</v>
      </c>
      <c r="C2222" t="s">
        <v>23</v>
      </c>
      <c r="D2222" t="s">
        <v>67</v>
      </c>
      <c r="E2222">
        <v>0</v>
      </c>
    </row>
    <row r="2223" spans="1:5" hidden="1">
      <c r="A2223">
        <v>1997</v>
      </c>
      <c r="B2223" t="s">
        <v>104</v>
      </c>
      <c r="C2223" t="s">
        <v>23</v>
      </c>
      <c r="D2223" t="s">
        <v>68</v>
      </c>
      <c r="E2223">
        <v>0</v>
      </c>
    </row>
    <row r="2224" spans="1:5" hidden="1">
      <c r="A2224">
        <v>1997</v>
      </c>
      <c r="B2224" t="s">
        <v>104</v>
      </c>
      <c r="C2224" t="s">
        <v>23</v>
      </c>
      <c r="D2224" t="s">
        <v>70</v>
      </c>
      <c r="E2224">
        <v>0</v>
      </c>
    </row>
    <row r="2225" spans="1:5" hidden="1">
      <c r="A2225">
        <v>1997</v>
      </c>
      <c r="B2225" t="s">
        <v>104</v>
      </c>
      <c r="C2225" t="s">
        <v>23</v>
      </c>
      <c r="D2225" t="s">
        <v>71</v>
      </c>
      <c r="E2225">
        <v>0</v>
      </c>
    </row>
    <row r="2226" spans="1:5" hidden="1">
      <c r="A2226">
        <v>1997</v>
      </c>
      <c r="B2226" t="s">
        <v>104</v>
      </c>
      <c r="C2226" t="s">
        <v>23</v>
      </c>
      <c r="D2226" t="s">
        <v>72</v>
      </c>
      <c r="E2226">
        <v>13887</v>
      </c>
    </row>
    <row r="2227" spans="1:5" hidden="1">
      <c r="A2227">
        <v>1997</v>
      </c>
      <c r="B2227" t="s">
        <v>104</v>
      </c>
      <c r="C2227" t="s">
        <v>23</v>
      </c>
      <c r="D2227" t="s">
        <v>73</v>
      </c>
      <c r="E2227">
        <v>24682</v>
      </c>
    </row>
    <row r="2228" spans="1:5" hidden="1">
      <c r="A2228">
        <v>1997</v>
      </c>
      <c r="B2228" t="s">
        <v>104</v>
      </c>
      <c r="C2228" t="s">
        <v>23</v>
      </c>
      <c r="D2228" t="s">
        <v>74</v>
      </c>
      <c r="E2228">
        <v>24682</v>
      </c>
    </row>
    <row r="2229" spans="1:5" hidden="1">
      <c r="A2229">
        <v>1997</v>
      </c>
      <c r="B2229" t="s">
        <v>104</v>
      </c>
      <c r="C2229" t="s">
        <v>23</v>
      </c>
      <c r="D2229" t="s">
        <v>76</v>
      </c>
      <c r="E2229">
        <v>1243</v>
      </c>
    </row>
    <row r="2230" spans="1:5" hidden="1">
      <c r="A2230">
        <v>1997</v>
      </c>
      <c r="B2230" t="s">
        <v>104</v>
      </c>
      <c r="C2230" t="s">
        <v>23</v>
      </c>
      <c r="D2230" t="s">
        <v>77</v>
      </c>
      <c r="E2230">
        <v>2654</v>
      </c>
    </row>
    <row r="2231" spans="1:5" hidden="1">
      <c r="A2231">
        <v>1997</v>
      </c>
      <c r="B2231" t="s">
        <v>104</v>
      </c>
      <c r="C2231" t="s">
        <v>23</v>
      </c>
      <c r="D2231" t="s">
        <v>78</v>
      </c>
      <c r="E2231">
        <v>1221</v>
      </c>
    </row>
    <row r="2232" spans="1:5" hidden="1">
      <c r="A2232">
        <v>1997</v>
      </c>
      <c r="B2232" t="s">
        <v>104</v>
      </c>
      <c r="C2232" t="s">
        <v>23</v>
      </c>
      <c r="D2232" t="s">
        <v>79</v>
      </c>
      <c r="E2232">
        <v>21</v>
      </c>
    </row>
    <row r="2233" spans="1:5" hidden="1">
      <c r="A2233">
        <v>1997</v>
      </c>
      <c r="B2233" t="s">
        <v>104</v>
      </c>
      <c r="C2233" t="s">
        <v>23</v>
      </c>
      <c r="D2233" t="s">
        <v>80</v>
      </c>
      <c r="E2233">
        <v>0</v>
      </c>
    </row>
    <row r="2234" spans="1:5" hidden="1">
      <c r="A2234">
        <v>1997</v>
      </c>
      <c r="B2234" t="s">
        <v>104</v>
      </c>
      <c r="C2234" t="s">
        <v>81</v>
      </c>
      <c r="D2234" t="s">
        <v>30</v>
      </c>
      <c r="E2234">
        <v>0</v>
      </c>
    </row>
    <row r="2235" spans="1:5" hidden="1">
      <c r="A2235">
        <v>1997</v>
      </c>
      <c r="B2235" t="s">
        <v>104</v>
      </c>
      <c r="C2235" t="s">
        <v>81</v>
      </c>
      <c r="D2235" t="s">
        <v>32</v>
      </c>
      <c r="E2235">
        <v>0</v>
      </c>
    </row>
    <row r="2236" spans="1:5" hidden="1">
      <c r="A2236">
        <v>1997</v>
      </c>
      <c r="B2236" t="s">
        <v>104</v>
      </c>
      <c r="C2236" t="s">
        <v>81</v>
      </c>
      <c r="D2236" t="s">
        <v>33</v>
      </c>
      <c r="E2236">
        <v>827</v>
      </c>
    </row>
    <row r="2237" spans="1:5" hidden="1">
      <c r="A2237">
        <v>1997</v>
      </c>
      <c r="B2237" t="s">
        <v>104</v>
      </c>
      <c r="C2237" t="s">
        <v>81</v>
      </c>
      <c r="D2237" t="s">
        <v>34</v>
      </c>
      <c r="E2237">
        <v>827</v>
      </c>
    </row>
    <row r="2238" spans="1:5" hidden="1">
      <c r="A2238">
        <v>1997</v>
      </c>
      <c r="B2238" t="s">
        <v>104</v>
      </c>
      <c r="C2238" t="s">
        <v>81</v>
      </c>
      <c r="D2238" t="s">
        <v>35</v>
      </c>
      <c r="E2238">
        <v>696</v>
      </c>
    </row>
    <row r="2239" spans="1:5" hidden="1">
      <c r="A2239">
        <v>1997</v>
      </c>
      <c r="B2239" t="s">
        <v>104</v>
      </c>
      <c r="C2239" t="s">
        <v>81</v>
      </c>
      <c r="D2239" t="s">
        <v>36</v>
      </c>
      <c r="E2239">
        <v>0</v>
      </c>
    </row>
    <row r="2240" spans="1:5" hidden="1">
      <c r="A2240">
        <v>1997</v>
      </c>
      <c r="B2240" t="s">
        <v>104</v>
      </c>
      <c r="C2240" t="s">
        <v>81</v>
      </c>
      <c r="D2240" t="s">
        <v>37</v>
      </c>
      <c r="E2240">
        <v>0</v>
      </c>
    </row>
    <row r="2241" spans="1:5" hidden="1">
      <c r="A2241">
        <v>1997</v>
      </c>
      <c r="B2241" t="s">
        <v>104</v>
      </c>
      <c r="C2241" t="s">
        <v>81</v>
      </c>
      <c r="D2241" t="s">
        <v>38</v>
      </c>
      <c r="E2241">
        <v>0</v>
      </c>
    </row>
    <row r="2242" spans="1:5" hidden="1">
      <c r="A2242">
        <v>1997</v>
      </c>
      <c r="B2242" t="s">
        <v>104</v>
      </c>
      <c r="C2242" t="s">
        <v>81</v>
      </c>
      <c r="D2242" t="s">
        <v>39</v>
      </c>
      <c r="E2242">
        <v>0</v>
      </c>
    </row>
    <row r="2243" spans="1:5" hidden="1">
      <c r="A2243">
        <v>1997</v>
      </c>
      <c r="B2243" t="s">
        <v>104</v>
      </c>
      <c r="C2243" t="s">
        <v>81</v>
      </c>
      <c r="D2243" t="s">
        <v>40</v>
      </c>
      <c r="E2243">
        <v>0</v>
      </c>
    </row>
    <row r="2244" spans="1:5" hidden="1">
      <c r="A2244">
        <v>1997</v>
      </c>
      <c r="B2244" t="s">
        <v>104</v>
      </c>
      <c r="C2244" t="s">
        <v>81</v>
      </c>
      <c r="D2244" t="s">
        <v>41</v>
      </c>
      <c r="E2244">
        <v>0</v>
      </c>
    </row>
    <row r="2245" spans="1:5" hidden="1">
      <c r="A2245">
        <v>1997</v>
      </c>
      <c r="B2245" t="s">
        <v>104</v>
      </c>
      <c r="C2245" t="s">
        <v>81</v>
      </c>
      <c r="D2245" t="s">
        <v>42</v>
      </c>
      <c r="E2245">
        <v>0</v>
      </c>
    </row>
    <row r="2246" spans="1:5" hidden="1">
      <c r="A2246">
        <v>1997</v>
      </c>
      <c r="B2246" t="s">
        <v>104</v>
      </c>
      <c r="C2246" t="s">
        <v>81</v>
      </c>
      <c r="D2246" t="s">
        <v>43</v>
      </c>
      <c r="E2246">
        <v>0</v>
      </c>
    </row>
    <row r="2247" spans="1:5" hidden="1">
      <c r="A2247">
        <v>1997</v>
      </c>
      <c r="B2247" t="s">
        <v>104</v>
      </c>
      <c r="C2247" t="s">
        <v>81</v>
      </c>
      <c r="D2247" t="s">
        <v>44</v>
      </c>
      <c r="E2247">
        <v>0</v>
      </c>
    </row>
    <row r="2248" spans="1:5" hidden="1">
      <c r="A2248">
        <v>1997</v>
      </c>
      <c r="B2248" t="s">
        <v>104</v>
      </c>
      <c r="C2248" t="s">
        <v>81</v>
      </c>
      <c r="D2248" t="s">
        <v>48</v>
      </c>
      <c r="E2248">
        <v>14</v>
      </c>
    </row>
    <row r="2249" spans="1:5" hidden="1">
      <c r="A2249">
        <v>1997</v>
      </c>
      <c r="B2249" t="s">
        <v>104</v>
      </c>
      <c r="C2249" t="s">
        <v>81</v>
      </c>
      <c r="D2249" t="s">
        <v>49</v>
      </c>
      <c r="E2249">
        <v>14</v>
      </c>
    </row>
    <row r="2250" spans="1:5" hidden="1">
      <c r="A2250">
        <v>1997</v>
      </c>
      <c r="B2250" t="s">
        <v>104</v>
      </c>
      <c r="C2250" t="s">
        <v>81</v>
      </c>
      <c r="D2250" t="s">
        <v>50</v>
      </c>
      <c r="E2250">
        <v>0</v>
      </c>
    </row>
    <row r="2251" spans="1:5" hidden="1">
      <c r="A2251">
        <v>1997</v>
      </c>
      <c r="B2251" t="s">
        <v>104</v>
      </c>
      <c r="C2251" t="s">
        <v>81</v>
      </c>
      <c r="D2251" t="s">
        <v>51</v>
      </c>
      <c r="E2251">
        <v>14</v>
      </c>
    </row>
    <row r="2252" spans="1:5" hidden="1">
      <c r="A2252">
        <v>1997</v>
      </c>
      <c r="B2252" t="s">
        <v>104</v>
      </c>
      <c r="C2252" t="s">
        <v>81</v>
      </c>
      <c r="D2252" t="s">
        <v>52</v>
      </c>
      <c r="E2252">
        <v>0</v>
      </c>
    </row>
    <row r="2253" spans="1:5" hidden="1">
      <c r="A2253">
        <v>1997</v>
      </c>
      <c r="B2253" t="s">
        <v>104</v>
      </c>
      <c r="C2253" t="s">
        <v>81</v>
      </c>
      <c r="D2253" t="s">
        <v>53</v>
      </c>
      <c r="E2253">
        <v>0</v>
      </c>
    </row>
    <row r="2254" spans="1:5" hidden="1">
      <c r="A2254">
        <v>1997</v>
      </c>
      <c r="B2254" t="s">
        <v>104</v>
      </c>
      <c r="C2254" t="s">
        <v>81</v>
      </c>
      <c r="D2254" t="s">
        <v>54</v>
      </c>
      <c r="E2254">
        <v>0</v>
      </c>
    </row>
    <row r="2255" spans="1:5" hidden="1">
      <c r="A2255">
        <v>1997</v>
      </c>
      <c r="B2255" t="s">
        <v>104</v>
      </c>
      <c r="C2255" t="s">
        <v>81</v>
      </c>
      <c r="D2255" t="s">
        <v>59</v>
      </c>
      <c r="E2255">
        <v>2978</v>
      </c>
    </row>
    <row r="2256" spans="1:5" hidden="1">
      <c r="A2256">
        <v>1997</v>
      </c>
      <c r="B2256" t="s">
        <v>104</v>
      </c>
      <c r="C2256" t="s">
        <v>81</v>
      </c>
      <c r="D2256" t="s">
        <v>61</v>
      </c>
      <c r="E2256">
        <v>0</v>
      </c>
    </row>
    <row r="2257" spans="1:5" hidden="1">
      <c r="A2257">
        <v>1997</v>
      </c>
      <c r="B2257" t="s">
        <v>104</v>
      </c>
      <c r="C2257" t="s">
        <v>81</v>
      </c>
      <c r="D2257" t="s">
        <v>64</v>
      </c>
      <c r="E2257">
        <v>2978</v>
      </c>
    </row>
    <row r="2258" spans="1:5" hidden="1">
      <c r="A2258">
        <v>1997</v>
      </c>
      <c r="B2258" t="s">
        <v>104</v>
      </c>
      <c r="C2258" t="s">
        <v>81</v>
      </c>
      <c r="D2258" t="s">
        <v>67</v>
      </c>
      <c r="E2258">
        <v>0</v>
      </c>
    </row>
    <row r="2259" spans="1:5" hidden="1">
      <c r="A2259">
        <v>1997</v>
      </c>
      <c r="B2259" t="s">
        <v>104</v>
      </c>
      <c r="C2259" t="s">
        <v>81</v>
      </c>
      <c r="D2259" t="s">
        <v>69</v>
      </c>
      <c r="E2259">
        <v>0</v>
      </c>
    </row>
    <row r="2260" spans="1:5" hidden="1">
      <c r="A2260">
        <v>1997</v>
      </c>
      <c r="B2260" t="s">
        <v>104</v>
      </c>
      <c r="C2260" t="s">
        <v>81</v>
      </c>
      <c r="D2260" t="s">
        <v>70</v>
      </c>
      <c r="E2260">
        <v>0</v>
      </c>
    </row>
    <row r="2261" spans="1:5" hidden="1">
      <c r="A2261">
        <v>1997</v>
      </c>
      <c r="B2261" t="s">
        <v>104</v>
      </c>
      <c r="C2261" t="s">
        <v>81</v>
      </c>
      <c r="D2261" t="s">
        <v>86</v>
      </c>
      <c r="E2261">
        <v>26126</v>
      </c>
    </row>
    <row r="2262" spans="1:5" hidden="1">
      <c r="A2262">
        <v>1997</v>
      </c>
      <c r="B2262" t="s">
        <v>104</v>
      </c>
      <c r="C2262" t="s">
        <v>81</v>
      </c>
      <c r="D2262" t="s">
        <v>87</v>
      </c>
      <c r="E2262">
        <v>3463</v>
      </c>
    </row>
    <row r="2263" spans="1:5" hidden="1">
      <c r="A2263">
        <v>1997</v>
      </c>
      <c r="B2263" t="s">
        <v>104</v>
      </c>
      <c r="C2263" t="s">
        <v>81</v>
      </c>
      <c r="D2263" t="s">
        <v>88</v>
      </c>
      <c r="E2263">
        <v>177</v>
      </c>
    </row>
    <row r="2264" spans="1:5" hidden="1">
      <c r="A2264">
        <v>1997</v>
      </c>
      <c r="B2264" t="s">
        <v>104</v>
      </c>
      <c r="C2264" t="s">
        <v>81</v>
      </c>
      <c r="D2264" t="s">
        <v>89</v>
      </c>
      <c r="E2264">
        <v>22486</v>
      </c>
    </row>
    <row r="2265" spans="1:5" hidden="1">
      <c r="A2265">
        <v>1997</v>
      </c>
      <c r="B2265" t="s">
        <v>104</v>
      </c>
      <c r="C2265" t="s">
        <v>81</v>
      </c>
      <c r="D2265" t="s">
        <v>77</v>
      </c>
      <c r="E2265">
        <v>2654</v>
      </c>
    </row>
    <row r="2266" spans="1:5" hidden="1">
      <c r="A2266">
        <v>1997</v>
      </c>
      <c r="B2266" t="s">
        <v>105</v>
      </c>
      <c r="C2266" t="s">
        <v>10</v>
      </c>
      <c r="D2266" t="s">
        <v>91</v>
      </c>
      <c r="E2266">
        <v>602503</v>
      </c>
    </row>
    <row r="2267" spans="1:5" hidden="1">
      <c r="A2267">
        <v>1997</v>
      </c>
      <c r="B2267" t="s">
        <v>105</v>
      </c>
      <c r="C2267" t="s">
        <v>10</v>
      </c>
      <c r="D2267" t="s">
        <v>92</v>
      </c>
      <c r="E2267">
        <v>602503</v>
      </c>
    </row>
    <row r="2268" spans="1:5" hidden="1">
      <c r="A2268">
        <v>1997</v>
      </c>
      <c r="B2268" t="s">
        <v>105</v>
      </c>
      <c r="C2268" t="s">
        <v>23</v>
      </c>
      <c r="D2268" t="s">
        <v>27</v>
      </c>
      <c r="E2268">
        <v>619601</v>
      </c>
    </row>
    <row r="2269" spans="1:5" hidden="1">
      <c r="A2269">
        <v>1997</v>
      </c>
      <c r="B2269" t="s">
        <v>105</v>
      </c>
      <c r="C2269" t="s">
        <v>23</v>
      </c>
      <c r="D2269" t="s">
        <v>28</v>
      </c>
      <c r="E2269">
        <v>619601</v>
      </c>
    </row>
    <row r="2270" spans="1:5" hidden="1">
      <c r="A2270">
        <v>1997</v>
      </c>
      <c r="B2270" t="s">
        <v>105</v>
      </c>
      <c r="C2270" t="s">
        <v>81</v>
      </c>
      <c r="D2270" t="s">
        <v>85</v>
      </c>
      <c r="E2270">
        <v>602503</v>
      </c>
    </row>
    <row r="2271" spans="1:5" hidden="1">
      <c r="A2271">
        <v>1997</v>
      </c>
      <c r="B2271" t="s">
        <v>105</v>
      </c>
      <c r="C2271" t="s">
        <v>81</v>
      </c>
      <c r="D2271" t="s">
        <v>30</v>
      </c>
      <c r="E2271">
        <v>17097</v>
      </c>
    </row>
    <row r="2272" spans="1:5" hidden="1">
      <c r="A2272">
        <v>1997</v>
      </c>
      <c r="B2272" t="s">
        <v>105</v>
      </c>
      <c r="C2272" t="s">
        <v>81</v>
      </c>
      <c r="D2272" t="s">
        <v>31</v>
      </c>
      <c r="E2272">
        <v>17097</v>
      </c>
    </row>
    <row r="2273" spans="1:5" hidden="1">
      <c r="A2273">
        <v>1997</v>
      </c>
      <c r="B2273" t="s">
        <v>106</v>
      </c>
      <c r="C2273" t="s">
        <v>7</v>
      </c>
      <c r="D2273" t="s">
        <v>263</v>
      </c>
      <c r="E2273">
        <v>188945</v>
      </c>
    </row>
    <row r="2274" spans="1:5" hidden="1">
      <c r="A2274">
        <v>1997</v>
      </c>
      <c r="B2274" t="s">
        <v>106</v>
      </c>
      <c r="C2274" t="s">
        <v>10</v>
      </c>
      <c r="D2274" t="s">
        <v>11</v>
      </c>
      <c r="E2274">
        <v>372245</v>
      </c>
    </row>
    <row r="2275" spans="1:5" hidden="1">
      <c r="A2275">
        <v>1997</v>
      </c>
      <c r="B2275" t="s">
        <v>106</v>
      </c>
      <c r="C2275" t="s">
        <v>10</v>
      </c>
      <c r="D2275" t="s">
        <v>107</v>
      </c>
      <c r="E2275">
        <v>487742</v>
      </c>
    </row>
    <row r="2276" spans="1:5" hidden="1">
      <c r="A2276">
        <v>1997</v>
      </c>
      <c r="B2276" t="s">
        <v>106</v>
      </c>
      <c r="C2276" t="s">
        <v>10</v>
      </c>
      <c r="D2276" t="s">
        <v>108</v>
      </c>
      <c r="E2276">
        <v>383632</v>
      </c>
    </row>
    <row r="2277" spans="1:5" hidden="1">
      <c r="A2277">
        <v>1997</v>
      </c>
      <c r="B2277" t="s">
        <v>106</v>
      </c>
      <c r="C2277" t="s">
        <v>10</v>
      </c>
      <c r="D2277" t="s">
        <v>22</v>
      </c>
      <c r="E2277">
        <v>372245</v>
      </c>
    </row>
    <row r="2278" spans="1:5" hidden="1">
      <c r="A2278">
        <v>1997</v>
      </c>
      <c r="B2278" t="s">
        <v>106</v>
      </c>
      <c r="C2278" t="s">
        <v>23</v>
      </c>
      <c r="D2278" t="s">
        <v>24</v>
      </c>
      <c r="E2278">
        <v>36383</v>
      </c>
    </row>
    <row r="2279" spans="1:5" hidden="1">
      <c r="A2279">
        <v>1997</v>
      </c>
      <c r="B2279" t="s">
        <v>106</v>
      </c>
      <c r="C2279" t="s">
        <v>23</v>
      </c>
      <c r="D2279" t="s">
        <v>25</v>
      </c>
      <c r="E2279">
        <v>36383</v>
      </c>
    </row>
    <row r="2280" spans="1:5" hidden="1">
      <c r="A2280">
        <v>1997</v>
      </c>
      <c r="B2280" t="s">
        <v>106</v>
      </c>
      <c r="C2280" t="s">
        <v>23</v>
      </c>
      <c r="D2280" t="s">
        <v>26</v>
      </c>
      <c r="E2280">
        <v>0</v>
      </c>
    </row>
    <row r="2281" spans="1:5" hidden="1">
      <c r="A2281">
        <v>1997</v>
      </c>
      <c r="B2281" t="s">
        <v>106</v>
      </c>
      <c r="C2281" t="s">
        <v>23</v>
      </c>
      <c r="D2281" t="s">
        <v>30</v>
      </c>
      <c r="E2281">
        <v>0</v>
      </c>
    </row>
    <row r="2282" spans="1:5" hidden="1">
      <c r="A2282">
        <v>1997</v>
      </c>
      <c r="B2282" t="s">
        <v>106</v>
      </c>
      <c r="C2282" t="s">
        <v>23</v>
      </c>
      <c r="D2282" t="s">
        <v>31</v>
      </c>
      <c r="E2282">
        <v>0</v>
      </c>
    </row>
    <row r="2283" spans="1:5" hidden="1">
      <c r="A2283">
        <v>1997</v>
      </c>
      <c r="B2283" t="s">
        <v>106</v>
      </c>
      <c r="C2283" t="s">
        <v>23</v>
      </c>
      <c r="D2283" t="s">
        <v>32</v>
      </c>
      <c r="E2283">
        <v>0</v>
      </c>
    </row>
    <row r="2284" spans="1:5" hidden="1">
      <c r="A2284">
        <v>1997</v>
      </c>
      <c r="B2284" t="s">
        <v>106</v>
      </c>
      <c r="C2284" t="s">
        <v>23</v>
      </c>
      <c r="D2284" t="s">
        <v>33</v>
      </c>
      <c r="E2284">
        <v>107059</v>
      </c>
    </row>
    <row r="2285" spans="1:5" hidden="1">
      <c r="A2285">
        <v>1997</v>
      </c>
      <c r="B2285" t="s">
        <v>106</v>
      </c>
      <c r="C2285" t="s">
        <v>23</v>
      </c>
      <c r="D2285" t="s">
        <v>34</v>
      </c>
      <c r="E2285">
        <v>105486</v>
      </c>
    </row>
    <row r="2286" spans="1:5" hidden="1">
      <c r="A2286">
        <v>1997</v>
      </c>
      <c r="B2286" t="s">
        <v>106</v>
      </c>
      <c r="C2286" t="s">
        <v>23</v>
      </c>
      <c r="D2286" t="s">
        <v>35</v>
      </c>
      <c r="E2286">
        <v>108500</v>
      </c>
    </row>
    <row r="2287" spans="1:5" hidden="1">
      <c r="A2287">
        <v>1997</v>
      </c>
      <c r="B2287" t="s">
        <v>106</v>
      </c>
      <c r="C2287" t="s">
        <v>23</v>
      </c>
      <c r="D2287" t="s">
        <v>36</v>
      </c>
      <c r="E2287">
        <v>433</v>
      </c>
    </row>
    <row r="2288" spans="1:5" hidden="1">
      <c r="A2288">
        <v>1997</v>
      </c>
      <c r="B2288" t="s">
        <v>106</v>
      </c>
      <c r="C2288" t="s">
        <v>23</v>
      </c>
      <c r="D2288" t="s">
        <v>37</v>
      </c>
      <c r="E2288">
        <v>433</v>
      </c>
    </row>
    <row r="2289" spans="1:5" hidden="1">
      <c r="A2289">
        <v>1997</v>
      </c>
      <c r="B2289" t="s">
        <v>106</v>
      </c>
      <c r="C2289" t="s">
        <v>23</v>
      </c>
      <c r="D2289" t="s">
        <v>38</v>
      </c>
      <c r="E2289">
        <v>0</v>
      </c>
    </row>
    <row r="2290" spans="1:5" hidden="1">
      <c r="A2290">
        <v>1997</v>
      </c>
      <c r="B2290" t="s">
        <v>106</v>
      </c>
      <c r="C2290" t="s">
        <v>23</v>
      </c>
      <c r="D2290" t="s">
        <v>39</v>
      </c>
      <c r="E2290">
        <v>1140</v>
      </c>
    </row>
    <row r="2291" spans="1:5" hidden="1">
      <c r="A2291">
        <v>1997</v>
      </c>
      <c r="B2291" t="s">
        <v>106</v>
      </c>
      <c r="C2291" t="s">
        <v>23</v>
      </c>
      <c r="D2291" t="s">
        <v>40</v>
      </c>
      <c r="E2291">
        <v>0</v>
      </c>
    </row>
    <row r="2292" spans="1:5" hidden="1">
      <c r="A2292">
        <v>1997</v>
      </c>
      <c r="B2292" t="s">
        <v>106</v>
      </c>
      <c r="C2292" t="s">
        <v>23</v>
      </c>
      <c r="D2292" t="s">
        <v>41</v>
      </c>
      <c r="E2292">
        <v>0</v>
      </c>
    </row>
    <row r="2293" spans="1:5" hidden="1">
      <c r="A2293">
        <v>1997</v>
      </c>
      <c r="B2293" t="s">
        <v>106</v>
      </c>
      <c r="C2293" t="s">
        <v>23</v>
      </c>
      <c r="D2293" t="s">
        <v>42</v>
      </c>
      <c r="E2293">
        <v>0</v>
      </c>
    </row>
    <row r="2294" spans="1:5" hidden="1">
      <c r="A2294">
        <v>1997</v>
      </c>
      <c r="B2294" t="s">
        <v>106</v>
      </c>
      <c r="C2294" t="s">
        <v>23</v>
      </c>
      <c r="D2294" t="s">
        <v>43</v>
      </c>
      <c r="E2294">
        <v>0</v>
      </c>
    </row>
    <row r="2295" spans="1:5" hidden="1">
      <c r="A2295">
        <v>1997</v>
      </c>
      <c r="B2295" t="s">
        <v>106</v>
      </c>
      <c r="C2295" t="s">
        <v>23</v>
      </c>
      <c r="D2295" t="s">
        <v>44</v>
      </c>
      <c r="E2295">
        <v>0</v>
      </c>
    </row>
    <row r="2296" spans="1:5" hidden="1">
      <c r="A2296">
        <v>1997</v>
      </c>
      <c r="B2296" t="s">
        <v>106</v>
      </c>
      <c r="C2296" t="s">
        <v>23</v>
      </c>
      <c r="D2296" t="s">
        <v>45</v>
      </c>
      <c r="E2296">
        <v>0</v>
      </c>
    </row>
    <row r="2297" spans="1:5" hidden="1">
      <c r="A2297">
        <v>1997</v>
      </c>
      <c r="B2297" t="s">
        <v>106</v>
      </c>
      <c r="C2297" t="s">
        <v>23</v>
      </c>
      <c r="D2297" t="s">
        <v>46</v>
      </c>
      <c r="E2297">
        <v>0</v>
      </c>
    </row>
    <row r="2298" spans="1:5" hidden="1">
      <c r="A2298">
        <v>1997</v>
      </c>
      <c r="B2298" t="s">
        <v>106</v>
      </c>
      <c r="C2298" t="s">
        <v>23</v>
      </c>
      <c r="D2298" t="s">
        <v>47</v>
      </c>
      <c r="E2298">
        <v>0</v>
      </c>
    </row>
    <row r="2299" spans="1:5" hidden="1">
      <c r="A2299">
        <v>1997</v>
      </c>
      <c r="B2299" t="s">
        <v>106</v>
      </c>
      <c r="C2299" t="s">
        <v>23</v>
      </c>
      <c r="D2299" t="s">
        <v>48</v>
      </c>
      <c r="E2299">
        <v>43197</v>
      </c>
    </row>
    <row r="2300" spans="1:5" hidden="1">
      <c r="A2300">
        <v>1997</v>
      </c>
      <c r="B2300" t="s">
        <v>106</v>
      </c>
      <c r="C2300" t="s">
        <v>23</v>
      </c>
      <c r="D2300" t="s">
        <v>49</v>
      </c>
      <c r="E2300">
        <v>0</v>
      </c>
    </row>
    <row r="2301" spans="1:5" hidden="1">
      <c r="A2301">
        <v>1997</v>
      </c>
      <c r="B2301" t="s">
        <v>106</v>
      </c>
      <c r="C2301" t="s">
        <v>23</v>
      </c>
      <c r="D2301" t="s">
        <v>50</v>
      </c>
      <c r="E2301">
        <v>0</v>
      </c>
    </row>
    <row r="2302" spans="1:5" hidden="1">
      <c r="A2302">
        <v>1997</v>
      </c>
      <c r="B2302" t="s">
        <v>106</v>
      </c>
      <c r="C2302" t="s">
        <v>23</v>
      </c>
      <c r="D2302" t="s">
        <v>51</v>
      </c>
      <c r="E2302">
        <v>0</v>
      </c>
    </row>
    <row r="2303" spans="1:5" hidden="1">
      <c r="A2303">
        <v>1997</v>
      </c>
      <c r="B2303" t="s">
        <v>106</v>
      </c>
      <c r="C2303" t="s">
        <v>23</v>
      </c>
      <c r="D2303" t="s">
        <v>52</v>
      </c>
      <c r="E2303">
        <v>0</v>
      </c>
    </row>
    <row r="2304" spans="1:5" hidden="1">
      <c r="A2304">
        <v>1997</v>
      </c>
      <c r="B2304" t="s">
        <v>106</v>
      </c>
      <c r="C2304" t="s">
        <v>23</v>
      </c>
      <c r="D2304" t="s">
        <v>53</v>
      </c>
      <c r="E2304">
        <v>0</v>
      </c>
    </row>
    <row r="2305" spans="1:5" hidden="1">
      <c r="A2305">
        <v>1997</v>
      </c>
      <c r="B2305" t="s">
        <v>106</v>
      </c>
      <c r="C2305" t="s">
        <v>23</v>
      </c>
      <c r="D2305" t="s">
        <v>54</v>
      </c>
      <c r="E2305">
        <v>0</v>
      </c>
    </row>
    <row r="2306" spans="1:5" hidden="1">
      <c r="A2306">
        <v>1997</v>
      </c>
      <c r="B2306" t="s">
        <v>106</v>
      </c>
      <c r="C2306" t="s">
        <v>23</v>
      </c>
      <c r="D2306" t="s">
        <v>55</v>
      </c>
      <c r="E2306">
        <v>43197</v>
      </c>
    </row>
    <row r="2307" spans="1:5" hidden="1">
      <c r="A2307">
        <v>1997</v>
      </c>
      <c r="B2307" t="s">
        <v>106</v>
      </c>
      <c r="C2307" t="s">
        <v>23</v>
      </c>
      <c r="D2307" t="s">
        <v>59</v>
      </c>
      <c r="E2307">
        <v>32026</v>
      </c>
    </row>
    <row r="2308" spans="1:5" hidden="1">
      <c r="A2308">
        <v>1997</v>
      </c>
      <c r="B2308" t="s">
        <v>106</v>
      </c>
      <c r="C2308" t="s">
        <v>23</v>
      </c>
      <c r="D2308" t="s">
        <v>60</v>
      </c>
      <c r="E2308">
        <v>0</v>
      </c>
    </row>
    <row r="2309" spans="1:5" hidden="1">
      <c r="A2309">
        <v>1997</v>
      </c>
      <c r="B2309" t="s">
        <v>106</v>
      </c>
      <c r="C2309" t="s">
        <v>23</v>
      </c>
      <c r="D2309" t="s">
        <v>61</v>
      </c>
      <c r="E2309">
        <v>0</v>
      </c>
    </row>
    <row r="2310" spans="1:5" hidden="1">
      <c r="A2310">
        <v>1997</v>
      </c>
      <c r="B2310" t="s">
        <v>106</v>
      </c>
      <c r="C2310" t="s">
        <v>23</v>
      </c>
      <c r="D2310" t="s">
        <v>62</v>
      </c>
      <c r="E2310">
        <v>0</v>
      </c>
    </row>
    <row r="2311" spans="1:5" hidden="1">
      <c r="A2311">
        <v>1997</v>
      </c>
      <c r="B2311" t="s">
        <v>106</v>
      </c>
      <c r="C2311" t="s">
        <v>23</v>
      </c>
      <c r="D2311" t="s">
        <v>64</v>
      </c>
      <c r="E2311">
        <v>32026</v>
      </c>
    </row>
    <row r="2312" spans="1:5" hidden="1">
      <c r="A2312">
        <v>1997</v>
      </c>
      <c r="B2312" t="s">
        <v>106</v>
      </c>
      <c r="C2312" t="s">
        <v>23</v>
      </c>
      <c r="D2312" t="s">
        <v>66</v>
      </c>
      <c r="E2312">
        <v>0</v>
      </c>
    </row>
    <row r="2313" spans="1:5" hidden="1">
      <c r="A2313">
        <v>1997</v>
      </c>
      <c r="B2313" t="s">
        <v>106</v>
      </c>
      <c r="C2313" t="s">
        <v>23</v>
      </c>
      <c r="D2313" t="s">
        <v>67</v>
      </c>
      <c r="E2313">
        <v>11387</v>
      </c>
    </row>
    <row r="2314" spans="1:5" hidden="1">
      <c r="A2314">
        <v>1997</v>
      </c>
      <c r="B2314" t="s">
        <v>106</v>
      </c>
      <c r="C2314" t="s">
        <v>23</v>
      </c>
      <c r="D2314" t="s">
        <v>68</v>
      </c>
      <c r="E2314">
        <v>0</v>
      </c>
    </row>
    <row r="2315" spans="1:5" hidden="1">
      <c r="A2315">
        <v>1997</v>
      </c>
      <c r="B2315" t="s">
        <v>106</v>
      </c>
      <c r="C2315" t="s">
        <v>23</v>
      </c>
      <c r="D2315" t="s">
        <v>69</v>
      </c>
      <c r="E2315">
        <v>11387</v>
      </c>
    </row>
    <row r="2316" spans="1:5" hidden="1">
      <c r="A2316">
        <v>1997</v>
      </c>
      <c r="B2316" t="s">
        <v>106</v>
      </c>
      <c r="C2316" t="s">
        <v>23</v>
      </c>
      <c r="D2316" t="s">
        <v>70</v>
      </c>
      <c r="E2316">
        <v>0</v>
      </c>
    </row>
    <row r="2317" spans="1:5" hidden="1">
      <c r="A2317">
        <v>1997</v>
      </c>
      <c r="B2317" t="s">
        <v>106</v>
      </c>
      <c r="C2317" t="s">
        <v>23</v>
      </c>
      <c r="D2317" t="s">
        <v>71</v>
      </c>
      <c r="E2317">
        <v>0</v>
      </c>
    </row>
    <row r="2318" spans="1:5" hidden="1">
      <c r="A2318">
        <v>1997</v>
      </c>
      <c r="B2318" t="s">
        <v>106</v>
      </c>
      <c r="C2318" t="s">
        <v>23</v>
      </c>
      <c r="D2318" t="s">
        <v>109</v>
      </c>
      <c r="E2318">
        <v>2142250</v>
      </c>
    </row>
    <row r="2319" spans="1:5" hidden="1">
      <c r="A2319">
        <v>1997</v>
      </c>
      <c r="B2319" t="s">
        <v>106</v>
      </c>
      <c r="C2319" t="s">
        <v>23</v>
      </c>
      <c r="D2319" t="s">
        <v>110</v>
      </c>
      <c r="E2319">
        <v>1214245</v>
      </c>
    </row>
    <row r="2320" spans="1:5" hidden="1">
      <c r="A2320">
        <v>1997</v>
      </c>
      <c r="B2320" t="s">
        <v>106</v>
      </c>
      <c r="C2320" t="s">
        <v>23</v>
      </c>
      <c r="D2320" t="s">
        <v>111</v>
      </c>
      <c r="E2320">
        <v>928005</v>
      </c>
    </row>
    <row r="2321" spans="1:6" hidden="1">
      <c r="A2321">
        <v>1997</v>
      </c>
      <c r="B2321" t="s">
        <v>106</v>
      </c>
      <c r="C2321" t="s">
        <v>23</v>
      </c>
      <c r="D2321" t="s">
        <v>112</v>
      </c>
      <c r="E2321">
        <v>0</v>
      </c>
      <c r="F2321">
        <v>20</v>
      </c>
    </row>
    <row r="2322" spans="1:6" hidden="1">
      <c r="A2322">
        <v>1997</v>
      </c>
      <c r="B2322" t="s">
        <v>106</v>
      </c>
      <c r="C2322" t="s">
        <v>81</v>
      </c>
      <c r="D2322" t="s">
        <v>24</v>
      </c>
      <c r="E2322">
        <v>2920</v>
      </c>
    </row>
    <row r="2323" spans="1:6" hidden="1">
      <c r="A2323">
        <v>1997</v>
      </c>
      <c r="B2323" t="s">
        <v>106</v>
      </c>
      <c r="C2323" t="s">
        <v>81</v>
      </c>
      <c r="D2323" t="s">
        <v>25</v>
      </c>
      <c r="E2323">
        <v>2920</v>
      </c>
    </row>
    <row r="2324" spans="1:6" hidden="1">
      <c r="A2324">
        <v>1997</v>
      </c>
      <c r="B2324" t="s">
        <v>106</v>
      </c>
      <c r="C2324" t="s">
        <v>81</v>
      </c>
      <c r="D2324" t="s">
        <v>26</v>
      </c>
      <c r="E2324">
        <v>0</v>
      </c>
    </row>
    <row r="2325" spans="1:6" hidden="1">
      <c r="A2325">
        <v>1997</v>
      </c>
      <c r="B2325" t="s">
        <v>106</v>
      </c>
      <c r="C2325" t="s">
        <v>81</v>
      </c>
      <c r="D2325" t="s">
        <v>27</v>
      </c>
      <c r="E2325">
        <v>0</v>
      </c>
    </row>
    <row r="2326" spans="1:6" hidden="1">
      <c r="A2326">
        <v>1997</v>
      </c>
      <c r="B2326" t="s">
        <v>106</v>
      </c>
      <c r="C2326" t="s">
        <v>81</v>
      </c>
      <c r="D2326" t="s">
        <v>28</v>
      </c>
      <c r="E2326">
        <v>0</v>
      </c>
    </row>
    <row r="2327" spans="1:6" hidden="1">
      <c r="A2327">
        <v>1997</v>
      </c>
      <c r="B2327" t="s">
        <v>106</v>
      </c>
      <c r="C2327" t="s">
        <v>81</v>
      </c>
      <c r="D2327" t="s">
        <v>82</v>
      </c>
      <c r="E2327">
        <v>0</v>
      </c>
    </row>
    <row r="2328" spans="1:6" hidden="1">
      <c r="A2328">
        <v>1997</v>
      </c>
      <c r="B2328" t="s">
        <v>106</v>
      </c>
      <c r="C2328" t="s">
        <v>81</v>
      </c>
      <c r="D2328" t="s">
        <v>83</v>
      </c>
      <c r="E2328">
        <v>0</v>
      </c>
    </row>
    <row r="2329" spans="1:6" hidden="1">
      <c r="A2329">
        <v>1997</v>
      </c>
      <c r="B2329" t="s">
        <v>106</v>
      </c>
      <c r="C2329" t="s">
        <v>81</v>
      </c>
      <c r="D2329" t="s">
        <v>84</v>
      </c>
      <c r="E2329">
        <v>0</v>
      </c>
    </row>
    <row r="2330" spans="1:6" hidden="1">
      <c r="A2330">
        <v>1997</v>
      </c>
      <c r="B2330" t="s">
        <v>106</v>
      </c>
      <c r="C2330" t="s">
        <v>81</v>
      </c>
      <c r="D2330" t="s">
        <v>29</v>
      </c>
      <c r="E2330">
        <v>0</v>
      </c>
    </row>
    <row r="2331" spans="1:6" hidden="1">
      <c r="A2331">
        <v>1997</v>
      </c>
      <c r="B2331" t="s">
        <v>106</v>
      </c>
      <c r="C2331" t="s">
        <v>81</v>
      </c>
      <c r="D2331" t="s">
        <v>33</v>
      </c>
      <c r="E2331">
        <v>100405</v>
      </c>
    </row>
    <row r="2332" spans="1:6" hidden="1">
      <c r="A2332">
        <v>1997</v>
      </c>
      <c r="B2332" t="s">
        <v>106</v>
      </c>
      <c r="C2332" t="s">
        <v>81</v>
      </c>
      <c r="D2332" t="s">
        <v>34</v>
      </c>
      <c r="E2332">
        <v>53163</v>
      </c>
    </row>
    <row r="2333" spans="1:6" hidden="1">
      <c r="A2333">
        <v>1997</v>
      </c>
      <c r="B2333" t="s">
        <v>106</v>
      </c>
      <c r="C2333" t="s">
        <v>81</v>
      </c>
      <c r="D2333" t="s">
        <v>35</v>
      </c>
      <c r="E2333">
        <v>50661</v>
      </c>
    </row>
    <row r="2334" spans="1:6" hidden="1">
      <c r="A2334">
        <v>1997</v>
      </c>
      <c r="B2334" t="s">
        <v>106</v>
      </c>
      <c r="C2334" t="s">
        <v>81</v>
      </c>
      <c r="D2334" t="s">
        <v>36</v>
      </c>
      <c r="E2334">
        <v>3980</v>
      </c>
    </row>
    <row r="2335" spans="1:6" hidden="1">
      <c r="A2335">
        <v>1997</v>
      </c>
      <c r="B2335" t="s">
        <v>106</v>
      </c>
      <c r="C2335" t="s">
        <v>81</v>
      </c>
      <c r="D2335" t="s">
        <v>37</v>
      </c>
      <c r="E2335">
        <v>3980</v>
      </c>
    </row>
    <row r="2336" spans="1:6" hidden="1">
      <c r="A2336">
        <v>1997</v>
      </c>
      <c r="B2336" t="s">
        <v>106</v>
      </c>
      <c r="C2336" t="s">
        <v>81</v>
      </c>
      <c r="D2336" t="s">
        <v>38</v>
      </c>
      <c r="E2336">
        <v>0</v>
      </c>
    </row>
    <row r="2337" spans="1:5" hidden="1">
      <c r="A2337">
        <v>1997</v>
      </c>
      <c r="B2337" t="s">
        <v>106</v>
      </c>
      <c r="C2337" t="s">
        <v>81</v>
      </c>
      <c r="D2337" t="s">
        <v>39</v>
      </c>
      <c r="E2337">
        <v>43262</v>
      </c>
    </row>
    <row r="2338" spans="1:5" hidden="1">
      <c r="A2338">
        <v>1997</v>
      </c>
      <c r="B2338" t="s">
        <v>106</v>
      </c>
      <c r="C2338" t="s">
        <v>81</v>
      </c>
      <c r="D2338" t="s">
        <v>40</v>
      </c>
      <c r="E2338">
        <v>0</v>
      </c>
    </row>
    <row r="2339" spans="1:5" hidden="1">
      <c r="A2339">
        <v>1997</v>
      </c>
      <c r="B2339" t="s">
        <v>106</v>
      </c>
      <c r="C2339" t="s">
        <v>81</v>
      </c>
      <c r="D2339" t="s">
        <v>41</v>
      </c>
      <c r="E2339">
        <v>0</v>
      </c>
    </row>
    <row r="2340" spans="1:5" hidden="1">
      <c r="A2340">
        <v>1997</v>
      </c>
      <c r="B2340" t="s">
        <v>106</v>
      </c>
      <c r="C2340" t="s">
        <v>81</v>
      </c>
      <c r="D2340" t="s">
        <v>42</v>
      </c>
      <c r="E2340">
        <v>0</v>
      </c>
    </row>
    <row r="2341" spans="1:5" hidden="1">
      <c r="A2341">
        <v>1997</v>
      </c>
      <c r="B2341" t="s">
        <v>106</v>
      </c>
      <c r="C2341" t="s">
        <v>81</v>
      </c>
      <c r="D2341" t="s">
        <v>43</v>
      </c>
      <c r="E2341">
        <v>0</v>
      </c>
    </row>
    <row r="2342" spans="1:5" hidden="1">
      <c r="A2342">
        <v>1997</v>
      </c>
      <c r="B2342" t="s">
        <v>106</v>
      </c>
      <c r="C2342" t="s">
        <v>81</v>
      </c>
      <c r="D2342" t="s">
        <v>44</v>
      </c>
      <c r="E2342">
        <v>0</v>
      </c>
    </row>
    <row r="2343" spans="1:5" hidden="1">
      <c r="A2343">
        <v>1997</v>
      </c>
      <c r="B2343" t="s">
        <v>106</v>
      </c>
      <c r="C2343" t="s">
        <v>81</v>
      </c>
      <c r="D2343" t="s">
        <v>45</v>
      </c>
      <c r="E2343">
        <v>0</v>
      </c>
    </row>
    <row r="2344" spans="1:5" hidden="1">
      <c r="A2344">
        <v>1997</v>
      </c>
      <c r="B2344" t="s">
        <v>106</v>
      </c>
      <c r="C2344" t="s">
        <v>81</v>
      </c>
      <c r="D2344" t="s">
        <v>46</v>
      </c>
      <c r="E2344">
        <v>0</v>
      </c>
    </row>
    <row r="2345" spans="1:5" hidden="1">
      <c r="A2345">
        <v>1997</v>
      </c>
      <c r="B2345" t="s">
        <v>106</v>
      </c>
      <c r="C2345" t="s">
        <v>81</v>
      </c>
      <c r="D2345" t="s">
        <v>47</v>
      </c>
      <c r="E2345">
        <v>0</v>
      </c>
    </row>
    <row r="2346" spans="1:5" hidden="1">
      <c r="A2346">
        <v>1997</v>
      </c>
      <c r="B2346" t="s">
        <v>106</v>
      </c>
      <c r="C2346" t="s">
        <v>81</v>
      </c>
      <c r="D2346" t="s">
        <v>48</v>
      </c>
      <c r="E2346">
        <v>0</v>
      </c>
    </row>
    <row r="2347" spans="1:5" hidden="1">
      <c r="A2347">
        <v>1997</v>
      </c>
      <c r="B2347" t="s">
        <v>106</v>
      </c>
      <c r="C2347" t="s">
        <v>81</v>
      </c>
      <c r="D2347" t="s">
        <v>49</v>
      </c>
      <c r="E2347">
        <v>0</v>
      </c>
    </row>
    <row r="2348" spans="1:5" hidden="1">
      <c r="A2348">
        <v>1997</v>
      </c>
      <c r="B2348" t="s">
        <v>106</v>
      </c>
      <c r="C2348" t="s">
        <v>81</v>
      </c>
      <c r="D2348" t="s">
        <v>50</v>
      </c>
      <c r="E2348">
        <v>0</v>
      </c>
    </row>
    <row r="2349" spans="1:5" hidden="1">
      <c r="A2349">
        <v>1997</v>
      </c>
      <c r="B2349" t="s">
        <v>106</v>
      </c>
      <c r="C2349" t="s">
        <v>81</v>
      </c>
      <c r="D2349" t="s">
        <v>51</v>
      </c>
      <c r="E2349">
        <v>0</v>
      </c>
    </row>
    <row r="2350" spans="1:5" hidden="1">
      <c r="A2350">
        <v>1997</v>
      </c>
      <c r="B2350" t="s">
        <v>106</v>
      </c>
      <c r="C2350" t="s">
        <v>81</v>
      </c>
      <c r="D2350" t="s">
        <v>52</v>
      </c>
      <c r="E2350">
        <v>0</v>
      </c>
    </row>
    <row r="2351" spans="1:5" hidden="1">
      <c r="A2351">
        <v>1997</v>
      </c>
      <c r="B2351" t="s">
        <v>106</v>
      </c>
      <c r="C2351" t="s">
        <v>81</v>
      </c>
      <c r="D2351" t="s">
        <v>53</v>
      </c>
      <c r="E2351">
        <v>0</v>
      </c>
    </row>
    <row r="2352" spans="1:5" hidden="1">
      <c r="A2352">
        <v>1997</v>
      </c>
      <c r="B2352" t="s">
        <v>106</v>
      </c>
      <c r="C2352" t="s">
        <v>81</v>
      </c>
      <c r="D2352" t="s">
        <v>54</v>
      </c>
      <c r="E2352">
        <v>0</v>
      </c>
    </row>
    <row r="2353" spans="1:6" hidden="1">
      <c r="A2353">
        <v>1997</v>
      </c>
      <c r="B2353" t="s">
        <v>106</v>
      </c>
      <c r="C2353" t="s">
        <v>81</v>
      </c>
      <c r="D2353" t="s">
        <v>55</v>
      </c>
      <c r="E2353">
        <v>0</v>
      </c>
    </row>
    <row r="2354" spans="1:6" hidden="1">
      <c r="A2354">
        <v>1997</v>
      </c>
      <c r="B2354" t="s">
        <v>106</v>
      </c>
      <c r="C2354" t="s">
        <v>81</v>
      </c>
      <c r="D2354" t="s">
        <v>59</v>
      </c>
      <c r="E2354">
        <v>11230</v>
      </c>
    </row>
    <row r="2355" spans="1:6" hidden="1">
      <c r="A2355">
        <v>1997</v>
      </c>
      <c r="B2355" t="s">
        <v>106</v>
      </c>
      <c r="C2355" t="s">
        <v>81</v>
      </c>
      <c r="D2355" t="s">
        <v>60</v>
      </c>
      <c r="E2355">
        <v>0</v>
      </c>
    </row>
    <row r="2356" spans="1:6" hidden="1">
      <c r="A2356">
        <v>1997</v>
      </c>
      <c r="B2356" t="s">
        <v>106</v>
      </c>
      <c r="C2356" t="s">
        <v>81</v>
      </c>
      <c r="D2356" t="s">
        <v>61</v>
      </c>
      <c r="E2356">
        <v>0</v>
      </c>
    </row>
    <row r="2357" spans="1:6" hidden="1">
      <c r="A2357">
        <v>1997</v>
      </c>
      <c r="B2357" t="s">
        <v>106</v>
      </c>
      <c r="C2357" t="s">
        <v>81</v>
      </c>
      <c r="D2357" t="s">
        <v>62</v>
      </c>
      <c r="E2357">
        <v>0</v>
      </c>
    </row>
    <row r="2358" spans="1:6" hidden="1">
      <c r="A2358">
        <v>1997</v>
      </c>
      <c r="B2358" t="s">
        <v>106</v>
      </c>
      <c r="C2358" t="s">
        <v>81</v>
      </c>
      <c r="D2358" t="s">
        <v>64</v>
      </c>
      <c r="E2358">
        <v>11230</v>
      </c>
    </row>
    <row r="2359" spans="1:6" hidden="1">
      <c r="A2359">
        <v>1997</v>
      </c>
      <c r="B2359" t="s">
        <v>106</v>
      </c>
      <c r="C2359" t="s">
        <v>81</v>
      </c>
      <c r="D2359" t="s">
        <v>65</v>
      </c>
      <c r="E2359">
        <v>0</v>
      </c>
      <c r="F2359">
        <v>90</v>
      </c>
    </row>
    <row r="2360" spans="1:6" hidden="1">
      <c r="A2360">
        <v>1997</v>
      </c>
      <c r="B2360" t="s">
        <v>106</v>
      </c>
      <c r="C2360" t="s">
        <v>81</v>
      </c>
      <c r="D2360" t="s">
        <v>66</v>
      </c>
      <c r="E2360">
        <v>0</v>
      </c>
    </row>
    <row r="2361" spans="1:6" hidden="1">
      <c r="A2361">
        <v>1997</v>
      </c>
      <c r="B2361" t="s">
        <v>106</v>
      </c>
      <c r="C2361" t="s">
        <v>81</v>
      </c>
      <c r="D2361" t="s">
        <v>67</v>
      </c>
      <c r="E2361">
        <v>0</v>
      </c>
    </row>
    <row r="2362" spans="1:6" hidden="1">
      <c r="A2362">
        <v>1997</v>
      </c>
      <c r="B2362" t="s">
        <v>106</v>
      </c>
      <c r="C2362" t="s">
        <v>81</v>
      </c>
      <c r="D2362" t="s">
        <v>68</v>
      </c>
      <c r="E2362">
        <v>0</v>
      </c>
    </row>
    <row r="2363" spans="1:6" hidden="1">
      <c r="A2363">
        <v>1997</v>
      </c>
      <c r="B2363" t="s">
        <v>106</v>
      </c>
      <c r="C2363" t="s">
        <v>81</v>
      </c>
      <c r="D2363" t="s">
        <v>69</v>
      </c>
      <c r="E2363">
        <v>0</v>
      </c>
    </row>
    <row r="2364" spans="1:6" hidden="1">
      <c r="A2364">
        <v>1997</v>
      </c>
      <c r="B2364" t="s">
        <v>106</v>
      </c>
      <c r="C2364" t="s">
        <v>81</v>
      </c>
      <c r="D2364" t="s">
        <v>70</v>
      </c>
      <c r="E2364">
        <v>0</v>
      </c>
    </row>
    <row r="2365" spans="1:6" hidden="1">
      <c r="A2365">
        <v>1997</v>
      </c>
      <c r="B2365" t="s">
        <v>106</v>
      </c>
      <c r="C2365" t="s">
        <v>81</v>
      </c>
      <c r="D2365" t="s">
        <v>113</v>
      </c>
      <c r="E2365">
        <v>2629992</v>
      </c>
    </row>
    <row r="2366" spans="1:6" hidden="1">
      <c r="A2366">
        <v>1997</v>
      </c>
      <c r="B2366" t="s">
        <v>106</v>
      </c>
      <c r="C2366" t="s">
        <v>81</v>
      </c>
      <c r="D2366" t="s">
        <v>114</v>
      </c>
      <c r="E2366">
        <v>2066428</v>
      </c>
    </row>
    <row r="2367" spans="1:6" hidden="1">
      <c r="A2367">
        <v>1997</v>
      </c>
      <c r="B2367" t="s">
        <v>106</v>
      </c>
      <c r="C2367" t="s">
        <v>81</v>
      </c>
      <c r="D2367" t="s">
        <v>115</v>
      </c>
      <c r="E2367">
        <v>563564</v>
      </c>
    </row>
    <row r="2368" spans="1:6" hidden="1">
      <c r="A2368">
        <v>1997</v>
      </c>
      <c r="B2368" t="s">
        <v>106</v>
      </c>
      <c r="C2368" t="s">
        <v>81</v>
      </c>
      <c r="D2368" t="s">
        <v>116</v>
      </c>
      <c r="E2368">
        <v>0</v>
      </c>
      <c r="F2368">
        <v>20</v>
      </c>
    </row>
    <row r="2369" spans="1:6" hidden="1">
      <c r="A2369">
        <v>1998</v>
      </c>
      <c r="B2369" t="s">
        <v>6</v>
      </c>
      <c r="C2369" t="s">
        <v>7</v>
      </c>
      <c r="D2369" t="s">
        <v>263</v>
      </c>
      <c r="E2369">
        <v>-50118</v>
      </c>
    </row>
    <row r="2370" spans="1:6" hidden="1">
      <c r="A2370">
        <v>1998</v>
      </c>
      <c r="B2370" t="s">
        <v>6</v>
      </c>
      <c r="C2370" t="s">
        <v>7</v>
      </c>
      <c r="D2370" t="s">
        <v>8</v>
      </c>
      <c r="E2370">
        <v>973379</v>
      </c>
    </row>
    <row r="2371" spans="1:6" hidden="1">
      <c r="A2371">
        <v>1998</v>
      </c>
      <c r="B2371" t="s">
        <v>6</v>
      </c>
      <c r="C2371" t="s">
        <v>7</v>
      </c>
      <c r="D2371" t="s">
        <v>9</v>
      </c>
      <c r="E2371">
        <v>2070219</v>
      </c>
    </row>
    <row r="2372" spans="1:6" hidden="1">
      <c r="A2372">
        <v>1998</v>
      </c>
      <c r="B2372" t="s">
        <v>6</v>
      </c>
      <c r="C2372" t="s">
        <v>10</v>
      </c>
      <c r="D2372" t="s">
        <v>11</v>
      </c>
      <c r="E2372">
        <v>-294801</v>
      </c>
    </row>
    <row r="2373" spans="1:6" hidden="1">
      <c r="A2373">
        <v>1998</v>
      </c>
      <c r="B2373" t="s">
        <v>6</v>
      </c>
      <c r="C2373" t="s">
        <v>10</v>
      </c>
      <c r="D2373" t="s">
        <v>12</v>
      </c>
      <c r="E2373">
        <v>5853372</v>
      </c>
    </row>
    <row r="2374" spans="1:6" hidden="1">
      <c r="A2374">
        <v>1998</v>
      </c>
      <c r="B2374" t="s">
        <v>6</v>
      </c>
      <c r="C2374" t="s">
        <v>10</v>
      </c>
      <c r="D2374" t="s">
        <v>13</v>
      </c>
      <c r="E2374">
        <v>4601548</v>
      </c>
    </row>
    <row r="2375" spans="1:6" hidden="1">
      <c r="A2375">
        <v>1998</v>
      </c>
      <c r="B2375" t="s">
        <v>6</v>
      </c>
      <c r="C2375" t="s">
        <v>10</v>
      </c>
      <c r="D2375" t="s">
        <v>14</v>
      </c>
      <c r="E2375">
        <v>2547743</v>
      </c>
    </row>
    <row r="2376" spans="1:6" hidden="1">
      <c r="A2376">
        <v>1998</v>
      </c>
      <c r="B2376" t="s">
        <v>6</v>
      </c>
      <c r="C2376" t="s">
        <v>10</v>
      </c>
      <c r="D2376" t="s">
        <v>15</v>
      </c>
      <c r="E2376">
        <v>2247225</v>
      </c>
    </row>
    <row r="2377" spans="1:6" hidden="1">
      <c r="A2377">
        <v>1998</v>
      </c>
      <c r="B2377" t="s">
        <v>6</v>
      </c>
      <c r="C2377" t="s">
        <v>10</v>
      </c>
      <c r="D2377" t="s">
        <v>16</v>
      </c>
      <c r="E2377">
        <v>300518</v>
      </c>
    </row>
    <row r="2378" spans="1:6" hidden="1">
      <c r="A2378">
        <v>1998</v>
      </c>
      <c r="B2378" t="s">
        <v>6</v>
      </c>
      <c r="C2378" t="s">
        <v>10</v>
      </c>
      <c r="D2378" t="s">
        <v>17</v>
      </c>
      <c r="E2378">
        <v>0</v>
      </c>
      <c r="F2378">
        <v>20</v>
      </c>
    </row>
    <row r="2379" spans="1:6" hidden="1">
      <c r="A2379">
        <v>1998</v>
      </c>
      <c r="B2379" t="s">
        <v>6</v>
      </c>
      <c r="C2379" t="s">
        <v>10</v>
      </c>
      <c r="D2379" t="s">
        <v>18</v>
      </c>
      <c r="E2379">
        <v>5892658</v>
      </c>
    </row>
    <row r="2380" spans="1:6" hidden="1">
      <c r="A2380">
        <v>1998</v>
      </c>
      <c r="B2380" t="s">
        <v>6</v>
      </c>
      <c r="C2380" t="s">
        <v>10</v>
      </c>
      <c r="D2380" t="s">
        <v>19</v>
      </c>
      <c r="E2380">
        <v>5996764</v>
      </c>
    </row>
    <row r="2381" spans="1:6" hidden="1">
      <c r="A2381">
        <v>1998</v>
      </c>
      <c r="B2381" t="s">
        <v>6</v>
      </c>
      <c r="C2381" t="s">
        <v>10</v>
      </c>
      <c r="D2381" t="s">
        <v>20</v>
      </c>
      <c r="E2381">
        <v>5996764</v>
      </c>
    </row>
    <row r="2382" spans="1:6" hidden="1">
      <c r="A2382">
        <v>1998</v>
      </c>
      <c r="B2382" t="s">
        <v>6</v>
      </c>
      <c r="C2382" t="s">
        <v>10</v>
      </c>
      <c r="D2382" t="s">
        <v>21</v>
      </c>
      <c r="E2382">
        <v>944421</v>
      </c>
    </row>
    <row r="2383" spans="1:6" hidden="1">
      <c r="A2383">
        <v>1998</v>
      </c>
      <c r="B2383" t="s">
        <v>6</v>
      </c>
      <c r="C2383" t="s">
        <v>10</v>
      </c>
      <c r="D2383" t="s">
        <v>22</v>
      </c>
      <c r="E2383">
        <v>-570618</v>
      </c>
    </row>
    <row r="2384" spans="1:6" hidden="1">
      <c r="A2384">
        <v>1998</v>
      </c>
      <c r="B2384" t="s">
        <v>6</v>
      </c>
      <c r="C2384" t="s">
        <v>23</v>
      </c>
      <c r="D2384" t="s">
        <v>24</v>
      </c>
      <c r="E2384">
        <v>2515236</v>
      </c>
    </row>
    <row r="2385" spans="1:5" hidden="1">
      <c r="A2385">
        <v>1998</v>
      </c>
      <c r="B2385" t="s">
        <v>6</v>
      </c>
      <c r="C2385" t="s">
        <v>23</v>
      </c>
      <c r="D2385" t="s">
        <v>25</v>
      </c>
      <c r="E2385">
        <v>2035542</v>
      </c>
    </row>
    <row r="2386" spans="1:5" hidden="1">
      <c r="A2386">
        <v>1998</v>
      </c>
      <c r="B2386" t="s">
        <v>6</v>
      </c>
      <c r="C2386" t="s">
        <v>23</v>
      </c>
      <c r="D2386" t="s">
        <v>26</v>
      </c>
      <c r="E2386">
        <v>479694</v>
      </c>
    </row>
    <row r="2387" spans="1:5" hidden="1">
      <c r="A2387">
        <v>1998</v>
      </c>
      <c r="B2387" t="s">
        <v>6</v>
      </c>
      <c r="C2387" t="s">
        <v>23</v>
      </c>
      <c r="D2387" t="s">
        <v>27</v>
      </c>
      <c r="E2387">
        <v>855287</v>
      </c>
    </row>
    <row r="2388" spans="1:5" hidden="1">
      <c r="A2388">
        <v>1998</v>
      </c>
      <c r="B2388" t="s">
        <v>6</v>
      </c>
      <c r="C2388" t="s">
        <v>23</v>
      </c>
      <c r="D2388" t="s">
        <v>28</v>
      </c>
      <c r="E2388">
        <v>731073</v>
      </c>
    </row>
    <row r="2389" spans="1:5" hidden="1">
      <c r="A2389">
        <v>1998</v>
      </c>
      <c r="B2389" t="s">
        <v>6</v>
      </c>
      <c r="C2389" t="s">
        <v>23</v>
      </c>
      <c r="D2389" t="s">
        <v>29</v>
      </c>
      <c r="E2389">
        <v>124214</v>
      </c>
    </row>
    <row r="2390" spans="1:5" hidden="1">
      <c r="A2390">
        <v>1998</v>
      </c>
      <c r="B2390" t="s">
        <v>6</v>
      </c>
      <c r="C2390" t="s">
        <v>23</v>
      </c>
      <c r="D2390" t="s">
        <v>30</v>
      </c>
      <c r="E2390">
        <v>64894</v>
      </c>
    </row>
    <row r="2391" spans="1:5" hidden="1">
      <c r="A2391">
        <v>1998</v>
      </c>
      <c r="B2391" t="s">
        <v>6</v>
      </c>
      <c r="C2391" t="s">
        <v>23</v>
      </c>
      <c r="D2391" t="s">
        <v>31</v>
      </c>
      <c r="E2391">
        <v>24584</v>
      </c>
    </row>
    <row r="2392" spans="1:5" hidden="1">
      <c r="A2392">
        <v>1998</v>
      </c>
      <c r="B2392" t="s">
        <v>6</v>
      </c>
      <c r="C2392" t="s">
        <v>23</v>
      </c>
      <c r="D2392" t="s">
        <v>32</v>
      </c>
      <c r="E2392">
        <v>40310</v>
      </c>
    </row>
    <row r="2393" spans="1:5" hidden="1">
      <c r="A2393">
        <v>1998</v>
      </c>
      <c r="B2393" t="s">
        <v>6</v>
      </c>
      <c r="C2393" t="s">
        <v>23</v>
      </c>
      <c r="D2393" t="s">
        <v>33</v>
      </c>
      <c r="E2393">
        <v>931067</v>
      </c>
    </row>
    <row r="2394" spans="1:5" hidden="1">
      <c r="A2394">
        <v>1998</v>
      </c>
      <c r="B2394" t="s">
        <v>6</v>
      </c>
      <c r="C2394" t="s">
        <v>23</v>
      </c>
      <c r="D2394" t="s">
        <v>34</v>
      </c>
      <c r="E2394">
        <v>187429</v>
      </c>
    </row>
    <row r="2395" spans="1:5" hidden="1">
      <c r="A2395">
        <v>1998</v>
      </c>
      <c r="B2395" t="s">
        <v>6</v>
      </c>
      <c r="C2395" t="s">
        <v>23</v>
      </c>
      <c r="D2395" t="s">
        <v>35</v>
      </c>
      <c r="E2395">
        <v>221634</v>
      </c>
    </row>
    <row r="2396" spans="1:5" hidden="1">
      <c r="A2396">
        <v>1998</v>
      </c>
      <c r="B2396" t="s">
        <v>6</v>
      </c>
      <c r="C2396" t="s">
        <v>23</v>
      </c>
      <c r="D2396" t="s">
        <v>36</v>
      </c>
      <c r="E2396">
        <v>677181</v>
      </c>
    </row>
    <row r="2397" spans="1:5" hidden="1">
      <c r="A2397">
        <v>1998</v>
      </c>
      <c r="B2397" t="s">
        <v>6</v>
      </c>
      <c r="C2397" t="s">
        <v>23</v>
      </c>
      <c r="D2397" t="s">
        <v>37</v>
      </c>
      <c r="E2397">
        <v>22159</v>
      </c>
    </row>
    <row r="2398" spans="1:5" hidden="1">
      <c r="A2398">
        <v>1998</v>
      </c>
      <c r="B2398" t="s">
        <v>6</v>
      </c>
      <c r="C2398" t="s">
        <v>23</v>
      </c>
      <c r="D2398" t="s">
        <v>38</v>
      </c>
      <c r="E2398">
        <v>655022</v>
      </c>
    </row>
    <row r="2399" spans="1:5" hidden="1">
      <c r="A2399">
        <v>1998</v>
      </c>
      <c r="B2399" t="s">
        <v>6</v>
      </c>
      <c r="C2399" t="s">
        <v>23</v>
      </c>
      <c r="D2399" t="s">
        <v>39</v>
      </c>
      <c r="E2399">
        <v>50311</v>
      </c>
    </row>
    <row r="2400" spans="1:5" hidden="1">
      <c r="A2400">
        <v>1998</v>
      </c>
      <c r="B2400" t="s">
        <v>6</v>
      </c>
      <c r="C2400" t="s">
        <v>23</v>
      </c>
      <c r="D2400" t="s">
        <v>40</v>
      </c>
      <c r="E2400">
        <v>1981</v>
      </c>
    </row>
    <row r="2401" spans="1:5" hidden="1">
      <c r="A2401">
        <v>1998</v>
      </c>
      <c r="B2401" t="s">
        <v>6</v>
      </c>
      <c r="C2401" t="s">
        <v>23</v>
      </c>
      <c r="D2401" t="s">
        <v>41</v>
      </c>
      <c r="E2401">
        <v>1981</v>
      </c>
    </row>
    <row r="2402" spans="1:5" hidden="1">
      <c r="A2402">
        <v>1998</v>
      </c>
      <c r="B2402" t="s">
        <v>6</v>
      </c>
      <c r="C2402" t="s">
        <v>23</v>
      </c>
      <c r="D2402" t="s">
        <v>42</v>
      </c>
      <c r="E2402">
        <v>0</v>
      </c>
    </row>
    <row r="2403" spans="1:5" hidden="1">
      <c r="A2403">
        <v>1998</v>
      </c>
      <c r="B2403" t="s">
        <v>6</v>
      </c>
      <c r="C2403" t="s">
        <v>23</v>
      </c>
      <c r="D2403" t="s">
        <v>43</v>
      </c>
      <c r="E2403">
        <v>0</v>
      </c>
    </row>
    <row r="2404" spans="1:5" hidden="1">
      <c r="A2404">
        <v>1998</v>
      </c>
      <c r="B2404" t="s">
        <v>6</v>
      </c>
      <c r="C2404" t="s">
        <v>23</v>
      </c>
      <c r="D2404" t="s">
        <v>44</v>
      </c>
      <c r="E2404">
        <v>14165</v>
      </c>
    </row>
    <row r="2405" spans="1:5" hidden="1">
      <c r="A2405">
        <v>1998</v>
      </c>
      <c r="B2405" t="s">
        <v>6</v>
      </c>
      <c r="C2405" t="s">
        <v>23</v>
      </c>
      <c r="D2405" t="s">
        <v>45</v>
      </c>
      <c r="E2405">
        <v>450881</v>
      </c>
    </row>
    <row r="2406" spans="1:5" hidden="1">
      <c r="A2406">
        <v>1998</v>
      </c>
      <c r="B2406" t="s">
        <v>6</v>
      </c>
      <c r="C2406" t="s">
        <v>23</v>
      </c>
      <c r="D2406" t="s">
        <v>46</v>
      </c>
      <c r="E2406">
        <v>450881</v>
      </c>
    </row>
    <row r="2407" spans="1:5" hidden="1">
      <c r="A2407">
        <v>1998</v>
      </c>
      <c r="B2407" t="s">
        <v>6</v>
      </c>
      <c r="C2407" t="s">
        <v>23</v>
      </c>
      <c r="D2407" t="s">
        <v>47</v>
      </c>
      <c r="E2407">
        <v>0</v>
      </c>
    </row>
    <row r="2408" spans="1:5" hidden="1">
      <c r="A2408">
        <v>1998</v>
      </c>
      <c r="B2408" t="s">
        <v>6</v>
      </c>
      <c r="C2408" t="s">
        <v>23</v>
      </c>
      <c r="D2408" t="s">
        <v>48</v>
      </c>
      <c r="E2408">
        <v>1957369</v>
      </c>
    </row>
    <row r="2409" spans="1:5" hidden="1">
      <c r="A2409">
        <v>1998</v>
      </c>
      <c r="B2409" t="s">
        <v>6</v>
      </c>
      <c r="C2409" t="s">
        <v>23</v>
      </c>
      <c r="D2409" t="s">
        <v>49</v>
      </c>
      <c r="E2409">
        <v>623875</v>
      </c>
    </row>
    <row r="2410" spans="1:5" hidden="1">
      <c r="A2410">
        <v>1998</v>
      </c>
      <c r="B2410" t="s">
        <v>6</v>
      </c>
      <c r="C2410" t="s">
        <v>23</v>
      </c>
      <c r="D2410" t="s">
        <v>50</v>
      </c>
      <c r="E2410">
        <v>464146</v>
      </c>
    </row>
    <row r="2411" spans="1:5" hidden="1">
      <c r="A2411">
        <v>1998</v>
      </c>
      <c r="B2411" t="s">
        <v>6</v>
      </c>
      <c r="C2411" t="s">
        <v>23</v>
      </c>
      <c r="D2411" t="s">
        <v>51</v>
      </c>
      <c r="E2411">
        <v>15548</v>
      </c>
    </row>
    <row r="2412" spans="1:5" hidden="1">
      <c r="A2412">
        <v>1998</v>
      </c>
      <c r="B2412" t="s">
        <v>6</v>
      </c>
      <c r="C2412" t="s">
        <v>23</v>
      </c>
      <c r="D2412" t="s">
        <v>52</v>
      </c>
      <c r="E2412">
        <v>144181</v>
      </c>
    </row>
    <row r="2413" spans="1:5" hidden="1">
      <c r="A2413">
        <v>1998</v>
      </c>
      <c r="B2413" t="s">
        <v>6</v>
      </c>
      <c r="C2413" t="s">
        <v>23</v>
      </c>
      <c r="D2413" t="s">
        <v>53</v>
      </c>
      <c r="E2413">
        <v>0</v>
      </c>
    </row>
    <row r="2414" spans="1:5" hidden="1">
      <c r="A2414">
        <v>1998</v>
      </c>
      <c r="B2414" t="s">
        <v>6</v>
      </c>
      <c r="C2414" t="s">
        <v>23</v>
      </c>
      <c r="D2414" t="s">
        <v>54</v>
      </c>
      <c r="E2414">
        <v>0</v>
      </c>
    </row>
    <row r="2415" spans="1:5" hidden="1">
      <c r="A2415">
        <v>1998</v>
      </c>
      <c r="B2415" t="s">
        <v>6</v>
      </c>
      <c r="C2415" t="s">
        <v>23</v>
      </c>
      <c r="D2415" t="s">
        <v>55</v>
      </c>
      <c r="E2415">
        <v>771079</v>
      </c>
    </row>
    <row r="2416" spans="1:5" hidden="1">
      <c r="A2416">
        <v>1998</v>
      </c>
      <c r="B2416" t="s">
        <v>6</v>
      </c>
      <c r="C2416" t="s">
        <v>23</v>
      </c>
      <c r="D2416" t="s">
        <v>56</v>
      </c>
      <c r="E2416">
        <v>562414</v>
      </c>
    </row>
    <row r="2417" spans="1:6" hidden="1">
      <c r="A2417">
        <v>1998</v>
      </c>
      <c r="B2417" t="s">
        <v>6</v>
      </c>
      <c r="C2417" t="s">
        <v>23</v>
      </c>
      <c r="D2417" t="s">
        <v>57</v>
      </c>
      <c r="E2417">
        <v>560050</v>
      </c>
    </row>
    <row r="2418" spans="1:6" hidden="1">
      <c r="A2418">
        <v>1998</v>
      </c>
      <c r="B2418" t="s">
        <v>6</v>
      </c>
      <c r="C2418" t="s">
        <v>23</v>
      </c>
      <c r="D2418" t="s">
        <v>58</v>
      </c>
      <c r="E2418">
        <v>2364</v>
      </c>
    </row>
    <row r="2419" spans="1:6" hidden="1">
      <c r="A2419">
        <v>1998</v>
      </c>
      <c r="B2419" t="s">
        <v>6</v>
      </c>
      <c r="C2419" t="s">
        <v>23</v>
      </c>
      <c r="D2419" t="s">
        <v>59</v>
      </c>
      <c r="E2419">
        <v>337389</v>
      </c>
    </row>
    <row r="2420" spans="1:6" hidden="1">
      <c r="A2420">
        <v>1998</v>
      </c>
      <c r="B2420" t="s">
        <v>6</v>
      </c>
      <c r="C2420" t="s">
        <v>23</v>
      </c>
      <c r="D2420" t="s">
        <v>60</v>
      </c>
      <c r="E2420">
        <v>44303</v>
      </c>
    </row>
    <row r="2421" spans="1:6" hidden="1">
      <c r="A2421">
        <v>1998</v>
      </c>
      <c r="B2421" t="s">
        <v>6</v>
      </c>
      <c r="C2421" t="s">
        <v>23</v>
      </c>
      <c r="D2421" t="s">
        <v>61</v>
      </c>
      <c r="E2421">
        <v>42740</v>
      </c>
    </row>
    <row r="2422" spans="1:6" hidden="1">
      <c r="A2422">
        <v>1998</v>
      </c>
      <c r="B2422" t="s">
        <v>6</v>
      </c>
      <c r="C2422" t="s">
        <v>23</v>
      </c>
      <c r="D2422" t="s">
        <v>62</v>
      </c>
      <c r="E2422">
        <v>0</v>
      </c>
    </row>
    <row r="2423" spans="1:6" hidden="1">
      <c r="A2423">
        <v>1998</v>
      </c>
      <c r="B2423" t="s">
        <v>6</v>
      </c>
      <c r="C2423" t="s">
        <v>23</v>
      </c>
      <c r="D2423" t="s">
        <v>63</v>
      </c>
      <c r="E2423">
        <v>0</v>
      </c>
    </row>
    <row r="2424" spans="1:6" hidden="1">
      <c r="A2424">
        <v>1998</v>
      </c>
      <c r="B2424" t="s">
        <v>6</v>
      </c>
      <c r="C2424" t="s">
        <v>23</v>
      </c>
      <c r="D2424" t="s">
        <v>64</v>
      </c>
      <c r="E2424">
        <v>250346</v>
      </c>
    </row>
    <row r="2425" spans="1:6" hidden="1">
      <c r="A2425">
        <v>1998</v>
      </c>
      <c r="B2425" t="s">
        <v>6</v>
      </c>
      <c r="C2425" t="s">
        <v>23</v>
      </c>
      <c r="D2425" t="s">
        <v>65</v>
      </c>
      <c r="E2425">
        <v>0</v>
      </c>
      <c r="F2425">
        <v>90</v>
      </c>
    </row>
    <row r="2426" spans="1:6" hidden="1">
      <c r="A2426">
        <v>1998</v>
      </c>
      <c r="B2426" t="s">
        <v>6</v>
      </c>
      <c r="C2426" t="s">
        <v>23</v>
      </c>
      <c r="D2426" t="s">
        <v>66</v>
      </c>
      <c r="E2426">
        <v>18</v>
      </c>
    </row>
    <row r="2427" spans="1:6" hidden="1">
      <c r="A2427">
        <v>1998</v>
      </c>
      <c r="B2427" t="s">
        <v>6</v>
      </c>
      <c r="C2427" t="s">
        <v>23</v>
      </c>
      <c r="D2427" t="s">
        <v>67</v>
      </c>
      <c r="E2427">
        <v>131193</v>
      </c>
    </row>
    <row r="2428" spans="1:6" hidden="1">
      <c r="A2428">
        <v>1998</v>
      </c>
      <c r="B2428" t="s">
        <v>6</v>
      </c>
      <c r="C2428" t="s">
        <v>23</v>
      </c>
      <c r="D2428" t="s">
        <v>68</v>
      </c>
      <c r="E2428">
        <v>0</v>
      </c>
    </row>
    <row r="2429" spans="1:6" hidden="1">
      <c r="A2429">
        <v>1998</v>
      </c>
      <c r="B2429" t="s">
        <v>6</v>
      </c>
      <c r="C2429" t="s">
        <v>23</v>
      </c>
      <c r="D2429" t="s">
        <v>69</v>
      </c>
      <c r="E2429">
        <v>131193</v>
      </c>
    </row>
    <row r="2430" spans="1:6" hidden="1">
      <c r="A2430">
        <v>1998</v>
      </c>
      <c r="B2430" t="s">
        <v>6</v>
      </c>
      <c r="C2430" t="s">
        <v>23</v>
      </c>
      <c r="D2430" t="s">
        <v>70</v>
      </c>
      <c r="E2430">
        <v>0</v>
      </c>
    </row>
    <row r="2431" spans="1:6" hidden="1">
      <c r="A2431">
        <v>1998</v>
      </c>
      <c r="B2431" t="s">
        <v>6</v>
      </c>
      <c r="C2431" t="s">
        <v>23</v>
      </c>
      <c r="D2431" t="s">
        <v>71</v>
      </c>
      <c r="E2431">
        <v>0</v>
      </c>
    </row>
    <row r="2432" spans="1:6" hidden="1">
      <c r="A2432">
        <v>1998</v>
      </c>
      <c r="B2432" t="s">
        <v>6</v>
      </c>
      <c r="C2432" t="s">
        <v>23</v>
      </c>
      <c r="D2432" t="s">
        <v>72</v>
      </c>
      <c r="E2432">
        <v>6191119</v>
      </c>
    </row>
    <row r="2433" spans="1:5" hidden="1">
      <c r="A2433">
        <v>1998</v>
      </c>
      <c r="B2433" t="s">
        <v>6</v>
      </c>
      <c r="C2433" t="s">
        <v>23</v>
      </c>
      <c r="D2433" t="s">
        <v>73</v>
      </c>
      <c r="E2433">
        <v>5052343</v>
      </c>
    </row>
    <row r="2434" spans="1:5" hidden="1">
      <c r="A2434">
        <v>1998</v>
      </c>
      <c r="B2434" t="s">
        <v>6</v>
      </c>
      <c r="C2434" t="s">
        <v>23</v>
      </c>
      <c r="D2434" t="s">
        <v>74</v>
      </c>
      <c r="E2434">
        <v>4308178</v>
      </c>
    </row>
    <row r="2435" spans="1:5" hidden="1">
      <c r="A2435">
        <v>1998</v>
      </c>
      <c r="B2435" t="s">
        <v>6</v>
      </c>
      <c r="C2435" t="s">
        <v>23</v>
      </c>
      <c r="D2435" t="s">
        <v>75</v>
      </c>
      <c r="E2435">
        <v>744165</v>
      </c>
    </row>
    <row r="2436" spans="1:5" hidden="1">
      <c r="A2436">
        <v>1998</v>
      </c>
      <c r="B2436" t="s">
        <v>6</v>
      </c>
      <c r="C2436" t="s">
        <v>23</v>
      </c>
      <c r="D2436" t="s">
        <v>76</v>
      </c>
      <c r="E2436">
        <v>1527641</v>
      </c>
    </row>
    <row r="2437" spans="1:5" hidden="1">
      <c r="A2437">
        <v>1998</v>
      </c>
      <c r="B2437" t="s">
        <v>6</v>
      </c>
      <c r="C2437" t="s">
        <v>23</v>
      </c>
      <c r="D2437" t="s">
        <v>77</v>
      </c>
      <c r="E2437">
        <v>1251824</v>
      </c>
    </row>
    <row r="2438" spans="1:5" hidden="1">
      <c r="A2438">
        <v>1998</v>
      </c>
      <c r="B2438" t="s">
        <v>6</v>
      </c>
      <c r="C2438" t="s">
        <v>23</v>
      </c>
      <c r="D2438" t="s">
        <v>78</v>
      </c>
      <c r="E2438">
        <v>1407413</v>
      </c>
    </row>
    <row r="2439" spans="1:5" hidden="1">
      <c r="A2439">
        <v>1998</v>
      </c>
      <c r="B2439" t="s">
        <v>6</v>
      </c>
      <c r="C2439" t="s">
        <v>23</v>
      </c>
      <c r="D2439" t="s">
        <v>79</v>
      </c>
      <c r="E2439">
        <v>119966</v>
      </c>
    </row>
    <row r="2440" spans="1:5" hidden="1">
      <c r="A2440">
        <v>1998</v>
      </c>
      <c r="B2440" t="s">
        <v>6</v>
      </c>
      <c r="C2440" t="s">
        <v>23</v>
      </c>
      <c r="D2440" t="s">
        <v>80</v>
      </c>
      <c r="E2440">
        <v>262</v>
      </c>
    </row>
    <row r="2441" spans="1:5" hidden="1">
      <c r="A2441">
        <v>1998</v>
      </c>
      <c r="B2441" t="s">
        <v>6</v>
      </c>
      <c r="C2441" t="s">
        <v>81</v>
      </c>
      <c r="D2441" t="s">
        <v>24</v>
      </c>
      <c r="E2441">
        <v>2550039</v>
      </c>
    </row>
    <row r="2442" spans="1:5" hidden="1">
      <c r="A2442">
        <v>1998</v>
      </c>
      <c r="B2442" t="s">
        <v>6</v>
      </c>
      <c r="C2442" t="s">
        <v>81</v>
      </c>
      <c r="D2442" t="s">
        <v>25</v>
      </c>
      <c r="E2442">
        <v>2070345</v>
      </c>
    </row>
    <row r="2443" spans="1:5" hidden="1">
      <c r="A2443">
        <v>1998</v>
      </c>
      <c r="B2443" t="s">
        <v>6</v>
      </c>
      <c r="C2443" t="s">
        <v>81</v>
      </c>
      <c r="D2443" t="s">
        <v>26</v>
      </c>
      <c r="E2443">
        <v>479694</v>
      </c>
    </row>
    <row r="2444" spans="1:5" hidden="1">
      <c r="A2444">
        <v>1998</v>
      </c>
      <c r="B2444" t="s">
        <v>6</v>
      </c>
      <c r="C2444" t="s">
        <v>81</v>
      </c>
      <c r="D2444" t="s">
        <v>27</v>
      </c>
      <c r="E2444">
        <v>855287</v>
      </c>
    </row>
    <row r="2445" spans="1:5" hidden="1">
      <c r="A2445">
        <v>1998</v>
      </c>
      <c r="B2445" t="s">
        <v>6</v>
      </c>
      <c r="C2445" t="s">
        <v>81</v>
      </c>
      <c r="D2445" t="s">
        <v>28</v>
      </c>
      <c r="E2445">
        <v>731073</v>
      </c>
    </row>
    <row r="2446" spans="1:5" hidden="1">
      <c r="A2446">
        <v>1998</v>
      </c>
      <c r="B2446" t="s">
        <v>6</v>
      </c>
      <c r="C2446" t="s">
        <v>81</v>
      </c>
      <c r="D2446" t="s">
        <v>82</v>
      </c>
      <c r="E2446">
        <v>452708</v>
      </c>
    </row>
    <row r="2447" spans="1:5" hidden="1">
      <c r="A2447">
        <v>1998</v>
      </c>
      <c r="B2447" t="s">
        <v>6</v>
      </c>
      <c r="C2447" t="s">
        <v>81</v>
      </c>
      <c r="D2447" t="s">
        <v>83</v>
      </c>
      <c r="E2447">
        <v>27195</v>
      </c>
    </row>
    <row r="2448" spans="1:5" hidden="1">
      <c r="A2448">
        <v>1998</v>
      </c>
      <c r="B2448" t="s">
        <v>6</v>
      </c>
      <c r="C2448" t="s">
        <v>81</v>
      </c>
      <c r="D2448" t="s">
        <v>84</v>
      </c>
      <c r="E2448">
        <v>251170</v>
      </c>
    </row>
    <row r="2449" spans="1:5" hidden="1">
      <c r="A2449">
        <v>1998</v>
      </c>
      <c r="B2449" t="s">
        <v>6</v>
      </c>
      <c r="C2449" t="s">
        <v>81</v>
      </c>
      <c r="D2449" t="s">
        <v>85</v>
      </c>
      <c r="E2449">
        <v>706490</v>
      </c>
    </row>
    <row r="2450" spans="1:5" hidden="1">
      <c r="A2450">
        <v>1998</v>
      </c>
      <c r="B2450" t="s">
        <v>6</v>
      </c>
      <c r="C2450" t="s">
        <v>81</v>
      </c>
      <c r="D2450" t="s">
        <v>29</v>
      </c>
      <c r="E2450">
        <v>124214</v>
      </c>
    </row>
    <row r="2451" spans="1:5" hidden="1">
      <c r="A2451">
        <v>1998</v>
      </c>
      <c r="B2451" t="s">
        <v>6</v>
      </c>
      <c r="C2451" t="s">
        <v>81</v>
      </c>
      <c r="D2451" t="s">
        <v>30</v>
      </c>
      <c r="E2451">
        <v>64894</v>
      </c>
    </row>
    <row r="2452" spans="1:5" hidden="1">
      <c r="A2452">
        <v>1998</v>
      </c>
      <c r="B2452" t="s">
        <v>6</v>
      </c>
      <c r="C2452" t="s">
        <v>81</v>
      </c>
      <c r="D2452" t="s">
        <v>31</v>
      </c>
      <c r="E2452">
        <v>24584</v>
      </c>
    </row>
    <row r="2453" spans="1:5" hidden="1">
      <c r="A2453">
        <v>1998</v>
      </c>
      <c r="B2453" t="s">
        <v>6</v>
      </c>
      <c r="C2453" t="s">
        <v>81</v>
      </c>
      <c r="D2453" t="s">
        <v>32</v>
      </c>
      <c r="E2453">
        <v>40310</v>
      </c>
    </row>
    <row r="2454" spans="1:5" hidden="1">
      <c r="A2454">
        <v>1998</v>
      </c>
      <c r="B2454" t="s">
        <v>6</v>
      </c>
      <c r="C2454" t="s">
        <v>81</v>
      </c>
      <c r="D2454" t="s">
        <v>33</v>
      </c>
      <c r="E2454">
        <v>935550</v>
      </c>
    </row>
    <row r="2455" spans="1:5" hidden="1">
      <c r="A2455">
        <v>1998</v>
      </c>
      <c r="B2455" t="s">
        <v>6</v>
      </c>
      <c r="C2455" t="s">
        <v>81</v>
      </c>
      <c r="D2455" t="s">
        <v>34</v>
      </c>
      <c r="E2455">
        <v>244404</v>
      </c>
    </row>
    <row r="2456" spans="1:5" hidden="1">
      <c r="A2456">
        <v>1998</v>
      </c>
      <c r="B2456" t="s">
        <v>6</v>
      </c>
      <c r="C2456" t="s">
        <v>81</v>
      </c>
      <c r="D2456" t="s">
        <v>35</v>
      </c>
      <c r="E2456">
        <v>284642</v>
      </c>
    </row>
    <row r="2457" spans="1:5" hidden="1">
      <c r="A2457">
        <v>1998</v>
      </c>
      <c r="B2457" t="s">
        <v>6</v>
      </c>
      <c r="C2457" t="s">
        <v>81</v>
      </c>
      <c r="D2457" t="s">
        <v>36</v>
      </c>
      <c r="E2457">
        <v>668083</v>
      </c>
    </row>
    <row r="2458" spans="1:5" hidden="1">
      <c r="A2458">
        <v>1998</v>
      </c>
      <c r="B2458" t="s">
        <v>6</v>
      </c>
      <c r="C2458" t="s">
        <v>81</v>
      </c>
      <c r="D2458" t="s">
        <v>37</v>
      </c>
      <c r="E2458">
        <v>13061</v>
      </c>
    </row>
    <row r="2459" spans="1:5" hidden="1">
      <c r="A2459">
        <v>1998</v>
      </c>
      <c r="B2459" t="s">
        <v>6</v>
      </c>
      <c r="C2459" t="s">
        <v>81</v>
      </c>
      <c r="D2459" t="s">
        <v>38</v>
      </c>
      <c r="E2459">
        <v>655022</v>
      </c>
    </row>
    <row r="2460" spans="1:5" hidden="1">
      <c r="A2460">
        <v>1998</v>
      </c>
      <c r="B2460" t="s">
        <v>6</v>
      </c>
      <c r="C2460" t="s">
        <v>81</v>
      </c>
      <c r="D2460" t="s">
        <v>39</v>
      </c>
      <c r="E2460">
        <v>6917</v>
      </c>
    </row>
    <row r="2461" spans="1:5" hidden="1">
      <c r="A2461">
        <v>1998</v>
      </c>
      <c r="B2461" t="s">
        <v>6</v>
      </c>
      <c r="C2461" t="s">
        <v>81</v>
      </c>
      <c r="D2461" t="s">
        <v>40</v>
      </c>
      <c r="E2461">
        <v>1981</v>
      </c>
    </row>
    <row r="2462" spans="1:5" hidden="1">
      <c r="A2462">
        <v>1998</v>
      </c>
      <c r="B2462" t="s">
        <v>6</v>
      </c>
      <c r="C2462" t="s">
        <v>81</v>
      </c>
      <c r="D2462" t="s">
        <v>41</v>
      </c>
      <c r="E2462">
        <v>1981</v>
      </c>
    </row>
    <row r="2463" spans="1:5" hidden="1">
      <c r="A2463">
        <v>1998</v>
      </c>
      <c r="B2463" t="s">
        <v>6</v>
      </c>
      <c r="C2463" t="s">
        <v>81</v>
      </c>
      <c r="D2463" t="s">
        <v>42</v>
      </c>
      <c r="E2463">
        <v>0</v>
      </c>
    </row>
    <row r="2464" spans="1:5" hidden="1">
      <c r="A2464">
        <v>1998</v>
      </c>
      <c r="B2464" t="s">
        <v>6</v>
      </c>
      <c r="C2464" t="s">
        <v>81</v>
      </c>
      <c r="D2464" t="s">
        <v>43</v>
      </c>
      <c r="E2464">
        <v>0</v>
      </c>
    </row>
    <row r="2465" spans="1:5" hidden="1">
      <c r="A2465">
        <v>1998</v>
      </c>
      <c r="B2465" t="s">
        <v>6</v>
      </c>
      <c r="C2465" t="s">
        <v>81</v>
      </c>
      <c r="D2465" t="s">
        <v>44</v>
      </c>
      <c r="E2465">
        <v>14165</v>
      </c>
    </row>
    <row r="2466" spans="1:5" hidden="1">
      <c r="A2466">
        <v>1998</v>
      </c>
      <c r="B2466" t="s">
        <v>6</v>
      </c>
      <c r="C2466" t="s">
        <v>81</v>
      </c>
      <c r="D2466" t="s">
        <v>45</v>
      </c>
      <c r="E2466">
        <v>450881</v>
      </c>
    </row>
    <row r="2467" spans="1:5" hidden="1">
      <c r="A2467">
        <v>1998</v>
      </c>
      <c r="B2467" t="s">
        <v>6</v>
      </c>
      <c r="C2467" t="s">
        <v>81</v>
      </c>
      <c r="D2467" t="s">
        <v>46</v>
      </c>
      <c r="E2467">
        <v>450881</v>
      </c>
    </row>
    <row r="2468" spans="1:5" hidden="1">
      <c r="A2468">
        <v>1998</v>
      </c>
      <c r="B2468" t="s">
        <v>6</v>
      </c>
      <c r="C2468" t="s">
        <v>81</v>
      </c>
      <c r="D2468" t="s">
        <v>47</v>
      </c>
      <c r="E2468">
        <v>0</v>
      </c>
    </row>
    <row r="2469" spans="1:5" hidden="1">
      <c r="A2469">
        <v>1998</v>
      </c>
      <c r="B2469" t="s">
        <v>6</v>
      </c>
      <c r="C2469" t="s">
        <v>81</v>
      </c>
      <c r="D2469" t="s">
        <v>48</v>
      </c>
      <c r="E2469">
        <v>1996417</v>
      </c>
    </row>
    <row r="2470" spans="1:5" hidden="1">
      <c r="A2470">
        <v>1998</v>
      </c>
      <c r="B2470" t="s">
        <v>6</v>
      </c>
      <c r="C2470" t="s">
        <v>81</v>
      </c>
      <c r="D2470" t="s">
        <v>49</v>
      </c>
      <c r="E2470">
        <v>623875</v>
      </c>
    </row>
    <row r="2471" spans="1:5" hidden="1">
      <c r="A2471">
        <v>1998</v>
      </c>
      <c r="B2471" t="s">
        <v>6</v>
      </c>
      <c r="C2471" t="s">
        <v>81</v>
      </c>
      <c r="D2471" t="s">
        <v>50</v>
      </c>
      <c r="E2471">
        <v>464146</v>
      </c>
    </row>
    <row r="2472" spans="1:5" hidden="1">
      <c r="A2472">
        <v>1998</v>
      </c>
      <c r="B2472" t="s">
        <v>6</v>
      </c>
      <c r="C2472" t="s">
        <v>81</v>
      </c>
      <c r="D2472" t="s">
        <v>51</v>
      </c>
      <c r="E2472">
        <v>15548</v>
      </c>
    </row>
    <row r="2473" spans="1:5" hidden="1">
      <c r="A2473">
        <v>1998</v>
      </c>
      <c r="B2473" t="s">
        <v>6</v>
      </c>
      <c r="C2473" t="s">
        <v>81</v>
      </c>
      <c r="D2473" t="s">
        <v>52</v>
      </c>
      <c r="E2473">
        <v>144181</v>
      </c>
    </row>
    <row r="2474" spans="1:5" hidden="1">
      <c r="A2474">
        <v>1998</v>
      </c>
      <c r="B2474" t="s">
        <v>6</v>
      </c>
      <c r="C2474" t="s">
        <v>81</v>
      </c>
      <c r="D2474" t="s">
        <v>53</v>
      </c>
      <c r="E2474">
        <v>0</v>
      </c>
    </row>
    <row r="2475" spans="1:5" hidden="1">
      <c r="A2475">
        <v>1998</v>
      </c>
      <c r="B2475" t="s">
        <v>6</v>
      </c>
      <c r="C2475" t="s">
        <v>81</v>
      </c>
      <c r="D2475" t="s">
        <v>54</v>
      </c>
      <c r="E2475">
        <v>0</v>
      </c>
    </row>
    <row r="2476" spans="1:5" hidden="1">
      <c r="A2476">
        <v>1998</v>
      </c>
      <c r="B2476" t="s">
        <v>6</v>
      </c>
      <c r="C2476" t="s">
        <v>81</v>
      </c>
      <c r="D2476" t="s">
        <v>55</v>
      </c>
      <c r="E2476">
        <v>810127</v>
      </c>
    </row>
    <row r="2477" spans="1:5" hidden="1">
      <c r="A2477">
        <v>1998</v>
      </c>
      <c r="B2477" t="s">
        <v>6</v>
      </c>
      <c r="C2477" t="s">
        <v>81</v>
      </c>
      <c r="D2477" t="s">
        <v>56</v>
      </c>
      <c r="E2477">
        <v>562414</v>
      </c>
    </row>
    <row r="2478" spans="1:5" hidden="1">
      <c r="A2478">
        <v>1998</v>
      </c>
      <c r="B2478" t="s">
        <v>6</v>
      </c>
      <c r="C2478" t="s">
        <v>81</v>
      </c>
      <c r="D2478" t="s">
        <v>57</v>
      </c>
      <c r="E2478">
        <v>560050</v>
      </c>
    </row>
    <row r="2479" spans="1:5" hidden="1">
      <c r="A2479">
        <v>1998</v>
      </c>
      <c r="B2479" t="s">
        <v>6</v>
      </c>
      <c r="C2479" t="s">
        <v>81</v>
      </c>
      <c r="D2479" t="s">
        <v>58</v>
      </c>
      <c r="E2479">
        <v>2364</v>
      </c>
    </row>
    <row r="2480" spans="1:5" hidden="1">
      <c r="A2480">
        <v>1998</v>
      </c>
      <c r="B2480" t="s">
        <v>6</v>
      </c>
      <c r="C2480" t="s">
        <v>81</v>
      </c>
      <c r="D2480" t="s">
        <v>59</v>
      </c>
      <c r="E2480">
        <v>402447</v>
      </c>
    </row>
    <row r="2481" spans="1:6" hidden="1">
      <c r="A2481">
        <v>1998</v>
      </c>
      <c r="B2481" t="s">
        <v>6</v>
      </c>
      <c r="C2481" t="s">
        <v>81</v>
      </c>
      <c r="D2481" t="s">
        <v>60</v>
      </c>
      <c r="E2481">
        <v>44303</v>
      </c>
    </row>
    <row r="2482" spans="1:6" hidden="1">
      <c r="A2482">
        <v>1998</v>
      </c>
      <c r="B2482" t="s">
        <v>6</v>
      </c>
      <c r="C2482" t="s">
        <v>81</v>
      </c>
      <c r="D2482" t="s">
        <v>61</v>
      </c>
      <c r="E2482">
        <v>42740</v>
      </c>
    </row>
    <row r="2483" spans="1:6" hidden="1">
      <c r="A2483">
        <v>1998</v>
      </c>
      <c r="B2483" t="s">
        <v>6</v>
      </c>
      <c r="C2483" t="s">
        <v>81</v>
      </c>
      <c r="D2483" t="s">
        <v>62</v>
      </c>
      <c r="E2483">
        <v>0</v>
      </c>
    </row>
    <row r="2484" spans="1:6" hidden="1">
      <c r="A2484">
        <v>1998</v>
      </c>
      <c r="B2484" t="s">
        <v>6</v>
      </c>
      <c r="C2484" t="s">
        <v>81</v>
      </c>
      <c r="D2484" t="s">
        <v>64</v>
      </c>
      <c r="E2484">
        <v>315404</v>
      </c>
    </row>
    <row r="2485" spans="1:6" hidden="1">
      <c r="A2485">
        <v>1998</v>
      </c>
      <c r="B2485" t="s">
        <v>6</v>
      </c>
      <c r="C2485" t="s">
        <v>81</v>
      </c>
      <c r="D2485" t="s">
        <v>66</v>
      </c>
      <c r="E2485">
        <v>18</v>
      </c>
    </row>
    <row r="2486" spans="1:6" hidden="1">
      <c r="A2486">
        <v>1998</v>
      </c>
      <c r="B2486" t="s">
        <v>6</v>
      </c>
      <c r="C2486" t="s">
        <v>81</v>
      </c>
      <c r="D2486" t="s">
        <v>67</v>
      </c>
      <c r="E2486">
        <v>143795</v>
      </c>
    </row>
    <row r="2487" spans="1:6" hidden="1">
      <c r="A2487">
        <v>1998</v>
      </c>
      <c r="B2487" t="s">
        <v>6</v>
      </c>
      <c r="C2487" t="s">
        <v>81</v>
      </c>
      <c r="D2487" t="s">
        <v>68</v>
      </c>
      <c r="E2487">
        <v>0</v>
      </c>
    </row>
    <row r="2488" spans="1:6" hidden="1">
      <c r="A2488">
        <v>1998</v>
      </c>
      <c r="B2488" t="s">
        <v>6</v>
      </c>
      <c r="C2488" t="s">
        <v>81</v>
      </c>
      <c r="D2488" t="s">
        <v>69</v>
      </c>
      <c r="E2488">
        <v>143795</v>
      </c>
    </row>
    <row r="2489" spans="1:6" hidden="1">
      <c r="A2489">
        <v>1998</v>
      </c>
      <c r="B2489" t="s">
        <v>6</v>
      </c>
      <c r="C2489" t="s">
        <v>81</v>
      </c>
      <c r="D2489" t="s">
        <v>70</v>
      </c>
      <c r="E2489">
        <v>0</v>
      </c>
    </row>
    <row r="2490" spans="1:6" hidden="1">
      <c r="A2490">
        <v>1998</v>
      </c>
      <c r="B2490" t="s">
        <v>6</v>
      </c>
      <c r="C2490" t="s">
        <v>81</v>
      </c>
      <c r="D2490" t="s">
        <v>86</v>
      </c>
      <c r="E2490">
        <v>11338001</v>
      </c>
    </row>
    <row r="2491" spans="1:6" hidden="1">
      <c r="A2491">
        <v>1998</v>
      </c>
      <c r="B2491" t="s">
        <v>6</v>
      </c>
      <c r="C2491" t="s">
        <v>81</v>
      </c>
      <c r="D2491" t="s">
        <v>87</v>
      </c>
      <c r="E2491">
        <v>9651720</v>
      </c>
    </row>
    <row r="2492" spans="1:6" hidden="1">
      <c r="A2492">
        <v>1998</v>
      </c>
      <c r="B2492" t="s">
        <v>6</v>
      </c>
      <c r="C2492" t="s">
        <v>81</v>
      </c>
      <c r="D2492" t="s">
        <v>88</v>
      </c>
      <c r="E2492">
        <v>365771</v>
      </c>
    </row>
    <row r="2493" spans="1:6" hidden="1">
      <c r="A2493">
        <v>1998</v>
      </c>
      <c r="B2493" t="s">
        <v>6</v>
      </c>
      <c r="C2493" t="s">
        <v>81</v>
      </c>
      <c r="D2493" t="s">
        <v>89</v>
      </c>
      <c r="E2493">
        <v>1320510</v>
      </c>
    </row>
    <row r="2494" spans="1:6" hidden="1">
      <c r="A2494">
        <v>1998</v>
      </c>
      <c r="B2494" t="s">
        <v>6</v>
      </c>
      <c r="C2494" t="s">
        <v>81</v>
      </c>
      <c r="D2494" t="s">
        <v>77</v>
      </c>
      <c r="E2494">
        <v>1251824</v>
      </c>
    </row>
    <row r="2495" spans="1:6" hidden="1">
      <c r="A2495">
        <v>1998</v>
      </c>
      <c r="B2495" t="s">
        <v>90</v>
      </c>
      <c r="C2495" t="s">
        <v>7</v>
      </c>
      <c r="D2495" t="s">
        <v>263</v>
      </c>
      <c r="E2495">
        <v>183090</v>
      </c>
    </row>
    <row r="2496" spans="1:6" hidden="1">
      <c r="A2496">
        <v>1998</v>
      </c>
      <c r="B2496" t="s">
        <v>90</v>
      </c>
      <c r="C2496" t="s">
        <v>7</v>
      </c>
      <c r="D2496" t="s">
        <v>8</v>
      </c>
      <c r="E2496">
        <v>0</v>
      </c>
      <c r="F2496">
        <v>20</v>
      </c>
    </row>
    <row r="2497" spans="1:6" hidden="1">
      <c r="A2497">
        <v>1998</v>
      </c>
      <c r="B2497" t="s">
        <v>90</v>
      </c>
      <c r="C2497" t="s">
        <v>7</v>
      </c>
      <c r="D2497" t="s">
        <v>9</v>
      </c>
      <c r="E2497">
        <v>0</v>
      </c>
      <c r="F2497">
        <v>20</v>
      </c>
    </row>
    <row r="2498" spans="1:6" hidden="1">
      <c r="A2498">
        <v>1998</v>
      </c>
      <c r="B2498" t="s">
        <v>90</v>
      </c>
      <c r="C2498" t="s">
        <v>10</v>
      </c>
      <c r="D2498" t="s">
        <v>11</v>
      </c>
      <c r="E2498">
        <v>104209</v>
      </c>
    </row>
    <row r="2499" spans="1:6" hidden="1">
      <c r="A2499">
        <v>1998</v>
      </c>
      <c r="B2499" t="s">
        <v>90</v>
      </c>
      <c r="C2499" t="s">
        <v>10</v>
      </c>
      <c r="D2499" t="s">
        <v>91</v>
      </c>
      <c r="E2499">
        <v>3320794</v>
      </c>
    </row>
    <row r="2500" spans="1:6" hidden="1">
      <c r="A2500">
        <v>1998</v>
      </c>
      <c r="B2500" t="s">
        <v>90</v>
      </c>
      <c r="C2500" t="s">
        <v>10</v>
      </c>
      <c r="D2500" t="s">
        <v>92</v>
      </c>
      <c r="E2500">
        <v>2506362</v>
      </c>
    </row>
    <row r="2501" spans="1:6" hidden="1">
      <c r="A2501">
        <v>1998</v>
      </c>
      <c r="B2501" t="s">
        <v>90</v>
      </c>
      <c r="C2501" t="s">
        <v>10</v>
      </c>
      <c r="D2501" t="s">
        <v>14</v>
      </c>
      <c r="E2501">
        <v>1709448</v>
      </c>
    </row>
    <row r="2502" spans="1:6" hidden="1">
      <c r="A2502">
        <v>1998</v>
      </c>
      <c r="B2502" t="s">
        <v>90</v>
      </c>
      <c r="C2502" t="s">
        <v>10</v>
      </c>
      <c r="D2502" t="s">
        <v>17</v>
      </c>
      <c r="E2502">
        <v>1708395</v>
      </c>
    </row>
    <row r="2503" spans="1:6" hidden="1">
      <c r="A2503">
        <v>1998</v>
      </c>
      <c r="B2503" t="s">
        <v>90</v>
      </c>
      <c r="C2503" t="s">
        <v>10</v>
      </c>
      <c r="D2503" t="s">
        <v>18</v>
      </c>
      <c r="E2503">
        <v>980949</v>
      </c>
    </row>
    <row r="2504" spans="1:6" hidden="1">
      <c r="A2504">
        <v>1998</v>
      </c>
      <c r="B2504" t="s">
        <v>90</v>
      </c>
      <c r="C2504" t="s">
        <v>10</v>
      </c>
      <c r="D2504" t="s">
        <v>19</v>
      </c>
      <c r="E2504">
        <v>859894</v>
      </c>
    </row>
    <row r="2505" spans="1:6" hidden="1">
      <c r="A2505">
        <v>1998</v>
      </c>
      <c r="B2505" t="s">
        <v>90</v>
      </c>
      <c r="C2505" t="s">
        <v>10</v>
      </c>
      <c r="D2505" t="s">
        <v>21</v>
      </c>
      <c r="E2505">
        <v>859894</v>
      </c>
    </row>
    <row r="2506" spans="1:6" hidden="1">
      <c r="A2506">
        <v>1998</v>
      </c>
      <c r="B2506" t="s">
        <v>90</v>
      </c>
      <c r="C2506" t="s">
        <v>10</v>
      </c>
      <c r="D2506" t="s">
        <v>22</v>
      </c>
      <c r="E2506">
        <v>-312910</v>
      </c>
    </row>
    <row r="2507" spans="1:6" hidden="1">
      <c r="A2507">
        <v>1998</v>
      </c>
      <c r="B2507" t="s">
        <v>90</v>
      </c>
      <c r="C2507" t="s">
        <v>23</v>
      </c>
      <c r="D2507" t="s">
        <v>24</v>
      </c>
      <c r="E2507">
        <v>1539968</v>
      </c>
    </row>
    <row r="2508" spans="1:6" hidden="1">
      <c r="A2508">
        <v>1998</v>
      </c>
      <c r="B2508" t="s">
        <v>90</v>
      </c>
      <c r="C2508" t="s">
        <v>23</v>
      </c>
      <c r="D2508" t="s">
        <v>25</v>
      </c>
      <c r="E2508">
        <v>1259788</v>
      </c>
    </row>
    <row r="2509" spans="1:6" hidden="1">
      <c r="A2509">
        <v>1998</v>
      </c>
      <c r="B2509" t="s">
        <v>90</v>
      </c>
      <c r="C2509" t="s">
        <v>23</v>
      </c>
      <c r="D2509" t="s">
        <v>26</v>
      </c>
      <c r="E2509">
        <v>280180</v>
      </c>
    </row>
    <row r="2510" spans="1:6" hidden="1">
      <c r="A2510">
        <v>1998</v>
      </c>
      <c r="B2510" t="s">
        <v>90</v>
      </c>
      <c r="C2510" t="s">
        <v>23</v>
      </c>
      <c r="D2510" t="s">
        <v>27</v>
      </c>
      <c r="E2510">
        <v>111689</v>
      </c>
    </row>
    <row r="2511" spans="1:6" hidden="1">
      <c r="A2511">
        <v>1998</v>
      </c>
      <c r="B2511" t="s">
        <v>90</v>
      </c>
      <c r="C2511" t="s">
        <v>23</v>
      </c>
      <c r="D2511" t="s">
        <v>29</v>
      </c>
      <c r="E2511">
        <v>111689</v>
      </c>
    </row>
    <row r="2512" spans="1:6" hidden="1">
      <c r="A2512">
        <v>1998</v>
      </c>
      <c r="B2512" t="s">
        <v>90</v>
      </c>
      <c r="C2512" t="s">
        <v>23</v>
      </c>
      <c r="D2512" t="s">
        <v>33</v>
      </c>
      <c r="E2512">
        <v>787549</v>
      </c>
    </row>
    <row r="2513" spans="1:6" hidden="1">
      <c r="A2513">
        <v>1998</v>
      </c>
      <c r="B2513" t="s">
        <v>90</v>
      </c>
      <c r="C2513" t="s">
        <v>23</v>
      </c>
      <c r="D2513" t="s">
        <v>34</v>
      </c>
      <c r="E2513">
        <v>50275</v>
      </c>
    </row>
    <row r="2514" spans="1:6" hidden="1">
      <c r="A2514">
        <v>1998</v>
      </c>
      <c r="B2514" t="s">
        <v>90</v>
      </c>
      <c r="C2514" t="s">
        <v>23</v>
      </c>
      <c r="D2514" t="s">
        <v>35</v>
      </c>
      <c r="E2514">
        <v>90577</v>
      </c>
    </row>
    <row r="2515" spans="1:6" hidden="1">
      <c r="A2515">
        <v>1998</v>
      </c>
      <c r="B2515" t="s">
        <v>90</v>
      </c>
      <c r="C2515" t="s">
        <v>23</v>
      </c>
      <c r="D2515" t="s">
        <v>36</v>
      </c>
      <c r="E2515">
        <v>677135</v>
      </c>
    </row>
    <row r="2516" spans="1:6" hidden="1">
      <c r="A2516">
        <v>1998</v>
      </c>
      <c r="B2516" t="s">
        <v>90</v>
      </c>
      <c r="C2516" t="s">
        <v>23</v>
      </c>
      <c r="D2516" t="s">
        <v>37</v>
      </c>
      <c r="E2516">
        <v>22113</v>
      </c>
    </row>
    <row r="2517" spans="1:6" hidden="1">
      <c r="A2517">
        <v>1998</v>
      </c>
      <c r="B2517" t="s">
        <v>90</v>
      </c>
      <c r="C2517" t="s">
        <v>23</v>
      </c>
      <c r="D2517" t="s">
        <v>38</v>
      </c>
      <c r="E2517">
        <v>655022</v>
      </c>
    </row>
    <row r="2518" spans="1:6" hidden="1">
      <c r="A2518">
        <v>1998</v>
      </c>
      <c r="B2518" t="s">
        <v>90</v>
      </c>
      <c r="C2518" t="s">
        <v>23</v>
      </c>
      <c r="D2518" t="s">
        <v>39</v>
      </c>
      <c r="E2518">
        <v>50311</v>
      </c>
    </row>
    <row r="2519" spans="1:6" hidden="1">
      <c r="A2519">
        <v>1998</v>
      </c>
      <c r="B2519" t="s">
        <v>90</v>
      </c>
      <c r="C2519" t="s">
        <v>23</v>
      </c>
      <c r="D2519" t="s">
        <v>93</v>
      </c>
      <c r="E2519">
        <v>0</v>
      </c>
      <c r="F2519">
        <v>20</v>
      </c>
    </row>
    <row r="2520" spans="1:6" hidden="1">
      <c r="A2520">
        <v>1998</v>
      </c>
      <c r="B2520" t="s">
        <v>90</v>
      </c>
      <c r="C2520" t="s">
        <v>23</v>
      </c>
      <c r="D2520" t="s">
        <v>94</v>
      </c>
      <c r="E2520">
        <v>0</v>
      </c>
      <c r="F2520">
        <v>20</v>
      </c>
    </row>
    <row r="2521" spans="1:6" hidden="1">
      <c r="A2521">
        <v>1998</v>
      </c>
      <c r="B2521" t="s">
        <v>90</v>
      </c>
      <c r="C2521" t="s">
        <v>23</v>
      </c>
      <c r="D2521" t="s">
        <v>95</v>
      </c>
      <c r="E2521">
        <v>0</v>
      </c>
      <c r="F2521">
        <v>20</v>
      </c>
    </row>
    <row r="2522" spans="1:6" hidden="1">
      <c r="A2522">
        <v>1998</v>
      </c>
      <c r="B2522" t="s">
        <v>90</v>
      </c>
      <c r="C2522" t="s">
        <v>23</v>
      </c>
      <c r="D2522" t="s">
        <v>96</v>
      </c>
      <c r="E2522">
        <v>0</v>
      </c>
      <c r="F2522">
        <v>20</v>
      </c>
    </row>
    <row r="2523" spans="1:6" hidden="1">
      <c r="A2523">
        <v>1998</v>
      </c>
      <c r="B2523" t="s">
        <v>90</v>
      </c>
      <c r="C2523" t="s">
        <v>23</v>
      </c>
      <c r="D2523" t="s">
        <v>40</v>
      </c>
      <c r="E2523">
        <v>0</v>
      </c>
    </row>
    <row r="2524" spans="1:6" hidden="1">
      <c r="A2524">
        <v>1998</v>
      </c>
      <c r="B2524" t="s">
        <v>90</v>
      </c>
      <c r="C2524" t="s">
        <v>23</v>
      </c>
      <c r="D2524" t="s">
        <v>41</v>
      </c>
      <c r="E2524">
        <v>0</v>
      </c>
    </row>
    <row r="2525" spans="1:6" hidden="1">
      <c r="A2525">
        <v>1998</v>
      </c>
      <c r="B2525" t="s">
        <v>90</v>
      </c>
      <c r="C2525" t="s">
        <v>23</v>
      </c>
      <c r="D2525" t="s">
        <v>42</v>
      </c>
      <c r="E2525">
        <v>0</v>
      </c>
    </row>
    <row r="2526" spans="1:6" hidden="1">
      <c r="A2526">
        <v>1998</v>
      </c>
      <c r="B2526" t="s">
        <v>90</v>
      </c>
      <c r="C2526" t="s">
        <v>23</v>
      </c>
      <c r="D2526" t="s">
        <v>43</v>
      </c>
      <c r="E2526">
        <v>0</v>
      </c>
    </row>
    <row r="2527" spans="1:6" hidden="1">
      <c r="A2527">
        <v>1998</v>
      </c>
      <c r="B2527" t="s">
        <v>90</v>
      </c>
      <c r="C2527" t="s">
        <v>23</v>
      </c>
      <c r="D2527" t="s">
        <v>44</v>
      </c>
      <c r="E2527">
        <v>9828</v>
      </c>
    </row>
    <row r="2528" spans="1:6" hidden="1">
      <c r="A2528">
        <v>1998</v>
      </c>
      <c r="B2528" t="s">
        <v>90</v>
      </c>
      <c r="C2528" t="s">
        <v>23</v>
      </c>
      <c r="D2528" t="s">
        <v>45</v>
      </c>
      <c r="E2528">
        <v>126526</v>
      </c>
    </row>
    <row r="2529" spans="1:5" hidden="1">
      <c r="A2529">
        <v>1998</v>
      </c>
      <c r="B2529" t="s">
        <v>90</v>
      </c>
      <c r="C2529" t="s">
        <v>23</v>
      </c>
      <c r="D2529" t="s">
        <v>46</v>
      </c>
      <c r="E2529">
        <v>126526</v>
      </c>
    </row>
    <row r="2530" spans="1:5" hidden="1">
      <c r="A2530">
        <v>1998</v>
      </c>
      <c r="B2530" t="s">
        <v>90</v>
      </c>
      <c r="C2530" t="s">
        <v>23</v>
      </c>
      <c r="D2530" t="s">
        <v>47</v>
      </c>
      <c r="E2530">
        <v>0</v>
      </c>
    </row>
    <row r="2531" spans="1:5" hidden="1">
      <c r="A2531">
        <v>1998</v>
      </c>
      <c r="B2531" t="s">
        <v>90</v>
      </c>
      <c r="C2531" t="s">
        <v>23</v>
      </c>
      <c r="D2531" t="s">
        <v>48</v>
      </c>
      <c r="E2531">
        <v>12627</v>
      </c>
    </row>
    <row r="2532" spans="1:5" hidden="1">
      <c r="A2532">
        <v>1998</v>
      </c>
      <c r="B2532" t="s">
        <v>90</v>
      </c>
      <c r="C2532" t="s">
        <v>23</v>
      </c>
      <c r="D2532" t="s">
        <v>55</v>
      </c>
      <c r="E2532">
        <v>12627</v>
      </c>
    </row>
    <row r="2533" spans="1:5" hidden="1">
      <c r="A2533">
        <v>1998</v>
      </c>
      <c r="B2533" t="s">
        <v>90</v>
      </c>
      <c r="C2533" t="s">
        <v>23</v>
      </c>
      <c r="D2533" t="s">
        <v>59</v>
      </c>
      <c r="E2533">
        <v>140688</v>
      </c>
    </row>
    <row r="2534" spans="1:5" hidden="1">
      <c r="A2534">
        <v>1998</v>
      </c>
      <c r="B2534" t="s">
        <v>90</v>
      </c>
      <c r="C2534" t="s">
        <v>23</v>
      </c>
      <c r="D2534" t="s">
        <v>60</v>
      </c>
      <c r="E2534">
        <v>29758</v>
      </c>
    </row>
    <row r="2535" spans="1:5" hidden="1">
      <c r="A2535">
        <v>1998</v>
      </c>
      <c r="B2535" t="s">
        <v>90</v>
      </c>
      <c r="C2535" t="s">
        <v>23</v>
      </c>
      <c r="D2535" t="s">
        <v>64</v>
      </c>
      <c r="E2535">
        <v>110930</v>
      </c>
    </row>
    <row r="2536" spans="1:5" hidden="1">
      <c r="A2536">
        <v>1998</v>
      </c>
      <c r="B2536" t="s">
        <v>90</v>
      </c>
      <c r="C2536" t="s">
        <v>23</v>
      </c>
      <c r="D2536" t="s">
        <v>66</v>
      </c>
      <c r="E2536">
        <v>0</v>
      </c>
    </row>
    <row r="2537" spans="1:5" hidden="1">
      <c r="A2537">
        <v>1998</v>
      </c>
      <c r="B2537" t="s">
        <v>90</v>
      </c>
      <c r="C2537" t="s">
        <v>23</v>
      </c>
      <c r="D2537" t="s">
        <v>67</v>
      </c>
      <c r="E2537">
        <v>0</v>
      </c>
    </row>
    <row r="2538" spans="1:5" hidden="1">
      <c r="A2538">
        <v>1998</v>
      </c>
      <c r="B2538" t="s">
        <v>90</v>
      </c>
      <c r="C2538" t="s">
        <v>23</v>
      </c>
      <c r="D2538" t="s">
        <v>68</v>
      </c>
      <c r="E2538">
        <v>0</v>
      </c>
    </row>
    <row r="2539" spans="1:5" hidden="1">
      <c r="A2539">
        <v>1998</v>
      </c>
      <c r="B2539" t="s">
        <v>90</v>
      </c>
      <c r="C2539" t="s">
        <v>23</v>
      </c>
      <c r="D2539" t="s">
        <v>70</v>
      </c>
      <c r="E2539">
        <v>0</v>
      </c>
    </row>
    <row r="2540" spans="1:5" hidden="1">
      <c r="A2540">
        <v>1998</v>
      </c>
      <c r="B2540" t="s">
        <v>90</v>
      </c>
      <c r="C2540" t="s">
        <v>23</v>
      </c>
      <c r="D2540" t="s">
        <v>71</v>
      </c>
      <c r="E2540">
        <v>-337</v>
      </c>
    </row>
    <row r="2541" spans="1:5" hidden="1">
      <c r="A2541">
        <v>1998</v>
      </c>
      <c r="B2541" t="s">
        <v>90</v>
      </c>
      <c r="C2541" t="s">
        <v>23</v>
      </c>
      <c r="D2541" t="s">
        <v>72</v>
      </c>
      <c r="E2541">
        <v>4900390</v>
      </c>
    </row>
    <row r="2542" spans="1:5" hidden="1">
      <c r="A2542">
        <v>1998</v>
      </c>
      <c r="B2542" t="s">
        <v>90</v>
      </c>
      <c r="C2542" t="s">
        <v>23</v>
      </c>
      <c r="D2542" t="s">
        <v>76</v>
      </c>
      <c r="E2542">
        <v>1231889</v>
      </c>
    </row>
    <row r="2543" spans="1:5" hidden="1">
      <c r="A2543">
        <v>1998</v>
      </c>
      <c r="B2543" t="s">
        <v>90</v>
      </c>
      <c r="C2543" t="s">
        <v>23</v>
      </c>
      <c r="D2543" t="s">
        <v>77</v>
      </c>
      <c r="E2543">
        <v>814432</v>
      </c>
    </row>
    <row r="2544" spans="1:5" hidden="1">
      <c r="A2544">
        <v>1998</v>
      </c>
      <c r="B2544" t="s">
        <v>90</v>
      </c>
      <c r="C2544" t="s">
        <v>23</v>
      </c>
      <c r="D2544" t="s">
        <v>78</v>
      </c>
      <c r="E2544">
        <v>1112978</v>
      </c>
    </row>
    <row r="2545" spans="1:6" hidden="1">
      <c r="A2545">
        <v>1998</v>
      </c>
      <c r="B2545" t="s">
        <v>90</v>
      </c>
      <c r="C2545" t="s">
        <v>23</v>
      </c>
      <c r="D2545" t="s">
        <v>79</v>
      </c>
      <c r="E2545">
        <v>118911</v>
      </c>
    </row>
    <row r="2546" spans="1:6" hidden="1">
      <c r="A2546">
        <v>1998</v>
      </c>
      <c r="B2546" t="s">
        <v>90</v>
      </c>
      <c r="C2546" t="s">
        <v>23</v>
      </c>
      <c r="D2546" t="s">
        <v>80</v>
      </c>
      <c r="E2546">
        <v>0</v>
      </c>
    </row>
    <row r="2547" spans="1:6" hidden="1">
      <c r="A2547">
        <v>1998</v>
      </c>
      <c r="B2547" t="s">
        <v>90</v>
      </c>
      <c r="C2547" t="s">
        <v>81</v>
      </c>
      <c r="D2547" t="s">
        <v>30</v>
      </c>
      <c r="E2547">
        <v>40310</v>
      </c>
    </row>
    <row r="2548" spans="1:6" hidden="1">
      <c r="A2548">
        <v>1998</v>
      </c>
      <c r="B2548" t="s">
        <v>90</v>
      </c>
      <c r="C2548" t="s">
        <v>81</v>
      </c>
      <c r="D2548" t="s">
        <v>32</v>
      </c>
      <c r="E2548">
        <v>40310</v>
      </c>
    </row>
    <row r="2549" spans="1:6" hidden="1">
      <c r="A2549">
        <v>1998</v>
      </c>
      <c r="B2549" t="s">
        <v>90</v>
      </c>
      <c r="C2549" t="s">
        <v>81</v>
      </c>
      <c r="D2549" t="s">
        <v>33</v>
      </c>
      <c r="E2549">
        <v>59050</v>
      </c>
    </row>
    <row r="2550" spans="1:6" hidden="1">
      <c r="A2550">
        <v>1998</v>
      </c>
      <c r="B2550" t="s">
        <v>90</v>
      </c>
      <c r="C2550" t="s">
        <v>81</v>
      </c>
      <c r="D2550" t="s">
        <v>34</v>
      </c>
      <c r="E2550">
        <v>50272</v>
      </c>
    </row>
    <row r="2551" spans="1:6" hidden="1">
      <c r="A2551">
        <v>1998</v>
      </c>
      <c r="B2551" t="s">
        <v>90</v>
      </c>
      <c r="C2551" t="s">
        <v>81</v>
      </c>
      <c r="D2551" t="s">
        <v>35</v>
      </c>
      <c r="E2551">
        <v>35085</v>
      </c>
    </row>
    <row r="2552" spans="1:6" hidden="1">
      <c r="A2552">
        <v>1998</v>
      </c>
      <c r="B2552" t="s">
        <v>90</v>
      </c>
      <c r="C2552" t="s">
        <v>81</v>
      </c>
      <c r="D2552" t="s">
        <v>36</v>
      </c>
      <c r="E2552">
        <v>434</v>
      </c>
    </row>
    <row r="2553" spans="1:6" hidden="1">
      <c r="A2553">
        <v>1998</v>
      </c>
      <c r="B2553" t="s">
        <v>90</v>
      </c>
      <c r="C2553" t="s">
        <v>81</v>
      </c>
      <c r="D2553" t="s">
        <v>37</v>
      </c>
      <c r="E2553">
        <v>434</v>
      </c>
    </row>
    <row r="2554" spans="1:6" hidden="1">
      <c r="A2554">
        <v>1998</v>
      </c>
      <c r="B2554" t="s">
        <v>90</v>
      </c>
      <c r="C2554" t="s">
        <v>81</v>
      </c>
      <c r="D2554" t="s">
        <v>38</v>
      </c>
      <c r="E2554">
        <v>0</v>
      </c>
    </row>
    <row r="2555" spans="1:6" hidden="1">
      <c r="A2555">
        <v>1998</v>
      </c>
      <c r="B2555" t="s">
        <v>90</v>
      </c>
      <c r="C2555" t="s">
        <v>81</v>
      </c>
      <c r="D2555" t="s">
        <v>39</v>
      </c>
      <c r="E2555">
        <v>6917</v>
      </c>
    </row>
    <row r="2556" spans="1:6" hidden="1">
      <c r="A2556">
        <v>1998</v>
      </c>
      <c r="B2556" t="s">
        <v>90</v>
      </c>
      <c r="C2556" t="s">
        <v>81</v>
      </c>
      <c r="D2556" t="s">
        <v>93</v>
      </c>
      <c r="E2556">
        <v>0</v>
      </c>
      <c r="F2556">
        <v>20</v>
      </c>
    </row>
    <row r="2557" spans="1:6" hidden="1">
      <c r="A2557">
        <v>1998</v>
      </c>
      <c r="B2557" t="s">
        <v>90</v>
      </c>
      <c r="C2557" t="s">
        <v>81</v>
      </c>
      <c r="D2557" t="s">
        <v>94</v>
      </c>
      <c r="E2557">
        <v>0</v>
      </c>
      <c r="F2557">
        <v>20</v>
      </c>
    </row>
    <row r="2558" spans="1:6" hidden="1">
      <c r="A2558">
        <v>1998</v>
      </c>
      <c r="B2558" t="s">
        <v>90</v>
      </c>
      <c r="C2558" t="s">
        <v>81</v>
      </c>
      <c r="D2558" t="s">
        <v>95</v>
      </c>
      <c r="E2558">
        <v>0</v>
      </c>
      <c r="F2558">
        <v>20</v>
      </c>
    </row>
    <row r="2559" spans="1:6" hidden="1">
      <c r="A2559">
        <v>1998</v>
      </c>
      <c r="B2559" t="s">
        <v>90</v>
      </c>
      <c r="C2559" t="s">
        <v>81</v>
      </c>
      <c r="D2559" t="s">
        <v>96</v>
      </c>
      <c r="E2559">
        <v>0</v>
      </c>
      <c r="F2559">
        <v>20</v>
      </c>
    </row>
    <row r="2560" spans="1:6" hidden="1">
      <c r="A2560">
        <v>1998</v>
      </c>
      <c r="B2560" t="s">
        <v>90</v>
      </c>
      <c r="C2560" t="s">
        <v>81</v>
      </c>
      <c r="D2560" t="s">
        <v>40</v>
      </c>
      <c r="E2560">
        <v>1427</v>
      </c>
    </row>
    <row r="2561" spans="1:5" hidden="1">
      <c r="A2561">
        <v>1998</v>
      </c>
      <c r="B2561" t="s">
        <v>90</v>
      </c>
      <c r="C2561" t="s">
        <v>81</v>
      </c>
      <c r="D2561" t="s">
        <v>41</v>
      </c>
      <c r="E2561">
        <v>1427</v>
      </c>
    </row>
    <row r="2562" spans="1:5" hidden="1">
      <c r="A2562">
        <v>1998</v>
      </c>
      <c r="B2562" t="s">
        <v>90</v>
      </c>
      <c r="C2562" t="s">
        <v>81</v>
      </c>
      <c r="D2562" t="s">
        <v>42</v>
      </c>
      <c r="E2562">
        <v>0</v>
      </c>
    </row>
    <row r="2563" spans="1:5" hidden="1">
      <c r="A2563">
        <v>1998</v>
      </c>
      <c r="B2563" t="s">
        <v>90</v>
      </c>
      <c r="C2563" t="s">
        <v>81</v>
      </c>
      <c r="D2563" t="s">
        <v>43</v>
      </c>
      <c r="E2563">
        <v>0</v>
      </c>
    </row>
    <row r="2564" spans="1:5" hidden="1">
      <c r="A2564">
        <v>1998</v>
      </c>
      <c r="B2564" t="s">
        <v>90</v>
      </c>
      <c r="C2564" t="s">
        <v>81</v>
      </c>
      <c r="D2564" t="s">
        <v>44</v>
      </c>
      <c r="E2564">
        <v>0</v>
      </c>
    </row>
    <row r="2565" spans="1:5" hidden="1">
      <c r="A2565">
        <v>1998</v>
      </c>
      <c r="B2565" t="s">
        <v>90</v>
      </c>
      <c r="C2565" t="s">
        <v>81</v>
      </c>
      <c r="D2565" t="s">
        <v>48</v>
      </c>
      <c r="E2565">
        <v>12627</v>
      </c>
    </row>
    <row r="2566" spans="1:5" hidden="1">
      <c r="A2566">
        <v>1998</v>
      </c>
      <c r="B2566" t="s">
        <v>90</v>
      </c>
      <c r="C2566" t="s">
        <v>81</v>
      </c>
      <c r="D2566" t="s">
        <v>49</v>
      </c>
      <c r="E2566">
        <v>12627</v>
      </c>
    </row>
    <row r="2567" spans="1:5" hidden="1">
      <c r="A2567">
        <v>1998</v>
      </c>
      <c r="B2567" t="s">
        <v>90</v>
      </c>
      <c r="C2567" t="s">
        <v>81</v>
      </c>
      <c r="D2567" t="s">
        <v>50</v>
      </c>
      <c r="E2567">
        <v>0</v>
      </c>
    </row>
    <row r="2568" spans="1:5" hidden="1">
      <c r="A2568">
        <v>1998</v>
      </c>
      <c r="B2568" t="s">
        <v>90</v>
      </c>
      <c r="C2568" t="s">
        <v>81</v>
      </c>
      <c r="D2568" t="s">
        <v>51</v>
      </c>
      <c r="E2568">
        <v>12627</v>
      </c>
    </row>
    <row r="2569" spans="1:5" hidden="1">
      <c r="A2569">
        <v>1998</v>
      </c>
      <c r="B2569" t="s">
        <v>90</v>
      </c>
      <c r="C2569" t="s">
        <v>81</v>
      </c>
      <c r="D2569" t="s">
        <v>52</v>
      </c>
      <c r="E2569">
        <v>0</v>
      </c>
    </row>
    <row r="2570" spans="1:5" hidden="1">
      <c r="A2570">
        <v>1998</v>
      </c>
      <c r="B2570" t="s">
        <v>90</v>
      </c>
      <c r="C2570" t="s">
        <v>81</v>
      </c>
      <c r="D2570" t="s">
        <v>53</v>
      </c>
      <c r="E2570">
        <v>0</v>
      </c>
    </row>
    <row r="2571" spans="1:5" hidden="1">
      <c r="A2571">
        <v>1998</v>
      </c>
      <c r="B2571" t="s">
        <v>90</v>
      </c>
      <c r="C2571" t="s">
        <v>81</v>
      </c>
      <c r="D2571" t="s">
        <v>54</v>
      </c>
      <c r="E2571">
        <v>0</v>
      </c>
    </row>
    <row r="2572" spans="1:5" hidden="1">
      <c r="A2572">
        <v>1998</v>
      </c>
      <c r="B2572" t="s">
        <v>90</v>
      </c>
      <c r="C2572" t="s">
        <v>81</v>
      </c>
      <c r="D2572" t="s">
        <v>59</v>
      </c>
      <c r="E2572">
        <v>146160</v>
      </c>
    </row>
    <row r="2573" spans="1:5" hidden="1">
      <c r="A2573">
        <v>1998</v>
      </c>
      <c r="B2573" t="s">
        <v>90</v>
      </c>
      <c r="C2573" t="s">
        <v>81</v>
      </c>
      <c r="D2573" t="s">
        <v>61</v>
      </c>
      <c r="E2573">
        <v>20075</v>
      </c>
    </row>
    <row r="2574" spans="1:5" hidden="1">
      <c r="A2574">
        <v>1998</v>
      </c>
      <c r="B2574" t="s">
        <v>90</v>
      </c>
      <c r="C2574" t="s">
        <v>81</v>
      </c>
      <c r="D2574" t="s">
        <v>64</v>
      </c>
      <c r="E2574">
        <v>126085</v>
      </c>
    </row>
    <row r="2575" spans="1:5" hidden="1">
      <c r="A2575">
        <v>1998</v>
      </c>
      <c r="B2575" t="s">
        <v>90</v>
      </c>
      <c r="C2575" t="s">
        <v>81</v>
      </c>
      <c r="D2575" t="s">
        <v>67</v>
      </c>
      <c r="E2575">
        <v>58747</v>
      </c>
    </row>
    <row r="2576" spans="1:5" hidden="1">
      <c r="A2576">
        <v>1998</v>
      </c>
      <c r="B2576" t="s">
        <v>90</v>
      </c>
      <c r="C2576" t="s">
        <v>81</v>
      </c>
      <c r="D2576" t="s">
        <v>69</v>
      </c>
      <c r="E2576">
        <v>58747</v>
      </c>
    </row>
    <row r="2577" spans="1:6" hidden="1">
      <c r="A2577">
        <v>1998</v>
      </c>
      <c r="B2577" t="s">
        <v>90</v>
      </c>
      <c r="C2577" t="s">
        <v>81</v>
      </c>
      <c r="D2577" t="s">
        <v>70</v>
      </c>
      <c r="E2577">
        <v>0</v>
      </c>
    </row>
    <row r="2578" spans="1:6" hidden="1">
      <c r="A2578">
        <v>1998</v>
      </c>
      <c r="B2578" t="s">
        <v>90</v>
      </c>
      <c r="C2578" t="s">
        <v>81</v>
      </c>
      <c r="D2578" t="s">
        <v>86</v>
      </c>
      <c r="E2578">
        <v>8221184</v>
      </c>
    </row>
    <row r="2579" spans="1:6" hidden="1">
      <c r="A2579">
        <v>1998</v>
      </c>
      <c r="B2579" t="s">
        <v>90</v>
      </c>
      <c r="C2579" t="s">
        <v>81</v>
      </c>
      <c r="D2579" t="s">
        <v>87</v>
      </c>
      <c r="E2579">
        <v>8170276</v>
      </c>
    </row>
    <row r="2580" spans="1:6" hidden="1">
      <c r="A2580">
        <v>1998</v>
      </c>
      <c r="B2580" t="s">
        <v>90</v>
      </c>
      <c r="C2580" t="s">
        <v>81</v>
      </c>
      <c r="D2580" t="s">
        <v>88</v>
      </c>
      <c r="E2580">
        <v>50908</v>
      </c>
    </row>
    <row r="2581" spans="1:6" hidden="1">
      <c r="A2581">
        <v>1998</v>
      </c>
      <c r="B2581" t="s">
        <v>90</v>
      </c>
      <c r="C2581" t="s">
        <v>81</v>
      </c>
      <c r="D2581" t="s">
        <v>77</v>
      </c>
      <c r="E2581">
        <v>814432</v>
      </c>
    </row>
    <row r="2582" spans="1:6" hidden="1">
      <c r="A2582">
        <v>1998</v>
      </c>
      <c r="B2582" t="s">
        <v>97</v>
      </c>
      <c r="C2582" t="s">
        <v>7</v>
      </c>
      <c r="D2582" t="s">
        <v>263</v>
      </c>
      <c r="E2582">
        <v>47918</v>
      </c>
    </row>
    <row r="2583" spans="1:6" hidden="1">
      <c r="A2583">
        <v>1998</v>
      </c>
      <c r="B2583" t="s">
        <v>97</v>
      </c>
      <c r="C2583" t="s">
        <v>7</v>
      </c>
      <c r="D2583" t="s">
        <v>8</v>
      </c>
      <c r="E2583">
        <v>0</v>
      </c>
      <c r="F2583">
        <v>20</v>
      </c>
    </row>
    <row r="2584" spans="1:6" hidden="1">
      <c r="A2584">
        <v>1998</v>
      </c>
      <c r="B2584" t="s">
        <v>97</v>
      </c>
      <c r="C2584" t="s">
        <v>7</v>
      </c>
      <c r="D2584" t="s">
        <v>9</v>
      </c>
      <c r="E2584">
        <v>0</v>
      </c>
      <c r="F2584">
        <v>20</v>
      </c>
    </row>
    <row r="2585" spans="1:6" hidden="1">
      <c r="A2585">
        <v>1998</v>
      </c>
      <c r="B2585" t="s">
        <v>97</v>
      </c>
      <c r="C2585" t="s">
        <v>10</v>
      </c>
      <c r="D2585" t="s">
        <v>11</v>
      </c>
      <c r="E2585">
        <v>141911</v>
      </c>
    </row>
    <row r="2586" spans="1:6" hidden="1">
      <c r="A2586">
        <v>1998</v>
      </c>
      <c r="B2586" t="s">
        <v>97</v>
      </c>
      <c r="C2586" t="s">
        <v>10</v>
      </c>
      <c r="D2586" t="s">
        <v>91</v>
      </c>
      <c r="E2586">
        <v>224090</v>
      </c>
    </row>
    <row r="2587" spans="1:6" hidden="1">
      <c r="A2587">
        <v>1998</v>
      </c>
      <c r="B2587" t="s">
        <v>97</v>
      </c>
      <c r="C2587" t="s">
        <v>10</v>
      </c>
      <c r="D2587" t="s">
        <v>92</v>
      </c>
      <c r="E2587">
        <v>198384</v>
      </c>
    </row>
    <row r="2588" spans="1:6" hidden="1">
      <c r="A2588">
        <v>1998</v>
      </c>
      <c r="B2588" t="s">
        <v>97</v>
      </c>
      <c r="C2588" t="s">
        <v>10</v>
      </c>
      <c r="D2588" t="s">
        <v>14</v>
      </c>
      <c r="E2588">
        <v>102223</v>
      </c>
    </row>
    <row r="2589" spans="1:6" hidden="1">
      <c r="A2589">
        <v>1998</v>
      </c>
      <c r="B2589" t="s">
        <v>97</v>
      </c>
      <c r="C2589" t="s">
        <v>10</v>
      </c>
      <c r="D2589" t="s">
        <v>17</v>
      </c>
      <c r="E2589">
        <v>173406</v>
      </c>
    </row>
    <row r="2590" spans="1:6" hidden="1">
      <c r="A2590">
        <v>1998</v>
      </c>
      <c r="B2590" t="s">
        <v>97</v>
      </c>
      <c r="C2590" t="s">
        <v>10</v>
      </c>
      <c r="D2590" t="s">
        <v>18</v>
      </c>
      <c r="E2590">
        <v>173360</v>
      </c>
    </row>
    <row r="2591" spans="1:6" hidden="1">
      <c r="A2591">
        <v>1998</v>
      </c>
      <c r="B2591" t="s">
        <v>97</v>
      </c>
      <c r="C2591" t="s">
        <v>10</v>
      </c>
      <c r="D2591" t="s">
        <v>19</v>
      </c>
      <c r="E2591">
        <v>167635</v>
      </c>
    </row>
    <row r="2592" spans="1:6" hidden="1">
      <c r="A2592">
        <v>1998</v>
      </c>
      <c r="B2592" t="s">
        <v>97</v>
      </c>
      <c r="C2592" t="s">
        <v>10</v>
      </c>
      <c r="D2592" t="s">
        <v>21</v>
      </c>
      <c r="E2592">
        <v>167617</v>
      </c>
    </row>
    <row r="2593" spans="1:6" hidden="1">
      <c r="A2593">
        <v>1998</v>
      </c>
      <c r="B2593" t="s">
        <v>97</v>
      </c>
      <c r="C2593" t="s">
        <v>10</v>
      </c>
      <c r="D2593" t="s">
        <v>22</v>
      </c>
      <c r="E2593">
        <v>108618</v>
      </c>
    </row>
    <row r="2594" spans="1:6" hidden="1">
      <c r="A2594">
        <v>1998</v>
      </c>
      <c r="B2594" t="s">
        <v>97</v>
      </c>
      <c r="C2594" t="s">
        <v>23</v>
      </c>
      <c r="D2594" t="s">
        <v>24</v>
      </c>
      <c r="E2594">
        <v>115330</v>
      </c>
    </row>
    <row r="2595" spans="1:6" hidden="1">
      <c r="A2595">
        <v>1998</v>
      </c>
      <c r="B2595" t="s">
        <v>97</v>
      </c>
      <c r="C2595" t="s">
        <v>23</v>
      </c>
      <c r="D2595" t="s">
        <v>25</v>
      </c>
      <c r="E2595">
        <v>94956</v>
      </c>
    </row>
    <row r="2596" spans="1:6" hidden="1">
      <c r="A2596">
        <v>1998</v>
      </c>
      <c r="B2596" t="s">
        <v>97</v>
      </c>
      <c r="C2596" t="s">
        <v>23</v>
      </c>
      <c r="D2596" t="s">
        <v>26</v>
      </c>
      <c r="E2596">
        <v>20374</v>
      </c>
    </row>
    <row r="2597" spans="1:6" hidden="1">
      <c r="A2597">
        <v>1998</v>
      </c>
      <c r="B2597" t="s">
        <v>97</v>
      </c>
      <c r="C2597" t="s">
        <v>23</v>
      </c>
      <c r="D2597" t="s">
        <v>27</v>
      </c>
      <c r="E2597">
        <v>6537</v>
      </c>
    </row>
    <row r="2598" spans="1:6" hidden="1">
      <c r="A2598">
        <v>1998</v>
      </c>
      <c r="B2598" t="s">
        <v>97</v>
      </c>
      <c r="C2598" t="s">
        <v>23</v>
      </c>
      <c r="D2598" t="s">
        <v>29</v>
      </c>
      <c r="E2598">
        <v>6537</v>
      </c>
    </row>
    <row r="2599" spans="1:6" hidden="1">
      <c r="A2599">
        <v>1998</v>
      </c>
      <c r="B2599" t="s">
        <v>97</v>
      </c>
      <c r="C2599" t="s">
        <v>23</v>
      </c>
      <c r="D2599" t="s">
        <v>33</v>
      </c>
      <c r="E2599">
        <v>98717</v>
      </c>
    </row>
    <row r="2600" spans="1:6" hidden="1">
      <c r="A2600">
        <v>1998</v>
      </c>
      <c r="B2600" t="s">
        <v>97</v>
      </c>
      <c r="C2600" t="s">
        <v>23</v>
      </c>
      <c r="D2600" t="s">
        <v>34</v>
      </c>
      <c r="E2600">
        <v>96690</v>
      </c>
    </row>
    <row r="2601" spans="1:6" hidden="1">
      <c r="A2601">
        <v>1998</v>
      </c>
      <c r="B2601" t="s">
        <v>97</v>
      </c>
      <c r="C2601" t="s">
        <v>23</v>
      </c>
      <c r="D2601" t="s">
        <v>35</v>
      </c>
      <c r="E2601">
        <v>72440</v>
      </c>
    </row>
    <row r="2602" spans="1:6" hidden="1">
      <c r="A2602">
        <v>1998</v>
      </c>
      <c r="B2602" t="s">
        <v>97</v>
      </c>
      <c r="C2602" t="s">
        <v>23</v>
      </c>
      <c r="D2602" t="s">
        <v>36</v>
      </c>
      <c r="E2602">
        <v>46</v>
      </c>
    </row>
    <row r="2603" spans="1:6" hidden="1">
      <c r="A2603">
        <v>1998</v>
      </c>
      <c r="B2603" t="s">
        <v>97</v>
      </c>
      <c r="C2603" t="s">
        <v>23</v>
      </c>
      <c r="D2603" t="s">
        <v>37</v>
      </c>
      <c r="E2603">
        <v>46</v>
      </c>
    </row>
    <row r="2604" spans="1:6" hidden="1">
      <c r="A2604">
        <v>1998</v>
      </c>
      <c r="B2604" t="s">
        <v>97</v>
      </c>
      <c r="C2604" t="s">
        <v>23</v>
      </c>
      <c r="D2604" t="s">
        <v>38</v>
      </c>
      <c r="E2604">
        <v>0</v>
      </c>
    </row>
    <row r="2605" spans="1:6" hidden="1">
      <c r="A2605">
        <v>1998</v>
      </c>
      <c r="B2605" t="s">
        <v>97</v>
      </c>
      <c r="C2605" t="s">
        <v>23</v>
      </c>
      <c r="D2605" t="s">
        <v>39</v>
      </c>
      <c r="E2605">
        <v>0</v>
      </c>
    </row>
    <row r="2606" spans="1:6" hidden="1">
      <c r="A2606">
        <v>1998</v>
      </c>
      <c r="B2606" t="s">
        <v>97</v>
      </c>
      <c r="C2606" t="s">
        <v>23</v>
      </c>
      <c r="D2606" t="s">
        <v>93</v>
      </c>
      <c r="E2606">
        <v>0</v>
      </c>
      <c r="F2606">
        <v>20</v>
      </c>
    </row>
    <row r="2607" spans="1:6" hidden="1">
      <c r="A2607">
        <v>1998</v>
      </c>
      <c r="B2607" t="s">
        <v>97</v>
      </c>
      <c r="C2607" t="s">
        <v>23</v>
      </c>
      <c r="D2607" t="s">
        <v>94</v>
      </c>
      <c r="E2607">
        <v>0</v>
      </c>
      <c r="F2607">
        <v>20</v>
      </c>
    </row>
    <row r="2608" spans="1:6" hidden="1">
      <c r="A2608">
        <v>1998</v>
      </c>
      <c r="B2608" t="s">
        <v>97</v>
      </c>
      <c r="C2608" t="s">
        <v>23</v>
      </c>
      <c r="D2608" t="s">
        <v>95</v>
      </c>
      <c r="E2608">
        <v>0</v>
      </c>
      <c r="F2608">
        <v>20</v>
      </c>
    </row>
    <row r="2609" spans="1:6" hidden="1">
      <c r="A2609">
        <v>1998</v>
      </c>
      <c r="B2609" t="s">
        <v>97</v>
      </c>
      <c r="C2609" t="s">
        <v>23</v>
      </c>
      <c r="D2609" t="s">
        <v>96</v>
      </c>
      <c r="E2609">
        <v>0</v>
      </c>
      <c r="F2609">
        <v>20</v>
      </c>
    </row>
    <row r="2610" spans="1:6" hidden="1">
      <c r="A2610">
        <v>1998</v>
      </c>
      <c r="B2610" t="s">
        <v>97</v>
      </c>
      <c r="C2610" t="s">
        <v>23</v>
      </c>
      <c r="D2610" t="s">
        <v>40</v>
      </c>
      <c r="E2610">
        <v>1981</v>
      </c>
    </row>
    <row r="2611" spans="1:6" hidden="1">
      <c r="A2611">
        <v>1998</v>
      </c>
      <c r="B2611" t="s">
        <v>97</v>
      </c>
      <c r="C2611" t="s">
        <v>23</v>
      </c>
      <c r="D2611" t="s">
        <v>41</v>
      </c>
      <c r="E2611">
        <v>1981</v>
      </c>
    </row>
    <row r="2612" spans="1:6" hidden="1">
      <c r="A2612">
        <v>1998</v>
      </c>
      <c r="B2612" t="s">
        <v>97</v>
      </c>
      <c r="C2612" t="s">
        <v>23</v>
      </c>
      <c r="D2612" t="s">
        <v>42</v>
      </c>
      <c r="E2612">
        <v>0</v>
      </c>
    </row>
    <row r="2613" spans="1:6" hidden="1">
      <c r="A2613">
        <v>1998</v>
      </c>
      <c r="B2613" t="s">
        <v>97</v>
      </c>
      <c r="C2613" t="s">
        <v>23</v>
      </c>
      <c r="D2613" t="s">
        <v>43</v>
      </c>
      <c r="E2613">
        <v>0</v>
      </c>
    </row>
    <row r="2614" spans="1:6" hidden="1">
      <c r="A2614">
        <v>1998</v>
      </c>
      <c r="B2614" t="s">
        <v>97</v>
      </c>
      <c r="C2614" t="s">
        <v>23</v>
      </c>
      <c r="D2614" t="s">
        <v>44</v>
      </c>
      <c r="E2614">
        <v>0</v>
      </c>
    </row>
    <row r="2615" spans="1:6" hidden="1">
      <c r="A2615">
        <v>1998</v>
      </c>
      <c r="B2615" t="s">
        <v>97</v>
      </c>
      <c r="C2615" t="s">
        <v>23</v>
      </c>
      <c r="D2615" t="s">
        <v>45</v>
      </c>
      <c r="E2615">
        <v>3450</v>
      </c>
    </row>
    <row r="2616" spans="1:6" hidden="1">
      <c r="A2616">
        <v>1998</v>
      </c>
      <c r="B2616" t="s">
        <v>97</v>
      </c>
      <c r="C2616" t="s">
        <v>23</v>
      </c>
      <c r="D2616" t="s">
        <v>46</v>
      </c>
      <c r="E2616">
        <v>3450</v>
      </c>
    </row>
    <row r="2617" spans="1:6" hidden="1">
      <c r="A2617">
        <v>1998</v>
      </c>
      <c r="B2617" t="s">
        <v>97</v>
      </c>
      <c r="C2617" t="s">
        <v>23</v>
      </c>
      <c r="D2617" t="s">
        <v>47</v>
      </c>
      <c r="E2617">
        <v>0</v>
      </c>
    </row>
    <row r="2618" spans="1:6" hidden="1">
      <c r="A2618">
        <v>1998</v>
      </c>
      <c r="B2618" t="s">
        <v>97</v>
      </c>
      <c r="C2618" t="s">
        <v>23</v>
      </c>
      <c r="D2618" t="s">
        <v>48</v>
      </c>
      <c r="E2618">
        <v>381</v>
      </c>
    </row>
    <row r="2619" spans="1:6" hidden="1">
      <c r="A2619">
        <v>1998</v>
      </c>
      <c r="B2619" t="s">
        <v>97</v>
      </c>
      <c r="C2619" t="s">
        <v>23</v>
      </c>
      <c r="D2619" t="s">
        <v>55</v>
      </c>
      <c r="E2619">
        <v>381</v>
      </c>
    </row>
    <row r="2620" spans="1:6" hidden="1">
      <c r="A2620">
        <v>1998</v>
      </c>
      <c r="B2620" t="s">
        <v>97</v>
      </c>
      <c r="C2620" t="s">
        <v>23</v>
      </c>
      <c r="D2620" t="s">
        <v>59</v>
      </c>
      <c r="E2620">
        <v>46597</v>
      </c>
    </row>
    <row r="2621" spans="1:6" hidden="1">
      <c r="A2621">
        <v>1998</v>
      </c>
      <c r="B2621" t="s">
        <v>97</v>
      </c>
      <c r="C2621" t="s">
        <v>23</v>
      </c>
      <c r="D2621" t="s">
        <v>60</v>
      </c>
      <c r="E2621">
        <v>105</v>
      </c>
    </row>
    <row r="2622" spans="1:6" hidden="1">
      <c r="A2622">
        <v>1998</v>
      </c>
      <c r="B2622" t="s">
        <v>97</v>
      </c>
      <c r="C2622" t="s">
        <v>23</v>
      </c>
      <c r="D2622" t="s">
        <v>61</v>
      </c>
      <c r="E2622">
        <v>42740</v>
      </c>
    </row>
    <row r="2623" spans="1:6" hidden="1">
      <c r="A2623">
        <v>1998</v>
      </c>
      <c r="B2623" t="s">
        <v>97</v>
      </c>
      <c r="C2623" t="s">
        <v>23</v>
      </c>
      <c r="D2623" t="s">
        <v>64</v>
      </c>
      <c r="E2623">
        <v>3752</v>
      </c>
    </row>
    <row r="2624" spans="1:6" hidden="1">
      <c r="A2624">
        <v>1998</v>
      </c>
      <c r="B2624" t="s">
        <v>97</v>
      </c>
      <c r="C2624" t="s">
        <v>23</v>
      </c>
      <c r="D2624" t="s">
        <v>66</v>
      </c>
      <c r="E2624">
        <v>18</v>
      </c>
    </row>
    <row r="2625" spans="1:5" hidden="1">
      <c r="A2625">
        <v>1998</v>
      </c>
      <c r="B2625" t="s">
        <v>97</v>
      </c>
      <c r="C2625" t="s">
        <v>23</v>
      </c>
      <c r="D2625" t="s">
        <v>67</v>
      </c>
      <c r="E2625">
        <v>0</v>
      </c>
    </row>
    <row r="2626" spans="1:5" hidden="1">
      <c r="A2626">
        <v>1998</v>
      </c>
      <c r="B2626" t="s">
        <v>97</v>
      </c>
      <c r="C2626" t="s">
        <v>23</v>
      </c>
      <c r="D2626" t="s">
        <v>68</v>
      </c>
      <c r="E2626">
        <v>0</v>
      </c>
    </row>
    <row r="2627" spans="1:5" hidden="1">
      <c r="A2627">
        <v>1998</v>
      </c>
      <c r="B2627" t="s">
        <v>97</v>
      </c>
      <c r="C2627" t="s">
        <v>23</v>
      </c>
      <c r="D2627" t="s">
        <v>70</v>
      </c>
      <c r="E2627">
        <v>0</v>
      </c>
    </row>
    <row r="2628" spans="1:5" hidden="1">
      <c r="A2628">
        <v>1998</v>
      </c>
      <c r="B2628" t="s">
        <v>97</v>
      </c>
      <c r="C2628" t="s">
        <v>23</v>
      </c>
      <c r="D2628" t="s">
        <v>71</v>
      </c>
      <c r="E2628">
        <v>0</v>
      </c>
    </row>
    <row r="2629" spans="1:5" hidden="1">
      <c r="A2629">
        <v>1998</v>
      </c>
      <c r="B2629" t="s">
        <v>97</v>
      </c>
      <c r="C2629" t="s">
        <v>23</v>
      </c>
      <c r="D2629" t="s">
        <v>72</v>
      </c>
      <c r="E2629">
        <v>156421</v>
      </c>
    </row>
    <row r="2630" spans="1:5" hidden="1">
      <c r="A2630">
        <v>1998</v>
      </c>
      <c r="B2630" t="s">
        <v>97</v>
      </c>
      <c r="C2630" t="s">
        <v>23</v>
      </c>
      <c r="D2630" t="s">
        <v>76</v>
      </c>
      <c r="E2630">
        <v>58998</v>
      </c>
    </row>
    <row r="2631" spans="1:5" hidden="1">
      <c r="A2631">
        <v>1998</v>
      </c>
      <c r="B2631" t="s">
        <v>97</v>
      </c>
      <c r="C2631" t="s">
        <v>23</v>
      </c>
      <c r="D2631" t="s">
        <v>77</v>
      </c>
      <c r="E2631">
        <v>25706</v>
      </c>
    </row>
    <row r="2632" spans="1:5" hidden="1">
      <c r="A2632">
        <v>1998</v>
      </c>
      <c r="B2632" t="s">
        <v>97</v>
      </c>
      <c r="C2632" t="s">
        <v>23</v>
      </c>
      <c r="D2632" t="s">
        <v>78</v>
      </c>
      <c r="E2632">
        <v>58716</v>
      </c>
    </row>
    <row r="2633" spans="1:5" hidden="1">
      <c r="A2633">
        <v>1998</v>
      </c>
      <c r="B2633" t="s">
        <v>97</v>
      </c>
      <c r="C2633" t="s">
        <v>23</v>
      </c>
      <c r="D2633" t="s">
        <v>79</v>
      </c>
      <c r="E2633">
        <v>20</v>
      </c>
    </row>
    <row r="2634" spans="1:5" hidden="1">
      <c r="A2634">
        <v>1998</v>
      </c>
      <c r="B2634" t="s">
        <v>97</v>
      </c>
      <c r="C2634" t="s">
        <v>23</v>
      </c>
      <c r="D2634" t="s">
        <v>80</v>
      </c>
      <c r="E2634">
        <v>262</v>
      </c>
    </row>
    <row r="2635" spans="1:5" hidden="1">
      <c r="A2635">
        <v>1998</v>
      </c>
      <c r="B2635" t="s">
        <v>97</v>
      </c>
      <c r="C2635" t="s">
        <v>81</v>
      </c>
      <c r="D2635" t="s">
        <v>30</v>
      </c>
      <c r="E2635">
        <v>0</v>
      </c>
    </row>
    <row r="2636" spans="1:5" hidden="1">
      <c r="A2636">
        <v>1998</v>
      </c>
      <c r="B2636" t="s">
        <v>97</v>
      </c>
      <c r="C2636" t="s">
        <v>81</v>
      </c>
      <c r="D2636" t="s">
        <v>32</v>
      </c>
      <c r="E2636">
        <v>0</v>
      </c>
    </row>
    <row r="2637" spans="1:5" hidden="1">
      <c r="A2637">
        <v>1998</v>
      </c>
      <c r="B2637" t="s">
        <v>97</v>
      </c>
      <c r="C2637" t="s">
        <v>81</v>
      </c>
      <c r="D2637" t="s">
        <v>33</v>
      </c>
      <c r="E2637">
        <v>169854</v>
      </c>
    </row>
    <row r="2638" spans="1:5" hidden="1">
      <c r="A2638">
        <v>1998</v>
      </c>
      <c r="B2638" t="s">
        <v>97</v>
      </c>
      <c r="C2638" t="s">
        <v>81</v>
      </c>
      <c r="D2638" t="s">
        <v>34</v>
      </c>
      <c r="E2638">
        <v>169749</v>
      </c>
    </row>
    <row r="2639" spans="1:5" hidden="1">
      <c r="A2639">
        <v>1998</v>
      </c>
      <c r="B2639" t="s">
        <v>97</v>
      </c>
      <c r="C2639" t="s">
        <v>81</v>
      </c>
      <c r="D2639" t="s">
        <v>35</v>
      </c>
      <c r="E2639">
        <v>230750</v>
      </c>
    </row>
    <row r="2640" spans="1:5" hidden="1">
      <c r="A2640">
        <v>1998</v>
      </c>
      <c r="B2640" t="s">
        <v>97</v>
      </c>
      <c r="C2640" t="s">
        <v>81</v>
      </c>
      <c r="D2640" t="s">
        <v>36</v>
      </c>
      <c r="E2640">
        <v>0</v>
      </c>
    </row>
    <row r="2641" spans="1:6" hidden="1">
      <c r="A2641">
        <v>1998</v>
      </c>
      <c r="B2641" t="s">
        <v>97</v>
      </c>
      <c r="C2641" t="s">
        <v>81</v>
      </c>
      <c r="D2641" t="s">
        <v>37</v>
      </c>
      <c r="E2641">
        <v>0</v>
      </c>
    </row>
    <row r="2642" spans="1:6" hidden="1">
      <c r="A2642">
        <v>1998</v>
      </c>
      <c r="B2642" t="s">
        <v>97</v>
      </c>
      <c r="C2642" t="s">
        <v>81</v>
      </c>
      <c r="D2642" t="s">
        <v>38</v>
      </c>
      <c r="E2642">
        <v>0</v>
      </c>
    </row>
    <row r="2643" spans="1:6" hidden="1">
      <c r="A2643">
        <v>1998</v>
      </c>
      <c r="B2643" t="s">
        <v>97</v>
      </c>
      <c r="C2643" t="s">
        <v>81</v>
      </c>
      <c r="D2643" t="s">
        <v>39</v>
      </c>
      <c r="E2643">
        <v>0</v>
      </c>
    </row>
    <row r="2644" spans="1:6" hidden="1">
      <c r="A2644">
        <v>1998</v>
      </c>
      <c r="B2644" t="s">
        <v>97</v>
      </c>
      <c r="C2644" t="s">
        <v>81</v>
      </c>
      <c r="D2644" t="s">
        <v>93</v>
      </c>
      <c r="E2644">
        <v>0</v>
      </c>
      <c r="F2644">
        <v>20</v>
      </c>
    </row>
    <row r="2645" spans="1:6" hidden="1">
      <c r="A2645">
        <v>1998</v>
      </c>
      <c r="B2645" t="s">
        <v>97</v>
      </c>
      <c r="C2645" t="s">
        <v>81</v>
      </c>
      <c r="D2645" t="s">
        <v>94</v>
      </c>
      <c r="E2645">
        <v>0</v>
      </c>
      <c r="F2645">
        <v>20</v>
      </c>
    </row>
    <row r="2646" spans="1:6" hidden="1">
      <c r="A2646">
        <v>1998</v>
      </c>
      <c r="B2646" t="s">
        <v>97</v>
      </c>
      <c r="C2646" t="s">
        <v>81</v>
      </c>
      <c r="D2646" t="s">
        <v>95</v>
      </c>
      <c r="E2646">
        <v>0</v>
      </c>
      <c r="F2646">
        <v>20</v>
      </c>
    </row>
    <row r="2647" spans="1:6" hidden="1">
      <c r="A2647">
        <v>1998</v>
      </c>
      <c r="B2647" t="s">
        <v>97</v>
      </c>
      <c r="C2647" t="s">
        <v>81</v>
      </c>
      <c r="D2647" t="s">
        <v>96</v>
      </c>
      <c r="E2647">
        <v>0</v>
      </c>
      <c r="F2647">
        <v>20</v>
      </c>
    </row>
    <row r="2648" spans="1:6" hidden="1">
      <c r="A2648">
        <v>1998</v>
      </c>
      <c r="B2648" t="s">
        <v>97</v>
      </c>
      <c r="C2648" t="s">
        <v>81</v>
      </c>
      <c r="D2648" t="s">
        <v>40</v>
      </c>
      <c r="E2648">
        <v>105</v>
      </c>
    </row>
    <row r="2649" spans="1:6" hidden="1">
      <c r="A2649">
        <v>1998</v>
      </c>
      <c r="B2649" t="s">
        <v>97</v>
      </c>
      <c r="C2649" t="s">
        <v>81</v>
      </c>
      <c r="D2649" t="s">
        <v>41</v>
      </c>
      <c r="E2649">
        <v>105</v>
      </c>
    </row>
    <row r="2650" spans="1:6" hidden="1">
      <c r="A2650">
        <v>1998</v>
      </c>
      <c r="B2650" t="s">
        <v>97</v>
      </c>
      <c r="C2650" t="s">
        <v>81</v>
      </c>
      <c r="D2650" t="s">
        <v>42</v>
      </c>
      <c r="E2650">
        <v>0</v>
      </c>
    </row>
    <row r="2651" spans="1:6" hidden="1">
      <c r="A2651">
        <v>1998</v>
      </c>
      <c r="B2651" t="s">
        <v>97</v>
      </c>
      <c r="C2651" t="s">
        <v>81</v>
      </c>
      <c r="D2651" t="s">
        <v>43</v>
      </c>
      <c r="E2651">
        <v>0</v>
      </c>
    </row>
    <row r="2652" spans="1:6" hidden="1">
      <c r="A2652">
        <v>1998</v>
      </c>
      <c r="B2652" t="s">
        <v>97</v>
      </c>
      <c r="C2652" t="s">
        <v>81</v>
      </c>
      <c r="D2652" t="s">
        <v>44</v>
      </c>
      <c r="E2652">
        <v>0</v>
      </c>
    </row>
    <row r="2653" spans="1:6" hidden="1">
      <c r="A2653">
        <v>1998</v>
      </c>
      <c r="B2653" t="s">
        <v>97</v>
      </c>
      <c r="C2653" t="s">
        <v>81</v>
      </c>
      <c r="D2653" t="s">
        <v>48</v>
      </c>
      <c r="E2653">
        <v>399</v>
      </c>
    </row>
    <row r="2654" spans="1:6" hidden="1">
      <c r="A2654">
        <v>1998</v>
      </c>
      <c r="B2654" t="s">
        <v>97</v>
      </c>
      <c r="C2654" t="s">
        <v>81</v>
      </c>
      <c r="D2654" t="s">
        <v>49</v>
      </c>
      <c r="E2654">
        <v>399</v>
      </c>
    </row>
    <row r="2655" spans="1:6" hidden="1">
      <c r="A2655">
        <v>1998</v>
      </c>
      <c r="B2655" t="s">
        <v>97</v>
      </c>
      <c r="C2655" t="s">
        <v>81</v>
      </c>
      <c r="D2655" t="s">
        <v>50</v>
      </c>
      <c r="E2655">
        <v>0</v>
      </c>
    </row>
    <row r="2656" spans="1:6" hidden="1">
      <c r="A2656">
        <v>1998</v>
      </c>
      <c r="B2656" t="s">
        <v>97</v>
      </c>
      <c r="C2656" t="s">
        <v>81</v>
      </c>
      <c r="D2656" t="s">
        <v>51</v>
      </c>
      <c r="E2656">
        <v>399</v>
      </c>
    </row>
    <row r="2657" spans="1:5" hidden="1">
      <c r="A2657">
        <v>1998</v>
      </c>
      <c r="B2657" t="s">
        <v>97</v>
      </c>
      <c r="C2657" t="s">
        <v>81</v>
      </c>
      <c r="D2657" t="s">
        <v>52</v>
      </c>
      <c r="E2657">
        <v>0</v>
      </c>
    </row>
    <row r="2658" spans="1:5" hidden="1">
      <c r="A2658">
        <v>1998</v>
      </c>
      <c r="B2658" t="s">
        <v>97</v>
      </c>
      <c r="C2658" t="s">
        <v>81</v>
      </c>
      <c r="D2658" t="s">
        <v>53</v>
      </c>
      <c r="E2658">
        <v>0</v>
      </c>
    </row>
    <row r="2659" spans="1:5" hidden="1">
      <c r="A2659">
        <v>1998</v>
      </c>
      <c r="B2659" t="s">
        <v>97</v>
      </c>
      <c r="C2659" t="s">
        <v>81</v>
      </c>
      <c r="D2659" t="s">
        <v>54</v>
      </c>
      <c r="E2659">
        <v>0</v>
      </c>
    </row>
    <row r="2660" spans="1:5" hidden="1">
      <c r="A2660">
        <v>1998</v>
      </c>
      <c r="B2660" t="s">
        <v>97</v>
      </c>
      <c r="C2660" t="s">
        <v>81</v>
      </c>
      <c r="D2660" t="s">
        <v>59</v>
      </c>
      <c r="E2660">
        <v>44303</v>
      </c>
    </row>
    <row r="2661" spans="1:5" hidden="1">
      <c r="A2661">
        <v>1998</v>
      </c>
      <c r="B2661" t="s">
        <v>97</v>
      </c>
      <c r="C2661" t="s">
        <v>81</v>
      </c>
      <c r="D2661" t="s">
        <v>60</v>
      </c>
      <c r="E2661">
        <v>44303</v>
      </c>
    </row>
    <row r="2662" spans="1:5" hidden="1">
      <c r="A2662">
        <v>1998</v>
      </c>
      <c r="B2662" t="s">
        <v>97</v>
      </c>
      <c r="C2662" t="s">
        <v>81</v>
      </c>
      <c r="D2662" t="s">
        <v>61</v>
      </c>
      <c r="E2662">
        <v>0</v>
      </c>
    </row>
    <row r="2663" spans="1:5" hidden="1">
      <c r="A2663">
        <v>1998</v>
      </c>
      <c r="B2663" t="s">
        <v>97</v>
      </c>
      <c r="C2663" t="s">
        <v>81</v>
      </c>
      <c r="D2663" t="s">
        <v>64</v>
      </c>
      <c r="E2663">
        <v>0</v>
      </c>
    </row>
    <row r="2664" spans="1:5" hidden="1">
      <c r="A2664">
        <v>1998</v>
      </c>
      <c r="B2664" t="s">
        <v>97</v>
      </c>
      <c r="C2664" t="s">
        <v>81</v>
      </c>
      <c r="D2664" t="s">
        <v>67</v>
      </c>
      <c r="E2664">
        <v>0</v>
      </c>
    </row>
    <row r="2665" spans="1:5" hidden="1">
      <c r="A2665">
        <v>1998</v>
      </c>
      <c r="B2665" t="s">
        <v>97</v>
      </c>
      <c r="C2665" t="s">
        <v>81</v>
      </c>
      <c r="D2665" t="s">
        <v>69</v>
      </c>
      <c r="E2665">
        <v>0</v>
      </c>
    </row>
    <row r="2666" spans="1:5" hidden="1">
      <c r="A2666">
        <v>1998</v>
      </c>
      <c r="B2666" t="s">
        <v>97</v>
      </c>
      <c r="C2666" t="s">
        <v>81</v>
      </c>
      <c r="D2666" t="s">
        <v>70</v>
      </c>
      <c r="E2666">
        <v>0</v>
      </c>
    </row>
    <row r="2667" spans="1:5" hidden="1">
      <c r="A2667">
        <v>1998</v>
      </c>
      <c r="B2667" t="s">
        <v>97</v>
      </c>
      <c r="C2667" t="s">
        <v>81</v>
      </c>
      <c r="D2667" t="s">
        <v>86</v>
      </c>
      <c r="E2667">
        <v>380511</v>
      </c>
    </row>
    <row r="2668" spans="1:5" hidden="1">
      <c r="A2668">
        <v>1998</v>
      </c>
      <c r="B2668" t="s">
        <v>97</v>
      </c>
      <c r="C2668" t="s">
        <v>81</v>
      </c>
      <c r="D2668" t="s">
        <v>87</v>
      </c>
      <c r="E2668">
        <v>380503</v>
      </c>
    </row>
    <row r="2669" spans="1:5" hidden="1">
      <c r="A2669">
        <v>1998</v>
      </c>
      <c r="B2669" t="s">
        <v>97</v>
      </c>
      <c r="C2669" t="s">
        <v>81</v>
      </c>
      <c r="D2669" t="s">
        <v>88</v>
      </c>
      <c r="E2669">
        <v>8</v>
      </c>
    </row>
    <row r="2670" spans="1:5" hidden="1">
      <c r="A2670">
        <v>1998</v>
      </c>
      <c r="B2670" t="s">
        <v>97</v>
      </c>
      <c r="C2670" t="s">
        <v>81</v>
      </c>
      <c r="D2670" t="s">
        <v>77</v>
      </c>
      <c r="E2670">
        <v>25706</v>
      </c>
    </row>
    <row r="2671" spans="1:5" hidden="1">
      <c r="A2671">
        <v>1998</v>
      </c>
      <c r="B2671" t="s">
        <v>98</v>
      </c>
      <c r="C2671" t="s">
        <v>7</v>
      </c>
      <c r="D2671" t="s">
        <v>263</v>
      </c>
      <c r="E2671">
        <v>-3575</v>
      </c>
    </row>
    <row r="2672" spans="1:5" hidden="1">
      <c r="A2672">
        <v>1998</v>
      </c>
      <c r="B2672" t="s">
        <v>98</v>
      </c>
      <c r="C2672" t="s">
        <v>7</v>
      </c>
      <c r="D2672" t="s">
        <v>8</v>
      </c>
      <c r="E2672">
        <v>210462</v>
      </c>
    </row>
    <row r="2673" spans="1:6" hidden="1">
      <c r="A2673">
        <v>1998</v>
      </c>
      <c r="B2673" t="s">
        <v>98</v>
      </c>
      <c r="C2673" t="s">
        <v>7</v>
      </c>
      <c r="D2673" t="s">
        <v>9</v>
      </c>
      <c r="E2673">
        <v>372179</v>
      </c>
    </row>
    <row r="2674" spans="1:6" hidden="1">
      <c r="A2674">
        <v>1998</v>
      </c>
      <c r="B2674" t="s">
        <v>98</v>
      </c>
      <c r="C2674" t="s">
        <v>10</v>
      </c>
      <c r="D2674" t="s">
        <v>11</v>
      </c>
      <c r="E2674">
        <v>-193851</v>
      </c>
    </row>
    <row r="2675" spans="1:6" hidden="1">
      <c r="A2675">
        <v>1998</v>
      </c>
      <c r="B2675" t="s">
        <v>98</v>
      </c>
      <c r="C2675" t="s">
        <v>10</v>
      </c>
      <c r="D2675" t="s">
        <v>91</v>
      </c>
      <c r="E2675">
        <v>909109</v>
      </c>
    </row>
    <row r="2676" spans="1:6" hidden="1">
      <c r="A2676">
        <v>1998</v>
      </c>
      <c r="B2676" t="s">
        <v>98</v>
      </c>
      <c r="C2676" t="s">
        <v>10</v>
      </c>
      <c r="D2676" t="s">
        <v>92</v>
      </c>
      <c r="E2676">
        <v>617516</v>
      </c>
    </row>
    <row r="2677" spans="1:6" hidden="1">
      <c r="A2677">
        <v>1998</v>
      </c>
      <c r="B2677" t="s">
        <v>98</v>
      </c>
      <c r="C2677" t="s">
        <v>10</v>
      </c>
      <c r="D2677" t="s">
        <v>14</v>
      </c>
      <c r="E2677">
        <v>291592</v>
      </c>
    </row>
    <row r="2678" spans="1:6" hidden="1">
      <c r="A2678">
        <v>1998</v>
      </c>
      <c r="B2678" t="s">
        <v>98</v>
      </c>
      <c r="C2678" t="s">
        <v>10</v>
      </c>
      <c r="D2678" t="s">
        <v>17</v>
      </c>
      <c r="E2678">
        <v>0</v>
      </c>
      <c r="F2678">
        <v>20</v>
      </c>
    </row>
    <row r="2679" spans="1:6" hidden="1">
      <c r="A2679">
        <v>1998</v>
      </c>
      <c r="B2679" t="s">
        <v>98</v>
      </c>
      <c r="C2679" t="s">
        <v>10</v>
      </c>
      <c r="D2679" t="s">
        <v>18</v>
      </c>
      <c r="E2679">
        <v>1066508</v>
      </c>
    </row>
    <row r="2680" spans="1:6" hidden="1">
      <c r="A2680">
        <v>1998</v>
      </c>
      <c r="B2680" t="s">
        <v>98</v>
      </c>
      <c r="C2680" t="s">
        <v>10</v>
      </c>
      <c r="D2680" t="s">
        <v>19</v>
      </c>
      <c r="E2680">
        <v>1423572</v>
      </c>
    </row>
    <row r="2681" spans="1:6" hidden="1">
      <c r="A2681">
        <v>1998</v>
      </c>
      <c r="B2681" t="s">
        <v>98</v>
      </c>
      <c r="C2681" t="s">
        <v>10</v>
      </c>
      <c r="D2681" t="s">
        <v>20</v>
      </c>
      <c r="E2681">
        <v>888052</v>
      </c>
    </row>
    <row r="2682" spans="1:6" hidden="1">
      <c r="A2682">
        <v>1998</v>
      </c>
      <c r="B2682" t="s">
        <v>98</v>
      </c>
      <c r="C2682" t="s">
        <v>10</v>
      </c>
      <c r="D2682" t="s">
        <v>21</v>
      </c>
      <c r="E2682">
        <v>143887</v>
      </c>
    </row>
    <row r="2683" spans="1:6" hidden="1">
      <c r="A2683">
        <v>1998</v>
      </c>
      <c r="B2683" t="s">
        <v>98</v>
      </c>
      <c r="C2683" t="s">
        <v>10</v>
      </c>
      <c r="D2683" t="s">
        <v>22</v>
      </c>
      <c r="E2683">
        <v>1725</v>
      </c>
    </row>
    <row r="2684" spans="1:6" hidden="1">
      <c r="A2684">
        <v>1998</v>
      </c>
      <c r="B2684" t="s">
        <v>98</v>
      </c>
      <c r="C2684" t="s">
        <v>23</v>
      </c>
      <c r="D2684" t="s">
        <v>24</v>
      </c>
      <c r="E2684">
        <v>611874</v>
      </c>
    </row>
    <row r="2685" spans="1:6" hidden="1">
      <c r="A2685">
        <v>1998</v>
      </c>
      <c r="B2685" t="s">
        <v>98</v>
      </c>
      <c r="C2685" t="s">
        <v>23</v>
      </c>
      <c r="D2685" t="s">
        <v>25</v>
      </c>
      <c r="E2685">
        <v>476364</v>
      </c>
    </row>
    <row r="2686" spans="1:6" hidden="1">
      <c r="A2686">
        <v>1998</v>
      </c>
      <c r="B2686" t="s">
        <v>98</v>
      </c>
      <c r="C2686" t="s">
        <v>23</v>
      </c>
      <c r="D2686" t="s">
        <v>26</v>
      </c>
      <c r="E2686">
        <v>135510</v>
      </c>
    </row>
    <row r="2687" spans="1:6" hidden="1">
      <c r="A2687">
        <v>1998</v>
      </c>
      <c r="B2687" t="s">
        <v>98</v>
      </c>
      <c r="C2687" t="s">
        <v>23</v>
      </c>
      <c r="D2687" t="s">
        <v>27</v>
      </c>
      <c r="E2687">
        <v>5643</v>
      </c>
    </row>
    <row r="2688" spans="1:6" hidden="1">
      <c r="A2688">
        <v>1998</v>
      </c>
      <c r="B2688" t="s">
        <v>98</v>
      </c>
      <c r="C2688" t="s">
        <v>23</v>
      </c>
      <c r="D2688" t="s">
        <v>29</v>
      </c>
      <c r="E2688">
        <v>5643</v>
      </c>
    </row>
    <row r="2689" spans="1:5" hidden="1">
      <c r="A2689">
        <v>1998</v>
      </c>
      <c r="B2689" t="s">
        <v>98</v>
      </c>
      <c r="C2689" t="s">
        <v>23</v>
      </c>
      <c r="D2689" t="s">
        <v>30</v>
      </c>
      <c r="E2689">
        <v>64894</v>
      </c>
    </row>
    <row r="2690" spans="1:5" hidden="1">
      <c r="A2690">
        <v>1998</v>
      </c>
      <c r="B2690" t="s">
        <v>98</v>
      </c>
      <c r="C2690" t="s">
        <v>23</v>
      </c>
      <c r="D2690" t="s">
        <v>31</v>
      </c>
      <c r="E2690">
        <v>24584</v>
      </c>
    </row>
    <row r="2691" spans="1:5" hidden="1">
      <c r="A2691">
        <v>1998</v>
      </c>
      <c r="B2691" t="s">
        <v>98</v>
      </c>
      <c r="C2691" t="s">
        <v>23</v>
      </c>
      <c r="D2691" t="s">
        <v>32</v>
      </c>
      <c r="E2691">
        <v>40310</v>
      </c>
    </row>
    <row r="2692" spans="1:5" hidden="1">
      <c r="A2692">
        <v>1998</v>
      </c>
      <c r="B2692" t="s">
        <v>98</v>
      </c>
      <c r="C2692" t="s">
        <v>23</v>
      </c>
      <c r="D2692" t="s">
        <v>33</v>
      </c>
      <c r="E2692">
        <v>38855</v>
      </c>
    </row>
    <row r="2693" spans="1:5" hidden="1">
      <c r="A2693">
        <v>1998</v>
      </c>
      <c r="B2693" t="s">
        <v>98</v>
      </c>
      <c r="C2693" t="s">
        <v>23</v>
      </c>
      <c r="D2693" t="s">
        <v>34</v>
      </c>
      <c r="E2693">
        <v>38855</v>
      </c>
    </row>
    <row r="2694" spans="1:5" hidden="1">
      <c r="A2694">
        <v>1998</v>
      </c>
      <c r="B2694" t="s">
        <v>98</v>
      </c>
      <c r="C2694" t="s">
        <v>23</v>
      </c>
      <c r="D2694" t="s">
        <v>35</v>
      </c>
      <c r="E2694">
        <v>46876</v>
      </c>
    </row>
    <row r="2695" spans="1:5" hidden="1">
      <c r="A2695">
        <v>1998</v>
      </c>
      <c r="B2695" t="s">
        <v>98</v>
      </c>
      <c r="C2695" t="s">
        <v>23</v>
      </c>
      <c r="D2695" t="s">
        <v>36</v>
      </c>
      <c r="E2695">
        <v>0</v>
      </c>
    </row>
    <row r="2696" spans="1:5" hidden="1">
      <c r="A2696">
        <v>1998</v>
      </c>
      <c r="B2696" t="s">
        <v>98</v>
      </c>
      <c r="C2696" t="s">
        <v>23</v>
      </c>
      <c r="D2696" t="s">
        <v>37</v>
      </c>
      <c r="E2696">
        <v>0</v>
      </c>
    </row>
    <row r="2697" spans="1:5" hidden="1">
      <c r="A2697">
        <v>1998</v>
      </c>
      <c r="B2697" t="s">
        <v>98</v>
      </c>
      <c r="C2697" t="s">
        <v>23</v>
      </c>
      <c r="D2697" t="s">
        <v>40</v>
      </c>
      <c r="E2697">
        <v>0</v>
      </c>
    </row>
    <row r="2698" spans="1:5" hidden="1">
      <c r="A2698">
        <v>1998</v>
      </c>
      <c r="B2698" t="s">
        <v>98</v>
      </c>
      <c r="C2698" t="s">
        <v>23</v>
      </c>
      <c r="D2698" t="s">
        <v>41</v>
      </c>
      <c r="E2698">
        <v>0</v>
      </c>
    </row>
    <row r="2699" spans="1:5" hidden="1">
      <c r="A2699">
        <v>1998</v>
      </c>
      <c r="B2699" t="s">
        <v>98</v>
      </c>
      <c r="C2699" t="s">
        <v>23</v>
      </c>
      <c r="D2699" t="s">
        <v>42</v>
      </c>
      <c r="E2699">
        <v>0</v>
      </c>
    </row>
    <row r="2700" spans="1:5" hidden="1">
      <c r="A2700">
        <v>1998</v>
      </c>
      <c r="B2700" t="s">
        <v>98</v>
      </c>
      <c r="C2700" t="s">
        <v>23</v>
      </c>
      <c r="D2700" t="s">
        <v>43</v>
      </c>
      <c r="E2700">
        <v>0</v>
      </c>
    </row>
    <row r="2701" spans="1:5" hidden="1">
      <c r="A2701">
        <v>1998</v>
      </c>
      <c r="B2701" t="s">
        <v>98</v>
      </c>
      <c r="C2701" t="s">
        <v>23</v>
      </c>
      <c r="D2701" t="s">
        <v>44</v>
      </c>
      <c r="E2701">
        <v>0</v>
      </c>
    </row>
    <row r="2702" spans="1:5" hidden="1">
      <c r="A2702">
        <v>1998</v>
      </c>
      <c r="B2702" t="s">
        <v>98</v>
      </c>
      <c r="C2702" t="s">
        <v>23</v>
      </c>
      <c r="D2702" t="s">
        <v>45</v>
      </c>
      <c r="E2702">
        <v>0</v>
      </c>
    </row>
    <row r="2703" spans="1:5" hidden="1">
      <c r="A2703">
        <v>1998</v>
      </c>
      <c r="B2703" t="s">
        <v>98</v>
      </c>
      <c r="C2703" t="s">
        <v>23</v>
      </c>
      <c r="D2703" t="s">
        <v>46</v>
      </c>
      <c r="E2703">
        <v>0</v>
      </c>
    </row>
    <row r="2704" spans="1:5" hidden="1">
      <c r="A2704">
        <v>1998</v>
      </c>
      <c r="B2704" t="s">
        <v>98</v>
      </c>
      <c r="C2704" t="s">
        <v>23</v>
      </c>
      <c r="D2704" t="s">
        <v>47</v>
      </c>
      <c r="E2704">
        <v>0</v>
      </c>
    </row>
    <row r="2705" spans="1:6" hidden="1">
      <c r="A2705">
        <v>1998</v>
      </c>
      <c r="B2705" t="s">
        <v>98</v>
      </c>
      <c r="C2705" t="s">
        <v>23</v>
      </c>
      <c r="D2705" t="s">
        <v>48</v>
      </c>
      <c r="E2705">
        <v>1293562</v>
      </c>
    </row>
    <row r="2706" spans="1:6" hidden="1">
      <c r="A2706">
        <v>1998</v>
      </c>
      <c r="B2706" t="s">
        <v>98</v>
      </c>
      <c r="C2706" t="s">
        <v>23</v>
      </c>
      <c r="D2706" t="s">
        <v>55</v>
      </c>
      <c r="E2706">
        <v>758042</v>
      </c>
    </row>
    <row r="2707" spans="1:6" hidden="1">
      <c r="A2707">
        <v>1998</v>
      </c>
      <c r="B2707" t="s">
        <v>98</v>
      </c>
      <c r="C2707" t="s">
        <v>23</v>
      </c>
      <c r="D2707" t="s">
        <v>56</v>
      </c>
      <c r="E2707">
        <v>535520</v>
      </c>
    </row>
    <row r="2708" spans="1:6" hidden="1">
      <c r="A2708">
        <v>1998</v>
      </c>
      <c r="B2708" t="s">
        <v>98</v>
      </c>
      <c r="C2708" t="s">
        <v>23</v>
      </c>
      <c r="D2708" t="s">
        <v>57</v>
      </c>
      <c r="E2708">
        <v>535520</v>
      </c>
    </row>
    <row r="2709" spans="1:6" hidden="1">
      <c r="A2709">
        <v>1998</v>
      </c>
      <c r="B2709" t="s">
        <v>98</v>
      </c>
      <c r="C2709" t="s">
        <v>23</v>
      </c>
      <c r="D2709" t="s">
        <v>58</v>
      </c>
      <c r="E2709">
        <v>0</v>
      </c>
    </row>
    <row r="2710" spans="1:6" hidden="1">
      <c r="A2710">
        <v>1998</v>
      </c>
      <c r="B2710" t="s">
        <v>98</v>
      </c>
      <c r="C2710" t="s">
        <v>23</v>
      </c>
      <c r="D2710" t="s">
        <v>59</v>
      </c>
      <c r="E2710">
        <v>130893</v>
      </c>
    </row>
    <row r="2711" spans="1:6" hidden="1">
      <c r="A2711">
        <v>1998</v>
      </c>
      <c r="B2711" t="s">
        <v>98</v>
      </c>
      <c r="C2711" t="s">
        <v>23</v>
      </c>
      <c r="D2711" t="s">
        <v>60</v>
      </c>
      <c r="E2711">
        <v>31</v>
      </c>
    </row>
    <row r="2712" spans="1:6" hidden="1">
      <c r="A2712">
        <v>1998</v>
      </c>
      <c r="B2712" t="s">
        <v>98</v>
      </c>
      <c r="C2712" t="s">
        <v>23</v>
      </c>
      <c r="D2712" t="s">
        <v>61</v>
      </c>
      <c r="E2712">
        <v>0</v>
      </c>
    </row>
    <row r="2713" spans="1:6" hidden="1">
      <c r="A2713">
        <v>1998</v>
      </c>
      <c r="B2713" t="s">
        <v>98</v>
      </c>
      <c r="C2713" t="s">
        <v>23</v>
      </c>
      <c r="D2713" t="s">
        <v>62</v>
      </c>
      <c r="E2713">
        <v>0</v>
      </c>
    </row>
    <row r="2714" spans="1:6" hidden="1">
      <c r="A2714">
        <v>1998</v>
      </c>
      <c r="B2714" t="s">
        <v>98</v>
      </c>
      <c r="C2714" t="s">
        <v>23</v>
      </c>
      <c r="D2714" t="s">
        <v>63</v>
      </c>
      <c r="E2714">
        <v>0</v>
      </c>
    </row>
    <row r="2715" spans="1:6" hidden="1">
      <c r="A2715">
        <v>1998</v>
      </c>
      <c r="B2715" t="s">
        <v>98</v>
      </c>
      <c r="C2715" t="s">
        <v>23</v>
      </c>
      <c r="D2715" t="s">
        <v>64</v>
      </c>
      <c r="E2715">
        <v>130862</v>
      </c>
    </row>
    <row r="2716" spans="1:6" hidden="1">
      <c r="A2716">
        <v>1998</v>
      </c>
      <c r="B2716" t="s">
        <v>98</v>
      </c>
      <c r="C2716" t="s">
        <v>23</v>
      </c>
      <c r="D2716" t="s">
        <v>65</v>
      </c>
      <c r="E2716">
        <v>0</v>
      </c>
      <c r="F2716">
        <v>90</v>
      </c>
    </row>
    <row r="2717" spans="1:6" hidden="1">
      <c r="A2717">
        <v>1998</v>
      </c>
      <c r="B2717" t="s">
        <v>98</v>
      </c>
      <c r="C2717" t="s">
        <v>23</v>
      </c>
      <c r="D2717" t="s">
        <v>66</v>
      </c>
      <c r="E2717">
        <v>0</v>
      </c>
      <c r="F2717">
        <v>90</v>
      </c>
    </row>
    <row r="2718" spans="1:6" hidden="1">
      <c r="A2718">
        <v>1998</v>
      </c>
      <c r="B2718" t="s">
        <v>98</v>
      </c>
      <c r="C2718" t="s">
        <v>23</v>
      </c>
      <c r="D2718" t="s">
        <v>67</v>
      </c>
      <c r="E2718">
        <v>131193</v>
      </c>
    </row>
    <row r="2719" spans="1:6" hidden="1">
      <c r="A2719">
        <v>1998</v>
      </c>
      <c r="B2719" t="s">
        <v>98</v>
      </c>
      <c r="C2719" t="s">
        <v>23</v>
      </c>
      <c r="D2719" t="s">
        <v>69</v>
      </c>
      <c r="E2719">
        <v>131193</v>
      </c>
    </row>
    <row r="2720" spans="1:6" hidden="1">
      <c r="A2720">
        <v>1998</v>
      </c>
      <c r="B2720" t="s">
        <v>98</v>
      </c>
      <c r="C2720" t="s">
        <v>23</v>
      </c>
      <c r="D2720" t="s">
        <v>70</v>
      </c>
      <c r="E2720">
        <v>0</v>
      </c>
    </row>
    <row r="2721" spans="1:5" hidden="1">
      <c r="A2721">
        <v>1998</v>
      </c>
      <c r="B2721" t="s">
        <v>98</v>
      </c>
      <c r="C2721" t="s">
        <v>23</v>
      </c>
      <c r="D2721" t="s">
        <v>71</v>
      </c>
      <c r="E2721">
        <v>337</v>
      </c>
    </row>
    <row r="2722" spans="1:5" hidden="1">
      <c r="A2722">
        <v>1998</v>
      </c>
      <c r="B2722" t="s">
        <v>98</v>
      </c>
      <c r="C2722" t="s">
        <v>23</v>
      </c>
      <c r="D2722" t="s">
        <v>99</v>
      </c>
      <c r="E2722">
        <v>2283587</v>
      </c>
    </row>
    <row r="2723" spans="1:5" hidden="1">
      <c r="A2723">
        <v>1998</v>
      </c>
      <c r="B2723" t="s">
        <v>98</v>
      </c>
      <c r="C2723" t="s">
        <v>23</v>
      </c>
      <c r="D2723" t="s">
        <v>72</v>
      </c>
      <c r="E2723">
        <v>446176</v>
      </c>
    </row>
    <row r="2724" spans="1:5" hidden="1">
      <c r="A2724">
        <v>1998</v>
      </c>
      <c r="B2724" t="s">
        <v>98</v>
      </c>
      <c r="C2724" t="s">
        <v>23</v>
      </c>
      <c r="D2724" t="s">
        <v>73</v>
      </c>
      <c r="E2724">
        <v>1279685</v>
      </c>
    </row>
    <row r="2725" spans="1:5" hidden="1">
      <c r="A2725">
        <v>1998</v>
      </c>
      <c r="B2725" t="s">
        <v>98</v>
      </c>
      <c r="C2725" t="s">
        <v>23</v>
      </c>
      <c r="D2725" t="s">
        <v>74</v>
      </c>
      <c r="E2725">
        <v>535520</v>
      </c>
    </row>
    <row r="2726" spans="1:5" hidden="1">
      <c r="A2726">
        <v>1998</v>
      </c>
      <c r="B2726" t="s">
        <v>98</v>
      </c>
      <c r="C2726" t="s">
        <v>23</v>
      </c>
      <c r="D2726" t="s">
        <v>75</v>
      </c>
      <c r="E2726">
        <v>744165</v>
      </c>
    </row>
    <row r="2727" spans="1:5" hidden="1">
      <c r="A2727">
        <v>1998</v>
      </c>
      <c r="B2727" t="s">
        <v>98</v>
      </c>
      <c r="C2727" t="s">
        <v>23</v>
      </c>
      <c r="D2727" t="s">
        <v>76</v>
      </c>
      <c r="E2727">
        <v>95680</v>
      </c>
    </row>
    <row r="2728" spans="1:5" hidden="1">
      <c r="A2728">
        <v>1998</v>
      </c>
      <c r="B2728" t="s">
        <v>98</v>
      </c>
      <c r="C2728" t="s">
        <v>23</v>
      </c>
      <c r="D2728" t="s">
        <v>77</v>
      </c>
      <c r="E2728">
        <v>291592</v>
      </c>
    </row>
    <row r="2729" spans="1:5" hidden="1">
      <c r="A2729">
        <v>1998</v>
      </c>
      <c r="B2729" t="s">
        <v>98</v>
      </c>
      <c r="C2729" t="s">
        <v>23</v>
      </c>
      <c r="D2729" t="s">
        <v>78</v>
      </c>
      <c r="E2729">
        <v>95231</v>
      </c>
    </row>
    <row r="2730" spans="1:5" hidden="1">
      <c r="A2730">
        <v>1998</v>
      </c>
      <c r="B2730" t="s">
        <v>98</v>
      </c>
      <c r="C2730" t="s">
        <v>23</v>
      </c>
      <c r="D2730" t="s">
        <v>79</v>
      </c>
      <c r="E2730">
        <v>449</v>
      </c>
    </row>
    <row r="2731" spans="1:5" hidden="1">
      <c r="A2731">
        <v>1998</v>
      </c>
      <c r="B2731" t="s">
        <v>98</v>
      </c>
      <c r="C2731" t="s">
        <v>23</v>
      </c>
      <c r="D2731" t="s">
        <v>80</v>
      </c>
      <c r="E2731">
        <v>0</v>
      </c>
    </row>
    <row r="2732" spans="1:5" hidden="1">
      <c r="A2732">
        <v>1998</v>
      </c>
      <c r="B2732" t="s">
        <v>98</v>
      </c>
      <c r="C2732" t="s">
        <v>81</v>
      </c>
      <c r="D2732" t="s">
        <v>27</v>
      </c>
      <c r="E2732">
        <v>855287</v>
      </c>
    </row>
    <row r="2733" spans="1:5" hidden="1">
      <c r="A2733">
        <v>1998</v>
      </c>
      <c r="B2733" t="s">
        <v>98</v>
      </c>
      <c r="C2733" t="s">
        <v>81</v>
      </c>
      <c r="D2733" t="s">
        <v>28</v>
      </c>
      <c r="E2733">
        <v>731073</v>
      </c>
    </row>
    <row r="2734" spans="1:5" hidden="1">
      <c r="A2734">
        <v>1998</v>
      </c>
      <c r="B2734" t="s">
        <v>98</v>
      </c>
      <c r="C2734" t="s">
        <v>81</v>
      </c>
      <c r="D2734" t="s">
        <v>82</v>
      </c>
      <c r="E2734">
        <v>452708</v>
      </c>
    </row>
    <row r="2735" spans="1:5" hidden="1">
      <c r="A2735">
        <v>1998</v>
      </c>
      <c r="B2735" t="s">
        <v>98</v>
      </c>
      <c r="C2735" t="s">
        <v>81</v>
      </c>
      <c r="D2735" t="s">
        <v>83</v>
      </c>
      <c r="E2735">
        <v>27195</v>
      </c>
    </row>
    <row r="2736" spans="1:5" hidden="1">
      <c r="A2736">
        <v>1998</v>
      </c>
      <c r="B2736" t="s">
        <v>98</v>
      </c>
      <c r="C2736" t="s">
        <v>81</v>
      </c>
      <c r="D2736" t="s">
        <v>84</v>
      </c>
      <c r="E2736">
        <v>251170</v>
      </c>
    </row>
    <row r="2737" spans="1:6" hidden="1">
      <c r="A2737">
        <v>1998</v>
      </c>
      <c r="B2737" t="s">
        <v>98</v>
      </c>
      <c r="C2737" t="s">
        <v>81</v>
      </c>
      <c r="D2737" t="s">
        <v>29</v>
      </c>
      <c r="E2737">
        <v>124214</v>
      </c>
    </row>
    <row r="2738" spans="1:6" hidden="1">
      <c r="A2738">
        <v>1998</v>
      </c>
      <c r="B2738" t="s">
        <v>98</v>
      </c>
      <c r="C2738" t="s">
        <v>81</v>
      </c>
      <c r="D2738" t="s">
        <v>30</v>
      </c>
      <c r="E2738">
        <v>0</v>
      </c>
    </row>
    <row r="2739" spans="1:6" hidden="1">
      <c r="A2739">
        <v>1998</v>
      </c>
      <c r="B2739" t="s">
        <v>98</v>
      </c>
      <c r="C2739" t="s">
        <v>81</v>
      </c>
      <c r="D2739" t="s">
        <v>32</v>
      </c>
      <c r="E2739">
        <v>0</v>
      </c>
    </row>
    <row r="2740" spans="1:6" hidden="1">
      <c r="A2740">
        <v>1998</v>
      </c>
      <c r="B2740" t="s">
        <v>98</v>
      </c>
      <c r="C2740" t="s">
        <v>81</v>
      </c>
      <c r="D2740" t="s">
        <v>33</v>
      </c>
      <c r="E2740">
        <v>23378</v>
      </c>
    </row>
    <row r="2741" spans="1:6" hidden="1">
      <c r="A2741">
        <v>1998</v>
      </c>
      <c r="B2741" t="s">
        <v>98</v>
      </c>
      <c r="C2741" t="s">
        <v>81</v>
      </c>
      <c r="D2741" t="s">
        <v>34</v>
      </c>
      <c r="E2741">
        <v>10720</v>
      </c>
    </row>
    <row r="2742" spans="1:6" hidden="1">
      <c r="A2742">
        <v>1998</v>
      </c>
      <c r="B2742" t="s">
        <v>98</v>
      </c>
      <c r="C2742" t="s">
        <v>81</v>
      </c>
      <c r="D2742" t="s">
        <v>35</v>
      </c>
      <c r="E2742">
        <v>8281</v>
      </c>
    </row>
    <row r="2743" spans="1:6" hidden="1">
      <c r="A2743">
        <v>1998</v>
      </c>
      <c r="B2743" t="s">
        <v>98</v>
      </c>
      <c r="C2743" t="s">
        <v>81</v>
      </c>
      <c r="D2743" t="s">
        <v>36</v>
      </c>
      <c r="E2743">
        <v>12627</v>
      </c>
    </row>
    <row r="2744" spans="1:6" hidden="1">
      <c r="A2744">
        <v>1998</v>
      </c>
      <c r="B2744" t="s">
        <v>98</v>
      </c>
      <c r="C2744" t="s">
        <v>81</v>
      </c>
      <c r="D2744" t="s">
        <v>37</v>
      </c>
      <c r="E2744">
        <v>12627</v>
      </c>
    </row>
    <row r="2745" spans="1:6" hidden="1">
      <c r="A2745">
        <v>1998</v>
      </c>
      <c r="B2745" t="s">
        <v>98</v>
      </c>
      <c r="C2745" t="s">
        <v>81</v>
      </c>
      <c r="D2745" t="s">
        <v>38</v>
      </c>
      <c r="E2745">
        <v>0</v>
      </c>
    </row>
    <row r="2746" spans="1:6" hidden="1">
      <c r="A2746">
        <v>1998</v>
      </c>
      <c r="B2746" t="s">
        <v>98</v>
      </c>
      <c r="C2746" t="s">
        <v>81</v>
      </c>
      <c r="D2746" t="s">
        <v>39</v>
      </c>
      <c r="E2746">
        <v>0</v>
      </c>
    </row>
    <row r="2747" spans="1:6" hidden="1">
      <c r="A2747">
        <v>1998</v>
      </c>
      <c r="B2747" t="s">
        <v>98</v>
      </c>
      <c r="C2747" t="s">
        <v>81</v>
      </c>
      <c r="D2747" t="s">
        <v>40</v>
      </c>
      <c r="E2747">
        <v>31</v>
      </c>
    </row>
    <row r="2748" spans="1:6" hidden="1">
      <c r="A2748">
        <v>1998</v>
      </c>
      <c r="B2748" t="s">
        <v>98</v>
      </c>
      <c r="C2748" t="s">
        <v>81</v>
      </c>
      <c r="D2748" t="s">
        <v>41</v>
      </c>
      <c r="E2748">
        <v>31</v>
      </c>
    </row>
    <row r="2749" spans="1:6" hidden="1">
      <c r="A2749">
        <v>1998</v>
      </c>
      <c r="B2749" t="s">
        <v>98</v>
      </c>
      <c r="C2749" t="s">
        <v>81</v>
      </c>
      <c r="D2749" t="s">
        <v>42</v>
      </c>
      <c r="E2749">
        <v>0</v>
      </c>
    </row>
    <row r="2750" spans="1:6" hidden="1">
      <c r="A2750">
        <v>1998</v>
      </c>
      <c r="B2750" t="s">
        <v>98</v>
      </c>
      <c r="C2750" t="s">
        <v>81</v>
      </c>
      <c r="D2750" t="s">
        <v>43</v>
      </c>
      <c r="E2750">
        <v>0</v>
      </c>
      <c r="F2750">
        <v>90</v>
      </c>
    </row>
    <row r="2751" spans="1:6" hidden="1">
      <c r="A2751">
        <v>1998</v>
      </c>
      <c r="B2751" t="s">
        <v>98</v>
      </c>
      <c r="C2751" t="s">
        <v>81</v>
      </c>
      <c r="D2751" t="s">
        <v>44</v>
      </c>
      <c r="E2751">
        <v>0</v>
      </c>
    </row>
    <row r="2752" spans="1:6" hidden="1">
      <c r="A2752">
        <v>1998</v>
      </c>
      <c r="B2752" t="s">
        <v>98</v>
      </c>
      <c r="C2752" t="s">
        <v>81</v>
      </c>
      <c r="D2752" t="s">
        <v>45</v>
      </c>
      <c r="E2752">
        <v>450881</v>
      </c>
    </row>
    <row r="2753" spans="1:6" hidden="1">
      <c r="A2753">
        <v>1998</v>
      </c>
      <c r="B2753" t="s">
        <v>98</v>
      </c>
      <c r="C2753" t="s">
        <v>81</v>
      </c>
      <c r="D2753" t="s">
        <v>46</v>
      </c>
      <c r="E2753">
        <v>450881</v>
      </c>
    </row>
    <row r="2754" spans="1:6" hidden="1">
      <c r="A2754">
        <v>1998</v>
      </c>
      <c r="B2754" t="s">
        <v>98</v>
      </c>
      <c r="C2754" t="s">
        <v>81</v>
      </c>
      <c r="D2754" t="s">
        <v>47</v>
      </c>
      <c r="E2754">
        <v>0</v>
      </c>
    </row>
    <row r="2755" spans="1:6" hidden="1">
      <c r="A2755">
        <v>1998</v>
      </c>
      <c r="B2755" t="s">
        <v>98</v>
      </c>
      <c r="C2755" t="s">
        <v>81</v>
      </c>
      <c r="D2755" t="s">
        <v>48</v>
      </c>
      <c r="E2755">
        <v>610820</v>
      </c>
    </row>
    <row r="2756" spans="1:6" hidden="1">
      <c r="A2756">
        <v>1998</v>
      </c>
      <c r="B2756" t="s">
        <v>98</v>
      </c>
      <c r="C2756" t="s">
        <v>81</v>
      </c>
      <c r="D2756" t="s">
        <v>49</v>
      </c>
      <c r="E2756">
        <v>610820</v>
      </c>
    </row>
    <row r="2757" spans="1:6" hidden="1">
      <c r="A2757">
        <v>1998</v>
      </c>
      <c r="B2757" t="s">
        <v>98</v>
      </c>
      <c r="C2757" t="s">
        <v>81</v>
      </c>
      <c r="D2757" t="s">
        <v>50</v>
      </c>
      <c r="E2757">
        <v>464146</v>
      </c>
    </row>
    <row r="2758" spans="1:6" hidden="1">
      <c r="A2758">
        <v>1998</v>
      </c>
      <c r="B2758" t="s">
        <v>98</v>
      </c>
      <c r="C2758" t="s">
        <v>81</v>
      </c>
      <c r="D2758" t="s">
        <v>51</v>
      </c>
      <c r="E2758">
        <v>2493</v>
      </c>
    </row>
    <row r="2759" spans="1:6" hidden="1">
      <c r="A2759">
        <v>1998</v>
      </c>
      <c r="B2759" t="s">
        <v>98</v>
      </c>
      <c r="C2759" t="s">
        <v>81</v>
      </c>
      <c r="D2759" t="s">
        <v>52</v>
      </c>
      <c r="E2759">
        <v>144181</v>
      </c>
    </row>
    <row r="2760" spans="1:6" hidden="1">
      <c r="A2760">
        <v>1998</v>
      </c>
      <c r="B2760" t="s">
        <v>98</v>
      </c>
      <c r="C2760" t="s">
        <v>81</v>
      </c>
      <c r="D2760" t="s">
        <v>53</v>
      </c>
      <c r="E2760">
        <v>0</v>
      </c>
      <c r="F2760">
        <v>90</v>
      </c>
    </row>
    <row r="2761" spans="1:6" hidden="1">
      <c r="A2761">
        <v>1998</v>
      </c>
      <c r="B2761" t="s">
        <v>98</v>
      </c>
      <c r="C2761" t="s">
        <v>81</v>
      </c>
      <c r="D2761" t="s">
        <v>54</v>
      </c>
      <c r="E2761">
        <v>0</v>
      </c>
      <c r="F2761">
        <v>90</v>
      </c>
    </row>
    <row r="2762" spans="1:6" hidden="1">
      <c r="A2762">
        <v>1998</v>
      </c>
      <c r="B2762" t="s">
        <v>98</v>
      </c>
      <c r="C2762" t="s">
        <v>81</v>
      </c>
      <c r="D2762" t="s">
        <v>59</v>
      </c>
      <c r="E2762">
        <v>184298</v>
      </c>
    </row>
    <row r="2763" spans="1:6" hidden="1">
      <c r="A2763">
        <v>1998</v>
      </c>
      <c r="B2763" t="s">
        <v>98</v>
      </c>
      <c r="C2763" t="s">
        <v>81</v>
      </c>
      <c r="D2763" t="s">
        <v>60</v>
      </c>
      <c r="E2763">
        <v>0</v>
      </c>
    </row>
    <row r="2764" spans="1:6" hidden="1">
      <c r="A2764">
        <v>1998</v>
      </c>
      <c r="B2764" t="s">
        <v>98</v>
      </c>
      <c r="C2764" t="s">
        <v>81</v>
      </c>
      <c r="D2764" t="s">
        <v>61</v>
      </c>
      <c r="E2764">
        <v>0</v>
      </c>
    </row>
    <row r="2765" spans="1:6" hidden="1">
      <c r="A2765">
        <v>1998</v>
      </c>
      <c r="B2765" t="s">
        <v>98</v>
      </c>
      <c r="C2765" t="s">
        <v>81</v>
      </c>
      <c r="D2765" t="s">
        <v>62</v>
      </c>
      <c r="E2765">
        <v>0</v>
      </c>
    </row>
    <row r="2766" spans="1:6" hidden="1">
      <c r="A2766">
        <v>1998</v>
      </c>
      <c r="B2766" t="s">
        <v>98</v>
      </c>
      <c r="C2766" t="s">
        <v>81</v>
      </c>
      <c r="D2766" t="s">
        <v>64</v>
      </c>
      <c r="E2766">
        <v>184298</v>
      </c>
    </row>
    <row r="2767" spans="1:6" hidden="1">
      <c r="A2767">
        <v>1998</v>
      </c>
      <c r="B2767" t="s">
        <v>98</v>
      </c>
      <c r="C2767" t="s">
        <v>81</v>
      </c>
      <c r="D2767" t="s">
        <v>67</v>
      </c>
      <c r="E2767">
        <v>85048</v>
      </c>
    </row>
    <row r="2768" spans="1:6" hidden="1">
      <c r="A2768">
        <v>1998</v>
      </c>
      <c r="B2768" t="s">
        <v>98</v>
      </c>
      <c r="C2768" t="s">
        <v>81</v>
      </c>
      <c r="D2768" t="s">
        <v>68</v>
      </c>
      <c r="E2768">
        <v>0</v>
      </c>
    </row>
    <row r="2769" spans="1:6" hidden="1">
      <c r="A2769">
        <v>1998</v>
      </c>
      <c r="B2769" t="s">
        <v>98</v>
      </c>
      <c r="C2769" t="s">
        <v>81</v>
      </c>
      <c r="D2769" t="s">
        <v>69</v>
      </c>
      <c r="E2769">
        <v>85048</v>
      </c>
    </row>
    <row r="2770" spans="1:6" hidden="1">
      <c r="A2770">
        <v>1998</v>
      </c>
      <c r="B2770" t="s">
        <v>98</v>
      </c>
      <c r="C2770" t="s">
        <v>81</v>
      </c>
      <c r="D2770" t="s">
        <v>70</v>
      </c>
      <c r="E2770">
        <v>0</v>
      </c>
    </row>
    <row r="2771" spans="1:6" hidden="1">
      <c r="A2771">
        <v>1998</v>
      </c>
      <c r="B2771" t="s">
        <v>98</v>
      </c>
      <c r="C2771" t="s">
        <v>81</v>
      </c>
      <c r="D2771" t="s">
        <v>100</v>
      </c>
      <c r="E2771">
        <v>2285312</v>
      </c>
    </row>
    <row r="2772" spans="1:6" hidden="1">
      <c r="A2772">
        <v>1998</v>
      </c>
      <c r="B2772" t="s">
        <v>98</v>
      </c>
      <c r="C2772" t="s">
        <v>81</v>
      </c>
      <c r="D2772" t="s">
        <v>86</v>
      </c>
      <c r="E2772">
        <v>1355285</v>
      </c>
    </row>
    <row r="2773" spans="1:6" hidden="1">
      <c r="A2773">
        <v>1998</v>
      </c>
      <c r="B2773" t="s">
        <v>98</v>
      </c>
      <c r="C2773" t="s">
        <v>81</v>
      </c>
      <c r="D2773" t="s">
        <v>87</v>
      </c>
      <c r="E2773">
        <v>38058</v>
      </c>
    </row>
    <row r="2774" spans="1:6" hidden="1">
      <c r="A2774">
        <v>1998</v>
      </c>
      <c r="B2774" t="s">
        <v>98</v>
      </c>
      <c r="C2774" t="s">
        <v>81</v>
      </c>
      <c r="D2774" t="s">
        <v>101</v>
      </c>
      <c r="E2774">
        <v>75600</v>
      </c>
    </row>
    <row r="2775" spans="1:6" hidden="1">
      <c r="A2775">
        <v>1998</v>
      </c>
      <c r="B2775" t="s">
        <v>98</v>
      </c>
      <c r="C2775" t="s">
        <v>81</v>
      </c>
      <c r="D2775" t="s">
        <v>88</v>
      </c>
      <c r="E2775">
        <v>21247</v>
      </c>
    </row>
    <row r="2776" spans="1:6" hidden="1">
      <c r="A2776">
        <v>1998</v>
      </c>
      <c r="B2776" t="s">
        <v>98</v>
      </c>
      <c r="C2776" t="s">
        <v>81</v>
      </c>
      <c r="D2776" t="s">
        <v>89</v>
      </c>
      <c r="E2776">
        <v>1295980</v>
      </c>
    </row>
    <row r="2777" spans="1:6" hidden="1">
      <c r="A2777">
        <v>1998</v>
      </c>
      <c r="B2777" t="s">
        <v>98</v>
      </c>
      <c r="C2777" t="s">
        <v>81</v>
      </c>
      <c r="D2777" t="s">
        <v>77</v>
      </c>
      <c r="E2777">
        <v>291592</v>
      </c>
    </row>
    <row r="2778" spans="1:6" hidden="1">
      <c r="A2778">
        <v>1998</v>
      </c>
      <c r="B2778" t="s">
        <v>102</v>
      </c>
      <c r="C2778" t="s">
        <v>7</v>
      </c>
      <c r="D2778" t="s">
        <v>263</v>
      </c>
      <c r="E2778">
        <v>-255228</v>
      </c>
    </row>
    <row r="2779" spans="1:6" hidden="1">
      <c r="A2779">
        <v>1998</v>
      </c>
      <c r="B2779" t="s">
        <v>102</v>
      </c>
      <c r="C2779" t="s">
        <v>7</v>
      </c>
      <c r="D2779" t="s">
        <v>8</v>
      </c>
      <c r="E2779">
        <v>0</v>
      </c>
      <c r="F2779">
        <v>20</v>
      </c>
    </row>
    <row r="2780" spans="1:6" hidden="1">
      <c r="A2780">
        <v>1998</v>
      </c>
      <c r="B2780" t="s">
        <v>102</v>
      </c>
      <c r="C2780" t="s">
        <v>7</v>
      </c>
      <c r="D2780" t="s">
        <v>9</v>
      </c>
      <c r="E2780">
        <v>0</v>
      </c>
      <c r="F2780">
        <v>20</v>
      </c>
    </row>
    <row r="2781" spans="1:6" hidden="1">
      <c r="A2781">
        <v>1998</v>
      </c>
      <c r="B2781" t="s">
        <v>102</v>
      </c>
      <c r="C2781" t="s">
        <v>10</v>
      </c>
      <c r="D2781" t="s">
        <v>11</v>
      </c>
      <c r="E2781">
        <v>-323490</v>
      </c>
    </row>
    <row r="2782" spans="1:6" hidden="1">
      <c r="A2782">
        <v>1998</v>
      </c>
      <c r="B2782" t="s">
        <v>102</v>
      </c>
      <c r="C2782" t="s">
        <v>10</v>
      </c>
      <c r="D2782" t="s">
        <v>91</v>
      </c>
      <c r="E2782">
        <v>680155</v>
      </c>
    </row>
    <row r="2783" spans="1:6" hidden="1">
      <c r="A2783">
        <v>1998</v>
      </c>
      <c r="B2783" t="s">
        <v>102</v>
      </c>
      <c r="C2783" t="s">
        <v>10</v>
      </c>
      <c r="D2783" t="s">
        <v>92</v>
      </c>
      <c r="E2783">
        <v>562639</v>
      </c>
    </row>
    <row r="2784" spans="1:6" hidden="1">
      <c r="A2784">
        <v>1998</v>
      </c>
      <c r="B2784" t="s">
        <v>102</v>
      </c>
      <c r="C2784" t="s">
        <v>10</v>
      </c>
      <c r="D2784" t="s">
        <v>14</v>
      </c>
      <c r="E2784">
        <v>441883</v>
      </c>
    </row>
    <row r="2785" spans="1:6" hidden="1">
      <c r="A2785">
        <v>1998</v>
      </c>
      <c r="B2785" t="s">
        <v>102</v>
      </c>
      <c r="C2785" t="s">
        <v>10</v>
      </c>
      <c r="D2785" t="s">
        <v>15</v>
      </c>
      <c r="E2785">
        <v>141365</v>
      </c>
    </row>
    <row r="2786" spans="1:6" hidden="1">
      <c r="A2786">
        <v>1998</v>
      </c>
      <c r="B2786" t="s">
        <v>102</v>
      </c>
      <c r="C2786" t="s">
        <v>10</v>
      </c>
      <c r="D2786" t="s">
        <v>16</v>
      </c>
      <c r="E2786">
        <v>300518</v>
      </c>
    </row>
    <row r="2787" spans="1:6" hidden="1">
      <c r="A2787">
        <v>1998</v>
      </c>
      <c r="B2787" t="s">
        <v>102</v>
      </c>
      <c r="C2787" t="s">
        <v>10</v>
      </c>
      <c r="D2787" t="s">
        <v>17</v>
      </c>
      <c r="E2787">
        <v>0</v>
      </c>
      <c r="F2787">
        <v>20</v>
      </c>
    </row>
    <row r="2788" spans="1:6" hidden="1">
      <c r="A2788">
        <v>1998</v>
      </c>
      <c r="B2788" t="s">
        <v>102</v>
      </c>
      <c r="C2788" t="s">
        <v>10</v>
      </c>
      <c r="D2788" t="s">
        <v>18</v>
      </c>
      <c r="E2788">
        <v>3668503</v>
      </c>
    </row>
    <row r="2789" spans="1:6" hidden="1">
      <c r="A2789">
        <v>1998</v>
      </c>
      <c r="B2789" t="s">
        <v>102</v>
      </c>
      <c r="C2789" t="s">
        <v>10</v>
      </c>
      <c r="D2789" t="s">
        <v>19</v>
      </c>
      <c r="E2789">
        <v>3539771</v>
      </c>
    </row>
    <row r="2790" spans="1:6" hidden="1">
      <c r="A2790">
        <v>1998</v>
      </c>
      <c r="B2790" t="s">
        <v>102</v>
      </c>
      <c r="C2790" t="s">
        <v>10</v>
      </c>
      <c r="D2790" t="s">
        <v>20</v>
      </c>
      <c r="E2790">
        <v>4102185</v>
      </c>
    </row>
    <row r="2791" spans="1:6" hidden="1">
      <c r="A2791">
        <v>1998</v>
      </c>
      <c r="B2791" t="s">
        <v>102</v>
      </c>
      <c r="C2791" t="s">
        <v>10</v>
      </c>
      <c r="D2791" t="s">
        <v>21</v>
      </c>
      <c r="E2791">
        <v>-205974</v>
      </c>
    </row>
    <row r="2792" spans="1:6" hidden="1">
      <c r="A2792">
        <v>1998</v>
      </c>
      <c r="B2792" t="s">
        <v>102</v>
      </c>
      <c r="C2792" t="s">
        <v>10</v>
      </c>
      <c r="D2792" t="s">
        <v>22</v>
      </c>
      <c r="E2792">
        <v>-345728</v>
      </c>
    </row>
    <row r="2793" spans="1:6" hidden="1">
      <c r="A2793">
        <v>1998</v>
      </c>
      <c r="B2793" t="s">
        <v>102</v>
      </c>
      <c r="C2793" t="s">
        <v>23</v>
      </c>
      <c r="D2793" t="s">
        <v>24</v>
      </c>
      <c r="E2793">
        <v>237967</v>
      </c>
    </row>
    <row r="2794" spans="1:6" hidden="1">
      <c r="A2794">
        <v>1998</v>
      </c>
      <c r="B2794" t="s">
        <v>102</v>
      </c>
      <c r="C2794" t="s">
        <v>23</v>
      </c>
      <c r="D2794" t="s">
        <v>25</v>
      </c>
      <c r="E2794">
        <v>196743</v>
      </c>
    </row>
    <row r="2795" spans="1:6" hidden="1">
      <c r="A2795">
        <v>1998</v>
      </c>
      <c r="B2795" t="s">
        <v>102</v>
      </c>
      <c r="C2795" t="s">
        <v>23</v>
      </c>
      <c r="D2795" t="s">
        <v>26</v>
      </c>
      <c r="E2795">
        <v>41224</v>
      </c>
    </row>
    <row r="2796" spans="1:6" hidden="1">
      <c r="A2796">
        <v>1998</v>
      </c>
      <c r="B2796" t="s">
        <v>102</v>
      </c>
      <c r="C2796" t="s">
        <v>23</v>
      </c>
      <c r="D2796" t="s">
        <v>27</v>
      </c>
      <c r="E2796">
        <v>305</v>
      </c>
    </row>
    <row r="2797" spans="1:6" hidden="1">
      <c r="A2797">
        <v>1998</v>
      </c>
      <c r="B2797" t="s">
        <v>102</v>
      </c>
      <c r="C2797" t="s">
        <v>23</v>
      </c>
      <c r="D2797" t="s">
        <v>29</v>
      </c>
      <c r="E2797">
        <v>305</v>
      </c>
    </row>
    <row r="2798" spans="1:6" hidden="1">
      <c r="A2798">
        <v>1998</v>
      </c>
      <c r="B2798" t="s">
        <v>102</v>
      </c>
      <c r="C2798" t="s">
        <v>23</v>
      </c>
      <c r="D2798" t="s">
        <v>33</v>
      </c>
      <c r="E2798">
        <v>5926</v>
      </c>
    </row>
    <row r="2799" spans="1:6" hidden="1">
      <c r="A2799">
        <v>1998</v>
      </c>
      <c r="B2799" t="s">
        <v>102</v>
      </c>
      <c r="C2799" t="s">
        <v>23</v>
      </c>
      <c r="D2799" t="s">
        <v>34</v>
      </c>
      <c r="E2799">
        <v>1589</v>
      </c>
    </row>
    <row r="2800" spans="1:6" hidden="1">
      <c r="A2800">
        <v>1998</v>
      </c>
      <c r="B2800" t="s">
        <v>102</v>
      </c>
      <c r="C2800" t="s">
        <v>23</v>
      </c>
      <c r="D2800" t="s">
        <v>35</v>
      </c>
      <c r="E2800">
        <v>11676</v>
      </c>
    </row>
    <row r="2801" spans="1:5" hidden="1">
      <c r="A2801">
        <v>1998</v>
      </c>
      <c r="B2801" t="s">
        <v>102</v>
      </c>
      <c r="C2801" t="s">
        <v>23</v>
      </c>
      <c r="D2801" t="s">
        <v>39</v>
      </c>
      <c r="E2801">
        <v>0</v>
      </c>
    </row>
    <row r="2802" spans="1:5" hidden="1">
      <c r="A2802">
        <v>1998</v>
      </c>
      <c r="B2802" t="s">
        <v>102</v>
      </c>
      <c r="C2802" t="s">
        <v>23</v>
      </c>
      <c r="D2802" t="s">
        <v>40</v>
      </c>
      <c r="E2802">
        <v>0</v>
      </c>
    </row>
    <row r="2803" spans="1:5" hidden="1">
      <c r="A2803">
        <v>1998</v>
      </c>
      <c r="B2803" t="s">
        <v>102</v>
      </c>
      <c r="C2803" t="s">
        <v>23</v>
      </c>
      <c r="D2803" t="s">
        <v>41</v>
      </c>
      <c r="E2803">
        <v>0</v>
      </c>
    </row>
    <row r="2804" spans="1:5" hidden="1">
      <c r="A2804">
        <v>1998</v>
      </c>
      <c r="B2804" t="s">
        <v>102</v>
      </c>
      <c r="C2804" t="s">
        <v>23</v>
      </c>
      <c r="D2804" t="s">
        <v>42</v>
      </c>
      <c r="E2804">
        <v>0</v>
      </c>
    </row>
    <row r="2805" spans="1:5" hidden="1">
      <c r="A2805">
        <v>1998</v>
      </c>
      <c r="B2805" t="s">
        <v>102</v>
      </c>
      <c r="C2805" t="s">
        <v>23</v>
      </c>
      <c r="D2805" t="s">
        <v>43</v>
      </c>
      <c r="E2805">
        <v>0</v>
      </c>
    </row>
    <row r="2806" spans="1:5" hidden="1">
      <c r="A2806">
        <v>1998</v>
      </c>
      <c r="B2806" t="s">
        <v>102</v>
      </c>
      <c r="C2806" t="s">
        <v>23</v>
      </c>
      <c r="D2806" t="s">
        <v>44</v>
      </c>
      <c r="E2806">
        <v>4337</v>
      </c>
    </row>
    <row r="2807" spans="1:5" hidden="1">
      <c r="A2807">
        <v>1998</v>
      </c>
      <c r="B2807" t="s">
        <v>102</v>
      </c>
      <c r="C2807" t="s">
        <v>23</v>
      </c>
      <c r="D2807" t="s">
        <v>45</v>
      </c>
      <c r="E2807">
        <v>320905</v>
      </c>
    </row>
    <row r="2808" spans="1:5" hidden="1">
      <c r="A2808">
        <v>1998</v>
      </c>
      <c r="B2808" t="s">
        <v>102</v>
      </c>
      <c r="C2808" t="s">
        <v>23</v>
      </c>
      <c r="D2808" t="s">
        <v>46</v>
      </c>
      <c r="E2808">
        <v>320905</v>
      </c>
    </row>
    <row r="2809" spans="1:5" hidden="1">
      <c r="A2809">
        <v>1998</v>
      </c>
      <c r="B2809" t="s">
        <v>102</v>
      </c>
      <c r="C2809" t="s">
        <v>23</v>
      </c>
      <c r="D2809" t="s">
        <v>47</v>
      </c>
      <c r="E2809">
        <v>0</v>
      </c>
    </row>
    <row r="2810" spans="1:5" hidden="1">
      <c r="A2810">
        <v>1998</v>
      </c>
      <c r="B2810" t="s">
        <v>102</v>
      </c>
      <c r="C2810" t="s">
        <v>23</v>
      </c>
      <c r="D2810" t="s">
        <v>48</v>
      </c>
      <c r="E2810">
        <v>623875</v>
      </c>
    </row>
    <row r="2811" spans="1:5" hidden="1">
      <c r="A2811">
        <v>1998</v>
      </c>
      <c r="B2811" t="s">
        <v>102</v>
      </c>
      <c r="C2811" t="s">
        <v>23</v>
      </c>
      <c r="D2811" t="s">
        <v>49</v>
      </c>
      <c r="E2811">
        <v>623875</v>
      </c>
    </row>
    <row r="2812" spans="1:5" hidden="1">
      <c r="A2812">
        <v>1998</v>
      </c>
      <c r="B2812" t="s">
        <v>102</v>
      </c>
      <c r="C2812" t="s">
        <v>23</v>
      </c>
      <c r="D2812" t="s">
        <v>50</v>
      </c>
      <c r="E2812">
        <v>464146</v>
      </c>
    </row>
    <row r="2813" spans="1:5" hidden="1">
      <c r="A2813">
        <v>1998</v>
      </c>
      <c r="B2813" t="s">
        <v>102</v>
      </c>
      <c r="C2813" t="s">
        <v>23</v>
      </c>
      <c r="D2813" t="s">
        <v>51</v>
      </c>
      <c r="E2813">
        <v>15548</v>
      </c>
    </row>
    <row r="2814" spans="1:5" hidden="1">
      <c r="A2814">
        <v>1998</v>
      </c>
      <c r="B2814" t="s">
        <v>102</v>
      </c>
      <c r="C2814" t="s">
        <v>23</v>
      </c>
      <c r="D2814" t="s">
        <v>52</v>
      </c>
      <c r="E2814">
        <v>144181</v>
      </c>
    </row>
    <row r="2815" spans="1:5" hidden="1">
      <c r="A2815">
        <v>1998</v>
      </c>
      <c r="B2815" t="s">
        <v>102</v>
      </c>
      <c r="C2815" t="s">
        <v>23</v>
      </c>
      <c r="D2815" t="s">
        <v>53</v>
      </c>
      <c r="E2815">
        <v>0</v>
      </c>
    </row>
    <row r="2816" spans="1:5" hidden="1">
      <c r="A2816">
        <v>1998</v>
      </c>
      <c r="B2816" t="s">
        <v>102</v>
      </c>
      <c r="C2816" t="s">
        <v>23</v>
      </c>
      <c r="D2816" t="s">
        <v>54</v>
      </c>
      <c r="E2816">
        <v>0</v>
      </c>
    </row>
    <row r="2817" spans="1:5" hidden="1">
      <c r="A2817">
        <v>1998</v>
      </c>
      <c r="B2817" t="s">
        <v>102</v>
      </c>
      <c r="C2817" t="s">
        <v>23</v>
      </c>
      <c r="D2817" t="s">
        <v>55</v>
      </c>
      <c r="E2817">
        <v>0</v>
      </c>
    </row>
    <row r="2818" spans="1:5" hidden="1">
      <c r="A2818">
        <v>1998</v>
      </c>
      <c r="B2818" t="s">
        <v>102</v>
      </c>
      <c r="C2818" t="s">
        <v>23</v>
      </c>
      <c r="D2818" t="s">
        <v>59</v>
      </c>
      <c r="E2818">
        <v>19211</v>
      </c>
    </row>
    <row r="2819" spans="1:5" hidden="1">
      <c r="A2819">
        <v>1998</v>
      </c>
      <c r="B2819" t="s">
        <v>102</v>
      </c>
      <c r="C2819" t="s">
        <v>23</v>
      </c>
      <c r="D2819" t="s">
        <v>60</v>
      </c>
      <c r="E2819">
        <v>14409</v>
      </c>
    </row>
    <row r="2820" spans="1:5" hidden="1">
      <c r="A2820">
        <v>1998</v>
      </c>
      <c r="B2820" t="s">
        <v>102</v>
      </c>
      <c r="C2820" t="s">
        <v>23</v>
      </c>
      <c r="D2820" t="s">
        <v>64</v>
      </c>
      <c r="E2820">
        <v>4802</v>
      </c>
    </row>
    <row r="2821" spans="1:5" hidden="1">
      <c r="A2821">
        <v>1998</v>
      </c>
      <c r="B2821" t="s">
        <v>102</v>
      </c>
      <c r="C2821" t="s">
        <v>23</v>
      </c>
      <c r="D2821" t="s">
        <v>66</v>
      </c>
      <c r="E2821">
        <v>0</v>
      </c>
    </row>
    <row r="2822" spans="1:5" hidden="1">
      <c r="A2822">
        <v>1998</v>
      </c>
      <c r="B2822" t="s">
        <v>102</v>
      </c>
      <c r="C2822" t="s">
        <v>23</v>
      </c>
      <c r="D2822" t="s">
        <v>67</v>
      </c>
      <c r="E2822">
        <v>0</v>
      </c>
    </row>
    <row r="2823" spans="1:5" hidden="1">
      <c r="A2823">
        <v>1998</v>
      </c>
      <c r="B2823" t="s">
        <v>102</v>
      </c>
      <c r="C2823" t="s">
        <v>23</v>
      </c>
      <c r="D2823" t="s">
        <v>68</v>
      </c>
      <c r="E2823">
        <v>0</v>
      </c>
    </row>
    <row r="2824" spans="1:5" hidden="1">
      <c r="A2824">
        <v>1998</v>
      </c>
      <c r="B2824" t="s">
        <v>102</v>
      </c>
      <c r="C2824" t="s">
        <v>23</v>
      </c>
      <c r="D2824" t="s">
        <v>70</v>
      </c>
      <c r="E2824">
        <v>0</v>
      </c>
    </row>
    <row r="2825" spans="1:5" hidden="1">
      <c r="A2825">
        <v>1998</v>
      </c>
      <c r="B2825" t="s">
        <v>102</v>
      </c>
      <c r="C2825" t="s">
        <v>23</v>
      </c>
      <c r="D2825" t="s">
        <v>71</v>
      </c>
      <c r="E2825">
        <v>0</v>
      </c>
    </row>
    <row r="2826" spans="1:5" hidden="1">
      <c r="A2826">
        <v>1998</v>
      </c>
      <c r="B2826" t="s">
        <v>102</v>
      </c>
      <c r="C2826" t="s">
        <v>23</v>
      </c>
      <c r="D2826" t="s">
        <v>72</v>
      </c>
      <c r="E2826">
        <v>672371</v>
      </c>
    </row>
    <row r="2827" spans="1:5" hidden="1">
      <c r="A2827">
        <v>1998</v>
      </c>
      <c r="B2827" t="s">
        <v>102</v>
      </c>
      <c r="C2827" t="s">
        <v>23</v>
      </c>
      <c r="D2827" t="s">
        <v>73</v>
      </c>
      <c r="E2827">
        <v>3745763</v>
      </c>
    </row>
    <row r="2828" spans="1:5" hidden="1">
      <c r="A2828">
        <v>1998</v>
      </c>
      <c r="B2828" t="s">
        <v>102</v>
      </c>
      <c r="C2828" t="s">
        <v>23</v>
      </c>
      <c r="D2828" t="s">
        <v>74</v>
      </c>
      <c r="E2828">
        <v>3745763</v>
      </c>
    </row>
    <row r="2829" spans="1:5" hidden="1">
      <c r="A2829">
        <v>1998</v>
      </c>
      <c r="B2829" t="s">
        <v>102</v>
      </c>
      <c r="C2829" t="s">
        <v>23</v>
      </c>
      <c r="D2829" t="s">
        <v>76</v>
      </c>
      <c r="E2829">
        <v>139754</v>
      </c>
    </row>
    <row r="2830" spans="1:5" hidden="1">
      <c r="A2830">
        <v>1998</v>
      </c>
      <c r="B2830" t="s">
        <v>102</v>
      </c>
      <c r="C2830" t="s">
        <v>23</v>
      </c>
      <c r="D2830" t="s">
        <v>77</v>
      </c>
      <c r="E2830">
        <v>117515</v>
      </c>
    </row>
    <row r="2831" spans="1:5" hidden="1">
      <c r="A2831">
        <v>1998</v>
      </c>
      <c r="B2831" t="s">
        <v>102</v>
      </c>
      <c r="C2831" t="s">
        <v>23</v>
      </c>
      <c r="D2831" t="s">
        <v>78</v>
      </c>
      <c r="E2831">
        <v>139360</v>
      </c>
    </row>
    <row r="2832" spans="1:5" hidden="1">
      <c r="A2832">
        <v>1998</v>
      </c>
      <c r="B2832" t="s">
        <v>102</v>
      </c>
      <c r="C2832" t="s">
        <v>23</v>
      </c>
      <c r="D2832" t="s">
        <v>79</v>
      </c>
      <c r="E2832">
        <v>394</v>
      </c>
    </row>
    <row r="2833" spans="1:5" hidden="1">
      <c r="A2833">
        <v>1998</v>
      </c>
      <c r="B2833" t="s">
        <v>102</v>
      </c>
      <c r="C2833" t="s">
        <v>23</v>
      </c>
      <c r="D2833" t="s">
        <v>80</v>
      </c>
      <c r="E2833">
        <v>0</v>
      </c>
    </row>
    <row r="2834" spans="1:5" hidden="1">
      <c r="A2834">
        <v>1998</v>
      </c>
      <c r="B2834" t="s">
        <v>102</v>
      </c>
      <c r="C2834" t="s">
        <v>81</v>
      </c>
      <c r="D2834" t="s">
        <v>24</v>
      </c>
      <c r="E2834">
        <v>2550039</v>
      </c>
    </row>
    <row r="2835" spans="1:5" hidden="1">
      <c r="A2835">
        <v>1998</v>
      </c>
      <c r="B2835" t="s">
        <v>102</v>
      </c>
      <c r="C2835" t="s">
        <v>81</v>
      </c>
      <c r="D2835" t="s">
        <v>25</v>
      </c>
      <c r="E2835">
        <v>2070345</v>
      </c>
    </row>
    <row r="2836" spans="1:5" hidden="1">
      <c r="A2836">
        <v>1998</v>
      </c>
      <c r="B2836" t="s">
        <v>102</v>
      </c>
      <c r="C2836" t="s">
        <v>81</v>
      </c>
      <c r="D2836" t="s">
        <v>26</v>
      </c>
      <c r="E2836">
        <v>479694</v>
      </c>
    </row>
    <row r="2837" spans="1:5" hidden="1">
      <c r="A2837">
        <v>1998</v>
      </c>
      <c r="B2837" t="s">
        <v>102</v>
      </c>
      <c r="C2837" t="s">
        <v>81</v>
      </c>
      <c r="D2837" t="s">
        <v>30</v>
      </c>
      <c r="E2837">
        <v>0</v>
      </c>
    </row>
    <row r="2838" spans="1:5" hidden="1">
      <c r="A2838">
        <v>1998</v>
      </c>
      <c r="B2838" t="s">
        <v>102</v>
      </c>
      <c r="C2838" t="s">
        <v>81</v>
      </c>
      <c r="D2838" t="s">
        <v>32</v>
      </c>
      <c r="E2838">
        <v>0</v>
      </c>
    </row>
    <row r="2839" spans="1:5" hidden="1">
      <c r="A2839">
        <v>1998</v>
      </c>
      <c r="B2839" t="s">
        <v>102</v>
      </c>
      <c r="C2839" t="s">
        <v>81</v>
      </c>
      <c r="D2839" t="s">
        <v>33</v>
      </c>
      <c r="E2839">
        <v>682508</v>
      </c>
    </row>
    <row r="2840" spans="1:5" hidden="1">
      <c r="A2840">
        <v>1998</v>
      </c>
      <c r="B2840" t="s">
        <v>102</v>
      </c>
      <c r="C2840" t="s">
        <v>81</v>
      </c>
      <c r="D2840" t="s">
        <v>34</v>
      </c>
      <c r="E2840">
        <v>12903</v>
      </c>
    </row>
    <row r="2841" spans="1:5" hidden="1">
      <c r="A2841">
        <v>1998</v>
      </c>
      <c r="B2841" t="s">
        <v>102</v>
      </c>
      <c r="C2841" t="s">
        <v>81</v>
      </c>
      <c r="D2841" t="s">
        <v>35</v>
      </c>
      <c r="E2841">
        <v>9910</v>
      </c>
    </row>
    <row r="2842" spans="1:5" hidden="1">
      <c r="A2842">
        <v>1998</v>
      </c>
      <c r="B2842" t="s">
        <v>102</v>
      </c>
      <c r="C2842" t="s">
        <v>81</v>
      </c>
      <c r="D2842" t="s">
        <v>36</v>
      </c>
      <c r="E2842">
        <v>655022</v>
      </c>
    </row>
    <row r="2843" spans="1:5" hidden="1">
      <c r="A2843">
        <v>1998</v>
      </c>
      <c r="B2843" t="s">
        <v>102</v>
      </c>
      <c r="C2843" t="s">
        <v>81</v>
      </c>
      <c r="D2843" t="s">
        <v>37</v>
      </c>
      <c r="E2843">
        <v>0</v>
      </c>
    </row>
    <row r="2844" spans="1:5" hidden="1">
      <c r="A2844">
        <v>1998</v>
      </c>
      <c r="B2844" t="s">
        <v>102</v>
      </c>
      <c r="C2844" t="s">
        <v>81</v>
      </c>
      <c r="D2844" t="s">
        <v>38</v>
      </c>
      <c r="E2844">
        <v>655022</v>
      </c>
    </row>
    <row r="2845" spans="1:5" hidden="1">
      <c r="A2845">
        <v>1998</v>
      </c>
      <c r="B2845" t="s">
        <v>102</v>
      </c>
      <c r="C2845" t="s">
        <v>81</v>
      </c>
      <c r="D2845" t="s">
        <v>39</v>
      </c>
      <c r="E2845">
        <v>0</v>
      </c>
    </row>
    <row r="2846" spans="1:5" hidden="1">
      <c r="A2846">
        <v>1998</v>
      </c>
      <c r="B2846" t="s">
        <v>102</v>
      </c>
      <c r="C2846" t="s">
        <v>81</v>
      </c>
      <c r="D2846" t="s">
        <v>40</v>
      </c>
      <c r="E2846">
        <v>417</v>
      </c>
    </row>
    <row r="2847" spans="1:5" hidden="1">
      <c r="A2847">
        <v>1998</v>
      </c>
      <c r="B2847" t="s">
        <v>102</v>
      </c>
      <c r="C2847" t="s">
        <v>81</v>
      </c>
      <c r="D2847" t="s">
        <v>41</v>
      </c>
      <c r="E2847">
        <v>417</v>
      </c>
    </row>
    <row r="2848" spans="1:5" hidden="1">
      <c r="A2848">
        <v>1998</v>
      </c>
      <c r="B2848" t="s">
        <v>102</v>
      </c>
      <c r="C2848" t="s">
        <v>81</v>
      </c>
      <c r="D2848" t="s">
        <v>42</v>
      </c>
      <c r="E2848">
        <v>0</v>
      </c>
    </row>
    <row r="2849" spans="1:5" hidden="1">
      <c r="A2849">
        <v>1998</v>
      </c>
      <c r="B2849" t="s">
        <v>102</v>
      </c>
      <c r="C2849" t="s">
        <v>81</v>
      </c>
      <c r="D2849" t="s">
        <v>43</v>
      </c>
      <c r="E2849">
        <v>0</v>
      </c>
    </row>
    <row r="2850" spans="1:5" hidden="1">
      <c r="A2850">
        <v>1998</v>
      </c>
      <c r="B2850" t="s">
        <v>102</v>
      </c>
      <c r="C2850" t="s">
        <v>81</v>
      </c>
      <c r="D2850" t="s">
        <v>44</v>
      </c>
      <c r="E2850">
        <v>14165</v>
      </c>
    </row>
    <row r="2851" spans="1:5" hidden="1">
      <c r="A2851">
        <v>1998</v>
      </c>
      <c r="B2851" t="s">
        <v>102</v>
      </c>
      <c r="C2851" t="s">
        <v>81</v>
      </c>
      <c r="D2851" t="s">
        <v>48</v>
      </c>
      <c r="E2851">
        <v>1372541</v>
      </c>
    </row>
    <row r="2852" spans="1:5" hidden="1">
      <c r="A2852">
        <v>1998</v>
      </c>
      <c r="B2852" t="s">
        <v>102</v>
      </c>
      <c r="C2852" t="s">
        <v>81</v>
      </c>
      <c r="D2852" t="s">
        <v>49</v>
      </c>
      <c r="E2852">
        <v>0</v>
      </c>
    </row>
    <row r="2853" spans="1:5" hidden="1">
      <c r="A2853">
        <v>1998</v>
      </c>
      <c r="B2853" t="s">
        <v>102</v>
      </c>
      <c r="C2853" t="s">
        <v>81</v>
      </c>
      <c r="D2853" t="s">
        <v>50</v>
      </c>
      <c r="E2853">
        <v>0</v>
      </c>
    </row>
    <row r="2854" spans="1:5" hidden="1">
      <c r="A2854">
        <v>1998</v>
      </c>
      <c r="B2854" t="s">
        <v>102</v>
      </c>
      <c r="C2854" t="s">
        <v>81</v>
      </c>
      <c r="D2854" t="s">
        <v>51</v>
      </c>
      <c r="E2854">
        <v>0</v>
      </c>
    </row>
    <row r="2855" spans="1:5" hidden="1">
      <c r="A2855">
        <v>1998</v>
      </c>
      <c r="B2855" t="s">
        <v>102</v>
      </c>
      <c r="C2855" t="s">
        <v>81</v>
      </c>
      <c r="D2855" t="s">
        <v>52</v>
      </c>
      <c r="E2855">
        <v>0</v>
      </c>
    </row>
    <row r="2856" spans="1:5" hidden="1">
      <c r="A2856">
        <v>1998</v>
      </c>
      <c r="B2856" t="s">
        <v>102</v>
      </c>
      <c r="C2856" t="s">
        <v>81</v>
      </c>
      <c r="D2856" t="s">
        <v>53</v>
      </c>
      <c r="E2856">
        <v>0</v>
      </c>
    </row>
    <row r="2857" spans="1:5" hidden="1">
      <c r="A2857">
        <v>1998</v>
      </c>
      <c r="B2857" t="s">
        <v>102</v>
      </c>
      <c r="C2857" t="s">
        <v>81</v>
      </c>
      <c r="D2857" t="s">
        <v>54</v>
      </c>
      <c r="E2857">
        <v>0</v>
      </c>
    </row>
    <row r="2858" spans="1:5" hidden="1">
      <c r="A2858">
        <v>1998</v>
      </c>
      <c r="B2858" t="s">
        <v>102</v>
      </c>
      <c r="C2858" t="s">
        <v>81</v>
      </c>
      <c r="D2858" t="s">
        <v>55</v>
      </c>
      <c r="E2858">
        <v>810127</v>
      </c>
    </row>
    <row r="2859" spans="1:5" hidden="1">
      <c r="A2859">
        <v>1998</v>
      </c>
      <c r="B2859" t="s">
        <v>102</v>
      </c>
      <c r="C2859" t="s">
        <v>81</v>
      </c>
      <c r="D2859" t="s">
        <v>56</v>
      </c>
      <c r="E2859">
        <v>562414</v>
      </c>
    </row>
    <row r="2860" spans="1:5" hidden="1">
      <c r="A2860">
        <v>1998</v>
      </c>
      <c r="B2860" t="s">
        <v>102</v>
      </c>
      <c r="C2860" t="s">
        <v>81</v>
      </c>
      <c r="D2860" t="s">
        <v>57</v>
      </c>
      <c r="E2860">
        <v>560050</v>
      </c>
    </row>
    <row r="2861" spans="1:5" hidden="1">
      <c r="A2861">
        <v>1998</v>
      </c>
      <c r="B2861" t="s">
        <v>102</v>
      </c>
      <c r="C2861" t="s">
        <v>81</v>
      </c>
      <c r="D2861" t="s">
        <v>58</v>
      </c>
      <c r="E2861">
        <v>2364</v>
      </c>
    </row>
    <row r="2862" spans="1:5" hidden="1">
      <c r="A2862">
        <v>1998</v>
      </c>
      <c r="B2862" t="s">
        <v>102</v>
      </c>
      <c r="C2862" t="s">
        <v>81</v>
      </c>
      <c r="D2862" t="s">
        <v>59</v>
      </c>
      <c r="E2862">
        <v>25132</v>
      </c>
    </row>
    <row r="2863" spans="1:5" hidden="1">
      <c r="A2863">
        <v>1998</v>
      </c>
      <c r="B2863" t="s">
        <v>102</v>
      </c>
      <c r="C2863" t="s">
        <v>81</v>
      </c>
      <c r="D2863" t="s">
        <v>61</v>
      </c>
      <c r="E2863">
        <v>22665</v>
      </c>
    </row>
    <row r="2864" spans="1:5" hidden="1">
      <c r="A2864">
        <v>1998</v>
      </c>
      <c r="B2864" t="s">
        <v>102</v>
      </c>
      <c r="C2864" t="s">
        <v>81</v>
      </c>
      <c r="D2864" t="s">
        <v>64</v>
      </c>
      <c r="E2864">
        <v>2467</v>
      </c>
    </row>
    <row r="2865" spans="1:6" hidden="1">
      <c r="A2865">
        <v>1998</v>
      </c>
      <c r="B2865" t="s">
        <v>102</v>
      </c>
      <c r="C2865" t="s">
        <v>81</v>
      </c>
      <c r="D2865" t="s">
        <v>66</v>
      </c>
      <c r="E2865">
        <v>18</v>
      </c>
    </row>
    <row r="2866" spans="1:6" hidden="1">
      <c r="A2866">
        <v>1998</v>
      </c>
      <c r="B2866" t="s">
        <v>102</v>
      </c>
      <c r="C2866" t="s">
        <v>81</v>
      </c>
      <c r="D2866" t="s">
        <v>67</v>
      </c>
      <c r="E2866">
        <v>0</v>
      </c>
    </row>
    <row r="2867" spans="1:6" hidden="1">
      <c r="A2867">
        <v>1998</v>
      </c>
      <c r="B2867" t="s">
        <v>102</v>
      </c>
      <c r="C2867" t="s">
        <v>81</v>
      </c>
      <c r="D2867" t="s">
        <v>69</v>
      </c>
      <c r="E2867">
        <v>0</v>
      </c>
    </row>
    <row r="2868" spans="1:6" hidden="1">
      <c r="A2868">
        <v>1998</v>
      </c>
      <c r="B2868" t="s">
        <v>102</v>
      </c>
      <c r="C2868" t="s">
        <v>81</v>
      </c>
      <c r="D2868" t="s">
        <v>70</v>
      </c>
      <c r="E2868">
        <v>0</v>
      </c>
    </row>
    <row r="2869" spans="1:6" hidden="1">
      <c r="A2869">
        <v>1998</v>
      </c>
      <c r="B2869" t="s">
        <v>102</v>
      </c>
      <c r="C2869" t="s">
        <v>81</v>
      </c>
      <c r="D2869" t="s">
        <v>86</v>
      </c>
      <c r="E2869">
        <v>1352525</v>
      </c>
    </row>
    <row r="2870" spans="1:6" hidden="1">
      <c r="A2870">
        <v>1998</v>
      </c>
      <c r="B2870" t="s">
        <v>102</v>
      </c>
      <c r="C2870" t="s">
        <v>81</v>
      </c>
      <c r="D2870" t="s">
        <v>87</v>
      </c>
      <c r="E2870">
        <v>1059165</v>
      </c>
    </row>
    <row r="2871" spans="1:6" hidden="1">
      <c r="A2871">
        <v>1998</v>
      </c>
      <c r="B2871" t="s">
        <v>102</v>
      </c>
      <c r="C2871" t="s">
        <v>81</v>
      </c>
      <c r="D2871" t="s">
        <v>88</v>
      </c>
      <c r="E2871">
        <v>293361</v>
      </c>
    </row>
    <row r="2872" spans="1:6" hidden="1">
      <c r="A2872">
        <v>1998</v>
      </c>
      <c r="B2872" t="s">
        <v>102</v>
      </c>
      <c r="C2872" t="s">
        <v>81</v>
      </c>
      <c r="D2872" t="s">
        <v>77</v>
      </c>
      <c r="E2872">
        <v>117515</v>
      </c>
    </row>
    <row r="2873" spans="1:6" hidden="1">
      <c r="A2873">
        <v>1998</v>
      </c>
      <c r="B2873" t="s">
        <v>103</v>
      </c>
      <c r="C2873" t="s">
        <v>7</v>
      </c>
      <c r="D2873" t="s">
        <v>263</v>
      </c>
      <c r="E2873">
        <v>-277552</v>
      </c>
    </row>
    <row r="2874" spans="1:6" hidden="1">
      <c r="A2874">
        <v>1998</v>
      </c>
      <c r="B2874" t="s">
        <v>103</v>
      </c>
      <c r="C2874" t="s">
        <v>7</v>
      </c>
      <c r="D2874" t="s">
        <v>8</v>
      </c>
      <c r="E2874">
        <v>0</v>
      </c>
      <c r="F2874">
        <v>20</v>
      </c>
    </row>
    <row r="2875" spans="1:6" hidden="1">
      <c r="A2875">
        <v>1998</v>
      </c>
      <c r="B2875" t="s">
        <v>103</v>
      </c>
      <c r="C2875" t="s">
        <v>7</v>
      </c>
      <c r="D2875" t="s">
        <v>9</v>
      </c>
      <c r="E2875">
        <v>0</v>
      </c>
      <c r="F2875">
        <v>20</v>
      </c>
    </row>
    <row r="2876" spans="1:6" hidden="1">
      <c r="A2876">
        <v>1998</v>
      </c>
      <c r="B2876" t="s">
        <v>103</v>
      </c>
      <c r="C2876" t="s">
        <v>10</v>
      </c>
      <c r="D2876" t="s">
        <v>11</v>
      </c>
      <c r="E2876">
        <v>-347071</v>
      </c>
    </row>
    <row r="2877" spans="1:6" hidden="1">
      <c r="A2877">
        <v>1998</v>
      </c>
      <c r="B2877" t="s">
        <v>103</v>
      </c>
      <c r="C2877" t="s">
        <v>10</v>
      </c>
      <c r="D2877" t="s">
        <v>91</v>
      </c>
      <c r="E2877">
        <v>692889</v>
      </c>
    </row>
    <row r="2878" spans="1:6" hidden="1">
      <c r="A2878">
        <v>1998</v>
      </c>
      <c r="B2878" t="s">
        <v>103</v>
      </c>
      <c r="C2878" t="s">
        <v>10</v>
      </c>
      <c r="D2878" t="s">
        <v>92</v>
      </c>
      <c r="E2878">
        <v>572795</v>
      </c>
    </row>
    <row r="2879" spans="1:6" hidden="1">
      <c r="A2879">
        <v>1998</v>
      </c>
      <c r="B2879" t="s">
        <v>103</v>
      </c>
      <c r="C2879" t="s">
        <v>10</v>
      </c>
      <c r="D2879" t="s">
        <v>14</v>
      </c>
      <c r="E2879">
        <v>444480</v>
      </c>
    </row>
    <row r="2880" spans="1:6" hidden="1">
      <c r="A2880">
        <v>1998</v>
      </c>
      <c r="B2880" t="s">
        <v>103</v>
      </c>
      <c r="C2880" t="s">
        <v>10</v>
      </c>
      <c r="D2880" t="s">
        <v>15</v>
      </c>
      <c r="E2880">
        <v>143962</v>
      </c>
    </row>
    <row r="2881" spans="1:6" hidden="1">
      <c r="A2881">
        <v>1998</v>
      </c>
      <c r="B2881" t="s">
        <v>103</v>
      </c>
      <c r="C2881" t="s">
        <v>10</v>
      </c>
      <c r="D2881" t="s">
        <v>16</v>
      </c>
      <c r="E2881">
        <v>300518</v>
      </c>
    </row>
    <row r="2882" spans="1:6" hidden="1">
      <c r="A2882">
        <v>1998</v>
      </c>
      <c r="B2882" t="s">
        <v>103</v>
      </c>
      <c r="C2882" t="s">
        <v>10</v>
      </c>
      <c r="D2882" t="s">
        <v>17</v>
      </c>
      <c r="E2882">
        <v>0</v>
      </c>
      <c r="F2882">
        <v>20</v>
      </c>
    </row>
    <row r="2883" spans="1:6" hidden="1">
      <c r="A2883">
        <v>1998</v>
      </c>
      <c r="B2883" t="s">
        <v>103</v>
      </c>
      <c r="C2883" t="s">
        <v>10</v>
      </c>
      <c r="D2883" t="s">
        <v>18</v>
      </c>
      <c r="E2883">
        <v>3671840</v>
      </c>
    </row>
    <row r="2884" spans="1:6" hidden="1">
      <c r="A2884">
        <v>1998</v>
      </c>
      <c r="B2884" t="s">
        <v>103</v>
      </c>
      <c r="C2884" t="s">
        <v>10</v>
      </c>
      <c r="D2884" t="s">
        <v>19</v>
      </c>
      <c r="E2884">
        <v>3545662</v>
      </c>
    </row>
    <row r="2885" spans="1:6" hidden="1">
      <c r="A2885">
        <v>1998</v>
      </c>
      <c r="B2885" t="s">
        <v>103</v>
      </c>
      <c r="C2885" t="s">
        <v>10</v>
      </c>
      <c r="D2885" t="s">
        <v>20</v>
      </c>
      <c r="E2885">
        <v>4081182</v>
      </c>
    </row>
    <row r="2886" spans="1:6" hidden="1">
      <c r="A2886">
        <v>1998</v>
      </c>
      <c r="B2886" t="s">
        <v>103</v>
      </c>
      <c r="C2886" t="s">
        <v>10</v>
      </c>
      <c r="D2886" t="s">
        <v>21</v>
      </c>
      <c r="E2886">
        <v>-226978</v>
      </c>
    </row>
    <row r="2887" spans="1:6" hidden="1">
      <c r="A2887">
        <v>1998</v>
      </c>
      <c r="B2887" t="s">
        <v>103</v>
      </c>
      <c r="C2887" t="s">
        <v>10</v>
      </c>
      <c r="D2887" t="s">
        <v>22</v>
      </c>
      <c r="E2887">
        <v>-368052</v>
      </c>
    </row>
    <row r="2888" spans="1:6" hidden="1">
      <c r="A2888">
        <v>1998</v>
      </c>
      <c r="B2888" t="s">
        <v>103</v>
      </c>
      <c r="C2888" t="s">
        <v>23</v>
      </c>
      <c r="D2888" t="s">
        <v>24</v>
      </c>
      <c r="E2888">
        <v>248064</v>
      </c>
    </row>
    <row r="2889" spans="1:6" hidden="1">
      <c r="A2889">
        <v>1998</v>
      </c>
      <c r="B2889" t="s">
        <v>103</v>
      </c>
      <c r="C2889" t="s">
        <v>23</v>
      </c>
      <c r="D2889" t="s">
        <v>25</v>
      </c>
      <c r="E2889">
        <v>204434</v>
      </c>
    </row>
    <row r="2890" spans="1:6" hidden="1">
      <c r="A2890">
        <v>1998</v>
      </c>
      <c r="B2890" t="s">
        <v>103</v>
      </c>
      <c r="C2890" t="s">
        <v>23</v>
      </c>
      <c r="D2890" t="s">
        <v>26</v>
      </c>
      <c r="E2890">
        <v>43630</v>
      </c>
    </row>
    <row r="2891" spans="1:6" hidden="1">
      <c r="A2891">
        <v>1998</v>
      </c>
      <c r="B2891" t="s">
        <v>103</v>
      </c>
      <c r="C2891" t="s">
        <v>23</v>
      </c>
      <c r="D2891" t="s">
        <v>27</v>
      </c>
      <c r="E2891">
        <v>345</v>
      </c>
    </row>
    <row r="2892" spans="1:6" hidden="1">
      <c r="A2892">
        <v>1998</v>
      </c>
      <c r="B2892" t="s">
        <v>103</v>
      </c>
      <c r="C2892" t="s">
        <v>23</v>
      </c>
      <c r="D2892" t="s">
        <v>29</v>
      </c>
      <c r="E2892">
        <v>345</v>
      </c>
    </row>
    <row r="2893" spans="1:6" hidden="1">
      <c r="A2893">
        <v>1998</v>
      </c>
      <c r="B2893" t="s">
        <v>103</v>
      </c>
      <c r="C2893" t="s">
        <v>23</v>
      </c>
      <c r="D2893" t="s">
        <v>33</v>
      </c>
      <c r="E2893">
        <v>5946</v>
      </c>
    </row>
    <row r="2894" spans="1:6" hidden="1">
      <c r="A2894">
        <v>1998</v>
      </c>
      <c r="B2894" t="s">
        <v>103</v>
      </c>
      <c r="C2894" t="s">
        <v>23</v>
      </c>
      <c r="D2894" t="s">
        <v>34</v>
      </c>
      <c r="E2894">
        <v>1609</v>
      </c>
    </row>
    <row r="2895" spans="1:6" hidden="1">
      <c r="A2895">
        <v>1998</v>
      </c>
      <c r="B2895" t="s">
        <v>103</v>
      </c>
      <c r="C2895" t="s">
        <v>23</v>
      </c>
      <c r="D2895" t="s">
        <v>35</v>
      </c>
      <c r="E2895">
        <v>11741</v>
      </c>
    </row>
    <row r="2896" spans="1:6" hidden="1">
      <c r="A2896">
        <v>1998</v>
      </c>
      <c r="B2896" t="s">
        <v>103</v>
      </c>
      <c r="C2896" t="s">
        <v>23</v>
      </c>
      <c r="D2896" t="s">
        <v>39</v>
      </c>
      <c r="E2896">
        <v>0</v>
      </c>
    </row>
    <row r="2897" spans="1:5" hidden="1">
      <c r="A2897">
        <v>1998</v>
      </c>
      <c r="B2897" t="s">
        <v>103</v>
      </c>
      <c r="C2897" t="s">
        <v>23</v>
      </c>
      <c r="D2897" t="s">
        <v>40</v>
      </c>
      <c r="E2897">
        <v>0</v>
      </c>
    </row>
    <row r="2898" spans="1:5" hidden="1">
      <c r="A2898">
        <v>1998</v>
      </c>
      <c r="B2898" t="s">
        <v>103</v>
      </c>
      <c r="C2898" t="s">
        <v>23</v>
      </c>
      <c r="D2898" t="s">
        <v>41</v>
      </c>
      <c r="E2898">
        <v>0</v>
      </c>
    </row>
    <row r="2899" spans="1:5" hidden="1">
      <c r="A2899">
        <v>1998</v>
      </c>
      <c r="B2899" t="s">
        <v>103</v>
      </c>
      <c r="C2899" t="s">
        <v>23</v>
      </c>
      <c r="D2899" t="s">
        <v>42</v>
      </c>
      <c r="E2899">
        <v>0</v>
      </c>
    </row>
    <row r="2900" spans="1:5" hidden="1">
      <c r="A2900">
        <v>1998</v>
      </c>
      <c r="B2900" t="s">
        <v>103</v>
      </c>
      <c r="C2900" t="s">
        <v>23</v>
      </c>
      <c r="D2900" t="s">
        <v>43</v>
      </c>
      <c r="E2900">
        <v>0</v>
      </c>
    </row>
    <row r="2901" spans="1:5" hidden="1">
      <c r="A2901">
        <v>1998</v>
      </c>
      <c r="B2901" t="s">
        <v>103</v>
      </c>
      <c r="C2901" t="s">
        <v>23</v>
      </c>
      <c r="D2901" t="s">
        <v>44</v>
      </c>
      <c r="E2901">
        <v>4337</v>
      </c>
    </row>
    <row r="2902" spans="1:5" hidden="1">
      <c r="A2902">
        <v>1998</v>
      </c>
      <c r="B2902" t="s">
        <v>103</v>
      </c>
      <c r="C2902" t="s">
        <v>23</v>
      </c>
      <c r="D2902" t="s">
        <v>45</v>
      </c>
      <c r="E2902">
        <v>320905</v>
      </c>
    </row>
    <row r="2903" spans="1:5" hidden="1">
      <c r="A2903">
        <v>1998</v>
      </c>
      <c r="B2903" t="s">
        <v>103</v>
      </c>
      <c r="C2903" t="s">
        <v>23</v>
      </c>
      <c r="D2903" t="s">
        <v>46</v>
      </c>
      <c r="E2903">
        <v>320905</v>
      </c>
    </row>
    <row r="2904" spans="1:5" hidden="1">
      <c r="A2904">
        <v>1998</v>
      </c>
      <c r="B2904" t="s">
        <v>103</v>
      </c>
      <c r="C2904" t="s">
        <v>23</v>
      </c>
      <c r="D2904" t="s">
        <v>47</v>
      </c>
      <c r="E2904">
        <v>0</v>
      </c>
    </row>
    <row r="2905" spans="1:5" hidden="1">
      <c r="A2905">
        <v>1998</v>
      </c>
      <c r="B2905" t="s">
        <v>103</v>
      </c>
      <c r="C2905" t="s">
        <v>23</v>
      </c>
      <c r="D2905" t="s">
        <v>48</v>
      </c>
      <c r="E2905">
        <v>650798</v>
      </c>
    </row>
    <row r="2906" spans="1:5" hidden="1">
      <c r="A2906">
        <v>1998</v>
      </c>
      <c r="B2906" t="s">
        <v>103</v>
      </c>
      <c r="C2906" t="s">
        <v>23</v>
      </c>
      <c r="D2906" t="s">
        <v>49</v>
      </c>
      <c r="E2906">
        <v>623875</v>
      </c>
    </row>
    <row r="2907" spans="1:5" hidden="1">
      <c r="A2907">
        <v>1998</v>
      </c>
      <c r="B2907" t="s">
        <v>103</v>
      </c>
      <c r="C2907" t="s">
        <v>23</v>
      </c>
      <c r="D2907" t="s">
        <v>50</v>
      </c>
      <c r="E2907">
        <v>464146</v>
      </c>
    </row>
    <row r="2908" spans="1:5" hidden="1">
      <c r="A2908">
        <v>1998</v>
      </c>
      <c r="B2908" t="s">
        <v>103</v>
      </c>
      <c r="C2908" t="s">
        <v>23</v>
      </c>
      <c r="D2908" t="s">
        <v>51</v>
      </c>
      <c r="E2908">
        <v>15548</v>
      </c>
    </row>
    <row r="2909" spans="1:5" hidden="1">
      <c r="A2909">
        <v>1998</v>
      </c>
      <c r="B2909" t="s">
        <v>103</v>
      </c>
      <c r="C2909" t="s">
        <v>23</v>
      </c>
      <c r="D2909" t="s">
        <v>52</v>
      </c>
      <c r="E2909">
        <v>144181</v>
      </c>
    </row>
    <row r="2910" spans="1:5" hidden="1">
      <c r="A2910">
        <v>1998</v>
      </c>
      <c r="B2910" t="s">
        <v>103</v>
      </c>
      <c r="C2910" t="s">
        <v>23</v>
      </c>
      <c r="D2910" t="s">
        <v>53</v>
      </c>
      <c r="E2910">
        <v>0</v>
      </c>
    </row>
    <row r="2911" spans="1:5" hidden="1">
      <c r="A2911">
        <v>1998</v>
      </c>
      <c r="B2911" t="s">
        <v>103</v>
      </c>
      <c r="C2911" t="s">
        <v>23</v>
      </c>
      <c r="D2911" t="s">
        <v>54</v>
      </c>
      <c r="E2911">
        <v>0</v>
      </c>
    </row>
    <row r="2912" spans="1:5" hidden="1">
      <c r="A2912">
        <v>1998</v>
      </c>
      <c r="B2912" t="s">
        <v>103</v>
      </c>
      <c r="C2912" t="s">
        <v>23</v>
      </c>
      <c r="D2912" t="s">
        <v>55</v>
      </c>
      <c r="E2912">
        <v>28</v>
      </c>
    </row>
    <row r="2913" spans="1:5" hidden="1">
      <c r="A2913">
        <v>1998</v>
      </c>
      <c r="B2913" t="s">
        <v>103</v>
      </c>
      <c r="C2913" t="s">
        <v>23</v>
      </c>
      <c r="D2913" t="s">
        <v>56</v>
      </c>
      <c r="E2913">
        <v>26894</v>
      </c>
    </row>
    <row r="2914" spans="1:5" hidden="1">
      <c r="A2914">
        <v>1998</v>
      </c>
      <c r="B2914" t="s">
        <v>103</v>
      </c>
      <c r="C2914" t="s">
        <v>23</v>
      </c>
      <c r="D2914" t="s">
        <v>57</v>
      </c>
      <c r="E2914">
        <v>24530</v>
      </c>
    </row>
    <row r="2915" spans="1:5" hidden="1">
      <c r="A2915">
        <v>1998</v>
      </c>
      <c r="B2915" t="s">
        <v>103</v>
      </c>
      <c r="C2915" t="s">
        <v>23</v>
      </c>
      <c r="D2915" t="s">
        <v>58</v>
      </c>
      <c r="E2915">
        <v>2364</v>
      </c>
    </row>
    <row r="2916" spans="1:5" hidden="1">
      <c r="A2916">
        <v>1998</v>
      </c>
      <c r="B2916" t="s">
        <v>103</v>
      </c>
      <c r="C2916" t="s">
        <v>23</v>
      </c>
      <c r="D2916" t="s">
        <v>59</v>
      </c>
      <c r="E2916">
        <v>19211</v>
      </c>
    </row>
    <row r="2917" spans="1:5" hidden="1">
      <c r="A2917">
        <v>1998</v>
      </c>
      <c r="B2917" t="s">
        <v>103</v>
      </c>
      <c r="C2917" t="s">
        <v>23</v>
      </c>
      <c r="D2917" t="s">
        <v>60</v>
      </c>
      <c r="E2917">
        <v>14409</v>
      </c>
    </row>
    <row r="2918" spans="1:5" hidden="1">
      <c r="A2918">
        <v>1998</v>
      </c>
      <c r="B2918" t="s">
        <v>103</v>
      </c>
      <c r="C2918" t="s">
        <v>23</v>
      </c>
      <c r="D2918" t="s">
        <v>64</v>
      </c>
      <c r="E2918">
        <v>4802</v>
      </c>
    </row>
    <row r="2919" spans="1:5" hidden="1">
      <c r="A2919">
        <v>1998</v>
      </c>
      <c r="B2919" t="s">
        <v>103</v>
      </c>
      <c r="C2919" t="s">
        <v>23</v>
      </c>
      <c r="D2919" t="s">
        <v>66</v>
      </c>
      <c r="E2919">
        <v>0</v>
      </c>
    </row>
    <row r="2920" spans="1:5" hidden="1">
      <c r="A2920">
        <v>1998</v>
      </c>
      <c r="B2920" t="s">
        <v>103</v>
      </c>
      <c r="C2920" t="s">
        <v>23</v>
      </c>
      <c r="D2920" t="s">
        <v>67</v>
      </c>
      <c r="E2920">
        <v>0</v>
      </c>
    </row>
    <row r="2921" spans="1:5" hidden="1">
      <c r="A2921">
        <v>1998</v>
      </c>
      <c r="B2921" t="s">
        <v>103</v>
      </c>
      <c r="C2921" t="s">
        <v>23</v>
      </c>
      <c r="D2921" t="s">
        <v>68</v>
      </c>
      <c r="E2921">
        <v>0</v>
      </c>
    </row>
    <row r="2922" spans="1:5" hidden="1">
      <c r="A2922">
        <v>1998</v>
      </c>
      <c r="B2922" t="s">
        <v>103</v>
      </c>
      <c r="C2922" t="s">
        <v>23</v>
      </c>
      <c r="D2922" t="s">
        <v>70</v>
      </c>
      <c r="E2922">
        <v>0</v>
      </c>
    </row>
    <row r="2923" spans="1:5" hidden="1">
      <c r="A2923">
        <v>1998</v>
      </c>
      <c r="B2923" t="s">
        <v>103</v>
      </c>
      <c r="C2923" t="s">
        <v>23</v>
      </c>
      <c r="D2923" t="s">
        <v>71</v>
      </c>
      <c r="E2923">
        <v>0</v>
      </c>
    </row>
    <row r="2924" spans="1:5" hidden="1">
      <c r="A2924">
        <v>1998</v>
      </c>
      <c r="B2924" t="s">
        <v>103</v>
      </c>
      <c r="C2924" t="s">
        <v>23</v>
      </c>
      <c r="D2924" t="s">
        <v>72</v>
      </c>
      <c r="E2924">
        <v>688132</v>
      </c>
    </row>
    <row r="2925" spans="1:5" hidden="1">
      <c r="A2925">
        <v>1998</v>
      </c>
      <c r="B2925" t="s">
        <v>103</v>
      </c>
      <c r="C2925" t="s">
        <v>23</v>
      </c>
      <c r="D2925" t="s">
        <v>73</v>
      </c>
      <c r="E2925">
        <v>3772658</v>
      </c>
    </row>
    <row r="2926" spans="1:5" hidden="1">
      <c r="A2926">
        <v>1998</v>
      </c>
      <c r="B2926" t="s">
        <v>103</v>
      </c>
      <c r="C2926" t="s">
        <v>23</v>
      </c>
      <c r="D2926" t="s">
        <v>74</v>
      </c>
      <c r="E2926">
        <v>3772658</v>
      </c>
    </row>
    <row r="2927" spans="1:5" hidden="1">
      <c r="A2927">
        <v>1998</v>
      </c>
      <c r="B2927" t="s">
        <v>103</v>
      </c>
      <c r="C2927" t="s">
        <v>23</v>
      </c>
      <c r="D2927" t="s">
        <v>76</v>
      </c>
      <c r="E2927">
        <v>141074</v>
      </c>
    </row>
    <row r="2928" spans="1:5" hidden="1">
      <c r="A2928">
        <v>1998</v>
      </c>
      <c r="B2928" t="s">
        <v>103</v>
      </c>
      <c r="C2928" t="s">
        <v>23</v>
      </c>
      <c r="D2928" t="s">
        <v>77</v>
      </c>
      <c r="E2928">
        <v>120093</v>
      </c>
    </row>
    <row r="2929" spans="1:5" hidden="1">
      <c r="A2929">
        <v>1998</v>
      </c>
      <c r="B2929" t="s">
        <v>103</v>
      </c>
      <c r="C2929" t="s">
        <v>23</v>
      </c>
      <c r="D2929" t="s">
        <v>78</v>
      </c>
      <c r="E2929">
        <v>140488</v>
      </c>
    </row>
    <row r="2930" spans="1:5" hidden="1">
      <c r="A2930">
        <v>1998</v>
      </c>
      <c r="B2930" t="s">
        <v>103</v>
      </c>
      <c r="C2930" t="s">
        <v>23</v>
      </c>
      <c r="D2930" t="s">
        <v>79</v>
      </c>
      <c r="E2930">
        <v>586</v>
      </c>
    </row>
    <row r="2931" spans="1:5" hidden="1">
      <c r="A2931">
        <v>1998</v>
      </c>
      <c r="B2931" t="s">
        <v>103</v>
      </c>
      <c r="C2931" t="s">
        <v>23</v>
      </c>
      <c r="D2931" t="s">
        <v>80</v>
      </c>
      <c r="E2931">
        <v>0</v>
      </c>
    </row>
    <row r="2932" spans="1:5" hidden="1">
      <c r="A2932">
        <v>1998</v>
      </c>
      <c r="B2932" t="s">
        <v>103</v>
      </c>
      <c r="C2932" t="s">
        <v>81</v>
      </c>
      <c r="D2932" t="s">
        <v>24</v>
      </c>
      <c r="E2932">
        <v>2550039</v>
      </c>
    </row>
    <row r="2933" spans="1:5" hidden="1">
      <c r="A2933">
        <v>1998</v>
      </c>
      <c r="B2933" t="s">
        <v>103</v>
      </c>
      <c r="C2933" t="s">
        <v>81</v>
      </c>
      <c r="D2933" t="s">
        <v>25</v>
      </c>
      <c r="E2933">
        <v>2070345</v>
      </c>
    </row>
    <row r="2934" spans="1:5" hidden="1">
      <c r="A2934">
        <v>1998</v>
      </c>
      <c r="B2934" t="s">
        <v>103</v>
      </c>
      <c r="C2934" t="s">
        <v>81</v>
      </c>
      <c r="D2934" t="s">
        <v>26</v>
      </c>
      <c r="E2934">
        <v>479694</v>
      </c>
    </row>
    <row r="2935" spans="1:5" hidden="1">
      <c r="A2935">
        <v>1998</v>
      </c>
      <c r="B2935" t="s">
        <v>103</v>
      </c>
      <c r="C2935" t="s">
        <v>81</v>
      </c>
      <c r="D2935" t="s">
        <v>30</v>
      </c>
      <c r="E2935">
        <v>0</v>
      </c>
    </row>
    <row r="2936" spans="1:5" hidden="1">
      <c r="A2936">
        <v>1998</v>
      </c>
      <c r="B2936" t="s">
        <v>103</v>
      </c>
      <c r="C2936" t="s">
        <v>81</v>
      </c>
      <c r="D2936" t="s">
        <v>32</v>
      </c>
      <c r="E2936">
        <v>0</v>
      </c>
    </row>
    <row r="2937" spans="1:5" hidden="1">
      <c r="A2937">
        <v>1998</v>
      </c>
      <c r="B2937" t="s">
        <v>103</v>
      </c>
      <c r="C2937" t="s">
        <v>81</v>
      </c>
      <c r="D2937" t="s">
        <v>33</v>
      </c>
      <c r="E2937">
        <v>683268</v>
      </c>
    </row>
    <row r="2938" spans="1:5" hidden="1">
      <c r="A2938">
        <v>1998</v>
      </c>
      <c r="B2938" t="s">
        <v>103</v>
      </c>
      <c r="C2938" t="s">
        <v>81</v>
      </c>
      <c r="D2938" t="s">
        <v>34</v>
      </c>
      <c r="E2938">
        <v>13663</v>
      </c>
    </row>
    <row r="2939" spans="1:5" hidden="1">
      <c r="A2939">
        <v>1998</v>
      </c>
      <c r="B2939" t="s">
        <v>103</v>
      </c>
      <c r="C2939" t="s">
        <v>81</v>
      </c>
      <c r="D2939" t="s">
        <v>35</v>
      </c>
      <c r="E2939">
        <v>10526</v>
      </c>
    </row>
    <row r="2940" spans="1:5" hidden="1">
      <c r="A2940">
        <v>1998</v>
      </c>
      <c r="B2940" t="s">
        <v>103</v>
      </c>
      <c r="C2940" t="s">
        <v>81</v>
      </c>
      <c r="D2940" t="s">
        <v>36</v>
      </c>
      <c r="E2940">
        <v>655022</v>
      </c>
    </row>
    <row r="2941" spans="1:5" hidden="1">
      <c r="A2941">
        <v>1998</v>
      </c>
      <c r="B2941" t="s">
        <v>103</v>
      </c>
      <c r="C2941" t="s">
        <v>81</v>
      </c>
      <c r="D2941" t="s">
        <v>37</v>
      </c>
      <c r="E2941">
        <v>0</v>
      </c>
    </row>
    <row r="2942" spans="1:5" hidden="1">
      <c r="A2942">
        <v>1998</v>
      </c>
      <c r="B2942" t="s">
        <v>103</v>
      </c>
      <c r="C2942" t="s">
        <v>81</v>
      </c>
      <c r="D2942" t="s">
        <v>38</v>
      </c>
      <c r="E2942">
        <v>655022</v>
      </c>
    </row>
    <row r="2943" spans="1:5" hidden="1">
      <c r="A2943">
        <v>1998</v>
      </c>
      <c r="B2943" t="s">
        <v>103</v>
      </c>
      <c r="C2943" t="s">
        <v>81</v>
      </c>
      <c r="D2943" t="s">
        <v>39</v>
      </c>
      <c r="E2943">
        <v>0</v>
      </c>
    </row>
    <row r="2944" spans="1:5" hidden="1">
      <c r="A2944">
        <v>1998</v>
      </c>
      <c r="B2944" t="s">
        <v>103</v>
      </c>
      <c r="C2944" t="s">
        <v>81</v>
      </c>
      <c r="D2944" t="s">
        <v>40</v>
      </c>
      <c r="E2944">
        <v>417</v>
      </c>
    </row>
    <row r="2945" spans="1:5" hidden="1">
      <c r="A2945">
        <v>1998</v>
      </c>
      <c r="B2945" t="s">
        <v>103</v>
      </c>
      <c r="C2945" t="s">
        <v>81</v>
      </c>
      <c r="D2945" t="s">
        <v>41</v>
      </c>
      <c r="E2945">
        <v>417</v>
      </c>
    </row>
    <row r="2946" spans="1:5" hidden="1">
      <c r="A2946">
        <v>1998</v>
      </c>
      <c r="B2946" t="s">
        <v>103</v>
      </c>
      <c r="C2946" t="s">
        <v>81</v>
      </c>
      <c r="D2946" t="s">
        <v>42</v>
      </c>
      <c r="E2946">
        <v>0</v>
      </c>
    </row>
    <row r="2947" spans="1:5" hidden="1">
      <c r="A2947">
        <v>1998</v>
      </c>
      <c r="B2947" t="s">
        <v>103</v>
      </c>
      <c r="C2947" t="s">
        <v>81</v>
      </c>
      <c r="D2947" t="s">
        <v>43</v>
      </c>
      <c r="E2947">
        <v>0</v>
      </c>
    </row>
    <row r="2948" spans="1:5" hidden="1">
      <c r="A2948">
        <v>1998</v>
      </c>
      <c r="B2948" t="s">
        <v>103</v>
      </c>
      <c r="C2948" t="s">
        <v>81</v>
      </c>
      <c r="D2948" t="s">
        <v>44</v>
      </c>
      <c r="E2948">
        <v>14165</v>
      </c>
    </row>
    <row r="2949" spans="1:5" hidden="1">
      <c r="A2949">
        <v>1998</v>
      </c>
      <c r="B2949" t="s">
        <v>103</v>
      </c>
      <c r="C2949" t="s">
        <v>81</v>
      </c>
      <c r="D2949" t="s">
        <v>48</v>
      </c>
      <c r="E2949">
        <v>1372570</v>
      </c>
    </row>
    <row r="2950" spans="1:5" hidden="1">
      <c r="A2950">
        <v>1998</v>
      </c>
      <c r="B2950" t="s">
        <v>103</v>
      </c>
      <c r="C2950" t="s">
        <v>81</v>
      </c>
      <c r="D2950" t="s">
        <v>49</v>
      </c>
      <c r="E2950">
        <v>28</v>
      </c>
    </row>
    <row r="2951" spans="1:5" hidden="1">
      <c r="A2951">
        <v>1998</v>
      </c>
      <c r="B2951" t="s">
        <v>103</v>
      </c>
      <c r="C2951" t="s">
        <v>81</v>
      </c>
      <c r="D2951" t="s">
        <v>50</v>
      </c>
      <c r="E2951">
        <v>0</v>
      </c>
    </row>
    <row r="2952" spans="1:5" hidden="1">
      <c r="A2952">
        <v>1998</v>
      </c>
      <c r="B2952" t="s">
        <v>103</v>
      </c>
      <c r="C2952" t="s">
        <v>81</v>
      </c>
      <c r="D2952" t="s">
        <v>51</v>
      </c>
      <c r="E2952">
        <v>28</v>
      </c>
    </row>
    <row r="2953" spans="1:5" hidden="1">
      <c r="A2953">
        <v>1998</v>
      </c>
      <c r="B2953" t="s">
        <v>103</v>
      </c>
      <c r="C2953" t="s">
        <v>81</v>
      </c>
      <c r="D2953" t="s">
        <v>52</v>
      </c>
      <c r="E2953">
        <v>0</v>
      </c>
    </row>
    <row r="2954" spans="1:5" hidden="1">
      <c r="A2954">
        <v>1998</v>
      </c>
      <c r="B2954" t="s">
        <v>103</v>
      </c>
      <c r="C2954" t="s">
        <v>81</v>
      </c>
      <c r="D2954" t="s">
        <v>53</v>
      </c>
      <c r="E2954">
        <v>0</v>
      </c>
    </row>
    <row r="2955" spans="1:5" hidden="1">
      <c r="A2955">
        <v>1998</v>
      </c>
      <c r="B2955" t="s">
        <v>103</v>
      </c>
      <c r="C2955" t="s">
        <v>81</v>
      </c>
      <c r="D2955" t="s">
        <v>54</v>
      </c>
      <c r="E2955">
        <v>0</v>
      </c>
    </row>
    <row r="2956" spans="1:5" hidden="1">
      <c r="A2956">
        <v>1998</v>
      </c>
      <c r="B2956" t="s">
        <v>103</v>
      </c>
      <c r="C2956" t="s">
        <v>81</v>
      </c>
      <c r="D2956" t="s">
        <v>55</v>
      </c>
      <c r="E2956">
        <v>810127</v>
      </c>
    </row>
    <row r="2957" spans="1:5" hidden="1">
      <c r="A2957">
        <v>1998</v>
      </c>
      <c r="B2957" t="s">
        <v>103</v>
      </c>
      <c r="C2957" t="s">
        <v>81</v>
      </c>
      <c r="D2957" t="s">
        <v>56</v>
      </c>
      <c r="E2957">
        <v>562414</v>
      </c>
    </row>
    <row r="2958" spans="1:5" hidden="1">
      <c r="A2958">
        <v>1998</v>
      </c>
      <c r="B2958" t="s">
        <v>103</v>
      </c>
      <c r="C2958" t="s">
        <v>81</v>
      </c>
      <c r="D2958" t="s">
        <v>57</v>
      </c>
      <c r="E2958">
        <v>560050</v>
      </c>
    </row>
    <row r="2959" spans="1:5" hidden="1">
      <c r="A2959">
        <v>1998</v>
      </c>
      <c r="B2959" t="s">
        <v>103</v>
      </c>
      <c r="C2959" t="s">
        <v>81</v>
      </c>
      <c r="D2959" t="s">
        <v>58</v>
      </c>
      <c r="E2959">
        <v>2364</v>
      </c>
    </row>
    <row r="2960" spans="1:5" hidden="1">
      <c r="A2960">
        <v>1998</v>
      </c>
      <c r="B2960" t="s">
        <v>103</v>
      </c>
      <c r="C2960" t="s">
        <v>81</v>
      </c>
      <c r="D2960" t="s">
        <v>59</v>
      </c>
      <c r="E2960">
        <v>27686</v>
      </c>
    </row>
    <row r="2961" spans="1:6" hidden="1">
      <c r="A2961">
        <v>1998</v>
      </c>
      <c r="B2961" t="s">
        <v>103</v>
      </c>
      <c r="C2961" t="s">
        <v>81</v>
      </c>
      <c r="D2961" t="s">
        <v>61</v>
      </c>
      <c r="E2961">
        <v>22665</v>
      </c>
    </row>
    <row r="2962" spans="1:6" hidden="1">
      <c r="A2962">
        <v>1998</v>
      </c>
      <c r="B2962" t="s">
        <v>103</v>
      </c>
      <c r="C2962" t="s">
        <v>81</v>
      </c>
      <c r="D2962" t="s">
        <v>64</v>
      </c>
      <c r="E2962">
        <v>5021</v>
      </c>
    </row>
    <row r="2963" spans="1:6" hidden="1">
      <c r="A2963">
        <v>1998</v>
      </c>
      <c r="B2963" t="s">
        <v>103</v>
      </c>
      <c r="C2963" t="s">
        <v>81</v>
      </c>
      <c r="D2963" t="s">
        <v>66</v>
      </c>
      <c r="E2963">
        <v>18</v>
      </c>
    </row>
    <row r="2964" spans="1:6" hidden="1">
      <c r="A2964">
        <v>1998</v>
      </c>
      <c r="B2964" t="s">
        <v>103</v>
      </c>
      <c r="C2964" t="s">
        <v>81</v>
      </c>
      <c r="D2964" t="s">
        <v>67</v>
      </c>
      <c r="E2964">
        <v>0</v>
      </c>
    </row>
    <row r="2965" spans="1:6" hidden="1">
      <c r="A2965">
        <v>1998</v>
      </c>
      <c r="B2965" t="s">
        <v>103</v>
      </c>
      <c r="C2965" t="s">
        <v>81</v>
      </c>
      <c r="D2965" t="s">
        <v>69</v>
      </c>
      <c r="E2965">
        <v>0</v>
      </c>
    </row>
    <row r="2966" spans="1:6" hidden="1">
      <c r="A2966">
        <v>1998</v>
      </c>
      <c r="B2966" t="s">
        <v>103</v>
      </c>
      <c r="C2966" t="s">
        <v>81</v>
      </c>
      <c r="D2966" t="s">
        <v>70</v>
      </c>
      <c r="E2966">
        <v>0</v>
      </c>
    </row>
    <row r="2967" spans="1:6" hidden="1">
      <c r="A2967">
        <v>1998</v>
      </c>
      <c r="B2967" t="s">
        <v>103</v>
      </c>
      <c r="C2967" t="s">
        <v>81</v>
      </c>
      <c r="D2967" t="s">
        <v>86</v>
      </c>
      <c r="E2967">
        <v>1381021</v>
      </c>
    </row>
    <row r="2968" spans="1:6" hidden="1">
      <c r="A2968">
        <v>1998</v>
      </c>
      <c r="B2968" t="s">
        <v>103</v>
      </c>
      <c r="C2968" t="s">
        <v>81</v>
      </c>
      <c r="D2968" t="s">
        <v>87</v>
      </c>
      <c r="E2968">
        <v>1062883</v>
      </c>
    </row>
    <row r="2969" spans="1:6" hidden="1">
      <c r="A2969">
        <v>1998</v>
      </c>
      <c r="B2969" t="s">
        <v>103</v>
      </c>
      <c r="C2969" t="s">
        <v>81</v>
      </c>
      <c r="D2969" t="s">
        <v>88</v>
      </c>
      <c r="E2969">
        <v>293608</v>
      </c>
    </row>
    <row r="2970" spans="1:6" hidden="1">
      <c r="A2970">
        <v>1998</v>
      </c>
      <c r="B2970" t="s">
        <v>103</v>
      </c>
      <c r="C2970" t="s">
        <v>81</v>
      </c>
      <c r="D2970" t="s">
        <v>89</v>
      </c>
      <c r="E2970">
        <v>24530</v>
      </c>
    </row>
    <row r="2971" spans="1:6" hidden="1">
      <c r="A2971">
        <v>1998</v>
      </c>
      <c r="B2971" t="s">
        <v>103</v>
      </c>
      <c r="C2971" t="s">
        <v>81</v>
      </c>
      <c r="D2971" t="s">
        <v>77</v>
      </c>
      <c r="E2971">
        <v>120093</v>
      </c>
    </row>
    <row r="2972" spans="1:6" hidden="1">
      <c r="A2972">
        <v>1998</v>
      </c>
      <c r="B2972" t="s">
        <v>104</v>
      </c>
      <c r="C2972" t="s">
        <v>7</v>
      </c>
      <c r="D2972" t="s">
        <v>263</v>
      </c>
      <c r="E2972">
        <v>-22324</v>
      </c>
    </row>
    <row r="2973" spans="1:6" hidden="1">
      <c r="A2973">
        <v>1998</v>
      </c>
      <c r="B2973" t="s">
        <v>104</v>
      </c>
      <c r="C2973" t="s">
        <v>7</v>
      </c>
      <c r="D2973" t="s">
        <v>8</v>
      </c>
      <c r="E2973">
        <v>0</v>
      </c>
      <c r="F2973">
        <v>20</v>
      </c>
    </row>
    <row r="2974" spans="1:6" hidden="1">
      <c r="A2974">
        <v>1998</v>
      </c>
      <c r="B2974" t="s">
        <v>104</v>
      </c>
      <c r="C2974" t="s">
        <v>7</v>
      </c>
      <c r="D2974" t="s">
        <v>9</v>
      </c>
      <c r="E2974">
        <v>0</v>
      </c>
      <c r="F2974">
        <v>20</v>
      </c>
    </row>
    <row r="2975" spans="1:6" hidden="1">
      <c r="A2975">
        <v>1998</v>
      </c>
      <c r="B2975" t="s">
        <v>104</v>
      </c>
      <c r="C2975" t="s">
        <v>10</v>
      </c>
      <c r="D2975" t="s">
        <v>11</v>
      </c>
      <c r="E2975">
        <v>-23581</v>
      </c>
    </row>
    <row r="2976" spans="1:6" hidden="1">
      <c r="A2976">
        <v>1998</v>
      </c>
      <c r="B2976" t="s">
        <v>104</v>
      </c>
      <c r="C2976" t="s">
        <v>10</v>
      </c>
      <c r="D2976" t="s">
        <v>91</v>
      </c>
      <c r="E2976">
        <v>12734</v>
      </c>
    </row>
    <row r="2977" spans="1:6" hidden="1">
      <c r="A2977">
        <v>1998</v>
      </c>
      <c r="B2977" t="s">
        <v>104</v>
      </c>
      <c r="C2977" t="s">
        <v>10</v>
      </c>
      <c r="D2977" t="s">
        <v>92</v>
      </c>
      <c r="E2977">
        <v>10156</v>
      </c>
    </row>
    <row r="2978" spans="1:6" hidden="1">
      <c r="A2978">
        <v>1998</v>
      </c>
      <c r="B2978" t="s">
        <v>104</v>
      </c>
      <c r="C2978" t="s">
        <v>10</v>
      </c>
      <c r="D2978" t="s">
        <v>14</v>
      </c>
      <c r="E2978">
        <v>2597</v>
      </c>
    </row>
    <row r="2979" spans="1:6" hidden="1">
      <c r="A2979">
        <v>1998</v>
      </c>
      <c r="B2979" t="s">
        <v>104</v>
      </c>
      <c r="C2979" t="s">
        <v>10</v>
      </c>
      <c r="D2979" t="s">
        <v>17</v>
      </c>
      <c r="E2979">
        <v>0</v>
      </c>
      <c r="F2979">
        <v>20</v>
      </c>
    </row>
    <row r="2980" spans="1:6" hidden="1">
      <c r="A2980">
        <v>1998</v>
      </c>
      <c r="B2980" t="s">
        <v>104</v>
      </c>
      <c r="C2980" t="s">
        <v>10</v>
      </c>
      <c r="D2980" t="s">
        <v>18</v>
      </c>
      <c r="E2980">
        <v>3337</v>
      </c>
    </row>
    <row r="2981" spans="1:6" hidden="1">
      <c r="A2981">
        <v>1998</v>
      </c>
      <c r="B2981" t="s">
        <v>104</v>
      </c>
      <c r="C2981" t="s">
        <v>10</v>
      </c>
      <c r="D2981" t="s">
        <v>19</v>
      </c>
      <c r="E2981">
        <v>5891</v>
      </c>
    </row>
    <row r="2982" spans="1:6" hidden="1">
      <c r="A2982">
        <v>1998</v>
      </c>
      <c r="B2982" t="s">
        <v>104</v>
      </c>
      <c r="C2982" t="s">
        <v>10</v>
      </c>
      <c r="D2982" t="s">
        <v>20</v>
      </c>
      <c r="E2982">
        <v>-21003</v>
      </c>
    </row>
    <row r="2983" spans="1:6" hidden="1">
      <c r="A2983">
        <v>1998</v>
      </c>
      <c r="B2983" t="s">
        <v>104</v>
      </c>
      <c r="C2983" t="s">
        <v>10</v>
      </c>
      <c r="D2983" t="s">
        <v>21</v>
      </c>
      <c r="E2983">
        <v>-21003</v>
      </c>
    </row>
    <row r="2984" spans="1:6" hidden="1">
      <c r="A2984">
        <v>1998</v>
      </c>
      <c r="B2984" t="s">
        <v>104</v>
      </c>
      <c r="C2984" t="s">
        <v>10</v>
      </c>
      <c r="D2984" t="s">
        <v>22</v>
      </c>
      <c r="E2984">
        <v>-22324</v>
      </c>
    </row>
    <row r="2985" spans="1:6" hidden="1">
      <c r="A2985">
        <v>1998</v>
      </c>
      <c r="B2985" t="s">
        <v>104</v>
      </c>
      <c r="C2985" t="s">
        <v>23</v>
      </c>
      <c r="D2985" t="s">
        <v>24</v>
      </c>
      <c r="E2985">
        <v>10097</v>
      </c>
    </row>
    <row r="2986" spans="1:6" hidden="1">
      <c r="A2986">
        <v>1998</v>
      </c>
      <c r="B2986" t="s">
        <v>104</v>
      </c>
      <c r="C2986" t="s">
        <v>23</v>
      </c>
      <c r="D2986" t="s">
        <v>25</v>
      </c>
      <c r="E2986">
        <v>7691</v>
      </c>
    </row>
    <row r="2987" spans="1:6" hidden="1">
      <c r="A2987">
        <v>1998</v>
      </c>
      <c r="B2987" t="s">
        <v>104</v>
      </c>
      <c r="C2987" t="s">
        <v>23</v>
      </c>
      <c r="D2987" t="s">
        <v>26</v>
      </c>
      <c r="E2987">
        <v>2406</v>
      </c>
    </row>
    <row r="2988" spans="1:6" hidden="1">
      <c r="A2988">
        <v>1998</v>
      </c>
      <c r="B2988" t="s">
        <v>104</v>
      </c>
      <c r="C2988" t="s">
        <v>23</v>
      </c>
      <c r="D2988" t="s">
        <v>27</v>
      </c>
      <c r="E2988">
        <v>40</v>
      </c>
    </row>
    <row r="2989" spans="1:6" hidden="1">
      <c r="A2989">
        <v>1998</v>
      </c>
      <c r="B2989" t="s">
        <v>104</v>
      </c>
      <c r="C2989" t="s">
        <v>23</v>
      </c>
      <c r="D2989" t="s">
        <v>29</v>
      </c>
      <c r="E2989">
        <v>40</v>
      </c>
    </row>
    <row r="2990" spans="1:6" hidden="1">
      <c r="A2990">
        <v>1998</v>
      </c>
      <c r="B2990" t="s">
        <v>104</v>
      </c>
      <c r="C2990" t="s">
        <v>23</v>
      </c>
      <c r="D2990" t="s">
        <v>33</v>
      </c>
      <c r="E2990">
        <v>20</v>
      </c>
    </row>
    <row r="2991" spans="1:6" hidden="1">
      <c r="A2991">
        <v>1998</v>
      </c>
      <c r="B2991" t="s">
        <v>104</v>
      </c>
      <c r="C2991" t="s">
        <v>23</v>
      </c>
      <c r="D2991" t="s">
        <v>34</v>
      </c>
      <c r="E2991">
        <v>20</v>
      </c>
    </row>
    <row r="2992" spans="1:6" hidden="1">
      <c r="A2992">
        <v>1998</v>
      </c>
      <c r="B2992" t="s">
        <v>104</v>
      </c>
      <c r="C2992" t="s">
        <v>23</v>
      </c>
      <c r="D2992" t="s">
        <v>35</v>
      </c>
      <c r="E2992">
        <v>65</v>
      </c>
    </row>
    <row r="2993" spans="1:5" hidden="1">
      <c r="A2993">
        <v>1998</v>
      </c>
      <c r="B2993" t="s">
        <v>104</v>
      </c>
      <c r="C2993" t="s">
        <v>23</v>
      </c>
      <c r="D2993" t="s">
        <v>39</v>
      </c>
      <c r="E2993">
        <v>0</v>
      </c>
    </row>
    <row r="2994" spans="1:5" hidden="1">
      <c r="A2994">
        <v>1998</v>
      </c>
      <c r="B2994" t="s">
        <v>104</v>
      </c>
      <c r="C2994" t="s">
        <v>23</v>
      </c>
      <c r="D2994" t="s">
        <v>40</v>
      </c>
      <c r="E2994">
        <v>0</v>
      </c>
    </row>
    <row r="2995" spans="1:5" hidden="1">
      <c r="A2995">
        <v>1998</v>
      </c>
      <c r="B2995" t="s">
        <v>104</v>
      </c>
      <c r="C2995" t="s">
        <v>23</v>
      </c>
      <c r="D2995" t="s">
        <v>41</v>
      </c>
      <c r="E2995">
        <v>0</v>
      </c>
    </row>
    <row r="2996" spans="1:5" hidden="1">
      <c r="A2996">
        <v>1998</v>
      </c>
      <c r="B2996" t="s">
        <v>104</v>
      </c>
      <c r="C2996" t="s">
        <v>23</v>
      </c>
      <c r="D2996" t="s">
        <v>42</v>
      </c>
      <c r="E2996">
        <v>0</v>
      </c>
    </row>
    <row r="2997" spans="1:5" hidden="1">
      <c r="A2997">
        <v>1998</v>
      </c>
      <c r="B2997" t="s">
        <v>104</v>
      </c>
      <c r="C2997" t="s">
        <v>23</v>
      </c>
      <c r="D2997" t="s">
        <v>43</v>
      </c>
      <c r="E2997">
        <v>0</v>
      </c>
    </row>
    <row r="2998" spans="1:5" hidden="1">
      <c r="A2998">
        <v>1998</v>
      </c>
      <c r="B2998" t="s">
        <v>104</v>
      </c>
      <c r="C2998" t="s">
        <v>23</v>
      </c>
      <c r="D2998" t="s">
        <v>44</v>
      </c>
      <c r="E2998">
        <v>0</v>
      </c>
    </row>
    <row r="2999" spans="1:5" hidden="1">
      <c r="A2999">
        <v>1998</v>
      </c>
      <c r="B2999" t="s">
        <v>104</v>
      </c>
      <c r="C2999" t="s">
        <v>23</v>
      </c>
      <c r="D2999" t="s">
        <v>45</v>
      </c>
      <c r="E2999">
        <v>0</v>
      </c>
    </row>
    <row r="3000" spans="1:5" hidden="1">
      <c r="A3000">
        <v>1998</v>
      </c>
      <c r="B3000" t="s">
        <v>104</v>
      </c>
      <c r="C3000" t="s">
        <v>23</v>
      </c>
      <c r="D3000" t="s">
        <v>46</v>
      </c>
      <c r="E3000">
        <v>0</v>
      </c>
    </row>
    <row r="3001" spans="1:5" hidden="1">
      <c r="A3001">
        <v>1998</v>
      </c>
      <c r="B3001" t="s">
        <v>104</v>
      </c>
      <c r="C3001" t="s">
        <v>23</v>
      </c>
      <c r="D3001" t="s">
        <v>47</v>
      </c>
      <c r="E3001">
        <v>0</v>
      </c>
    </row>
    <row r="3002" spans="1:5" hidden="1">
      <c r="A3002">
        <v>1998</v>
      </c>
      <c r="B3002" t="s">
        <v>104</v>
      </c>
      <c r="C3002" t="s">
        <v>23</v>
      </c>
      <c r="D3002" t="s">
        <v>48</v>
      </c>
      <c r="E3002">
        <v>26923</v>
      </c>
    </row>
    <row r="3003" spans="1:5" hidden="1">
      <c r="A3003">
        <v>1998</v>
      </c>
      <c r="B3003" t="s">
        <v>104</v>
      </c>
      <c r="C3003" t="s">
        <v>23</v>
      </c>
      <c r="D3003" t="s">
        <v>55</v>
      </c>
      <c r="E3003">
        <v>28</v>
      </c>
    </row>
    <row r="3004" spans="1:5" hidden="1">
      <c r="A3004">
        <v>1998</v>
      </c>
      <c r="B3004" t="s">
        <v>104</v>
      </c>
      <c r="C3004" t="s">
        <v>23</v>
      </c>
      <c r="D3004" t="s">
        <v>56</v>
      </c>
      <c r="E3004">
        <v>26894</v>
      </c>
    </row>
    <row r="3005" spans="1:5" hidden="1">
      <c r="A3005">
        <v>1998</v>
      </c>
      <c r="B3005" t="s">
        <v>104</v>
      </c>
      <c r="C3005" t="s">
        <v>23</v>
      </c>
      <c r="D3005" t="s">
        <v>57</v>
      </c>
      <c r="E3005">
        <v>24530</v>
      </c>
    </row>
    <row r="3006" spans="1:5" hidden="1">
      <c r="A3006">
        <v>1998</v>
      </c>
      <c r="B3006" t="s">
        <v>104</v>
      </c>
      <c r="C3006" t="s">
        <v>23</v>
      </c>
      <c r="D3006" t="s">
        <v>58</v>
      </c>
      <c r="E3006">
        <v>2364</v>
      </c>
    </row>
    <row r="3007" spans="1:5" hidden="1">
      <c r="A3007">
        <v>1998</v>
      </c>
      <c r="B3007" t="s">
        <v>104</v>
      </c>
      <c r="C3007" t="s">
        <v>23</v>
      </c>
      <c r="D3007" t="s">
        <v>59</v>
      </c>
      <c r="E3007">
        <v>0</v>
      </c>
    </row>
    <row r="3008" spans="1:5" hidden="1">
      <c r="A3008">
        <v>1998</v>
      </c>
      <c r="B3008" t="s">
        <v>104</v>
      </c>
      <c r="C3008" t="s">
        <v>23</v>
      </c>
      <c r="D3008" t="s">
        <v>60</v>
      </c>
      <c r="E3008">
        <v>0</v>
      </c>
    </row>
    <row r="3009" spans="1:5" hidden="1">
      <c r="A3009">
        <v>1998</v>
      </c>
      <c r="B3009" t="s">
        <v>104</v>
      </c>
      <c r="C3009" t="s">
        <v>23</v>
      </c>
      <c r="D3009" t="s">
        <v>64</v>
      </c>
      <c r="E3009">
        <v>0</v>
      </c>
    </row>
    <row r="3010" spans="1:5" hidden="1">
      <c r="A3010">
        <v>1998</v>
      </c>
      <c r="B3010" t="s">
        <v>104</v>
      </c>
      <c r="C3010" t="s">
        <v>23</v>
      </c>
      <c r="D3010" t="s">
        <v>66</v>
      </c>
      <c r="E3010">
        <v>0</v>
      </c>
    </row>
    <row r="3011" spans="1:5" hidden="1">
      <c r="A3011">
        <v>1998</v>
      </c>
      <c r="B3011" t="s">
        <v>104</v>
      </c>
      <c r="C3011" t="s">
        <v>23</v>
      </c>
      <c r="D3011" t="s">
        <v>67</v>
      </c>
      <c r="E3011">
        <v>0</v>
      </c>
    </row>
    <row r="3012" spans="1:5" hidden="1">
      <c r="A3012">
        <v>1998</v>
      </c>
      <c r="B3012" t="s">
        <v>104</v>
      </c>
      <c r="C3012" t="s">
        <v>23</v>
      </c>
      <c r="D3012" t="s">
        <v>68</v>
      </c>
      <c r="E3012">
        <v>0</v>
      </c>
    </row>
    <row r="3013" spans="1:5" hidden="1">
      <c r="A3013">
        <v>1998</v>
      </c>
      <c r="B3013" t="s">
        <v>104</v>
      </c>
      <c r="C3013" t="s">
        <v>23</v>
      </c>
      <c r="D3013" t="s">
        <v>70</v>
      </c>
      <c r="E3013">
        <v>0</v>
      </c>
    </row>
    <row r="3014" spans="1:5" hidden="1">
      <c r="A3014">
        <v>1998</v>
      </c>
      <c r="B3014" t="s">
        <v>104</v>
      </c>
      <c r="C3014" t="s">
        <v>23</v>
      </c>
      <c r="D3014" t="s">
        <v>71</v>
      </c>
      <c r="E3014">
        <v>0</v>
      </c>
    </row>
    <row r="3015" spans="1:5" hidden="1">
      <c r="A3015">
        <v>1998</v>
      </c>
      <c r="B3015" t="s">
        <v>104</v>
      </c>
      <c r="C3015" t="s">
        <v>23</v>
      </c>
      <c r="D3015" t="s">
        <v>72</v>
      </c>
      <c r="E3015">
        <v>15762</v>
      </c>
    </row>
    <row r="3016" spans="1:5" hidden="1">
      <c r="A3016">
        <v>1998</v>
      </c>
      <c r="B3016" t="s">
        <v>104</v>
      </c>
      <c r="C3016" t="s">
        <v>23</v>
      </c>
      <c r="D3016" t="s">
        <v>73</v>
      </c>
      <c r="E3016">
        <v>26894</v>
      </c>
    </row>
    <row r="3017" spans="1:5" hidden="1">
      <c r="A3017">
        <v>1998</v>
      </c>
      <c r="B3017" t="s">
        <v>104</v>
      </c>
      <c r="C3017" t="s">
        <v>23</v>
      </c>
      <c r="D3017" t="s">
        <v>74</v>
      </c>
      <c r="E3017">
        <v>26894</v>
      </c>
    </row>
    <row r="3018" spans="1:5" hidden="1">
      <c r="A3018">
        <v>1998</v>
      </c>
      <c r="B3018" t="s">
        <v>104</v>
      </c>
      <c r="C3018" t="s">
        <v>23</v>
      </c>
      <c r="D3018" t="s">
        <v>76</v>
      </c>
      <c r="E3018">
        <v>1320</v>
      </c>
    </row>
    <row r="3019" spans="1:5" hidden="1">
      <c r="A3019">
        <v>1998</v>
      </c>
      <c r="B3019" t="s">
        <v>104</v>
      </c>
      <c r="C3019" t="s">
        <v>23</v>
      </c>
      <c r="D3019" t="s">
        <v>77</v>
      </c>
      <c r="E3019">
        <v>2578</v>
      </c>
    </row>
    <row r="3020" spans="1:5" hidden="1">
      <c r="A3020">
        <v>1998</v>
      </c>
      <c r="B3020" t="s">
        <v>104</v>
      </c>
      <c r="C3020" t="s">
        <v>23</v>
      </c>
      <c r="D3020" t="s">
        <v>78</v>
      </c>
      <c r="E3020">
        <v>1128</v>
      </c>
    </row>
    <row r="3021" spans="1:5" hidden="1">
      <c r="A3021">
        <v>1998</v>
      </c>
      <c r="B3021" t="s">
        <v>104</v>
      </c>
      <c r="C3021" t="s">
        <v>23</v>
      </c>
      <c r="D3021" t="s">
        <v>79</v>
      </c>
      <c r="E3021">
        <v>192</v>
      </c>
    </row>
    <row r="3022" spans="1:5" hidden="1">
      <c r="A3022">
        <v>1998</v>
      </c>
      <c r="B3022" t="s">
        <v>104</v>
      </c>
      <c r="C3022" t="s">
        <v>23</v>
      </c>
      <c r="D3022" t="s">
        <v>80</v>
      </c>
      <c r="E3022">
        <v>0</v>
      </c>
    </row>
    <row r="3023" spans="1:5" hidden="1">
      <c r="A3023">
        <v>1998</v>
      </c>
      <c r="B3023" t="s">
        <v>104</v>
      </c>
      <c r="C3023" t="s">
        <v>81</v>
      </c>
      <c r="D3023" t="s">
        <v>30</v>
      </c>
      <c r="E3023">
        <v>0</v>
      </c>
    </row>
    <row r="3024" spans="1:5" hidden="1">
      <c r="A3024">
        <v>1998</v>
      </c>
      <c r="B3024" t="s">
        <v>104</v>
      </c>
      <c r="C3024" t="s">
        <v>81</v>
      </c>
      <c r="D3024" t="s">
        <v>32</v>
      </c>
      <c r="E3024">
        <v>0</v>
      </c>
    </row>
    <row r="3025" spans="1:5" hidden="1">
      <c r="A3025">
        <v>1998</v>
      </c>
      <c r="B3025" t="s">
        <v>104</v>
      </c>
      <c r="C3025" t="s">
        <v>81</v>
      </c>
      <c r="D3025" t="s">
        <v>33</v>
      </c>
      <c r="E3025">
        <v>760</v>
      </c>
    </row>
    <row r="3026" spans="1:5" hidden="1">
      <c r="A3026">
        <v>1998</v>
      </c>
      <c r="B3026" t="s">
        <v>104</v>
      </c>
      <c r="C3026" t="s">
        <v>81</v>
      </c>
      <c r="D3026" t="s">
        <v>34</v>
      </c>
      <c r="E3026">
        <v>760</v>
      </c>
    </row>
    <row r="3027" spans="1:5" hidden="1">
      <c r="A3027">
        <v>1998</v>
      </c>
      <c r="B3027" t="s">
        <v>104</v>
      </c>
      <c r="C3027" t="s">
        <v>81</v>
      </c>
      <c r="D3027" t="s">
        <v>35</v>
      </c>
      <c r="E3027">
        <v>616</v>
      </c>
    </row>
    <row r="3028" spans="1:5" hidden="1">
      <c r="A3028">
        <v>1998</v>
      </c>
      <c r="B3028" t="s">
        <v>104</v>
      </c>
      <c r="C3028" t="s">
        <v>81</v>
      </c>
      <c r="D3028" t="s">
        <v>36</v>
      </c>
      <c r="E3028">
        <v>0</v>
      </c>
    </row>
    <row r="3029" spans="1:5" hidden="1">
      <c r="A3029">
        <v>1998</v>
      </c>
      <c r="B3029" t="s">
        <v>104</v>
      </c>
      <c r="C3029" t="s">
        <v>81</v>
      </c>
      <c r="D3029" t="s">
        <v>37</v>
      </c>
      <c r="E3029">
        <v>0</v>
      </c>
    </row>
    <row r="3030" spans="1:5" hidden="1">
      <c r="A3030">
        <v>1998</v>
      </c>
      <c r="B3030" t="s">
        <v>104</v>
      </c>
      <c r="C3030" t="s">
        <v>81</v>
      </c>
      <c r="D3030" t="s">
        <v>38</v>
      </c>
      <c r="E3030">
        <v>0</v>
      </c>
    </row>
    <row r="3031" spans="1:5" hidden="1">
      <c r="A3031">
        <v>1998</v>
      </c>
      <c r="B3031" t="s">
        <v>104</v>
      </c>
      <c r="C3031" t="s">
        <v>81</v>
      </c>
      <c r="D3031" t="s">
        <v>39</v>
      </c>
      <c r="E3031">
        <v>0</v>
      </c>
    </row>
    <row r="3032" spans="1:5" hidden="1">
      <c r="A3032">
        <v>1998</v>
      </c>
      <c r="B3032" t="s">
        <v>104</v>
      </c>
      <c r="C3032" t="s">
        <v>81</v>
      </c>
      <c r="D3032" t="s">
        <v>40</v>
      </c>
      <c r="E3032">
        <v>0</v>
      </c>
    </row>
    <row r="3033" spans="1:5" hidden="1">
      <c r="A3033">
        <v>1998</v>
      </c>
      <c r="B3033" t="s">
        <v>104</v>
      </c>
      <c r="C3033" t="s">
        <v>81</v>
      </c>
      <c r="D3033" t="s">
        <v>41</v>
      </c>
      <c r="E3033">
        <v>0</v>
      </c>
    </row>
    <row r="3034" spans="1:5" hidden="1">
      <c r="A3034">
        <v>1998</v>
      </c>
      <c r="B3034" t="s">
        <v>104</v>
      </c>
      <c r="C3034" t="s">
        <v>81</v>
      </c>
      <c r="D3034" t="s">
        <v>42</v>
      </c>
      <c r="E3034">
        <v>0</v>
      </c>
    </row>
    <row r="3035" spans="1:5" hidden="1">
      <c r="A3035">
        <v>1998</v>
      </c>
      <c r="B3035" t="s">
        <v>104</v>
      </c>
      <c r="C3035" t="s">
        <v>81</v>
      </c>
      <c r="D3035" t="s">
        <v>43</v>
      </c>
      <c r="E3035">
        <v>0</v>
      </c>
    </row>
    <row r="3036" spans="1:5" hidden="1">
      <c r="A3036">
        <v>1998</v>
      </c>
      <c r="B3036" t="s">
        <v>104</v>
      </c>
      <c r="C3036" t="s">
        <v>81</v>
      </c>
      <c r="D3036" t="s">
        <v>44</v>
      </c>
      <c r="E3036">
        <v>0</v>
      </c>
    </row>
    <row r="3037" spans="1:5" hidden="1">
      <c r="A3037">
        <v>1998</v>
      </c>
      <c r="B3037" t="s">
        <v>104</v>
      </c>
      <c r="C3037" t="s">
        <v>81</v>
      </c>
      <c r="D3037" t="s">
        <v>48</v>
      </c>
      <c r="E3037">
        <v>28</v>
      </c>
    </row>
    <row r="3038" spans="1:5" hidden="1">
      <c r="A3038">
        <v>1998</v>
      </c>
      <c r="B3038" t="s">
        <v>104</v>
      </c>
      <c r="C3038" t="s">
        <v>81</v>
      </c>
      <c r="D3038" t="s">
        <v>49</v>
      </c>
      <c r="E3038">
        <v>28</v>
      </c>
    </row>
    <row r="3039" spans="1:5" hidden="1">
      <c r="A3039">
        <v>1998</v>
      </c>
      <c r="B3039" t="s">
        <v>104</v>
      </c>
      <c r="C3039" t="s">
        <v>81</v>
      </c>
      <c r="D3039" t="s">
        <v>50</v>
      </c>
      <c r="E3039">
        <v>0</v>
      </c>
    </row>
    <row r="3040" spans="1:5" hidden="1">
      <c r="A3040">
        <v>1998</v>
      </c>
      <c r="B3040" t="s">
        <v>104</v>
      </c>
      <c r="C3040" t="s">
        <v>81</v>
      </c>
      <c r="D3040" t="s">
        <v>51</v>
      </c>
      <c r="E3040">
        <v>28</v>
      </c>
    </row>
    <row r="3041" spans="1:5" hidden="1">
      <c r="A3041">
        <v>1998</v>
      </c>
      <c r="B3041" t="s">
        <v>104</v>
      </c>
      <c r="C3041" t="s">
        <v>81</v>
      </c>
      <c r="D3041" t="s">
        <v>52</v>
      </c>
      <c r="E3041">
        <v>0</v>
      </c>
    </row>
    <row r="3042" spans="1:5" hidden="1">
      <c r="A3042">
        <v>1998</v>
      </c>
      <c r="B3042" t="s">
        <v>104</v>
      </c>
      <c r="C3042" t="s">
        <v>81</v>
      </c>
      <c r="D3042" t="s">
        <v>53</v>
      </c>
      <c r="E3042">
        <v>0</v>
      </c>
    </row>
    <row r="3043" spans="1:5" hidden="1">
      <c r="A3043">
        <v>1998</v>
      </c>
      <c r="B3043" t="s">
        <v>104</v>
      </c>
      <c r="C3043" t="s">
        <v>81</v>
      </c>
      <c r="D3043" t="s">
        <v>54</v>
      </c>
      <c r="E3043">
        <v>0</v>
      </c>
    </row>
    <row r="3044" spans="1:5" hidden="1">
      <c r="A3044">
        <v>1998</v>
      </c>
      <c r="B3044" t="s">
        <v>104</v>
      </c>
      <c r="C3044" t="s">
        <v>81</v>
      </c>
      <c r="D3044" t="s">
        <v>59</v>
      </c>
      <c r="E3044">
        <v>2554</v>
      </c>
    </row>
    <row r="3045" spans="1:5" hidden="1">
      <c r="A3045">
        <v>1998</v>
      </c>
      <c r="B3045" t="s">
        <v>104</v>
      </c>
      <c r="C3045" t="s">
        <v>81</v>
      </c>
      <c r="D3045" t="s">
        <v>61</v>
      </c>
      <c r="E3045">
        <v>0</v>
      </c>
    </row>
    <row r="3046" spans="1:5" hidden="1">
      <c r="A3046">
        <v>1998</v>
      </c>
      <c r="B3046" t="s">
        <v>104</v>
      </c>
      <c r="C3046" t="s">
        <v>81</v>
      </c>
      <c r="D3046" t="s">
        <v>64</v>
      </c>
      <c r="E3046">
        <v>2554</v>
      </c>
    </row>
    <row r="3047" spans="1:5" hidden="1">
      <c r="A3047">
        <v>1998</v>
      </c>
      <c r="B3047" t="s">
        <v>104</v>
      </c>
      <c r="C3047" t="s">
        <v>81</v>
      </c>
      <c r="D3047" t="s">
        <v>67</v>
      </c>
      <c r="E3047">
        <v>0</v>
      </c>
    </row>
    <row r="3048" spans="1:5" hidden="1">
      <c r="A3048">
        <v>1998</v>
      </c>
      <c r="B3048" t="s">
        <v>104</v>
      </c>
      <c r="C3048" t="s">
        <v>81</v>
      </c>
      <c r="D3048" t="s">
        <v>69</v>
      </c>
      <c r="E3048">
        <v>0</v>
      </c>
    </row>
    <row r="3049" spans="1:5" hidden="1">
      <c r="A3049">
        <v>1998</v>
      </c>
      <c r="B3049" t="s">
        <v>104</v>
      </c>
      <c r="C3049" t="s">
        <v>81</v>
      </c>
      <c r="D3049" t="s">
        <v>70</v>
      </c>
      <c r="E3049">
        <v>0</v>
      </c>
    </row>
    <row r="3050" spans="1:5" hidden="1">
      <c r="A3050">
        <v>1998</v>
      </c>
      <c r="B3050" t="s">
        <v>104</v>
      </c>
      <c r="C3050" t="s">
        <v>81</v>
      </c>
      <c r="D3050" t="s">
        <v>86</v>
      </c>
      <c r="E3050">
        <v>28496</v>
      </c>
    </row>
    <row r="3051" spans="1:5" hidden="1">
      <c r="A3051">
        <v>1998</v>
      </c>
      <c r="B3051" t="s">
        <v>104</v>
      </c>
      <c r="C3051" t="s">
        <v>81</v>
      </c>
      <c r="D3051" t="s">
        <v>87</v>
      </c>
      <c r="E3051">
        <v>3718</v>
      </c>
    </row>
    <row r="3052" spans="1:5" hidden="1">
      <c r="A3052">
        <v>1998</v>
      </c>
      <c r="B3052" t="s">
        <v>104</v>
      </c>
      <c r="C3052" t="s">
        <v>81</v>
      </c>
      <c r="D3052" t="s">
        <v>88</v>
      </c>
      <c r="E3052">
        <v>247</v>
      </c>
    </row>
    <row r="3053" spans="1:5" hidden="1">
      <c r="A3053">
        <v>1998</v>
      </c>
      <c r="B3053" t="s">
        <v>104</v>
      </c>
      <c r="C3053" t="s">
        <v>81</v>
      </c>
      <c r="D3053" t="s">
        <v>89</v>
      </c>
      <c r="E3053">
        <v>24530</v>
      </c>
    </row>
    <row r="3054" spans="1:5" hidden="1">
      <c r="A3054">
        <v>1998</v>
      </c>
      <c r="B3054" t="s">
        <v>104</v>
      </c>
      <c r="C3054" t="s">
        <v>81</v>
      </c>
      <c r="D3054" t="s">
        <v>77</v>
      </c>
      <c r="E3054">
        <v>2578</v>
      </c>
    </row>
    <row r="3055" spans="1:5" hidden="1">
      <c r="A3055">
        <v>1998</v>
      </c>
      <c r="B3055" t="s">
        <v>105</v>
      </c>
      <c r="C3055" t="s">
        <v>10</v>
      </c>
      <c r="D3055" t="s">
        <v>91</v>
      </c>
      <c r="E3055">
        <v>706490</v>
      </c>
    </row>
    <row r="3056" spans="1:5" hidden="1">
      <c r="A3056">
        <v>1998</v>
      </c>
      <c r="B3056" t="s">
        <v>105</v>
      </c>
      <c r="C3056" t="s">
        <v>10</v>
      </c>
      <c r="D3056" t="s">
        <v>92</v>
      </c>
      <c r="E3056">
        <v>706490</v>
      </c>
    </row>
    <row r="3057" spans="1:5" hidden="1">
      <c r="A3057">
        <v>1998</v>
      </c>
      <c r="B3057" t="s">
        <v>105</v>
      </c>
      <c r="C3057" t="s">
        <v>23</v>
      </c>
      <c r="D3057" t="s">
        <v>27</v>
      </c>
      <c r="E3057">
        <v>731073</v>
      </c>
    </row>
    <row r="3058" spans="1:5" hidden="1">
      <c r="A3058">
        <v>1998</v>
      </c>
      <c r="B3058" t="s">
        <v>105</v>
      </c>
      <c r="C3058" t="s">
        <v>23</v>
      </c>
      <c r="D3058" t="s">
        <v>28</v>
      </c>
      <c r="E3058">
        <v>731073</v>
      </c>
    </row>
    <row r="3059" spans="1:5" hidden="1">
      <c r="A3059">
        <v>1998</v>
      </c>
      <c r="B3059" t="s">
        <v>105</v>
      </c>
      <c r="C3059" t="s">
        <v>81</v>
      </c>
      <c r="D3059" t="s">
        <v>85</v>
      </c>
      <c r="E3059">
        <v>706490</v>
      </c>
    </row>
    <row r="3060" spans="1:5" hidden="1">
      <c r="A3060">
        <v>1998</v>
      </c>
      <c r="B3060" t="s">
        <v>105</v>
      </c>
      <c r="C3060" t="s">
        <v>81</v>
      </c>
      <c r="D3060" t="s">
        <v>30</v>
      </c>
      <c r="E3060">
        <v>24583</v>
      </c>
    </row>
    <row r="3061" spans="1:5" hidden="1">
      <c r="A3061">
        <v>1998</v>
      </c>
      <c r="B3061" t="s">
        <v>105</v>
      </c>
      <c r="C3061" t="s">
        <v>81</v>
      </c>
      <c r="D3061" t="s">
        <v>31</v>
      </c>
      <c r="E3061">
        <v>24583</v>
      </c>
    </row>
    <row r="3062" spans="1:5" hidden="1">
      <c r="A3062">
        <v>1998</v>
      </c>
      <c r="B3062" t="s">
        <v>106</v>
      </c>
      <c r="C3062" t="s">
        <v>7</v>
      </c>
      <c r="D3062" t="s">
        <v>263</v>
      </c>
      <c r="E3062">
        <v>50117</v>
      </c>
    </row>
    <row r="3063" spans="1:5" hidden="1">
      <c r="A3063">
        <v>1998</v>
      </c>
      <c r="B3063" t="s">
        <v>106</v>
      </c>
      <c r="C3063" t="s">
        <v>10</v>
      </c>
      <c r="D3063" t="s">
        <v>11</v>
      </c>
      <c r="E3063">
        <v>570617</v>
      </c>
    </row>
    <row r="3064" spans="1:5" hidden="1">
      <c r="A3064">
        <v>1998</v>
      </c>
      <c r="B3064" t="s">
        <v>106</v>
      </c>
      <c r="C3064" t="s">
        <v>10</v>
      </c>
      <c r="D3064" t="s">
        <v>107</v>
      </c>
      <c r="E3064">
        <v>726611</v>
      </c>
    </row>
    <row r="3065" spans="1:5" hidden="1">
      <c r="A3065">
        <v>1998</v>
      </c>
      <c r="B3065" t="s">
        <v>106</v>
      </c>
      <c r="C3065" t="s">
        <v>10</v>
      </c>
      <c r="D3065" t="s">
        <v>108</v>
      </c>
      <c r="E3065">
        <v>583219</v>
      </c>
    </row>
    <row r="3066" spans="1:5" hidden="1">
      <c r="A3066">
        <v>1998</v>
      </c>
      <c r="B3066" t="s">
        <v>106</v>
      </c>
      <c r="C3066" t="s">
        <v>10</v>
      </c>
      <c r="D3066" t="s">
        <v>22</v>
      </c>
      <c r="E3066">
        <v>570617</v>
      </c>
    </row>
    <row r="3067" spans="1:5" hidden="1">
      <c r="A3067">
        <v>1998</v>
      </c>
      <c r="B3067" t="s">
        <v>106</v>
      </c>
      <c r="C3067" t="s">
        <v>23</v>
      </c>
      <c r="D3067" t="s">
        <v>24</v>
      </c>
      <c r="E3067">
        <v>38948</v>
      </c>
    </row>
    <row r="3068" spans="1:5" hidden="1">
      <c r="A3068">
        <v>1998</v>
      </c>
      <c r="B3068" t="s">
        <v>106</v>
      </c>
      <c r="C3068" t="s">
        <v>23</v>
      </c>
      <c r="D3068" t="s">
        <v>25</v>
      </c>
      <c r="E3068">
        <v>38948</v>
      </c>
    </row>
    <row r="3069" spans="1:5" hidden="1">
      <c r="A3069">
        <v>1998</v>
      </c>
      <c r="B3069" t="s">
        <v>106</v>
      </c>
      <c r="C3069" t="s">
        <v>23</v>
      </c>
      <c r="D3069" t="s">
        <v>26</v>
      </c>
      <c r="E3069">
        <v>0</v>
      </c>
    </row>
    <row r="3070" spans="1:5" hidden="1">
      <c r="A3070">
        <v>1998</v>
      </c>
      <c r="B3070" t="s">
        <v>106</v>
      </c>
      <c r="C3070" t="s">
        <v>23</v>
      </c>
      <c r="D3070" t="s">
        <v>30</v>
      </c>
      <c r="E3070">
        <v>0</v>
      </c>
    </row>
    <row r="3071" spans="1:5" hidden="1">
      <c r="A3071">
        <v>1998</v>
      </c>
      <c r="B3071" t="s">
        <v>106</v>
      </c>
      <c r="C3071" t="s">
        <v>23</v>
      </c>
      <c r="D3071" t="s">
        <v>31</v>
      </c>
      <c r="E3071">
        <v>0</v>
      </c>
    </row>
    <row r="3072" spans="1:5" hidden="1">
      <c r="A3072">
        <v>1998</v>
      </c>
      <c r="B3072" t="s">
        <v>106</v>
      </c>
      <c r="C3072" t="s">
        <v>23</v>
      </c>
      <c r="D3072" t="s">
        <v>32</v>
      </c>
      <c r="E3072">
        <v>0</v>
      </c>
    </row>
    <row r="3073" spans="1:5" hidden="1">
      <c r="A3073">
        <v>1998</v>
      </c>
      <c r="B3073" t="s">
        <v>106</v>
      </c>
      <c r="C3073" t="s">
        <v>23</v>
      </c>
      <c r="D3073" t="s">
        <v>33</v>
      </c>
      <c r="E3073">
        <v>127484</v>
      </c>
    </row>
    <row r="3074" spans="1:5" hidden="1">
      <c r="A3074">
        <v>1998</v>
      </c>
      <c r="B3074" t="s">
        <v>106</v>
      </c>
      <c r="C3074" t="s">
        <v>23</v>
      </c>
      <c r="D3074" t="s">
        <v>34</v>
      </c>
      <c r="E3074">
        <v>120133</v>
      </c>
    </row>
    <row r="3075" spans="1:5" hidden="1">
      <c r="A3075">
        <v>1998</v>
      </c>
      <c r="B3075" t="s">
        <v>106</v>
      </c>
      <c r="C3075" t="s">
        <v>23</v>
      </c>
      <c r="D3075" t="s">
        <v>35</v>
      </c>
      <c r="E3075">
        <v>128336</v>
      </c>
    </row>
    <row r="3076" spans="1:5" hidden="1">
      <c r="A3076">
        <v>1998</v>
      </c>
      <c r="B3076" t="s">
        <v>106</v>
      </c>
      <c r="C3076" t="s">
        <v>23</v>
      </c>
      <c r="D3076" t="s">
        <v>36</v>
      </c>
      <c r="E3076">
        <v>434</v>
      </c>
    </row>
    <row r="3077" spans="1:5" hidden="1">
      <c r="A3077">
        <v>1998</v>
      </c>
      <c r="B3077" t="s">
        <v>106</v>
      </c>
      <c r="C3077" t="s">
        <v>23</v>
      </c>
      <c r="D3077" t="s">
        <v>37</v>
      </c>
      <c r="E3077">
        <v>434</v>
      </c>
    </row>
    <row r="3078" spans="1:5" hidden="1">
      <c r="A3078">
        <v>1998</v>
      </c>
      <c r="B3078" t="s">
        <v>106</v>
      </c>
      <c r="C3078" t="s">
        <v>23</v>
      </c>
      <c r="D3078" t="s">
        <v>38</v>
      </c>
      <c r="E3078">
        <v>0</v>
      </c>
    </row>
    <row r="3079" spans="1:5" hidden="1">
      <c r="A3079">
        <v>1998</v>
      </c>
      <c r="B3079" t="s">
        <v>106</v>
      </c>
      <c r="C3079" t="s">
        <v>23</v>
      </c>
      <c r="D3079" t="s">
        <v>39</v>
      </c>
      <c r="E3079">
        <v>6917</v>
      </c>
    </row>
    <row r="3080" spans="1:5" hidden="1">
      <c r="A3080">
        <v>1998</v>
      </c>
      <c r="B3080" t="s">
        <v>106</v>
      </c>
      <c r="C3080" t="s">
        <v>23</v>
      </c>
      <c r="D3080" t="s">
        <v>40</v>
      </c>
      <c r="E3080">
        <v>0</v>
      </c>
    </row>
    <row r="3081" spans="1:5" hidden="1">
      <c r="A3081">
        <v>1998</v>
      </c>
      <c r="B3081" t="s">
        <v>106</v>
      </c>
      <c r="C3081" t="s">
        <v>23</v>
      </c>
      <c r="D3081" t="s">
        <v>41</v>
      </c>
      <c r="E3081">
        <v>0</v>
      </c>
    </row>
    <row r="3082" spans="1:5" hidden="1">
      <c r="A3082">
        <v>1998</v>
      </c>
      <c r="B3082" t="s">
        <v>106</v>
      </c>
      <c r="C3082" t="s">
        <v>23</v>
      </c>
      <c r="D3082" t="s">
        <v>42</v>
      </c>
      <c r="E3082">
        <v>0</v>
      </c>
    </row>
    <row r="3083" spans="1:5" hidden="1">
      <c r="A3083">
        <v>1998</v>
      </c>
      <c r="B3083" t="s">
        <v>106</v>
      </c>
      <c r="C3083" t="s">
        <v>23</v>
      </c>
      <c r="D3083" t="s">
        <v>43</v>
      </c>
      <c r="E3083">
        <v>0</v>
      </c>
    </row>
    <row r="3084" spans="1:5" hidden="1">
      <c r="A3084">
        <v>1998</v>
      </c>
      <c r="B3084" t="s">
        <v>106</v>
      </c>
      <c r="C3084" t="s">
        <v>23</v>
      </c>
      <c r="D3084" t="s">
        <v>44</v>
      </c>
      <c r="E3084">
        <v>0</v>
      </c>
    </row>
    <row r="3085" spans="1:5" hidden="1">
      <c r="A3085">
        <v>1998</v>
      </c>
      <c r="B3085" t="s">
        <v>106</v>
      </c>
      <c r="C3085" t="s">
        <v>23</v>
      </c>
      <c r="D3085" t="s">
        <v>45</v>
      </c>
      <c r="E3085">
        <v>0</v>
      </c>
    </row>
    <row r="3086" spans="1:5" hidden="1">
      <c r="A3086">
        <v>1998</v>
      </c>
      <c r="B3086" t="s">
        <v>106</v>
      </c>
      <c r="C3086" t="s">
        <v>23</v>
      </c>
      <c r="D3086" t="s">
        <v>46</v>
      </c>
      <c r="E3086">
        <v>0</v>
      </c>
    </row>
    <row r="3087" spans="1:5" hidden="1">
      <c r="A3087">
        <v>1998</v>
      </c>
      <c r="B3087" t="s">
        <v>106</v>
      </c>
      <c r="C3087" t="s">
        <v>23</v>
      </c>
      <c r="D3087" t="s">
        <v>47</v>
      </c>
      <c r="E3087">
        <v>0</v>
      </c>
    </row>
    <row r="3088" spans="1:5" hidden="1">
      <c r="A3088">
        <v>1998</v>
      </c>
      <c r="B3088" t="s">
        <v>106</v>
      </c>
      <c r="C3088" t="s">
        <v>23</v>
      </c>
      <c r="D3088" t="s">
        <v>48</v>
      </c>
      <c r="E3088">
        <v>39048</v>
      </c>
    </row>
    <row r="3089" spans="1:5" hidden="1">
      <c r="A3089">
        <v>1998</v>
      </c>
      <c r="B3089" t="s">
        <v>106</v>
      </c>
      <c r="C3089" t="s">
        <v>23</v>
      </c>
      <c r="D3089" t="s">
        <v>49</v>
      </c>
      <c r="E3089">
        <v>0</v>
      </c>
    </row>
    <row r="3090" spans="1:5" hidden="1">
      <c r="A3090">
        <v>1998</v>
      </c>
      <c r="B3090" t="s">
        <v>106</v>
      </c>
      <c r="C3090" t="s">
        <v>23</v>
      </c>
      <c r="D3090" t="s">
        <v>50</v>
      </c>
      <c r="E3090">
        <v>0</v>
      </c>
    </row>
    <row r="3091" spans="1:5" hidden="1">
      <c r="A3091">
        <v>1998</v>
      </c>
      <c r="B3091" t="s">
        <v>106</v>
      </c>
      <c r="C3091" t="s">
        <v>23</v>
      </c>
      <c r="D3091" t="s">
        <v>51</v>
      </c>
      <c r="E3091">
        <v>0</v>
      </c>
    </row>
    <row r="3092" spans="1:5" hidden="1">
      <c r="A3092">
        <v>1998</v>
      </c>
      <c r="B3092" t="s">
        <v>106</v>
      </c>
      <c r="C3092" t="s">
        <v>23</v>
      </c>
      <c r="D3092" t="s">
        <v>52</v>
      </c>
      <c r="E3092">
        <v>0</v>
      </c>
    </row>
    <row r="3093" spans="1:5" hidden="1">
      <c r="A3093">
        <v>1998</v>
      </c>
      <c r="B3093" t="s">
        <v>106</v>
      </c>
      <c r="C3093" t="s">
        <v>23</v>
      </c>
      <c r="D3093" t="s">
        <v>53</v>
      </c>
      <c r="E3093">
        <v>0</v>
      </c>
    </row>
    <row r="3094" spans="1:5" hidden="1">
      <c r="A3094">
        <v>1998</v>
      </c>
      <c r="B3094" t="s">
        <v>106</v>
      </c>
      <c r="C3094" t="s">
        <v>23</v>
      </c>
      <c r="D3094" t="s">
        <v>54</v>
      </c>
      <c r="E3094">
        <v>0</v>
      </c>
    </row>
    <row r="3095" spans="1:5" hidden="1">
      <c r="A3095">
        <v>1998</v>
      </c>
      <c r="B3095" t="s">
        <v>106</v>
      </c>
      <c r="C3095" t="s">
        <v>23</v>
      </c>
      <c r="D3095" t="s">
        <v>55</v>
      </c>
      <c r="E3095">
        <v>39048</v>
      </c>
    </row>
    <row r="3096" spans="1:5" hidden="1">
      <c r="A3096">
        <v>1998</v>
      </c>
      <c r="B3096" t="s">
        <v>106</v>
      </c>
      <c r="C3096" t="s">
        <v>23</v>
      </c>
      <c r="D3096" t="s">
        <v>59</v>
      </c>
      <c r="E3096">
        <v>75899</v>
      </c>
    </row>
    <row r="3097" spans="1:5" hidden="1">
      <c r="A3097">
        <v>1998</v>
      </c>
      <c r="B3097" t="s">
        <v>106</v>
      </c>
      <c r="C3097" t="s">
        <v>23</v>
      </c>
      <c r="D3097" t="s">
        <v>60</v>
      </c>
      <c r="E3097">
        <v>0</v>
      </c>
    </row>
    <row r="3098" spans="1:5" hidden="1">
      <c r="A3098">
        <v>1998</v>
      </c>
      <c r="B3098" t="s">
        <v>106</v>
      </c>
      <c r="C3098" t="s">
        <v>23</v>
      </c>
      <c r="D3098" t="s">
        <v>61</v>
      </c>
      <c r="E3098">
        <v>0</v>
      </c>
    </row>
    <row r="3099" spans="1:5" hidden="1">
      <c r="A3099">
        <v>1998</v>
      </c>
      <c r="B3099" t="s">
        <v>106</v>
      </c>
      <c r="C3099" t="s">
        <v>23</v>
      </c>
      <c r="D3099" t="s">
        <v>62</v>
      </c>
      <c r="E3099">
        <v>0</v>
      </c>
    </row>
    <row r="3100" spans="1:5" hidden="1">
      <c r="A3100">
        <v>1998</v>
      </c>
      <c r="B3100" t="s">
        <v>106</v>
      </c>
      <c r="C3100" t="s">
        <v>23</v>
      </c>
      <c r="D3100" t="s">
        <v>64</v>
      </c>
      <c r="E3100">
        <v>75899</v>
      </c>
    </row>
    <row r="3101" spans="1:5" hidden="1">
      <c r="A3101">
        <v>1998</v>
      </c>
      <c r="B3101" t="s">
        <v>106</v>
      </c>
      <c r="C3101" t="s">
        <v>23</v>
      </c>
      <c r="D3101" t="s">
        <v>66</v>
      </c>
      <c r="E3101">
        <v>0</v>
      </c>
    </row>
    <row r="3102" spans="1:5" hidden="1">
      <c r="A3102">
        <v>1998</v>
      </c>
      <c r="B3102" t="s">
        <v>106</v>
      </c>
      <c r="C3102" t="s">
        <v>23</v>
      </c>
      <c r="D3102" t="s">
        <v>67</v>
      </c>
      <c r="E3102">
        <v>12602</v>
      </c>
    </row>
    <row r="3103" spans="1:5" hidden="1">
      <c r="A3103">
        <v>1998</v>
      </c>
      <c r="B3103" t="s">
        <v>106</v>
      </c>
      <c r="C3103" t="s">
        <v>23</v>
      </c>
      <c r="D3103" t="s">
        <v>68</v>
      </c>
      <c r="E3103">
        <v>0</v>
      </c>
    </row>
    <row r="3104" spans="1:5" hidden="1">
      <c r="A3104">
        <v>1998</v>
      </c>
      <c r="B3104" t="s">
        <v>106</v>
      </c>
      <c r="C3104" t="s">
        <v>23</v>
      </c>
      <c r="D3104" t="s">
        <v>69</v>
      </c>
      <c r="E3104">
        <v>12602</v>
      </c>
    </row>
    <row r="3105" spans="1:6" hidden="1">
      <c r="A3105">
        <v>1998</v>
      </c>
      <c r="B3105" t="s">
        <v>106</v>
      </c>
      <c r="C3105" t="s">
        <v>23</v>
      </c>
      <c r="D3105" t="s">
        <v>70</v>
      </c>
      <c r="E3105">
        <v>0</v>
      </c>
    </row>
    <row r="3106" spans="1:6" hidden="1">
      <c r="A3106">
        <v>1998</v>
      </c>
      <c r="B3106" t="s">
        <v>106</v>
      </c>
      <c r="C3106" t="s">
        <v>23</v>
      </c>
      <c r="D3106" t="s">
        <v>71</v>
      </c>
      <c r="E3106">
        <v>0</v>
      </c>
    </row>
    <row r="3107" spans="1:6" hidden="1">
      <c r="A3107">
        <v>1998</v>
      </c>
      <c r="B3107" t="s">
        <v>106</v>
      </c>
      <c r="C3107" t="s">
        <v>23</v>
      </c>
      <c r="D3107" t="s">
        <v>109</v>
      </c>
      <c r="E3107">
        <v>2359937</v>
      </c>
    </row>
    <row r="3108" spans="1:6" hidden="1">
      <c r="A3108">
        <v>1998</v>
      </c>
      <c r="B3108" t="s">
        <v>106</v>
      </c>
      <c r="C3108" t="s">
        <v>23</v>
      </c>
      <c r="D3108" t="s">
        <v>110</v>
      </c>
      <c r="E3108">
        <v>1348940</v>
      </c>
    </row>
    <row r="3109" spans="1:6" hidden="1">
      <c r="A3109">
        <v>1998</v>
      </c>
      <c r="B3109" t="s">
        <v>106</v>
      </c>
      <c r="C3109" t="s">
        <v>23</v>
      </c>
      <c r="D3109" t="s">
        <v>111</v>
      </c>
      <c r="E3109">
        <v>1010997</v>
      </c>
    </row>
    <row r="3110" spans="1:6" hidden="1">
      <c r="A3110">
        <v>1998</v>
      </c>
      <c r="B3110" t="s">
        <v>106</v>
      </c>
      <c r="C3110" t="s">
        <v>23</v>
      </c>
      <c r="D3110" t="s">
        <v>112</v>
      </c>
      <c r="E3110">
        <v>0</v>
      </c>
      <c r="F3110">
        <v>20</v>
      </c>
    </row>
    <row r="3111" spans="1:6" hidden="1">
      <c r="A3111">
        <v>1998</v>
      </c>
      <c r="B3111" t="s">
        <v>106</v>
      </c>
      <c r="C3111" t="s">
        <v>81</v>
      </c>
      <c r="D3111" t="s">
        <v>24</v>
      </c>
      <c r="E3111">
        <v>4145</v>
      </c>
    </row>
    <row r="3112" spans="1:6" hidden="1">
      <c r="A3112">
        <v>1998</v>
      </c>
      <c r="B3112" t="s">
        <v>106</v>
      </c>
      <c r="C3112" t="s">
        <v>81</v>
      </c>
      <c r="D3112" t="s">
        <v>25</v>
      </c>
      <c r="E3112">
        <v>4145</v>
      </c>
    </row>
    <row r="3113" spans="1:6" hidden="1">
      <c r="A3113">
        <v>1998</v>
      </c>
      <c r="B3113" t="s">
        <v>106</v>
      </c>
      <c r="C3113" t="s">
        <v>81</v>
      </c>
      <c r="D3113" t="s">
        <v>26</v>
      </c>
      <c r="E3113">
        <v>0</v>
      </c>
    </row>
    <row r="3114" spans="1:6" hidden="1">
      <c r="A3114">
        <v>1998</v>
      </c>
      <c r="B3114" t="s">
        <v>106</v>
      </c>
      <c r="C3114" t="s">
        <v>81</v>
      </c>
      <c r="D3114" t="s">
        <v>27</v>
      </c>
      <c r="E3114">
        <v>0</v>
      </c>
    </row>
    <row r="3115" spans="1:6" hidden="1">
      <c r="A3115">
        <v>1998</v>
      </c>
      <c r="B3115" t="s">
        <v>106</v>
      </c>
      <c r="C3115" t="s">
        <v>81</v>
      </c>
      <c r="D3115" t="s">
        <v>28</v>
      </c>
      <c r="E3115">
        <v>0</v>
      </c>
    </row>
    <row r="3116" spans="1:6" hidden="1">
      <c r="A3116">
        <v>1998</v>
      </c>
      <c r="B3116" t="s">
        <v>106</v>
      </c>
      <c r="C3116" t="s">
        <v>81</v>
      </c>
      <c r="D3116" t="s">
        <v>82</v>
      </c>
      <c r="E3116">
        <v>0</v>
      </c>
    </row>
    <row r="3117" spans="1:6" hidden="1">
      <c r="A3117">
        <v>1998</v>
      </c>
      <c r="B3117" t="s">
        <v>106</v>
      </c>
      <c r="C3117" t="s">
        <v>81</v>
      </c>
      <c r="D3117" t="s">
        <v>83</v>
      </c>
      <c r="E3117">
        <v>0</v>
      </c>
    </row>
    <row r="3118" spans="1:6" hidden="1">
      <c r="A3118">
        <v>1998</v>
      </c>
      <c r="B3118" t="s">
        <v>106</v>
      </c>
      <c r="C3118" t="s">
        <v>81</v>
      </c>
      <c r="D3118" t="s">
        <v>84</v>
      </c>
      <c r="E3118">
        <v>0</v>
      </c>
    </row>
    <row r="3119" spans="1:6" hidden="1">
      <c r="A3119">
        <v>1998</v>
      </c>
      <c r="B3119" t="s">
        <v>106</v>
      </c>
      <c r="C3119" t="s">
        <v>81</v>
      </c>
      <c r="D3119" t="s">
        <v>29</v>
      </c>
      <c r="E3119">
        <v>0</v>
      </c>
    </row>
    <row r="3120" spans="1:6" hidden="1">
      <c r="A3120">
        <v>1998</v>
      </c>
      <c r="B3120" t="s">
        <v>106</v>
      </c>
      <c r="C3120" t="s">
        <v>81</v>
      </c>
      <c r="D3120" t="s">
        <v>33</v>
      </c>
      <c r="E3120">
        <v>123001</v>
      </c>
    </row>
    <row r="3121" spans="1:5" hidden="1">
      <c r="A3121">
        <v>1998</v>
      </c>
      <c r="B3121" t="s">
        <v>106</v>
      </c>
      <c r="C3121" t="s">
        <v>81</v>
      </c>
      <c r="D3121" t="s">
        <v>34</v>
      </c>
      <c r="E3121">
        <v>63158</v>
      </c>
    </row>
    <row r="3122" spans="1:5" hidden="1">
      <c r="A3122">
        <v>1998</v>
      </c>
      <c r="B3122" t="s">
        <v>106</v>
      </c>
      <c r="C3122" t="s">
        <v>81</v>
      </c>
      <c r="D3122" t="s">
        <v>35</v>
      </c>
      <c r="E3122">
        <v>65328</v>
      </c>
    </row>
    <row r="3123" spans="1:5" hidden="1">
      <c r="A3123">
        <v>1998</v>
      </c>
      <c r="B3123" t="s">
        <v>106</v>
      </c>
      <c r="C3123" t="s">
        <v>81</v>
      </c>
      <c r="D3123" t="s">
        <v>36</v>
      </c>
      <c r="E3123">
        <v>9532</v>
      </c>
    </row>
    <row r="3124" spans="1:5" hidden="1">
      <c r="A3124">
        <v>1998</v>
      </c>
      <c r="B3124" t="s">
        <v>106</v>
      </c>
      <c r="C3124" t="s">
        <v>81</v>
      </c>
      <c r="D3124" t="s">
        <v>37</v>
      </c>
      <c r="E3124">
        <v>9532</v>
      </c>
    </row>
    <row r="3125" spans="1:5" hidden="1">
      <c r="A3125">
        <v>1998</v>
      </c>
      <c r="B3125" t="s">
        <v>106</v>
      </c>
      <c r="C3125" t="s">
        <v>81</v>
      </c>
      <c r="D3125" t="s">
        <v>38</v>
      </c>
      <c r="E3125">
        <v>0</v>
      </c>
    </row>
    <row r="3126" spans="1:5" hidden="1">
      <c r="A3126">
        <v>1998</v>
      </c>
      <c r="B3126" t="s">
        <v>106</v>
      </c>
      <c r="C3126" t="s">
        <v>81</v>
      </c>
      <c r="D3126" t="s">
        <v>39</v>
      </c>
      <c r="E3126">
        <v>50311</v>
      </c>
    </row>
    <row r="3127" spans="1:5" hidden="1">
      <c r="A3127">
        <v>1998</v>
      </c>
      <c r="B3127" t="s">
        <v>106</v>
      </c>
      <c r="C3127" t="s">
        <v>81</v>
      </c>
      <c r="D3127" t="s">
        <v>40</v>
      </c>
      <c r="E3127">
        <v>0</v>
      </c>
    </row>
    <row r="3128" spans="1:5" hidden="1">
      <c r="A3128">
        <v>1998</v>
      </c>
      <c r="B3128" t="s">
        <v>106</v>
      </c>
      <c r="C3128" t="s">
        <v>81</v>
      </c>
      <c r="D3128" t="s">
        <v>41</v>
      </c>
      <c r="E3128">
        <v>0</v>
      </c>
    </row>
    <row r="3129" spans="1:5" hidden="1">
      <c r="A3129">
        <v>1998</v>
      </c>
      <c r="B3129" t="s">
        <v>106</v>
      </c>
      <c r="C3129" t="s">
        <v>81</v>
      </c>
      <c r="D3129" t="s">
        <v>42</v>
      </c>
      <c r="E3129">
        <v>0</v>
      </c>
    </row>
    <row r="3130" spans="1:5" hidden="1">
      <c r="A3130">
        <v>1998</v>
      </c>
      <c r="B3130" t="s">
        <v>106</v>
      </c>
      <c r="C3130" t="s">
        <v>81</v>
      </c>
      <c r="D3130" t="s">
        <v>43</v>
      </c>
      <c r="E3130">
        <v>0</v>
      </c>
    </row>
    <row r="3131" spans="1:5" hidden="1">
      <c r="A3131">
        <v>1998</v>
      </c>
      <c r="B3131" t="s">
        <v>106</v>
      </c>
      <c r="C3131" t="s">
        <v>81</v>
      </c>
      <c r="D3131" t="s">
        <v>44</v>
      </c>
      <c r="E3131">
        <v>0</v>
      </c>
    </row>
    <row r="3132" spans="1:5" hidden="1">
      <c r="A3132">
        <v>1998</v>
      </c>
      <c r="B3132" t="s">
        <v>106</v>
      </c>
      <c r="C3132" t="s">
        <v>81</v>
      </c>
      <c r="D3132" t="s">
        <v>45</v>
      </c>
      <c r="E3132">
        <v>0</v>
      </c>
    </row>
    <row r="3133" spans="1:5" hidden="1">
      <c r="A3133">
        <v>1998</v>
      </c>
      <c r="B3133" t="s">
        <v>106</v>
      </c>
      <c r="C3133" t="s">
        <v>81</v>
      </c>
      <c r="D3133" t="s">
        <v>46</v>
      </c>
      <c r="E3133">
        <v>0</v>
      </c>
    </row>
    <row r="3134" spans="1:5" hidden="1">
      <c r="A3134">
        <v>1998</v>
      </c>
      <c r="B3134" t="s">
        <v>106</v>
      </c>
      <c r="C3134" t="s">
        <v>81</v>
      </c>
      <c r="D3134" t="s">
        <v>47</v>
      </c>
      <c r="E3134">
        <v>0</v>
      </c>
    </row>
    <row r="3135" spans="1:5" hidden="1">
      <c r="A3135">
        <v>1998</v>
      </c>
      <c r="B3135" t="s">
        <v>106</v>
      </c>
      <c r="C3135" t="s">
        <v>81</v>
      </c>
      <c r="D3135" t="s">
        <v>48</v>
      </c>
      <c r="E3135">
        <v>0</v>
      </c>
    </row>
    <row r="3136" spans="1:5" hidden="1">
      <c r="A3136">
        <v>1998</v>
      </c>
      <c r="B3136" t="s">
        <v>106</v>
      </c>
      <c r="C3136" t="s">
        <v>81</v>
      </c>
      <c r="D3136" t="s">
        <v>49</v>
      </c>
      <c r="E3136">
        <v>0</v>
      </c>
    </row>
    <row r="3137" spans="1:6" hidden="1">
      <c r="A3137">
        <v>1998</v>
      </c>
      <c r="B3137" t="s">
        <v>106</v>
      </c>
      <c r="C3137" t="s">
        <v>81</v>
      </c>
      <c r="D3137" t="s">
        <v>50</v>
      </c>
      <c r="E3137">
        <v>0</v>
      </c>
    </row>
    <row r="3138" spans="1:6" hidden="1">
      <c r="A3138">
        <v>1998</v>
      </c>
      <c r="B3138" t="s">
        <v>106</v>
      </c>
      <c r="C3138" t="s">
        <v>81</v>
      </c>
      <c r="D3138" t="s">
        <v>51</v>
      </c>
      <c r="E3138">
        <v>0</v>
      </c>
    </row>
    <row r="3139" spans="1:6" hidden="1">
      <c r="A3139">
        <v>1998</v>
      </c>
      <c r="B3139" t="s">
        <v>106</v>
      </c>
      <c r="C3139" t="s">
        <v>81</v>
      </c>
      <c r="D3139" t="s">
        <v>52</v>
      </c>
      <c r="E3139">
        <v>0</v>
      </c>
    </row>
    <row r="3140" spans="1:6" hidden="1">
      <c r="A3140">
        <v>1998</v>
      </c>
      <c r="B3140" t="s">
        <v>106</v>
      </c>
      <c r="C3140" t="s">
        <v>81</v>
      </c>
      <c r="D3140" t="s">
        <v>53</v>
      </c>
      <c r="E3140">
        <v>0</v>
      </c>
    </row>
    <row r="3141" spans="1:6" hidden="1">
      <c r="A3141">
        <v>1998</v>
      </c>
      <c r="B3141" t="s">
        <v>106</v>
      </c>
      <c r="C3141" t="s">
        <v>81</v>
      </c>
      <c r="D3141" t="s">
        <v>54</v>
      </c>
      <c r="E3141">
        <v>0</v>
      </c>
    </row>
    <row r="3142" spans="1:6" hidden="1">
      <c r="A3142">
        <v>1998</v>
      </c>
      <c r="B3142" t="s">
        <v>106</v>
      </c>
      <c r="C3142" t="s">
        <v>81</v>
      </c>
      <c r="D3142" t="s">
        <v>55</v>
      </c>
      <c r="E3142">
        <v>0</v>
      </c>
    </row>
    <row r="3143" spans="1:6" hidden="1">
      <c r="A3143">
        <v>1998</v>
      </c>
      <c r="B3143" t="s">
        <v>106</v>
      </c>
      <c r="C3143" t="s">
        <v>81</v>
      </c>
      <c r="D3143" t="s">
        <v>59</v>
      </c>
      <c r="E3143">
        <v>10841</v>
      </c>
    </row>
    <row r="3144" spans="1:6" hidden="1">
      <c r="A3144">
        <v>1998</v>
      </c>
      <c r="B3144" t="s">
        <v>106</v>
      </c>
      <c r="C3144" t="s">
        <v>81</v>
      </c>
      <c r="D3144" t="s">
        <v>60</v>
      </c>
      <c r="E3144">
        <v>0</v>
      </c>
    </row>
    <row r="3145" spans="1:6" hidden="1">
      <c r="A3145">
        <v>1998</v>
      </c>
      <c r="B3145" t="s">
        <v>106</v>
      </c>
      <c r="C3145" t="s">
        <v>81</v>
      </c>
      <c r="D3145" t="s">
        <v>61</v>
      </c>
      <c r="E3145">
        <v>0</v>
      </c>
    </row>
    <row r="3146" spans="1:6" hidden="1">
      <c r="A3146">
        <v>1998</v>
      </c>
      <c r="B3146" t="s">
        <v>106</v>
      </c>
      <c r="C3146" t="s">
        <v>81</v>
      </c>
      <c r="D3146" t="s">
        <v>62</v>
      </c>
      <c r="E3146">
        <v>0</v>
      </c>
    </row>
    <row r="3147" spans="1:6" hidden="1">
      <c r="A3147">
        <v>1998</v>
      </c>
      <c r="B3147" t="s">
        <v>106</v>
      </c>
      <c r="C3147" t="s">
        <v>81</v>
      </c>
      <c r="D3147" t="s">
        <v>64</v>
      </c>
      <c r="E3147">
        <v>10841</v>
      </c>
    </row>
    <row r="3148" spans="1:6" hidden="1">
      <c r="A3148">
        <v>1998</v>
      </c>
      <c r="B3148" t="s">
        <v>106</v>
      </c>
      <c r="C3148" t="s">
        <v>81</v>
      </c>
      <c r="D3148" t="s">
        <v>65</v>
      </c>
      <c r="E3148">
        <v>0</v>
      </c>
      <c r="F3148">
        <v>90</v>
      </c>
    </row>
    <row r="3149" spans="1:6" hidden="1">
      <c r="A3149">
        <v>1998</v>
      </c>
      <c r="B3149" t="s">
        <v>106</v>
      </c>
      <c r="C3149" t="s">
        <v>81</v>
      </c>
      <c r="D3149" t="s">
        <v>66</v>
      </c>
      <c r="E3149">
        <v>0</v>
      </c>
    </row>
    <row r="3150" spans="1:6" hidden="1">
      <c r="A3150">
        <v>1998</v>
      </c>
      <c r="B3150" t="s">
        <v>106</v>
      </c>
      <c r="C3150" t="s">
        <v>81</v>
      </c>
      <c r="D3150" t="s">
        <v>67</v>
      </c>
      <c r="E3150">
        <v>0</v>
      </c>
    </row>
    <row r="3151" spans="1:6" hidden="1">
      <c r="A3151">
        <v>1998</v>
      </c>
      <c r="B3151" t="s">
        <v>106</v>
      </c>
      <c r="C3151" t="s">
        <v>81</v>
      </c>
      <c r="D3151" t="s">
        <v>68</v>
      </c>
      <c r="E3151">
        <v>0</v>
      </c>
    </row>
    <row r="3152" spans="1:6" hidden="1">
      <c r="A3152">
        <v>1998</v>
      </c>
      <c r="B3152" t="s">
        <v>106</v>
      </c>
      <c r="C3152" t="s">
        <v>81</v>
      </c>
      <c r="D3152" t="s">
        <v>69</v>
      </c>
      <c r="E3152">
        <v>0</v>
      </c>
    </row>
    <row r="3153" spans="1:6" hidden="1">
      <c r="A3153">
        <v>1998</v>
      </c>
      <c r="B3153" t="s">
        <v>106</v>
      </c>
      <c r="C3153" t="s">
        <v>81</v>
      </c>
      <c r="D3153" t="s">
        <v>70</v>
      </c>
      <c r="E3153">
        <v>0</v>
      </c>
    </row>
    <row r="3154" spans="1:6" hidden="1">
      <c r="A3154">
        <v>1998</v>
      </c>
      <c r="B3154" t="s">
        <v>106</v>
      </c>
      <c r="C3154" t="s">
        <v>81</v>
      </c>
      <c r="D3154" t="s">
        <v>113</v>
      </c>
      <c r="E3154">
        <v>3086548</v>
      </c>
    </row>
    <row r="3155" spans="1:6" hidden="1">
      <c r="A3155">
        <v>1998</v>
      </c>
      <c r="B3155" t="s">
        <v>106</v>
      </c>
      <c r="C3155" t="s">
        <v>81</v>
      </c>
      <c r="D3155" t="s">
        <v>114</v>
      </c>
      <c r="E3155">
        <v>2390358</v>
      </c>
    </row>
    <row r="3156" spans="1:6" hidden="1">
      <c r="A3156">
        <v>1998</v>
      </c>
      <c r="B3156" t="s">
        <v>106</v>
      </c>
      <c r="C3156" t="s">
        <v>81</v>
      </c>
      <c r="D3156" t="s">
        <v>115</v>
      </c>
      <c r="E3156">
        <v>696190</v>
      </c>
    </row>
    <row r="3157" spans="1:6" hidden="1">
      <c r="A3157">
        <v>1998</v>
      </c>
      <c r="B3157" t="s">
        <v>106</v>
      </c>
      <c r="C3157" t="s">
        <v>81</v>
      </c>
      <c r="D3157" t="s">
        <v>116</v>
      </c>
      <c r="E3157">
        <v>0</v>
      </c>
      <c r="F3157">
        <v>20</v>
      </c>
    </row>
    <row r="3158" spans="1:6" hidden="1">
      <c r="A3158">
        <v>1999</v>
      </c>
      <c r="B3158" t="s">
        <v>6</v>
      </c>
      <c r="C3158" t="s">
        <v>7</v>
      </c>
      <c r="D3158" t="s">
        <v>263</v>
      </c>
      <c r="E3158">
        <v>-5141</v>
      </c>
    </row>
    <row r="3159" spans="1:6" hidden="1">
      <c r="A3159">
        <v>1999</v>
      </c>
      <c r="B3159" t="s">
        <v>6</v>
      </c>
      <c r="C3159" t="s">
        <v>7</v>
      </c>
      <c r="D3159" t="s">
        <v>8</v>
      </c>
      <c r="E3159">
        <v>955917</v>
      </c>
    </row>
    <row r="3160" spans="1:6" hidden="1">
      <c r="A3160">
        <v>1999</v>
      </c>
      <c r="B3160" t="s">
        <v>6</v>
      </c>
      <c r="C3160" t="s">
        <v>7</v>
      </c>
      <c r="D3160" t="s">
        <v>9</v>
      </c>
      <c r="E3160">
        <v>2034661</v>
      </c>
    </row>
    <row r="3161" spans="1:6" hidden="1">
      <c r="A3161">
        <v>1999</v>
      </c>
      <c r="B3161" t="s">
        <v>6</v>
      </c>
      <c r="C3161" t="s">
        <v>10</v>
      </c>
      <c r="D3161" t="s">
        <v>11</v>
      </c>
      <c r="E3161">
        <v>-470335</v>
      </c>
    </row>
    <row r="3162" spans="1:6" hidden="1">
      <c r="A3162">
        <v>1999</v>
      </c>
      <c r="B3162" t="s">
        <v>6</v>
      </c>
      <c r="C3162" t="s">
        <v>10</v>
      </c>
      <c r="D3162" t="s">
        <v>12</v>
      </c>
      <c r="E3162">
        <v>6098123</v>
      </c>
    </row>
    <row r="3163" spans="1:6" hidden="1">
      <c r="A3163">
        <v>1999</v>
      </c>
      <c r="B3163" t="s">
        <v>6</v>
      </c>
      <c r="C3163" t="s">
        <v>10</v>
      </c>
      <c r="D3163" t="s">
        <v>13</v>
      </c>
      <c r="E3163">
        <v>4838560</v>
      </c>
    </row>
    <row r="3164" spans="1:6" hidden="1">
      <c r="A3164">
        <v>1999</v>
      </c>
      <c r="B3164" t="s">
        <v>6</v>
      </c>
      <c r="C3164" t="s">
        <v>10</v>
      </c>
      <c r="D3164" t="s">
        <v>14</v>
      </c>
      <c r="E3164">
        <v>2661129</v>
      </c>
    </row>
    <row r="3165" spans="1:6" hidden="1">
      <c r="A3165">
        <v>1999</v>
      </c>
      <c r="B3165" t="s">
        <v>6</v>
      </c>
      <c r="C3165" t="s">
        <v>10</v>
      </c>
      <c r="D3165" t="s">
        <v>15</v>
      </c>
      <c r="E3165">
        <v>2443488</v>
      </c>
    </row>
    <row r="3166" spans="1:6" hidden="1">
      <c r="A3166">
        <v>1999</v>
      </c>
      <c r="B3166" t="s">
        <v>6</v>
      </c>
      <c r="C3166" t="s">
        <v>10</v>
      </c>
      <c r="D3166" t="s">
        <v>16</v>
      </c>
      <c r="E3166">
        <v>217641</v>
      </c>
    </row>
    <row r="3167" spans="1:6" hidden="1">
      <c r="A3167">
        <v>1999</v>
      </c>
      <c r="B3167" t="s">
        <v>6</v>
      </c>
      <c r="C3167" t="s">
        <v>10</v>
      </c>
      <c r="D3167" t="s">
        <v>17</v>
      </c>
      <c r="E3167">
        <v>0</v>
      </c>
      <c r="F3167">
        <v>20</v>
      </c>
    </row>
    <row r="3168" spans="1:6" hidden="1">
      <c r="A3168">
        <v>1999</v>
      </c>
      <c r="B3168" t="s">
        <v>6</v>
      </c>
      <c r="C3168" t="s">
        <v>10</v>
      </c>
      <c r="D3168" t="s">
        <v>18</v>
      </c>
      <c r="E3168">
        <v>6038521</v>
      </c>
    </row>
    <row r="3169" spans="1:5" hidden="1">
      <c r="A3169">
        <v>1999</v>
      </c>
      <c r="B3169" t="s">
        <v>6</v>
      </c>
      <c r="C3169" t="s">
        <v>10</v>
      </c>
      <c r="D3169" t="s">
        <v>19</v>
      </c>
      <c r="E3169">
        <v>6115806</v>
      </c>
    </row>
    <row r="3170" spans="1:5" hidden="1">
      <c r="A3170">
        <v>1999</v>
      </c>
      <c r="B3170" t="s">
        <v>6</v>
      </c>
      <c r="C3170" t="s">
        <v>10</v>
      </c>
      <c r="D3170" t="s">
        <v>20</v>
      </c>
      <c r="E3170">
        <v>6115806</v>
      </c>
    </row>
    <row r="3171" spans="1:5" hidden="1">
      <c r="A3171">
        <v>1999</v>
      </c>
      <c r="B3171" t="s">
        <v>6</v>
      </c>
      <c r="C3171" t="s">
        <v>10</v>
      </c>
      <c r="D3171" t="s">
        <v>21</v>
      </c>
      <c r="E3171">
        <v>778713</v>
      </c>
    </row>
    <row r="3172" spans="1:5" hidden="1">
      <c r="A3172">
        <v>1999</v>
      </c>
      <c r="B3172" t="s">
        <v>6</v>
      </c>
      <c r="C3172" t="s">
        <v>10</v>
      </c>
      <c r="D3172" t="s">
        <v>22</v>
      </c>
      <c r="E3172">
        <v>-587041</v>
      </c>
    </row>
    <row r="3173" spans="1:5" hidden="1">
      <c r="A3173">
        <v>1999</v>
      </c>
      <c r="B3173" t="s">
        <v>6</v>
      </c>
      <c r="C3173" t="s">
        <v>23</v>
      </c>
      <c r="D3173" t="s">
        <v>24</v>
      </c>
      <c r="E3173">
        <v>2683952</v>
      </c>
    </row>
    <row r="3174" spans="1:5" hidden="1">
      <c r="A3174">
        <v>1999</v>
      </c>
      <c r="B3174" t="s">
        <v>6</v>
      </c>
      <c r="C3174" t="s">
        <v>23</v>
      </c>
      <c r="D3174" t="s">
        <v>25</v>
      </c>
      <c r="E3174">
        <v>2147481</v>
      </c>
    </row>
    <row r="3175" spans="1:5" hidden="1">
      <c r="A3175">
        <v>1999</v>
      </c>
      <c r="B3175" t="s">
        <v>6</v>
      </c>
      <c r="C3175" t="s">
        <v>23</v>
      </c>
      <c r="D3175" t="s">
        <v>26</v>
      </c>
      <c r="E3175">
        <v>536470</v>
      </c>
    </row>
    <row r="3176" spans="1:5" hidden="1">
      <c r="A3176">
        <v>1999</v>
      </c>
      <c r="B3176" t="s">
        <v>6</v>
      </c>
      <c r="C3176" t="s">
        <v>23</v>
      </c>
      <c r="D3176" t="s">
        <v>27</v>
      </c>
      <c r="E3176">
        <v>838096</v>
      </c>
    </row>
    <row r="3177" spans="1:5" hidden="1">
      <c r="A3177">
        <v>1999</v>
      </c>
      <c r="B3177" t="s">
        <v>6</v>
      </c>
      <c r="C3177" t="s">
        <v>23</v>
      </c>
      <c r="D3177" t="s">
        <v>28</v>
      </c>
      <c r="E3177">
        <v>708092</v>
      </c>
    </row>
    <row r="3178" spans="1:5" hidden="1">
      <c r="A3178">
        <v>1999</v>
      </c>
      <c r="B3178" t="s">
        <v>6</v>
      </c>
      <c r="C3178" t="s">
        <v>23</v>
      </c>
      <c r="D3178" t="s">
        <v>29</v>
      </c>
      <c r="E3178">
        <v>130004</v>
      </c>
    </row>
    <row r="3179" spans="1:5" hidden="1">
      <c r="A3179">
        <v>1999</v>
      </c>
      <c r="B3179" t="s">
        <v>6</v>
      </c>
      <c r="C3179" t="s">
        <v>23</v>
      </c>
      <c r="D3179" t="s">
        <v>30</v>
      </c>
      <c r="E3179">
        <v>85054</v>
      </c>
    </row>
    <row r="3180" spans="1:5" hidden="1">
      <c r="A3180">
        <v>1999</v>
      </c>
      <c r="B3180" t="s">
        <v>6</v>
      </c>
      <c r="C3180" t="s">
        <v>23</v>
      </c>
      <c r="D3180" t="s">
        <v>31</v>
      </c>
      <c r="E3180">
        <v>30933</v>
      </c>
    </row>
    <row r="3181" spans="1:5" hidden="1">
      <c r="A3181">
        <v>1999</v>
      </c>
      <c r="B3181" t="s">
        <v>6</v>
      </c>
      <c r="C3181" t="s">
        <v>23</v>
      </c>
      <c r="D3181" t="s">
        <v>32</v>
      </c>
      <c r="E3181">
        <v>54121</v>
      </c>
    </row>
    <row r="3182" spans="1:5" hidden="1">
      <c r="A3182">
        <v>1999</v>
      </c>
      <c r="B3182" t="s">
        <v>6</v>
      </c>
      <c r="C3182" t="s">
        <v>23</v>
      </c>
      <c r="D3182" t="s">
        <v>33</v>
      </c>
      <c r="E3182">
        <v>969676</v>
      </c>
    </row>
    <row r="3183" spans="1:5" hidden="1">
      <c r="A3183">
        <v>1999</v>
      </c>
      <c r="B3183" t="s">
        <v>6</v>
      </c>
      <c r="C3183" t="s">
        <v>23</v>
      </c>
      <c r="D3183" t="s">
        <v>34</v>
      </c>
      <c r="E3183">
        <v>261298</v>
      </c>
    </row>
    <row r="3184" spans="1:5" hidden="1">
      <c r="A3184">
        <v>1999</v>
      </c>
      <c r="B3184" t="s">
        <v>6</v>
      </c>
      <c r="C3184" t="s">
        <v>23</v>
      </c>
      <c r="D3184" t="s">
        <v>35</v>
      </c>
      <c r="E3184">
        <v>255586</v>
      </c>
    </row>
    <row r="3185" spans="1:5" hidden="1">
      <c r="A3185">
        <v>1999</v>
      </c>
      <c r="B3185" t="s">
        <v>6</v>
      </c>
      <c r="C3185" t="s">
        <v>23</v>
      </c>
      <c r="D3185" t="s">
        <v>36</v>
      </c>
      <c r="E3185">
        <v>622250</v>
      </c>
    </row>
    <row r="3186" spans="1:5" hidden="1">
      <c r="A3186">
        <v>1999</v>
      </c>
      <c r="B3186" t="s">
        <v>6</v>
      </c>
      <c r="C3186" t="s">
        <v>23</v>
      </c>
      <c r="D3186" t="s">
        <v>37</v>
      </c>
      <c r="E3186">
        <v>62316</v>
      </c>
    </row>
    <row r="3187" spans="1:5" hidden="1">
      <c r="A3187">
        <v>1999</v>
      </c>
      <c r="B3187" t="s">
        <v>6</v>
      </c>
      <c r="C3187" t="s">
        <v>23</v>
      </c>
      <c r="D3187" t="s">
        <v>38</v>
      </c>
      <c r="E3187">
        <v>559934</v>
      </c>
    </row>
    <row r="3188" spans="1:5" hidden="1">
      <c r="A3188">
        <v>1999</v>
      </c>
      <c r="B3188" t="s">
        <v>6</v>
      </c>
      <c r="C3188" t="s">
        <v>23</v>
      </c>
      <c r="D3188" t="s">
        <v>39</v>
      </c>
      <c r="E3188">
        <v>73813</v>
      </c>
    </row>
    <row r="3189" spans="1:5" hidden="1">
      <c r="A3189">
        <v>1999</v>
      </c>
      <c r="B3189" t="s">
        <v>6</v>
      </c>
      <c r="C3189" t="s">
        <v>23</v>
      </c>
      <c r="D3189" t="s">
        <v>40</v>
      </c>
      <c r="E3189">
        <v>2242</v>
      </c>
    </row>
    <row r="3190" spans="1:5" hidden="1">
      <c r="A3190">
        <v>1999</v>
      </c>
      <c r="B3190" t="s">
        <v>6</v>
      </c>
      <c r="C3190" t="s">
        <v>23</v>
      </c>
      <c r="D3190" t="s">
        <v>41</v>
      </c>
      <c r="E3190">
        <v>2216</v>
      </c>
    </row>
    <row r="3191" spans="1:5" hidden="1">
      <c r="A3191">
        <v>1999</v>
      </c>
      <c r="B3191" t="s">
        <v>6</v>
      </c>
      <c r="C3191" t="s">
        <v>23</v>
      </c>
      <c r="D3191" t="s">
        <v>42</v>
      </c>
      <c r="E3191">
        <v>26</v>
      </c>
    </row>
    <row r="3192" spans="1:5" hidden="1">
      <c r="A3192">
        <v>1999</v>
      </c>
      <c r="B3192" t="s">
        <v>6</v>
      </c>
      <c r="C3192" t="s">
        <v>23</v>
      </c>
      <c r="D3192" t="s">
        <v>43</v>
      </c>
      <c r="E3192">
        <v>0</v>
      </c>
    </row>
    <row r="3193" spans="1:5" hidden="1">
      <c r="A3193">
        <v>1999</v>
      </c>
      <c r="B3193" t="s">
        <v>6</v>
      </c>
      <c r="C3193" t="s">
        <v>23</v>
      </c>
      <c r="D3193" t="s">
        <v>44</v>
      </c>
      <c r="E3193">
        <v>10074</v>
      </c>
    </row>
    <row r="3194" spans="1:5" hidden="1">
      <c r="A3194">
        <v>1999</v>
      </c>
      <c r="B3194" t="s">
        <v>6</v>
      </c>
      <c r="C3194" t="s">
        <v>23</v>
      </c>
      <c r="D3194" t="s">
        <v>45</v>
      </c>
      <c r="E3194">
        <v>465262</v>
      </c>
    </row>
    <row r="3195" spans="1:5" hidden="1">
      <c r="A3195">
        <v>1999</v>
      </c>
      <c r="B3195" t="s">
        <v>6</v>
      </c>
      <c r="C3195" t="s">
        <v>23</v>
      </c>
      <c r="D3195" t="s">
        <v>46</v>
      </c>
      <c r="E3195">
        <v>465262</v>
      </c>
    </row>
    <row r="3196" spans="1:5" hidden="1">
      <c r="A3196">
        <v>1999</v>
      </c>
      <c r="B3196" t="s">
        <v>6</v>
      </c>
      <c r="C3196" t="s">
        <v>23</v>
      </c>
      <c r="D3196" t="s">
        <v>47</v>
      </c>
      <c r="E3196">
        <v>0</v>
      </c>
    </row>
    <row r="3197" spans="1:5" hidden="1">
      <c r="A3197">
        <v>1999</v>
      </c>
      <c r="B3197" t="s">
        <v>6</v>
      </c>
      <c r="C3197" t="s">
        <v>23</v>
      </c>
      <c r="D3197" t="s">
        <v>48</v>
      </c>
      <c r="E3197">
        <v>2219475</v>
      </c>
    </row>
    <row r="3198" spans="1:5" hidden="1">
      <c r="A3198">
        <v>1999</v>
      </c>
      <c r="B3198" t="s">
        <v>6</v>
      </c>
      <c r="C3198" t="s">
        <v>23</v>
      </c>
      <c r="D3198" t="s">
        <v>49</v>
      </c>
      <c r="E3198">
        <v>692933</v>
      </c>
    </row>
    <row r="3199" spans="1:5" hidden="1">
      <c r="A3199">
        <v>1999</v>
      </c>
      <c r="B3199" t="s">
        <v>6</v>
      </c>
      <c r="C3199" t="s">
        <v>23</v>
      </c>
      <c r="D3199" t="s">
        <v>50</v>
      </c>
      <c r="E3199">
        <v>490447</v>
      </c>
    </row>
    <row r="3200" spans="1:5" hidden="1">
      <c r="A3200">
        <v>1999</v>
      </c>
      <c r="B3200" t="s">
        <v>6</v>
      </c>
      <c r="C3200" t="s">
        <v>23</v>
      </c>
      <c r="D3200" t="s">
        <v>51</v>
      </c>
      <c r="E3200">
        <v>46023</v>
      </c>
    </row>
    <row r="3201" spans="1:6" hidden="1">
      <c r="A3201">
        <v>1999</v>
      </c>
      <c r="B3201" t="s">
        <v>6</v>
      </c>
      <c r="C3201" t="s">
        <v>23</v>
      </c>
      <c r="D3201" t="s">
        <v>52</v>
      </c>
      <c r="E3201">
        <v>156436</v>
      </c>
    </row>
    <row r="3202" spans="1:6" hidden="1">
      <c r="A3202">
        <v>1999</v>
      </c>
      <c r="B3202" t="s">
        <v>6</v>
      </c>
      <c r="C3202" t="s">
        <v>23</v>
      </c>
      <c r="D3202" t="s">
        <v>53</v>
      </c>
      <c r="E3202">
        <v>26</v>
      </c>
    </row>
    <row r="3203" spans="1:6" hidden="1">
      <c r="A3203">
        <v>1999</v>
      </c>
      <c r="B3203" t="s">
        <v>6</v>
      </c>
      <c r="C3203" t="s">
        <v>23</v>
      </c>
      <c r="D3203" t="s">
        <v>54</v>
      </c>
      <c r="E3203">
        <v>0</v>
      </c>
    </row>
    <row r="3204" spans="1:6" hidden="1">
      <c r="A3204">
        <v>1999</v>
      </c>
      <c r="B3204" t="s">
        <v>6</v>
      </c>
      <c r="C3204" t="s">
        <v>23</v>
      </c>
      <c r="D3204" t="s">
        <v>55</v>
      </c>
      <c r="E3204">
        <v>937510</v>
      </c>
    </row>
    <row r="3205" spans="1:6" hidden="1">
      <c r="A3205">
        <v>1999</v>
      </c>
      <c r="B3205" t="s">
        <v>6</v>
      </c>
      <c r="C3205" t="s">
        <v>23</v>
      </c>
      <c r="D3205" t="s">
        <v>56</v>
      </c>
      <c r="E3205">
        <v>589032</v>
      </c>
    </row>
    <row r="3206" spans="1:6" hidden="1">
      <c r="A3206">
        <v>1999</v>
      </c>
      <c r="B3206" t="s">
        <v>6</v>
      </c>
      <c r="C3206" t="s">
        <v>23</v>
      </c>
      <c r="D3206" t="s">
        <v>57</v>
      </c>
      <c r="E3206">
        <v>587393</v>
      </c>
    </row>
    <row r="3207" spans="1:6" hidden="1">
      <c r="A3207">
        <v>1999</v>
      </c>
      <c r="B3207" t="s">
        <v>6</v>
      </c>
      <c r="C3207" t="s">
        <v>23</v>
      </c>
      <c r="D3207" t="s">
        <v>58</v>
      </c>
      <c r="E3207">
        <v>1640</v>
      </c>
    </row>
    <row r="3208" spans="1:6" hidden="1">
      <c r="A3208">
        <v>1999</v>
      </c>
      <c r="B3208" t="s">
        <v>6</v>
      </c>
      <c r="C3208" t="s">
        <v>23</v>
      </c>
      <c r="D3208" t="s">
        <v>59</v>
      </c>
      <c r="E3208">
        <v>309749</v>
      </c>
    </row>
    <row r="3209" spans="1:6" hidden="1">
      <c r="A3209">
        <v>1999</v>
      </c>
      <c r="B3209" t="s">
        <v>6</v>
      </c>
      <c r="C3209" t="s">
        <v>23</v>
      </c>
      <c r="D3209" t="s">
        <v>60</v>
      </c>
      <c r="E3209">
        <v>48216</v>
      </c>
    </row>
    <row r="3210" spans="1:6" hidden="1">
      <c r="A3210">
        <v>1999</v>
      </c>
      <c r="B3210" t="s">
        <v>6</v>
      </c>
      <c r="C3210" t="s">
        <v>23</v>
      </c>
      <c r="D3210" t="s">
        <v>61</v>
      </c>
      <c r="E3210">
        <v>46717</v>
      </c>
    </row>
    <row r="3211" spans="1:6" hidden="1">
      <c r="A3211">
        <v>1999</v>
      </c>
      <c r="B3211" t="s">
        <v>6</v>
      </c>
      <c r="C3211" t="s">
        <v>23</v>
      </c>
      <c r="D3211" t="s">
        <v>62</v>
      </c>
      <c r="E3211">
        <v>0</v>
      </c>
    </row>
    <row r="3212" spans="1:6" hidden="1">
      <c r="A3212">
        <v>1999</v>
      </c>
      <c r="B3212" t="s">
        <v>6</v>
      </c>
      <c r="C3212" t="s">
        <v>23</v>
      </c>
      <c r="D3212" t="s">
        <v>63</v>
      </c>
      <c r="E3212">
        <v>0</v>
      </c>
    </row>
    <row r="3213" spans="1:6" hidden="1">
      <c r="A3213">
        <v>1999</v>
      </c>
      <c r="B3213" t="s">
        <v>6</v>
      </c>
      <c r="C3213" t="s">
        <v>23</v>
      </c>
      <c r="D3213" t="s">
        <v>64</v>
      </c>
      <c r="E3213">
        <v>214816</v>
      </c>
    </row>
    <row r="3214" spans="1:6" hidden="1">
      <c r="A3214">
        <v>1999</v>
      </c>
      <c r="B3214" t="s">
        <v>6</v>
      </c>
      <c r="C3214" t="s">
        <v>23</v>
      </c>
      <c r="D3214" t="s">
        <v>65</v>
      </c>
      <c r="E3214">
        <v>0</v>
      </c>
      <c r="F3214">
        <v>90</v>
      </c>
    </row>
    <row r="3215" spans="1:6" hidden="1">
      <c r="A3215">
        <v>1999</v>
      </c>
      <c r="B3215" t="s">
        <v>6</v>
      </c>
      <c r="C3215" t="s">
        <v>23</v>
      </c>
      <c r="D3215" t="s">
        <v>66</v>
      </c>
      <c r="E3215">
        <v>31</v>
      </c>
    </row>
    <row r="3216" spans="1:6" hidden="1">
      <c r="A3216">
        <v>1999</v>
      </c>
      <c r="B3216" t="s">
        <v>6</v>
      </c>
      <c r="C3216" t="s">
        <v>23</v>
      </c>
      <c r="D3216" t="s">
        <v>67</v>
      </c>
      <c r="E3216">
        <v>174861</v>
      </c>
    </row>
    <row r="3217" spans="1:5" hidden="1">
      <c r="A3217">
        <v>1999</v>
      </c>
      <c r="B3217" t="s">
        <v>6</v>
      </c>
      <c r="C3217" t="s">
        <v>23</v>
      </c>
      <c r="D3217" t="s">
        <v>68</v>
      </c>
      <c r="E3217">
        <v>0</v>
      </c>
    </row>
    <row r="3218" spans="1:5" hidden="1">
      <c r="A3218">
        <v>1999</v>
      </c>
      <c r="B3218" t="s">
        <v>6</v>
      </c>
      <c r="C3218" t="s">
        <v>23</v>
      </c>
      <c r="D3218" t="s">
        <v>69</v>
      </c>
      <c r="E3218">
        <v>174861</v>
      </c>
    </row>
    <row r="3219" spans="1:5" hidden="1">
      <c r="A3219">
        <v>1999</v>
      </c>
      <c r="B3219" t="s">
        <v>6</v>
      </c>
      <c r="C3219" t="s">
        <v>23</v>
      </c>
      <c r="D3219" t="s">
        <v>70</v>
      </c>
      <c r="E3219">
        <v>0</v>
      </c>
    </row>
    <row r="3220" spans="1:5" hidden="1">
      <c r="A3220">
        <v>1999</v>
      </c>
      <c r="B3220" t="s">
        <v>6</v>
      </c>
      <c r="C3220" t="s">
        <v>23</v>
      </c>
      <c r="D3220" t="s">
        <v>71</v>
      </c>
      <c r="E3220">
        <v>0</v>
      </c>
    </row>
    <row r="3221" spans="1:5" hidden="1">
      <c r="A3221">
        <v>1999</v>
      </c>
      <c r="B3221" t="s">
        <v>6</v>
      </c>
      <c r="C3221" t="s">
        <v>23</v>
      </c>
      <c r="D3221" t="s">
        <v>72</v>
      </c>
      <c r="E3221">
        <v>6119455</v>
      </c>
    </row>
    <row r="3222" spans="1:5" hidden="1">
      <c r="A3222">
        <v>1999</v>
      </c>
      <c r="B3222" t="s">
        <v>6</v>
      </c>
      <c r="C3222" t="s">
        <v>23</v>
      </c>
      <c r="D3222" t="s">
        <v>73</v>
      </c>
      <c r="E3222">
        <v>5337093</v>
      </c>
    </row>
    <row r="3223" spans="1:5" hidden="1">
      <c r="A3223">
        <v>1999</v>
      </c>
      <c r="B3223" t="s">
        <v>6</v>
      </c>
      <c r="C3223" t="s">
        <v>23</v>
      </c>
      <c r="D3223" t="s">
        <v>74</v>
      </c>
      <c r="E3223">
        <v>4576360</v>
      </c>
    </row>
    <row r="3224" spans="1:5" hidden="1">
      <c r="A3224">
        <v>1999</v>
      </c>
      <c r="B3224" t="s">
        <v>6</v>
      </c>
      <c r="C3224" t="s">
        <v>23</v>
      </c>
      <c r="D3224" t="s">
        <v>75</v>
      </c>
      <c r="E3224">
        <v>760733</v>
      </c>
    </row>
    <row r="3225" spans="1:5" hidden="1">
      <c r="A3225">
        <v>1999</v>
      </c>
      <c r="B3225" t="s">
        <v>6</v>
      </c>
      <c r="C3225" t="s">
        <v>23</v>
      </c>
      <c r="D3225" t="s">
        <v>76</v>
      </c>
      <c r="E3225">
        <v>1376269</v>
      </c>
    </row>
    <row r="3226" spans="1:5" hidden="1">
      <c r="A3226">
        <v>1999</v>
      </c>
      <c r="B3226" t="s">
        <v>6</v>
      </c>
      <c r="C3226" t="s">
        <v>23</v>
      </c>
      <c r="D3226" t="s">
        <v>77</v>
      </c>
      <c r="E3226">
        <v>1259563</v>
      </c>
    </row>
    <row r="3227" spans="1:5" hidden="1">
      <c r="A3227">
        <v>1999</v>
      </c>
      <c r="B3227" t="s">
        <v>6</v>
      </c>
      <c r="C3227" t="s">
        <v>23</v>
      </c>
      <c r="D3227" t="s">
        <v>78</v>
      </c>
      <c r="E3227">
        <v>1396541</v>
      </c>
    </row>
    <row r="3228" spans="1:5" hidden="1">
      <c r="A3228">
        <v>1999</v>
      </c>
      <c r="B3228" t="s">
        <v>6</v>
      </c>
      <c r="C3228" t="s">
        <v>23</v>
      </c>
      <c r="D3228" t="s">
        <v>79</v>
      </c>
      <c r="E3228">
        <v>-20308</v>
      </c>
    </row>
    <row r="3229" spans="1:5" hidden="1">
      <c r="A3229">
        <v>1999</v>
      </c>
      <c r="B3229" t="s">
        <v>6</v>
      </c>
      <c r="C3229" t="s">
        <v>23</v>
      </c>
      <c r="D3229" t="s">
        <v>80</v>
      </c>
      <c r="E3229">
        <v>37</v>
      </c>
    </row>
    <row r="3230" spans="1:5" hidden="1">
      <c r="A3230">
        <v>1999</v>
      </c>
      <c r="B3230" t="s">
        <v>6</v>
      </c>
      <c r="C3230" t="s">
        <v>81</v>
      </c>
      <c r="D3230" t="s">
        <v>24</v>
      </c>
      <c r="E3230">
        <v>2718161</v>
      </c>
    </row>
    <row r="3231" spans="1:5" hidden="1">
      <c r="A3231">
        <v>1999</v>
      </c>
      <c r="B3231" t="s">
        <v>6</v>
      </c>
      <c r="C3231" t="s">
        <v>81</v>
      </c>
      <c r="D3231" t="s">
        <v>25</v>
      </c>
      <c r="E3231">
        <v>2181690</v>
      </c>
    </row>
    <row r="3232" spans="1:5" hidden="1">
      <c r="A3232">
        <v>1999</v>
      </c>
      <c r="B3232" t="s">
        <v>6</v>
      </c>
      <c r="C3232" t="s">
        <v>81</v>
      </c>
      <c r="D3232" t="s">
        <v>26</v>
      </c>
      <c r="E3232">
        <v>536470</v>
      </c>
    </row>
    <row r="3233" spans="1:5" hidden="1">
      <c r="A3233">
        <v>1999</v>
      </c>
      <c r="B3233" t="s">
        <v>6</v>
      </c>
      <c r="C3233" t="s">
        <v>81</v>
      </c>
      <c r="D3233" t="s">
        <v>27</v>
      </c>
      <c r="E3233">
        <v>838096</v>
      </c>
    </row>
    <row r="3234" spans="1:5" hidden="1">
      <c r="A3234">
        <v>1999</v>
      </c>
      <c r="B3234" t="s">
        <v>6</v>
      </c>
      <c r="C3234" t="s">
        <v>81</v>
      </c>
      <c r="D3234" t="s">
        <v>28</v>
      </c>
      <c r="E3234">
        <v>708092</v>
      </c>
    </row>
    <row r="3235" spans="1:5" hidden="1">
      <c r="A3235">
        <v>1999</v>
      </c>
      <c r="B3235" t="s">
        <v>6</v>
      </c>
      <c r="C3235" t="s">
        <v>81</v>
      </c>
      <c r="D3235" t="s">
        <v>82</v>
      </c>
      <c r="E3235">
        <v>447054</v>
      </c>
    </row>
    <row r="3236" spans="1:5" hidden="1">
      <c r="A3236">
        <v>1999</v>
      </c>
      <c r="B3236" t="s">
        <v>6</v>
      </c>
      <c r="C3236" t="s">
        <v>81</v>
      </c>
      <c r="D3236" t="s">
        <v>83</v>
      </c>
      <c r="E3236">
        <v>22839</v>
      </c>
    </row>
    <row r="3237" spans="1:5" hidden="1">
      <c r="A3237">
        <v>1999</v>
      </c>
      <c r="B3237" t="s">
        <v>6</v>
      </c>
      <c r="C3237" t="s">
        <v>81</v>
      </c>
      <c r="D3237" t="s">
        <v>84</v>
      </c>
      <c r="E3237">
        <v>238199</v>
      </c>
    </row>
    <row r="3238" spans="1:5" hidden="1">
      <c r="A3238">
        <v>1999</v>
      </c>
      <c r="B3238" t="s">
        <v>6</v>
      </c>
      <c r="C3238" t="s">
        <v>81</v>
      </c>
      <c r="D3238" t="s">
        <v>85</v>
      </c>
      <c r="E3238">
        <v>677158</v>
      </c>
    </row>
    <row r="3239" spans="1:5" hidden="1">
      <c r="A3239">
        <v>1999</v>
      </c>
      <c r="B3239" t="s">
        <v>6</v>
      </c>
      <c r="C3239" t="s">
        <v>81</v>
      </c>
      <c r="D3239" t="s">
        <v>29</v>
      </c>
      <c r="E3239">
        <v>130004</v>
      </c>
    </row>
    <row r="3240" spans="1:5" hidden="1">
      <c r="A3240">
        <v>1999</v>
      </c>
      <c r="B3240" t="s">
        <v>6</v>
      </c>
      <c r="C3240" t="s">
        <v>81</v>
      </c>
      <c r="D3240" t="s">
        <v>30</v>
      </c>
      <c r="E3240">
        <v>85054</v>
      </c>
    </row>
    <row r="3241" spans="1:5" hidden="1">
      <c r="A3241">
        <v>1999</v>
      </c>
      <c r="B3241" t="s">
        <v>6</v>
      </c>
      <c r="C3241" t="s">
        <v>81</v>
      </c>
      <c r="D3241" t="s">
        <v>31</v>
      </c>
      <c r="E3241">
        <v>30933</v>
      </c>
    </row>
    <row r="3242" spans="1:5" hidden="1">
      <c r="A3242">
        <v>1999</v>
      </c>
      <c r="B3242" t="s">
        <v>6</v>
      </c>
      <c r="C3242" t="s">
        <v>81</v>
      </c>
      <c r="D3242" t="s">
        <v>32</v>
      </c>
      <c r="E3242">
        <v>54121</v>
      </c>
    </row>
    <row r="3243" spans="1:5" hidden="1">
      <c r="A3243">
        <v>1999</v>
      </c>
      <c r="B3243" t="s">
        <v>6</v>
      </c>
      <c r="C3243" t="s">
        <v>81</v>
      </c>
      <c r="D3243" t="s">
        <v>33</v>
      </c>
      <c r="E3243">
        <v>875866</v>
      </c>
    </row>
    <row r="3244" spans="1:5" hidden="1">
      <c r="A3244">
        <v>1999</v>
      </c>
      <c r="B3244" t="s">
        <v>6</v>
      </c>
      <c r="C3244" t="s">
        <v>81</v>
      </c>
      <c r="D3244" t="s">
        <v>34</v>
      </c>
      <c r="E3244">
        <v>258416</v>
      </c>
    </row>
    <row r="3245" spans="1:5" hidden="1">
      <c r="A3245">
        <v>1999</v>
      </c>
      <c r="B3245" t="s">
        <v>6</v>
      </c>
      <c r="C3245" t="s">
        <v>81</v>
      </c>
      <c r="D3245" t="s">
        <v>35</v>
      </c>
      <c r="E3245">
        <v>266607</v>
      </c>
    </row>
    <row r="3246" spans="1:5" hidden="1">
      <c r="A3246">
        <v>1999</v>
      </c>
      <c r="B3246" t="s">
        <v>6</v>
      </c>
      <c r="C3246" t="s">
        <v>81</v>
      </c>
      <c r="D3246" t="s">
        <v>36</v>
      </c>
      <c r="E3246">
        <v>605133</v>
      </c>
    </row>
    <row r="3247" spans="1:5" hidden="1">
      <c r="A3247">
        <v>1999</v>
      </c>
      <c r="B3247" t="s">
        <v>6</v>
      </c>
      <c r="C3247" t="s">
        <v>81</v>
      </c>
      <c r="D3247" t="s">
        <v>37</v>
      </c>
      <c r="E3247">
        <v>45199</v>
      </c>
    </row>
    <row r="3248" spans="1:5" hidden="1">
      <c r="A3248">
        <v>1999</v>
      </c>
      <c r="B3248" t="s">
        <v>6</v>
      </c>
      <c r="C3248" t="s">
        <v>81</v>
      </c>
      <c r="D3248" t="s">
        <v>38</v>
      </c>
      <c r="E3248">
        <v>559934</v>
      </c>
    </row>
    <row r="3249" spans="1:5" hidden="1">
      <c r="A3249">
        <v>1999</v>
      </c>
      <c r="B3249" t="s">
        <v>6</v>
      </c>
      <c r="C3249" t="s">
        <v>81</v>
      </c>
      <c r="D3249" t="s">
        <v>39</v>
      </c>
      <c r="E3249">
        <v>1</v>
      </c>
    </row>
    <row r="3250" spans="1:5" hidden="1">
      <c r="A3250">
        <v>1999</v>
      </c>
      <c r="B3250" t="s">
        <v>6</v>
      </c>
      <c r="C3250" t="s">
        <v>81</v>
      </c>
      <c r="D3250" t="s">
        <v>40</v>
      </c>
      <c r="E3250">
        <v>2242</v>
      </c>
    </row>
    <row r="3251" spans="1:5" hidden="1">
      <c r="A3251">
        <v>1999</v>
      </c>
      <c r="B3251" t="s">
        <v>6</v>
      </c>
      <c r="C3251" t="s">
        <v>81</v>
      </c>
      <c r="D3251" t="s">
        <v>41</v>
      </c>
      <c r="E3251">
        <v>2216</v>
      </c>
    </row>
    <row r="3252" spans="1:5" hidden="1">
      <c r="A3252">
        <v>1999</v>
      </c>
      <c r="B3252" t="s">
        <v>6</v>
      </c>
      <c r="C3252" t="s">
        <v>81</v>
      </c>
      <c r="D3252" t="s">
        <v>42</v>
      </c>
      <c r="E3252">
        <v>26</v>
      </c>
    </row>
    <row r="3253" spans="1:5" hidden="1">
      <c r="A3253">
        <v>1999</v>
      </c>
      <c r="B3253" t="s">
        <v>6</v>
      </c>
      <c r="C3253" t="s">
        <v>81</v>
      </c>
      <c r="D3253" t="s">
        <v>43</v>
      </c>
      <c r="E3253">
        <v>0</v>
      </c>
    </row>
    <row r="3254" spans="1:5" hidden="1">
      <c r="A3254">
        <v>1999</v>
      </c>
      <c r="B3254" t="s">
        <v>6</v>
      </c>
      <c r="C3254" t="s">
        <v>81</v>
      </c>
      <c r="D3254" t="s">
        <v>44</v>
      </c>
      <c r="E3254">
        <v>10074</v>
      </c>
    </row>
    <row r="3255" spans="1:5" hidden="1">
      <c r="A3255">
        <v>1999</v>
      </c>
      <c r="B3255" t="s">
        <v>6</v>
      </c>
      <c r="C3255" t="s">
        <v>81</v>
      </c>
      <c r="D3255" t="s">
        <v>45</v>
      </c>
      <c r="E3255">
        <v>465262</v>
      </c>
    </row>
    <row r="3256" spans="1:5" hidden="1">
      <c r="A3256">
        <v>1999</v>
      </c>
      <c r="B3256" t="s">
        <v>6</v>
      </c>
      <c r="C3256" t="s">
        <v>81</v>
      </c>
      <c r="D3256" t="s">
        <v>46</v>
      </c>
      <c r="E3256">
        <v>465262</v>
      </c>
    </row>
    <row r="3257" spans="1:5" hidden="1">
      <c r="A3257">
        <v>1999</v>
      </c>
      <c r="B3257" t="s">
        <v>6</v>
      </c>
      <c r="C3257" t="s">
        <v>81</v>
      </c>
      <c r="D3257" t="s">
        <v>47</v>
      </c>
      <c r="E3257">
        <v>0</v>
      </c>
    </row>
    <row r="3258" spans="1:5" hidden="1">
      <c r="A3258">
        <v>1999</v>
      </c>
      <c r="B3258" t="s">
        <v>6</v>
      </c>
      <c r="C3258" t="s">
        <v>81</v>
      </c>
      <c r="D3258" t="s">
        <v>48</v>
      </c>
      <c r="E3258">
        <v>2255656</v>
      </c>
    </row>
    <row r="3259" spans="1:5" hidden="1">
      <c r="A3259">
        <v>1999</v>
      </c>
      <c r="B3259" t="s">
        <v>6</v>
      </c>
      <c r="C3259" t="s">
        <v>81</v>
      </c>
      <c r="D3259" t="s">
        <v>49</v>
      </c>
      <c r="E3259">
        <v>692933</v>
      </c>
    </row>
    <row r="3260" spans="1:5" hidden="1">
      <c r="A3260">
        <v>1999</v>
      </c>
      <c r="B3260" t="s">
        <v>6</v>
      </c>
      <c r="C3260" t="s">
        <v>81</v>
      </c>
      <c r="D3260" t="s">
        <v>50</v>
      </c>
      <c r="E3260">
        <v>490447</v>
      </c>
    </row>
    <row r="3261" spans="1:5" hidden="1">
      <c r="A3261">
        <v>1999</v>
      </c>
      <c r="B3261" t="s">
        <v>6</v>
      </c>
      <c r="C3261" t="s">
        <v>81</v>
      </c>
      <c r="D3261" t="s">
        <v>51</v>
      </c>
      <c r="E3261">
        <v>46023</v>
      </c>
    </row>
    <row r="3262" spans="1:5" hidden="1">
      <c r="A3262">
        <v>1999</v>
      </c>
      <c r="B3262" t="s">
        <v>6</v>
      </c>
      <c r="C3262" t="s">
        <v>81</v>
      </c>
      <c r="D3262" t="s">
        <v>52</v>
      </c>
      <c r="E3262">
        <v>156436</v>
      </c>
    </row>
    <row r="3263" spans="1:5" hidden="1">
      <c r="A3263">
        <v>1999</v>
      </c>
      <c r="B3263" t="s">
        <v>6</v>
      </c>
      <c r="C3263" t="s">
        <v>81</v>
      </c>
      <c r="D3263" t="s">
        <v>53</v>
      </c>
      <c r="E3263">
        <v>26</v>
      </c>
    </row>
    <row r="3264" spans="1:5" hidden="1">
      <c r="A3264">
        <v>1999</v>
      </c>
      <c r="B3264" t="s">
        <v>6</v>
      </c>
      <c r="C3264" t="s">
        <v>81</v>
      </c>
      <c r="D3264" t="s">
        <v>54</v>
      </c>
      <c r="E3264">
        <v>0</v>
      </c>
    </row>
    <row r="3265" spans="1:5" hidden="1">
      <c r="A3265">
        <v>1999</v>
      </c>
      <c r="B3265" t="s">
        <v>6</v>
      </c>
      <c r="C3265" t="s">
        <v>81</v>
      </c>
      <c r="D3265" t="s">
        <v>55</v>
      </c>
      <c r="E3265">
        <v>973691</v>
      </c>
    </row>
    <row r="3266" spans="1:5" hidden="1">
      <c r="A3266">
        <v>1999</v>
      </c>
      <c r="B3266" t="s">
        <v>6</v>
      </c>
      <c r="C3266" t="s">
        <v>81</v>
      </c>
      <c r="D3266" t="s">
        <v>56</v>
      </c>
      <c r="E3266">
        <v>589032</v>
      </c>
    </row>
    <row r="3267" spans="1:5" hidden="1">
      <c r="A3267">
        <v>1999</v>
      </c>
      <c r="B3267" t="s">
        <v>6</v>
      </c>
      <c r="C3267" t="s">
        <v>81</v>
      </c>
      <c r="D3267" t="s">
        <v>57</v>
      </c>
      <c r="E3267">
        <v>587393</v>
      </c>
    </row>
    <row r="3268" spans="1:5" hidden="1">
      <c r="A3268">
        <v>1999</v>
      </c>
      <c r="B3268" t="s">
        <v>6</v>
      </c>
      <c r="C3268" t="s">
        <v>81</v>
      </c>
      <c r="D3268" t="s">
        <v>58</v>
      </c>
      <c r="E3268">
        <v>1640</v>
      </c>
    </row>
    <row r="3269" spans="1:5" hidden="1">
      <c r="A3269">
        <v>1999</v>
      </c>
      <c r="B3269" t="s">
        <v>6</v>
      </c>
      <c r="C3269" t="s">
        <v>81</v>
      </c>
      <c r="D3269" t="s">
        <v>59</v>
      </c>
      <c r="E3269">
        <v>350853</v>
      </c>
    </row>
    <row r="3270" spans="1:5" hidden="1">
      <c r="A3270">
        <v>1999</v>
      </c>
      <c r="B3270" t="s">
        <v>6</v>
      </c>
      <c r="C3270" t="s">
        <v>81</v>
      </c>
      <c r="D3270" t="s">
        <v>60</v>
      </c>
      <c r="E3270">
        <v>48216</v>
      </c>
    </row>
    <row r="3271" spans="1:5" hidden="1">
      <c r="A3271">
        <v>1999</v>
      </c>
      <c r="B3271" t="s">
        <v>6</v>
      </c>
      <c r="C3271" t="s">
        <v>81</v>
      </c>
      <c r="D3271" t="s">
        <v>61</v>
      </c>
      <c r="E3271">
        <v>46717</v>
      </c>
    </row>
    <row r="3272" spans="1:5" hidden="1">
      <c r="A3272">
        <v>1999</v>
      </c>
      <c r="B3272" t="s">
        <v>6</v>
      </c>
      <c r="C3272" t="s">
        <v>81</v>
      </c>
      <c r="D3272" t="s">
        <v>62</v>
      </c>
      <c r="E3272">
        <v>0</v>
      </c>
    </row>
    <row r="3273" spans="1:5" hidden="1">
      <c r="A3273">
        <v>1999</v>
      </c>
      <c r="B3273" t="s">
        <v>6</v>
      </c>
      <c r="C3273" t="s">
        <v>81</v>
      </c>
      <c r="D3273" t="s">
        <v>64</v>
      </c>
      <c r="E3273">
        <v>255920</v>
      </c>
    </row>
    <row r="3274" spans="1:5" hidden="1">
      <c r="A3274">
        <v>1999</v>
      </c>
      <c r="B3274" t="s">
        <v>6</v>
      </c>
      <c r="C3274" t="s">
        <v>81</v>
      </c>
      <c r="D3274" t="s">
        <v>66</v>
      </c>
      <c r="E3274">
        <v>31</v>
      </c>
    </row>
    <row r="3275" spans="1:5" hidden="1">
      <c r="A3275">
        <v>1999</v>
      </c>
      <c r="B3275" t="s">
        <v>6</v>
      </c>
      <c r="C3275" t="s">
        <v>81</v>
      </c>
      <c r="D3275" t="s">
        <v>67</v>
      </c>
      <c r="E3275">
        <v>185376</v>
      </c>
    </row>
    <row r="3276" spans="1:5" hidden="1">
      <c r="A3276">
        <v>1999</v>
      </c>
      <c r="B3276" t="s">
        <v>6</v>
      </c>
      <c r="C3276" t="s">
        <v>81</v>
      </c>
      <c r="D3276" t="s">
        <v>68</v>
      </c>
      <c r="E3276">
        <v>0</v>
      </c>
    </row>
    <row r="3277" spans="1:5" hidden="1">
      <c r="A3277">
        <v>1999</v>
      </c>
      <c r="B3277" t="s">
        <v>6</v>
      </c>
      <c r="C3277" t="s">
        <v>81</v>
      </c>
      <c r="D3277" t="s">
        <v>69</v>
      </c>
      <c r="E3277">
        <v>185376</v>
      </c>
    </row>
    <row r="3278" spans="1:5" hidden="1">
      <c r="A3278">
        <v>1999</v>
      </c>
      <c r="B3278" t="s">
        <v>6</v>
      </c>
      <c r="C3278" t="s">
        <v>81</v>
      </c>
      <c r="D3278" t="s">
        <v>70</v>
      </c>
      <c r="E3278">
        <v>0</v>
      </c>
    </row>
    <row r="3279" spans="1:5" hidden="1">
      <c r="A3279">
        <v>1999</v>
      </c>
      <c r="B3279" t="s">
        <v>6</v>
      </c>
      <c r="C3279" t="s">
        <v>81</v>
      </c>
      <c r="D3279" t="s">
        <v>86</v>
      </c>
      <c r="E3279">
        <v>11540419</v>
      </c>
    </row>
    <row r="3280" spans="1:5" hidden="1">
      <c r="A3280">
        <v>1999</v>
      </c>
      <c r="B3280" t="s">
        <v>6</v>
      </c>
      <c r="C3280" t="s">
        <v>81</v>
      </c>
      <c r="D3280" t="s">
        <v>87</v>
      </c>
      <c r="E3280">
        <v>9795985</v>
      </c>
    </row>
    <row r="3281" spans="1:6" hidden="1">
      <c r="A3281">
        <v>1999</v>
      </c>
      <c r="B3281" t="s">
        <v>6</v>
      </c>
      <c r="C3281" t="s">
        <v>81</v>
      </c>
      <c r="D3281" t="s">
        <v>88</v>
      </c>
      <c r="E3281">
        <v>368371</v>
      </c>
    </row>
    <row r="3282" spans="1:6" hidden="1">
      <c r="A3282">
        <v>1999</v>
      </c>
      <c r="B3282" t="s">
        <v>6</v>
      </c>
      <c r="C3282" t="s">
        <v>81</v>
      </c>
      <c r="D3282" t="s">
        <v>89</v>
      </c>
      <c r="E3282">
        <v>1376064</v>
      </c>
    </row>
    <row r="3283" spans="1:6" hidden="1">
      <c r="A3283">
        <v>1999</v>
      </c>
      <c r="B3283" t="s">
        <v>6</v>
      </c>
      <c r="C3283" t="s">
        <v>81</v>
      </c>
      <c r="D3283" t="s">
        <v>77</v>
      </c>
      <c r="E3283">
        <v>1259563</v>
      </c>
    </row>
    <row r="3284" spans="1:6" hidden="1">
      <c r="A3284">
        <v>1999</v>
      </c>
      <c r="B3284" t="s">
        <v>90</v>
      </c>
      <c r="C3284" t="s">
        <v>7</v>
      </c>
      <c r="D3284" t="s">
        <v>263</v>
      </c>
      <c r="E3284">
        <v>113734</v>
      </c>
    </row>
    <row r="3285" spans="1:6" hidden="1">
      <c r="A3285">
        <v>1999</v>
      </c>
      <c r="B3285" t="s">
        <v>90</v>
      </c>
      <c r="C3285" t="s">
        <v>7</v>
      </c>
      <c r="D3285" t="s">
        <v>8</v>
      </c>
      <c r="E3285">
        <v>0</v>
      </c>
      <c r="F3285">
        <v>20</v>
      </c>
    </row>
    <row r="3286" spans="1:6" hidden="1">
      <c r="A3286">
        <v>1999</v>
      </c>
      <c r="B3286" t="s">
        <v>90</v>
      </c>
      <c r="C3286" t="s">
        <v>7</v>
      </c>
      <c r="D3286" t="s">
        <v>9</v>
      </c>
      <c r="E3286">
        <v>0</v>
      </c>
      <c r="F3286">
        <v>20</v>
      </c>
    </row>
    <row r="3287" spans="1:6" hidden="1">
      <c r="A3287">
        <v>1999</v>
      </c>
      <c r="B3287" t="s">
        <v>90</v>
      </c>
      <c r="C3287" t="s">
        <v>10</v>
      </c>
      <c r="D3287" t="s">
        <v>11</v>
      </c>
      <c r="E3287">
        <v>286062</v>
      </c>
    </row>
    <row r="3288" spans="1:6" hidden="1">
      <c r="A3288">
        <v>1999</v>
      </c>
      <c r="B3288" t="s">
        <v>90</v>
      </c>
      <c r="C3288" t="s">
        <v>10</v>
      </c>
      <c r="D3288" t="s">
        <v>91</v>
      </c>
      <c r="E3288">
        <v>3658057</v>
      </c>
    </row>
    <row r="3289" spans="1:6" hidden="1">
      <c r="A3289">
        <v>1999</v>
      </c>
      <c r="B3289" t="s">
        <v>90</v>
      </c>
      <c r="C3289" t="s">
        <v>10</v>
      </c>
      <c r="D3289" t="s">
        <v>92</v>
      </c>
      <c r="E3289">
        <v>2844985</v>
      </c>
    </row>
    <row r="3290" spans="1:6" hidden="1">
      <c r="A3290">
        <v>1999</v>
      </c>
      <c r="B3290" t="s">
        <v>90</v>
      </c>
      <c r="C3290" t="s">
        <v>10</v>
      </c>
      <c r="D3290" t="s">
        <v>14</v>
      </c>
      <c r="E3290">
        <v>1912068</v>
      </c>
    </row>
    <row r="3291" spans="1:6" hidden="1">
      <c r="A3291">
        <v>1999</v>
      </c>
      <c r="B3291" t="s">
        <v>90</v>
      </c>
      <c r="C3291" t="s">
        <v>10</v>
      </c>
      <c r="D3291" t="s">
        <v>17</v>
      </c>
      <c r="E3291">
        <v>1876954</v>
      </c>
    </row>
    <row r="3292" spans="1:6" hidden="1">
      <c r="A3292">
        <v>1999</v>
      </c>
      <c r="B3292" t="s">
        <v>90</v>
      </c>
      <c r="C3292" t="s">
        <v>10</v>
      </c>
      <c r="D3292" t="s">
        <v>18</v>
      </c>
      <c r="E3292">
        <v>1188767</v>
      </c>
    </row>
    <row r="3293" spans="1:6" hidden="1">
      <c r="A3293">
        <v>1999</v>
      </c>
      <c r="B3293" t="s">
        <v>90</v>
      </c>
      <c r="C3293" t="s">
        <v>10</v>
      </c>
      <c r="D3293" t="s">
        <v>19</v>
      </c>
      <c r="E3293">
        <v>959915</v>
      </c>
    </row>
    <row r="3294" spans="1:6" hidden="1">
      <c r="A3294">
        <v>1999</v>
      </c>
      <c r="B3294" t="s">
        <v>90</v>
      </c>
      <c r="C3294" t="s">
        <v>10</v>
      </c>
      <c r="D3294" t="s">
        <v>21</v>
      </c>
      <c r="E3294">
        <v>959915</v>
      </c>
    </row>
    <row r="3295" spans="1:6" hidden="1">
      <c r="A3295">
        <v>1999</v>
      </c>
      <c r="B3295" t="s">
        <v>90</v>
      </c>
      <c r="C3295" t="s">
        <v>10</v>
      </c>
      <c r="D3295" t="s">
        <v>22</v>
      </c>
      <c r="E3295">
        <v>-27766</v>
      </c>
    </row>
    <row r="3296" spans="1:6" hidden="1">
      <c r="A3296">
        <v>1999</v>
      </c>
      <c r="B3296" t="s">
        <v>90</v>
      </c>
      <c r="C3296" t="s">
        <v>23</v>
      </c>
      <c r="D3296" t="s">
        <v>24</v>
      </c>
      <c r="E3296">
        <v>1678064</v>
      </c>
    </row>
    <row r="3297" spans="1:6" hidden="1">
      <c r="A3297">
        <v>1999</v>
      </c>
      <c r="B3297" t="s">
        <v>90</v>
      </c>
      <c r="C3297" t="s">
        <v>23</v>
      </c>
      <c r="D3297" t="s">
        <v>25</v>
      </c>
      <c r="E3297">
        <v>1361758</v>
      </c>
    </row>
    <row r="3298" spans="1:6" hidden="1">
      <c r="A3298">
        <v>1999</v>
      </c>
      <c r="B3298" t="s">
        <v>90</v>
      </c>
      <c r="C3298" t="s">
        <v>23</v>
      </c>
      <c r="D3298" t="s">
        <v>26</v>
      </c>
      <c r="E3298">
        <v>316306</v>
      </c>
    </row>
    <row r="3299" spans="1:6" hidden="1">
      <c r="A3299">
        <v>1999</v>
      </c>
      <c r="B3299" t="s">
        <v>90</v>
      </c>
      <c r="C3299" t="s">
        <v>23</v>
      </c>
      <c r="D3299" t="s">
        <v>27</v>
      </c>
      <c r="E3299">
        <v>121282</v>
      </c>
    </row>
    <row r="3300" spans="1:6" hidden="1">
      <c r="A3300">
        <v>1999</v>
      </c>
      <c r="B3300" t="s">
        <v>90</v>
      </c>
      <c r="C3300" t="s">
        <v>23</v>
      </c>
      <c r="D3300" t="s">
        <v>29</v>
      </c>
      <c r="E3300">
        <v>121282</v>
      </c>
    </row>
    <row r="3301" spans="1:6" hidden="1">
      <c r="A3301">
        <v>1999</v>
      </c>
      <c r="B3301" t="s">
        <v>90</v>
      </c>
      <c r="C3301" t="s">
        <v>23</v>
      </c>
      <c r="D3301" t="s">
        <v>33</v>
      </c>
      <c r="E3301">
        <v>784600</v>
      </c>
    </row>
    <row r="3302" spans="1:6" hidden="1">
      <c r="A3302">
        <v>1999</v>
      </c>
      <c r="B3302" t="s">
        <v>90</v>
      </c>
      <c r="C3302" t="s">
        <v>23</v>
      </c>
      <c r="D3302" t="s">
        <v>34</v>
      </c>
      <c r="E3302">
        <v>89772</v>
      </c>
    </row>
    <row r="3303" spans="1:6" hidden="1">
      <c r="A3303">
        <v>1999</v>
      </c>
      <c r="B3303" t="s">
        <v>90</v>
      </c>
      <c r="C3303" t="s">
        <v>23</v>
      </c>
      <c r="D3303" t="s">
        <v>35</v>
      </c>
      <c r="E3303">
        <v>121784</v>
      </c>
    </row>
    <row r="3304" spans="1:6" hidden="1">
      <c r="A3304">
        <v>1999</v>
      </c>
      <c r="B3304" t="s">
        <v>90</v>
      </c>
      <c r="C3304" t="s">
        <v>23</v>
      </c>
      <c r="D3304" t="s">
        <v>36</v>
      </c>
      <c r="E3304">
        <v>614374</v>
      </c>
    </row>
    <row r="3305" spans="1:6" hidden="1">
      <c r="A3305">
        <v>1999</v>
      </c>
      <c r="B3305" t="s">
        <v>90</v>
      </c>
      <c r="C3305" t="s">
        <v>23</v>
      </c>
      <c r="D3305" t="s">
        <v>37</v>
      </c>
      <c r="E3305">
        <v>54440</v>
      </c>
    </row>
    <row r="3306" spans="1:6" hidden="1">
      <c r="A3306">
        <v>1999</v>
      </c>
      <c r="B3306" t="s">
        <v>90</v>
      </c>
      <c r="C3306" t="s">
        <v>23</v>
      </c>
      <c r="D3306" t="s">
        <v>38</v>
      </c>
      <c r="E3306">
        <v>559934</v>
      </c>
    </row>
    <row r="3307" spans="1:6" hidden="1">
      <c r="A3307">
        <v>1999</v>
      </c>
      <c r="B3307" t="s">
        <v>90</v>
      </c>
      <c r="C3307" t="s">
        <v>23</v>
      </c>
      <c r="D3307" t="s">
        <v>39</v>
      </c>
      <c r="E3307">
        <v>73813</v>
      </c>
    </row>
    <row r="3308" spans="1:6" hidden="1">
      <c r="A3308">
        <v>1999</v>
      </c>
      <c r="B3308" t="s">
        <v>90</v>
      </c>
      <c r="C3308" t="s">
        <v>23</v>
      </c>
      <c r="D3308" t="s">
        <v>93</v>
      </c>
      <c r="E3308">
        <v>0</v>
      </c>
      <c r="F3308">
        <v>20</v>
      </c>
    </row>
    <row r="3309" spans="1:6" hidden="1">
      <c r="A3309">
        <v>1999</v>
      </c>
      <c r="B3309" t="s">
        <v>90</v>
      </c>
      <c r="C3309" t="s">
        <v>23</v>
      </c>
      <c r="D3309" t="s">
        <v>94</v>
      </c>
      <c r="E3309">
        <v>0</v>
      </c>
      <c r="F3309">
        <v>20</v>
      </c>
    </row>
    <row r="3310" spans="1:6" hidden="1">
      <c r="A3310">
        <v>1999</v>
      </c>
      <c r="B3310" t="s">
        <v>90</v>
      </c>
      <c r="C3310" t="s">
        <v>23</v>
      </c>
      <c r="D3310" t="s">
        <v>95</v>
      </c>
      <c r="E3310">
        <v>0</v>
      </c>
      <c r="F3310">
        <v>20</v>
      </c>
    </row>
    <row r="3311" spans="1:6" hidden="1">
      <c r="A3311">
        <v>1999</v>
      </c>
      <c r="B3311" t="s">
        <v>90</v>
      </c>
      <c r="C3311" t="s">
        <v>23</v>
      </c>
      <c r="D3311" t="s">
        <v>96</v>
      </c>
      <c r="E3311">
        <v>0</v>
      </c>
      <c r="F3311">
        <v>20</v>
      </c>
    </row>
    <row r="3312" spans="1:6" hidden="1">
      <c r="A3312">
        <v>1999</v>
      </c>
      <c r="B3312" t="s">
        <v>90</v>
      </c>
      <c r="C3312" t="s">
        <v>23</v>
      </c>
      <c r="D3312" t="s">
        <v>40</v>
      </c>
      <c r="E3312">
        <v>0</v>
      </c>
    </row>
    <row r="3313" spans="1:5" hidden="1">
      <c r="A3313">
        <v>1999</v>
      </c>
      <c r="B3313" t="s">
        <v>90</v>
      </c>
      <c r="C3313" t="s">
        <v>23</v>
      </c>
      <c r="D3313" t="s">
        <v>41</v>
      </c>
      <c r="E3313">
        <v>0</v>
      </c>
    </row>
    <row r="3314" spans="1:5" hidden="1">
      <c r="A3314">
        <v>1999</v>
      </c>
      <c r="B3314" t="s">
        <v>90</v>
      </c>
      <c r="C3314" t="s">
        <v>23</v>
      </c>
      <c r="D3314" t="s">
        <v>42</v>
      </c>
      <c r="E3314">
        <v>0</v>
      </c>
    </row>
    <row r="3315" spans="1:5" hidden="1">
      <c r="A3315">
        <v>1999</v>
      </c>
      <c r="B3315" t="s">
        <v>90</v>
      </c>
      <c r="C3315" t="s">
        <v>23</v>
      </c>
      <c r="D3315" t="s">
        <v>43</v>
      </c>
      <c r="E3315">
        <v>0</v>
      </c>
    </row>
    <row r="3316" spans="1:5" hidden="1">
      <c r="A3316">
        <v>1999</v>
      </c>
      <c r="B3316" t="s">
        <v>90</v>
      </c>
      <c r="C3316" t="s">
        <v>23</v>
      </c>
      <c r="D3316" t="s">
        <v>44</v>
      </c>
      <c r="E3316">
        <v>6641</v>
      </c>
    </row>
    <row r="3317" spans="1:5" hidden="1">
      <c r="A3317">
        <v>1999</v>
      </c>
      <c r="B3317" t="s">
        <v>90</v>
      </c>
      <c r="C3317" t="s">
        <v>23</v>
      </c>
      <c r="D3317" t="s">
        <v>45</v>
      </c>
      <c r="E3317">
        <v>119683</v>
      </c>
    </row>
    <row r="3318" spans="1:5" hidden="1">
      <c r="A3318">
        <v>1999</v>
      </c>
      <c r="B3318" t="s">
        <v>90</v>
      </c>
      <c r="C3318" t="s">
        <v>23</v>
      </c>
      <c r="D3318" t="s">
        <v>46</v>
      </c>
      <c r="E3318">
        <v>119683</v>
      </c>
    </row>
    <row r="3319" spans="1:5" hidden="1">
      <c r="A3319">
        <v>1999</v>
      </c>
      <c r="B3319" t="s">
        <v>90</v>
      </c>
      <c r="C3319" t="s">
        <v>23</v>
      </c>
      <c r="D3319" t="s">
        <v>47</v>
      </c>
      <c r="E3319">
        <v>0</v>
      </c>
    </row>
    <row r="3320" spans="1:5" hidden="1">
      <c r="A3320">
        <v>1999</v>
      </c>
      <c r="B3320" t="s">
        <v>90</v>
      </c>
      <c r="C3320" t="s">
        <v>23</v>
      </c>
      <c r="D3320" t="s">
        <v>48</v>
      </c>
      <c r="E3320">
        <v>29247</v>
      </c>
    </row>
    <row r="3321" spans="1:5" hidden="1">
      <c r="A3321">
        <v>1999</v>
      </c>
      <c r="B3321" t="s">
        <v>90</v>
      </c>
      <c r="C3321" t="s">
        <v>23</v>
      </c>
      <c r="D3321" t="s">
        <v>55</v>
      </c>
      <c r="E3321">
        <v>29247</v>
      </c>
    </row>
    <row r="3322" spans="1:5" hidden="1">
      <c r="A3322">
        <v>1999</v>
      </c>
      <c r="B3322" t="s">
        <v>90</v>
      </c>
      <c r="C3322" t="s">
        <v>23</v>
      </c>
      <c r="D3322" t="s">
        <v>59</v>
      </c>
      <c r="E3322">
        <v>135815</v>
      </c>
    </row>
    <row r="3323" spans="1:5" hidden="1">
      <c r="A3323">
        <v>1999</v>
      </c>
      <c r="B3323" t="s">
        <v>90</v>
      </c>
      <c r="C3323" t="s">
        <v>23</v>
      </c>
      <c r="D3323" t="s">
        <v>60</v>
      </c>
      <c r="E3323">
        <v>33680</v>
      </c>
    </row>
    <row r="3324" spans="1:5" hidden="1">
      <c r="A3324">
        <v>1999</v>
      </c>
      <c r="B3324" t="s">
        <v>90</v>
      </c>
      <c r="C3324" t="s">
        <v>23</v>
      </c>
      <c r="D3324" t="s">
        <v>64</v>
      </c>
      <c r="E3324">
        <v>102135</v>
      </c>
    </row>
    <row r="3325" spans="1:5" hidden="1">
      <c r="A3325">
        <v>1999</v>
      </c>
      <c r="B3325" t="s">
        <v>90</v>
      </c>
      <c r="C3325" t="s">
        <v>23</v>
      </c>
      <c r="D3325" t="s">
        <v>66</v>
      </c>
      <c r="E3325">
        <v>0</v>
      </c>
    </row>
    <row r="3326" spans="1:5" hidden="1">
      <c r="A3326">
        <v>1999</v>
      </c>
      <c r="B3326" t="s">
        <v>90</v>
      </c>
      <c r="C3326" t="s">
        <v>23</v>
      </c>
      <c r="D3326" t="s">
        <v>67</v>
      </c>
      <c r="E3326">
        <v>0</v>
      </c>
    </row>
    <row r="3327" spans="1:5" hidden="1">
      <c r="A3327">
        <v>1999</v>
      </c>
      <c r="B3327" t="s">
        <v>90</v>
      </c>
      <c r="C3327" t="s">
        <v>23</v>
      </c>
      <c r="D3327" t="s">
        <v>68</v>
      </c>
      <c r="E3327">
        <v>0</v>
      </c>
    </row>
    <row r="3328" spans="1:5" hidden="1">
      <c r="A3328">
        <v>1999</v>
      </c>
      <c r="B3328" t="s">
        <v>90</v>
      </c>
      <c r="C3328" t="s">
        <v>23</v>
      </c>
      <c r="D3328" t="s">
        <v>70</v>
      </c>
      <c r="E3328">
        <v>0</v>
      </c>
    </row>
    <row r="3329" spans="1:5" hidden="1">
      <c r="A3329">
        <v>1999</v>
      </c>
      <c r="B3329" t="s">
        <v>90</v>
      </c>
      <c r="C3329" t="s">
        <v>23</v>
      </c>
      <c r="D3329" t="s">
        <v>71</v>
      </c>
      <c r="E3329">
        <v>-457</v>
      </c>
    </row>
    <row r="3330" spans="1:5" hidden="1">
      <c r="A3330">
        <v>1999</v>
      </c>
      <c r="B3330" t="s">
        <v>90</v>
      </c>
      <c r="C3330" t="s">
        <v>23</v>
      </c>
      <c r="D3330" t="s">
        <v>72</v>
      </c>
      <c r="E3330">
        <v>4898851</v>
      </c>
    </row>
    <row r="3331" spans="1:5" hidden="1">
      <c r="A3331">
        <v>1999</v>
      </c>
      <c r="B3331" t="s">
        <v>90</v>
      </c>
      <c r="C3331" t="s">
        <v>23</v>
      </c>
      <c r="D3331" t="s">
        <v>76</v>
      </c>
      <c r="E3331">
        <v>1127357</v>
      </c>
    </row>
    <row r="3332" spans="1:5" hidden="1">
      <c r="A3332">
        <v>1999</v>
      </c>
      <c r="B3332" t="s">
        <v>90</v>
      </c>
      <c r="C3332" t="s">
        <v>23</v>
      </c>
      <c r="D3332" t="s">
        <v>77</v>
      </c>
      <c r="E3332">
        <v>813072</v>
      </c>
    </row>
    <row r="3333" spans="1:5" hidden="1">
      <c r="A3333">
        <v>1999</v>
      </c>
      <c r="B3333" t="s">
        <v>90</v>
      </c>
      <c r="C3333" t="s">
        <v>23</v>
      </c>
      <c r="D3333" t="s">
        <v>78</v>
      </c>
      <c r="E3333">
        <v>1088997</v>
      </c>
    </row>
    <row r="3334" spans="1:5" hidden="1">
      <c r="A3334">
        <v>1999</v>
      </c>
      <c r="B3334" t="s">
        <v>90</v>
      </c>
      <c r="C3334" t="s">
        <v>23</v>
      </c>
      <c r="D3334" t="s">
        <v>79</v>
      </c>
      <c r="E3334">
        <v>38360</v>
      </c>
    </row>
    <row r="3335" spans="1:5" hidden="1">
      <c r="A3335">
        <v>1999</v>
      </c>
      <c r="B3335" t="s">
        <v>90</v>
      </c>
      <c r="C3335" t="s">
        <v>23</v>
      </c>
      <c r="D3335" t="s">
        <v>80</v>
      </c>
      <c r="E3335">
        <v>0</v>
      </c>
    </row>
    <row r="3336" spans="1:5" hidden="1">
      <c r="A3336">
        <v>1999</v>
      </c>
      <c r="B3336" t="s">
        <v>90</v>
      </c>
      <c r="C3336" t="s">
        <v>81</v>
      </c>
      <c r="D3336" t="s">
        <v>30</v>
      </c>
      <c r="E3336">
        <v>53357</v>
      </c>
    </row>
    <row r="3337" spans="1:5" hidden="1">
      <c r="A3337">
        <v>1999</v>
      </c>
      <c r="B3337" t="s">
        <v>90</v>
      </c>
      <c r="C3337" t="s">
        <v>81</v>
      </c>
      <c r="D3337" t="s">
        <v>32</v>
      </c>
      <c r="E3337">
        <v>53357</v>
      </c>
    </row>
    <row r="3338" spans="1:5" hidden="1">
      <c r="A3338">
        <v>1999</v>
      </c>
      <c r="B3338" t="s">
        <v>90</v>
      </c>
      <c r="C3338" t="s">
        <v>81</v>
      </c>
      <c r="D3338" t="s">
        <v>33</v>
      </c>
      <c r="E3338">
        <v>61299</v>
      </c>
    </row>
    <row r="3339" spans="1:5" hidden="1">
      <c r="A3339">
        <v>1999</v>
      </c>
      <c r="B3339" t="s">
        <v>90</v>
      </c>
      <c r="C3339" t="s">
        <v>81</v>
      </c>
      <c r="D3339" t="s">
        <v>34</v>
      </c>
      <c r="E3339">
        <v>53557</v>
      </c>
    </row>
    <row r="3340" spans="1:5" hidden="1">
      <c r="A3340">
        <v>1999</v>
      </c>
      <c r="B3340" t="s">
        <v>90</v>
      </c>
      <c r="C3340" t="s">
        <v>81</v>
      </c>
      <c r="D3340" t="s">
        <v>35</v>
      </c>
      <c r="E3340">
        <v>23956</v>
      </c>
    </row>
    <row r="3341" spans="1:5" hidden="1">
      <c r="A3341">
        <v>1999</v>
      </c>
      <c r="B3341" t="s">
        <v>90</v>
      </c>
      <c r="C3341" t="s">
        <v>81</v>
      </c>
      <c r="D3341" t="s">
        <v>36</v>
      </c>
      <c r="E3341">
        <v>6373</v>
      </c>
    </row>
    <row r="3342" spans="1:5" hidden="1">
      <c r="A3342">
        <v>1999</v>
      </c>
      <c r="B3342" t="s">
        <v>90</v>
      </c>
      <c r="C3342" t="s">
        <v>81</v>
      </c>
      <c r="D3342" t="s">
        <v>37</v>
      </c>
      <c r="E3342">
        <v>6373</v>
      </c>
    </row>
    <row r="3343" spans="1:5" hidden="1">
      <c r="A3343">
        <v>1999</v>
      </c>
      <c r="B3343" t="s">
        <v>90</v>
      </c>
      <c r="C3343" t="s">
        <v>81</v>
      </c>
      <c r="D3343" t="s">
        <v>38</v>
      </c>
      <c r="E3343">
        <v>0</v>
      </c>
    </row>
    <row r="3344" spans="1:5" hidden="1">
      <c r="A3344">
        <v>1999</v>
      </c>
      <c r="B3344" t="s">
        <v>90</v>
      </c>
      <c r="C3344" t="s">
        <v>81</v>
      </c>
      <c r="D3344" t="s">
        <v>39</v>
      </c>
      <c r="E3344">
        <v>1</v>
      </c>
    </row>
    <row r="3345" spans="1:6" hidden="1">
      <c r="A3345">
        <v>1999</v>
      </c>
      <c r="B3345" t="s">
        <v>90</v>
      </c>
      <c r="C3345" t="s">
        <v>81</v>
      </c>
      <c r="D3345" t="s">
        <v>93</v>
      </c>
      <c r="E3345">
        <v>0</v>
      </c>
      <c r="F3345">
        <v>20</v>
      </c>
    </row>
    <row r="3346" spans="1:6" hidden="1">
      <c r="A3346">
        <v>1999</v>
      </c>
      <c r="B3346" t="s">
        <v>90</v>
      </c>
      <c r="C3346" t="s">
        <v>81</v>
      </c>
      <c r="D3346" t="s">
        <v>94</v>
      </c>
      <c r="E3346">
        <v>0</v>
      </c>
      <c r="F3346">
        <v>20</v>
      </c>
    </row>
    <row r="3347" spans="1:6" hidden="1">
      <c r="A3347">
        <v>1999</v>
      </c>
      <c r="B3347" t="s">
        <v>90</v>
      </c>
      <c r="C3347" t="s">
        <v>81</v>
      </c>
      <c r="D3347" t="s">
        <v>95</v>
      </c>
      <c r="E3347">
        <v>0</v>
      </c>
      <c r="F3347">
        <v>20</v>
      </c>
    </row>
    <row r="3348" spans="1:6" hidden="1">
      <c r="A3348">
        <v>1999</v>
      </c>
      <c r="B3348" t="s">
        <v>90</v>
      </c>
      <c r="C3348" t="s">
        <v>81</v>
      </c>
      <c r="D3348" t="s">
        <v>96</v>
      </c>
      <c r="E3348">
        <v>0</v>
      </c>
      <c r="F3348">
        <v>20</v>
      </c>
    </row>
    <row r="3349" spans="1:6" hidden="1">
      <c r="A3349">
        <v>1999</v>
      </c>
      <c r="B3349" t="s">
        <v>90</v>
      </c>
      <c r="C3349" t="s">
        <v>81</v>
      </c>
      <c r="D3349" t="s">
        <v>40</v>
      </c>
      <c r="E3349">
        <v>1368</v>
      </c>
    </row>
    <row r="3350" spans="1:6" hidden="1">
      <c r="A3350">
        <v>1999</v>
      </c>
      <c r="B3350" t="s">
        <v>90</v>
      </c>
      <c r="C3350" t="s">
        <v>81</v>
      </c>
      <c r="D3350" t="s">
        <v>41</v>
      </c>
      <c r="E3350">
        <v>1368</v>
      </c>
    </row>
    <row r="3351" spans="1:6" hidden="1">
      <c r="A3351">
        <v>1999</v>
      </c>
      <c r="B3351" t="s">
        <v>90</v>
      </c>
      <c r="C3351" t="s">
        <v>81</v>
      </c>
      <c r="D3351" t="s">
        <v>42</v>
      </c>
      <c r="E3351">
        <v>0</v>
      </c>
    </row>
    <row r="3352" spans="1:6" hidden="1">
      <c r="A3352">
        <v>1999</v>
      </c>
      <c r="B3352" t="s">
        <v>90</v>
      </c>
      <c r="C3352" t="s">
        <v>81</v>
      </c>
      <c r="D3352" t="s">
        <v>43</v>
      </c>
      <c r="E3352">
        <v>0</v>
      </c>
    </row>
    <row r="3353" spans="1:6" hidden="1">
      <c r="A3353">
        <v>1999</v>
      </c>
      <c r="B3353" t="s">
        <v>90</v>
      </c>
      <c r="C3353" t="s">
        <v>81</v>
      </c>
      <c r="D3353" t="s">
        <v>44</v>
      </c>
      <c r="E3353">
        <v>0</v>
      </c>
    </row>
    <row r="3354" spans="1:6" hidden="1">
      <c r="A3354">
        <v>1999</v>
      </c>
      <c r="B3354" t="s">
        <v>90</v>
      </c>
      <c r="C3354" t="s">
        <v>81</v>
      </c>
      <c r="D3354" t="s">
        <v>48</v>
      </c>
      <c r="E3354">
        <v>29247</v>
      </c>
    </row>
    <row r="3355" spans="1:6" hidden="1">
      <c r="A3355">
        <v>1999</v>
      </c>
      <c r="B3355" t="s">
        <v>90</v>
      </c>
      <c r="C3355" t="s">
        <v>81</v>
      </c>
      <c r="D3355" t="s">
        <v>49</v>
      </c>
      <c r="E3355">
        <v>29247</v>
      </c>
    </row>
    <row r="3356" spans="1:6" hidden="1">
      <c r="A3356">
        <v>1999</v>
      </c>
      <c r="B3356" t="s">
        <v>90</v>
      </c>
      <c r="C3356" t="s">
        <v>81</v>
      </c>
      <c r="D3356" t="s">
        <v>50</v>
      </c>
      <c r="E3356">
        <v>0</v>
      </c>
    </row>
    <row r="3357" spans="1:6" hidden="1">
      <c r="A3357">
        <v>1999</v>
      </c>
      <c r="B3357" t="s">
        <v>90</v>
      </c>
      <c r="C3357" t="s">
        <v>81</v>
      </c>
      <c r="D3357" t="s">
        <v>51</v>
      </c>
      <c r="E3357">
        <v>29247</v>
      </c>
    </row>
    <row r="3358" spans="1:6" hidden="1">
      <c r="A3358">
        <v>1999</v>
      </c>
      <c r="B3358" t="s">
        <v>90</v>
      </c>
      <c r="C3358" t="s">
        <v>81</v>
      </c>
      <c r="D3358" t="s">
        <v>52</v>
      </c>
      <c r="E3358">
        <v>0</v>
      </c>
    </row>
    <row r="3359" spans="1:6" hidden="1">
      <c r="A3359">
        <v>1999</v>
      </c>
      <c r="B3359" t="s">
        <v>90</v>
      </c>
      <c r="C3359" t="s">
        <v>81</v>
      </c>
      <c r="D3359" t="s">
        <v>53</v>
      </c>
      <c r="E3359">
        <v>0</v>
      </c>
    </row>
    <row r="3360" spans="1:6" hidden="1">
      <c r="A3360">
        <v>1999</v>
      </c>
      <c r="B3360" t="s">
        <v>90</v>
      </c>
      <c r="C3360" t="s">
        <v>81</v>
      </c>
      <c r="D3360" t="s">
        <v>54</v>
      </c>
      <c r="E3360">
        <v>0</v>
      </c>
    </row>
    <row r="3361" spans="1:6" hidden="1">
      <c r="A3361">
        <v>1999</v>
      </c>
      <c r="B3361" t="s">
        <v>90</v>
      </c>
      <c r="C3361" t="s">
        <v>81</v>
      </c>
      <c r="D3361" t="s">
        <v>59</v>
      </c>
      <c r="E3361">
        <v>26646</v>
      </c>
    </row>
    <row r="3362" spans="1:6" hidden="1">
      <c r="A3362">
        <v>1999</v>
      </c>
      <c r="B3362" t="s">
        <v>90</v>
      </c>
      <c r="C3362" t="s">
        <v>81</v>
      </c>
      <c r="D3362" t="s">
        <v>61</v>
      </c>
      <c r="E3362">
        <v>26646</v>
      </c>
    </row>
    <row r="3363" spans="1:6" hidden="1">
      <c r="A3363">
        <v>1999</v>
      </c>
      <c r="B3363" t="s">
        <v>90</v>
      </c>
      <c r="C3363" t="s">
        <v>81</v>
      </c>
      <c r="D3363" t="s">
        <v>64</v>
      </c>
      <c r="E3363">
        <v>0</v>
      </c>
    </row>
    <row r="3364" spans="1:6" hidden="1">
      <c r="A3364">
        <v>1999</v>
      </c>
      <c r="B3364" t="s">
        <v>90</v>
      </c>
      <c r="C3364" t="s">
        <v>81</v>
      </c>
      <c r="D3364" t="s">
        <v>67</v>
      </c>
      <c r="E3364">
        <v>139219</v>
      </c>
    </row>
    <row r="3365" spans="1:6" hidden="1">
      <c r="A3365">
        <v>1999</v>
      </c>
      <c r="B3365" t="s">
        <v>90</v>
      </c>
      <c r="C3365" t="s">
        <v>81</v>
      </c>
      <c r="D3365" t="s">
        <v>69</v>
      </c>
      <c r="E3365">
        <v>139219</v>
      </c>
    </row>
    <row r="3366" spans="1:6" hidden="1">
      <c r="A3366">
        <v>1999</v>
      </c>
      <c r="B3366" t="s">
        <v>90</v>
      </c>
      <c r="C3366" t="s">
        <v>81</v>
      </c>
      <c r="D3366" t="s">
        <v>70</v>
      </c>
      <c r="E3366">
        <v>0</v>
      </c>
    </row>
    <row r="3367" spans="1:6" hidden="1">
      <c r="A3367">
        <v>1999</v>
      </c>
      <c r="B3367" t="s">
        <v>90</v>
      </c>
      <c r="C3367" t="s">
        <v>81</v>
      </c>
      <c r="D3367" t="s">
        <v>86</v>
      </c>
      <c r="E3367">
        <v>8556908</v>
      </c>
    </row>
    <row r="3368" spans="1:6" hidden="1">
      <c r="A3368">
        <v>1999</v>
      </c>
      <c r="B3368" t="s">
        <v>90</v>
      </c>
      <c r="C3368" t="s">
        <v>81</v>
      </c>
      <c r="D3368" t="s">
        <v>87</v>
      </c>
      <c r="E3368">
        <v>8513270</v>
      </c>
    </row>
    <row r="3369" spans="1:6" hidden="1">
      <c r="A3369">
        <v>1999</v>
      </c>
      <c r="B3369" t="s">
        <v>90</v>
      </c>
      <c r="C3369" t="s">
        <v>81</v>
      </c>
      <c r="D3369" t="s">
        <v>88</v>
      </c>
      <c r="E3369">
        <v>43638</v>
      </c>
    </row>
    <row r="3370" spans="1:6" hidden="1">
      <c r="A3370">
        <v>1999</v>
      </c>
      <c r="B3370" t="s">
        <v>90</v>
      </c>
      <c r="C3370" t="s">
        <v>81</v>
      </c>
      <c r="D3370" t="s">
        <v>77</v>
      </c>
      <c r="E3370">
        <v>813072</v>
      </c>
    </row>
    <row r="3371" spans="1:6" hidden="1">
      <c r="A3371">
        <v>1999</v>
      </c>
      <c r="B3371" t="s">
        <v>97</v>
      </c>
      <c r="C3371" t="s">
        <v>7</v>
      </c>
      <c r="D3371" t="s">
        <v>263</v>
      </c>
      <c r="E3371">
        <v>78460</v>
      </c>
    </row>
    <row r="3372" spans="1:6" hidden="1">
      <c r="A3372">
        <v>1999</v>
      </c>
      <c r="B3372" t="s">
        <v>97</v>
      </c>
      <c r="C3372" t="s">
        <v>7</v>
      </c>
      <c r="D3372" t="s">
        <v>8</v>
      </c>
      <c r="E3372">
        <v>0</v>
      </c>
      <c r="F3372">
        <v>20</v>
      </c>
    </row>
    <row r="3373" spans="1:6" hidden="1">
      <c r="A3373">
        <v>1999</v>
      </c>
      <c r="B3373" t="s">
        <v>97</v>
      </c>
      <c r="C3373" t="s">
        <v>7</v>
      </c>
      <c r="D3373" t="s">
        <v>9</v>
      </c>
      <c r="E3373">
        <v>0</v>
      </c>
      <c r="F3373">
        <v>20</v>
      </c>
    </row>
    <row r="3374" spans="1:6" hidden="1">
      <c r="A3374">
        <v>1999</v>
      </c>
      <c r="B3374" t="s">
        <v>97</v>
      </c>
      <c r="C3374" t="s">
        <v>10</v>
      </c>
      <c r="D3374" t="s">
        <v>11</v>
      </c>
      <c r="E3374">
        <v>89243</v>
      </c>
    </row>
    <row r="3375" spans="1:6" hidden="1">
      <c r="A3375">
        <v>1999</v>
      </c>
      <c r="B3375" t="s">
        <v>97</v>
      </c>
      <c r="C3375" t="s">
        <v>10</v>
      </c>
      <c r="D3375" t="s">
        <v>91</v>
      </c>
      <c r="E3375">
        <v>203247</v>
      </c>
    </row>
    <row r="3376" spans="1:6" hidden="1">
      <c r="A3376">
        <v>1999</v>
      </c>
      <c r="B3376" t="s">
        <v>97</v>
      </c>
      <c r="C3376" t="s">
        <v>10</v>
      </c>
      <c r="D3376" t="s">
        <v>92</v>
      </c>
      <c r="E3376">
        <v>175448</v>
      </c>
    </row>
    <row r="3377" spans="1:5" hidden="1">
      <c r="A3377">
        <v>1999</v>
      </c>
      <c r="B3377" t="s">
        <v>97</v>
      </c>
      <c r="C3377" t="s">
        <v>10</v>
      </c>
      <c r="D3377" t="s">
        <v>14</v>
      </c>
      <c r="E3377">
        <v>78288</v>
      </c>
    </row>
    <row r="3378" spans="1:5" hidden="1">
      <c r="A3378">
        <v>1999</v>
      </c>
      <c r="B3378" t="s">
        <v>97</v>
      </c>
      <c r="C3378" t="s">
        <v>10</v>
      </c>
      <c r="D3378" t="s">
        <v>17</v>
      </c>
      <c r="E3378">
        <v>127398</v>
      </c>
    </row>
    <row r="3379" spans="1:5" hidden="1">
      <c r="A3379">
        <v>1999</v>
      </c>
      <c r="B3379" t="s">
        <v>97</v>
      </c>
      <c r="C3379" t="s">
        <v>10</v>
      </c>
      <c r="D3379" t="s">
        <v>18</v>
      </c>
      <c r="E3379">
        <v>119522</v>
      </c>
    </row>
    <row r="3380" spans="1:5" hidden="1">
      <c r="A3380">
        <v>1999</v>
      </c>
      <c r="B3380" t="s">
        <v>97</v>
      </c>
      <c r="C3380" t="s">
        <v>10</v>
      </c>
      <c r="D3380" t="s">
        <v>19</v>
      </c>
      <c r="E3380">
        <v>117073</v>
      </c>
    </row>
    <row r="3381" spans="1:5" hidden="1">
      <c r="A3381">
        <v>1999</v>
      </c>
      <c r="B3381" t="s">
        <v>97</v>
      </c>
      <c r="C3381" t="s">
        <v>10</v>
      </c>
      <c r="D3381" t="s">
        <v>21</v>
      </c>
      <c r="E3381">
        <v>117041</v>
      </c>
    </row>
    <row r="3382" spans="1:5" hidden="1">
      <c r="A3382">
        <v>1999</v>
      </c>
      <c r="B3382" t="s">
        <v>97</v>
      </c>
      <c r="C3382" t="s">
        <v>10</v>
      </c>
      <c r="D3382" t="s">
        <v>22</v>
      </c>
      <c r="E3382">
        <v>67260</v>
      </c>
    </row>
    <row r="3383" spans="1:5" hidden="1">
      <c r="A3383">
        <v>1999</v>
      </c>
      <c r="B3383" t="s">
        <v>97</v>
      </c>
      <c r="C3383" t="s">
        <v>23</v>
      </c>
      <c r="D3383" t="s">
        <v>24</v>
      </c>
      <c r="E3383">
        <v>119652</v>
      </c>
    </row>
    <row r="3384" spans="1:5" hidden="1">
      <c r="A3384">
        <v>1999</v>
      </c>
      <c r="B3384" t="s">
        <v>97</v>
      </c>
      <c r="C3384" t="s">
        <v>23</v>
      </c>
      <c r="D3384" t="s">
        <v>25</v>
      </c>
      <c r="E3384">
        <v>98493</v>
      </c>
    </row>
    <row r="3385" spans="1:5" hidden="1">
      <c r="A3385">
        <v>1999</v>
      </c>
      <c r="B3385" t="s">
        <v>97</v>
      </c>
      <c r="C3385" t="s">
        <v>23</v>
      </c>
      <c r="D3385" t="s">
        <v>26</v>
      </c>
      <c r="E3385">
        <v>21159</v>
      </c>
    </row>
    <row r="3386" spans="1:5" hidden="1">
      <c r="A3386">
        <v>1999</v>
      </c>
      <c r="B3386" t="s">
        <v>97</v>
      </c>
      <c r="C3386" t="s">
        <v>23</v>
      </c>
      <c r="D3386" t="s">
        <v>27</v>
      </c>
      <c r="E3386">
        <v>5307</v>
      </c>
    </row>
    <row r="3387" spans="1:5" hidden="1">
      <c r="A3387">
        <v>1999</v>
      </c>
      <c r="B3387" t="s">
        <v>97</v>
      </c>
      <c r="C3387" t="s">
        <v>23</v>
      </c>
      <c r="D3387" t="s">
        <v>29</v>
      </c>
      <c r="E3387">
        <v>5307</v>
      </c>
    </row>
    <row r="3388" spans="1:5" hidden="1">
      <c r="A3388">
        <v>1999</v>
      </c>
      <c r="B3388" t="s">
        <v>97</v>
      </c>
      <c r="C3388" t="s">
        <v>23</v>
      </c>
      <c r="D3388" t="s">
        <v>33</v>
      </c>
      <c r="E3388">
        <v>138036</v>
      </c>
    </row>
    <row r="3389" spans="1:5" hidden="1">
      <c r="A3389">
        <v>1999</v>
      </c>
      <c r="B3389" t="s">
        <v>97</v>
      </c>
      <c r="C3389" t="s">
        <v>23</v>
      </c>
      <c r="D3389" t="s">
        <v>34</v>
      </c>
      <c r="E3389">
        <v>127918</v>
      </c>
    </row>
    <row r="3390" spans="1:5" hidden="1">
      <c r="A3390">
        <v>1999</v>
      </c>
      <c r="B3390" t="s">
        <v>97</v>
      </c>
      <c r="C3390" t="s">
        <v>23</v>
      </c>
      <c r="D3390" t="s">
        <v>35</v>
      </c>
      <c r="E3390">
        <v>73722</v>
      </c>
    </row>
    <row r="3391" spans="1:5" hidden="1">
      <c r="A3391">
        <v>1999</v>
      </c>
      <c r="B3391" t="s">
        <v>97</v>
      </c>
      <c r="C3391" t="s">
        <v>23</v>
      </c>
      <c r="D3391" t="s">
        <v>36</v>
      </c>
      <c r="E3391">
        <v>7876</v>
      </c>
    </row>
    <row r="3392" spans="1:5" hidden="1">
      <c r="A3392">
        <v>1999</v>
      </c>
      <c r="B3392" t="s">
        <v>97</v>
      </c>
      <c r="C3392" t="s">
        <v>23</v>
      </c>
      <c r="D3392" t="s">
        <v>37</v>
      </c>
      <c r="E3392">
        <v>7876</v>
      </c>
    </row>
    <row r="3393" spans="1:6" hidden="1">
      <c r="A3393">
        <v>1999</v>
      </c>
      <c r="B3393" t="s">
        <v>97</v>
      </c>
      <c r="C3393" t="s">
        <v>23</v>
      </c>
      <c r="D3393" t="s">
        <v>38</v>
      </c>
      <c r="E3393">
        <v>0</v>
      </c>
    </row>
    <row r="3394" spans="1:6" hidden="1">
      <c r="A3394">
        <v>1999</v>
      </c>
      <c r="B3394" t="s">
        <v>97</v>
      </c>
      <c r="C3394" t="s">
        <v>23</v>
      </c>
      <c r="D3394" t="s">
        <v>39</v>
      </c>
      <c r="E3394">
        <v>0</v>
      </c>
    </row>
    <row r="3395" spans="1:6" hidden="1">
      <c r="A3395">
        <v>1999</v>
      </c>
      <c r="B3395" t="s">
        <v>97</v>
      </c>
      <c r="C3395" t="s">
        <v>23</v>
      </c>
      <c r="D3395" t="s">
        <v>93</v>
      </c>
      <c r="E3395">
        <v>0</v>
      </c>
      <c r="F3395">
        <v>20</v>
      </c>
    </row>
    <row r="3396" spans="1:6" hidden="1">
      <c r="A3396">
        <v>1999</v>
      </c>
      <c r="B3396" t="s">
        <v>97</v>
      </c>
      <c r="C3396" t="s">
        <v>23</v>
      </c>
      <c r="D3396" t="s">
        <v>94</v>
      </c>
      <c r="E3396">
        <v>0</v>
      </c>
      <c r="F3396">
        <v>20</v>
      </c>
    </row>
    <row r="3397" spans="1:6" hidden="1">
      <c r="A3397">
        <v>1999</v>
      </c>
      <c r="B3397" t="s">
        <v>97</v>
      </c>
      <c r="C3397" t="s">
        <v>23</v>
      </c>
      <c r="D3397" t="s">
        <v>95</v>
      </c>
      <c r="E3397">
        <v>0</v>
      </c>
      <c r="F3397">
        <v>20</v>
      </c>
    </row>
    <row r="3398" spans="1:6" hidden="1">
      <c r="A3398">
        <v>1999</v>
      </c>
      <c r="B3398" t="s">
        <v>97</v>
      </c>
      <c r="C3398" t="s">
        <v>23</v>
      </c>
      <c r="D3398" t="s">
        <v>96</v>
      </c>
      <c r="E3398">
        <v>0</v>
      </c>
      <c r="F3398">
        <v>20</v>
      </c>
    </row>
    <row r="3399" spans="1:6" hidden="1">
      <c r="A3399">
        <v>1999</v>
      </c>
      <c r="B3399" t="s">
        <v>97</v>
      </c>
      <c r="C3399" t="s">
        <v>23</v>
      </c>
      <c r="D3399" t="s">
        <v>40</v>
      </c>
      <c r="E3399">
        <v>2242</v>
      </c>
    </row>
    <row r="3400" spans="1:6" hidden="1">
      <c r="A3400">
        <v>1999</v>
      </c>
      <c r="B3400" t="s">
        <v>97</v>
      </c>
      <c r="C3400" t="s">
        <v>23</v>
      </c>
      <c r="D3400" t="s">
        <v>41</v>
      </c>
      <c r="E3400">
        <v>2216</v>
      </c>
    </row>
    <row r="3401" spans="1:6" hidden="1">
      <c r="A3401">
        <v>1999</v>
      </c>
      <c r="B3401" t="s">
        <v>97</v>
      </c>
      <c r="C3401" t="s">
        <v>23</v>
      </c>
      <c r="D3401" t="s">
        <v>42</v>
      </c>
      <c r="E3401">
        <v>26</v>
      </c>
    </row>
    <row r="3402" spans="1:6" hidden="1">
      <c r="A3402">
        <v>1999</v>
      </c>
      <c r="B3402" t="s">
        <v>97</v>
      </c>
      <c r="C3402" t="s">
        <v>23</v>
      </c>
      <c r="D3402" t="s">
        <v>43</v>
      </c>
      <c r="E3402">
        <v>0</v>
      </c>
    </row>
    <row r="3403" spans="1:6" hidden="1">
      <c r="A3403">
        <v>1999</v>
      </c>
      <c r="B3403" t="s">
        <v>97</v>
      </c>
      <c r="C3403" t="s">
        <v>23</v>
      </c>
      <c r="D3403" t="s">
        <v>44</v>
      </c>
      <c r="E3403">
        <v>0</v>
      </c>
    </row>
    <row r="3404" spans="1:6" hidden="1">
      <c r="A3404">
        <v>1999</v>
      </c>
      <c r="B3404" t="s">
        <v>97</v>
      </c>
      <c r="C3404" t="s">
        <v>23</v>
      </c>
      <c r="D3404" t="s">
        <v>45</v>
      </c>
      <c r="E3404">
        <v>3879</v>
      </c>
    </row>
    <row r="3405" spans="1:6" hidden="1">
      <c r="A3405">
        <v>1999</v>
      </c>
      <c r="B3405" t="s">
        <v>97</v>
      </c>
      <c r="C3405" t="s">
        <v>23</v>
      </c>
      <c r="D3405" t="s">
        <v>46</v>
      </c>
      <c r="E3405">
        <v>3879</v>
      </c>
    </row>
    <row r="3406" spans="1:6" hidden="1">
      <c r="A3406">
        <v>1999</v>
      </c>
      <c r="B3406" t="s">
        <v>97</v>
      </c>
      <c r="C3406" t="s">
        <v>23</v>
      </c>
      <c r="D3406" t="s">
        <v>47</v>
      </c>
      <c r="E3406">
        <v>0</v>
      </c>
    </row>
    <row r="3407" spans="1:6" hidden="1">
      <c r="A3407">
        <v>1999</v>
      </c>
      <c r="B3407" t="s">
        <v>97</v>
      </c>
      <c r="C3407" t="s">
        <v>23</v>
      </c>
      <c r="D3407" t="s">
        <v>48</v>
      </c>
      <c r="E3407">
        <v>1582</v>
      </c>
    </row>
    <row r="3408" spans="1:6" hidden="1">
      <c r="A3408">
        <v>1999</v>
      </c>
      <c r="B3408" t="s">
        <v>97</v>
      </c>
      <c r="C3408" t="s">
        <v>23</v>
      </c>
      <c r="D3408" t="s">
        <v>55</v>
      </c>
      <c r="E3408">
        <v>1582</v>
      </c>
    </row>
    <row r="3409" spans="1:5" hidden="1">
      <c r="A3409">
        <v>1999</v>
      </c>
      <c r="B3409" t="s">
        <v>97</v>
      </c>
      <c r="C3409" t="s">
        <v>23</v>
      </c>
      <c r="D3409" t="s">
        <v>59</v>
      </c>
      <c r="E3409">
        <v>46818</v>
      </c>
    </row>
    <row r="3410" spans="1:5" hidden="1">
      <c r="A3410">
        <v>1999</v>
      </c>
      <c r="B3410" t="s">
        <v>97</v>
      </c>
      <c r="C3410" t="s">
        <v>23</v>
      </c>
      <c r="D3410" t="s">
        <v>60</v>
      </c>
      <c r="E3410">
        <v>101</v>
      </c>
    </row>
    <row r="3411" spans="1:5" hidden="1">
      <c r="A3411">
        <v>1999</v>
      </c>
      <c r="B3411" t="s">
        <v>97</v>
      </c>
      <c r="C3411" t="s">
        <v>23</v>
      </c>
      <c r="D3411" t="s">
        <v>61</v>
      </c>
      <c r="E3411">
        <v>46717</v>
      </c>
    </row>
    <row r="3412" spans="1:5" hidden="1">
      <c r="A3412">
        <v>1999</v>
      </c>
      <c r="B3412" t="s">
        <v>97</v>
      </c>
      <c r="C3412" t="s">
        <v>23</v>
      </c>
      <c r="D3412" t="s">
        <v>64</v>
      </c>
      <c r="E3412">
        <v>0</v>
      </c>
    </row>
    <row r="3413" spans="1:5" hidden="1">
      <c r="A3413">
        <v>1999</v>
      </c>
      <c r="B3413" t="s">
        <v>97</v>
      </c>
      <c r="C3413" t="s">
        <v>23</v>
      </c>
      <c r="D3413" t="s">
        <v>66</v>
      </c>
      <c r="E3413">
        <v>31</v>
      </c>
    </row>
    <row r="3414" spans="1:5" hidden="1">
      <c r="A3414">
        <v>1999</v>
      </c>
      <c r="B3414" t="s">
        <v>97</v>
      </c>
      <c r="C3414" t="s">
        <v>23</v>
      </c>
      <c r="D3414" t="s">
        <v>67</v>
      </c>
      <c r="E3414">
        <v>0</v>
      </c>
    </row>
    <row r="3415" spans="1:5" hidden="1">
      <c r="A3415">
        <v>1999</v>
      </c>
      <c r="B3415" t="s">
        <v>97</v>
      </c>
      <c r="C3415" t="s">
        <v>23</v>
      </c>
      <c r="D3415" t="s">
        <v>68</v>
      </c>
      <c r="E3415">
        <v>0</v>
      </c>
    </row>
    <row r="3416" spans="1:5" hidden="1">
      <c r="A3416">
        <v>1999</v>
      </c>
      <c r="B3416" t="s">
        <v>97</v>
      </c>
      <c r="C3416" t="s">
        <v>23</v>
      </c>
      <c r="D3416" t="s">
        <v>70</v>
      </c>
      <c r="E3416">
        <v>0</v>
      </c>
    </row>
    <row r="3417" spans="1:5" hidden="1">
      <c r="A3417">
        <v>1999</v>
      </c>
      <c r="B3417" t="s">
        <v>97</v>
      </c>
      <c r="C3417" t="s">
        <v>23</v>
      </c>
      <c r="D3417" t="s">
        <v>71</v>
      </c>
      <c r="E3417">
        <v>0</v>
      </c>
    </row>
    <row r="3418" spans="1:5" hidden="1">
      <c r="A3418">
        <v>1999</v>
      </c>
      <c r="B3418" t="s">
        <v>97</v>
      </c>
      <c r="C3418" t="s">
        <v>23</v>
      </c>
      <c r="D3418" t="s">
        <v>72</v>
      </c>
      <c r="E3418">
        <v>173381</v>
      </c>
    </row>
    <row r="3419" spans="1:5" hidden="1">
      <c r="A3419">
        <v>1999</v>
      </c>
      <c r="B3419" t="s">
        <v>97</v>
      </c>
      <c r="C3419" t="s">
        <v>23</v>
      </c>
      <c r="D3419" t="s">
        <v>76</v>
      </c>
      <c r="E3419">
        <v>49782</v>
      </c>
    </row>
    <row r="3420" spans="1:5" hidden="1">
      <c r="A3420">
        <v>1999</v>
      </c>
      <c r="B3420" t="s">
        <v>97</v>
      </c>
      <c r="C3420" t="s">
        <v>23</v>
      </c>
      <c r="D3420" t="s">
        <v>77</v>
      </c>
      <c r="E3420">
        <v>27799</v>
      </c>
    </row>
    <row r="3421" spans="1:5" hidden="1">
      <c r="A3421">
        <v>1999</v>
      </c>
      <c r="B3421" t="s">
        <v>97</v>
      </c>
      <c r="C3421" t="s">
        <v>23</v>
      </c>
      <c r="D3421" t="s">
        <v>78</v>
      </c>
      <c r="E3421">
        <v>49598</v>
      </c>
    </row>
    <row r="3422" spans="1:5" hidden="1">
      <c r="A3422">
        <v>1999</v>
      </c>
      <c r="B3422" t="s">
        <v>97</v>
      </c>
      <c r="C3422" t="s">
        <v>23</v>
      </c>
      <c r="D3422" t="s">
        <v>79</v>
      </c>
      <c r="E3422">
        <v>147</v>
      </c>
    </row>
    <row r="3423" spans="1:5" hidden="1">
      <c r="A3423">
        <v>1999</v>
      </c>
      <c r="B3423" t="s">
        <v>97</v>
      </c>
      <c r="C3423" t="s">
        <v>23</v>
      </c>
      <c r="D3423" t="s">
        <v>80</v>
      </c>
      <c r="E3423">
        <v>37</v>
      </c>
    </row>
    <row r="3424" spans="1:5" hidden="1">
      <c r="A3424">
        <v>1999</v>
      </c>
      <c r="B3424" t="s">
        <v>97</v>
      </c>
      <c r="C3424" t="s">
        <v>81</v>
      </c>
      <c r="D3424" t="s">
        <v>30</v>
      </c>
      <c r="E3424">
        <v>0</v>
      </c>
    </row>
    <row r="3425" spans="1:6" hidden="1">
      <c r="A3425">
        <v>1999</v>
      </c>
      <c r="B3425" t="s">
        <v>97</v>
      </c>
      <c r="C3425" t="s">
        <v>81</v>
      </c>
      <c r="D3425" t="s">
        <v>32</v>
      </c>
      <c r="E3425">
        <v>0</v>
      </c>
    </row>
    <row r="3426" spans="1:6" hidden="1">
      <c r="A3426">
        <v>1999</v>
      </c>
      <c r="B3426" t="s">
        <v>97</v>
      </c>
      <c r="C3426" t="s">
        <v>81</v>
      </c>
      <c r="D3426" t="s">
        <v>33</v>
      </c>
      <c r="E3426">
        <v>179270</v>
      </c>
    </row>
    <row r="3427" spans="1:6" hidden="1">
      <c r="A3427">
        <v>1999</v>
      </c>
      <c r="B3427" t="s">
        <v>97</v>
      </c>
      <c r="C3427" t="s">
        <v>81</v>
      </c>
      <c r="D3427" t="s">
        <v>34</v>
      </c>
      <c r="E3427">
        <v>171450</v>
      </c>
    </row>
    <row r="3428" spans="1:6" hidden="1">
      <c r="A3428">
        <v>1999</v>
      </c>
      <c r="B3428" t="s">
        <v>97</v>
      </c>
      <c r="C3428" t="s">
        <v>81</v>
      </c>
      <c r="D3428" t="s">
        <v>35</v>
      </c>
      <c r="E3428">
        <v>222406</v>
      </c>
    </row>
    <row r="3429" spans="1:6" hidden="1">
      <c r="A3429">
        <v>1999</v>
      </c>
      <c r="B3429" t="s">
        <v>97</v>
      </c>
      <c r="C3429" t="s">
        <v>81</v>
      </c>
      <c r="D3429" t="s">
        <v>36</v>
      </c>
      <c r="E3429">
        <v>7719</v>
      </c>
    </row>
    <row r="3430" spans="1:6" hidden="1">
      <c r="A3430">
        <v>1999</v>
      </c>
      <c r="B3430" t="s">
        <v>97</v>
      </c>
      <c r="C3430" t="s">
        <v>81</v>
      </c>
      <c r="D3430" t="s">
        <v>37</v>
      </c>
      <c r="E3430">
        <v>7719</v>
      </c>
    </row>
    <row r="3431" spans="1:6" hidden="1">
      <c r="A3431">
        <v>1999</v>
      </c>
      <c r="B3431" t="s">
        <v>97</v>
      </c>
      <c r="C3431" t="s">
        <v>81</v>
      </c>
      <c r="D3431" t="s">
        <v>38</v>
      </c>
      <c r="E3431">
        <v>0</v>
      </c>
    </row>
    <row r="3432" spans="1:6" hidden="1">
      <c r="A3432">
        <v>1999</v>
      </c>
      <c r="B3432" t="s">
        <v>97</v>
      </c>
      <c r="C3432" t="s">
        <v>81</v>
      </c>
      <c r="D3432" t="s">
        <v>39</v>
      </c>
      <c r="E3432">
        <v>0</v>
      </c>
    </row>
    <row r="3433" spans="1:6" hidden="1">
      <c r="A3433">
        <v>1999</v>
      </c>
      <c r="B3433" t="s">
        <v>97</v>
      </c>
      <c r="C3433" t="s">
        <v>81</v>
      </c>
      <c r="D3433" t="s">
        <v>93</v>
      </c>
      <c r="E3433">
        <v>0</v>
      </c>
      <c r="F3433">
        <v>20</v>
      </c>
    </row>
    <row r="3434" spans="1:6" hidden="1">
      <c r="A3434">
        <v>1999</v>
      </c>
      <c r="B3434" t="s">
        <v>97</v>
      </c>
      <c r="C3434" t="s">
        <v>81</v>
      </c>
      <c r="D3434" t="s">
        <v>94</v>
      </c>
      <c r="E3434">
        <v>0</v>
      </c>
      <c r="F3434">
        <v>20</v>
      </c>
    </row>
    <row r="3435" spans="1:6" hidden="1">
      <c r="A3435">
        <v>1999</v>
      </c>
      <c r="B3435" t="s">
        <v>97</v>
      </c>
      <c r="C3435" t="s">
        <v>81</v>
      </c>
      <c r="D3435" t="s">
        <v>95</v>
      </c>
      <c r="E3435">
        <v>0</v>
      </c>
      <c r="F3435">
        <v>20</v>
      </c>
    </row>
    <row r="3436" spans="1:6" hidden="1">
      <c r="A3436">
        <v>1999</v>
      </c>
      <c r="B3436" t="s">
        <v>97</v>
      </c>
      <c r="C3436" t="s">
        <v>81</v>
      </c>
      <c r="D3436" t="s">
        <v>96</v>
      </c>
      <c r="E3436">
        <v>0</v>
      </c>
      <c r="F3436">
        <v>20</v>
      </c>
    </row>
    <row r="3437" spans="1:6" hidden="1">
      <c r="A3437">
        <v>1999</v>
      </c>
      <c r="B3437" t="s">
        <v>97</v>
      </c>
      <c r="C3437" t="s">
        <v>81</v>
      </c>
      <c r="D3437" t="s">
        <v>40</v>
      </c>
      <c r="E3437">
        <v>101</v>
      </c>
    </row>
    <row r="3438" spans="1:6" hidden="1">
      <c r="A3438">
        <v>1999</v>
      </c>
      <c r="B3438" t="s">
        <v>97</v>
      </c>
      <c r="C3438" t="s">
        <v>81</v>
      </c>
      <c r="D3438" t="s">
        <v>41</v>
      </c>
      <c r="E3438">
        <v>101</v>
      </c>
    </row>
    <row r="3439" spans="1:6" hidden="1">
      <c r="A3439">
        <v>1999</v>
      </c>
      <c r="B3439" t="s">
        <v>97</v>
      </c>
      <c r="C3439" t="s">
        <v>81</v>
      </c>
      <c r="D3439" t="s">
        <v>42</v>
      </c>
      <c r="E3439">
        <v>0</v>
      </c>
    </row>
    <row r="3440" spans="1:6" hidden="1">
      <c r="A3440">
        <v>1999</v>
      </c>
      <c r="B3440" t="s">
        <v>97</v>
      </c>
      <c r="C3440" t="s">
        <v>81</v>
      </c>
      <c r="D3440" t="s">
        <v>43</v>
      </c>
      <c r="E3440">
        <v>0</v>
      </c>
    </row>
    <row r="3441" spans="1:5" hidden="1">
      <c r="A3441">
        <v>1999</v>
      </c>
      <c r="B3441" t="s">
        <v>97</v>
      </c>
      <c r="C3441" t="s">
        <v>81</v>
      </c>
      <c r="D3441" t="s">
        <v>44</v>
      </c>
      <c r="E3441">
        <v>0</v>
      </c>
    </row>
    <row r="3442" spans="1:5" hidden="1">
      <c r="A3442">
        <v>1999</v>
      </c>
      <c r="B3442" t="s">
        <v>97</v>
      </c>
      <c r="C3442" t="s">
        <v>81</v>
      </c>
      <c r="D3442" t="s">
        <v>48</v>
      </c>
      <c r="E3442">
        <v>1614</v>
      </c>
    </row>
    <row r="3443" spans="1:5" hidden="1">
      <c r="A3443">
        <v>1999</v>
      </c>
      <c r="B3443" t="s">
        <v>97</v>
      </c>
      <c r="C3443" t="s">
        <v>81</v>
      </c>
      <c r="D3443" t="s">
        <v>49</v>
      </c>
      <c r="E3443">
        <v>1614</v>
      </c>
    </row>
    <row r="3444" spans="1:5" hidden="1">
      <c r="A3444">
        <v>1999</v>
      </c>
      <c r="B3444" t="s">
        <v>97</v>
      </c>
      <c r="C3444" t="s">
        <v>81</v>
      </c>
      <c r="D3444" t="s">
        <v>50</v>
      </c>
      <c r="E3444">
        <v>0</v>
      </c>
    </row>
    <row r="3445" spans="1:5" hidden="1">
      <c r="A3445">
        <v>1999</v>
      </c>
      <c r="B3445" t="s">
        <v>97</v>
      </c>
      <c r="C3445" t="s">
        <v>81</v>
      </c>
      <c r="D3445" t="s">
        <v>51</v>
      </c>
      <c r="E3445">
        <v>1588</v>
      </c>
    </row>
    <row r="3446" spans="1:5" hidden="1">
      <c r="A3446">
        <v>1999</v>
      </c>
      <c r="B3446" t="s">
        <v>97</v>
      </c>
      <c r="C3446" t="s">
        <v>81</v>
      </c>
      <c r="D3446" t="s">
        <v>52</v>
      </c>
      <c r="E3446">
        <v>0</v>
      </c>
    </row>
    <row r="3447" spans="1:5" hidden="1">
      <c r="A3447">
        <v>1999</v>
      </c>
      <c r="B3447" t="s">
        <v>97</v>
      </c>
      <c r="C3447" t="s">
        <v>81</v>
      </c>
      <c r="D3447" t="s">
        <v>53</v>
      </c>
      <c r="E3447">
        <v>26</v>
      </c>
    </row>
    <row r="3448" spans="1:5" hidden="1">
      <c r="A3448">
        <v>1999</v>
      </c>
      <c r="B3448" t="s">
        <v>97</v>
      </c>
      <c r="C3448" t="s">
        <v>81</v>
      </c>
      <c r="D3448" t="s">
        <v>54</v>
      </c>
      <c r="E3448">
        <v>0</v>
      </c>
    </row>
    <row r="3449" spans="1:5" hidden="1">
      <c r="A3449">
        <v>1999</v>
      </c>
      <c r="B3449" t="s">
        <v>97</v>
      </c>
      <c r="C3449" t="s">
        <v>81</v>
      </c>
      <c r="D3449" t="s">
        <v>59</v>
      </c>
      <c r="E3449">
        <v>48216</v>
      </c>
    </row>
    <row r="3450" spans="1:5" hidden="1">
      <c r="A3450">
        <v>1999</v>
      </c>
      <c r="B3450" t="s">
        <v>97</v>
      </c>
      <c r="C3450" t="s">
        <v>81</v>
      </c>
      <c r="D3450" t="s">
        <v>60</v>
      </c>
      <c r="E3450">
        <v>48216</v>
      </c>
    </row>
    <row r="3451" spans="1:5" hidden="1">
      <c r="A3451">
        <v>1999</v>
      </c>
      <c r="B3451" t="s">
        <v>97</v>
      </c>
      <c r="C3451" t="s">
        <v>81</v>
      </c>
      <c r="D3451" t="s">
        <v>61</v>
      </c>
      <c r="E3451">
        <v>0</v>
      </c>
    </row>
    <row r="3452" spans="1:5" hidden="1">
      <c r="A3452">
        <v>1999</v>
      </c>
      <c r="B3452" t="s">
        <v>97</v>
      </c>
      <c r="C3452" t="s">
        <v>81</v>
      </c>
      <c r="D3452" t="s">
        <v>64</v>
      </c>
      <c r="E3452">
        <v>0</v>
      </c>
    </row>
    <row r="3453" spans="1:5" hidden="1">
      <c r="A3453">
        <v>1999</v>
      </c>
      <c r="B3453" t="s">
        <v>97</v>
      </c>
      <c r="C3453" t="s">
        <v>81</v>
      </c>
      <c r="D3453" t="s">
        <v>67</v>
      </c>
      <c r="E3453">
        <v>0</v>
      </c>
    </row>
    <row r="3454" spans="1:5" hidden="1">
      <c r="A3454">
        <v>1999</v>
      </c>
      <c r="B3454" t="s">
        <v>97</v>
      </c>
      <c r="C3454" t="s">
        <v>81</v>
      </c>
      <c r="D3454" t="s">
        <v>69</v>
      </c>
      <c r="E3454">
        <v>0</v>
      </c>
    </row>
    <row r="3455" spans="1:5" hidden="1">
      <c r="A3455">
        <v>1999</v>
      </c>
      <c r="B3455" t="s">
        <v>97</v>
      </c>
      <c r="C3455" t="s">
        <v>81</v>
      </c>
      <c r="D3455" t="s">
        <v>70</v>
      </c>
      <c r="E3455">
        <v>0</v>
      </c>
    </row>
    <row r="3456" spans="1:5" hidden="1">
      <c r="A3456">
        <v>1999</v>
      </c>
      <c r="B3456" t="s">
        <v>97</v>
      </c>
      <c r="C3456" t="s">
        <v>81</v>
      </c>
      <c r="D3456" t="s">
        <v>86</v>
      </c>
      <c r="E3456">
        <v>376628</v>
      </c>
    </row>
    <row r="3457" spans="1:6" hidden="1">
      <c r="A3457">
        <v>1999</v>
      </c>
      <c r="B3457" t="s">
        <v>97</v>
      </c>
      <c r="C3457" t="s">
        <v>81</v>
      </c>
      <c r="D3457" t="s">
        <v>87</v>
      </c>
      <c r="E3457">
        <v>376623</v>
      </c>
    </row>
    <row r="3458" spans="1:6" hidden="1">
      <c r="A3458">
        <v>1999</v>
      </c>
      <c r="B3458" t="s">
        <v>97</v>
      </c>
      <c r="C3458" t="s">
        <v>81</v>
      </c>
      <c r="D3458" t="s">
        <v>88</v>
      </c>
      <c r="E3458">
        <v>5</v>
      </c>
    </row>
    <row r="3459" spans="1:6" hidden="1">
      <c r="A3459">
        <v>1999</v>
      </c>
      <c r="B3459" t="s">
        <v>97</v>
      </c>
      <c r="C3459" t="s">
        <v>81</v>
      </c>
      <c r="D3459" t="s">
        <v>77</v>
      </c>
      <c r="E3459">
        <v>27799</v>
      </c>
    </row>
    <row r="3460" spans="1:6" hidden="1">
      <c r="A3460">
        <v>1999</v>
      </c>
      <c r="B3460" t="s">
        <v>98</v>
      </c>
      <c r="C3460" t="s">
        <v>7</v>
      </c>
      <c r="D3460" t="s">
        <v>263</v>
      </c>
      <c r="E3460">
        <v>61386</v>
      </c>
    </row>
    <row r="3461" spans="1:6" hidden="1">
      <c r="A3461">
        <v>1999</v>
      </c>
      <c r="B3461" t="s">
        <v>98</v>
      </c>
      <c r="C3461" t="s">
        <v>7</v>
      </c>
      <c r="D3461" t="s">
        <v>8</v>
      </c>
      <c r="E3461">
        <v>200474</v>
      </c>
    </row>
    <row r="3462" spans="1:6" hidden="1">
      <c r="A3462">
        <v>1999</v>
      </c>
      <c r="B3462" t="s">
        <v>98</v>
      </c>
      <c r="C3462" t="s">
        <v>7</v>
      </c>
      <c r="D3462" t="s">
        <v>9</v>
      </c>
      <c r="E3462">
        <v>365799</v>
      </c>
    </row>
    <row r="3463" spans="1:6" hidden="1">
      <c r="A3463">
        <v>1999</v>
      </c>
      <c r="B3463" t="s">
        <v>98</v>
      </c>
      <c r="C3463" t="s">
        <v>10</v>
      </c>
      <c r="D3463" t="s">
        <v>11</v>
      </c>
      <c r="E3463">
        <v>-421235</v>
      </c>
    </row>
    <row r="3464" spans="1:6" hidden="1">
      <c r="A3464">
        <v>1999</v>
      </c>
      <c r="B3464" t="s">
        <v>98</v>
      </c>
      <c r="C3464" t="s">
        <v>10</v>
      </c>
      <c r="D3464" t="s">
        <v>91</v>
      </c>
      <c r="E3464">
        <v>984389</v>
      </c>
    </row>
    <row r="3465" spans="1:6" hidden="1">
      <c r="A3465">
        <v>1999</v>
      </c>
      <c r="B3465" t="s">
        <v>98</v>
      </c>
      <c r="C3465" t="s">
        <v>10</v>
      </c>
      <c r="D3465" t="s">
        <v>92</v>
      </c>
      <c r="E3465">
        <v>686076</v>
      </c>
    </row>
    <row r="3466" spans="1:6" hidden="1">
      <c r="A3466">
        <v>1999</v>
      </c>
      <c r="B3466" t="s">
        <v>98</v>
      </c>
      <c r="C3466" t="s">
        <v>10</v>
      </c>
      <c r="D3466" t="s">
        <v>14</v>
      </c>
      <c r="E3466">
        <v>298313</v>
      </c>
    </row>
    <row r="3467" spans="1:6" hidden="1">
      <c r="A3467">
        <v>1999</v>
      </c>
      <c r="B3467" t="s">
        <v>98</v>
      </c>
      <c r="C3467" t="s">
        <v>10</v>
      </c>
      <c r="D3467" t="s">
        <v>17</v>
      </c>
      <c r="E3467">
        <v>0</v>
      </c>
      <c r="F3467">
        <v>20</v>
      </c>
    </row>
    <row r="3468" spans="1:6" hidden="1">
      <c r="A3468">
        <v>1999</v>
      </c>
      <c r="B3468" t="s">
        <v>98</v>
      </c>
      <c r="C3468" t="s">
        <v>10</v>
      </c>
      <c r="D3468" t="s">
        <v>18</v>
      </c>
      <c r="E3468">
        <v>1050698</v>
      </c>
    </row>
    <row r="3469" spans="1:6" hidden="1">
      <c r="A3469">
        <v>1999</v>
      </c>
      <c r="B3469" t="s">
        <v>98</v>
      </c>
      <c r="C3469" t="s">
        <v>10</v>
      </c>
      <c r="D3469" t="s">
        <v>19</v>
      </c>
      <c r="E3469">
        <v>1331635</v>
      </c>
    </row>
    <row r="3470" spans="1:6" hidden="1">
      <c r="A3470">
        <v>1999</v>
      </c>
      <c r="B3470" t="s">
        <v>98</v>
      </c>
      <c r="C3470" t="s">
        <v>10</v>
      </c>
      <c r="D3470" t="s">
        <v>20</v>
      </c>
      <c r="E3470">
        <v>766515</v>
      </c>
    </row>
    <row r="3471" spans="1:6" hidden="1">
      <c r="A3471">
        <v>1999</v>
      </c>
      <c r="B3471" t="s">
        <v>98</v>
      </c>
      <c r="C3471" t="s">
        <v>10</v>
      </c>
      <c r="D3471" t="s">
        <v>21</v>
      </c>
      <c r="E3471">
        <v>5782</v>
      </c>
    </row>
    <row r="3472" spans="1:6" hidden="1">
      <c r="A3472">
        <v>1999</v>
      </c>
      <c r="B3472" t="s">
        <v>98</v>
      </c>
      <c r="C3472" t="s">
        <v>10</v>
      </c>
      <c r="D3472" t="s">
        <v>22</v>
      </c>
      <c r="E3472">
        <v>-234114</v>
      </c>
    </row>
    <row r="3473" spans="1:5" hidden="1">
      <c r="A3473">
        <v>1999</v>
      </c>
      <c r="B3473" t="s">
        <v>98</v>
      </c>
      <c r="C3473" t="s">
        <v>23</v>
      </c>
      <c r="D3473" t="s">
        <v>24</v>
      </c>
      <c r="E3473">
        <v>682981</v>
      </c>
    </row>
    <row r="3474" spans="1:5" hidden="1">
      <c r="A3474">
        <v>1999</v>
      </c>
      <c r="B3474" t="s">
        <v>98</v>
      </c>
      <c r="C3474" t="s">
        <v>23</v>
      </c>
      <c r="D3474" t="s">
        <v>25</v>
      </c>
      <c r="E3474">
        <v>521956</v>
      </c>
    </row>
    <row r="3475" spans="1:5" hidden="1">
      <c r="A3475">
        <v>1999</v>
      </c>
      <c r="B3475" t="s">
        <v>98</v>
      </c>
      <c r="C3475" t="s">
        <v>23</v>
      </c>
      <c r="D3475" t="s">
        <v>26</v>
      </c>
      <c r="E3475">
        <v>161025</v>
      </c>
    </row>
    <row r="3476" spans="1:5" hidden="1">
      <c r="A3476">
        <v>1999</v>
      </c>
      <c r="B3476" t="s">
        <v>98</v>
      </c>
      <c r="C3476" t="s">
        <v>23</v>
      </c>
      <c r="D3476" t="s">
        <v>27</v>
      </c>
      <c r="E3476">
        <v>3095</v>
      </c>
    </row>
    <row r="3477" spans="1:5" hidden="1">
      <c r="A3477">
        <v>1999</v>
      </c>
      <c r="B3477" t="s">
        <v>98</v>
      </c>
      <c r="C3477" t="s">
        <v>23</v>
      </c>
      <c r="D3477" t="s">
        <v>29</v>
      </c>
      <c r="E3477">
        <v>3095</v>
      </c>
    </row>
    <row r="3478" spans="1:5" hidden="1">
      <c r="A3478">
        <v>1999</v>
      </c>
      <c r="B3478" t="s">
        <v>98</v>
      </c>
      <c r="C3478" t="s">
        <v>23</v>
      </c>
      <c r="D3478" t="s">
        <v>30</v>
      </c>
      <c r="E3478">
        <v>85054</v>
      </c>
    </row>
    <row r="3479" spans="1:5" hidden="1">
      <c r="A3479">
        <v>1999</v>
      </c>
      <c r="B3479" t="s">
        <v>98</v>
      </c>
      <c r="C3479" t="s">
        <v>23</v>
      </c>
      <c r="D3479" t="s">
        <v>31</v>
      </c>
      <c r="E3479">
        <v>30933</v>
      </c>
    </row>
    <row r="3480" spans="1:5" hidden="1">
      <c r="A3480">
        <v>1999</v>
      </c>
      <c r="B3480" t="s">
        <v>98</v>
      </c>
      <c r="C3480" t="s">
        <v>23</v>
      </c>
      <c r="D3480" t="s">
        <v>32</v>
      </c>
      <c r="E3480">
        <v>54121</v>
      </c>
    </row>
    <row r="3481" spans="1:5" hidden="1">
      <c r="A3481">
        <v>1999</v>
      </c>
      <c r="B3481" t="s">
        <v>98</v>
      </c>
      <c r="C3481" t="s">
        <v>23</v>
      </c>
      <c r="D3481" t="s">
        <v>33</v>
      </c>
      <c r="E3481">
        <v>39848</v>
      </c>
    </row>
    <row r="3482" spans="1:5" hidden="1">
      <c r="A3482">
        <v>1999</v>
      </c>
      <c r="B3482" t="s">
        <v>98</v>
      </c>
      <c r="C3482" t="s">
        <v>23</v>
      </c>
      <c r="D3482" t="s">
        <v>34</v>
      </c>
      <c r="E3482">
        <v>39848</v>
      </c>
    </row>
    <row r="3483" spans="1:5" hidden="1">
      <c r="A3483">
        <v>1999</v>
      </c>
      <c r="B3483" t="s">
        <v>98</v>
      </c>
      <c r="C3483" t="s">
        <v>23</v>
      </c>
      <c r="D3483" t="s">
        <v>35</v>
      </c>
      <c r="E3483">
        <v>47175</v>
      </c>
    </row>
    <row r="3484" spans="1:5" hidden="1">
      <c r="A3484">
        <v>1999</v>
      </c>
      <c r="B3484" t="s">
        <v>98</v>
      </c>
      <c r="C3484" t="s">
        <v>23</v>
      </c>
      <c r="D3484" t="s">
        <v>36</v>
      </c>
      <c r="E3484">
        <v>0</v>
      </c>
    </row>
    <row r="3485" spans="1:5" hidden="1">
      <c r="A3485">
        <v>1999</v>
      </c>
      <c r="B3485" t="s">
        <v>98</v>
      </c>
      <c r="C3485" t="s">
        <v>23</v>
      </c>
      <c r="D3485" t="s">
        <v>37</v>
      </c>
      <c r="E3485">
        <v>0</v>
      </c>
    </row>
    <row r="3486" spans="1:5" hidden="1">
      <c r="A3486">
        <v>1999</v>
      </c>
      <c r="B3486" t="s">
        <v>98</v>
      </c>
      <c r="C3486" t="s">
        <v>23</v>
      </c>
      <c r="D3486" t="s">
        <v>40</v>
      </c>
      <c r="E3486">
        <v>0</v>
      </c>
    </row>
    <row r="3487" spans="1:5" hidden="1">
      <c r="A3487">
        <v>1999</v>
      </c>
      <c r="B3487" t="s">
        <v>98</v>
      </c>
      <c r="C3487" t="s">
        <v>23</v>
      </c>
      <c r="D3487" t="s">
        <v>41</v>
      </c>
      <c r="E3487">
        <v>0</v>
      </c>
    </row>
    <row r="3488" spans="1:5" hidden="1">
      <c r="A3488">
        <v>1999</v>
      </c>
      <c r="B3488" t="s">
        <v>98</v>
      </c>
      <c r="C3488" t="s">
        <v>23</v>
      </c>
      <c r="D3488" t="s">
        <v>42</v>
      </c>
      <c r="E3488">
        <v>0</v>
      </c>
    </row>
    <row r="3489" spans="1:5" hidden="1">
      <c r="A3489">
        <v>1999</v>
      </c>
      <c r="B3489" t="s">
        <v>98</v>
      </c>
      <c r="C3489" t="s">
        <v>23</v>
      </c>
      <c r="D3489" t="s">
        <v>43</v>
      </c>
      <c r="E3489">
        <v>0</v>
      </c>
    </row>
    <row r="3490" spans="1:5" hidden="1">
      <c r="A3490">
        <v>1999</v>
      </c>
      <c r="B3490" t="s">
        <v>98</v>
      </c>
      <c r="C3490" t="s">
        <v>23</v>
      </c>
      <c r="D3490" t="s">
        <v>44</v>
      </c>
      <c r="E3490">
        <v>0</v>
      </c>
    </row>
    <row r="3491" spans="1:5" hidden="1">
      <c r="A3491">
        <v>1999</v>
      </c>
      <c r="B3491" t="s">
        <v>98</v>
      </c>
      <c r="C3491" t="s">
        <v>23</v>
      </c>
      <c r="D3491" t="s">
        <v>45</v>
      </c>
      <c r="E3491">
        <v>0</v>
      </c>
    </row>
    <row r="3492" spans="1:5" hidden="1">
      <c r="A3492">
        <v>1999</v>
      </c>
      <c r="B3492" t="s">
        <v>98</v>
      </c>
      <c r="C3492" t="s">
        <v>23</v>
      </c>
      <c r="D3492" t="s">
        <v>46</v>
      </c>
      <c r="E3492">
        <v>0</v>
      </c>
    </row>
    <row r="3493" spans="1:5" hidden="1">
      <c r="A3493">
        <v>1999</v>
      </c>
      <c r="B3493" t="s">
        <v>98</v>
      </c>
      <c r="C3493" t="s">
        <v>23</v>
      </c>
      <c r="D3493" t="s">
        <v>47</v>
      </c>
      <c r="E3493">
        <v>0</v>
      </c>
    </row>
    <row r="3494" spans="1:5" hidden="1">
      <c r="A3494">
        <v>1999</v>
      </c>
      <c r="B3494" t="s">
        <v>98</v>
      </c>
      <c r="C3494" t="s">
        <v>23</v>
      </c>
      <c r="D3494" t="s">
        <v>48</v>
      </c>
      <c r="E3494">
        <v>1471778</v>
      </c>
    </row>
    <row r="3495" spans="1:5" hidden="1">
      <c r="A3495">
        <v>1999</v>
      </c>
      <c r="B3495" t="s">
        <v>98</v>
      </c>
      <c r="C3495" t="s">
        <v>23</v>
      </c>
      <c r="D3495" t="s">
        <v>55</v>
      </c>
      <c r="E3495">
        <v>906658</v>
      </c>
    </row>
    <row r="3496" spans="1:5" hidden="1">
      <c r="A3496">
        <v>1999</v>
      </c>
      <c r="B3496" t="s">
        <v>98</v>
      </c>
      <c r="C3496" t="s">
        <v>23</v>
      </c>
      <c r="D3496" t="s">
        <v>56</v>
      </c>
      <c r="E3496">
        <v>565120</v>
      </c>
    </row>
    <row r="3497" spans="1:5" hidden="1">
      <c r="A3497">
        <v>1999</v>
      </c>
      <c r="B3497" t="s">
        <v>98</v>
      </c>
      <c r="C3497" t="s">
        <v>23</v>
      </c>
      <c r="D3497" t="s">
        <v>57</v>
      </c>
      <c r="E3497">
        <v>565120</v>
      </c>
    </row>
    <row r="3498" spans="1:5" hidden="1">
      <c r="A3498">
        <v>1999</v>
      </c>
      <c r="B3498" t="s">
        <v>98</v>
      </c>
      <c r="C3498" t="s">
        <v>23</v>
      </c>
      <c r="D3498" t="s">
        <v>58</v>
      </c>
      <c r="E3498">
        <v>0</v>
      </c>
    </row>
    <row r="3499" spans="1:5" hidden="1">
      <c r="A3499">
        <v>1999</v>
      </c>
      <c r="B3499" t="s">
        <v>98</v>
      </c>
      <c r="C3499" t="s">
        <v>23</v>
      </c>
      <c r="D3499" t="s">
        <v>59</v>
      </c>
      <c r="E3499">
        <v>98050</v>
      </c>
    </row>
    <row r="3500" spans="1:5" hidden="1">
      <c r="A3500">
        <v>1999</v>
      </c>
      <c r="B3500" t="s">
        <v>98</v>
      </c>
      <c r="C3500" t="s">
        <v>23</v>
      </c>
      <c r="D3500" t="s">
        <v>60</v>
      </c>
      <c r="E3500">
        <v>30</v>
      </c>
    </row>
    <row r="3501" spans="1:5" hidden="1">
      <c r="A3501">
        <v>1999</v>
      </c>
      <c r="B3501" t="s">
        <v>98</v>
      </c>
      <c r="C3501" t="s">
        <v>23</v>
      </c>
      <c r="D3501" t="s">
        <v>61</v>
      </c>
      <c r="E3501">
        <v>0</v>
      </c>
    </row>
    <row r="3502" spans="1:5" hidden="1">
      <c r="A3502">
        <v>1999</v>
      </c>
      <c r="B3502" t="s">
        <v>98</v>
      </c>
      <c r="C3502" t="s">
        <v>23</v>
      </c>
      <c r="D3502" t="s">
        <v>62</v>
      </c>
      <c r="E3502">
        <v>0</v>
      </c>
    </row>
    <row r="3503" spans="1:5" hidden="1">
      <c r="A3503">
        <v>1999</v>
      </c>
      <c r="B3503" t="s">
        <v>98</v>
      </c>
      <c r="C3503" t="s">
        <v>23</v>
      </c>
      <c r="D3503" t="s">
        <v>63</v>
      </c>
      <c r="E3503">
        <v>0</v>
      </c>
    </row>
    <row r="3504" spans="1:5" hidden="1">
      <c r="A3504">
        <v>1999</v>
      </c>
      <c r="B3504" t="s">
        <v>98</v>
      </c>
      <c r="C3504" t="s">
        <v>23</v>
      </c>
      <c r="D3504" t="s">
        <v>64</v>
      </c>
      <c r="E3504">
        <v>98020</v>
      </c>
    </row>
    <row r="3505" spans="1:6" hidden="1">
      <c r="A3505">
        <v>1999</v>
      </c>
      <c r="B3505" t="s">
        <v>98</v>
      </c>
      <c r="C3505" t="s">
        <v>23</v>
      </c>
      <c r="D3505" t="s">
        <v>65</v>
      </c>
      <c r="E3505">
        <v>0</v>
      </c>
      <c r="F3505">
        <v>90</v>
      </c>
    </row>
    <row r="3506" spans="1:6" hidden="1">
      <c r="A3506">
        <v>1999</v>
      </c>
      <c r="B3506" t="s">
        <v>98</v>
      </c>
      <c r="C3506" t="s">
        <v>23</v>
      </c>
      <c r="D3506" t="s">
        <v>66</v>
      </c>
      <c r="E3506">
        <v>0</v>
      </c>
      <c r="F3506">
        <v>90</v>
      </c>
    </row>
    <row r="3507" spans="1:6" hidden="1">
      <c r="A3507">
        <v>1999</v>
      </c>
      <c r="B3507" t="s">
        <v>98</v>
      </c>
      <c r="C3507" t="s">
        <v>23</v>
      </c>
      <c r="D3507" t="s">
        <v>67</v>
      </c>
      <c r="E3507">
        <v>174861</v>
      </c>
    </row>
    <row r="3508" spans="1:6" hidden="1">
      <c r="A3508">
        <v>1999</v>
      </c>
      <c r="B3508" t="s">
        <v>98</v>
      </c>
      <c r="C3508" t="s">
        <v>23</v>
      </c>
      <c r="D3508" t="s">
        <v>69</v>
      </c>
      <c r="E3508">
        <v>174861</v>
      </c>
    </row>
    <row r="3509" spans="1:6" hidden="1">
      <c r="A3509">
        <v>1999</v>
      </c>
      <c r="B3509" t="s">
        <v>98</v>
      </c>
      <c r="C3509" t="s">
        <v>23</v>
      </c>
      <c r="D3509" t="s">
        <v>70</v>
      </c>
      <c r="E3509">
        <v>0</v>
      </c>
    </row>
    <row r="3510" spans="1:6" hidden="1">
      <c r="A3510">
        <v>1999</v>
      </c>
      <c r="B3510" t="s">
        <v>98</v>
      </c>
      <c r="C3510" t="s">
        <v>23</v>
      </c>
      <c r="D3510" t="s">
        <v>71</v>
      </c>
      <c r="E3510">
        <v>457</v>
      </c>
    </row>
    <row r="3511" spans="1:6" hidden="1">
      <c r="A3511">
        <v>1999</v>
      </c>
      <c r="B3511" t="s">
        <v>98</v>
      </c>
      <c r="C3511" t="s">
        <v>23</v>
      </c>
      <c r="D3511" t="s">
        <v>99</v>
      </c>
      <c r="E3511">
        <v>2561880</v>
      </c>
    </row>
    <row r="3512" spans="1:6" hidden="1">
      <c r="A3512">
        <v>1999</v>
      </c>
      <c r="B3512" t="s">
        <v>98</v>
      </c>
      <c r="C3512" t="s">
        <v>23</v>
      </c>
      <c r="D3512" t="s">
        <v>72</v>
      </c>
      <c r="E3512">
        <v>460141</v>
      </c>
    </row>
    <row r="3513" spans="1:6" hidden="1">
      <c r="A3513">
        <v>1999</v>
      </c>
      <c r="B3513" t="s">
        <v>98</v>
      </c>
      <c r="C3513" t="s">
        <v>23</v>
      </c>
      <c r="D3513" t="s">
        <v>73</v>
      </c>
      <c r="E3513">
        <v>1325853</v>
      </c>
    </row>
    <row r="3514" spans="1:6" hidden="1">
      <c r="A3514">
        <v>1999</v>
      </c>
      <c r="B3514" t="s">
        <v>98</v>
      </c>
      <c r="C3514" t="s">
        <v>23</v>
      </c>
      <c r="D3514" t="s">
        <v>74</v>
      </c>
      <c r="E3514">
        <v>565120</v>
      </c>
    </row>
    <row r="3515" spans="1:6" hidden="1">
      <c r="A3515">
        <v>1999</v>
      </c>
      <c r="B3515" t="s">
        <v>98</v>
      </c>
      <c r="C3515" t="s">
        <v>23</v>
      </c>
      <c r="D3515" t="s">
        <v>75</v>
      </c>
      <c r="E3515">
        <v>760733</v>
      </c>
    </row>
    <row r="3516" spans="1:6" hidden="1">
      <c r="A3516">
        <v>1999</v>
      </c>
      <c r="B3516" t="s">
        <v>98</v>
      </c>
      <c r="C3516" t="s">
        <v>23</v>
      </c>
      <c r="D3516" t="s">
        <v>76</v>
      </c>
      <c r="E3516">
        <v>110735</v>
      </c>
    </row>
    <row r="3517" spans="1:6" hidden="1">
      <c r="A3517">
        <v>1999</v>
      </c>
      <c r="B3517" t="s">
        <v>98</v>
      </c>
      <c r="C3517" t="s">
        <v>23</v>
      </c>
      <c r="D3517" t="s">
        <v>77</v>
      </c>
      <c r="E3517">
        <v>298313</v>
      </c>
    </row>
    <row r="3518" spans="1:6" hidden="1">
      <c r="A3518">
        <v>1999</v>
      </c>
      <c r="B3518" t="s">
        <v>98</v>
      </c>
      <c r="C3518" t="s">
        <v>23</v>
      </c>
      <c r="D3518" t="s">
        <v>78</v>
      </c>
      <c r="E3518">
        <v>111214</v>
      </c>
    </row>
    <row r="3519" spans="1:6" hidden="1">
      <c r="A3519">
        <v>1999</v>
      </c>
      <c r="B3519" t="s">
        <v>98</v>
      </c>
      <c r="C3519" t="s">
        <v>23</v>
      </c>
      <c r="D3519" t="s">
        <v>79</v>
      </c>
      <c r="E3519">
        <v>-479</v>
      </c>
    </row>
    <row r="3520" spans="1:6" hidden="1">
      <c r="A3520">
        <v>1999</v>
      </c>
      <c r="B3520" t="s">
        <v>98</v>
      </c>
      <c r="C3520" t="s">
        <v>23</v>
      </c>
      <c r="D3520" t="s">
        <v>80</v>
      </c>
      <c r="E3520">
        <v>0</v>
      </c>
    </row>
    <row r="3521" spans="1:5" hidden="1">
      <c r="A3521">
        <v>1999</v>
      </c>
      <c r="B3521" t="s">
        <v>98</v>
      </c>
      <c r="C3521" t="s">
        <v>81</v>
      </c>
      <c r="D3521" t="s">
        <v>27</v>
      </c>
      <c r="E3521">
        <v>838096</v>
      </c>
    </row>
    <row r="3522" spans="1:5" hidden="1">
      <c r="A3522">
        <v>1999</v>
      </c>
      <c r="B3522" t="s">
        <v>98</v>
      </c>
      <c r="C3522" t="s">
        <v>81</v>
      </c>
      <c r="D3522" t="s">
        <v>28</v>
      </c>
      <c r="E3522">
        <v>708092</v>
      </c>
    </row>
    <row r="3523" spans="1:5" hidden="1">
      <c r="A3523">
        <v>1999</v>
      </c>
      <c r="B3523" t="s">
        <v>98</v>
      </c>
      <c r="C3523" t="s">
        <v>81</v>
      </c>
      <c r="D3523" t="s">
        <v>82</v>
      </c>
      <c r="E3523">
        <v>447054</v>
      </c>
    </row>
    <row r="3524" spans="1:5" hidden="1">
      <c r="A3524">
        <v>1999</v>
      </c>
      <c r="B3524" t="s">
        <v>98</v>
      </c>
      <c r="C3524" t="s">
        <v>81</v>
      </c>
      <c r="D3524" t="s">
        <v>83</v>
      </c>
      <c r="E3524">
        <v>22839</v>
      </c>
    </row>
    <row r="3525" spans="1:5" hidden="1">
      <c r="A3525">
        <v>1999</v>
      </c>
      <c r="B3525" t="s">
        <v>98</v>
      </c>
      <c r="C3525" t="s">
        <v>81</v>
      </c>
      <c r="D3525" t="s">
        <v>84</v>
      </c>
      <c r="E3525">
        <v>238199</v>
      </c>
    </row>
    <row r="3526" spans="1:5" hidden="1">
      <c r="A3526">
        <v>1999</v>
      </c>
      <c r="B3526" t="s">
        <v>98</v>
      </c>
      <c r="C3526" t="s">
        <v>81</v>
      </c>
      <c r="D3526" t="s">
        <v>29</v>
      </c>
      <c r="E3526">
        <v>130004</v>
      </c>
    </row>
    <row r="3527" spans="1:5" hidden="1">
      <c r="A3527">
        <v>1999</v>
      </c>
      <c r="B3527" t="s">
        <v>98</v>
      </c>
      <c r="C3527" t="s">
        <v>81</v>
      </c>
      <c r="D3527" t="s">
        <v>30</v>
      </c>
      <c r="E3527">
        <v>0</v>
      </c>
    </row>
    <row r="3528" spans="1:5" hidden="1">
      <c r="A3528">
        <v>1999</v>
      </c>
      <c r="B3528" t="s">
        <v>98</v>
      </c>
      <c r="C3528" t="s">
        <v>81</v>
      </c>
      <c r="D3528" t="s">
        <v>32</v>
      </c>
      <c r="E3528">
        <v>0</v>
      </c>
    </row>
    <row r="3529" spans="1:5" hidden="1">
      <c r="A3529">
        <v>1999</v>
      </c>
      <c r="B3529" t="s">
        <v>98</v>
      </c>
      <c r="C3529" t="s">
        <v>81</v>
      </c>
      <c r="D3529" t="s">
        <v>33</v>
      </c>
      <c r="E3529">
        <v>39191</v>
      </c>
    </row>
    <row r="3530" spans="1:5" hidden="1">
      <c r="A3530">
        <v>1999</v>
      </c>
      <c r="B3530" t="s">
        <v>98</v>
      </c>
      <c r="C3530" t="s">
        <v>81</v>
      </c>
      <c r="D3530" t="s">
        <v>34</v>
      </c>
      <c r="E3530">
        <v>13545</v>
      </c>
    </row>
    <row r="3531" spans="1:5" hidden="1">
      <c r="A3531">
        <v>1999</v>
      </c>
      <c r="B3531" t="s">
        <v>98</v>
      </c>
      <c r="C3531" t="s">
        <v>81</v>
      </c>
      <c r="D3531" t="s">
        <v>35</v>
      </c>
      <c r="E3531">
        <v>9263</v>
      </c>
    </row>
    <row r="3532" spans="1:5" hidden="1">
      <c r="A3532">
        <v>1999</v>
      </c>
      <c r="B3532" t="s">
        <v>98</v>
      </c>
      <c r="C3532" t="s">
        <v>81</v>
      </c>
      <c r="D3532" t="s">
        <v>36</v>
      </c>
      <c r="E3532">
        <v>25616</v>
      </c>
    </row>
    <row r="3533" spans="1:5" hidden="1">
      <c r="A3533">
        <v>1999</v>
      </c>
      <c r="B3533" t="s">
        <v>98</v>
      </c>
      <c r="C3533" t="s">
        <v>81</v>
      </c>
      <c r="D3533" t="s">
        <v>37</v>
      </c>
      <c r="E3533">
        <v>25616</v>
      </c>
    </row>
    <row r="3534" spans="1:5" hidden="1">
      <c r="A3534">
        <v>1999</v>
      </c>
      <c r="B3534" t="s">
        <v>98</v>
      </c>
      <c r="C3534" t="s">
        <v>81</v>
      </c>
      <c r="D3534" t="s">
        <v>38</v>
      </c>
      <c r="E3534">
        <v>0</v>
      </c>
    </row>
    <row r="3535" spans="1:5" hidden="1">
      <c r="A3535">
        <v>1999</v>
      </c>
      <c r="B3535" t="s">
        <v>98</v>
      </c>
      <c r="C3535" t="s">
        <v>81</v>
      </c>
      <c r="D3535" t="s">
        <v>39</v>
      </c>
      <c r="E3535">
        <v>0</v>
      </c>
    </row>
    <row r="3536" spans="1:5" hidden="1">
      <c r="A3536">
        <v>1999</v>
      </c>
      <c r="B3536" t="s">
        <v>98</v>
      </c>
      <c r="C3536" t="s">
        <v>81</v>
      </c>
      <c r="D3536" t="s">
        <v>40</v>
      </c>
      <c r="E3536">
        <v>30</v>
      </c>
    </row>
    <row r="3537" spans="1:6" hidden="1">
      <c r="A3537">
        <v>1999</v>
      </c>
      <c r="B3537" t="s">
        <v>98</v>
      </c>
      <c r="C3537" t="s">
        <v>81</v>
      </c>
      <c r="D3537" t="s">
        <v>41</v>
      </c>
      <c r="E3537">
        <v>30</v>
      </c>
    </row>
    <row r="3538" spans="1:6" hidden="1">
      <c r="A3538">
        <v>1999</v>
      </c>
      <c r="B3538" t="s">
        <v>98</v>
      </c>
      <c r="C3538" t="s">
        <v>81</v>
      </c>
      <c r="D3538" t="s">
        <v>42</v>
      </c>
      <c r="E3538">
        <v>0</v>
      </c>
    </row>
    <row r="3539" spans="1:6" hidden="1">
      <c r="A3539">
        <v>1999</v>
      </c>
      <c r="B3539" t="s">
        <v>98</v>
      </c>
      <c r="C3539" t="s">
        <v>81</v>
      </c>
      <c r="D3539" t="s">
        <v>43</v>
      </c>
      <c r="E3539">
        <v>0</v>
      </c>
      <c r="F3539">
        <v>90</v>
      </c>
    </row>
    <row r="3540" spans="1:6" hidden="1">
      <c r="A3540">
        <v>1999</v>
      </c>
      <c r="B3540" t="s">
        <v>98</v>
      </c>
      <c r="C3540" t="s">
        <v>81</v>
      </c>
      <c r="D3540" t="s">
        <v>44</v>
      </c>
      <c r="E3540">
        <v>0</v>
      </c>
    </row>
    <row r="3541" spans="1:6" hidden="1">
      <c r="A3541">
        <v>1999</v>
      </c>
      <c r="B3541" t="s">
        <v>98</v>
      </c>
      <c r="C3541" t="s">
        <v>81</v>
      </c>
      <c r="D3541" t="s">
        <v>45</v>
      </c>
      <c r="E3541">
        <v>465262</v>
      </c>
    </row>
    <row r="3542" spans="1:6" hidden="1">
      <c r="A3542">
        <v>1999</v>
      </c>
      <c r="B3542" t="s">
        <v>98</v>
      </c>
      <c r="C3542" t="s">
        <v>81</v>
      </c>
      <c r="D3542" t="s">
        <v>46</v>
      </c>
      <c r="E3542">
        <v>465262</v>
      </c>
    </row>
    <row r="3543" spans="1:6" hidden="1">
      <c r="A3543">
        <v>1999</v>
      </c>
      <c r="B3543" t="s">
        <v>98</v>
      </c>
      <c r="C3543" t="s">
        <v>81</v>
      </c>
      <c r="D3543" t="s">
        <v>47</v>
      </c>
      <c r="E3543">
        <v>0</v>
      </c>
    </row>
    <row r="3544" spans="1:6" hidden="1">
      <c r="A3544">
        <v>1999</v>
      </c>
      <c r="B3544" t="s">
        <v>98</v>
      </c>
      <c r="C3544" t="s">
        <v>81</v>
      </c>
      <c r="D3544" t="s">
        <v>48</v>
      </c>
      <c r="E3544">
        <v>662049</v>
      </c>
    </row>
    <row r="3545" spans="1:6" hidden="1">
      <c r="A3545">
        <v>1999</v>
      </c>
      <c r="B3545" t="s">
        <v>98</v>
      </c>
      <c r="C3545" t="s">
        <v>81</v>
      </c>
      <c r="D3545" t="s">
        <v>49</v>
      </c>
      <c r="E3545">
        <v>662049</v>
      </c>
    </row>
    <row r="3546" spans="1:6" hidden="1">
      <c r="A3546">
        <v>1999</v>
      </c>
      <c r="B3546" t="s">
        <v>98</v>
      </c>
      <c r="C3546" t="s">
        <v>81</v>
      </c>
      <c r="D3546" t="s">
        <v>50</v>
      </c>
      <c r="E3546">
        <v>490447</v>
      </c>
    </row>
    <row r="3547" spans="1:6" hidden="1">
      <c r="A3547">
        <v>1999</v>
      </c>
      <c r="B3547" t="s">
        <v>98</v>
      </c>
      <c r="C3547" t="s">
        <v>81</v>
      </c>
      <c r="D3547" t="s">
        <v>51</v>
      </c>
      <c r="E3547">
        <v>15166</v>
      </c>
    </row>
    <row r="3548" spans="1:6" hidden="1">
      <c r="A3548">
        <v>1999</v>
      </c>
      <c r="B3548" t="s">
        <v>98</v>
      </c>
      <c r="C3548" t="s">
        <v>81</v>
      </c>
      <c r="D3548" t="s">
        <v>52</v>
      </c>
      <c r="E3548">
        <v>156436</v>
      </c>
    </row>
    <row r="3549" spans="1:6" hidden="1">
      <c r="A3549">
        <v>1999</v>
      </c>
      <c r="B3549" t="s">
        <v>98</v>
      </c>
      <c r="C3549" t="s">
        <v>81</v>
      </c>
      <c r="D3549" t="s">
        <v>53</v>
      </c>
      <c r="E3549">
        <v>0</v>
      </c>
      <c r="F3549">
        <v>90</v>
      </c>
    </row>
    <row r="3550" spans="1:6" hidden="1">
      <c r="A3550">
        <v>1999</v>
      </c>
      <c r="B3550" t="s">
        <v>98</v>
      </c>
      <c r="C3550" t="s">
        <v>81</v>
      </c>
      <c r="D3550" t="s">
        <v>54</v>
      </c>
      <c r="E3550">
        <v>0</v>
      </c>
      <c r="F3550">
        <v>90</v>
      </c>
    </row>
    <row r="3551" spans="1:6" hidden="1">
      <c r="A3551">
        <v>1999</v>
      </c>
      <c r="B3551" t="s">
        <v>98</v>
      </c>
      <c r="C3551" t="s">
        <v>81</v>
      </c>
      <c r="D3551" t="s">
        <v>59</v>
      </c>
      <c r="E3551">
        <v>158334</v>
      </c>
    </row>
    <row r="3552" spans="1:6" hidden="1">
      <c r="A3552">
        <v>1999</v>
      </c>
      <c r="B3552" t="s">
        <v>98</v>
      </c>
      <c r="C3552" t="s">
        <v>81</v>
      </c>
      <c r="D3552" t="s">
        <v>60</v>
      </c>
      <c r="E3552">
        <v>0</v>
      </c>
    </row>
    <row r="3553" spans="1:6" hidden="1">
      <c r="A3553">
        <v>1999</v>
      </c>
      <c r="B3553" t="s">
        <v>98</v>
      </c>
      <c r="C3553" t="s">
        <v>81</v>
      </c>
      <c r="D3553" t="s">
        <v>61</v>
      </c>
      <c r="E3553">
        <v>0</v>
      </c>
    </row>
    <row r="3554" spans="1:6" hidden="1">
      <c r="A3554">
        <v>1999</v>
      </c>
      <c r="B3554" t="s">
        <v>98</v>
      </c>
      <c r="C3554" t="s">
        <v>81</v>
      </c>
      <c r="D3554" t="s">
        <v>62</v>
      </c>
      <c r="E3554">
        <v>0</v>
      </c>
    </row>
    <row r="3555" spans="1:6" hidden="1">
      <c r="A3555">
        <v>1999</v>
      </c>
      <c r="B3555" t="s">
        <v>98</v>
      </c>
      <c r="C3555" t="s">
        <v>81</v>
      </c>
      <c r="D3555" t="s">
        <v>64</v>
      </c>
      <c r="E3555">
        <v>158334</v>
      </c>
    </row>
    <row r="3556" spans="1:6" hidden="1">
      <c r="A3556">
        <v>1999</v>
      </c>
      <c r="B3556" t="s">
        <v>98</v>
      </c>
      <c r="C3556" t="s">
        <v>81</v>
      </c>
      <c r="D3556" t="s">
        <v>67</v>
      </c>
      <c r="E3556">
        <v>46157</v>
      </c>
    </row>
    <row r="3557" spans="1:6" hidden="1">
      <c r="A3557">
        <v>1999</v>
      </c>
      <c r="B3557" t="s">
        <v>98</v>
      </c>
      <c r="C3557" t="s">
        <v>81</v>
      </c>
      <c r="D3557" t="s">
        <v>68</v>
      </c>
      <c r="E3557">
        <v>0</v>
      </c>
    </row>
    <row r="3558" spans="1:6" hidden="1">
      <c r="A3558">
        <v>1999</v>
      </c>
      <c r="B3558" t="s">
        <v>98</v>
      </c>
      <c r="C3558" t="s">
        <v>81</v>
      </c>
      <c r="D3558" t="s">
        <v>69</v>
      </c>
      <c r="E3558">
        <v>46157</v>
      </c>
    </row>
    <row r="3559" spans="1:6" hidden="1">
      <c r="A3559">
        <v>1999</v>
      </c>
      <c r="B3559" t="s">
        <v>98</v>
      </c>
      <c r="C3559" t="s">
        <v>81</v>
      </c>
      <c r="D3559" t="s">
        <v>70</v>
      </c>
      <c r="E3559">
        <v>0</v>
      </c>
    </row>
    <row r="3560" spans="1:6" hidden="1">
      <c r="A3560">
        <v>1999</v>
      </c>
      <c r="B3560" t="s">
        <v>98</v>
      </c>
      <c r="C3560" t="s">
        <v>81</v>
      </c>
      <c r="D3560" t="s">
        <v>100</v>
      </c>
      <c r="E3560">
        <v>2327766</v>
      </c>
    </row>
    <row r="3561" spans="1:6" hidden="1">
      <c r="A3561">
        <v>1999</v>
      </c>
      <c r="B3561" t="s">
        <v>98</v>
      </c>
      <c r="C3561" t="s">
        <v>81</v>
      </c>
      <c r="D3561" t="s">
        <v>86</v>
      </c>
      <c r="E3561">
        <v>1444530</v>
      </c>
    </row>
    <row r="3562" spans="1:6" hidden="1">
      <c r="A3562">
        <v>1999</v>
      </c>
      <c r="B3562" t="s">
        <v>98</v>
      </c>
      <c r="C3562" t="s">
        <v>81</v>
      </c>
      <c r="D3562" t="s">
        <v>87</v>
      </c>
      <c r="E3562">
        <v>64135</v>
      </c>
    </row>
    <row r="3563" spans="1:6" hidden="1">
      <c r="A3563">
        <v>1999</v>
      </c>
      <c r="B3563" t="s">
        <v>98</v>
      </c>
      <c r="C3563" t="s">
        <v>81</v>
      </c>
      <c r="D3563" t="s">
        <v>101</v>
      </c>
      <c r="E3563">
        <v>118677</v>
      </c>
    </row>
    <row r="3564" spans="1:6" hidden="1">
      <c r="A3564">
        <v>1999</v>
      </c>
      <c r="B3564" t="s">
        <v>98</v>
      </c>
      <c r="C3564" t="s">
        <v>81</v>
      </c>
      <c r="D3564" t="s">
        <v>88</v>
      </c>
      <c r="E3564">
        <v>26604</v>
      </c>
    </row>
    <row r="3565" spans="1:6" hidden="1">
      <c r="A3565">
        <v>1999</v>
      </c>
      <c r="B3565" t="s">
        <v>98</v>
      </c>
      <c r="C3565" t="s">
        <v>81</v>
      </c>
      <c r="D3565" t="s">
        <v>89</v>
      </c>
      <c r="E3565">
        <v>1353791</v>
      </c>
    </row>
    <row r="3566" spans="1:6" hidden="1">
      <c r="A3566">
        <v>1999</v>
      </c>
      <c r="B3566" t="s">
        <v>98</v>
      </c>
      <c r="C3566" t="s">
        <v>81</v>
      </c>
      <c r="D3566" t="s">
        <v>77</v>
      </c>
      <c r="E3566">
        <v>298313</v>
      </c>
    </row>
    <row r="3567" spans="1:6" hidden="1">
      <c r="A3567">
        <v>1999</v>
      </c>
      <c r="B3567" t="s">
        <v>102</v>
      </c>
      <c r="C3567" t="s">
        <v>7</v>
      </c>
      <c r="D3567" t="s">
        <v>263</v>
      </c>
      <c r="E3567">
        <v>-240873</v>
      </c>
    </row>
    <row r="3568" spans="1:6" hidden="1">
      <c r="A3568">
        <v>1999</v>
      </c>
      <c r="B3568" t="s">
        <v>102</v>
      </c>
      <c r="C3568" t="s">
        <v>7</v>
      </c>
      <c r="D3568" t="s">
        <v>8</v>
      </c>
      <c r="E3568">
        <v>0</v>
      </c>
      <c r="F3568">
        <v>20</v>
      </c>
    </row>
    <row r="3569" spans="1:6" hidden="1">
      <c r="A3569">
        <v>1999</v>
      </c>
      <c r="B3569" t="s">
        <v>102</v>
      </c>
      <c r="C3569" t="s">
        <v>7</v>
      </c>
      <c r="D3569" t="s">
        <v>9</v>
      </c>
      <c r="E3569">
        <v>0</v>
      </c>
      <c r="F3569">
        <v>20</v>
      </c>
    </row>
    <row r="3570" spans="1:6" hidden="1">
      <c r="A3570">
        <v>1999</v>
      </c>
      <c r="B3570" t="s">
        <v>102</v>
      </c>
      <c r="C3570" t="s">
        <v>10</v>
      </c>
      <c r="D3570" t="s">
        <v>11</v>
      </c>
      <c r="E3570">
        <v>-404652</v>
      </c>
    </row>
    <row r="3571" spans="1:6" hidden="1">
      <c r="A3571">
        <v>1999</v>
      </c>
      <c r="B3571" t="s">
        <v>102</v>
      </c>
      <c r="C3571" t="s">
        <v>10</v>
      </c>
      <c r="D3571" t="s">
        <v>91</v>
      </c>
      <c r="E3571">
        <v>563998</v>
      </c>
    </row>
    <row r="3572" spans="1:6" hidden="1">
      <c r="A3572">
        <v>1999</v>
      </c>
      <c r="B3572" t="s">
        <v>102</v>
      </c>
      <c r="C3572" t="s">
        <v>10</v>
      </c>
      <c r="D3572" t="s">
        <v>92</v>
      </c>
      <c r="E3572">
        <v>445934</v>
      </c>
    </row>
    <row r="3573" spans="1:6" hidden="1">
      <c r="A3573">
        <v>1999</v>
      </c>
      <c r="B3573" t="s">
        <v>102</v>
      </c>
      <c r="C3573" t="s">
        <v>10</v>
      </c>
      <c r="D3573" t="s">
        <v>14</v>
      </c>
      <c r="E3573">
        <v>370125</v>
      </c>
    </row>
    <row r="3574" spans="1:6" hidden="1">
      <c r="A3574">
        <v>1999</v>
      </c>
      <c r="B3574" t="s">
        <v>102</v>
      </c>
      <c r="C3574" t="s">
        <v>10</v>
      </c>
      <c r="D3574" t="s">
        <v>15</v>
      </c>
      <c r="E3574">
        <v>152483</v>
      </c>
    </row>
    <row r="3575" spans="1:6" hidden="1">
      <c r="A3575">
        <v>1999</v>
      </c>
      <c r="B3575" t="s">
        <v>102</v>
      </c>
      <c r="C3575" t="s">
        <v>10</v>
      </c>
      <c r="D3575" t="s">
        <v>16</v>
      </c>
      <c r="E3575">
        <v>217641</v>
      </c>
    </row>
    <row r="3576" spans="1:6" hidden="1">
      <c r="A3576">
        <v>1999</v>
      </c>
      <c r="B3576" t="s">
        <v>102</v>
      </c>
      <c r="C3576" t="s">
        <v>10</v>
      </c>
      <c r="D3576" t="s">
        <v>17</v>
      </c>
      <c r="E3576">
        <v>0</v>
      </c>
      <c r="F3576">
        <v>20</v>
      </c>
    </row>
    <row r="3577" spans="1:6" hidden="1">
      <c r="A3577">
        <v>1999</v>
      </c>
      <c r="B3577" t="s">
        <v>102</v>
      </c>
      <c r="C3577" t="s">
        <v>10</v>
      </c>
      <c r="D3577" t="s">
        <v>18</v>
      </c>
      <c r="E3577">
        <v>3675977</v>
      </c>
    </row>
    <row r="3578" spans="1:6" hidden="1">
      <c r="A3578">
        <v>1999</v>
      </c>
      <c r="B3578" t="s">
        <v>102</v>
      </c>
      <c r="C3578" t="s">
        <v>10</v>
      </c>
      <c r="D3578" t="s">
        <v>19</v>
      </c>
      <c r="E3578">
        <v>3700709</v>
      </c>
    </row>
    <row r="3579" spans="1:6" hidden="1">
      <c r="A3579">
        <v>1999</v>
      </c>
      <c r="B3579" t="s">
        <v>102</v>
      </c>
      <c r="C3579" t="s">
        <v>10</v>
      </c>
      <c r="D3579" t="s">
        <v>20</v>
      </c>
      <c r="E3579">
        <v>4289742</v>
      </c>
    </row>
    <row r="3580" spans="1:6" hidden="1">
      <c r="A3580">
        <v>1999</v>
      </c>
      <c r="B3580" t="s">
        <v>102</v>
      </c>
      <c r="C3580" t="s">
        <v>10</v>
      </c>
      <c r="D3580" t="s">
        <v>21</v>
      </c>
      <c r="E3580">
        <v>-286587</v>
      </c>
    </row>
    <row r="3581" spans="1:6" hidden="1">
      <c r="A3581">
        <v>1999</v>
      </c>
      <c r="B3581" t="s">
        <v>102</v>
      </c>
      <c r="C3581" t="s">
        <v>10</v>
      </c>
      <c r="D3581" t="s">
        <v>22</v>
      </c>
      <c r="E3581">
        <v>-374573</v>
      </c>
    </row>
    <row r="3582" spans="1:6" hidden="1">
      <c r="A3582">
        <v>1999</v>
      </c>
      <c r="B3582" t="s">
        <v>102</v>
      </c>
      <c r="C3582" t="s">
        <v>23</v>
      </c>
      <c r="D3582" t="s">
        <v>24</v>
      </c>
      <c r="E3582">
        <v>194391</v>
      </c>
    </row>
    <row r="3583" spans="1:6" hidden="1">
      <c r="A3583">
        <v>1999</v>
      </c>
      <c r="B3583" t="s">
        <v>102</v>
      </c>
      <c r="C3583" t="s">
        <v>23</v>
      </c>
      <c r="D3583" t="s">
        <v>25</v>
      </c>
      <c r="E3583">
        <v>158549</v>
      </c>
    </row>
    <row r="3584" spans="1:6" hidden="1">
      <c r="A3584">
        <v>1999</v>
      </c>
      <c r="B3584" t="s">
        <v>102</v>
      </c>
      <c r="C3584" t="s">
        <v>23</v>
      </c>
      <c r="D3584" t="s">
        <v>26</v>
      </c>
      <c r="E3584">
        <v>35841</v>
      </c>
    </row>
    <row r="3585" spans="1:5" hidden="1">
      <c r="A3585">
        <v>1999</v>
      </c>
      <c r="B3585" t="s">
        <v>102</v>
      </c>
      <c r="C3585" t="s">
        <v>23</v>
      </c>
      <c r="D3585" t="s">
        <v>27</v>
      </c>
      <c r="E3585">
        <v>247</v>
      </c>
    </row>
    <row r="3586" spans="1:5" hidden="1">
      <c r="A3586">
        <v>1999</v>
      </c>
      <c r="B3586" t="s">
        <v>102</v>
      </c>
      <c r="C3586" t="s">
        <v>23</v>
      </c>
      <c r="D3586" t="s">
        <v>29</v>
      </c>
      <c r="E3586">
        <v>247</v>
      </c>
    </row>
    <row r="3587" spans="1:5" hidden="1">
      <c r="A3587">
        <v>1999</v>
      </c>
      <c r="B3587" t="s">
        <v>102</v>
      </c>
      <c r="C3587" t="s">
        <v>23</v>
      </c>
      <c r="D3587" t="s">
        <v>33</v>
      </c>
      <c r="E3587">
        <v>7162</v>
      </c>
    </row>
    <row r="3588" spans="1:5" hidden="1">
      <c r="A3588">
        <v>1999</v>
      </c>
      <c r="B3588" t="s">
        <v>102</v>
      </c>
      <c r="C3588" t="s">
        <v>23</v>
      </c>
      <c r="D3588" t="s">
        <v>34</v>
      </c>
      <c r="E3588">
        <v>3729</v>
      </c>
    </row>
    <row r="3589" spans="1:5" hidden="1">
      <c r="A3589">
        <v>1999</v>
      </c>
      <c r="B3589" t="s">
        <v>102</v>
      </c>
      <c r="C3589" t="s">
        <v>23</v>
      </c>
      <c r="D3589" t="s">
        <v>35</v>
      </c>
      <c r="E3589">
        <v>12847</v>
      </c>
    </row>
    <row r="3590" spans="1:5" hidden="1">
      <c r="A3590">
        <v>1999</v>
      </c>
      <c r="B3590" t="s">
        <v>102</v>
      </c>
      <c r="C3590" t="s">
        <v>23</v>
      </c>
      <c r="D3590" t="s">
        <v>39</v>
      </c>
      <c r="E3590">
        <v>0</v>
      </c>
    </row>
    <row r="3591" spans="1:5" hidden="1">
      <c r="A3591">
        <v>1999</v>
      </c>
      <c r="B3591" t="s">
        <v>102</v>
      </c>
      <c r="C3591" t="s">
        <v>23</v>
      </c>
      <c r="D3591" t="s">
        <v>40</v>
      </c>
      <c r="E3591">
        <v>0</v>
      </c>
    </row>
    <row r="3592" spans="1:5" hidden="1">
      <c r="A3592">
        <v>1999</v>
      </c>
      <c r="B3592" t="s">
        <v>102</v>
      </c>
      <c r="C3592" t="s">
        <v>23</v>
      </c>
      <c r="D3592" t="s">
        <v>41</v>
      </c>
      <c r="E3592">
        <v>0</v>
      </c>
    </row>
    <row r="3593" spans="1:5" hidden="1">
      <c r="A3593">
        <v>1999</v>
      </c>
      <c r="B3593" t="s">
        <v>102</v>
      </c>
      <c r="C3593" t="s">
        <v>23</v>
      </c>
      <c r="D3593" t="s">
        <v>42</v>
      </c>
      <c r="E3593">
        <v>0</v>
      </c>
    </row>
    <row r="3594" spans="1:5" hidden="1">
      <c r="A3594">
        <v>1999</v>
      </c>
      <c r="B3594" t="s">
        <v>102</v>
      </c>
      <c r="C3594" t="s">
        <v>23</v>
      </c>
      <c r="D3594" t="s">
        <v>43</v>
      </c>
      <c r="E3594">
        <v>0</v>
      </c>
    </row>
    <row r="3595" spans="1:5" hidden="1">
      <c r="A3595">
        <v>1999</v>
      </c>
      <c r="B3595" t="s">
        <v>102</v>
      </c>
      <c r="C3595" t="s">
        <v>23</v>
      </c>
      <c r="D3595" t="s">
        <v>44</v>
      </c>
      <c r="E3595">
        <v>3433</v>
      </c>
    </row>
    <row r="3596" spans="1:5" hidden="1">
      <c r="A3596">
        <v>1999</v>
      </c>
      <c r="B3596" t="s">
        <v>102</v>
      </c>
      <c r="C3596" t="s">
        <v>23</v>
      </c>
      <c r="D3596" t="s">
        <v>45</v>
      </c>
      <c r="E3596">
        <v>341700</v>
      </c>
    </row>
    <row r="3597" spans="1:5" hidden="1">
      <c r="A3597">
        <v>1999</v>
      </c>
      <c r="B3597" t="s">
        <v>102</v>
      </c>
      <c r="C3597" t="s">
        <v>23</v>
      </c>
      <c r="D3597" t="s">
        <v>46</v>
      </c>
      <c r="E3597">
        <v>341700</v>
      </c>
    </row>
    <row r="3598" spans="1:5" hidden="1">
      <c r="A3598">
        <v>1999</v>
      </c>
      <c r="B3598" t="s">
        <v>102</v>
      </c>
      <c r="C3598" t="s">
        <v>23</v>
      </c>
      <c r="D3598" t="s">
        <v>47</v>
      </c>
      <c r="E3598">
        <v>0</v>
      </c>
    </row>
    <row r="3599" spans="1:5" hidden="1">
      <c r="A3599">
        <v>1999</v>
      </c>
      <c r="B3599" t="s">
        <v>102</v>
      </c>
      <c r="C3599" t="s">
        <v>23</v>
      </c>
      <c r="D3599" t="s">
        <v>48</v>
      </c>
      <c r="E3599">
        <v>692933</v>
      </c>
    </row>
    <row r="3600" spans="1:5" hidden="1">
      <c r="A3600">
        <v>1999</v>
      </c>
      <c r="B3600" t="s">
        <v>102</v>
      </c>
      <c r="C3600" t="s">
        <v>23</v>
      </c>
      <c r="D3600" t="s">
        <v>49</v>
      </c>
      <c r="E3600">
        <v>692933</v>
      </c>
    </row>
    <row r="3601" spans="1:5" hidden="1">
      <c r="A3601">
        <v>1999</v>
      </c>
      <c r="B3601" t="s">
        <v>102</v>
      </c>
      <c r="C3601" t="s">
        <v>23</v>
      </c>
      <c r="D3601" t="s">
        <v>50</v>
      </c>
      <c r="E3601">
        <v>490447</v>
      </c>
    </row>
    <row r="3602" spans="1:5" hidden="1">
      <c r="A3602">
        <v>1999</v>
      </c>
      <c r="B3602" t="s">
        <v>102</v>
      </c>
      <c r="C3602" t="s">
        <v>23</v>
      </c>
      <c r="D3602" t="s">
        <v>51</v>
      </c>
      <c r="E3602">
        <v>46023</v>
      </c>
    </row>
    <row r="3603" spans="1:5" hidden="1">
      <c r="A3603">
        <v>1999</v>
      </c>
      <c r="B3603" t="s">
        <v>102</v>
      </c>
      <c r="C3603" t="s">
        <v>23</v>
      </c>
      <c r="D3603" t="s">
        <v>52</v>
      </c>
      <c r="E3603">
        <v>156436</v>
      </c>
    </row>
    <row r="3604" spans="1:5" hidden="1">
      <c r="A3604">
        <v>1999</v>
      </c>
      <c r="B3604" t="s">
        <v>102</v>
      </c>
      <c r="C3604" t="s">
        <v>23</v>
      </c>
      <c r="D3604" t="s">
        <v>53</v>
      </c>
      <c r="E3604">
        <v>26</v>
      </c>
    </row>
    <row r="3605" spans="1:5" hidden="1">
      <c r="A3605">
        <v>1999</v>
      </c>
      <c r="B3605" t="s">
        <v>102</v>
      </c>
      <c r="C3605" t="s">
        <v>23</v>
      </c>
      <c r="D3605" t="s">
        <v>54</v>
      </c>
      <c r="E3605">
        <v>0</v>
      </c>
    </row>
    <row r="3606" spans="1:5" hidden="1">
      <c r="A3606">
        <v>1999</v>
      </c>
      <c r="B3606" t="s">
        <v>102</v>
      </c>
      <c r="C3606" t="s">
        <v>23</v>
      </c>
      <c r="D3606" t="s">
        <v>55</v>
      </c>
      <c r="E3606">
        <v>0</v>
      </c>
    </row>
    <row r="3607" spans="1:5" hidden="1">
      <c r="A3607">
        <v>1999</v>
      </c>
      <c r="B3607" t="s">
        <v>102</v>
      </c>
      <c r="C3607" t="s">
        <v>23</v>
      </c>
      <c r="D3607" t="s">
        <v>59</v>
      </c>
      <c r="E3607">
        <v>29066</v>
      </c>
    </row>
    <row r="3608" spans="1:5" hidden="1">
      <c r="A3608">
        <v>1999</v>
      </c>
      <c r="B3608" t="s">
        <v>102</v>
      </c>
      <c r="C3608" t="s">
        <v>23</v>
      </c>
      <c r="D3608" t="s">
        <v>60</v>
      </c>
      <c r="E3608">
        <v>14405</v>
      </c>
    </row>
    <row r="3609" spans="1:5" hidden="1">
      <c r="A3609">
        <v>1999</v>
      </c>
      <c r="B3609" t="s">
        <v>102</v>
      </c>
      <c r="C3609" t="s">
        <v>23</v>
      </c>
      <c r="D3609" t="s">
        <v>64</v>
      </c>
      <c r="E3609">
        <v>14661</v>
      </c>
    </row>
    <row r="3610" spans="1:5" hidden="1">
      <c r="A3610">
        <v>1999</v>
      </c>
      <c r="B3610" t="s">
        <v>102</v>
      </c>
      <c r="C3610" t="s">
        <v>23</v>
      </c>
      <c r="D3610" t="s">
        <v>66</v>
      </c>
      <c r="E3610">
        <v>0</v>
      </c>
    </row>
    <row r="3611" spans="1:5" hidden="1">
      <c r="A3611">
        <v>1999</v>
      </c>
      <c r="B3611" t="s">
        <v>102</v>
      </c>
      <c r="C3611" t="s">
        <v>23</v>
      </c>
      <c r="D3611" t="s">
        <v>67</v>
      </c>
      <c r="E3611">
        <v>0</v>
      </c>
    </row>
    <row r="3612" spans="1:5" hidden="1">
      <c r="A3612">
        <v>1999</v>
      </c>
      <c r="B3612" t="s">
        <v>102</v>
      </c>
      <c r="C3612" t="s">
        <v>23</v>
      </c>
      <c r="D3612" t="s">
        <v>68</v>
      </c>
      <c r="E3612">
        <v>0</v>
      </c>
    </row>
    <row r="3613" spans="1:5" hidden="1">
      <c r="A3613">
        <v>1999</v>
      </c>
      <c r="B3613" t="s">
        <v>102</v>
      </c>
      <c r="C3613" t="s">
        <v>23</v>
      </c>
      <c r="D3613" t="s">
        <v>70</v>
      </c>
      <c r="E3613">
        <v>0</v>
      </c>
    </row>
    <row r="3614" spans="1:5" hidden="1">
      <c r="A3614">
        <v>1999</v>
      </c>
      <c r="B3614" t="s">
        <v>102</v>
      </c>
      <c r="C3614" t="s">
        <v>23</v>
      </c>
      <c r="D3614" t="s">
        <v>71</v>
      </c>
      <c r="E3614">
        <v>0</v>
      </c>
    </row>
    <row r="3615" spans="1:5" hidden="1">
      <c r="A3615">
        <v>1999</v>
      </c>
      <c r="B3615" t="s">
        <v>102</v>
      </c>
      <c r="C3615" t="s">
        <v>23</v>
      </c>
      <c r="D3615" t="s">
        <v>72</v>
      </c>
      <c r="E3615">
        <v>572854</v>
      </c>
    </row>
    <row r="3616" spans="1:5" hidden="1">
      <c r="A3616">
        <v>1999</v>
      </c>
      <c r="B3616" t="s">
        <v>102</v>
      </c>
      <c r="C3616" t="s">
        <v>23</v>
      </c>
      <c r="D3616" t="s">
        <v>73</v>
      </c>
      <c r="E3616">
        <v>3987328</v>
      </c>
    </row>
    <row r="3617" spans="1:5" hidden="1">
      <c r="A3617">
        <v>1999</v>
      </c>
      <c r="B3617" t="s">
        <v>102</v>
      </c>
      <c r="C3617" t="s">
        <v>23</v>
      </c>
      <c r="D3617" t="s">
        <v>74</v>
      </c>
      <c r="E3617">
        <v>3987328</v>
      </c>
    </row>
    <row r="3618" spans="1:5" hidden="1">
      <c r="A3618">
        <v>1999</v>
      </c>
      <c r="B3618" t="s">
        <v>102</v>
      </c>
      <c r="C3618" t="s">
        <v>23</v>
      </c>
      <c r="D3618" t="s">
        <v>76</v>
      </c>
      <c r="E3618">
        <v>87986</v>
      </c>
    </row>
    <row r="3619" spans="1:5" hidden="1">
      <c r="A3619">
        <v>1999</v>
      </c>
      <c r="B3619" t="s">
        <v>102</v>
      </c>
      <c r="C3619" t="s">
        <v>23</v>
      </c>
      <c r="D3619" t="s">
        <v>77</v>
      </c>
      <c r="E3619">
        <v>118065</v>
      </c>
    </row>
    <row r="3620" spans="1:5" hidden="1">
      <c r="A3620">
        <v>1999</v>
      </c>
      <c r="B3620" t="s">
        <v>102</v>
      </c>
      <c r="C3620" t="s">
        <v>23</v>
      </c>
      <c r="D3620" t="s">
        <v>78</v>
      </c>
      <c r="E3620">
        <v>146100</v>
      </c>
    </row>
    <row r="3621" spans="1:5" hidden="1">
      <c r="A3621">
        <v>1999</v>
      </c>
      <c r="B3621" t="s">
        <v>102</v>
      </c>
      <c r="C3621" t="s">
        <v>23</v>
      </c>
      <c r="D3621" t="s">
        <v>79</v>
      </c>
      <c r="E3621">
        <v>-58114</v>
      </c>
    </row>
    <row r="3622" spans="1:5" hidden="1">
      <c r="A3622">
        <v>1999</v>
      </c>
      <c r="B3622" t="s">
        <v>102</v>
      </c>
      <c r="C3622" t="s">
        <v>23</v>
      </c>
      <c r="D3622" t="s">
        <v>80</v>
      </c>
      <c r="E3622">
        <v>0</v>
      </c>
    </row>
    <row r="3623" spans="1:5" hidden="1">
      <c r="A3623">
        <v>1999</v>
      </c>
      <c r="B3623" t="s">
        <v>102</v>
      </c>
      <c r="C3623" t="s">
        <v>81</v>
      </c>
      <c r="D3623" t="s">
        <v>24</v>
      </c>
      <c r="E3623">
        <v>2718161</v>
      </c>
    </row>
    <row r="3624" spans="1:5" hidden="1">
      <c r="A3624">
        <v>1999</v>
      </c>
      <c r="B3624" t="s">
        <v>102</v>
      </c>
      <c r="C3624" t="s">
        <v>81</v>
      </c>
      <c r="D3624" t="s">
        <v>25</v>
      </c>
      <c r="E3624">
        <v>2181690</v>
      </c>
    </row>
    <row r="3625" spans="1:5" hidden="1">
      <c r="A3625">
        <v>1999</v>
      </c>
      <c r="B3625" t="s">
        <v>102</v>
      </c>
      <c r="C3625" t="s">
        <v>81</v>
      </c>
      <c r="D3625" t="s">
        <v>26</v>
      </c>
      <c r="E3625">
        <v>536470</v>
      </c>
    </row>
    <row r="3626" spans="1:5" hidden="1">
      <c r="A3626">
        <v>1999</v>
      </c>
      <c r="B3626" t="s">
        <v>102</v>
      </c>
      <c r="C3626" t="s">
        <v>81</v>
      </c>
      <c r="D3626" t="s">
        <v>30</v>
      </c>
      <c r="E3626">
        <v>764</v>
      </c>
    </row>
    <row r="3627" spans="1:5" hidden="1">
      <c r="A3627">
        <v>1999</v>
      </c>
      <c r="B3627" t="s">
        <v>102</v>
      </c>
      <c r="C3627" t="s">
        <v>81</v>
      </c>
      <c r="D3627" t="s">
        <v>32</v>
      </c>
      <c r="E3627">
        <v>764</v>
      </c>
    </row>
    <row r="3628" spans="1:5" hidden="1">
      <c r="A3628">
        <v>1999</v>
      </c>
      <c r="B3628" t="s">
        <v>102</v>
      </c>
      <c r="C3628" t="s">
        <v>81</v>
      </c>
      <c r="D3628" t="s">
        <v>33</v>
      </c>
      <c r="E3628">
        <v>594853</v>
      </c>
    </row>
    <row r="3629" spans="1:5" hidden="1">
      <c r="A3629">
        <v>1999</v>
      </c>
      <c r="B3629" t="s">
        <v>102</v>
      </c>
      <c r="C3629" t="s">
        <v>81</v>
      </c>
      <c r="D3629" t="s">
        <v>34</v>
      </c>
      <c r="E3629">
        <v>18674</v>
      </c>
    </row>
    <row r="3630" spans="1:5" hidden="1">
      <c r="A3630">
        <v>1999</v>
      </c>
      <c r="B3630" t="s">
        <v>102</v>
      </c>
      <c r="C3630" t="s">
        <v>81</v>
      </c>
      <c r="D3630" t="s">
        <v>35</v>
      </c>
      <c r="E3630">
        <v>10198</v>
      </c>
    </row>
    <row r="3631" spans="1:5" hidden="1">
      <c r="A3631">
        <v>1999</v>
      </c>
      <c r="B3631" t="s">
        <v>102</v>
      </c>
      <c r="C3631" t="s">
        <v>81</v>
      </c>
      <c r="D3631" t="s">
        <v>36</v>
      </c>
      <c r="E3631">
        <v>565362</v>
      </c>
    </row>
    <row r="3632" spans="1:5" hidden="1">
      <c r="A3632">
        <v>1999</v>
      </c>
      <c r="B3632" t="s">
        <v>102</v>
      </c>
      <c r="C3632" t="s">
        <v>81</v>
      </c>
      <c r="D3632" t="s">
        <v>37</v>
      </c>
      <c r="E3632">
        <v>5428</v>
      </c>
    </row>
    <row r="3633" spans="1:5" hidden="1">
      <c r="A3633">
        <v>1999</v>
      </c>
      <c r="B3633" t="s">
        <v>102</v>
      </c>
      <c r="C3633" t="s">
        <v>81</v>
      </c>
      <c r="D3633" t="s">
        <v>38</v>
      </c>
      <c r="E3633">
        <v>559934</v>
      </c>
    </row>
    <row r="3634" spans="1:5" hidden="1">
      <c r="A3634">
        <v>1999</v>
      </c>
      <c r="B3634" t="s">
        <v>102</v>
      </c>
      <c r="C3634" t="s">
        <v>81</v>
      </c>
      <c r="D3634" t="s">
        <v>39</v>
      </c>
      <c r="E3634">
        <v>0</v>
      </c>
    </row>
    <row r="3635" spans="1:5" hidden="1">
      <c r="A3635">
        <v>1999</v>
      </c>
      <c r="B3635" t="s">
        <v>102</v>
      </c>
      <c r="C3635" t="s">
        <v>81</v>
      </c>
      <c r="D3635" t="s">
        <v>40</v>
      </c>
      <c r="E3635">
        <v>743</v>
      </c>
    </row>
    <row r="3636" spans="1:5" hidden="1">
      <c r="A3636">
        <v>1999</v>
      </c>
      <c r="B3636" t="s">
        <v>102</v>
      </c>
      <c r="C3636" t="s">
        <v>81</v>
      </c>
      <c r="D3636" t="s">
        <v>41</v>
      </c>
      <c r="E3636">
        <v>717</v>
      </c>
    </row>
    <row r="3637" spans="1:5" hidden="1">
      <c r="A3637">
        <v>1999</v>
      </c>
      <c r="B3637" t="s">
        <v>102</v>
      </c>
      <c r="C3637" t="s">
        <v>81</v>
      </c>
      <c r="D3637" t="s">
        <v>42</v>
      </c>
      <c r="E3637">
        <v>26</v>
      </c>
    </row>
    <row r="3638" spans="1:5" hidden="1">
      <c r="A3638">
        <v>1999</v>
      </c>
      <c r="B3638" t="s">
        <v>102</v>
      </c>
      <c r="C3638" t="s">
        <v>81</v>
      </c>
      <c r="D3638" t="s">
        <v>43</v>
      </c>
      <c r="E3638">
        <v>0</v>
      </c>
    </row>
    <row r="3639" spans="1:5" hidden="1">
      <c r="A3639">
        <v>1999</v>
      </c>
      <c r="B3639" t="s">
        <v>102</v>
      </c>
      <c r="C3639" t="s">
        <v>81</v>
      </c>
      <c r="D3639" t="s">
        <v>44</v>
      </c>
      <c r="E3639">
        <v>10074</v>
      </c>
    </row>
    <row r="3640" spans="1:5" hidden="1">
      <c r="A3640">
        <v>1999</v>
      </c>
      <c r="B3640" t="s">
        <v>102</v>
      </c>
      <c r="C3640" t="s">
        <v>81</v>
      </c>
      <c r="D3640" t="s">
        <v>48</v>
      </c>
      <c r="E3640">
        <v>1562724</v>
      </c>
    </row>
    <row r="3641" spans="1:5" hidden="1">
      <c r="A3641">
        <v>1999</v>
      </c>
      <c r="B3641" t="s">
        <v>102</v>
      </c>
      <c r="C3641" t="s">
        <v>81</v>
      </c>
      <c r="D3641" t="s">
        <v>49</v>
      </c>
      <c r="E3641">
        <v>0</v>
      </c>
    </row>
    <row r="3642" spans="1:5" hidden="1">
      <c r="A3642">
        <v>1999</v>
      </c>
      <c r="B3642" t="s">
        <v>102</v>
      </c>
      <c r="C3642" t="s">
        <v>81</v>
      </c>
      <c r="D3642" t="s">
        <v>50</v>
      </c>
      <c r="E3642">
        <v>0</v>
      </c>
    </row>
    <row r="3643" spans="1:5" hidden="1">
      <c r="A3643">
        <v>1999</v>
      </c>
      <c r="B3643" t="s">
        <v>102</v>
      </c>
      <c r="C3643" t="s">
        <v>81</v>
      </c>
      <c r="D3643" t="s">
        <v>51</v>
      </c>
      <c r="E3643">
        <v>0</v>
      </c>
    </row>
    <row r="3644" spans="1:5" hidden="1">
      <c r="A3644">
        <v>1999</v>
      </c>
      <c r="B3644" t="s">
        <v>102</v>
      </c>
      <c r="C3644" t="s">
        <v>81</v>
      </c>
      <c r="D3644" t="s">
        <v>52</v>
      </c>
      <c r="E3644">
        <v>0</v>
      </c>
    </row>
    <row r="3645" spans="1:5" hidden="1">
      <c r="A3645">
        <v>1999</v>
      </c>
      <c r="B3645" t="s">
        <v>102</v>
      </c>
      <c r="C3645" t="s">
        <v>81</v>
      </c>
      <c r="D3645" t="s">
        <v>53</v>
      </c>
      <c r="E3645">
        <v>0</v>
      </c>
    </row>
    <row r="3646" spans="1:5" hidden="1">
      <c r="A3646">
        <v>1999</v>
      </c>
      <c r="B3646" t="s">
        <v>102</v>
      </c>
      <c r="C3646" t="s">
        <v>81</v>
      </c>
      <c r="D3646" t="s">
        <v>54</v>
      </c>
      <c r="E3646">
        <v>0</v>
      </c>
    </row>
    <row r="3647" spans="1:5" hidden="1">
      <c r="A3647">
        <v>1999</v>
      </c>
      <c r="B3647" t="s">
        <v>102</v>
      </c>
      <c r="C3647" t="s">
        <v>81</v>
      </c>
      <c r="D3647" t="s">
        <v>55</v>
      </c>
      <c r="E3647">
        <v>973691</v>
      </c>
    </row>
    <row r="3648" spans="1:5" hidden="1">
      <c r="A3648">
        <v>1999</v>
      </c>
      <c r="B3648" t="s">
        <v>102</v>
      </c>
      <c r="C3648" t="s">
        <v>81</v>
      </c>
      <c r="D3648" t="s">
        <v>56</v>
      </c>
      <c r="E3648">
        <v>589032</v>
      </c>
    </row>
    <row r="3649" spans="1:6" hidden="1">
      <c r="A3649">
        <v>1999</v>
      </c>
      <c r="B3649" t="s">
        <v>102</v>
      </c>
      <c r="C3649" t="s">
        <v>81</v>
      </c>
      <c r="D3649" t="s">
        <v>57</v>
      </c>
      <c r="E3649">
        <v>587393</v>
      </c>
    </row>
    <row r="3650" spans="1:6" hidden="1">
      <c r="A3650">
        <v>1999</v>
      </c>
      <c r="B3650" t="s">
        <v>102</v>
      </c>
      <c r="C3650" t="s">
        <v>81</v>
      </c>
      <c r="D3650" t="s">
        <v>58</v>
      </c>
      <c r="E3650">
        <v>1640</v>
      </c>
    </row>
    <row r="3651" spans="1:6" hidden="1">
      <c r="A3651">
        <v>1999</v>
      </c>
      <c r="B3651" t="s">
        <v>102</v>
      </c>
      <c r="C3651" t="s">
        <v>81</v>
      </c>
      <c r="D3651" t="s">
        <v>59</v>
      </c>
      <c r="E3651">
        <v>114740</v>
      </c>
    </row>
    <row r="3652" spans="1:6" hidden="1">
      <c r="A3652">
        <v>1999</v>
      </c>
      <c r="B3652" t="s">
        <v>102</v>
      </c>
      <c r="C3652" t="s">
        <v>81</v>
      </c>
      <c r="D3652" t="s">
        <v>61</v>
      </c>
      <c r="E3652">
        <v>20071</v>
      </c>
    </row>
    <row r="3653" spans="1:6" hidden="1">
      <c r="A3653">
        <v>1999</v>
      </c>
      <c r="B3653" t="s">
        <v>102</v>
      </c>
      <c r="C3653" t="s">
        <v>81</v>
      </c>
      <c r="D3653" t="s">
        <v>64</v>
      </c>
      <c r="E3653">
        <v>94669</v>
      </c>
    </row>
    <row r="3654" spans="1:6" hidden="1">
      <c r="A3654">
        <v>1999</v>
      </c>
      <c r="B3654" t="s">
        <v>102</v>
      </c>
      <c r="C3654" t="s">
        <v>81</v>
      </c>
      <c r="D3654" t="s">
        <v>66</v>
      </c>
      <c r="E3654">
        <v>31</v>
      </c>
    </row>
    <row r="3655" spans="1:6" hidden="1">
      <c r="A3655">
        <v>1999</v>
      </c>
      <c r="B3655" t="s">
        <v>102</v>
      </c>
      <c r="C3655" t="s">
        <v>81</v>
      </c>
      <c r="D3655" t="s">
        <v>67</v>
      </c>
      <c r="E3655">
        <v>0</v>
      </c>
    </row>
    <row r="3656" spans="1:6" hidden="1">
      <c r="A3656">
        <v>1999</v>
      </c>
      <c r="B3656" t="s">
        <v>102</v>
      </c>
      <c r="C3656" t="s">
        <v>81</v>
      </c>
      <c r="D3656" t="s">
        <v>69</v>
      </c>
      <c r="E3656">
        <v>0</v>
      </c>
    </row>
    <row r="3657" spans="1:6" hidden="1">
      <c r="A3657">
        <v>1999</v>
      </c>
      <c r="B3657" t="s">
        <v>102</v>
      </c>
      <c r="C3657" t="s">
        <v>81</v>
      </c>
      <c r="D3657" t="s">
        <v>70</v>
      </c>
      <c r="E3657">
        <v>0</v>
      </c>
    </row>
    <row r="3658" spans="1:6" hidden="1">
      <c r="A3658">
        <v>1999</v>
      </c>
      <c r="B3658" t="s">
        <v>102</v>
      </c>
      <c r="C3658" t="s">
        <v>81</v>
      </c>
      <c r="D3658" t="s">
        <v>86</v>
      </c>
      <c r="E3658">
        <v>1136852</v>
      </c>
    </row>
    <row r="3659" spans="1:6" hidden="1">
      <c r="A3659">
        <v>1999</v>
      </c>
      <c r="B3659" t="s">
        <v>102</v>
      </c>
      <c r="C3659" t="s">
        <v>81</v>
      </c>
      <c r="D3659" t="s">
        <v>87</v>
      </c>
      <c r="E3659">
        <v>838892</v>
      </c>
    </row>
    <row r="3660" spans="1:6" hidden="1">
      <c r="A3660">
        <v>1999</v>
      </c>
      <c r="B3660" t="s">
        <v>102</v>
      </c>
      <c r="C3660" t="s">
        <v>81</v>
      </c>
      <c r="D3660" t="s">
        <v>88</v>
      </c>
      <c r="E3660">
        <v>297960</v>
      </c>
    </row>
    <row r="3661" spans="1:6" hidden="1">
      <c r="A3661">
        <v>1999</v>
      </c>
      <c r="B3661" t="s">
        <v>102</v>
      </c>
      <c r="C3661" t="s">
        <v>81</v>
      </c>
      <c r="D3661" t="s">
        <v>77</v>
      </c>
      <c r="E3661">
        <v>118065</v>
      </c>
    </row>
    <row r="3662" spans="1:6" hidden="1">
      <c r="A3662">
        <v>1999</v>
      </c>
      <c r="B3662" t="s">
        <v>103</v>
      </c>
      <c r="C3662" t="s">
        <v>7</v>
      </c>
      <c r="D3662" t="s">
        <v>263</v>
      </c>
      <c r="E3662">
        <v>-258721</v>
      </c>
    </row>
    <row r="3663" spans="1:6" hidden="1">
      <c r="A3663">
        <v>1999</v>
      </c>
      <c r="B3663" t="s">
        <v>103</v>
      </c>
      <c r="C3663" t="s">
        <v>7</v>
      </c>
      <c r="D3663" t="s">
        <v>8</v>
      </c>
      <c r="E3663">
        <v>0</v>
      </c>
      <c r="F3663">
        <v>20</v>
      </c>
    </row>
    <row r="3664" spans="1:6" hidden="1">
      <c r="A3664">
        <v>1999</v>
      </c>
      <c r="B3664" t="s">
        <v>103</v>
      </c>
      <c r="C3664" t="s">
        <v>7</v>
      </c>
      <c r="D3664" t="s">
        <v>9</v>
      </c>
      <c r="E3664">
        <v>0</v>
      </c>
      <c r="F3664">
        <v>20</v>
      </c>
    </row>
    <row r="3665" spans="1:6" hidden="1">
      <c r="A3665">
        <v>1999</v>
      </c>
      <c r="B3665" t="s">
        <v>103</v>
      </c>
      <c r="C3665" t="s">
        <v>10</v>
      </c>
      <c r="D3665" t="s">
        <v>11</v>
      </c>
      <c r="E3665">
        <v>-424404</v>
      </c>
    </row>
    <row r="3666" spans="1:6" hidden="1">
      <c r="A3666">
        <v>1999</v>
      </c>
      <c r="B3666" t="s">
        <v>103</v>
      </c>
      <c r="C3666" t="s">
        <v>10</v>
      </c>
      <c r="D3666" t="s">
        <v>91</v>
      </c>
      <c r="E3666">
        <v>575271</v>
      </c>
    </row>
    <row r="3667" spans="1:6" hidden="1">
      <c r="A3667">
        <v>1999</v>
      </c>
      <c r="B3667" t="s">
        <v>103</v>
      </c>
      <c r="C3667" t="s">
        <v>10</v>
      </c>
      <c r="D3667" t="s">
        <v>92</v>
      </c>
      <c r="E3667">
        <v>454893</v>
      </c>
    </row>
    <row r="3668" spans="1:6" hidden="1">
      <c r="A3668">
        <v>1999</v>
      </c>
      <c r="B3668" t="s">
        <v>103</v>
      </c>
      <c r="C3668" t="s">
        <v>10</v>
      </c>
      <c r="D3668" t="s">
        <v>14</v>
      </c>
      <c r="E3668">
        <v>372460</v>
      </c>
    </row>
    <row r="3669" spans="1:6" hidden="1">
      <c r="A3669">
        <v>1999</v>
      </c>
      <c r="B3669" t="s">
        <v>103</v>
      </c>
      <c r="C3669" t="s">
        <v>10</v>
      </c>
      <c r="D3669" t="s">
        <v>15</v>
      </c>
      <c r="E3669">
        <v>154819</v>
      </c>
    </row>
    <row r="3670" spans="1:6" hidden="1">
      <c r="A3670">
        <v>1999</v>
      </c>
      <c r="B3670" t="s">
        <v>103</v>
      </c>
      <c r="C3670" t="s">
        <v>10</v>
      </c>
      <c r="D3670" t="s">
        <v>16</v>
      </c>
      <c r="E3670">
        <v>217641</v>
      </c>
    </row>
    <row r="3671" spans="1:6" hidden="1">
      <c r="A3671">
        <v>1999</v>
      </c>
      <c r="B3671" t="s">
        <v>103</v>
      </c>
      <c r="C3671" t="s">
        <v>10</v>
      </c>
      <c r="D3671" t="s">
        <v>17</v>
      </c>
      <c r="E3671">
        <v>0</v>
      </c>
      <c r="F3671">
        <v>20</v>
      </c>
    </row>
    <row r="3672" spans="1:6" hidden="1">
      <c r="A3672">
        <v>1999</v>
      </c>
      <c r="B3672" t="s">
        <v>103</v>
      </c>
      <c r="C3672" t="s">
        <v>10</v>
      </c>
      <c r="D3672" t="s">
        <v>18</v>
      </c>
      <c r="E3672">
        <v>3679534</v>
      </c>
    </row>
    <row r="3673" spans="1:6" hidden="1">
      <c r="A3673">
        <v>1999</v>
      </c>
      <c r="B3673" t="s">
        <v>103</v>
      </c>
      <c r="C3673" t="s">
        <v>10</v>
      </c>
      <c r="D3673" t="s">
        <v>19</v>
      </c>
      <c r="E3673">
        <v>3707184</v>
      </c>
    </row>
    <row r="3674" spans="1:6" hidden="1">
      <c r="A3674">
        <v>1999</v>
      </c>
      <c r="B3674" t="s">
        <v>103</v>
      </c>
      <c r="C3674" t="s">
        <v>10</v>
      </c>
      <c r="D3674" t="s">
        <v>20</v>
      </c>
      <c r="E3674">
        <v>4272304</v>
      </c>
    </row>
    <row r="3675" spans="1:6" hidden="1">
      <c r="A3675">
        <v>1999</v>
      </c>
      <c r="B3675" t="s">
        <v>103</v>
      </c>
      <c r="C3675" t="s">
        <v>10</v>
      </c>
      <c r="D3675" t="s">
        <v>21</v>
      </c>
      <c r="E3675">
        <v>-304025</v>
      </c>
    </row>
    <row r="3676" spans="1:6" hidden="1">
      <c r="A3676">
        <v>1999</v>
      </c>
      <c r="B3676" t="s">
        <v>103</v>
      </c>
      <c r="C3676" t="s">
        <v>10</v>
      </c>
      <c r="D3676" t="s">
        <v>22</v>
      </c>
      <c r="E3676">
        <v>-392421</v>
      </c>
    </row>
    <row r="3677" spans="1:6" hidden="1">
      <c r="A3677">
        <v>1999</v>
      </c>
      <c r="B3677" t="s">
        <v>103</v>
      </c>
      <c r="C3677" t="s">
        <v>23</v>
      </c>
      <c r="D3677" t="s">
        <v>24</v>
      </c>
      <c r="E3677">
        <v>203255</v>
      </c>
    </row>
    <row r="3678" spans="1:6" hidden="1">
      <c r="A3678">
        <v>1999</v>
      </c>
      <c r="B3678" t="s">
        <v>103</v>
      </c>
      <c r="C3678" t="s">
        <v>23</v>
      </c>
      <c r="D3678" t="s">
        <v>25</v>
      </c>
      <c r="E3678">
        <v>165274</v>
      </c>
    </row>
    <row r="3679" spans="1:6" hidden="1">
      <c r="A3679">
        <v>1999</v>
      </c>
      <c r="B3679" t="s">
        <v>103</v>
      </c>
      <c r="C3679" t="s">
        <v>23</v>
      </c>
      <c r="D3679" t="s">
        <v>26</v>
      </c>
      <c r="E3679">
        <v>37980</v>
      </c>
    </row>
    <row r="3680" spans="1:6" hidden="1">
      <c r="A3680">
        <v>1999</v>
      </c>
      <c r="B3680" t="s">
        <v>103</v>
      </c>
      <c r="C3680" t="s">
        <v>23</v>
      </c>
      <c r="D3680" t="s">
        <v>27</v>
      </c>
      <c r="E3680">
        <v>320</v>
      </c>
    </row>
    <row r="3681" spans="1:5" hidden="1">
      <c r="A3681">
        <v>1999</v>
      </c>
      <c r="B3681" t="s">
        <v>103</v>
      </c>
      <c r="C3681" t="s">
        <v>23</v>
      </c>
      <c r="D3681" t="s">
        <v>29</v>
      </c>
      <c r="E3681">
        <v>320</v>
      </c>
    </row>
    <row r="3682" spans="1:5" hidden="1">
      <c r="A3682">
        <v>1999</v>
      </c>
      <c r="B3682" t="s">
        <v>103</v>
      </c>
      <c r="C3682" t="s">
        <v>23</v>
      </c>
      <c r="D3682" t="s">
        <v>33</v>
      </c>
      <c r="E3682">
        <v>7193</v>
      </c>
    </row>
    <row r="3683" spans="1:5" hidden="1">
      <c r="A3683">
        <v>1999</v>
      </c>
      <c r="B3683" t="s">
        <v>103</v>
      </c>
      <c r="C3683" t="s">
        <v>23</v>
      </c>
      <c r="D3683" t="s">
        <v>34</v>
      </c>
      <c r="E3683">
        <v>3760</v>
      </c>
    </row>
    <row r="3684" spans="1:5" hidden="1">
      <c r="A3684">
        <v>1999</v>
      </c>
      <c r="B3684" t="s">
        <v>103</v>
      </c>
      <c r="C3684" t="s">
        <v>23</v>
      </c>
      <c r="D3684" t="s">
        <v>35</v>
      </c>
      <c r="E3684">
        <v>12905</v>
      </c>
    </row>
    <row r="3685" spans="1:5" hidden="1">
      <c r="A3685">
        <v>1999</v>
      </c>
      <c r="B3685" t="s">
        <v>103</v>
      </c>
      <c r="C3685" t="s">
        <v>23</v>
      </c>
      <c r="D3685" t="s">
        <v>39</v>
      </c>
      <c r="E3685">
        <v>0</v>
      </c>
    </row>
    <row r="3686" spans="1:5" hidden="1">
      <c r="A3686">
        <v>1999</v>
      </c>
      <c r="B3686" t="s">
        <v>103</v>
      </c>
      <c r="C3686" t="s">
        <v>23</v>
      </c>
      <c r="D3686" t="s">
        <v>40</v>
      </c>
      <c r="E3686">
        <v>0</v>
      </c>
    </row>
    <row r="3687" spans="1:5" hidden="1">
      <c r="A3687">
        <v>1999</v>
      </c>
      <c r="B3687" t="s">
        <v>103</v>
      </c>
      <c r="C3687" t="s">
        <v>23</v>
      </c>
      <c r="D3687" t="s">
        <v>41</v>
      </c>
      <c r="E3687">
        <v>0</v>
      </c>
    </row>
    <row r="3688" spans="1:5" hidden="1">
      <c r="A3688">
        <v>1999</v>
      </c>
      <c r="B3688" t="s">
        <v>103</v>
      </c>
      <c r="C3688" t="s">
        <v>23</v>
      </c>
      <c r="D3688" t="s">
        <v>42</v>
      </c>
      <c r="E3688">
        <v>0</v>
      </c>
    </row>
    <row r="3689" spans="1:5" hidden="1">
      <c r="A3689">
        <v>1999</v>
      </c>
      <c r="B3689" t="s">
        <v>103</v>
      </c>
      <c r="C3689" t="s">
        <v>23</v>
      </c>
      <c r="D3689" t="s">
        <v>43</v>
      </c>
      <c r="E3689">
        <v>0</v>
      </c>
    </row>
    <row r="3690" spans="1:5" hidden="1">
      <c r="A3690">
        <v>1999</v>
      </c>
      <c r="B3690" t="s">
        <v>103</v>
      </c>
      <c r="C3690" t="s">
        <v>23</v>
      </c>
      <c r="D3690" t="s">
        <v>44</v>
      </c>
      <c r="E3690">
        <v>3433</v>
      </c>
    </row>
    <row r="3691" spans="1:5" hidden="1">
      <c r="A3691">
        <v>1999</v>
      </c>
      <c r="B3691" t="s">
        <v>103</v>
      </c>
      <c r="C3691" t="s">
        <v>23</v>
      </c>
      <c r="D3691" t="s">
        <v>45</v>
      </c>
      <c r="E3691">
        <v>341700</v>
      </c>
    </row>
    <row r="3692" spans="1:5" hidden="1">
      <c r="A3692">
        <v>1999</v>
      </c>
      <c r="B3692" t="s">
        <v>103</v>
      </c>
      <c r="C3692" t="s">
        <v>23</v>
      </c>
      <c r="D3692" t="s">
        <v>46</v>
      </c>
      <c r="E3692">
        <v>341700</v>
      </c>
    </row>
    <row r="3693" spans="1:5" hidden="1">
      <c r="A3693">
        <v>1999</v>
      </c>
      <c r="B3693" t="s">
        <v>103</v>
      </c>
      <c r="C3693" t="s">
        <v>23</v>
      </c>
      <c r="D3693" t="s">
        <v>47</v>
      </c>
      <c r="E3693">
        <v>0</v>
      </c>
    </row>
    <row r="3694" spans="1:5" hidden="1">
      <c r="A3694">
        <v>1999</v>
      </c>
      <c r="B3694" t="s">
        <v>103</v>
      </c>
      <c r="C3694" t="s">
        <v>23</v>
      </c>
      <c r="D3694" t="s">
        <v>48</v>
      </c>
      <c r="E3694">
        <v>716868</v>
      </c>
    </row>
    <row r="3695" spans="1:5" hidden="1">
      <c r="A3695">
        <v>1999</v>
      </c>
      <c r="B3695" t="s">
        <v>103</v>
      </c>
      <c r="C3695" t="s">
        <v>23</v>
      </c>
      <c r="D3695" t="s">
        <v>49</v>
      </c>
      <c r="E3695">
        <v>692933</v>
      </c>
    </row>
    <row r="3696" spans="1:5" hidden="1">
      <c r="A3696">
        <v>1999</v>
      </c>
      <c r="B3696" t="s">
        <v>103</v>
      </c>
      <c r="C3696" t="s">
        <v>23</v>
      </c>
      <c r="D3696" t="s">
        <v>50</v>
      </c>
      <c r="E3696">
        <v>490447</v>
      </c>
    </row>
    <row r="3697" spans="1:5" hidden="1">
      <c r="A3697">
        <v>1999</v>
      </c>
      <c r="B3697" t="s">
        <v>103</v>
      </c>
      <c r="C3697" t="s">
        <v>23</v>
      </c>
      <c r="D3697" t="s">
        <v>51</v>
      </c>
      <c r="E3697">
        <v>46023</v>
      </c>
    </row>
    <row r="3698" spans="1:5" hidden="1">
      <c r="A3698">
        <v>1999</v>
      </c>
      <c r="B3698" t="s">
        <v>103</v>
      </c>
      <c r="C3698" t="s">
        <v>23</v>
      </c>
      <c r="D3698" t="s">
        <v>52</v>
      </c>
      <c r="E3698">
        <v>156436</v>
      </c>
    </row>
    <row r="3699" spans="1:5" hidden="1">
      <c r="A3699">
        <v>1999</v>
      </c>
      <c r="B3699" t="s">
        <v>103</v>
      </c>
      <c r="C3699" t="s">
        <v>23</v>
      </c>
      <c r="D3699" t="s">
        <v>53</v>
      </c>
      <c r="E3699">
        <v>26</v>
      </c>
    </row>
    <row r="3700" spans="1:5" hidden="1">
      <c r="A3700">
        <v>1999</v>
      </c>
      <c r="B3700" t="s">
        <v>103</v>
      </c>
      <c r="C3700" t="s">
        <v>23</v>
      </c>
      <c r="D3700" t="s">
        <v>54</v>
      </c>
      <c r="E3700">
        <v>0</v>
      </c>
    </row>
    <row r="3701" spans="1:5" hidden="1">
      <c r="A3701">
        <v>1999</v>
      </c>
      <c r="B3701" t="s">
        <v>103</v>
      </c>
      <c r="C3701" t="s">
        <v>23</v>
      </c>
      <c r="D3701" t="s">
        <v>55</v>
      </c>
      <c r="E3701">
        <v>23</v>
      </c>
    </row>
    <row r="3702" spans="1:5" hidden="1">
      <c r="A3702">
        <v>1999</v>
      </c>
      <c r="B3702" t="s">
        <v>103</v>
      </c>
      <c r="C3702" t="s">
        <v>23</v>
      </c>
      <c r="D3702" t="s">
        <v>56</v>
      </c>
      <c r="E3702">
        <v>23912</v>
      </c>
    </row>
    <row r="3703" spans="1:5" hidden="1">
      <c r="A3703">
        <v>1999</v>
      </c>
      <c r="B3703" t="s">
        <v>103</v>
      </c>
      <c r="C3703" t="s">
        <v>23</v>
      </c>
      <c r="D3703" t="s">
        <v>57</v>
      </c>
      <c r="E3703">
        <v>22273</v>
      </c>
    </row>
    <row r="3704" spans="1:5" hidden="1">
      <c r="A3704">
        <v>1999</v>
      </c>
      <c r="B3704" t="s">
        <v>103</v>
      </c>
      <c r="C3704" t="s">
        <v>23</v>
      </c>
      <c r="D3704" t="s">
        <v>58</v>
      </c>
      <c r="E3704">
        <v>1640</v>
      </c>
    </row>
    <row r="3705" spans="1:5" hidden="1">
      <c r="A3705">
        <v>1999</v>
      </c>
      <c r="B3705" t="s">
        <v>103</v>
      </c>
      <c r="C3705" t="s">
        <v>23</v>
      </c>
      <c r="D3705" t="s">
        <v>59</v>
      </c>
      <c r="E3705">
        <v>29066</v>
      </c>
    </row>
    <row r="3706" spans="1:5" hidden="1">
      <c r="A3706">
        <v>1999</v>
      </c>
      <c r="B3706" t="s">
        <v>103</v>
      </c>
      <c r="C3706" t="s">
        <v>23</v>
      </c>
      <c r="D3706" t="s">
        <v>60</v>
      </c>
      <c r="E3706">
        <v>14405</v>
      </c>
    </row>
    <row r="3707" spans="1:5" hidden="1">
      <c r="A3707">
        <v>1999</v>
      </c>
      <c r="B3707" t="s">
        <v>103</v>
      </c>
      <c r="C3707" t="s">
        <v>23</v>
      </c>
      <c r="D3707" t="s">
        <v>64</v>
      </c>
      <c r="E3707">
        <v>14661</v>
      </c>
    </row>
    <row r="3708" spans="1:5" hidden="1">
      <c r="A3708">
        <v>1999</v>
      </c>
      <c r="B3708" t="s">
        <v>103</v>
      </c>
      <c r="C3708" t="s">
        <v>23</v>
      </c>
      <c r="D3708" t="s">
        <v>66</v>
      </c>
      <c r="E3708">
        <v>0</v>
      </c>
    </row>
    <row r="3709" spans="1:5" hidden="1">
      <c r="A3709">
        <v>1999</v>
      </c>
      <c r="B3709" t="s">
        <v>103</v>
      </c>
      <c r="C3709" t="s">
        <v>23</v>
      </c>
      <c r="D3709" t="s">
        <v>67</v>
      </c>
      <c r="E3709">
        <v>0</v>
      </c>
    </row>
    <row r="3710" spans="1:5" hidden="1">
      <c r="A3710">
        <v>1999</v>
      </c>
      <c r="B3710" t="s">
        <v>103</v>
      </c>
      <c r="C3710" t="s">
        <v>23</v>
      </c>
      <c r="D3710" t="s">
        <v>68</v>
      </c>
      <c r="E3710">
        <v>0</v>
      </c>
    </row>
    <row r="3711" spans="1:5" hidden="1">
      <c r="A3711">
        <v>1999</v>
      </c>
      <c r="B3711" t="s">
        <v>103</v>
      </c>
      <c r="C3711" t="s">
        <v>23</v>
      </c>
      <c r="D3711" t="s">
        <v>70</v>
      </c>
      <c r="E3711">
        <v>0</v>
      </c>
    </row>
    <row r="3712" spans="1:5" hidden="1">
      <c r="A3712">
        <v>1999</v>
      </c>
      <c r="B3712" t="s">
        <v>103</v>
      </c>
      <c r="C3712" t="s">
        <v>23</v>
      </c>
      <c r="D3712" t="s">
        <v>71</v>
      </c>
      <c r="E3712">
        <v>0</v>
      </c>
    </row>
    <row r="3713" spans="1:5" hidden="1">
      <c r="A3713">
        <v>1999</v>
      </c>
      <c r="B3713" t="s">
        <v>103</v>
      </c>
      <c r="C3713" t="s">
        <v>23</v>
      </c>
      <c r="D3713" t="s">
        <v>72</v>
      </c>
      <c r="E3713">
        <v>587082</v>
      </c>
    </row>
    <row r="3714" spans="1:5" hidden="1">
      <c r="A3714">
        <v>1999</v>
      </c>
      <c r="B3714" t="s">
        <v>103</v>
      </c>
      <c r="C3714" t="s">
        <v>23</v>
      </c>
      <c r="D3714" t="s">
        <v>73</v>
      </c>
      <c r="E3714">
        <v>4011240</v>
      </c>
    </row>
    <row r="3715" spans="1:5" hidden="1">
      <c r="A3715">
        <v>1999</v>
      </c>
      <c r="B3715" t="s">
        <v>103</v>
      </c>
      <c r="C3715" t="s">
        <v>23</v>
      </c>
      <c r="D3715" t="s">
        <v>74</v>
      </c>
      <c r="E3715">
        <v>4011240</v>
      </c>
    </row>
    <row r="3716" spans="1:5" hidden="1">
      <c r="A3716">
        <v>1999</v>
      </c>
      <c r="B3716" t="s">
        <v>103</v>
      </c>
      <c r="C3716" t="s">
        <v>23</v>
      </c>
      <c r="D3716" t="s">
        <v>76</v>
      </c>
      <c r="E3716">
        <v>88395</v>
      </c>
    </row>
    <row r="3717" spans="1:5" hidden="1">
      <c r="A3717">
        <v>1999</v>
      </c>
      <c r="B3717" t="s">
        <v>103</v>
      </c>
      <c r="C3717" t="s">
        <v>23</v>
      </c>
      <c r="D3717" t="s">
        <v>77</v>
      </c>
      <c r="E3717">
        <v>120379</v>
      </c>
    </row>
    <row r="3718" spans="1:5" hidden="1">
      <c r="A3718">
        <v>1999</v>
      </c>
      <c r="B3718" t="s">
        <v>103</v>
      </c>
      <c r="C3718" t="s">
        <v>23</v>
      </c>
      <c r="D3718" t="s">
        <v>78</v>
      </c>
      <c r="E3718">
        <v>146732</v>
      </c>
    </row>
    <row r="3719" spans="1:5" hidden="1">
      <c r="A3719">
        <v>1999</v>
      </c>
      <c r="B3719" t="s">
        <v>103</v>
      </c>
      <c r="C3719" t="s">
        <v>23</v>
      </c>
      <c r="D3719" t="s">
        <v>79</v>
      </c>
      <c r="E3719">
        <v>-58336</v>
      </c>
    </row>
    <row r="3720" spans="1:5" hidden="1">
      <c r="A3720">
        <v>1999</v>
      </c>
      <c r="B3720" t="s">
        <v>103</v>
      </c>
      <c r="C3720" t="s">
        <v>23</v>
      </c>
      <c r="D3720" t="s">
        <v>80</v>
      </c>
      <c r="E3720">
        <v>0</v>
      </c>
    </row>
    <row r="3721" spans="1:5" hidden="1">
      <c r="A3721">
        <v>1999</v>
      </c>
      <c r="B3721" t="s">
        <v>103</v>
      </c>
      <c r="C3721" t="s">
        <v>81</v>
      </c>
      <c r="D3721" t="s">
        <v>24</v>
      </c>
      <c r="E3721">
        <v>2718161</v>
      </c>
    </row>
    <row r="3722" spans="1:5" hidden="1">
      <c r="A3722">
        <v>1999</v>
      </c>
      <c r="B3722" t="s">
        <v>103</v>
      </c>
      <c r="C3722" t="s">
        <v>81</v>
      </c>
      <c r="D3722" t="s">
        <v>25</v>
      </c>
      <c r="E3722">
        <v>2181690</v>
      </c>
    </row>
    <row r="3723" spans="1:5" hidden="1">
      <c r="A3723">
        <v>1999</v>
      </c>
      <c r="B3723" t="s">
        <v>103</v>
      </c>
      <c r="C3723" t="s">
        <v>81</v>
      </c>
      <c r="D3723" t="s">
        <v>26</v>
      </c>
      <c r="E3723">
        <v>536470</v>
      </c>
    </row>
    <row r="3724" spans="1:5" hidden="1">
      <c r="A3724">
        <v>1999</v>
      </c>
      <c r="B3724" t="s">
        <v>103</v>
      </c>
      <c r="C3724" t="s">
        <v>81</v>
      </c>
      <c r="D3724" t="s">
        <v>30</v>
      </c>
      <c r="E3724">
        <v>764</v>
      </c>
    </row>
    <row r="3725" spans="1:5" hidden="1">
      <c r="A3725">
        <v>1999</v>
      </c>
      <c r="B3725" t="s">
        <v>103</v>
      </c>
      <c r="C3725" t="s">
        <v>81</v>
      </c>
      <c r="D3725" t="s">
        <v>32</v>
      </c>
      <c r="E3725">
        <v>764</v>
      </c>
    </row>
    <row r="3726" spans="1:5" hidden="1">
      <c r="A3726">
        <v>1999</v>
      </c>
      <c r="B3726" t="s">
        <v>103</v>
      </c>
      <c r="C3726" t="s">
        <v>81</v>
      </c>
      <c r="D3726" t="s">
        <v>33</v>
      </c>
      <c r="E3726">
        <v>596106</v>
      </c>
    </row>
    <row r="3727" spans="1:5" hidden="1">
      <c r="A3727">
        <v>1999</v>
      </c>
      <c r="B3727" t="s">
        <v>103</v>
      </c>
      <c r="C3727" t="s">
        <v>81</v>
      </c>
      <c r="D3727" t="s">
        <v>34</v>
      </c>
      <c r="E3727">
        <v>19864</v>
      </c>
    </row>
    <row r="3728" spans="1:5" hidden="1">
      <c r="A3728">
        <v>1999</v>
      </c>
      <c r="B3728" t="s">
        <v>103</v>
      </c>
      <c r="C3728" t="s">
        <v>81</v>
      </c>
      <c r="D3728" t="s">
        <v>35</v>
      </c>
      <c r="E3728">
        <v>10982</v>
      </c>
    </row>
    <row r="3729" spans="1:5" hidden="1">
      <c r="A3729">
        <v>1999</v>
      </c>
      <c r="B3729" t="s">
        <v>103</v>
      </c>
      <c r="C3729" t="s">
        <v>81</v>
      </c>
      <c r="D3729" t="s">
        <v>36</v>
      </c>
      <c r="E3729">
        <v>565425</v>
      </c>
    </row>
    <row r="3730" spans="1:5" hidden="1">
      <c r="A3730">
        <v>1999</v>
      </c>
      <c r="B3730" t="s">
        <v>103</v>
      </c>
      <c r="C3730" t="s">
        <v>81</v>
      </c>
      <c r="D3730" t="s">
        <v>37</v>
      </c>
      <c r="E3730">
        <v>5491</v>
      </c>
    </row>
    <row r="3731" spans="1:5" hidden="1">
      <c r="A3731">
        <v>1999</v>
      </c>
      <c r="B3731" t="s">
        <v>103</v>
      </c>
      <c r="C3731" t="s">
        <v>81</v>
      </c>
      <c r="D3731" t="s">
        <v>38</v>
      </c>
      <c r="E3731">
        <v>559934</v>
      </c>
    </row>
    <row r="3732" spans="1:5" hidden="1">
      <c r="A3732">
        <v>1999</v>
      </c>
      <c r="B3732" t="s">
        <v>103</v>
      </c>
      <c r="C3732" t="s">
        <v>81</v>
      </c>
      <c r="D3732" t="s">
        <v>39</v>
      </c>
      <c r="E3732">
        <v>0</v>
      </c>
    </row>
    <row r="3733" spans="1:5" hidden="1">
      <c r="A3733">
        <v>1999</v>
      </c>
      <c r="B3733" t="s">
        <v>103</v>
      </c>
      <c r="C3733" t="s">
        <v>81</v>
      </c>
      <c r="D3733" t="s">
        <v>40</v>
      </c>
      <c r="E3733">
        <v>743</v>
      </c>
    </row>
    <row r="3734" spans="1:5" hidden="1">
      <c r="A3734">
        <v>1999</v>
      </c>
      <c r="B3734" t="s">
        <v>103</v>
      </c>
      <c r="C3734" t="s">
        <v>81</v>
      </c>
      <c r="D3734" t="s">
        <v>41</v>
      </c>
      <c r="E3734">
        <v>717</v>
      </c>
    </row>
    <row r="3735" spans="1:5" hidden="1">
      <c r="A3735">
        <v>1999</v>
      </c>
      <c r="B3735" t="s">
        <v>103</v>
      </c>
      <c r="C3735" t="s">
        <v>81</v>
      </c>
      <c r="D3735" t="s">
        <v>42</v>
      </c>
      <c r="E3735">
        <v>26</v>
      </c>
    </row>
    <row r="3736" spans="1:5" hidden="1">
      <c r="A3736">
        <v>1999</v>
      </c>
      <c r="B3736" t="s">
        <v>103</v>
      </c>
      <c r="C3736" t="s">
        <v>81</v>
      </c>
      <c r="D3736" t="s">
        <v>43</v>
      </c>
      <c r="E3736">
        <v>0</v>
      </c>
    </row>
    <row r="3737" spans="1:5" hidden="1">
      <c r="A3737">
        <v>1999</v>
      </c>
      <c r="B3737" t="s">
        <v>103</v>
      </c>
      <c r="C3737" t="s">
        <v>81</v>
      </c>
      <c r="D3737" t="s">
        <v>44</v>
      </c>
      <c r="E3737">
        <v>10074</v>
      </c>
    </row>
    <row r="3738" spans="1:5" hidden="1">
      <c r="A3738">
        <v>1999</v>
      </c>
      <c r="B3738" t="s">
        <v>103</v>
      </c>
      <c r="C3738" t="s">
        <v>81</v>
      </c>
      <c r="D3738" t="s">
        <v>48</v>
      </c>
      <c r="E3738">
        <v>1562746</v>
      </c>
    </row>
    <row r="3739" spans="1:5" hidden="1">
      <c r="A3739">
        <v>1999</v>
      </c>
      <c r="B3739" t="s">
        <v>103</v>
      </c>
      <c r="C3739" t="s">
        <v>81</v>
      </c>
      <c r="D3739" t="s">
        <v>49</v>
      </c>
      <c r="E3739">
        <v>23</v>
      </c>
    </row>
    <row r="3740" spans="1:5" hidden="1">
      <c r="A3740">
        <v>1999</v>
      </c>
      <c r="B3740" t="s">
        <v>103</v>
      </c>
      <c r="C3740" t="s">
        <v>81</v>
      </c>
      <c r="D3740" t="s">
        <v>50</v>
      </c>
      <c r="E3740">
        <v>0</v>
      </c>
    </row>
    <row r="3741" spans="1:5" hidden="1">
      <c r="A3741">
        <v>1999</v>
      </c>
      <c r="B3741" t="s">
        <v>103</v>
      </c>
      <c r="C3741" t="s">
        <v>81</v>
      </c>
      <c r="D3741" t="s">
        <v>51</v>
      </c>
      <c r="E3741">
        <v>23</v>
      </c>
    </row>
    <row r="3742" spans="1:5" hidden="1">
      <c r="A3742">
        <v>1999</v>
      </c>
      <c r="B3742" t="s">
        <v>103</v>
      </c>
      <c r="C3742" t="s">
        <v>81</v>
      </c>
      <c r="D3742" t="s">
        <v>52</v>
      </c>
      <c r="E3742">
        <v>0</v>
      </c>
    </row>
    <row r="3743" spans="1:5" hidden="1">
      <c r="A3743">
        <v>1999</v>
      </c>
      <c r="B3743" t="s">
        <v>103</v>
      </c>
      <c r="C3743" t="s">
        <v>81</v>
      </c>
      <c r="D3743" t="s">
        <v>53</v>
      </c>
      <c r="E3743">
        <v>0</v>
      </c>
    </row>
    <row r="3744" spans="1:5" hidden="1">
      <c r="A3744">
        <v>1999</v>
      </c>
      <c r="B3744" t="s">
        <v>103</v>
      </c>
      <c r="C3744" t="s">
        <v>81</v>
      </c>
      <c r="D3744" t="s">
        <v>54</v>
      </c>
      <c r="E3744">
        <v>0</v>
      </c>
    </row>
    <row r="3745" spans="1:5" hidden="1">
      <c r="A3745">
        <v>1999</v>
      </c>
      <c r="B3745" t="s">
        <v>103</v>
      </c>
      <c r="C3745" t="s">
        <v>81</v>
      </c>
      <c r="D3745" t="s">
        <v>55</v>
      </c>
      <c r="E3745">
        <v>973691</v>
      </c>
    </row>
    <row r="3746" spans="1:5" hidden="1">
      <c r="A3746">
        <v>1999</v>
      </c>
      <c r="B3746" t="s">
        <v>103</v>
      </c>
      <c r="C3746" t="s">
        <v>81</v>
      </c>
      <c r="D3746" t="s">
        <v>56</v>
      </c>
      <c r="E3746">
        <v>589032</v>
      </c>
    </row>
    <row r="3747" spans="1:5" hidden="1">
      <c r="A3747">
        <v>1999</v>
      </c>
      <c r="B3747" t="s">
        <v>103</v>
      </c>
      <c r="C3747" t="s">
        <v>81</v>
      </c>
      <c r="D3747" t="s">
        <v>57</v>
      </c>
      <c r="E3747">
        <v>587393</v>
      </c>
    </row>
    <row r="3748" spans="1:5" hidden="1">
      <c r="A3748">
        <v>1999</v>
      </c>
      <c r="B3748" t="s">
        <v>103</v>
      </c>
      <c r="C3748" t="s">
        <v>81</v>
      </c>
      <c r="D3748" t="s">
        <v>58</v>
      </c>
      <c r="E3748">
        <v>1640</v>
      </c>
    </row>
    <row r="3749" spans="1:5" hidden="1">
      <c r="A3749">
        <v>1999</v>
      </c>
      <c r="B3749" t="s">
        <v>103</v>
      </c>
      <c r="C3749" t="s">
        <v>81</v>
      </c>
      <c r="D3749" t="s">
        <v>59</v>
      </c>
      <c r="E3749">
        <v>117657</v>
      </c>
    </row>
    <row r="3750" spans="1:5" hidden="1">
      <c r="A3750">
        <v>1999</v>
      </c>
      <c r="B3750" t="s">
        <v>103</v>
      </c>
      <c r="C3750" t="s">
        <v>81</v>
      </c>
      <c r="D3750" t="s">
        <v>61</v>
      </c>
      <c r="E3750">
        <v>20071</v>
      </c>
    </row>
    <row r="3751" spans="1:5" hidden="1">
      <c r="A3751">
        <v>1999</v>
      </c>
      <c r="B3751" t="s">
        <v>103</v>
      </c>
      <c r="C3751" t="s">
        <v>81</v>
      </c>
      <c r="D3751" t="s">
        <v>64</v>
      </c>
      <c r="E3751">
        <v>97586</v>
      </c>
    </row>
    <row r="3752" spans="1:5" hidden="1">
      <c r="A3752">
        <v>1999</v>
      </c>
      <c r="B3752" t="s">
        <v>103</v>
      </c>
      <c r="C3752" t="s">
        <v>81</v>
      </c>
      <c r="D3752" t="s">
        <v>66</v>
      </c>
      <c r="E3752">
        <v>31</v>
      </c>
    </row>
    <row r="3753" spans="1:5" hidden="1">
      <c r="A3753">
        <v>1999</v>
      </c>
      <c r="B3753" t="s">
        <v>103</v>
      </c>
      <c r="C3753" t="s">
        <v>81</v>
      </c>
      <c r="D3753" t="s">
        <v>67</v>
      </c>
      <c r="E3753">
        <v>0</v>
      </c>
    </row>
    <row r="3754" spans="1:5" hidden="1">
      <c r="A3754">
        <v>1999</v>
      </c>
      <c r="B3754" t="s">
        <v>103</v>
      </c>
      <c r="C3754" t="s">
        <v>81</v>
      </c>
      <c r="D3754" t="s">
        <v>69</v>
      </c>
      <c r="E3754">
        <v>0</v>
      </c>
    </row>
    <row r="3755" spans="1:5" hidden="1">
      <c r="A3755">
        <v>1999</v>
      </c>
      <c r="B3755" t="s">
        <v>103</v>
      </c>
      <c r="C3755" t="s">
        <v>81</v>
      </c>
      <c r="D3755" t="s">
        <v>70</v>
      </c>
      <c r="E3755">
        <v>0</v>
      </c>
    </row>
    <row r="3756" spans="1:5" hidden="1">
      <c r="A3756">
        <v>1999</v>
      </c>
      <c r="B3756" t="s">
        <v>103</v>
      </c>
      <c r="C3756" t="s">
        <v>81</v>
      </c>
      <c r="D3756" t="s">
        <v>86</v>
      </c>
      <c r="E3756">
        <v>1162354</v>
      </c>
    </row>
    <row r="3757" spans="1:5" hidden="1">
      <c r="A3757">
        <v>1999</v>
      </c>
      <c r="B3757" t="s">
        <v>103</v>
      </c>
      <c r="C3757" t="s">
        <v>81</v>
      </c>
      <c r="D3757" t="s">
        <v>87</v>
      </c>
      <c r="E3757">
        <v>841957</v>
      </c>
    </row>
    <row r="3758" spans="1:5" hidden="1">
      <c r="A3758">
        <v>1999</v>
      </c>
      <c r="B3758" t="s">
        <v>103</v>
      </c>
      <c r="C3758" t="s">
        <v>81</v>
      </c>
      <c r="D3758" t="s">
        <v>88</v>
      </c>
      <c r="E3758">
        <v>298124</v>
      </c>
    </row>
    <row r="3759" spans="1:5" hidden="1">
      <c r="A3759">
        <v>1999</v>
      </c>
      <c r="B3759" t="s">
        <v>103</v>
      </c>
      <c r="C3759" t="s">
        <v>81</v>
      </c>
      <c r="D3759" t="s">
        <v>89</v>
      </c>
      <c r="E3759">
        <v>22273</v>
      </c>
    </row>
    <row r="3760" spans="1:5" hidden="1">
      <c r="A3760">
        <v>1999</v>
      </c>
      <c r="B3760" t="s">
        <v>103</v>
      </c>
      <c r="C3760" t="s">
        <v>81</v>
      </c>
      <c r="D3760" t="s">
        <v>77</v>
      </c>
      <c r="E3760">
        <v>120379</v>
      </c>
    </row>
    <row r="3761" spans="1:6" hidden="1">
      <c r="A3761">
        <v>1999</v>
      </c>
      <c r="B3761" t="s">
        <v>104</v>
      </c>
      <c r="C3761" t="s">
        <v>7</v>
      </c>
      <c r="D3761" t="s">
        <v>263</v>
      </c>
      <c r="E3761">
        <v>-17848</v>
      </c>
    </row>
    <row r="3762" spans="1:6" hidden="1">
      <c r="A3762">
        <v>1999</v>
      </c>
      <c r="B3762" t="s">
        <v>104</v>
      </c>
      <c r="C3762" t="s">
        <v>7</v>
      </c>
      <c r="D3762" t="s">
        <v>8</v>
      </c>
      <c r="E3762">
        <v>0</v>
      </c>
      <c r="F3762">
        <v>20</v>
      </c>
    </row>
    <row r="3763" spans="1:6" hidden="1">
      <c r="A3763">
        <v>1999</v>
      </c>
      <c r="B3763" t="s">
        <v>104</v>
      </c>
      <c r="C3763" t="s">
        <v>7</v>
      </c>
      <c r="D3763" t="s">
        <v>9</v>
      </c>
      <c r="E3763">
        <v>0</v>
      </c>
      <c r="F3763">
        <v>20</v>
      </c>
    </row>
    <row r="3764" spans="1:6" hidden="1">
      <c r="A3764">
        <v>1999</v>
      </c>
      <c r="B3764" t="s">
        <v>104</v>
      </c>
      <c r="C3764" t="s">
        <v>10</v>
      </c>
      <c r="D3764" t="s">
        <v>11</v>
      </c>
      <c r="E3764">
        <v>-19752</v>
      </c>
    </row>
    <row r="3765" spans="1:6" hidden="1">
      <c r="A3765">
        <v>1999</v>
      </c>
      <c r="B3765" t="s">
        <v>104</v>
      </c>
      <c r="C3765" t="s">
        <v>10</v>
      </c>
      <c r="D3765" t="s">
        <v>91</v>
      </c>
      <c r="E3765">
        <v>11273</v>
      </c>
    </row>
    <row r="3766" spans="1:6" hidden="1">
      <c r="A3766">
        <v>1999</v>
      </c>
      <c r="B3766" t="s">
        <v>104</v>
      </c>
      <c r="C3766" t="s">
        <v>10</v>
      </c>
      <c r="D3766" t="s">
        <v>92</v>
      </c>
      <c r="E3766">
        <v>8959</v>
      </c>
    </row>
    <row r="3767" spans="1:6" hidden="1">
      <c r="A3767">
        <v>1999</v>
      </c>
      <c r="B3767" t="s">
        <v>104</v>
      </c>
      <c r="C3767" t="s">
        <v>10</v>
      </c>
      <c r="D3767" t="s">
        <v>14</v>
      </c>
      <c r="E3767">
        <v>2336</v>
      </c>
    </row>
    <row r="3768" spans="1:6" hidden="1">
      <c r="A3768">
        <v>1999</v>
      </c>
      <c r="B3768" t="s">
        <v>104</v>
      </c>
      <c r="C3768" t="s">
        <v>10</v>
      </c>
      <c r="D3768" t="s">
        <v>17</v>
      </c>
      <c r="E3768">
        <v>0</v>
      </c>
      <c r="F3768">
        <v>20</v>
      </c>
    </row>
    <row r="3769" spans="1:6" hidden="1">
      <c r="A3769">
        <v>1999</v>
      </c>
      <c r="B3769" t="s">
        <v>104</v>
      </c>
      <c r="C3769" t="s">
        <v>10</v>
      </c>
      <c r="D3769" t="s">
        <v>18</v>
      </c>
      <c r="E3769">
        <v>3558</v>
      </c>
    </row>
    <row r="3770" spans="1:6" hidden="1">
      <c r="A3770">
        <v>1999</v>
      </c>
      <c r="B3770" t="s">
        <v>104</v>
      </c>
      <c r="C3770" t="s">
        <v>10</v>
      </c>
      <c r="D3770" t="s">
        <v>19</v>
      </c>
      <c r="E3770">
        <v>6475</v>
      </c>
    </row>
    <row r="3771" spans="1:6" hidden="1">
      <c r="A3771">
        <v>1999</v>
      </c>
      <c r="B3771" t="s">
        <v>104</v>
      </c>
      <c r="C3771" t="s">
        <v>10</v>
      </c>
      <c r="D3771" t="s">
        <v>20</v>
      </c>
      <c r="E3771">
        <v>-17438</v>
      </c>
    </row>
    <row r="3772" spans="1:6" hidden="1">
      <c r="A3772">
        <v>1999</v>
      </c>
      <c r="B3772" t="s">
        <v>104</v>
      </c>
      <c r="C3772" t="s">
        <v>10</v>
      </c>
      <c r="D3772" t="s">
        <v>21</v>
      </c>
      <c r="E3772">
        <v>-17438</v>
      </c>
    </row>
    <row r="3773" spans="1:6" hidden="1">
      <c r="A3773">
        <v>1999</v>
      </c>
      <c r="B3773" t="s">
        <v>104</v>
      </c>
      <c r="C3773" t="s">
        <v>10</v>
      </c>
      <c r="D3773" t="s">
        <v>22</v>
      </c>
      <c r="E3773">
        <v>-17848</v>
      </c>
    </row>
    <row r="3774" spans="1:6" hidden="1">
      <c r="A3774">
        <v>1999</v>
      </c>
      <c r="B3774" t="s">
        <v>104</v>
      </c>
      <c r="C3774" t="s">
        <v>23</v>
      </c>
      <c r="D3774" t="s">
        <v>24</v>
      </c>
      <c r="E3774">
        <v>8864</v>
      </c>
    </row>
    <row r="3775" spans="1:6" hidden="1">
      <c r="A3775">
        <v>1999</v>
      </c>
      <c r="B3775" t="s">
        <v>104</v>
      </c>
      <c r="C3775" t="s">
        <v>23</v>
      </c>
      <c r="D3775" t="s">
        <v>25</v>
      </c>
      <c r="E3775">
        <v>6725</v>
      </c>
    </row>
    <row r="3776" spans="1:6" hidden="1">
      <c r="A3776">
        <v>1999</v>
      </c>
      <c r="B3776" t="s">
        <v>104</v>
      </c>
      <c r="C3776" t="s">
        <v>23</v>
      </c>
      <c r="D3776" t="s">
        <v>26</v>
      </c>
      <c r="E3776">
        <v>2139</v>
      </c>
    </row>
    <row r="3777" spans="1:5" hidden="1">
      <c r="A3777">
        <v>1999</v>
      </c>
      <c r="B3777" t="s">
        <v>104</v>
      </c>
      <c r="C3777" t="s">
        <v>23</v>
      </c>
      <c r="D3777" t="s">
        <v>27</v>
      </c>
      <c r="E3777">
        <v>73</v>
      </c>
    </row>
    <row r="3778" spans="1:5" hidden="1">
      <c r="A3778">
        <v>1999</v>
      </c>
      <c r="B3778" t="s">
        <v>104</v>
      </c>
      <c r="C3778" t="s">
        <v>23</v>
      </c>
      <c r="D3778" t="s">
        <v>29</v>
      </c>
      <c r="E3778">
        <v>73</v>
      </c>
    </row>
    <row r="3779" spans="1:5" hidden="1">
      <c r="A3779">
        <v>1999</v>
      </c>
      <c r="B3779" t="s">
        <v>104</v>
      </c>
      <c r="C3779" t="s">
        <v>23</v>
      </c>
      <c r="D3779" t="s">
        <v>33</v>
      </c>
      <c r="E3779">
        <v>31</v>
      </c>
    </row>
    <row r="3780" spans="1:5" hidden="1">
      <c r="A3780">
        <v>1999</v>
      </c>
      <c r="B3780" t="s">
        <v>104</v>
      </c>
      <c r="C3780" t="s">
        <v>23</v>
      </c>
      <c r="D3780" t="s">
        <v>34</v>
      </c>
      <c r="E3780">
        <v>31</v>
      </c>
    </row>
    <row r="3781" spans="1:5" hidden="1">
      <c r="A3781">
        <v>1999</v>
      </c>
      <c r="B3781" t="s">
        <v>104</v>
      </c>
      <c r="C3781" t="s">
        <v>23</v>
      </c>
      <c r="D3781" t="s">
        <v>35</v>
      </c>
      <c r="E3781">
        <v>58</v>
      </c>
    </row>
    <row r="3782" spans="1:5" hidden="1">
      <c r="A3782">
        <v>1999</v>
      </c>
      <c r="B3782" t="s">
        <v>104</v>
      </c>
      <c r="C3782" t="s">
        <v>23</v>
      </c>
      <c r="D3782" t="s">
        <v>39</v>
      </c>
      <c r="E3782">
        <v>0</v>
      </c>
    </row>
    <row r="3783" spans="1:5" hidden="1">
      <c r="A3783">
        <v>1999</v>
      </c>
      <c r="B3783" t="s">
        <v>104</v>
      </c>
      <c r="C3783" t="s">
        <v>23</v>
      </c>
      <c r="D3783" t="s">
        <v>40</v>
      </c>
      <c r="E3783">
        <v>0</v>
      </c>
    </row>
    <row r="3784" spans="1:5" hidden="1">
      <c r="A3784">
        <v>1999</v>
      </c>
      <c r="B3784" t="s">
        <v>104</v>
      </c>
      <c r="C3784" t="s">
        <v>23</v>
      </c>
      <c r="D3784" t="s">
        <v>41</v>
      </c>
      <c r="E3784">
        <v>0</v>
      </c>
    </row>
    <row r="3785" spans="1:5" hidden="1">
      <c r="A3785">
        <v>1999</v>
      </c>
      <c r="B3785" t="s">
        <v>104</v>
      </c>
      <c r="C3785" t="s">
        <v>23</v>
      </c>
      <c r="D3785" t="s">
        <v>42</v>
      </c>
      <c r="E3785">
        <v>0</v>
      </c>
    </row>
    <row r="3786" spans="1:5" hidden="1">
      <c r="A3786">
        <v>1999</v>
      </c>
      <c r="B3786" t="s">
        <v>104</v>
      </c>
      <c r="C3786" t="s">
        <v>23</v>
      </c>
      <c r="D3786" t="s">
        <v>43</v>
      </c>
      <c r="E3786">
        <v>0</v>
      </c>
    </row>
    <row r="3787" spans="1:5" hidden="1">
      <c r="A3787">
        <v>1999</v>
      </c>
      <c r="B3787" t="s">
        <v>104</v>
      </c>
      <c r="C3787" t="s">
        <v>23</v>
      </c>
      <c r="D3787" t="s">
        <v>44</v>
      </c>
      <c r="E3787">
        <v>0</v>
      </c>
    </row>
    <row r="3788" spans="1:5" hidden="1">
      <c r="A3788">
        <v>1999</v>
      </c>
      <c r="B3788" t="s">
        <v>104</v>
      </c>
      <c r="C3788" t="s">
        <v>23</v>
      </c>
      <c r="D3788" t="s">
        <v>45</v>
      </c>
      <c r="E3788">
        <v>0</v>
      </c>
    </row>
    <row r="3789" spans="1:5" hidden="1">
      <c r="A3789">
        <v>1999</v>
      </c>
      <c r="B3789" t="s">
        <v>104</v>
      </c>
      <c r="C3789" t="s">
        <v>23</v>
      </c>
      <c r="D3789" t="s">
        <v>46</v>
      </c>
      <c r="E3789">
        <v>0</v>
      </c>
    </row>
    <row r="3790" spans="1:5" hidden="1">
      <c r="A3790">
        <v>1999</v>
      </c>
      <c r="B3790" t="s">
        <v>104</v>
      </c>
      <c r="C3790" t="s">
        <v>23</v>
      </c>
      <c r="D3790" t="s">
        <v>47</v>
      </c>
      <c r="E3790">
        <v>0</v>
      </c>
    </row>
    <row r="3791" spans="1:5" hidden="1">
      <c r="A3791">
        <v>1999</v>
      </c>
      <c r="B3791" t="s">
        <v>104</v>
      </c>
      <c r="C3791" t="s">
        <v>23</v>
      </c>
      <c r="D3791" t="s">
        <v>48</v>
      </c>
      <c r="E3791">
        <v>23935</v>
      </c>
    </row>
    <row r="3792" spans="1:5" hidden="1">
      <c r="A3792">
        <v>1999</v>
      </c>
      <c r="B3792" t="s">
        <v>104</v>
      </c>
      <c r="C3792" t="s">
        <v>23</v>
      </c>
      <c r="D3792" t="s">
        <v>55</v>
      </c>
      <c r="E3792">
        <v>23</v>
      </c>
    </row>
    <row r="3793" spans="1:5" hidden="1">
      <c r="A3793">
        <v>1999</v>
      </c>
      <c r="B3793" t="s">
        <v>104</v>
      </c>
      <c r="C3793" t="s">
        <v>23</v>
      </c>
      <c r="D3793" t="s">
        <v>56</v>
      </c>
      <c r="E3793">
        <v>23912</v>
      </c>
    </row>
    <row r="3794" spans="1:5" hidden="1">
      <c r="A3794">
        <v>1999</v>
      </c>
      <c r="B3794" t="s">
        <v>104</v>
      </c>
      <c r="C3794" t="s">
        <v>23</v>
      </c>
      <c r="D3794" t="s">
        <v>57</v>
      </c>
      <c r="E3794">
        <v>22273</v>
      </c>
    </row>
    <row r="3795" spans="1:5" hidden="1">
      <c r="A3795">
        <v>1999</v>
      </c>
      <c r="B3795" t="s">
        <v>104</v>
      </c>
      <c r="C3795" t="s">
        <v>23</v>
      </c>
      <c r="D3795" t="s">
        <v>58</v>
      </c>
      <c r="E3795">
        <v>1640</v>
      </c>
    </row>
    <row r="3796" spans="1:5" hidden="1">
      <c r="A3796">
        <v>1999</v>
      </c>
      <c r="B3796" t="s">
        <v>104</v>
      </c>
      <c r="C3796" t="s">
        <v>23</v>
      </c>
      <c r="D3796" t="s">
        <v>59</v>
      </c>
      <c r="E3796">
        <v>0</v>
      </c>
    </row>
    <row r="3797" spans="1:5" hidden="1">
      <c r="A3797">
        <v>1999</v>
      </c>
      <c r="B3797" t="s">
        <v>104</v>
      </c>
      <c r="C3797" t="s">
        <v>23</v>
      </c>
      <c r="D3797" t="s">
        <v>60</v>
      </c>
      <c r="E3797">
        <v>0</v>
      </c>
    </row>
    <row r="3798" spans="1:5" hidden="1">
      <c r="A3798">
        <v>1999</v>
      </c>
      <c r="B3798" t="s">
        <v>104</v>
      </c>
      <c r="C3798" t="s">
        <v>23</v>
      </c>
      <c r="D3798" t="s">
        <v>64</v>
      </c>
      <c r="E3798">
        <v>0</v>
      </c>
    </row>
    <row r="3799" spans="1:5" hidden="1">
      <c r="A3799">
        <v>1999</v>
      </c>
      <c r="B3799" t="s">
        <v>104</v>
      </c>
      <c r="C3799" t="s">
        <v>23</v>
      </c>
      <c r="D3799" t="s">
        <v>66</v>
      </c>
      <c r="E3799">
        <v>0</v>
      </c>
    </row>
    <row r="3800" spans="1:5" hidden="1">
      <c r="A3800">
        <v>1999</v>
      </c>
      <c r="B3800" t="s">
        <v>104</v>
      </c>
      <c r="C3800" t="s">
        <v>23</v>
      </c>
      <c r="D3800" t="s">
        <v>67</v>
      </c>
      <c r="E3800">
        <v>0</v>
      </c>
    </row>
    <row r="3801" spans="1:5" hidden="1">
      <c r="A3801">
        <v>1999</v>
      </c>
      <c r="B3801" t="s">
        <v>104</v>
      </c>
      <c r="C3801" t="s">
        <v>23</v>
      </c>
      <c r="D3801" t="s">
        <v>68</v>
      </c>
      <c r="E3801">
        <v>0</v>
      </c>
    </row>
    <row r="3802" spans="1:5" hidden="1">
      <c r="A3802">
        <v>1999</v>
      </c>
      <c r="B3802" t="s">
        <v>104</v>
      </c>
      <c r="C3802" t="s">
        <v>23</v>
      </c>
      <c r="D3802" t="s">
        <v>70</v>
      </c>
      <c r="E3802">
        <v>0</v>
      </c>
    </row>
    <row r="3803" spans="1:5" hidden="1">
      <c r="A3803">
        <v>1999</v>
      </c>
      <c r="B3803" t="s">
        <v>104</v>
      </c>
      <c r="C3803" t="s">
        <v>23</v>
      </c>
      <c r="D3803" t="s">
        <v>71</v>
      </c>
      <c r="E3803">
        <v>0</v>
      </c>
    </row>
    <row r="3804" spans="1:5" hidden="1">
      <c r="A3804">
        <v>1999</v>
      </c>
      <c r="B3804" t="s">
        <v>104</v>
      </c>
      <c r="C3804" t="s">
        <v>23</v>
      </c>
      <c r="D3804" t="s">
        <v>72</v>
      </c>
      <c r="E3804">
        <v>14229</v>
      </c>
    </row>
    <row r="3805" spans="1:5" hidden="1">
      <c r="A3805">
        <v>1999</v>
      </c>
      <c r="B3805" t="s">
        <v>104</v>
      </c>
      <c r="C3805" t="s">
        <v>23</v>
      </c>
      <c r="D3805" t="s">
        <v>73</v>
      </c>
      <c r="E3805">
        <v>23912</v>
      </c>
    </row>
    <row r="3806" spans="1:5" hidden="1">
      <c r="A3806">
        <v>1999</v>
      </c>
      <c r="B3806" t="s">
        <v>104</v>
      </c>
      <c r="C3806" t="s">
        <v>23</v>
      </c>
      <c r="D3806" t="s">
        <v>74</v>
      </c>
      <c r="E3806">
        <v>23912</v>
      </c>
    </row>
    <row r="3807" spans="1:5" hidden="1">
      <c r="A3807">
        <v>1999</v>
      </c>
      <c r="B3807" t="s">
        <v>104</v>
      </c>
      <c r="C3807" t="s">
        <v>23</v>
      </c>
      <c r="D3807" t="s">
        <v>76</v>
      </c>
      <c r="E3807">
        <v>410</v>
      </c>
    </row>
    <row r="3808" spans="1:5" hidden="1">
      <c r="A3808">
        <v>1999</v>
      </c>
      <c r="B3808" t="s">
        <v>104</v>
      </c>
      <c r="C3808" t="s">
        <v>23</v>
      </c>
      <c r="D3808" t="s">
        <v>77</v>
      </c>
      <c r="E3808">
        <v>2314</v>
      </c>
    </row>
    <row r="3809" spans="1:5" hidden="1">
      <c r="A3809">
        <v>1999</v>
      </c>
      <c r="B3809" t="s">
        <v>104</v>
      </c>
      <c r="C3809" t="s">
        <v>23</v>
      </c>
      <c r="D3809" t="s">
        <v>78</v>
      </c>
      <c r="E3809">
        <v>632</v>
      </c>
    </row>
    <row r="3810" spans="1:5" hidden="1">
      <c r="A3810">
        <v>1999</v>
      </c>
      <c r="B3810" t="s">
        <v>104</v>
      </c>
      <c r="C3810" t="s">
        <v>23</v>
      </c>
      <c r="D3810" t="s">
        <v>79</v>
      </c>
      <c r="E3810">
        <v>-222</v>
      </c>
    </row>
    <row r="3811" spans="1:5" hidden="1">
      <c r="A3811">
        <v>1999</v>
      </c>
      <c r="B3811" t="s">
        <v>104</v>
      </c>
      <c r="C3811" t="s">
        <v>23</v>
      </c>
      <c r="D3811" t="s">
        <v>80</v>
      </c>
      <c r="E3811">
        <v>0</v>
      </c>
    </row>
    <row r="3812" spans="1:5" hidden="1">
      <c r="A3812">
        <v>1999</v>
      </c>
      <c r="B3812" t="s">
        <v>104</v>
      </c>
      <c r="C3812" t="s">
        <v>81</v>
      </c>
      <c r="D3812" t="s">
        <v>30</v>
      </c>
      <c r="E3812">
        <v>0</v>
      </c>
    </row>
    <row r="3813" spans="1:5" hidden="1">
      <c r="A3813">
        <v>1999</v>
      </c>
      <c r="B3813" t="s">
        <v>104</v>
      </c>
      <c r="C3813" t="s">
        <v>81</v>
      </c>
      <c r="D3813" t="s">
        <v>32</v>
      </c>
      <c r="E3813">
        <v>0</v>
      </c>
    </row>
    <row r="3814" spans="1:5" hidden="1">
      <c r="A3814">
        <v>1999</v>
      </c>
      <c r="B3814" t="s">
        <v>104</v>
      </c>
      <c r="C3814" t="s">
        <v>81</v>
      </c>
      <c r="D3814" t="s">
        <v>33</v>
      </c>
      <c r="E3814">
        <v>1253</v>
      </c>
    </row>
    <row r="3815" spans="1:5" hidden="1">
      <c r="A3815">
        <v>1999</v>
      </c>
      <c r="B3815" t="s">
        <v>104</v>
      </c>
      <c r="C3815" t="s">
        <v>81</v>
      </c>
      <c r="D3815" t="s">
        <v>34</v>
      </c>
      <c r="E3815">
        <v>1190</v>
      </c>
    </row>
    <row r="3816" spans="1:5" hidden="1">
      <c r="A3816">
        <v>1999</v>
      </c>
      <c r="B3816" t="s">
        <v>104</v>
      </c>
      <c r="C3816" t="s">
        <v>81</v>
      </c>
      <c r="D3816" t="s">
        <v>35</v>
      </c>
      <c r="E3816">
        <v>784</v>
      </c>
    </row>
    <row r="3817" spans="1:5" hidden="1">
      <c r="A3817">
        <v>1999</v>
      </c>
      <c r="B3817" t="s">
        <v>104</v>
      </c>
      <c r="C3817" t="s">
        <v>81</v>
      </c>
      <c r="D3817" t="s">
        <v>36</v>
      </c>
      <c r="E3817">
        <v>63</v>
      </c>
    </row>
    <row r="3818" spans="1:5" hidden="1">
      <c r="A3818">
        <v>1999</v>
      </c>
      <c r="B3818" t="s">
        <v>104</v>
      </c>
      <c r="C3818" t="s">
        <v>81</v>
      </c>
      <c r="D3818" t="s">
        <v>37</v>
      </c>
      <c r="E3818">
        <v>63</v>
      </c>
    </row>
    <row r="3819" spans="1:5" hidden="1">
      <c r="A3819">
        <v>1999</v>
      </c>
      <c r="B3819" t="s">
        <v>104</v>
      </c>
      <c r="C3819" t="s">
        <v>81</v>
      </c>
      <c r="D3819" t="s">
        <v>38</v>
      </c>
      <c r="E3819">
        <v>0</v>
      </c>
    </row>
    <row r="3820" spans="1:5" hidden="1">
      <c r="A3820">
        <v>1999</v>
      </c>
      <c r="B3820" t="s">
        <v>104</v>
      </c>
      <c r="C3820" t="s">
        <v>81</v>
      </c>
      <c r="D3820" t="s">
        <v>39</v>
      </c>
      <c r="E3820">
        <v>0</v>
      </c>
    </row>
    <row r="3821" spans="1:5" hidden="1">
      <c r="A3821">
        <v>1999</v>
      </c>
      <c r="B3821" t="s">
        <v>104</v>
      </c>
      <c r="C3821" t="s">
        <v>81</v>
      </c>
      <c r="D3821" t="s">
        <v>40</v>
      </c>
      <c r="E3821">
        <v>0</v>
      </c>
    </row>
    <row r="3822" spans="1:5" hidden="1">
      <c r="A3822">
        <v>1999</v>
      </c>
      <c r="B3822" t="s">
        <v>104</v>
      </c>
      <c r="C3822" t="s">
        <v>81</v>
      </c>
      <c r="D3822" t="s">
        <v>41</v>
      </c>
      <c r="E3822">
        <v>0</v>
      </c>
    </row>
    <row r="3823" spans="1:5" hidden="1">
      <c r="A3823">
        <v>1999</v>
      </c>
      <c r="B3823" t="s">
        <v>104</v>
      </c>
      <c r="C3823" t="s">
        <v>81</v>
      </c>
      <c r="D3823" t="s">
        <v>42</v>
      </c>
      <c r="E3823">
        <v>0</v>
      </c>
    </row>
    <row r="3824" spans="1:5" hidden="1">
      <c r="A3824">
        <v>1999</v>
      </c>
      <c r="B3824" t="s">
        <v>104</v>
      </c>
      <c r="C3824" t="s">
        <v>81</v>
      </c>
      <c r="D3824" t="s">
        <v>43</v>
      </c>
      <c r="E3824">
        <v>0</v>
      </c>
    </row>
    <row r="3825" spans="1:5" hidden="1">
      <c r="A3825">
        <v>1999</v>
      </c>
      <c r="B3825" t="s">
        <v>104</v>
      </c>
      <c r="C3825" t="s">
        <v>81</v>
      </c>
      <c r="D3825" t="s">
        <v>44</v>
      </c>
      <c r="E3825">
        <v>0</v>
      </c>
    </row>
    <row r="3826" spans="1:5" hidden="1">
      <c r="A3826">
        <v>1999</v>
      </c>
      <c r="B3826" t="s">
        <v>104</v>
      </c>
      <c r="C3826" t="s">
        <v>81</v>
      </c>
      <c r="D3826" t="s">
        <v>48</v>
      </c>
      <c r="E3826">
        <v>23</v>
      </c>
    </row>
    <row r="3827" spans="1:5" hidden="1">
      <c r="A3827">
        <v>1999</v>
      </c>
      <c r="B3827" t="s">
        <v>104</v>
      </c>
      <c r="C3827" t="s">
        <v>81</v>
      </c>
      <c r="D3827" t="s">
        <v>49</v>
      </c>
      <c r="E3827">
        <v>23</v>
      </c>
    </row>
    <row r="3828" spans="1:5" hidden="1">
      <c r="A3828">
        <v>1999</v>
      </c>
      <c r="B3828" t="s">
        <v>104</v>
      </c>
      <c r="C3828" t="s">
        <v>81</v>
      </c>
      <c r="D3828" t="s">
        <v>50</v>
      </c>
      <c r="E3828">
        <v>0</v>
      </c>
    </row>
    <row r="3829" spans="1:5" hidden="1">
      <c r="A3829">
        <v>1999</v>
      </c>
      <c r="B3829" t="s">
        <v>104</v>
      </c>
      <c r="C3829" t="s">
        <v>81</v>
      </c>
      <c r="D3829" t="s">
        <v>51</v>
      </c>
      <c r="E3829">
        <v>23</v>
      </c>
    </row>
    <row r="3830" spans="1:5" hidden="1">
      <c r="A3830">
        <v>1999</v>
      </c>
      <c r="B3830" t="s">
        <v>104</v>
      </c>
      <c r="C3830" t="s">
        <v>81</v>
      </c>
      <c r="D3830" t="s">
        <v>52</v>
      </c>
      <c r="E3830">
        <v>0</v>
      </c>
    </row>
    <row r="3831" spans="1:5" hidden="1">
      <c r="A3831">
        <v>1999</v>
      </c>
      <c r="B3831" t="s">
        <v>104</v>
      </c>
      <c r="C3831" t="s">
        <v>81</v>
      </c>
      <c r="D3831" t="s">
        <v>53</v>
      </c>
      <c r="E3831">
        <v>0</v>
      </c>
    </row>
    <row r="3832" spans="1:5" hidden="1">
      <c r="A3832">
        <v>1999</v>
      </c>
      <c r="B3832" t="s">
        <v>104</v>
      </c>
      <c r="C3832" t="s">
        <v>81</v>
      </c>
      <c r="D3832" t="s">
        <v>54</v>
      </c>
      <c r="E3832">
        <v>0</v>
      </c>
    </row>
    <row r="3833" spans="1:5" hidden="1">
      <c r="A3833">
        <v>1999</v>
      </c>
      <c r="B3833" t="s">
        <v>104</v>
      </c>
      <c r="C3833" t="s">
        <v>81</v>
      </c>
      <c r="D3833" t="s">
        <v>59</v>
      </c>
      <c r="E3833">
        <v>2917</v>
      </c>
    </row>
    <row r="3834" spans="1:5" hidden="1">
      <c r="A3834">
        <v>1999</v>
      </c>
      <c r="B3834" t="s">
        <v>104</v>
      </c>
      <c r="C3834" t="s">
        <v>81</v>
      </c>
      <c r="D3834" t="s">
        <v>61</v>
      </c>
      <c r="E3834">
        <v>0</v>
      </c>
    </row>
    <row r="3835" spans="1:5" hidden="1">
      <c r="A3835">
        <v>1999</v>
      </c>
      <c r="B3835" t="s">
        <v>104</v>
      </c>
      <c r="C3835" t="s">
        <v>81</v>
      </c>
      <c r="D3835" t="s">
        <v>64</v>
      </c>
      <c r="E3835">
        <v>2917</v>
      </c>
    </row>
    <row r="3836" spans="1:5" hidden="1">
      <c r="A3836">
        <v>1999</v>
      </c>
      <c r="B3836" t="s">
        <v>104</v>
      </c>
      <c r="C3836" t="s">
        <v>81</v>
      </c>
      <c r="D3836" t="s">
        <v>67</v>
      </c>
      <c r="E3836">
        <v>0</v>
      </c>
    </row>
    <row r="3837" spans="1:5" hidden="1">
      <c r="A3837">
        <v>1999</v>
      </c>
      <c r="B3837" t="s">
        <v>104</v>
      </c>
      <c r="C3837" t="s">
        <v>81</v>
      </c>
      <c r="D3837" t="s">
        <v>69</v>
      </c>
      <c r="E3837">
        <v>0</v>
      </c>
    </row>
    <row r="3838" spans="1:5" hidden="1">
      <c r="A3838">
        <v>1999</v>
      </c>
      <c r="B3838" t="s">
        <v>104</v>
      </c>
      <c r="C3838" t="s">
        <v>81</v>
      </c>
      <c r="D3838" t="s">
        <v>70</v>
      </c>
      <c r="E3838">
        <v>0</v>
      </c>
    </row>
    <row r="3839" spans="1:5" hidden="1">
      <c r="A3839">
        <v>1999</v>
      </c>
      <c r="B3839" t="s">
        <v>104</v>
      </c>
      <c r="C3839" t="s">
        <v>81</v>
      </c>
      <c r="D3839" t="s">
        <v>86</v>
      </c>
      <c r="E3839">
        <v>25501</v>
      </c>
    </row>
    <row r="3840" spans="1:5" hidden="1">
      <c r="A3840">
        <v>1999</v>
      </c>
      <c r="B3840" t="s">
        <v>104</v>
      </c>
      <c r="C3840" t="s">
        <v>81</v>
      </c>
      <c r="D3840" t="s">
        <v>87</v>
      </c>
      <c r="E3840">
        <v>3064</v>
      </c>
    </row>
    <row r="3841" spans="1:5" hidden="1">
      <c r="A3841">
        <v>1999</v>
      </c>
      <c r="B3841" t="s">
        <v>104</v>
      </c>
      <c r="C3841" t="s">
        <v>81</v>
      </c>
      <c r="D3841" t="s">
        <v>88</v>
      </c>
      <c r="E3841">
        <v>165</v>
      </c>
    </row>
    <row r="3842" spans="1:5" hidden="1">
      <c r="A3842">
        <v>1999</v>
      </c>
      <c r="B3842" t="s">
        <v>104</v>
      </c>
      <c r="C3842" t="s">
        <v>81</v>
      </c>
      <c r="D3842" t="s">
        <v>89</v>
      </c>
      <c r="E3842">
        <v>22273</v>
      </c>
    </row>
    <row r="3843" spans="1:5" hidden="1">
      <c r="A3843">
        <v>1999</v>
      </c>
      <c r="B3843" t="s">
        <v>104</v>
      </c>
      <c r="C3843" t="s">
        <v>81</v>
      </c>
      <c r="D3843" t="s">
        <v>77</v>
      </c>
      <c r="E3843">
        <v>2314</v>
      </c>
    </row>
    <row r="3844" spans="1:5" hidden="1">
      <c r="A3844">
        <v>1999</v>
      </c>
      <c r="B3844" t="s">
        <v>105</v>
      </c>
      <c r="C3844" t="s">
        <v>10</v>
      </c>
      <c r="D3844" t="s">
        <v>91</v>
      </c>
      <c r="E3844">
        <v>677158</v>
      </c>
    </row>
    <row r="3845" spans="1:5" hidden="1">
      <c r="A3845">
        <v>1999</v>
      </c>
      <c r="B3845" t="s">
        <v>105</v>
      </c>
      <c r="C3845" t="s">
        <v>10</v>
      </c>
      <c r="D3845" t="s">
        <v>92</v>
      </c>
      <c r="E3845">
        <v>677158</v>
      </c>
    </row>
    <row r="3846" spans="1:5" hidden="1">
      <c r="A3846">
        <v>1999</v>
      </c>
      <c r="B3846" t="s">
        <v>105</v>
      </c>
      <c r="C3846" t="s">
        <v>23</v>
      </c>
      <c r="D3846" t="s">
        <v>27</v>
      </c>
      <c r="E3846">
        <v>708092</v>
      </c>
    </row>
    <row r="3847" spans="1:5" hidden="1">
      <c r="A3847">
        <v>1999</v>
      </c>
      <c r="B3847" t="s">
        <v>105</v>
      </c>
      <c r="C3847" t="s">
        <v>23</v>
      </c>
      <c r="D3847" t="s">
        <v>28</v>
      </c>
      <c r="E3847">
        <v>708092</v>
      </c>
    </row>
    <row r="3848" spans="1:5" hidden="1">
      <c r="A3848">
        <v>1999</v>
      </c>
      <c r="B3848" t="s">
        <v>105</v>
      </c>
      <c r="C3848" t="s">
        <v>81</v>
      </c>
      <c r="D3848" t="s">
        <v>85</v>
      </c>
      <c r="E3848">
        <v>677158</v>
      </c>
    </row>
    <row r="3849" spans="1:5" hidden="1">
      <c r="A3849">
        <v>1999</v>
      </c>
      <c r="B3849" t="s">
        <v>105</v>
      </c>
      <c r="C3849" t="s">
        <v>81</v>
      </c>
      <c r="D3849" t="s">
        <v>30</v>
      </c>
      <c r="E3849">
        <v>30933</v>
      </c>
    </row>
    <row r="3850" spans="1:5" hidden="1">
      <c r="A3850">
        <v>1999</v>
      </c>
      <c r="B3850" t="s">
        <v>105</v>
      </c>
      <c r="C3850" t="s">
        <v>81</v>
      </c>
      <c r="D3850" t="s">
        <v>31</v>
      </c>
      <c r="E3850">
        <v>30933</v>
      </c>
    </row>
    <row r="3851" spans="1:5" hidden="1">
      <c r="A3851">
        <v>1999</v>
      </c>
      <c r="B3851" t="s">
        <v>106</v>
      </c>
      <c r="C3851" t="s">
        <v>7</v>
      </c>
      <c r="D3851" t="s">
        <v>263</v>
      </c>
      <c r="E3851">
        <v>5142</v>
      </c>
    </row>
    <row r="3852" spans="1:5" hidden="1">
      <c r="A3852">
        <v>1999</v>
      </c>
      <c r="B3852" t="s">
        <v>106</v>
      </c>
      <c r="C3852" t="s">
        <v>10</v>
      </c>
      <c r="D3852" t="s">
        <v>11</v>
      </c>
      <c r="E3852">
        <v>587042</v>
      </c>
    </row>
    <row r="3853" spans="1:5" hidden="1">
      <c r="A3853">
        <v>1999</v>
      </c>
      <c r="B3853" t="s">
        <v>106</v>
      </c>
      <c r="C3853" t="s">
        <v>10</v>
      </c>
      <c r="D3853" t="s">
        <v>107</v>
      </c>
      <c r="E3853">
        <v>615240</v>
      </c>
    </row>
    <row r="3854" spans="1:5" hidden="1">
      <c r="A3854">
        <v>1999</v>
      </c>
      <c r="B3854" t="s">
        <v>106</v>
      </c>
      <c r="C3854" t="s">
        <v>10</v>
      </c>
      <c r="D3854" t="s">
        <v>108</v>
      </c>
      <c r="E3854">
        <v>597557</v>
      </c>
    </row>
    <row r="3855" spans="1:5" hidden="1">
      <c r="A3855">
        <v>1999</v>
      </c>
      <c r="B3855" t="s">
        <v>106</v>
      </c>
      <c r="C3855" t="s">
        <v>10</v>
      </c>
      <c r="D3855" t="s">
        <v>22</v>
      </c>
      <c r="E3855">
        <v>587042</v>
      </c>
    </row>
    <row r="3856" spans="1:5" hidden="1">
      <c r="A3856">
        <v>1999</v>
      </c>
      <c r="B3856" t="s">
        <v>106</v>
      </c>
      <c r="C3856" t="s">
        <v>23</v>
      </c>
      <c r="D3856" t="s">
        <v>24</v>
      </c>
      <c r="E3856">
        <v>38328</v>
      </c>
    </row>
    <row r="3857" spans="1:5" hidden="1">
      <c r="A3857">
        <v>1999</v>
      </c>
      <c r="B3857" t="s">
        <v>106</v>
      </c>
      <c r="C3857" t="s">
        <v>23</v>
      </c>
      <c r="D3857" t="s">
        <v>25</v>
      </c>
      <c r="E3857">
        <v>38328</v>
      </c>
    </row>
    <row r="3858" spans="1:5" hidden="1">
      <c r="A3858">
        <v>1999</v>
      </c>
      <c r="B3858" t="s">
        <v>106</v>
      </c>
      <c r="C3858" t="s">
        <v>23</v>
      </c>
      <c r="D3858" t="s">
        <v>26</v>
      </c>
      <c r="E3858">
        <v>0</v>
      </c>
    </row>
    <row r="3859" spans="1:5" hidden="1">
      <c r="A3859">
        <v>1999</v>
      </c>
      <c r="B3859" t="s">
        <v>106</v>
      </c>
      <c r="C3859" t="s">
        <v>23</v>
      </c>
      <c r="D3859" t="s">
        <v>30</v>
      </c>
      <c r="E3859">
        <v>0</v>
      </c>
    </row>
    <row r="3860" spans="1:5" hidden="1">
      <c r="A3860">
        <v>1999</v>
      </c>
      <c r="B3860" t="s">
        <v>106</v>
      </c>
      <c r="C3860" t="s">
        <v>23</v>
      </c>
      <c r="D3860" t="s">
        <v>31</v>
      </c>
      <c r="E3860">
        <v>0</v>
      </c>
    </row>
    <row r="3861" spans="1:5" hidden="1">
      <c r="A3861">
        <v>1999</v>
      </c>
      <c r="B3861" t="s">
        <v>106</v>
      </c>
      <c r="C3861" t="s">
        <v>23</v>
      </c>
      <c r="D3861" t="s">
        <v>32</v>
      </c>
      <c r="E3861">
        <v>0</v>
      </c>
    </row>
    <row r="3862" spans="1:5" hidden="1">
      <c r="A3862">
        <v>1999</v>
      </c>
      <c r="B3862" t="s">
        <v>106</v>
      </c>
      <c r="C3862" t="s">
        <v>23</v>
      </c>
      <c r="D3862" t="s">
        <v>33</v>
      </c>
      <c r="E3862">
        <v>84043</v>
      </c>
    </row>
    <row r="3863" spans="1:5" hidden="1">
      <c r="A3863">
        <v>1999</v>
      </c>
      <c r="B3863" t="s">
        <v>106</v>
      </c>
      <c r="C3863" t="s">
        <v>23</v>
      </c>
      <c r="D3863" t="s">
        <v>34</v>
      </c>
      <c r="E3863">
        <v>83779</v>
      </c>
    </row>
    <row r="3864" spans="1:5" hidden="1">
      <c r="A3864">
        <v>1999</v>
      </c>
      <c r="B3864" t="s">
        <v>106</v>
      </c>
      <c r="C3864" t="s">
        <v>23</v>
      </c>
      <c r="D3864" t="s">
        <v>35</v>
      </c>
      <c r="E3864">
        <v>93057</v>
      </c>
    </row>
    <row r="3865" spans="1:5" hidden="1">
      <c r="A3865">
        <v>1999</v>
      </c>
      <c r="B3865" t="s">
        <v>106</v>
      </c>
      <c r="C3865" t="s">
        <v>23</v>
      </c>
      <c r="D3865" t="s">
        <v>36</v>
      </c>
      <c r="E3865">
        <v>263</v>
      </c>
    </row>
    <row r="3866" spans="1:5" hidden="1">
      <c r="A3866">
        <v>1999</v>
      </c>
      <c r="B3866" t="s">
        <v>106</v>
      </c>
      <c r="C3866" t="s">
        <v>23</v>
      </c>
      <c r="D3866" t="s">
        <v>37</v>
      </c>
      <c r="E3866">
        <v>263</v>
      </c>
    </row>
    <row r="3867" spans="1:5" hidden="1">
      <c r="A3867">
        <v>1999</v>
      </c>
      <c r="B3867" t="s">
        <v>106</v>
      </c>
      <c r="C3867" t="s">
        <v>23</v>
      </c>
      <c r="D3867" t="s">
        <v>38</v>
      </c>
      <c r="E3867">
        <v>0</v>
      </c>
    </row>
    <row r="3868" spans="1:5" hidden="1">
      <c r="A3868">
        <v>1999</v>
      </c>
      <c r="B3868" t="s">
        <v>106</v>
      </c>
      <c r="C3868" t="s">
        <v>23</v>
      </c>
      <c r="D3868" t="s">
        <v>39</v>
      </c>
      <c r="E3868">
        <v>1</v>
      </c>
    </row>
    <row r="3869" spans="1:5" hidden="1">
      <c r="A3869">
        <v>1999</v>
      </c>
      <c r="B3869" t="s">
        <v>106</v>
      </c>
      <c r="C3869" t="s">
        <v>23</v>
      </c>
      <c r="D3869" t="s">
        <v>40</v>
      </c>
      <c r="E3869">
        <v>0</v>
      </c>
    </row>
    <row r="3870" spans="1:5" hidden="1">
      <c r="A3870">
        <v>1999</v>
      </c>
      <c r="B3870" t="s">
        <v>106</v>
      </c>
      <c r="C3870" t="s">
        <v>23</v>
      </c>
      <c r="D3870" t="s">
        <v>41</v>
      </c>
      <c r="E3870">
        <v>0</v>
      </c>
    </row>
    <row r="3871" spans="1:5" hidden="1">
      <c r="A3871">
        <v>1999</v>
      </c>
      <c r="B3871" t="s">
        <v>106</v>
      </c>
      <c r="C3871" t="s">
        <v>23</v>
      </c>
      <c r="D3871" t="s">
        <v>42</v>
      </c>
      <c r="E3871">
        <v>0</v>
      </c>
    </row>
    <row r="3872" spans="1:5" hidden="1">
      <c r="A3872">
        <v>1999</v>
      </c>
      <c r="B3872" t="s">
        <v>106</v>
      </c>
      <c r="C3872" t="s">
        <v>23</v>
      </c>
      <c r="D3872" t="s">
        <v>43</v>
      </c>
      <c r="E3872">
        <v>0</v>
      </c>
    </row>
    <row r="3873" spans="1:5" hidden="1">
      <c r="A3873">
        <v>1999</v>
      </c>
      <c r="B3873" t="s">
        <v>106</v>
      </c>
      <c r="C3873" t="s">
        <v>23</v>
      </c>
      <c r="D3873" t="s">
        <v>44</v>
      </c>
      <c r="E3873">
        <v>0</v>
      </c>
    </row>
    <row r="3874" spans="1:5" hidden="1">
      <c r="A3874">
        <v>1999</v>
      </c>
      <c r="B3874" t="s">
        <v>106</v>
      </c>
      <c r="C3874" t="s">
        <v>23</v>
      </c>
      <c r="D3874" t="s">
        <v>45</v>
      </c>
      <c r="E3874">
        <v>0</v>
      </c>
    </row>
    <row r="3875" spans="1:5" hidden="1">
      <c r="A3875">
        <v>1999</v>
      </c>
      <c r="B3875" t="s">
        <v>106</v>
      </c>
      <c r="C3875" t="s">
        <v>23</v>
      </c>
      <c r="D3875" t="s">
        <v>46</v>
      </c>
      <c r="E3875">
        <v>0</v>
      </c>
    </row>
    <row r="3876" spans="1:5" hidden="1">
      <c r="A3876">
        <v>1999</v>
      </c>
      <c r="B3876" t="s">
        <v>106</v>
      </c>
      <c r="C3876" t="s">
        <v>23</v>
      </c>
      <c r="D3876" t="s">
        <v>47</v>
      </c>
      <c r="E3876">
        <v>0</v>
      </c>
    </row>
    <row r="3877" spans="1:5" hidden="1">
      <c r="A3877">
        <v>1999</v>
      </c>
      <c r="B3877" t="s">
        <v>106</v>
      </c>
      <c r="C3877" t="s">
        <v>23</v>
      </c>
      <c r="D3877" t="s">
        <v>48</v>
      </c>
      <c r="E3877">
        <v>36181</v>
      </c>
    </row>
    <row r="3878" spans="1:5" hidden="1">
      <c r="A3878">
        <v>1999</v>
      </c>
      <c r="B3878" t="s">
        <v>106</v>
      </c>
      <c r="C3878" t="s">
        <v>23</v>
      </c>
      <c r="D3878" t="s">
        <v>49</v>
      </c>
      <c r="E3878">
        <v>0</v>
      </c>
    </row>
    <row r="3879" spans="1:5" hidden="1">
      <c r="A3879">
        <v>1999</v>
      </c>
      <c r="B3879" t="s">
        <v>106</v>
      </c>
      <c r="C3879" t="s">
        <v>23</v>
      </c>
      <c r="D3879" t="s">
        <v>50</v>
      </c>
      <c r="E3879">
        <v>0</v>
      </c>
    </row>
    <row r="3880" spans="1:5" hidden="1">
      <c r="A3880">
        <v>1999</v>
      </c>
      <c r="B3880" t="s">
        <v>106</v>
      </c>
      <c r="C3880" t="s">
        <v>23</v>
      </c>
      <c r="D3880" t="s">
        <v>51</v>
      </c>
      <c r="E3880">
        <v>0</v>
      </c>
    </row>
    <row r="3881" spans="1:5" hidden="1">
      <c r="A3881">
        <v>1999</v>
      </c>
      <c r="B3881" t="s">
        <v>106</v>
      </c>
      <c r="C3881" t="s">
        <v>23</v>
      </c>
      <c r="D3881" t="s">
        <v>52</v>
      </c>
      <c r="E3881">
        <v>0</v>
      </c>
    </row>
    <row r="3882" spans="1:5" hidden="1">
      <c r="A3882">
        <v>1999</v>
      </c>
      <c r="B3882" t="s">
        <v>106</v>
      </c>
      <c r="C3882" t="s">
        <v>23</v>
      </c>
      <c r="D3882" t="s">
        <v>53</v>
      </c>
      <c r="E3882">
        <v>0</v>
      </c>
    </row>
    <row r="3883" spans="1:5" hidden="1">
      <c r="A3883">
        <v>1999</v>
      </c>
      <c r="B3883" t="s">
        <v>106</v>
      </c>
      <c r="C3883" t="s">
        <v>23</v>
      </c>
      <c r="D3883" t="s">
        <v>54</v>
      </c>
      <c r="E3883">
        <v>0</v>
      </c>
    </row>
    <row r="3884" spans="1:5" hidden="1">
      <c r="A3884">
        <v>1999</v>
      </c>
      <c r="B3884" t="s">
        <v>106</v>
      </c>
      <c r="C3884" t="s">
        <v>23</v>
      </c>
      <c r="D3884" t="s">
        <v>55</v>
      </c>
      <c r="E3884">
        <v>36181</v>
      </c>
    </row>
    <row r="3885" spans="1:5" hidden="1">
      <c r="A3885">
        <v>1999</v>
      </c>
      <c r="B3885" t="s">
        <v>106</v>
      </c>
      <c r="C3885" t="s">
        <v>23</v>
      </c>
      <c r="D3885" t="s">
        <v>59</v>
      </c>
      <c r="E3885">
        <v>58470</v>
      </c>
    </row>
    <row r="3886" spans="1:5" hidden="1">
      <c r="A3886">
        <v>1999</v>
      </c>
      <c r="B3886" t="s">
        <v>106</v>
      </c>
      <c r="C3886" t="s">
        <v>23</v>
      </c>
      <c r="D3886" t="s">
        <v>60</v>
      </c>
      <c r="E3886">
        <v>0</v>
      </c>
    </row>
    <row r="3887" spans="1:5" hidden="1">
      <c r="A3887">
        <v>1999</v>
      </c>
      <c r="B3887" t="s">
        <v>106</v>
      </c>
      <c r="C3887" t="s">
        <v>23</v>
      </c>
      <c r="D3887" t="s">
        <v>61</v>
      </c>
      <c r="E3887">
        <v>0</v>
      </c>
    </row>
    <row r="3888" spans="1:5" hidden="1">
      <c r="A3888">
        <v>1999</v>
      </c>
      <c r="B3888" t="s">
        <v>106</v>
      </c>
      <c r="C3888" t="s">
        <v>23</v>
      </c>
      <c r="D3888" t="s">
        <v>62</v>
      </c>
      <c r="E3888">
        <v>0</v>
      </c>
    </row>
    <row r="3889" spans="1:6" hidden="1">
      <c r="A3889">
        <v>1999</v>
      </c>
      <c r="B3889" t="s">
        <v>106</v>
      </c>
      <c r="C3889" t="s">
        <v>23</v>
      </c>
      <c r="D3889" t="s">
        <v>64</v>
      </c>
      <c r="E3889">
        <v>58470</v>
      </c>
    </row>
    <row r="3890" spans="1:6" hidden="1">
      <c r="A3890">
        <v>1999</v>
      </c>
      <c r="B3890" t="s">
        <v>106</v>
      </c>
      <c r="C3890" t="s">
        <v>23</v>
      </c>
      <c r="D3890" t="s">
        <v>66</v>
      </c>
      <c r="E3890">
        <v>0</v>
      </c>
    </row>
    <row r="3891" spans="1:6" hidden="1">
      <c r="A3891">
        <v>1999</v>
      </c>
      <c r="B3891" t="s">
        <v>106</v>
      </c>
      <c r="C3891" t="s">
        <v>23</v>
      </c>
      <c r="D3891" t="s">
        <v>67</v>
      </c>
      <c r="E3891">
        <v>10515</v>
      </c>
    </row>
    <row r="3892" spans="1:6" hidden="1">
      <c r="A3892">
        <v>1999</v>
      </c>
      <c r="B3892" t="s">
        <v>106</v>
      </c>
      <c r="C3892" t="s">
        <v>23</v>
      </c>
      <c r="D3892" t="s">
        <v>68</v>
      </c>
      <c r="E3892">
        <v>0</v>
      </c>
    </row>
    <row r="3893" spans="1:6" hidden="1">
      <c r="A3893">
        <v>1999</v>
      </c>
      <c r="B3893" t="s">
        <v>106</v>
      </c>
      <c r="C3893" t="s">
        <v>23</v>
      </c>
      <c r="D3893" t="s">
        <v>69</v>
      </c>
      <c r="E3893">
        <v>10515</v>
      </c>
    </row>
    <row r="3894" spans="1:6" hidden="1">
      <c r="A3894">
        <v>1999</v>
      </c>
      <c r="B3894" t="s">
        <v>106</v>
      </c>
      <c r="C3894" t="s">
        <v>23</v>
      </c>
      <c r="D3894" t="s">
        <v>70</v>
      </c>
      <c r="E3894">
        <v>0</v>
      </c>
    </row>
    <row r="3895" spans="1:6" hidden="1">
      <c r="A3895">
        <v>1999</v>
      </c>
      <c r="B3895" t="s">
        <v>106</v>
      </c>
      <c r="C3895" t="s">
        <v>23</v>
      </c>
      <c r="D3895" t="s">
        <v>71</v>
      </c>
      <c r="E3895">
        <v>0</v>
      </c>
    </row>
    <row r="3896" spans="1:6" hidden="1">
      <c r="A3896">
        <v>1999</v>
      </c>
      <c r="B3896" t="s">
        <v>106</v>
      </c>
      <c r="C3896" t="s">
        <v>23</v>
      </c>
      <c r="D3896" t="s">
        <v>109</v>
      </c>
      <c r="E3896">
        <v>2197201</v>
      </c>
    </row>
    <row r="3897" spans="1:6" hidden="1">
      <c r="A3897">
        <v>1999</v>
      </c>
      <c r="B3897" t="s">
        <v>106</v>
      </c>
      <c r="C3897" t="s">
        <v>23</v>
      </c>
      <c r="D3897" t="s">
        <v>110</v>
      </c>
      <c r="E3897">
        <v>1259748</v>
      </c>
    </row>
    <row r="3898" spans="1:6" hidden="1">
      <c r="A3898">
        <v>1999</v>
      </c>
      <c r="B3898" t="s">
        <v>106</v>
      </c>
      <c r="C3898" t="s">
        <v>23</v>
      </c>
      <c r="D3898" t="s">
        <v>111</v>
      </c>
      <c r="E3898">
        <v>937453</v>
      </c>
    </row>
    <row r="3899" spans="1:6" hidden="1">
      <c r="A3899">
        <v>1999</v>
      </c>
      <c r="B3899" t="s">
        <v>106</v>
      </c>
      <c r="C3899" t="s">
        <v>23</v>
      </c>
      <c r="D3899" t="s">
        <v>112</v>
      </c>
      <c r="E3899">
        <v>0</v>
      </c>
      <c r="F3899">
        <v>20</v>
      </c>
    </row>
    <row r="3900" spans="1:6" hidden="1">
      <c r="A3900">
        <v>1999</v>
      </c>
      <c r="B3900" t="s">
        <v>106</v>
      </c>
      <c r="C3900" t="s">
        <v>81</v>
      </c>
      <c r="D3900" t="s">
        <v>24</v>
      </c>
      <c r="E3900">
        <v>4119</v>
      </c>
    </row>
    <row r="3901" spans="1:6" hidden="1">
      <c r="A3901">
        <v>1999</v>
      </c>
      <c r="B3901" t="s">
        <v>106</v>
      </c>
      <c r="C3901" t="s">
        <v>81</v>
      </c>
      <c r="D3901" t="s">
        <v>25</v>
      </c>
      <c r="E3901">
        <v>4119</v>
      </c>
    </row>
    <row r="3902" spans="1:6" hidden="1">
      <c r="A3902">
        <v>1999</v>
      </c>
      <c r="B3902" t="s">
        <v>106</v>
      </c>
      <c r="C3902" t="s">
        <v>81</v>
      </c>
      <c r="D3902" t="s">
        <v>26</v>
      </c>
      <c r="E3902">
        <v>0</v>
      </c>
    </row>
    <row r="3903" spans="1:6" hidden="1">
      <c r="A3903">
        <v>1999</v>
      </c>
      <c r="B3903" t="s">
        <v>106</v>
      </c>
      <c r="C3903" t="s">
        <v>81</v>
      </c>
      <c r="D3903" t="s">
        <v>27</v>
      </c>
      <c r="E3903">
        <v>0</v>
      </c>
    </row>
    <row r="3904" spans="1:6" hidden="1">
      <c r="A3904">
        <v>1999</v>
      </c>
      <c r="B3904" t="s">
        <v>106</v>
      </c>
      <c r="C3904" t="s">
        <v>81</v>
      </c>
      <c r="D3904" t="s">
        <v>28</v>
      </c>
      <c r="E3904">
        <v>0</v>
      </c>
    </row>
    <row r="3905" spans="1:5" hidden="1">
      <c r="A3905">
        <v>1999</v>
      </c>
      <c r="B3905" t="s">
        <v>106</v>
      </c>
      <c r="C3905" t="s">
        <v>81</v>
      </c>
      <c r="D3905" t="s">
        <v>82</v>
      </c>
      <c r="E3905">
        <v>0</v>
      </c>
    </row>
    <row r="3906" spans="1:5" hidden="1">
      <c r="A3906">
        <v>1999</v>
      </c>
      <c r="B3906" t="s">
        <v>106</v>
      </c>
      <c r="C3906" t="s">
        <v>81</v>
      </c>
      <c r="D3906" t="s">
        <v>83</v>
      </c>
      <c r="E3906">
        <v>0</v>
      </c>
    </row>
    <row r="3907" spans="1:5" hidden="1">
      <c r="A3907">
        <v>1999</v>
      </c>
      <c r="B3907" t="s">
        <v>106</v>
      </c>
      <c r="C3907" t="s">
        <v>81</v>
      </c>
      <c r="D3907" t="s">
        <v>84</v>
      </c>
      <c r="E3907">
        <v>0</v>
      </c>
    </row>
    <row r="3908" spans="1:5" hidden="1">
      <c r="A3908">
        <v>1999</v>
      </c>
      <c r="B3908" t="s">
        <v>106</v>
      </c>
      <c r="C3908" t="s">
        <v>81</v>
      </c>
      <c r="D3908" t="s">
        <v>29</v>
      </c>
      <c r="E3908">
        <v>0</v>
      </c>
    </row>
    <row r="3909" spans="1:5" hidden="1">
      <c r="A3909">
        <v>1999</v>
      </c>
      <c r="B3909" t="s">
        <v>106</v>
      </c>
      <c r="C3909" t="s">
        <v>81</v>
      </c>
      <c r="D3909" t="s">
        <v>33</v>
      </c>
      <c r="E3909">
        <v>177854</v>
      </c>
    </row>
    <row r="3910" spans="1:5" hidden="1">
      <c r="A3910">
        <v>1999</v>
      </c>
      <c r="B3910" t="s">
        <v>106</v>
      </c>
      <c r="C3910" t="s">
        <v>81</v>
      </c>
      <c r="D3910" t="s">
        <v>34</v>
      </c>
      <c r="E3910">
        <v>86661</v>
      </c>
    </row>
    <row r="3911" spans="1:5" hidden="1">
      <c r="A3911">
        <v>1999</v>
      </c>
      <c r="B3911" t="s">
        <v>106</v>
      </c>
      <c r="C3911" t="s">
        <v>81</v>
      </c>
      <c r="D3911" t="s">
        <v>35</v>
      </c>
      <c r="E3911">
        <v>82036</v>
      </c>
    </row>
    <row r="3912" spans="1:5" hidden="1">
      <c r="A3912">
        <v>1999</v>
      </c>
      <c r="B3912" t="s">
        <v>106</v>
      </c>
      <c r="C3912" t="s">
        <v>81</v>
      </c>
      <c r="D3912" t="s">
        <v>36</v>
      </c>
      <c r="E3912">
        <v>17380</v>
      </c>
    </row>
    <row r="3913" spans="1:5" hidden="1">
      <c r="A3913">
        <v>1999</v>
      </c>
      <c r="B3913" t="s">
        <v>106</v>
      </c>
      <c r="C3913" t="s">
        <v>81</v>
      </c>
      <c r="D3913" t="s">
        <v>37</v>
      </c>
      <c r="E3913">
        <v>17380</v>
      </c>
    </row>
    <row r="3914" spans="1:5" hidden="1">
      <c r="A3914">
        <v>1999</v>
      </c>
      <c r="B3914" t="s">
        <v>106</v>
      </c>
      <c r="C3914" t="s">
        <v>81</v>
      </c>
      <c r="D3914" t="s">
        <v>38</v>
      </c>
      <c r="E3914">
        <v>0</v>
      </c>
    </row>
    <row r="3915" spans="1:5" hidden="1">
      <c r="A3915">
        <v>1999</v>
      </c>
      <c r="B3915" t="s">
        <v>106</v>
      </c>
      <c r="C3915" t="s">
        <v>81</v>
      </c>
      <c r="D3915" t="s">
        <v>39</v>
      </c>
      <c r="E3915">
        <v>73813</v>
      </c>
    </row>
    <row r="3916" spans="1:5" hidden="1">
      <c r="A3916">
        <v>1999</v>
      </c>
      <c r="B3916" t="s">
        <v>106</v>
      </c>
      <c r="C3916" t="s">
        <v>81</v>
      </c>
      <c r="D3916" t="s">
        <v>40</v>
      </c>
      <c r="E3916">
        <v>0</v>
      </c>
    </row>
    <row r="3917" spans="1:5" hidden="1">
      <c r="A3917">
        <v>1999</v>
      </c>
      <c r="B3917" t="s">
        <v>106</v>
      </c>
      <c r="C3917" t="s">
        <v>81</v>
      </c>
      <c r="D3917" t="s">
        <v>41</v>
      </c>
      <c r="E3917">
        <v>0</v>
      </c>
    </row>
    <row r="3918" spans="1:5" hidden="1">
      <c r="A3918">
        <v>1999</v>
      </c>
      <c r="B3918" t="s">
        <v>106</v>
      </c>
      <c r="C3918" t="s">
        <v>81</v>
      </c>
      <c r="D3918" t="s">
        <v>42</v>
      </c>
      <c r="E3918">
        <v>0</v>
      </c>
    </row>
    <row r="3919" spans="1:5" hidden="1">
      <c r="A3919">
        <v>1999</v>
      </c>
      <c r="B3919" t="s">
        <v>106</v>
      </c>
      <c r="C3919" t="s">
        <v>81</v>
      </c>
      <c r="D3919" t="s">
        <v>43</v>
      </c>
      <c r="E3919">
        <v>0</v>
      </c>
    </row>
    <row r="3920" spans="1:5" hidden="1">
      <c r="A3920">
        <v>1999</v>
      </c>
      <c r="B3920" t="s">
        <v>106</v>
      </c>
      <c r="C3920" t="s">
        <v>81</v>
      </c>
      <c r="D3920" t="s">
        <v>44</v>
      </c>
      <c r="E3920">
        <v>0</v>
      </c>
    </row>
    <row r="3921" spans="1:5" hidden="1">
      <c r="A3921">
        <v>1999</v>
      </c>
      <c r="B3921" t="s">
        <v>106</v>
      </c>
      <c r="C3921" t="s">
        <v>81</v>
      </c>
      <c r="D3921" t="s">
        <v>45</v>
      </c>
      <c r="E3921">
        <v>0</v>
      </c>
    </row>
    <row r="3922" spans="1:5" hidden="1">
      <c r="A3922">
        <v>1999</v>
      </c>
      <c r="B3922" t="s">
        <v>106</v>
      </c>
      <c r="C3922" t="s">
        <v>81</v>
      </c>
      <c r="D3922" t="s">
        <v>46</v>
      </c>
      <c r="E3922">
        <v>0</v>
      </c>
    </row>
    <row r="3923" spans="1:5" hidden="1">
      <c r="A3923">
        <v>1999</v>
      </c>
      <c r="B3923" t="s">
        <v>106</v>
      </c>
      <c r="C3923" t="s">
        <v>81</v>
      </c>
      <c r="D3923" t="s">
        <v>47</v>
      </c>
      <c r="E3923">
        <v>0</v>
      </c>
    </row>
    <row r="3924" spans="1:5" hidden="1">
      <c r="A3924">
        <v>1999</v>
      </c>
      <c r="B3924" t="s">
        <v>106</v>
      </c>
      <c r="C3924" t="s">
        <v>81</v>
      </c>
      <c r="D3924" t="s">
        <v>48</v>
      </c>
      <c r="E3924">
        <v>0</v>
      </c>
    </row>
    <row r="3925" spans="1:5" hidden="1">
      <c r="A3925">
        <v>1999</v>
      </c>
      <c r="B3925" t="s">
        <v>106</v>
      </c>
      <c r="C3925" t="s">
        <v>81</v>
      </c>
      <c r="D3925" t="s">
        <v>49</v>
      </c>
      <c r="E3925">
        <v>0</v>
      </c>
    </row>
    <row r="3926" spans="1:5" hidden="1">
      <c r="A3926">
        <v>1999</v>
      </c>
      <c r="B3926" t="s">
        <v>106</v>
      </c>
      <c r="C3926" t="s">
        <v>81</v>
      </c>
      <c r="D3926" t="s">
        <v>50</v>
      </c>
      <c r="E3926">
        <v>0</v>
      </c>
    </row>
    <row r="3927" spans="1:5" hidden="1">
      <c r="A3927">
        <v>1999</v>
      </c>
      <c r="B3927" t="s">
        <v>106</v>
      </c>
      <c r="C3927" t="s">
        <v>81</v>
      </c>
      <c r="D3927" t="s">
        <v>51</v>
      </c>
      <c r="E3927">
        <v>0</v>
      </c>
    </row>
    <row r="3928" spans="1:5" hidden="1">
      <c r="A3928">
        <v>1999</v>
      </c>
      <c r="B3928" t="s">
        <v>106</v>
      </c>
      <c r="C3928" t="s">
        <v>81</v>
      </c>
      <c r="D3928" t="s">
        <v>52</v>
      </c>
      <c r="E3928">
        <v>0</v>
      </c>
    </row>
    <row r="3929" spans="1:5" hidden="1">
      <c r="A3929">
        <v>1999</v>
      </c>
      <c r="B3929" t="s">
        <v>106</v>
      </c>
      <c r="C3929" t="s">
        <v>81</v>
      </c>
      <c r="D3929" t="s">
        <v>53</v>
      </c>
      <c r="E3929">
        <v>0</v>
      </c>
    </row>
    <row r="3930" spans="1:5" hidden="1">
      <c r="A3930">
        <v>1999</v>
      </c>
      <c r="B3930" t="s">
        <v>106</v>
      </c>
      <c r="C3930" t="s">
        <v>81</v>
      </c>
      <c r="D3930" t="s">
        <v>54</v>
      </c>
      <c r="E3930">
        <v>0</v>
      </c>
    </row>
    <row r="3931" spans="1:5" hidden="1">
      <c r="A3931">
        <v>1999</v>
      </c>
      <c r="B3931" t="s">
        <v>106</v>
      </c>
      <c r="C3931" t="s">
        <v>81</v>
      </c>
      <c r="D3931" t="s">
        <v>55</v>
      </c>
      <c r="E3931">
        <v>0</v>
      </c>
    </row>
    <row r="3932" spans="1:5" hidden="1">
      <c r="A3932">
        <v>1999</v>
      </c>
      <c r="B3932" t="s">
        <v>106</v>
      </c>
      <c r="C3932" t="s">
        <v>81</v>
      </c>
      <c r="D3932" t="s">
        <v>59</v>
      </c>
      <c r="E3932">
        <v>17366</v>
      </c>
    </row>
    <row r="3933" spans="1:5" hidden="1">
      <c r="A3933">
        <v>1999</v>
      </c>
      <c r="B3933" t="s">
        <v>106</v>
      </c>
      <c r="C3933" t="s">
        <v>81</v>
      </c>
      <c r="D3933" t="s">
        <v>60</v>
      </c>
      <c r="E3933">
        <v>0</v>
      </c>
    </row>
    <row r="3934" spans="1:5" hidden="1">
      <c r="A3934">
        <v>1999</v>
      </c>
      <c r="B3934" t="s">
        <v>106</v>
      </c>
      <c r="C3934" t="s">
        <v>81</v>
      </c>
      <c r="D3934" t="s">
        <v>61</v>
      </c>
      <c r="E3934">
        <v>0</v>
      </c>
    </row>
    <row r="3935" spans="1:5" hidden="1">
      <c r="A3935">
        <v>1999</v>
      </c>
      <c r="B3935" t="s">
        <v>106</v>
      </c>
      <c r="C3935" t="s">
        <v>81</v>
      </c>
      <c r="D3935" t="s">
        <v>62</v>
      </c>
      <c r="E3935">
        <v>0</v>
      </c>
    </row>
    <row r="3936" spans="1:5" hidden="1">
      <c r="A3936">
        <v>1999</v>
      </c>
      <c r="B3936" t="s">
        <v>106</v>
      </c>
      <c r="C3936" t="s">
        <v>81</v>
      </c>
      <c r="D3936" t="s">
        <v>64</v>
      </c>
      <c r="E3936">
        <v>17366</v>
      </c>
    </row>
    <row r="3937" spans="1:6" hidden="1">
      <c r="A3937">
        <v>1999</v>
      </c>
      <c r="B3937" t="s">
        <v>106</v>
      </c>
      <c r="C3937" t="s">
        <v>81</v>
      </c>
      <c r="D3937" t="s">
        <v>65</v>
      </c>
      <c r="E3937">
        <v>0</v>
      </c>
      <c r="F3937">
        <v>90</v>
      </c>
    </row>
    <row r="3938" spans="1:6" hidden="1">
      <c r="A3938">
        <v>1999</v>
      </c>
      <c r="B3938" t="s">
        <v>106</v>
      </c>
      <c r="C3938" t="s">
        <v>81</v>
      </c>
      <c r="D3938" t="s">
        <v>66</v>
      </c>
      <c r="E3938">
        <v>0</v>
      </c>
    </row>
    <row r="3939" spans="1:6" hidden="1">
      <c r="A3939">
        <v>1999</v>
      </c>
      <c r="B3939" t="s">
        <v>106</v>
      </c>
      <c r="C3939" t="s">
        <v>81</v>
      </c>
      <c r="D3939" t="s">
        <v>67</v>
      </c>
      <c r="E3939">
        <v>0</v>
      </c>
    </row>
    <row r="3940" spans="1:6" hidden="1">
      <c r="A3940">
        <v>1999</v>
      </c>
      <c r="B3940" t="s">
        <v>106</v>
      </c>
      <c r="C3940" t="s">
        <v>81</v>
      </c>
      <c r="D3940" t="s">
        <v>68</v>
      </c>
      <c r="E3940">
        <v>0</v>
      </c>
    </row>
    <row r="3941" spans="1:6" hidden="1">
      <c r="A3941">
        <v>1999</v>
      </c>
      <c r="B3941" t="s">
        <v>106</v>
      </c>
      <c r="C3941" t="s">
        <v>81</v>
      </c>
      <c r="D3941" t="s">
        <v>69</v>
      </c>
      <c r="E3941">
        <v>0</v>
      </c>
    </row>
    <row r="3942" spans="1:6" hidden="1">
      <c r="A3942">
        <v>1999</v>
      </c>
      <c r="B3942" t="s">
        <v>106</v>
      </c>
      <c r="C3942" t="s">
        <v>81</v>
      </c>
      <c r="D3942" t="s">
        <v>70</v>
      </c>
      <c r="E3942">
        <v>0</v>
      </c>
    </row>
    <row r="3943" spans="1:6" hidden="1">
      <c r="A3943">
        <v>1999</v>
      </c>
      <c r="B3943" t="s">
        <v>106</v>
      </c>
      <c r="C3943" t="s">
        <v>81</v>
      </c>
      <c r="D3943" t="s">
        <v>113</v>
      </c>
      <c r="E3943">
        <v>2812441</v>
      </c>
    </row>
    <row r="3944" spans="1:6" hidden="1">
      <c r="A3944">
        <v>1999</v>
      </c>
      <c r="B3944" t="s">
        <v>106</v>
      </c>
      <c r="C3944" t="s">
        <v>81</v>
      </c>
      <c r="D3944" t="s">
        <v>114</v>
      </c>
      <c r="E3944">
        <v>2220155</v>
      </c>
    </row>
    <row r="3945" spans="1:6" hidden="1">
      <c r="A3945">
        <v>1999</v>
      </c>
      <c r="B3945" t="s">
        <v>106</v>
      </c>
      <c r="C3945" t="s">
        <v>81</v>
      </c>
      <c r="D3945" t="s">
        <v>115</v>
      </c>
      <c r="E3945">
        <v>592286</v>
      </c>
    </row>
    <row r="3946" spans="1:6" hidden="1">
      <c r="A3946">
        <v>1999</v>
      </c>
      <c r="B3946" t="s">
        <v>106</v>
      </c>
      <c r="C3946" t="s">
        <v>81</v>
      </c>
      <c r="D3946" t="s">
        <v>116</v>
      </c>
      <c r="E3946">
        <v>0</v>
      </c>
      <c r="F3946">
        <v>20</v>
      </c>
    </row>
    <row r="3947" spans="1:6" hidden="1">
      <c r="A3947">
        <v>2000</v>
      </c>
      <c r="B3947" t="s">
        <v>6</v>
      </c>
      <c r="C3947" t="s">
        <v>7</v>
      </c>
      <c r="D3947" t="s">
        <v>263</v>
      </c>
      <c r="E3947">
        <v>89241</v>
      </c>
    </row>
    <row r="3948" spans="1:6" hidden="1">
      <c r="A3948">
        <v>2000</v>
      </c>
      <c r="B3948" t="s">
        <v>6</v>
      </c>
      <c r="C3948" t="s">
        <v>7</v>
      </c>
      <c r="D3948" t="s">
        <v>8</v>
      </c>
      <c r="E3948">
        <v>923688</v>
      </c>
    </row>
    <row r="3949" spans="1:6" hidden="1">
      <c r="A3949">
        <v>2000</v>
      </c>
      <c r="B3949" t="s">
        <v>6</v>
      </c>
      <c r="C3949" t="s">
        <v>7</v>
      </c>
      <c r="D3949" t="s">
        <v>9</v>
      </c>
      <c r="E3949">
        <v>1969402</v>
      </c>
    </row>
    <row r="3950" spans="1:6" hidden="1">
      <c r="A3950">
        <v>2000</v>
      </c>
      <c r="B3950" t="s">
        <v>6</v>
      </c>
      <c r="C3950" t="s">
        <v>10</v>
      </c>
      <c r="D3950" t="s">
        <v>11</v>
      </c>
      <c r="E3950">
        <v>18646</v>
      </c>
    </row>
    <row r="3951" spans="1:6" hidden="1">
      <c r="A3951">
        <v>2000</v>
      </c>
      <c r="B3951" t="s">
        <v>6</v>
      </c>
      <c r="C3951" t="s">
        <v>10</v>
      </c>
      <c r="D3951" t="s">
        <v>12</v>
      </c>
      <c r="E3951">
        <v>6697962</v>
      </c>
    </row>
    <row r="3952" spans="1:6" hidden="1">
      <c r="A3952">
        <v>2000</v>
      </c>
      <c r="B3952" t="s">
        <v>6</v>
      </c>
      <c r="C3952" t="s">
        <v>10</v>
      </c>
      <c r="D3952" t="s">
        <v>13</v>
      </c>
      <c r="E3952">
        <v>5401541</v>
      </c>
    </row>
    <row r="3953" spans="1:6" hidden="1">
      <c r="A3953">
        <v>2000</v>
      </c>
      <c r="B3953" t="s">
        <v>6</v>
      </c>
      <c r="C3953" t="s">
        <v>10</v>
      </c>
      <c r="D3953" t="s">
        <v>14</v>
      </c>
      <c r="E3953">
        <v>3080989</v>
      </c>
    </row>
    <row r="3954" spans="1:6" hidden="1">
      <c r="A3954">
        <v>2000</v>
      </c>
      <c r="B3954" t="s">
        <v>6</v>
      </c>
      <c r="C3954" t="s">
        <v>10</v>
      </c>
      <c r="D3954" t="s">
        <v>15</v>
      </c>
      <c r="E3954">
        <v>2607906</v>
      </c>
    </row>
    <row r="3955" spans="1:6" hidden="1">
      <c r="A3955">
        <v>2000</v>
      </c>
      <c r="B3955" t="s">
        <v>6</v>
      </c>
      <c r="C3955" t="s">
        <v>10</v>
      </c>
      <c r="D3955" t="s">
        <v>16</v>
      </c>
      <c r="E3955">
        <v>473083</v>
      </c>
    </row>
    <row r="3956" spans="1:6" hidden="1">
      <c r="A3956">
        <v>2000</v>
      </c>
      <c r="B3956" t="s">
        <v>6</v>
      </c>
      <c r="C3956" t="s">
        <v>10</v>
      </c>
      <c r="D3956" t="s">
        <v>17</v>
      </c>
      <c r="E3956">
        <v>0</v>
      </c>
      <c r="F3956">
        <v>20</v>
      </c>
    </row>
    <row r="3957" spans="1:6" hidden="1">
      <c r="A3957">
        <v>2000</v>
      </c>
      <c r="B3957" t="s">
        <v>6</v>
      </c>
      <c r="C3957" t="s">
        <v>10</v>
      </c>
      <c r="D3957" t="s">
        <v>18</v>
      </c>
      <c r="E3957">
        <v>6689464</v>
      </c>
    </row>
    <row r="3958" spans="1:6" hidden="1">
      <c r="A3958">
        <v>2000</v>
      </c>
      <c r="B3958" t="s">
        <v>6</v>
      </c>
      <c r="C3958" t="s">
        <v>10</v>
      </c>
      <c r="D3958" t="s">
        <v>19</v>
      </c>
      <c r="E3958">
        <v>6857807</v>
      </c>
    </row>
    <row r="3959" spans="1:6" hidden="1">
      <c r="A3959">
        <v>2000</v>
      </c>
      <c r="B3959" t="s">
        <v>6</v>
      </c>
      <c r="C3959" t="s">
        <v>10</v>
      </c>
      <c r="D3959" t="s">
        <v>20</v>
      </c>
      <c r="E3959">
        <v>6857807</v>
      </c>
    </row>
    <row r="3960" spans="1:6" hidden="1">
      <c r="A3960">
        <v>2000</v>
      </c>
      <c r="B3960" t="s">
        <v>6</v>
      </c>
      <c r="C3960" t="s">
        <v>10</v>
      </c>
      <c r="D3960" t="s">
        <v>21</v>
      </c>
      <c r="E3960">
        <v>1284687</v>
      </c>
    </row>
    <row r="3961" spans="1:6" hidden="1">
      <c r="A3961">
        <v>2000</v>
      </c>
      <c r="B3961" t="s">
        <v>6</v>
      </c>
      <c r="C3961" t="s">
        <v>10</v>
      </c>
      <c r="D3961" t="s">
        <v>22</v>
      </c>
      <c r="E3961">
        <v>-356959</v>
      </c>
    </row>
    <row r="3962" spans="1:6" hidden="1">
      <c r="A3962">
        <v>2000</v>
      </c>
      <c r="B3962" t="s">
        <v>6</v>
      </c>
      <c r="C3962" t="s">
        <v>23</v>
      </c>
      <c r="D3962" t="s">
        <v>24</v>
      </c>
      <c r="E3962">
        <v>2838561</v>
      </c>
    </row>
    <row r="3963" spans="1:6" hidden="1">
      <c r="A3963">
        <v>2000</v>
      </c>
      <c r="B3963" t="s">
        <v>6</v>
      </c>
      <c r="C3963" t="s">
        <v>23</v>
      </c>
      <c r="D3963" t="s">
        <v>25</v>
      </c>
      <c r="E3963">
        <v>2266778</v>
      </c>
    </row>
    <row r="3964" spans="1:6" hidden="1">
      <c r="A3964">
        <v>2000</v>
      </c>
      <c r="B3964" t="s">
        <v>6</v>
      </c>
      <c r="C3964" t="s">
        <v>23</v>
      </c>
      <c r="D3964" t="s">
        <v>26</v>
      </c>
      <c r="E3964">
        <v>571783</v>
      </c>
    </row>
    <row r="3965" spans="1:6" hidden="1">
      <c r="A3965">
        <v>2000</v>
      </c>
      <c r="B3965" t="s">
        <v>6</v>
      </c>
      <c r="C3965" t="s">
        <v>23</v>
      </c>
      <c r="D3965" t="s">
        <v>27</v>
      </c>
      <c r="E3965">
        <v>845903</v>
      </c>
    </row>
    <row r="3966" spans="1:6" hidden="1">
      <c r="A3966">
        <v>2000</v>
      </c>
      <c r="B3966" t="s">
        <v>6</v>
      </c>
      <c r="C3966" t="s">
        <v>23</v>
      </c>
      <c r="D3966" t="s">
        <v>28</v>
      </c>
      <c r="E3966">
        <v>751157</v>
      </c>
    </row>
    <row r="3967" spans="1:6" hidden="1">
      <c r="A3967">
        <v>2000</v>
      </c>
      <c r="B3967" t="s">
        <v>6</v>
      </c>
      <c r="C3967" t="s">
        <v>23</v>
      </c>
      <c r="D3967" t="s">
        <v>29</v>
      </c>
      <c r="E3967">
        <v>94746</v>
      </c>
    </row>
    <row r="3968" spans="1:6" hidden="1">
      <c r="A3968">
        <v>2000</v>
      </c>
      <c r="B3968" t="s">
        <v>6</v>
      </c>
      <c r="C3968" t="s">
        <v>23</v>
      </c>
      <c r="D3968" t="s">
        <v>30</v>
      </c>
      <c r="E3968">
        <v>67491</v>
      </c>
    </row>
    <row r="3969" spans="1:5" hidden="1">
      <c r="A3969">
        <v>2000</v>
      </c>
      <c r="B3969" t="s">
        <v>6</v>
      </c>
      <c r="C3969" t="s">
        <v>23</v>
      </c>
      <c r="D3969" t="s">
        <v>31</v>
      </c>
      <c r="E3969">
        <v>30085</v>
      </c>
    </row>
    <row r="3970" spans="1:5" hidden="1">
      <c r="A3970">
        <v>2000</v>
      </c>
      <c r="B3970" t="s">
        <v>6</v>
      </c>
      <c r="C3970" t="s">
        <v>23</v>
      </c>
      <c r="D3970" t="s">
        <v>32</v>
      </c>
      <c r="E3970">
        <v>37406</v>
      </c>
    </row>
    <row r="3971" spans="1:5" hidden="1">
      <c r="A3971">
        <v>2000</v>
      </c>
      <c r="B3971" t="s">
        <v>6</v>
      </c>
      <c r="C3971" t="s">
        <v>23</v>
      </c>
      <c r="D3971" t="s">
        <v>33</v>
      </c>
      <c r="E3971">
        <v>1167466</v>
      </c>
    </row>
    <row r="3972" spans="1:5" hidden="1">
      <c r="A3972">
        <v>2000</v>
      </c>
      <c r="B3972" t="s">
        <v>6</v>
      </c>
      <c r="C3972" t="s">
        <v>23</v>
      </c>
      <c r="D3972" t="s">
        <v>34</v>
      </c>
      <c r="E3972">
        <v>375602</v>
      </c>
    </row>
    <row r="3973" spans="1:5" hidden="1">
      <c r="A3973">
        <v>2000</v>
      </c>
      <c r="B3973" t="s">
        <v>6</v>
      </c>
      <c r="C3973" t="s">
        <v>23</v>
      </c>
      <c r="D3973" t="s">
        <v>35</v>
      </c>
      <c r="E3973">
        <v>313904</v>
      </c>
    </row>
    <row r="3974" spans="1:5" hidden="1">
      <c r="A3974">
        <v>2000</v>
      </c>
      <c r="B3974" t="s">
        <v>6</v>
      </c>
      <c r="C3974" t="s">
        <v>23</v>
      </c>
      <c r="D3974" t="s">
        <v>36</v>
      </c>
      <c r="E3974">
        <v>727590</v>
      </c>
    </row>
    <row r="3975" spans="1:5" hidden="1">
      <c r="A3975">
        <v>2000</v>
      </c>
      <c r="B3975" t="s">
        <v>6</v>
      </c>
      <c r="C3975" t="s">
        <v>23</v>
      </c>
      <c r="D3975" t="s">
        <v>37</v>
      </c>
      <c r="E3975">
        <v>140819</v>
      </c>
    </row>
    <row r="3976" spans="1:5" hidden="1">
      <c r="A3976">
        <v>2000</v>
      </c>
      <c r="B3976" t="s">
        <v>6</v>
      </c>
      <c r="C3976" t="s">
        <v>23</v>
      </c>
      <c r="D3976" t="s">
        <v>38</v>
      </c>
      <c r="E3976">
        <v>586771</v>
      </c>
    </row>
    <row r="3977" spans="1:5" hidden="1">
      <c r="A3977">
        <v>2000</v>
      </c>
      <c r="B3977" t="s">
        <v>6</v>
      </c>
      <c r="C3977" t="s">
        <v>23</v>
      </c>
      <c r="D3977" t="s">
        <v>39</v>
      </c>
      <c r="E3977">
        <v>50358</v>
      </c>
    </row>
    <row r="3978" spans="1:5" hidden="1">
      <c r="A3978">
        <v>2000</v>
      </c>
      <c r="B3978" t="s">
        <v>6</v>
      </c>
      <c r="C3978" t="s">
        <v>23</v>
      </c>
      <c r="D3978" t="s">
        <v>40</v>
      </c>
      <c r="E3978">
        <v>2362</v>
      </c>
    </row>
    <row r="3979" spans="1:5" hidden="1">
      <c r="A3979">
        <v>2000</v>
      </c>
      <c r="B3979" t="s">
        <v>6</v>
      </c>
      <c r="C3979" t="s">
        <v>23</v>
      </c>
      <c r="D3979" t="s">
        <v>41</v>
      </c>
      <c r="E3979">
        <v>2093</v>
      </c>
    </row>
    <row r="3980" spans="1:5" hidden="1">
      <c r="A3980">
        <v>2000</v>
      </c>
      <c r="B3980" t="s">
        <v>6</v>
      </c>
      <c r="C3980" t="s">
        <v>23</v>
      </c>
      <c r="D3980" t="s">
        <v>42</v>
      </c>
      <c r="E3980">
        <v>269</v>
      </c>
    </row>
    <row r="3981" spans="1:5" hidden="1">
      <c r="A3981">
        <v>2000</v>
      </c>
      <c r="B3981" t="s">
        <v>6</v>
      </c>
      <c r="C3981" t="s">
        <v>23</v>
      </c>
      <c r="D3981" t="s">
        <v>43</v>
      </c>
      <c r="E3981">
        <v>0</v>
      </c>
    </row>
    <row r="3982" spans="1:5" hidden="1">
      <c r="A3982">
        <v>2000</v>
      </c>
      <c r="B3982" t="s">
        <v>6</v>
      </c>
      <c r="C3982" t="s">
        <v>23</v>
      </c>
      <c r="D3982" t="s">
        <v>44</v>
      </c>
      <c r="E3982">
        <v>11554</v>
      </c>
    </row>
    <row r="3983" spans="1:5" hidden="1">
      <c r="A3983">
        <v>2000</v>
      </c>
      <c r="B3983" t="s">
        <v>6</v>
      </c>
      <c r="C3983" t="s">
        <v>23</v>
      </c>
      <c r="D3983" t="s">
        <v>45</v>
      </c>
      <c r="E3983">
        <v>492102</v>
      </c>
    </row>
    <row r="3984" spans="1:5" hidden="1">
      <c r="A3984">
        <v>2000</v>
      </c>
      <c r="B3984" t="s">
        <v>6</v>
      </c>
      <c r="C3984" t="s">
        <v>23</v>
      </c>
      <c r="D3984" t="s">
        <v>46</v>
      </c>
      <c r="E3984">
        <v>480463</v>
      </c>
    </row>
    <row r="3985" spans="1:5" hidden="1">
      <c r="A3985">
        <v>2000</v>
      </c>
      <c r="B3985" t="s">
        <v>6</v>
      </c>
      <c r="C3985" t="s">
        <v>23</v>
      </c>
      <c r="D3985" t="s">
        <v>47</v>
      </c>
      <c r="E3985">
        <v>11639</v>
      </c>
    </row>
    <row r="3986" spans="1:5" hidden="1">
      <c r="A3986">
        <v>2000</v>
      </c>
      <c r="B3986" t="s">
        <v>6</v>
      </c>
      <c r="C3986" t="s">
        <v>23</v>
      </c>
      <c r="D3986" t="s">
        <v>48</v>
      </c>
      <c r="E3986">
        <v>2270933</v>
      </c>
    </row>
    <row r="3987" spans="1:5" hidden="1">
      <c r="A3987">
        <v>2000</v>
      </c>
      <c r="B3987" t="s">
        <v>6</v>
      </c>
      <c r="C3987" t="s">
        <v>23</v>
      </c>
      <c r="D3987" t="s">
        <v>49</v>
      </c>
      <c r="E3987">
        <v>738465</v>
      </c>
    </row>
    <row r="3988" spans="1:5" hidden="1">
      <c r="A3988">
        <v>2000</v>
      </c>
      <c r="B3988" t="s">
        <v>6</v>
      </c>
      <c r="C3988" t="s">
        <v>23</v>
      </c>
      <c r="D3988" t="s">
        <v>50</v>
      </c>
      <c r="E3988">
        <v>502854</v>
      </c>
    </row>
    <row r="3989" spans="1:5" hidden="1">
      <c r="A3989">
        <v>2000</v>
      </c>
      <c r="B3989" t="s">
        <v>6</v>
      </c>
      <c r="C3989" t="s">
        <v>23</v>
      </c>
      <c r="D3989" t="s">
        <v>51</v>
      </c>
      <c r="E3989">
        <v>68929</v>
      </c>
    </row>
    <row r="3990" spans="1:5" hidden="1">
      <c r="A3990">
        <v>2000</v>
      </c>
      <c r="B3990" t="s">
        <v>6</v>
      </c>
      <c r="C3990" t="s">
        <v>23</v>
      </c>
      <c r="D3990" t="s">
        <v>52</v>
      </c>
      <c r="E3990">
        <v>166414</v>
      </c>
    </row>
    <row r="3991" spans="1:5" hidden="1">
      <c r="A3991">
        <v>2000</v>
      </c>
      <c r="B3991" t="s">
        <v>6</v>
      </c>
      <c r="C3991" t="s">
        <v>23</v>
      </c>
      <c r="D3991" t="s">
        <v>53</v>
      </c>
      <c r="E3991">
        <v>269</v>
      </c>
    </row>
    <row r="3992" spans="1:5" hidden="1">
      <c r="A3992">
        <v>2000</v>
      </c>
      <c r="B3992" t="s">
        <v>6</v>
      </c>
      <c r="C3992" t="s">
        <v>23</v>
      </c>
      <c r="D3992" t="s">
        <v>54</v>
      </c>
      <c r="E3992">
        <v>0</v>
      </c>
    </row>
    <row r="3993" spans="1:5" hidden="1">
      <c r="A3993">
        <v>2000</v>
      </c>
      <c r="B3993" t="s">
        <v>6</v>
      </c>
      <c r="C3993" t="s">
        <v>23</v>
      </c>
      <c r="D3993" t="s">
        <v>55</v>
      </c>
      <c r="E3993">
        <v>894135</v>
      </c>
    </row>
    <row r="3994" spans="1:5" hidden="1">
      <c r="A3994">
        <v>2000</v>
      </c>
      <c r="B3994" t="s">
        <v>6</v>
      </c>
      <c r="C3994" t="s">
        <v>23</v>
      </c>
      <c r="D3994" t="s">
        <v>56</v>
      </c>
      <c r="E3994">
        <v>638332</v>
      </c>
    </row>
    <row r="3995" spans="1:5" hidden="1">
      <c r="A3995">
        <v>2000</v>
      </c>
      <c r="B3995" t="s">
        <v>6</v>
      </c>
      <c r="C3995" t="s">
        <v>23</v>
      </c>
      <c r="D3995" t="s">
        <v>57</v>
      </c>
      <c r="E3995">
        <v>636491</v>
      </c>
    </row>
    <row r="3996" spans="1:5" hidden="1">
      <c r="A3996">
        <v>2000</v>
      </c>
      <c r="B3996" t="s">
        <v>6</v>
      </c>
      <c r="C3996" t="s">
        <v>23</v>
      </c>
      <c r="D3996" t="s">
        <v>58</v>
      </c>
      <c r="E3996">
        <v>1841</v>
      </c>
    </row>
    <row r="3997" spans="1:5" hidden="1">
      <c r="A3997">
        <v>2000</v>
      </c>
      <c r="B3997" t="s">
        <v>6</v>
      </c>
      <c r="C3997" t="s">
        <v>23</v>
      </c>
      <c r="D3997" t="s">
        <v>59</v>
      </c>
      <c r="E3997">
        <v>426252</v>
      </c>
    </row>
    <row r="3998" spans="1:5" hidden="1">
      <c r="A3998">
        <v>2000</v>
      </c>
      <c r="B3998" t="s">
        <v>6</v>
      </c>
      <c r="C3998" t="s">
        <v>23</v>
      </c>
      <c r="D3998" t="s">
        <v>60</v>
      </c>
      <c r="E3998">
        <v>38669</v>
      </c>
    </row>
    <row r="3999" spans="1:5" hidden="1">
      <c r="A3999">
        <v>2000</v>
      </c>
      <c r="B3999" t="s">
        <v>6</v>
      </c>
      <c r="C3999" t="s">
        <v>23</v>
      </c>
      <c r="D3999" t="s">
        <v>61</v>
      </c>
      <c r="E3999">
        <v>37059</v>
      </c>
    </row>
    <row r="4000" spans="1:5" hidden="1">
      <c r="A4000">
        <v>2000</v>
      </c>
      <c r="B4000" t="s">
        <v>6</v>
      </c>
      <c r="C4000" t="s">
        <v>23</v>
      </c>
      <c r="D4000" t="s">
        <v>62</v>
      </c>
      <c r="E4000">
        <v>0</v>
      </c>
    </row>
    <row r="4001" spans="1:6" hidden="1">
      <c r="A4001">
        <v>2000</v>
      </c>
      <c r="B4001" t="s">
        <v>6</v>
      </c>
      <c r="C4001" t="s">
        <v>23</v>
      </c>
      <c r="D4001" t="s">
        <v>63</v>
      </c>
      <c r="E4001">
        <v>0</v>
      </c>
    </row>
    <row r="4002" spans="1:6" hidden="1">
      <c r="A4002">
        <v>2000</v>
      </c>
      <c r="B4002" t="s">
        <v>6</v>
      </c>
      <c r="C4002" t="s">
        <v>23</v>
      </c>
      <c r="D4002" t="s">
        <v>64</v>
      </c>
      <c r="E4002">
        <v>350524</v>
      </c>
    </row>
    <row r="4003" spans="1:6" hidden="1">
      <c r="A4003">
        <v>2000</v>
      </c>
      <c r="B4003" t="s">
        <v>6</v>
      </c>
      <c r="C4003" t="s">
        <v>23</v>
      </c>
      <c r="D4003" t="s">
        <v>65</v>
      </c>
      <c r="E4003">
        <v>0</v>
      </c>
      <c r="F4003">
        <v>90</v>
      </c>
    </row>
    <row r="4004" spans="1:6" hidden="1">
      <c r="A4004">
        <v>2000</v>
      </c>
      <c r="B4004" t="s">
        <v>6</v>
      </c>
      <c r="C4004" t="s">
        <v>23</v>
      </c>
      <c r="D4004" t="s">
        <v>66</v>
      </c>
      <c r="E4004">
        <v>269</v>
      </c>
    </row>
    <row r="4005" spans="1:6" hidden="1">
      <c r="A4005">
        <v>2000</v>
      </c>
      <c r="B4005" t="s">
        <v>6</v>
      </c>
      <c r="C4005" t="s">
        <v>23</v>
      </c>
      <c r="D4005" t="s">
        <v>67</v>
      </c>
      <c r="E4005">
        <v>164379</v>
      </c>
    </row>
    <row r="4006" spans="1:6" hidden="1">
      <c r="A4006">
        <v>2000</v>
      </c>
      <c r="B4006" t="s">
        <v>6</v>
      </c>
      <c r="C4006" t="s">
        <v>23</v>
      </c>
      <c r="D4006" t="s">
        <v>68</v>
      </c>
      <c r="E4006">
        <v>0</v>
      </c>
    </row>
    <row r="4007" spans="1:6" hidden="1">
      <c r="A4007">
        <v>2000</v>
      </c>
      <c r="B4007" t="s">
        <v>6</v>
      </c>
      <c r="C4007" t="s">
        <v>23</v>
      </c>
      <c r="D4007" t="s">
        <v>69</v>
      </c>
      <c r="E4007">
        <v>160173</v>
      </c>
    </row>
    <row r="4008" spans="1:6" hidden="1">
      <c r="A4008">
        <v>2000</v>
      </c>
      <c r="B4008" t="s">
        <v>6</v>
      </c>
      <c r="C4008" t="s">
        <v>23</v>
      </c>
      <c r="D4008" t="s">
        <v>70</v>
      </c>
      <c r="E4008">
        <v>4206</v>
      </c>
    </row>
    <row r="4009" spans="1:6" hidden="1">
      <c r="A4009">
        <v>2000</v>
      </c>
      <c r="B4009" t="s">
        <v>6</v>
      </c>
      <c r="C4009" t="s">
        <v>23</v>
      </c>
      <c r="D4009" t="s">
        <v>71</v>
      </c>
      <c r="E4009">
        <v>3</v>
      </c>
    </row>
    <row r="4010" spans="1:6" hidden="1">
      <c r="A4010">
        <v>2000</v>
      </c>
      <c r="B4010" t="s">
        <v>6</v>
      </c>
      <c r="C4010" t="s">
        <v>23</v>
      </c>
      <c r="D4010" t="s">
        <v>72</v>
      </c>
      <c r="E4010">
        <v>7476654</v>
      </c>
    </row>
    <row r="4011" spans="1:6" hidden="1">
      <c r="A4011">
        <v>2000</v>
      </c>
      <c r="B4011" t="s">
        <v>6</v>
      </c>
      <c r="C4011" t="s">
        <v>23</v>
      </c>
      <c r="D4011" t="s">
        <v>73</v>
      </c>
      <c r="E4011">
        <v>5573120</v>
      </c>
    </row>
    <row r="4012" spans="1:6" hidden="1">
      <c r="A4012">
        <v>2000</v>
      </c>
      <c r="B4012" t="s">
        <v>6</v>
      </c>
      <c r="C4012" t="s">
        <v>23</v>
      </c>
      <c r="D4012" t="s">
        <v>74</v>
      </c>
      <c r="E4012">
        <v>4831834</v>
      </c>
    </row>
    <row r="4013" spans="1:6" hidden="1">
      <c r="A4013">
        <v>2000</v>
      </c>
      <c r="B4013" t="s">
        <v>6</v>
      </c>
      <c r="C4013" t="s">
        <v>23</v>
      </c>
      <c r="D4013" t="s">
        <v>75</v>
      </c>
      <c r="E4013">
        <v>741286</v>
      </c>
    </row>
    <row r="4014" spans="1:6" hidden="1">
      <c r="A4014">
        <v>2000</v>
      </c>
      <c r="B4014" t="s">
        <v>6</v>
      </c>
      <c r="C4014" t="s">
        <v>23</v>
      </c>
      <c r="D4014" t="s">
        <v>76</v>
      </c>
      <c r="E4014">
        <v>1672023</v>
      </c>
    </row>
    <row r="4015" spans="1:6" hidden="1">
      <c r="A4015">
        <v>2000</v>
      </c>
      <c r="B4015" t="s">
        <v>6</v>
      </c>
      <c r="C4015" t="s">
        <v>23</v>
      </c>
      <c r="D4015" t="s">
        <v>77</v>
      </c>
      <c r="E4015">
        <v>1296421</v>
      </c>
    </row>
    <row r="4016" spans="1:6" hidden="1">
      <c r="A4016">
        <v>2000</v>
      </c>
      <c r="B4016" t="s">
        <v>6</v>
      </c>
      <c r="C4016" t="s">
        <v>23</v>
      </c>
      <c r="D4016" t="s">
        <v>78</v>
      </c>
      <c r="E4016">
        <v>1687764</v>
      </c>
    </row>
    <row r="4017" spans="1:5" hidden="1">
      <c r="A4017">
        <v>2000</v>
      </c>
      <c r="B4017" t="s">
        <v>6</v>
      </c>
      <c r="C4017" t="s">
        <v>23</v>
      </c>
      <c r="D4017" t="s">
        <v>79</v>
      </c>
      <c r="E4017">
        <v>-15304</v>
      </c>
    </row>
    <row r="4018" spans="1:5" hidden="1">
      <c r="A4018">
        <v>2000</v>
      </c>
      <c r="B4018" t="s">
        <v>6</v>
      </c>
      <c r="C4018" t="s">
        <v>23</v>
      </c>
      <c r="D4018" t="s">
        <v>80</v>
      </c>
      <c r="E4018">
        <v>-437</v>
      </c>
    </row>
    <row r="4019" spans="1:5" hidden="1">
      <c r="A4019">
        <v>2000</v>
      </c>
      <c r="B4019" t="s">
        <v>6</v>
      </c>
      <c r="C4019" t="s">
        <v>81</v>
      </c>
      <c r="D4019" t="s">
        <v>24</v>
      </c>
      <c r="E4019">
        <v>2895513</v>
      </c>
    </row>
    <row r="4020" spans="1:5" hidden="1">
      <c r="A4020">
        <v>2000</v>
      </c>
      <c r="B4020" t="s">
        <v>6</v>
      </c>
      <c r="C4020" t="s">
        <v>81</v>
      </c>
      <c r="D4020" t="s">
        <v>25</v>
      </c>
      <c r="E4020">
        <v>2323730</v>
      </c>
    </row>
    <row r="4021" spans="1:5" hidden="1">
      <c r="A4021">
        <v>2000</v>
      </c>
      <c r="B4021" t="s">
        <v>6</v>
      </c>
      <c r="C4021" t="s">
        <v>81</v>
      </c>
      <c r="D4021" t="s">
        <v>26</v>
      </c>
      <c r="E4021">
        <v>571783</v>
      </c>
    </row>
    <row r="4022" spans="1:5" hidden="1">
      <c r="A4022">
        <v>2000</v>
      </c>
      <c r="B4022" t="s">
        <v>6</v>
      </c>
      <c r="C4022" t="s">
        <v>81</v>
      </c>
      <c r="D4022" t="s">
        <v>27</v>
      </c>
      <c r="E4022">
        <v>845903</v>
      </c>
    </row>
    <row r="4023" spans="1:5" hidden="1">
      <c r="A4023">
        <v>2000</v>
      </c>
      <c r="B4023" t="s">
        <v>6</v>
      </c>
      <c r="C4023" t="s">
        <v>81</v>
      </c>
      <c r="D4023" t="s">
        <v>28</v>
      </c>
      <c r="E4023">
        <v>751157</v>
      </c>
    </row>
    <row r="4024" spans="1:5" hidden="1">
      <c r="A4024">
        <v>2000</v>
      </c>
      <c r="B4024" t="s">
        <v>6</v>
      </c>
      <c r="C4024" t="s">
        <v>81</v>
      </c>
      <c r="D4024" t="s">
        <v>82</v>
      </c>
      <c r="E4024">
        <v>476258</v>
      </c>
    </row>
    <row r="4025" spans="1:5" hidden="1">
      <c r="A4025">
        <v>2000</v>
      </c>
      <c r="B4025" t="s">
        <v>6</v>
      </c>
      <c r="C4025" t="s">
        <v>81</v>
      </c>
      <c r="D4025" t="s">
        <v>83</v>
      </c>
      <c r="E4025">
        <v>20511</v>
      </c>
    </row>
    <row r="4026" spans="1:5" hidden="1">
      <c r="A4026">
        <v>2000</v>
      </c>
      <c r="B4026" t="s">
        <v>6</v>
      </c>
      <c r="C4026" t="s">
        <v>81</v>
      </c>
      <c r="D4026" t="s">
        <v>84</v>
      </c>
      <c r="E4026">
        <v>254388</v>
      </c>
    </row>
    <row r="4027" spans="1:5" hidden="1">
      <c r="A4027">
        <v>2000</v>
      </c>
      <c r="B4027" t="s">
        <v>6</v>
      </c>
      <c r="C4027" t="s">
        <v>81</v>
      </c>
      <c r="D4027" t="s">
        <v>85</v>
      </c>
      <c r="E4027">
        <v>721072</v>
      </c>
    </row>
    <row r="4028" spans="1:5" hidden="1">
      <c r="A4028">
        <v>2000</v>
      </c>
      <c r="B4028" t="s">
        <v>6</v>
      </c>
      <c r="C4028" t="s">
        <v>81</v>
      </c>
      <c r="D4028" t="s">
        <v>29</v>
      </c>
      <c r="E4028">
        <v>94746</v>
      </c>
    </row>
    <row r="4029" spans="1:5" hidden="1">
      <c r="A4029">
        <v>2000</v>
      </c>
      <c r="B4029" t="s">
        <v>6</v>
      </c>
      <c r="C4029" t="s">
        <v>81</v>
      </c>
      <c r="D4029" t="s">
        <v>30</v>
      </c>
      <c r="E4029">
        <v>67491</v>
      </c>
    </row>
    <row r="4030" spans="1:5" hidden="1">
      <c r="A4030">
        <v>2000</v>
      </c>
      <c r="B4030" t="s">
        <v>6</v>
      </c>
      <c r="C4030" t="s">
        <v>81</v>
      </c>
      <c r="D4030" t="s">
        <v>31</v>
      </c>
      <c r="E4030">
        <v>30085</v>
      </c>
    </row>
    <row r="4031" spans="1:5" hidden="1">
      <c r="A4031">
        <v>2000</v>
      </c>
      <c r="B4031" t="s">
        <v>6</v>
      </c>
      <c r="C4031" t="s">
        <v>81</v>
      </c>
      <c r="D4031" t="s">
        <v>32</v>
      </c>
      <c r="E4031">
        <v>37406</v>
      </c>
    </row>
    <row r="4032" spans="1:5" hidden="1">
      <c r="A4032">
        <v>2000</v>
      </c>
      <c r="B4032" t="s">
        <v>6</v>
      </c>
      <c r="C4032" t="s">
        <v>81</v>
      </c>
      <c r="D4032" t="s">
        <v>33</v>
      </c>
      <c r="E4032">
        <v>1102016</v>
      </c>
    </row>
    <row r="4033" spans="1:5" hidden="1">
      <c r="A4033">
        <v>2000</v>
      </c>
      <c r="B4033" t="s">
        <v>6</v>
      </c>
      <c r="C4033" t="s">
        <v>81</v>
      </c>
      <c r="D4033" t="s">
        <v>34</v>
      </c>
      <c r="E4033">
        <v>374550</v>
      </c>
    </row>
    <row r="4034" spans="1:5" hidden="1">
      <c r="A4034">
        <v>2000</v>
      </c>
      <c r="B4034" t="s">
        <v>6</v>
      </c>
      <c r="C4034" t="s">
        <v>81</v>
      </c>
      <c r="D4034" t="s">
        <v>35</v>
      </c>
      <c r="E4034">
        <v>337569</v>
      </c>
    </row>
    <row r="4035" spans="1:5" hidden="1">
      <c r="A4035">
        <v>2000</v>
      </c>
      <c r="B4035" t="s">
        <v>6</v>
      </c>
      <c r="C4035" t="s">
        <v>81</v>
      </c>
      <c r="D4035" t="s">
        <v>36</v>
      </c>
      <c r="E4035">
        <v>713086</v>
      </c>
    </row>
    <row r="4036" spans="1:5" hidden="1">
      <c r="A4036">
        <v>2000</v>
      </c>
      <c r="B4036" t="s">
        <v>6</v>
      </c>
      <c r="C4036" t="s">
        <v>81</v>
      </c>
      <c r="D4036" t="s">
        <v>37</v>
      </c>
      <c r="E4036">
        <v>126315</v>
      </c>
    </row>
    <row r="4037" spans="1:5" hidden="1">
      <c r="A4037">
        <v>2000</v>
      </c>
      <c r="B4037" t="s">
        <v>6</v>
      </c>
      <c r="C4037" t="s">
        <v>81</v>
      </c>
      <c r="D4037" t="s">
        <v>38</v>
      </c>
      <c r="E4037">
        <v>586771</v>
      </c>
    </row>
    <row r="4038" spans="1:5" hidden="1">
      <c r="A4038">
        <v>2000</v>
      </c>
      <c r="B4038" t="s">
        <v>6</v>
      </c>
      <c r="C4038" t="s">
        <v>81</v>
      </c>
      <c r="D4038" t="s">
        <v>39</v>
      </c>
      <c r="E4038">
        <v>464</v>
      </c>
    </row>
    <row r="4039" spans="1:5" hidden="1">
      <c r="A4039">
        <v>2000</v>
      </c>
      <c r="B4039" t="s">
        <v>6</v>
      </c>
      <c r="C4039" t="s">
        <v>81</v>
      </c>
      <c r="D4039" t="s">
        <v>40</v>
      </c>
      <c r="E4039">
        <v>2362</v>
      </c>
    </row>
    <row r="4040" spans="1:5" hidden="1">
      <c r="A4040">
        <v>2000</v>
      </c>
      <c r="B4040" t="s">
        <v>6</v>
      </c>
      <c r="C4040" t="s">
        <v>81</v>
      </c>
      <c r="D4040" t="s">
        <v>41</v>
      </c>
      <c r="E4040">
        <v>2093</v>
      </c>
    </row>
    <row r="4041" spans="1:5" hidden="1">
      <c r="A4041">
        <v>2000</v>
      </c>
      <c r="B4041" t="s">
        <v>6</v>
      </c>
      <c r="C4041" t="s">
        <v>81</v>
      </c>
      <c r="D4041" t="s">
        <v>42</v>
      </c>
      <c r="E4041">
        <v>269</v>
      </c>
    </row>
    <row r="4042" spans="1:5" hidden="1">
      <c r="A4042">
        <v>2000</v>
      </c>
      <c r="B4042" t="s">
        <v>6</v>
      </c>
      <c r="C4042" t="s">
        <v>81</v>
      </c>
      <c r="D4042" t="s">
        <v>43</v>
      </c>
      <c r="E4042">
        <v>0</v>
      </c>
    </row>
    <row r="4043" spans="1:5" hidden="1">
      <c r="A4043">
        <v>2000</v>
      </c>
      <c r="B4043" t="s">
        <v>6</v>
      </c>
      <c r="C4043" t="s">
        <v>81</v>
      </c>
      <c r="D4043" t="s">
        <v>44</v>
      </c>
      <c r="E4043">
        <v>11554</v>
      </c>
    </row>
    <row r="4044" spans="1:5" hidden="1">
      <c r="A4044">
        <v>2000</v>
      </c>
      <c r="B4044" t="s">
        <v>6</v>
      </c>
      <c r="C4044" t="s">
        <v>81</v>
      </c>
      <c r="D4044" t="s">
        <v>45</v>
      </c>
      <c r="E4044">
        <v>492102</v>
      </c>
    </row>
    <row r="4045" spans="1:5" hidden="1">
      <c r="A4045">
        <v>2000</v>
      </c>
      <c r="B4045" t="s">
        <v>6</v>
      </c>
      <c r="C4045" t="s">
        <v>81</v>
      </c>
      <c r="D4045" t="s">
        <v>46</v>
      </c>
      <c r="E4045">
        <v>480463</v>
      </c>
    </row>
    <row r="4046" spans="1:5" hidden="1">
      <c r="A4046">
        <v>2000</v>
      </c>
      <c r="B4046" t="s">
        <v>6</v>
      </c>
      <c r="C4046" t="s">
        <v>81</v>
      </c>
      <c r="D4046" t="s">
        <v>47</v>
      </c>
      <c r="E4046">
        <v>11639</v>
      </c>
    </row>
    <row r="4047" spans="1:5" hidden="1">
      <c r="A4047">
        <v>2000</v>
      </c>
      <c r="B4047" t="s">
        <v>6</v>
      </c>
      <c r="C4047" t="s">
        <v>81</v>
      </c>
      <c r="D4047" t="s">
        <v>48</v>
      </c>
      <c r="E4047">
        <v>2314018</v>
      </c>
    </row>
    <row r="4048" spans="1:5" hidden="1">
      <c r="A4048">
        <v>2000</v>
      </c>
      <c r="B4048" t="s">
        <v>6</v>
      </c>
      <c r="C4048" t="s">
        <v>81</v>
      </c>
      <c r="D4048" t="s">
        <v>49</v>
      </c>
      <c r="E4048">
        <v>738465</v>
      </c>
    </row>
    <row r="4049" spans="1:5" hidden="1">
      <c r="A4049">
        <v>2000</v>
      </c>
      <c r="B4049" t="s">
        <v>6</v>
      </c>
      <c r="C4049" t="s">
        <v>81</v>
      </c>
      <c r="D4049" t="s">
        <v>50</v>
      </c>
      <c r="E4049">
        <v>502854</v>
      </c>
    </row>
    <row r="4050" spans="1:5" hidden="1">
      <c r="A4050">
        <v>2000</v>
      </c>
      <c r="B4050" t="s">
        <v>6</v>
      </c>
      <c r="C4050" t="s">
        <v>81</v>
      </c>
      <c r="D4050" t="s">
        <v>51</v>
      </c>
      <c r="E4050">
        <v>68929</v>
      </c>
    </row>
    <row r="4051" spans="1:5" hidden="1">
      <c r="A4051">
        <v>2000</v>
      </c>
      <c r="B4051" t="s">
        <v>6</v>
      </c>
      <c r="C4051" t="s">
        <v>81</v>
      </c>
      <c r="D4051" t="s">
        <v>52</v>
      </c>
      <c r="E4051">
        <v>166414</v>
      </c>
    </row>
    <row r="4052" spans="1:5" hidden="1">
      <c r="A4052">
        <v>2000</v>
      </c>
      <c r="B4052" t="s">
        <v>6</v>
      </c>
      <c r="C4052" t="s">
        <v>81</v>
      </c>
      <c r="D4052" t="s">
        <v>53</v>
      </c>
      <c r="E4052">
        <v>269</v>
      </c>
    </row>
    <row r="4053" spans="1:5" hidden="1">
      <c r="A4053">
        <v>2000</v>
      </c>
      <c r="B4053" t="s">
        <v>6</v>
      </c>
      <c r="C4053" t="s">
        <v>81</v>
      </c>
      <c r="D4053" t="s">
        <v>54</v>
      </c>
      <c r="E4053">
        <v>0</v>
      </c>
    </row>
    <row r="4054" spans="1:5" hidden="1">
      <c r="A4054">
        <v>2000</v>
      </c>
      <c r="B4054" t="s">
        <v>6</v>
      </c>
      <c r="C4054" t="s">
        <v>81</v>
      </c>
      <c r="D4054" t="s">
        <v>55</v>
      </c>
      <c r="E4054">
        <v>937220</v>
      </c>
    </row>
    <row r="4055" spans="1:5" hidden="1">
      <c r="A4055">
        <v>2000</v>
      </c>
      <c r="B4055" t="s">
        <v>6</v>
      </c>
      <c r="C4055" t="s">
        <v>81</v>
      </c>
      <c r="D4055" t="s">
        <v>56</v>
      </c>
      <c r="E4055">
        <v>638332</v>
      </c>
    </row>
    <row r="4056" spans="1:5" hidden="1">
      <c r="A4056">
        <v>2000</v>
      </c>
      <c r="B4056" t="s">
        <v>6</v>
      </c>
      <c r="C4056" t="s">
        <v>81</v>
      </c>
      <c r="D4056" t="s">
        <v>57</v>
      </c>
      <c r="E4056">
        <v>636491</v>
      </c>
    </row>
    <row r="4057" spans="1:5" hidden="1">
      <c r="A4057">
        <v>2000</v>
      </c>
      <c r="B4057" t="s">
        <v>6</v>
      </c>
      <c r="C4057" t="s">
        <v>81</v>
      </c>
      <c r="D4057" t="s">
        <v>58</v>
      </c>
      <c r="E4057">
        <v>1841</v>
      </c>
    </row>
    <row r="4058" spans="1:5" hidden="1">
      <c r="A4058">
        <v>2000</v>
      </c>
      <c r="B4058" t="s">
        <v>6</v>
      </c>
      <c r="C4058" t="s">
        <v>81</v>
      </c>
      <c r="D4058" t="s">
        <v>59</v>
      </c>
      <c r="E4058">
        <v>551510</v>
      </c>
    </row>
    <row r="4059" spans="1:5" hidden="1">
      <c r="A4059">
        <v>2000</v>
      </c>
      <c r="B4059" t="s">
        <v>6</v>
      </c>
      <c r="C4059" t="s">
        <v>81</v>
      </c>
      <c r="D4059" t="s">
        <v>60</v>
      </c>
      <c r="E4059">
        <v>38669</v>
      </c>
    </row>
    <row r="4060" spans="1:5" hidden="1">
      <c r="A4060">
        <v>2000</v>
      </c>
      <c r="B4060" t="s">
        <v>6</v>
      </c>
      <c r="C4060" t="s">
        <v>81</v>
      </c>
      <c r="D4060" t="s">
        <v>61</v>
      </c>
      <c r="E4060">
        <v>37059</v>
      </c>
    </row>
    <row r="4061" spans="1:5" hidden="1">
      <c r="A4061">
        <v>2000</v>
      </c>
      <c r="B4061" t="s">
        <v>6</v>
      </c>
      <c r="C4061" t="s">
        <v>81</v>
      </c>
      <c r="D4061" t="s">
        <v>62</v>
      </c>
      <c r="E4061">
        <v>0</v>
      </c>
    </row>
    <row r="4062" spans="1:5" hidden="1">
      <c r="A4062">
        <v>2000</v>
      </c>
      <c r="B4062" t="s">
        <v>6</v>
      </c>
      <c r="C4062" t="s">
        <v>81</v>
      </c>
      <c r="D4062" t="s">
        <v>64</v>
      </c>
      <c r="E4062">
        <v>475782</v>
      </c>
    </row>
    <row r="4063" spans="1:5" hidden="1">
      <c r="A4063">
        <v>2000</v>
      </c>
      <c r="B4063" t="s">
        <v>6</v>
      </c>
      <c r="C4063" t="s">
        <v>81</v>
      </c>
      <c r="D4063" t="s">
        <v>66</v>
      </c>
      <c r="E4063">
        <v>269</v>
      </c>
    </row>
    <row r="4064" spans="1:5" hidden="1">
      <c r="A4064">
        <v>2000</v>
      </c>
      <c r="B4064" t="s">
        <v>6</v>
      </c>
      <c r="C4064" t="s">
        <v>81</v>
      </c>
      <c r="D4064" t="s">
        <v>67</v>
      </c>
      <c r="E4064">
        <v>194759</v>
      </c>
    </row>
    <row r="4065" spans="1:6" hidden="1">
      <c r="A4065">
        <v>2000</v>
      </c>
      <c r="B4065" t="s">
        <v>6</v>
      </c>
      <c r="C4065" t="s">
        <v>81</v>
      </c>
      <c r="D4065" t="s">
        <v>68</v>
      </c>
      <c r="E4065">
        <v>0</v>
      </c>
    </row>
    <row r="4066" spans="1:6" hidden="1">
      <c r="A4066">
        <v>2000</v>
      </c>
      <c r="B4066" t="s">
        <v>6</v>
      </c>
      <c r="C4066" t="s">
        <v>81</v>
      </c>
      <c r="D4066" t="s">
        <v>69</v>
      </c>
      <c r="E4066">
        <v>185834</v>
      </c>
    </row>
    <row r="4067" spans="1:6" hidden="1">
      <c r="A4067">
        <v>2000</v>
      </c>
      <c r="B4067" t="s">
        <v>6</v>
      </c>
      <c r="C4067" t="s">
        <v>81</v>
      </c>
      <c r="D4067" t="s">
        <v>70</v>
      </c>
      <c r="E4067">
        <v>8925</v>
      </c>
    </row>
    <row r="4068" spans="1:6" hidden="1">
      <c r="A4068">
        <v>2000</v>
      </c>
      <c r="B4068" t="s">
        <v>6</v>
      </c>
      <c r="C4068" t="s">
        <v>81</v>
      </c>
      <c r="D4068" t="s">
        <v>86</v>
      </c>
      <c r="E4068">
        <v>13453544</v>
      </c>
    </row>
    <row r="4069" spans="1:6" hidden="1">
      <c r="A4069">
        <v>2000</v>
      </c>
      <c r="B4069" t="s">
        <v>6</v>
      </c>
      <c r="C4069" t="s">
        <v>81</v>
      </c>
      <c r="D4069" t="s">
        <v>87</v>
      </c>
      <c r="E4069">
        <v>11601425</v>
      </c>
    </row>
    <row r="4070" spans="1:6" hidden="1">
      <c r="A4070">
        <v>2000</v>
      </c>
      <c r="B4070" t="s">
        <v>6</v>
      </c>
      <c r="C4070" t="s">
        <v>81</v>
      </c>
      <c r="D4070" t="s">
        <v>88</v>
      </c>
      <c r="E4070">
        <v>441253</v>
      </c>
    </row>
    <row r="4071" spans="1:6" hidden="1">
      <c r="A4071">
        <v>2000</v>
      </c>
      <c r="B4071" t="s">
        <v>6</v>
      </c>
      <c r="C4071" t="s">
        <v>81</v>
      </c>
      <c r="D4071" t="s">
        <v>89</v>
      </c>
      <c r="E4071">
        <v>1410865</v>
      </c>
    </row>
    <row r="4072" spans="1:6" hidden="1">
      <c r="A4072">
        <v>2000</v>
      </c>
      <c r="B4072" t="s">
        <v>6</v>
      </c>
      <c r="C4072" t="s">
        <v>81</v>
      </c>
      <c r="D4072" t="s">
        <v>77</v>
      </c>
      <c r="E4072">
        <v>1296421</v>
      </c>
    </row>
    <row r="4073" spans="1:6" hidden="1">
      <c r="A4073">
        <v>2000</v>
      </c>
      <c r="B4073" t="s">
        <v>90</v>
      </c>
      <c r="C4073" t="s">
        <v>7</v>
      </c>
      <c r="D4073" t="s">
        <v>263</v>
      </c>
      <c r="E4073">
        <v>417715</v>
      </c>
    </row>
    <row r="4074" spans="1:6" hidden="1">
      <c r="A4074">
        <v>2000</v>
      </c>
      <c r="B4074" t="s">
        <v>90</v>
      </c>
      <c r="C4074" t="s">
        <v>7</v>
      </c>
      <c r="D4074" t="s">
        <v>8</v>
      </c>
      <c r="E4074">
        <v>0</v>
      </c>
      <c r="F4074">
        <v>20</v>
      </c>
    </row>
    <row r="4075" spans="1:6" hidden="1">
      <c r="A4075">
        <v>2000</v>
      </c>
      <c r="B4075" t="s">
        <v>90</v>
      </c>
      <c r="C4075" t="s">
        <v>7</v>
      </c>
      <c r="D4075" t="s">
        <v>9</v>
      </c>
      <c r="E4075">
        <v>0</v>
      </c>
      <c r="F4075">
        <v>20</v>
      </c>
    </row>
    <row r="4076" spans="1:6" hidden="1">
      <c r="A4076">
        <v>2000</v>
      </c>
      <c r="B4076" t="s">
        <v>90</v>
      </c>
      <c r="C4076" t="s">
        <v>10</v>
      </c>
      <c r="D4076" t="s">
        <v>11</v>
      </c>
      <c r="E4076">
        <v>443690</v>
      </c>
    </row>
    <row r="4077" spans="1:6" hidden="1">
      <c r="A4077">
        <v>2000</v>
      </c>
      <c r="B4077" t="s">
        <v>90</v>
      </c>
      <c r="C4077" t="s">
        <v>10</v>
      </c>
      <c r="D4077" t="s">
        <v>91</v>
      </c>
      <c r="E4077">
        <v>4065659</v>
      </c>
    </row>
    <row r="4078" spans="1:6" hidden="1">
      <c r="A4078">
        <v>2000</v>
      </c>
      <c r="B4078" t="s">
        <v>90</v>
      </c>
      <c r="C4078" t="s">
        <v>10</v>
      </c>
      <c r="D4078" t="s">
        <v>92</v>
      </c>
      <c r="E4078">
        <v>3215934</v>
      </c>
    </row>
    <row r="4079" spans="1:6" hidden="1">
      <c r="A4079">
        <v>2000</v>
      </c>
      <c r="B4079" t="s">
        <v>90</v>
      </c>
      <c r="C4079" t="s">
        <v>10</v>
      </c>
      <c r="D4079" t="s">
        <v>14</v>
      </c>
      <c r="E4079">
        <v>2098813</v>
      </c>
    </row>
    <row r="4080" spans="1:6" hidden="1">
      <c r="A4080">
        <v>2000</v>
      </c>
      <c r="B4080" t="s">
        <v>90</v>
      </c>
      <c r="C4080" t="s">
        <v>10</v>
      </c>
      <c r="D4080" t="s">
        <v>17</v>
      </c>
      <c r="E4080">
        <v>2079294</v>
      </c>
    </row>
    <row r="4081" spans="1:5" hidden="1">
      <c r="A4081">
        <v>2000</v>
      </c>
      <c r="B4081" t="s">
        <v>90</v>
      </c>
      <c r="C4081" t="s">
        <v>10</v>
      </c>
      <c r="D4081" t="s">
        <v>18</v>
      </c>
      <c r="E4081">
        <v>1322167</v>
      </c>
    </row>
    <row r="4082" spans="1:5" hidden="1">
      <c r="A4082">
        <v>2000</v>
      </c>
      <c r="B4082" t="s">
        <v>90</v>
      </c>
      <c r="C4082" t="s">
        <v>10</v>
      </c>
      <c r="D4082" t="s">
        <v>19</v>
      </c>
      <c r="E4082">
        <v>1150642</v>
      </c>
    </row>
    <row r="4083" spans="1:5" hidden="1">
      <c r="A4083">
        <v>2000</v>
      </c>
      <c r="B4083" t="s">
        <v>90</v>
      </c>
      <c r="C4083" t="s">
        <v>10</v>
      </c>
      <c r="D4083" t="s">
        <v>21</v>
      </c>
      <c r="E4083">
        <v>1150642</v>
      </c>
    </row>
    <row r="4084" spans="1:5" hidden="1">
      <c r="A4084">
        <v>2000</v>
      </c>
      <c r="B4084" t="s">
        <v>90</v>
      </c>
      <c r="C4084" t="s">
        <v>10</v>
      </c>
      <c r="D4084" t="s">
        <v>22</v>
      </c>
      <c r="E4084">
        <v>6715</v>
      </c>
    </row>
    <row r="4085" spans="1:5" hidden="1">
      <c r="A4085">
        <v>2000</v>
      </c>
      <c r="B4085" t="s">
        <v>90</v>
      </c>
      <c r="C4085" t="s">
        <v>23</v>
      </c>
      <c r="D4085" t="s">
        <v>24</v>
      </c>
      <c r="E4085">
        <v>1917701</v>
      </c>
    </row>
    <row r="4086" spans="1:5" hidden="1">
      <c r="A4086">
        <v>2000</v>
      </c>
      <c r="B4086" t="s">
        <v>90</v>
      </c>
      <c r="C4086" t="s">
        <v>23</v>
      </c>
      <c r="D4086" t="s">
        <v>25</v>
      </c>
      <c r="E4086">
        <v>1549474</v>
      </c>
    </row>
    <row r="4087" spans="1:5" hidden="1">
      <c r="A4087">
        <v>2000</v>
      </c>
      <c r="B4087" t="s">
        <v>90</v>
      </c>
      <c r="C4087" t="s">
        <v>23</v>
      </c>
      <c r="D4087" t="s">
        <v>26</v>
      </c>
      <c r="E4087">
        <v>368227</v>
      </c>
    </row>
    <row r="4088" spans="1:5" hidden="1">
      <c r="A4088">
        <v>2000</v>
      </c>
      <c r="B4088" t="s">
        <v>90</v>
      </c>
      <c r="C4088" t="s">
        <v>23</v>
      </c>
      <c r="D4088" t="s">
        <v>27</v>
      </c>
      <c r="E4088">
        <v>86552</v>
      </c>
    </row>
    <row r="4089" spans="1:5" hidden="1">
      <c r="A4089">
        <v>2000</v>
      </c>
      <c r="B4089" t="s">
        <v>90</v>
      </c>
      <c r="C4089" t="s">
        <v>23</v>
      </c>
      <c r="D4089" t="s">
        <v>29</v>
      </c>
      <c r="E4089">
        <v>86552</v>
      </c>
    </row>
    <row r="4090" spans="1:5" hidden="1">
      <c r="A4090">
        <v>2000</v>
      </c>
      <c r="B4090" t="s">
        <v>90</v>
      </c>
      <c r="C4090" t="s">
        <v>23</v>
      </c>
      <c r="D4090" t="s">
        <v>33</v>
      </c>
      <c r="E4090">
        <v>883734</v>
      </c>
    </row>
    <row r="4091" spans="1:5" hidden="1">
      <c r="A4091">
        <v>2000</v>
      </c>
      <c r="B4091" t="s">
        <v>90</v>
      </c>
      <c r="C4091" t="s">
        <v>23</v>
      </c>
      <c r="D4091" t="s">
        <v>34</v>
      </c>
      <c r="E4091">
        <v>118011</v>
      </c>
    </row>
    <row r="4092" spans="1:5" hidden="1">
      <c r="A4092">
        <v>2000</v>
      </c>
      <c r="B4092" t="s">
        <v>90</v>
      </c>
      <c r="C4092" t="s">
        <v>23</v>
      </c>
      <c r="D4092" t="s">
        <v>35</v>
      </c>
      <c r="E4092">
        <v>127846</v>
      </c>
    </row>
    <row r="4093" spans="1:5" hidden="1">
      <c r="A4093">
        <v>2000</v>
      </c>
      <c r="B4093" t="s">
        <v>90</v>
      </c>
      <c r="C4093" t="s">
        <v>23</v>
      </c>
      <c r="D4093" t="s">
        <v>36</v>
      </c>
      <c r="E4093">
        <v>706769</v>
      </c>
    </row>
    <row r="4094" spans="1:5" hidden="1">
      <c r="A4094">
        <v>2000</v>
      </c>
      <c r="B4094" t="s">
        <v>90</v>
      </c>
      <c r="C4094" t="s">
        <v>23</v>
      </c>
      <c r="D4094" t="s">
        <v>37</v>
      </c>
      <c r="E4094">
        <v>119998</v>
      </c>
    </row>
    <row r="4095" spans="1:5" hidden="1">
      <c r="A4095">
        <v>2000</v>
      </c>
      <c r="B4095" t="s">
        <v>90</v>
      </c>
      <c r="C4095" t="s">
        <v>23</v>
      </c>
      <c r="D4095" t="s">
        <v>38</v>
      </c>
      <c r="E4095">
        <v>586771</v>
      </c>
    </row>
    <row r="4096" spans="1:5" hidden="1">
      <c r="A4096">
        <v>2000</v>
      </c>
      <c r="B4096" t="s">
        <v>90</v>
      </c>
      <c r="C4096" t="s">
        <v>23</v>
      </c>
      <c r="D4096" t="s">
        <v>39</v>
      </c>
      <c r="E4096">
        <v>50358</v>
      </c>
    </row>
    <row r="4097" spans="1:6" hidden="1">
      <c r="A4097">
        <v>2000</v>
      </c>
      <c r="B4097" t="s">
        <v>90</v>
      </c>
      <c r="C4097" t="s">
        <v>23</v>
      </c>
      <c r="D4097" t="s">
        <v>93</v>
      </c>
      <c r="E4097">
        <v>0</v>
      </c>
      <c r="F4097">
        <v>20</v>
      </c>
    </row>
    <row r="4098" spans="1:6" hidden="1">
      <c r="A4098">
        <v>2000</v>
      </c>
      <c r="B4098" t="s">
        <v>90</v>
      </c>
      <c r="C4098" t="s">
        <v>23</v>
      </c>
      <c r="D4098" t="s">
        <v>94</v>
      </c>
      <c r="E4098">
        <v>0</v>
      </c>
      <c r="F4098">
        <v>20</v>
      </c>
    </row>
    <row r="4099" spans="1:6" hidden="1">
      <c r="A4099">
        <v>2000</v>
      </c>
      <c r="B4099" t="s">
        <v>90</v>
      </c>
      <c r="C4099" t="s">
        <v>23</v>
      </c>
      <c r="D4099" t="s">
        <v>95</v>
      </c>
      <c r="E4099">
        <v>0</v>
      </c>
      <c r="F4099">
        <v>20</v>
      </c>
    </row>
    <row r="4100" spans="1:6" hidden="1">
      <c r="A4100">
        <v>2000</v>
      </c>
      <c r="B4100" t="s">
        <v>90</v>
      </c>
      <c r="C4100" t="s">
        <v>23</v>
      </c>
      <c r="D4100" t="s">
        <v>96</v>
      </c>
      <c r="E4100">
        <v>0</v>
      </c>
      <c r="F4100">
        <v>20</v>
      </c>
    </row>
    <row r="4101" spans="1:6" hidden="1">
      <c r="A4101">
        <v>2000</v>
      </c>
      <c r="B4101" t="s">
        <v>90</v>
      </c>
      <c r="C4101" t="s">
        <v>23</v>
      </c>
      <c r="D4101" t="s">
        <v>40</v>
      </c>
      <c r="E4101">
        <v>0</v>
      </c>
    </row>
    <row r="4102" spans="1:6" hidden="1">
      <c r="A4102">
        <v>2000</v>
      </c>
      <c r="B4102" t="s">
        <v>90</v>
      </c>
      <c r="C4102" t="s">
        <v>23</v>
      </c>
      <c r="D4102" t="s">
        <v>41</v>
      </c>
      <c r="E4102">
        <v>0</v>
      </c>
    </row>
    <row r="4103" spans="1:6" hidden="1">
      <c r="A4103">
        <v>2000</v>
      </c>
      <c r="B4103" t="s">
        <v>90</v>
      </c>
      <c r="C4103" t="s">
        <v>23</v>
      </c>
      <c r="D4103" t="s">
        <v>42</v>
      </c>
      <c r="E4103">
        <v>0</v>
      </c>
    </row>
    <row r="4104" spans="1:6" hidden="1">
      <c r="A4104">
        <v>2000</v>
      </c>
      <c r="B4104" t="s">
        <v>90</v>
      </c>
      <c r="C4104" t="s">
        <v>23</v>
      </c>
      <c r="D4104" t="s">
        <v>43</v>
      </c>
      <c r="E4104">
        <v>0</v>
      </c>
    </row>
    <row r="4105" spans="1:6" hidden="1">
      <c r="A4105">
        <v>2000</v>
      </c>
      <c r="B4105" t="s">
        <v>90</v>
      </c>
      <c r="C4105" t="s">
        <v>23</v>
      </c>
      <c r="D4105" t="s">
        <v>44</v>
      </c>
      <c r="E4105">
        <v>8596</v>
      </c>
    </row>
    <row r="4106" spans="1:6" hidden="1">
      <c r="A4106">
        <v>2000</v>
      </c>
      <c r="B4106" t="s">
        <v>90</v>
      </c>
      <c r="C4106" t="s">
        <v>23</v>
      </c>
      <c r="D4106" t="s">
        <v>45</v>
      </c>
      <c r="E4106">
        <v>95813</v>
      </c>
    </row>
    <row r="4107" spans="1:6" hidden="1">
      <c r="A4107">
        <v>2000</v>
      </c>
      <c r="B4107" t="s">
        <v>90</v>
      </c>
      <c r="C4107" t="s">
        <v>23</v>
      </c>
      <c r="D4107" t="s">
        <v>46</v>
      </c>
      <c r="E4107">
        <v>95813</v>
      </c>
    </row>
    <row r="4108" spans="1:6" hidden="1">
      <c r="A4108">
        <v>2000</v>
      </c>
      <c r="B4108" t="s">
        <v>90</v>
      </c>
      <c r="C4108" t="s">
        <v>23</v>
      </c>
      <c r="D4108" t="s">
        <v>47</v>
      </c>
      <c r="E4108">
        <v>0</v>
      </c>
    </row>
    <row r="4109" spans="1:6" hidden="1">
      <c r="A4109">
        <v>2000</v>
      </c>
      <c r="B4109" t="s">
        <v>90</v>
      </c>
      <c r="C4109" t="s">
        <v>23</v>
      </c>
      <c r="D4109" t="s">
        <v>48</v>
      </c>
      <c r="E4109">
        <v>54487</v>
      </c>
    </row>
    <row r="4110" spans="1:6" hidden="1">
      <c r="A4110">
        <v>2000</v>
      </c>
      <c r="B4110" t="s">
        <v>90</v>
      </c>
      <c r="C4110" t="s">
        <v>23</v>
      </c>
      <c r="D4110" t="s">
        <v>55</v>
      </c>
      <c r="E4110">
        <v>54487</v>
      </c>
    </row>
    <row r="4111" spans="1:6" hidden="1">
      <c r="A4111">
        <v>2000</v>
      </c>
      <c r="B4111" t="s">
        <v>90</v>
      </c>
      <c r="C4111" t="s">
        <v>23</v>
      </c>
      <c r="D4111" t="s">
        <v>59</v>
      </c>
      <c r="E4111">
        <v>98721</v>
      </c>
    </row>
    <row r="4112" spans="1:6" hidden="1">
      <c r="A4112">
        <v>2000</v>
      </c>
      <c r="B4112" t="s">
        <v>90</v>
      </c>
      <c r="C4112" t="s">
        <v>23</v>
      </c>
      <c r="D4112" t="s">
        <v>60</v>
      </c>
      <c r="E4112">
        <v>27082</v>
      </c>
    </row>
    <row r="4113" spans="1:5" hidden="1">
      <c r="A4113">
        <v>2000</v>
      </c>
      <c r="B4113" t="s">
        <v>90</v>
      </c>
      <c r="C4113" t="s">
        <v>23</v>
      </c>
      <c r="D4113" t="s">
        <v>64</v>
      </c>
      <c r="E4113">
        <v>71639</v>
      </c>
    </row>
    <row r="4114" spans="1:5" hidden="1">
      <c r="A4114">
        <v>2000</v>
      </c>
      <c r="B4114" t="s">
        <v>90</v>
      </c>
      <c r="C4114" t="s">
        <v>23</v>
      </c>
      <c r="D4114" t="s">
        <v>66</v>
      </c>
      <c r="E4114">
        <v>0</v>
      </c>
    </row>
    <row r="4115" spans="1:5" hidden="1">
      <c r="A4115">
        <v>2000</v>
      </c>
      <c r="B4115" t="s">
        <v>90</v>
      </c>
      <c r="C4115" t="s">
        <v>23</v>
      </c>
      <c r="D4115" t="s">
        <v>67</v>
      </c>
      <c r="E4115">
        <v>4206</v>
      </c>
    </row>
    <row r="4116" spans="1:5" hidden="1">
      <c r="A4116">
        <v>2000</v>
      </c>
      <c r="B4116" t="s">
        <v>90</v>
      </c>
      <c r="C4116" t="s">
        <v>23</v>
      </c>
      <c r="D4116" t="s">
        <v>68</v>
      </c>
      <c r="E4116">
        <v>0</v>
      </c>
    </row>
    <row r="4117" spans="1:5" hidden="1">
      <c r="A4117">
        <v>2000</v>
      </c>
      <c r="B4117" t="s">
        <v>90</v>
      </c>
      <c r="C4117" t="s">
        <v>23</v>
      </c>
      <c r="D4117" t="s">
        <v>70</v>
      </c>
      <c r="E4117">
        <v>4206</v>
      </c>
    </row>
    <row r="4118" spans="1:5" hidden="1">
      <c r="A4118">
        <v>2000</v>
      </c>
      <c r="B4118" t="s">
        <v>90</v>
      </c>
      <c r="C4118" t="s">
        <v>23</v>
      </c>
      <c r="D4118" t="s">
        <v>71</v>
      </c>
      <c r="E4118">
        <v>-176</v>
      </c>
    </row>
    <row r="4119" spans="1:5" hidden="1">
      <c r="A4119">
        <v>2000</v>
      </c>
      <c r="B4119" t="s">
        <v>90</v>
      </c>
      <c r="C4119" t="s">
        <v>23</v>
      </c>
      <c r="D4119" t="s">
        <v>72</v>
      </c>
      <c r="E4119">
        <v>5961915</v>
      </c>
    </row>
    <row r="4120" spans="1:5" hidden="1">
      <c r="A4120">
        <v>2000</v>
      </c>
      <c r="B4120" t="s">
        <v>90</v>
      </c>
      <c r="C4120" t="s">
        <v>23</v>
      </c>
      <c r="D4120" t="s">
        <v>76</v>
      </c>
      <c r="E4120">
        <v>1286877</v>
      </c>
    </row>
    <row r="4121" spans="1:5" hidden="1">
      <c r="A4121">
        <v>2000</v>
      </c>
      <c r="B4121" t="s">
        <v>90</v>
      </c>
      <c r="C4121" t="s">
        <v>23</v>
      </c>
      <c r="D4121" t="s">
        <v>77</v>
      </c>
      <c r="E4121">
        <v>849725</v>
      </c>
    </row>
    <row r="4122" spans="1:5" hidden="1">
      <c r="A4122">
        <v>2000</v>
      </c>
      <c r="B4122" t="s">
        <v>90</v>
      </c>
      <c r="C4122" t="s">
        <v>23</v>
      </c>
      <c r="D4122" t="s">
        <v>78</v>
      </c>
      <c r="E4122">
        <v>1308305</v>
      </c>
    </row>
    <row r="4123" spans="1:5" hidden="1">
      <c r="A4123">
        <v>2000</v>
      </c>
      <c r="B4123" t="s">
        <v>90</v>
      </c>
      <c r="C4123" t="s">
        <v>23</v>
      </c>
      <c r="D4123" t="s">
        <v>79</v>
      </c>
      <c r="E4123">
        <v>-21428</v>
      </c>
    </row>
    <row r="4124" spans="1:5" hidden="1">
      <c r="A4124">
        <v>2000</v>
      </c>
      <c r="B4124" t="s">
        <v>90</v>
      </c>
      <c r="C4124" t="s">
        <v>23</v>
      </c>
      <c r="D4124" t="s">
        <v>80</v>
      </c>
      <c r="E4124">
        <v>0</v>
      </c>
    </row>
    <row r="4125" spans="1:5" hidden="1">
      <c r="A4125">
        <v>2000</v>
      </c>
      <c r="B4125" t="s">
        <v>90</v>
      </c>
      <c r="C4125" t="s">
        <v>81</v>
      </c>
      <c r="D4125" t="s">
        <v>30</v>
      </c>
      <c r="E4125">
        <v>37406</v>
      </c>
    </row>
    <row r="4126" spans="1:5" hidden="1">
      <c r="A4126">
        <v>2000</v>
      </c>
      <c r="B4126" t="s">
        <v>90</v>
      </c>
      <c r="C4126" t="s">
        <v>81</v>
      </c>
      <c r="D4126" t="s">
        <v>32</v>
      </c>
      <c r="E4126">
        <v>37406</v>
      </c>
    </row>
    <row r="4127" spans="1:5" hidden="1">
      <c r="A4127">
        <v>2000</v>
      </c>
      <c r="B4127" t="s">
        <v>90</v>
      </c>
      <c r="C4127" t="s">
        <v>81</v>
      </c>
      <c r="D4127" t="s">
        <v>33</v>
      </c>
      <c r="E4127">
        <v>107088</v>
      </c>
    </row>
    <row r="4128" spans="1:5" hidden="1">
      <c r="A4128">
        <v>2000</v>
      </c>
      <c r="B4128" t="s">
        <v>90</v>
      </c>
      <c r="C4128" t="s">
        <v>81</v>
      </c>
      <c r="D4128" t="s">
        <v>34</v>
      </c>
      <c r="E4128">
        <v>65045</v>
      </c>
    </row>
    <row r="4129" spans="1:6" hidden="1">
      <c r="A4129">
        <v>2000</v>
      </c>
      <c r="B4129" t="s">
        <v>90</v>
      </c>
      <c r="C4129" t="s">
        <v>81</v>
      </c>
      <c r="D4129" t="s">
        <v>35</v>
      </c>
      <c r="E4129">
        <v>25666</v>
      </c>
    </row>
    <row r="4130" spans="1:6" hidden="1">
      <c r="A4130">
        <v>2000</v>
      </c>
      <c r="B4130" t="s">
        <v>90</v>
      </c>
      <c r="C4130" t="s">
        <v>81</v>
      </c>
      <c r="D4130" t="s">
        <v>36</v>
      </c>
      <c r="E4130">
        <v>40110</v>
      </c>
    </row>
    <row r="4131" spans="1:6" hidden="1">
      <c r="A4131">
        <v>2000</v>
      </c>
      <c r="B4131" t="s">
        <v>90</v>
      </c>
      <c r="C4131" t="s">
        <v>81</v>
      </c>
      <c r="D4131" t="s">
        <v>37</v>
      </c>
      <c r="E4131">
        <v>40110</v>
      </c>
    </row>
    <row r="4132" spans="1:6" hidden="1">
      <c r="A4132">
        <v>2000</v>
      </c>
      <c r="B4132" t="s">
        <v>90</v>
      </c>
      <c r="C4132" t="s">
        <v>81</v>
      </c>
      <c r="D4132" t="s">
        <v>38</v>
      </c>
      <c r="E4132">
        <v>0</v>
      </c>
    </row>
    <row r="4133" spans="1:6" hidden="1">
      <c r="A4133">
        <v>2000</v>
      </c>
      <c r="B4133" t="s">
        <v>90</v>
      </c>
      <c r="C4133" t="s">
        <v>81</v>
      </c>
      <c r="D4133" t="s">
        <v>39</v>
      </c>
      <c r="E4133">
        <v>464</v>
      </c>
    </row>
    <row r="4134" spans="1:6" hidden="1">
      <c r="A4134">
        <v>2000</v>
      </c>
      <c r="B4134" t="s">
        <v>90</v>
      </c>
      <c r="C4134" t="s">
        <v>81</v>
      </c>
      <c r="D4134" t="s">
        <v>93</v>
      </c>
      <c r="E4134">
        <v>0</v>
      </c>
      <c r="F4134">
        <v>20</v>
      </c>
    </row>
    <row r="4135" spans="1:6" hidden="1">
      <c r="A4135">
        <v>2000</v>
      </c>
      <c r="B4135" t="s">
        <v>90</v>
      </c>
      <c r="C4135" t="s">
        <v>81</v>
      </c>
      <c r="D4135" t="s">
        <v>94</v>
      </c>
      <c r="E4135">
        <v>0</v>
      </c>
      <c r="F4135">
        <v>20</v>
      </c>
    </row>
    <row r="4136" spans="1:6" hidden="1">
      <c r="A4136">
        <v>2000</v>
      </c>
      <c r="B4136" t="s">
        <v>90</v>
      </c>
      <c r="C4136" t="s">
        <v>81</v>
      </c>
      <c r="D4136" t="s">
        <v>95</v>
      </c>
      <c r="E4136">
        <v>0</v>
      </c>
      <c r="F4136">
        <v>20</v>
      </c>
    </row>
    <row r="4137" spans="1:6" hidden="1">
      <c r="A4137">
        <v>2000</v>
      </c>
      <c r="B4137" t="s">
        <v>90</v>
      </c>
      <c r="C4137" t="s">
        <v>81</v>
      </c>
      <c r="D4137" t="s">
        <v>96</v>
      </c>
      <c r="E4137">
        <v>0</v>
      </c>
      <c r="F4137">
        <v>20</v>
      </c>
    </row>
    <row r="4138" spans="1:6" hidden="1">
      <c r="A4138">
        <v>2000</v>
      </c>
      <c r="B4138" t="s">
        <v>90</v>
      </c>
      <c r="C4138" t="s">
        <v>81</v>
      </c>
      <c r="D4138" t="s">
        <v>40</v>
      </c>
      <c r="E4138">
        <v>1469</v>
      </c>
    </row>
    <row r="4139" spans="1:6" hidden="1">
      <c r="A4139">
        <v>2000</v>
      </c>
      <c r="B4139" t="s">
        <v>90</v>
      </c>
      <c r="C4139" t="s">
        <v>81</v>
      </c>
      <c r="D4139" t="s">
        <v>41</v>
      </c>
      <c r="E4139">
        <v>1469</v>
      </c>
    </row>
    <row r="4140" spans="1:6" hidden="1">
      <c r="A4140">
        <v>2000</v>
      </c>
      <c r="B4140" t="s">
        <v>90</v>
      </c>
      <c r="C4140" t="s">
        <v>81</v>
      </c>
      <c r="D4140" t="s">
        <v>42</v>
      </c>
      <c r="E4140">
        <v>0</v>
      </c>
    </row>
    <row r="4141" spans="1:6" hidden="1">
      <c r="A4141">
        <v>2000</v>
      </c>
      <c r="B4141" t="s">
        <v>90</v>
      </c>
      <c r="C4141" t="s">
        <v>81</v>
      </c>
      <c r="D4141" t="s">
        <v>43</v>
      </c>
      <c r="E4141">
        <v>0</v>
      </c>
    </row>
    <row r="4142" spans="1:6" hidden="1">
      <c r="A4142">
        <v>2000</v>
      </c>
      <c r="B4142" t="s">
        <v>90</v>
      </c>
      <c r="C4142" t="s">
        <v>81</v>
      </c>
      <c r="D4142" t="s">
        <v>44</v>
      </c>
      <c r="E4142">
        <v>0</v>
      </c>
    </row>
    <row r="4143" spans="1:6" hidden="1">
      <c r="A4143">
        <v>2000</v>
      </c>
      <c r="B4143" t="s">
        <v>90</v>
      </c>
      <c r="C4143" t="s">
        <v>81</v>
      </c>
      <c r="D4143" t="s">
        <v>48</v>
      </c>
      <c r="E4143">
        <v>54076</v>
      </c>
    </row>
    <row r="4144" spans="1:6" hidden="1">
      <c r="A4144">
        <v>2000</v>
      </c>
      <c r="B4144" t="s">
        <v>90</v>
      </c>
      <c r="C4144" t="s">
        <v>81</v>
      </c>
      <c r="D4144" t="s">
        <v>49</v>
      </c>
      <c r="E4144">
        <v>54076</v>
      </c>
    </row>
    <row r="4145" spans="1:5" hidden="1">
      <c r="A4145">
        <v>2000</v>
      </c>
      <c r="B4145" t="s">
        <v>90</v>
      </c>
      <c r="C4145" t="s">
        <v>81</v>
      </c>
      <c r="D4145" t="s">
        <v>50</v>
      </c>
      <c r="E4145">
        <v>0</v>
      </c>
    </row>
    <row r="4146" spans="1:5" hidden="1">
      <c r="A4146">
        <v>2000</v>
      </c>
      <c r="B4146" t="s">
        <v>90</v>
      </c>
      <c r="C4146" t="s">
        <v>81</v>
      </c>
      <c r="D4146" t="s">
        <v>51</v>
      </c>
      <c r="E4146">
        <v>54076</v>
      </c>
    </row>
    <row r="4147" spans="1:5" hidden="1">
      <c r="A4147">
        <v>2000</v>
      </c>
      <c r="B4147" t="s">
        <v>90</v>
      </c>
      <c r="C4147" t="s">
        <v>81</v>
      </c>
      <c r="D4147" t="s">
        <v>52</v>
      </c>
      <c r="E4147">
        <v>0</v>
      </c>
    </row>
    <row r="4148" spans="1:5" hidden="1">
      <c r="A4148">
        <v>2000</v>
      </c>
      <c r="B4148" t="s">
        <v>90</v>
      </c>
      <c r="C4148" t="s">
        <v>81</v>
      </c>
      <c r="D4148" t="s">
        <v>53</v>
      </c>
      <c r="E4148">
        <v>0</v>
      </c>
    </row>
    <row r="4149" spans="1:5" hidden="1">
      <c r="A4149">
        <v>2000</v>
      </c>
      <c r="B4149" t="s">
        <v>90</v>
      </c>
      <c r="C4149" t="s">
        <v>81</v>
      </c>
      <c r="D4149" t="s">
        <v>54</v>
      </c>
      <c r="E4149">
        <v>0</v>
      </c>
    </row>
    <row r="4150" spans="1:5" hidden="1">
      <c r="A4150">
        <v>2000</v>
      </c>
      <c r="B4150" t="s">
        <v>90</v>
      </c>
      <c r="C4150" t="s">
        <v>81</v>
      </c>
      <c r="D4150" t="s">
        <v>59</v>
      </c>
      <c r="E4150">
        <v>23421</v>
      </c>
    </row>
    <row r="4151" spans="1:5" hidden="1">
      <c r="A4151">
        <v>2000</v>
      </c>
      <c r="B4151" t="s">
        <v>90</v>
      </c>
      <c r="C4151" t="s">
        <v>81</v>
      </c>
      <c r="D4151" t="s">
        <v>61</v>
      </c>
      <c r="E4151">
        <v>23421</v>
      </c>
    </row>
    <row r="4152" spans="1:5" hidden="1">
      <c r="A4152">
        <v>2000</v>
      </c>
      <c r="B4152" t="s">
        <v>90</v>
      </c>
      <c r="C4152" t="s">
        <v>81</v>
      </c>
      <c r="D4152" t="s">
        <v>64</v>
      </c>
      <c r="E4152">
        <v>0</v>
      </c>
    </row>
    <row r="4153" spans="1:5" hidden="1">
      <c r="A4153">
        <v>2000</v>
      </c>
      <c r="B4153" t="s">
        <v>90</v>
      </c>
      <c r="C4153" t="s">
        <v>81</v>
      </c>
      <c r="D4153" t="s">
        <v>67</v>
      </c>
      <c r="E4153">
        <v>146979</v>
      </c>
    </row>
    <row r="4154" spans="1:5" hidden="1">
      <c r="A4154">
        <v>2000</v>
      </c>
      <c r="B4154" t="s">
        <v>90</v>
      </c>
      <c r="C4154" t="s">
        <v>81</v>
      </c>
      <c r="D4154" t="s">
        <v>69</v>
      </c>
      <c r="E4154">
        <v>138054</v>
      </c>
    </row>
    <row r="4155" spans="1:5" hidden="1">
      <c r="A4155">
        <v>2000</v>
      </c>
      <c r="B4155" t="s">
        <v>90</v>
      </c>
      <c r="C4155" t="s">
        <v>81</v>
      </c>
      <c r="D4155" t="s">
        <v>70</v>
      </c>
      <c r="E4155">
        <v>8925</v>
      </c>
    </row>
    <row r="4156" spans="1:5" hidden="1">
      <c r="A4156">
        <v>2000</v>
      </c>
      <c r="B4156" t="s">
        <v>90</v>
      </c>
      <c r="C4156" t="s">
        <v>81</v>
      </c>
      <c r="D4156" t="s">
        <v>86</v>
      </c>
      <c r="E4156">
        <v>10027574</v>
      </c>
    </row>
    <row r="4157" spans="1:5" hidden="1">
      <c r="A4157">
        <v>2000</v>
      </c>
      <c r="B4157" t="s">
        <v>90</v>
      </c>
      <c r="C4157" t="s">
        <v>81</v>
      </c>
      <c r="D4157" t="s">
        <v>87</v>
      </c>
      <c r="E4157">
        <v>9944702</v>
      </c>
    </row>
    <row r="4158" spans="1:5" hidden="1">
      <c r="A4158">
        <v>2000</v>
      </c>
      <c r="B4158" t="s">
        <v>90</v>
      </c>
      <c r="C4158" t="s">
        <v>81</v>
      </c>
      <c r="D4158" t="s">
        <v>88</v>
      </c>
      <c r="E4158">
        <v>82872</v>
      </c>
    </row>
    <row r="4159" spans="1:5" hidden="1">
      <c r="A4159">
        <v>2000</v>
      </c>
      <c r="B4159" t="s">
        <v>90</v>
      </c>
      <c r="C4159" t="s">
        <v>81</v>
      </c>
      <c r="D4159" t="s">
        <v>77</v>
      </c>
      <c r="E4159">
        <v>849725</v>
      </c>
    </row>
    <row r="4160" spans="1:5" hidden="1">
      <c r="A4160">
        <v>2000</v>
      </c>
      <c r="B4160" t="s">
        <v>97</v>
      </c>
      <c r="C4160" t="s">
        <v>7</v>
      </c>
      <c r="D4160" t="s">
        <v>263</v>
      </c>
      <c r="E4160">
        <v>92474</v>
      </c>
    </row>
    <row r="4161" spans="1:6" hidden="1">
      <c r="A4161">
        <v>2000</v>
      </c>
      <c r="B4161" t="s">
        <v>97</v>
      </c>
      <c r="C4161" t="s">
        <v>7</v>
      </c>
      <c r="D4161" t="s">
        <v>8</v>
      </c>
      <c r="E4161">
        <v>0</v>
      </c>
      <c r="F4161">
        <v>20</v>
      </c>
    </row>
    <row r="4162" spans="1:6" hidden="1">
      <c r="A4162">
        <v>2000</v>
      </c>
      <c r="B4162" t="s">
        <v>97</v>
      </c>
      <c r="C4162" t="s">
        <v>7</v>
      </c>
      <c r="D4162" t="s">
        <v>9</v>
      </c>
      <c r="E4162">
        <v>0</v>
      </c>
      <c r="F4162">
        <v>20</v>
      </c>
    </row>
    <row r="4163" spans="1:6" hidden="1">
      <c r="A4163">
        <v>2000</v>
      </c>
      <c r="B4163" t="s">
        <v>97</v>
      </c>
      <c r="C4163" t="s">
        <v>10</v>
      </c>
      <c r="D4163" t="s">
        <v>11</v>
      </c>
      <c r="E4163">
        <v>55418</v>
      </c>
    </row>
    <row r="4164" spans="1:6" hidden="1">
      <c r="A4164">
        <v>2000</v>
      </c>
      <c r="B4164" t="s">
        <v>97</v>
      </c>
      <c r="C4164" t="s">
        <v>10</v>
      </c>
      <c r="D4164" t="s">
        <v>91</v>
      </c>
      <c r="E4164">
        <v>202994</v>
      </c>
    </row>
    <row r="4165" spans="1:6" hidden="1">
      <c r="A4165">
        <v>2000</v>
      </c>
      <c r="B4165" t="s">
        <v>97</v>
      </c>
      <c r="C4165" t="s">
        <v>10</v>
      </c>
      <c r="D4165" t="s">
        <v>92</v>
      </c>
      <c r="E4165">
        <v>169395</v>
      </c>
    </row>
    <row r="4166" spans="1:6" hidden="1">
      <c r="A4166">
        <v>2000</v>
      </c>
      <c r="B4166" t="s">
        <v>97</v>
      </c>
      <c r="C4166" t="s">
        <v>10</v>
      </c>
      <c r="D4166" t="s">
        <v>14</v>
      </c>
      <c r="E4166">
        <v>58480</v>
      </c>
    </row>
    <row r="4167" spans="1:6" hidden="1">
      <c r="A4167">
        <v>2000</v>
      </c>
      <c r="B4167" t="s">
        <v>97</v>
      </c>
      <c r="C4167" t="s">
        <v>10</v>
      </c>
      <c r="D4167" t="s">
        <v>17</v>
      </c>
      <c r="E4167">
        <v>117419</v>
      </c>
    </row>
    <row r="4168" spans="1:6" hidden="1">
      <c r="A4168">
        <v>2000</v>
      </c>
      <c r="B4168" t="s">
        <v>97</v>
      </c>
      <c r="C4168" t="s">
        <v>10</v>
      </c>
      <c r="D4168" t="s">
        <v>18</v>
      </c>
      <c r="E4168">
        <v>96598</v>
      </c>
    </row>
    <row r="4169" spans="1:6" hidden="1">
      <c r="A4169">
        <v>2000</v>
      </c>
      <c r="B4169" t="s">
        <v>97</v>
      </c>
      <c r="C4169" t="s">
        <v>10</v>
      </c>
      <c r="D4169" t="s">
        <v>19</v>
      </c>
      <c r="E4169">
        <v>89286</v>
      </c>
    </row>
    <row r="4170" spans="1:6" hidden="1">
      <c r="A4170">
        <v>2000</v>
      </c>
      <c r="B4170" t="s">
        <v>97</v>
      </c>
      <c r="C4170" t="s">
        <v>10</v>
      </c>
      <c r="D4170" t="s">
        <v>21</v>
      </c>
      <c r="E4170">
        <v>89017</v>
      </c>
    </row>
    <row r="4171" spans="1:6" hidden="1">
      <c r="A4171">
        <v>2000</v>
      </c>
      <c r="B4171" t="s">
        <v>97</v>
      </c>
      <c r="C4171" t="s">
        <v>10</v>
      </c>
      <c r="D4171" t="s">
        <v>22</v>
      </c>
      <c r="E4171">
        <v>13274</v>
      </c>
    </row>
    <row r="4172" spans="1:6" hidden="1">
      <c r="A4172">
        <v>2000</v>
      </c>
      <c r="B4172" t="s">
        <v>97</v>
      </c>
      <c r="C4172" t="s">
        <v>23</v>
      </c>
      <c r="D4172" t="s">
        <v>24</v>
      </c>
      <c r="E4172">
        <v>138426</v>
      </c>
    </row>
    <row r="4173" spans="1:6" hidden="1">
      <c r="A4173">
        <v>2000</v>
      </c>
      <c r="B4173" t="s">
        <v>97</v>
      </c>
      <c r="C4173" t="s">
        <v>23</v>
      </c>
      <c r="D4173" t="s">
        <v>25</v>
      </c>
      <c r="E4173">
        <v>111855</v>
      </c>
    </row>
    <row r="4174" spans="1:6" hidden="1">
      <c r="A4174">
        <v>2000</v>
      </c>
      <c r="B4174" t="s">
        <v>97</v>
      </c>
      <c r="C4174" t="s">
        <v>23</v>
      </c>
      <c r="D4174" t="s">
        <v>26</v>
      </c>
      <c r="E4174">
        <v>26571</v>
      </c>
    </row>
    <row r="4175" spans="1:6" hidden="1">
      <c r="A4175">
        <v>2000</v>
      </c>
      <c r="B4175" t="s">
        <v>97</v>
      </c>
      <c r="C4175" t="s">
        <v>23</v>
      </c>
      <c r="D4175" t="s">
        <v>27</v>
      </c>
      <c r="E4175">
        <v>6088</v>
      </c>
    </row>
    <row r="4176" spans="1:6" hidden="1">
      <c r="A4176">
        <v>2000</v>
      </c>
      <c r="B4176" t="s">
        <v>97</v>
      </c>
      <c r="C4176" t="s">
        <v>23</v>
      </c>
      <c r="D4176" t="s">
        <v>29</v>
      </c>
      <c r="E4176">
        <v>6088</v>
      </c>
    </row>
    <row r="4177" spans="1:6" hidden="1">
      <c r="A4177">
        <v>2000</v>
      </c>
      <c r="B4177" t="s">
        <v>97</v>
      </c>
      <c r="C4177" t="s">
        <v>23</v>
      </c>
      <c r="D4177" t="s">
        <v>33</v>
      </c>
      <c r="E4177">
        <v>209620</v>
      </c>
    </row>
    <row r="4178" spans="1:6" hidden="1">
      <c r="A4178">
        <v>2000</v>
      </c>
      <c r="B4178" t="s">
        <v>97</v>
      </c>
      <c r="C4178" t="s">
        <v>23</v>
      </c>
      <c r="D4178" t="s">
        <v>34</v>
      </c>
      <c r="E4178">
        <v>186437</v>
      </c>
    </row>
    <row r="4179" spans="1:6" hidden="1">
      <c r="A4179">
        <v>2000</v>
      </c>
      <c r="B4179" t="s">
        <v>97</v>
      </c>
      <c r="C4179" t="s">
        <v>23</v>
      </c>
      <c r="D4179" t="s">
        <v>35</v>
      </c>
      <c r="E4179">
        <v>102336</v>
      </c>
    </row>
    <row r="4180" spans="1:6" hidden="1">
      <c r="A4180">
        <v>2000</v>
      </c>
      <c r="B4180" t="s">
        <v>97</v>
      </c>
      <c r="C4180" t="s">
        <v>23</v>
      </c>
      <c r="D4180" t="s">
        <v>36</v>
      </c>
      <c r="E4180">
        <v>20821</v>
      </c>
    </row>
    <row r="4181" spans="1:6" hidden="1">
      <c r="A4181">
        <v>2000</v>
      </c>
      <c r="B4181" t="s">
        <v>97</v>
      </c>
      <c r="C4181" t="s">
        <v>23</v>
      </c>
      <c r="D4181" t="s">
        <v>37</v>
      </c>
      <c r="E4181">
        <v>20821</v>
      </c>
    </row>
    <row r="4182" spans="1:6" hidden="1">
      <c r="A4182">
        <v>2000</v>
      </c>
      <c r="B4182" t="s">
        <v>97</v>
      </c>
      <c r="C4182" t="s">
        <v>23</v>
      </c>
      <c r="D4182" t="s">
        <v>38</v>
      </c>
      <c r="E4182">
        <v>0</v>
      </c>
    </row>
    <row r="4183" spans="1:6" hidden="1">
      <c r="A4183">
        <v>2000</v>
      </c>
      <c r="B4183" t="s">
        <v>97</v>
      </c>
      <c r="C4183" t="s">
        <v>23</v>
      </c>
      <c r="D4183" t="s">
        <v>39</v>
      </c>
      <c r="E4183">
        <v>0</v>
      </c>
    </row>
    <row r="4184" spans="1:6" hidden="1">
      <c r="A4184">
        <v>2000</v>
      </c>
      <c r="B4184" t="s">
        <v>97</v>
      </c>
      <c r="C4184" t="s">
        <v>23</v>
      </c>
      <c r="D4184" t="s">
        <v>93</v>
      </c>
      <c r="E4184">
        <v>0</v>
      </c>
      <c r="F4184">
        <v>20</v>
      </c>
    </row>
    <row r="4185" spans="1:6" hidden="1">
      <c r="A4185">
        <v>2000</v>
      </c>
      <c r="B4185" t="s">
        <v>97</v>
      </c>
      <c r="C4185" t="s">
        <v>23</v>
      </c>
      <c r="D4185" t="s">
        <v>94</v>
      </c>
      <c r="E4185">
        <v>0</v>
      </c>
      <c r="F4185">
        <v>20</v>
      </c>
    </row>
    <row r="4186" spans="1:6" hidden="1">
      <c r="A4186">
        <v>2000</v>
      </c>
      <c r="B4186" t="s">
        <v>97</v>
      </c>
      <c r="C4186" t="s">
        <v>23</v>
      </c>
      <c r="D4186" t="s">
        <v>95</v>
      </c>
      <c r="E4186">
        <v>0</v>
      </c>
      <c r="F4186">
        <v>20</v>
      </c>
    </row>
    <row r="4187" spans="1:6" hidden="1">
      <c r="A4187">
        <v>2000</v>
      </c>
      <c r="B4187" t="s">
        <v>97</v>
      </c>
      <c r="C4187" t="s">
        <v>23</v>
      </c>
      <c r="D4187" t="s">
        <v>96</v>
      </c>
      <c r="E4187">
        <v>0</v>
      </c>
      <c r="F4187">
        <v>20</v>
      </c>
    </row>
    <row r="4188" spans="1:6" hidden="1">
      <c r="A4188">
        <v>2000</v>
      </c>
      <c r="B4188" t="s">
        <v>97</v>
      </c>
      <c r="C4188" t="s">
        <v>23</v>
      </c>
      <c r="D4188" t="s">
        <v>40</v>
      </c>
      <c r="E4188">
        <v>2362</v>
      </c>
    </row>
    <row r="4189" spans="1:6" hidden="1">
      <c r="A4189">
        <v>2000</v>
      </c>
      <c r="B4189" t="s">
        <v>97</v>
      </c>
      <c r="C4189" t="s">
        <v>23</v>
      </c>
      <c r="D4189" t="s">
        <v>41</v>
      </c>
      <c r="E4189">
        <v>2093</v>
      </c>
    </row>
    <row r="4190" spans="1:6" hidden="1">
      <c r="A4190">
        <v>2000</v>
      </c>
      <c r="B4190" t="s">
        <v>97</v>
      </c>
      <c r="C4190" t="s">
        <v>23</v>
      </c>
      <c r="D4190" t="s">
        <v>42</v>
      </c>
      <c r="E4190">
        <v>269</v>
      </c>
    </row>
    <row r="4191" spans="1:6" hidden="1">
      <c r="A4191">
        <v>2000</v>
      </c>
      <c r="B4191" t="s">
        <v>97</v>
      </c>
      <c r="C4191" t="s">
        <v>23</v>
      </c>
      <c r="D4191" t="s">
        <v>43</v>
      </c>
      <c r="E4191">
        <v>0</v>
      </c>
    </row>
    <row r="4192" spans="1:6" hidden="1">
      <c r="A4192">
        <v>2000</v>
      </c>
      <c r="B4192" t="s">
        <v>97</v>
      </c>
      <c r="C4192" t="s">
        <v>23</v>
      </c>
      <c r="D4192" t="s">
        <v>44</v>
      </c>
      <c r="E4192">
        <v>0</v>
      </c>
    </row>
    <row r="4193" spans="1:5" hidden="1">
      <c r="A4193">
        <v>2000</v>
      </c>
      <c r="B4193" t="s">
        <v>97</v>
      </c>
      <c r="C4193" t="s">
        <v>23</v>
      </c>
      <c r="D4193" t="s">
        <v>45</v>
      </c>
      <c r="E4193">
        <v>9082</v>
      </c>
    </row>
    <row r="4194" spans="1:5" hidden="1">
      <c r="A4194">
        <v>2000</v>
      </c>
      <c r="B4194" t="s">
        <v>97</v>
      </c>
      <c r="C4194" t="s">
        <v>23</v>
      </c>
      <c r="D4194" t="s">
        <v>46</v>
      </c>
      <c r="E4194">
        <v>9082</v>
      </c>
    </row>
    <row r="4195" spans="1:5" hidden="1">
      <c r="A4195">
        <v>2000</v>
      </c>
      <c r="B4195" t="s">
        <v>97</v>
      </c>
      <c r="C4195" t="s">
        <v>23</v>
      </c>
      <c r="D4195" t="s">
        <v>47</v>
      </c>
      <c r="E4195">
        <v>0</v>
      </c>
    </row>
    <row r="4196" spans="1:5" hidden="1">
      <c r="A4196">
        <v>2000</v>
      </c>
      <c r="B4196" t="s">
        <v>97</v>
      </c>
      <c r="C4196" t="s">
        <v>23</v>
      </c>
      <c r="D4196" t="s">
        <v>48</v>
      </c>
      <c r="E4196">
        <v>2321</v>
      </c>
    </row>
    <row r="4197" spans="1:5" hidden="1">
      <c r="A4197">
        <v>2000</v>
      </c>
      <c r="B4197" t="s">
        <v>97</v>
      </c>
      <c r="C4197" t="s">
        <v>23</v>
      </c>
      <c r="D4197" t="s">
        <v>55</v>
      </c>
      <c r="E4197">
        <v>2321</v>
      </c>
    </row>
    <row r="4198" spans="1:5" hidden="1">
      <c r="A4198">
        <v>2000</v>
      </c>
      <c r="B4198" t="s">
        <v>97</v>
      </c>
      <c r="C4198" t="s">
        <v>23</v>
      </c>
      <c r="D4198" t="s">
        <v>59</v>
      </c>
      <c r="E4198">
        <v>37167</v>
      </c>
    </row>
    <row r="4199" spans="1:5" hidden="1">
      <c r="A4199">
        <v>2000</v>
      </c>
      <c r="B4199" t="s">
        <v>97</v>
      </c>
      <c r="C4199" t="s">
        <v>23</v>
      </c>
      <c r="D4199" t="s">
        <v>60</v>
      </c>
      <c r="E4199">
        <v>108</v>
      </c>
    </row>
    <row r="4200" spans="1:5" hidden="1">
      <c r="A4200">
        <v>2000</v>
      </c>
      <c r="B4200" t="s">
        <v>97</v>
      </c>
      <c r="C4200" t="s">
        <v>23</v>
      </c>
      <c r="D4200" t="s">
        <v>61</v>
      </c>
      <c r="E4200">
        <v>37059</v>
      </c>
    </row>
    <row r="4201" spans="1:5" hidden="1">
      <c r="A4201">
        <v>2000</v>
      </c>
      <c r="B4201" t="s">
        <v>97</v>
      </c>
      <c r="C4201" t="s">
        <v>23</v>
      </c>
      <c r="D4201" t="s">
        <v>64</v>
      </c>
      <c r="E4201">
        <v>0</v>
      </c>
    </row>
    <row r="4202" spans="1:5" hidden="1">
      <c r="A4202">
        <v>2000</v>
      </c>
      <c r="B4202" t="s">
        <v>97</v>
      </c>
      <c r="C4202" t="s">
        <v>23</v>
      </c>
      <c r="D4202" t="s">
        <v>66</v>
      </c>
      <c r="E4202">
        <v>269</v>
      </c>
    </row>
    <row r="4203" spans="1:5" hidden="1">
      <c r="A4203">
        <v>2000</v>
      </c>
      <c r="B4203" t="s">
        <v>97</v>
      </c>
      <c r="C4203" t="s">
        <v>23</v>
      </c>
      <c r="D4203" t="s">
        <v>67</v>
      </c>
      <c r="E4203">
        <v>0</v>
      </c>
    </row>
    <row r="4204" spans="1:5" hidden="1">
      <c r="A4204">
        <v>2000</v>
      </c>
      <c r="B4204" t="s">
        <v>97</v>
      </c>
      <c r="C4204" t="s">
        <v>23</v>
      </c>
      <c r="D4204" t="s">
        <v>68</v>
      </c>
      <c r="E4204">
        <v>0</v>
      </c>
    </row>
    <row r="4205" spans="1:5" hidden="1">
      <c r="A4205">
        <v>2000</v>
      </c>
      <c r="B4205" t="s">
        <v>97</v>
      </c>
      <c r="C4205" t="s">
        <v>23</v>
      </c>
      <c r="D4205" t="s">
        <v>70</v>
      </c>
      <c r="E4205">
        <v>0</v>
      </c>
    </row>
    <row r="4206" spans="1:5" hidden="1">
      <c r="A4206">
        <v>2000</v>
      </c>
      <c r="B4206" t="s">
        <v>97</v>
      </c>
      <c r="C4206" t="s">
        <v>23</v>
      </c>
      <c r="D4206" t="s">
        <v>71</v>
      </c>
      <c r="E4206">
        <v>0</v>
      </c>
    </row>
    <row r="4207" spans="1:5" hidden="1">
      <c r="A4207">
        <v>2000</v>
      </c>
      <c r="B4207" t="s">
        <v>97</v>
      </c>
      <c r="C4207" t="s">
        <v>23</v>
      </c>
      <c r="D4207" t="s">
        <v>72</v>
      </c>
      <c r="E4207">
        <v>190955</v>
      </c>
    </row>
    <row r="4208" spans="1:5" hidden="1">
      <c r="A4208">
        <v>2000</v>
      </c>
      <c r="B4208" t="s">
        <v>97</v>
      </c>
      <c r="C4208" t="s">
        <v>23</v>
      </c>
      <c r="D4208" t="s">
        <v>76</v>
      </c>
      <c r="E4208">
        <v>75743</v>
      </c>
    </row>
    <row r="4209" spans="1:6" hidden="1">
      <c r="A4209">
        <v>2000</v>
      </c>
      <c r="B4209" t="s">
        <v>97</v>
      </c>
      <c r="C4209" t="s">
        <v>23</v>
      </c>
      <c r="D4209" t="s">
        <v>77</v>
      </c>
      <c r="E4209">
        <v>33599</v>
      </c>
    </row>
    <row r="4210" spans="1:6" hidden="1">
      <c r="A4210">
        <v>2000</v>
      </c>
      <c r="B4210" t="s">
        <v>97</v>
      </c>
      <c r="C4210" t="s">
        <v>23</v>
      </c>
      <c r="D4210" t="s">
        <v>78</v>
      </c>
      <c r="E4210">
        <v>76536</v>
      </c>
    </row>
    <row r="4211" spans="1:6" hidden="1">
      <c r="A4211">
        <v>2000</v>
      </c>
      <c r="B4211" t="s">
        <v>97</v>
      </c>
      <c r="C4211" t="s">
        <v>23</v>
      </c>
      <c r="D4211" t="s">
        <v>79</v>
      </c>
      <c r="E4211">
        <v>-356</v>
      </c>
    </row>
    <row r="4212" spans="1:6" hidden="1">
      <c r="A4212">
        <v>2000</v>
      </c>
      <c r="B4212" t="s">
        <v>97</v>
      </c>
      <c r="C4212" t="s">
        <v>23</v>
      </c>
      <c r="D4212" t="s">
        <v>80</v>
      </c>
      <c r="E4212">
        <v>-437</v>
      </c>
    </row>
    <row r="4213" spans="1:6" hidden="1">
      <c r="A4213">
        <v>2000</v>
      </c>
      <c r="B4213" t="s">
        <v>97</v>
      </c>
      <c r="C4213" t="s">
        <v>81</v>
      </c>
      <c r="D4213" t="s">
        <v>30</v>
      </c>
      <c r="E4213">
        <v>0</v>
      </c>
    </row>
    <row r="4214" spans="1:6" hidden="1">
      <c r="A4214">
        <v>2000</v>
      </c>
      <c r="B4214" t="s">
        <v>97</v>
      </c>
      <c r="C4214" t="s">
        <v>81</v>
      </c>
      <c r="D4214" t="s">
        <v>32</v>
      </c>
      <c r="E4214">
        <v>0</v>
      </c>
    </row>
    <row r="4215" spans="1:6" hidden="1">
      <c r="A4215">
        <v>2000</v>
      </c>
      <c r="B4215" t="s">
        <v>97</v>
      </c>
      <c r="C4215" t="s">
        <v>81</v>
      </c>
      <c r="D4215" t="s">
        <v>33</v>
      </c>
      <c r="E4215">
        <v>247737</v>
      </c>
    </row>
    <row r="4216" spans="1:6" hidden="1">
      <c r="A4216">
        <v>2000</v>
      </c>
      <c r="B4216" t="s">
        <v>97</v>
      </c>
      <c r="C4216" t="s">
        <v>81</v>
      </c>
      <c r="D4216" t="s">
        <v>34</v>
      </c>
      <c r="E4216">
        <v>242665</v>
      </c>
    </row>
    <row r="4217" spans="1:6" hidden="1">
      <c r="A4217">
        <v>2000</v>
      </c>
      <c r="B4217" t="s">
        <v>97</v>
      </c>
      <c r="C4217" t="s">
        <v>81</v>
      </c>
      <c r="D4217" t="s">
        <v>35</v>
      </c>
      <c r="E4217">
        <v>272681</v>
      </c>
    </row>
    <row r="4218" spans="1:6" hidden="1">
      <c r="A4218">
        <v>2000</v>
      </c>
      <c r="B4218" t="s">
        <v>97</v>
      </c>
      <c r="C4218" t="s">
        <v>81</v>
      </c>
      <c r="D4218" t="s">
        <v>36</v>
      </c>
      <c r="E4218">
        <v>4964</v>
      </c>
    </row>
    <row r="4219" spans="1:6" hidden="1">
      <c r="A4219">
        <v>2000</v>
      </c>
      <c r="B4219" t="s">
        <v>97</v>
      </c>
      <c r="C4219" t="s">
        <v>81</v>
      </c>
      <c r="D4219" t="s">
        <v>37</v>
      </c>
      <c r="E4219">
        <v>4964</v>
      </c>
    </row>
    <row r="4220" spans="1:6" hidden="1">
      <c r="A4220">
        <v>2000</v>
      </c>
      <c r="B4220" t="s">
        <v>97</v>
      </c>
      <c r="C4220" t="s">
        <v>81</v>
      </c>
      <c r="D4220" t="s">
        <v>38</v>
      </c>
      <c r="E4220">
        <v>0</v>
      </c>
    </row>
    <row r="4221" spans="1:6" hidden="1">
      <c r="A4221">
        <v>2000</v>
      </c>
      <c r="B4221" t="s">
        <v>97</v>
      </c>
      <c r="C4221" t="s">
        <v>81</v>
      </c>
      <c r="D4221" t="s">
        <v>39</v>
      </c>
      <c r="E4221">
        <v>0</v>
      </c>
    </row>
    <row r="4222" spans="1:6" hidden="1">
      <c r="A4222">
        <v>2000</v>
      </c>
      <c r="B4222" t="s">
        <v>97</v>
      </c>
      <c r="C4222" t="s">
        <v>81</v>
      </c>
      <c r="D4222" t="s">
        <v>93</v>
      </c>
      <c r="E4222">
        <v>0</v>
      </c>
      <c r="F4222">
        <v>20</v>
      </c>
    </row>
    <row r="4223" spans="1:6" hidden="1">
      <c r="A4223">
        <v>2000</v>
      </c>
      <c r="B4223" t="s">
        <v>97</v>
      </c>
      <c r="C4223" t="s">
        <v>81</v>
      </c>
      <c r="D4223" t="s">
        <v>94</v>
      </c>
      <c r="E4223">
        <v>0</v>
      </c>
      <c r="F4223">
        <v>20</v>
      </c>
    </row>
    <row r="4224" spans="1:6" hidden="1">
      <c r="A4224">
        <v>2000</v>
      </c>
      <c r="B4224" t="s">
        <v>97</v>
      </c>
      <c r="C4224" t="s">
        <v>81</v>
      </c>
      <c r="D4224" t="s">
        <v>95</v>
      </c>
      <c r="E4224">
        <v>0</v>
      </c>
      <c r="F4224">
        <v>20</v>
      </c>
    </row>
    <row r="4225" spans="1:6" hidden="1">
      <c r="A4225">
        <v>2000</v>
      </c>
      <c r="B4225" t="s">
        <v>97</v>
      </c>
      <c r="C4225" t="s">
        <v>81</v>
      </c>
      <c r="D4225" t="s">
        <v>96</v>
      </c>
      <c r="E4225">
        <v>0</v>
      </c>
      <c r="F4225">
        <v>20</v>
      </c>
    </row>
    <row r="4226" spans="1:6" hidden="1">
      <c r="A4226">
        <v>2000</v>
      </c>
      <c r="B4226" t="s">
        <v>97</v>
      </c>
      <c r="C4226" t="s">
        <v>81</v>
      </c>
      <c r="D4226" t="s">
        <v>40</v>
      </c>
      <c r="E4226">
        <v>108</v>
      </c>
    </row>
    <row r="4227" spans="1:6" hidden="1">
      <c r="A4227">
        <v>2000</v>
      </c>
      <c r="B4227" t="s">
        <v>97</v>
      </c>
      <c r="C4227" t="s">
        <v>81</v>
      </c>
      <c r="D4227" t="s">
        <v>41</v>
      </c>
      <c r="E4227">
        <v>108</v>
      </c>
    </row>
    <row r="4228" spans="1:6" hidden="1">
      <c r="A4228">
        <v>2000</v>
      </c>
      <c r="B4228" t="s">
        <v>97</v>
      </c>
      <c r="C4228" t="s">
        <v>81</v>
      </c>
      <c r="D4228" t="s">
        <v>42</v>
      </c>
      <c r="E4228">
        <v>0</v>
      </c>
    </row>
    <row r="4229" spans="1:6" hidden="1">
      <c r="A4229">
        <v>2000</v>
      </c>
      <c r="B4229" t="s">
        <v>97</v>
      </c>
      <c r="C4229" t="s">
        <v>81</v>
      </c>
      <c r="D4229" t="s">
        <v>43</v>
      </c>
      <c r="E4229">
        <v>0</v>
      </c>
    </row>
    <row r="4230" spans="1:6" hidden="1">
      <c r="A4230">
        <v>2000</v>
      </c>
      <c r="B4230" t="s">
        <v>97</v>
      </c>
      <c r="C4230" t="s">
        <v>81</v>
      </c>
      <c r="D4230" t="s">
        <v>44</v>
      </c>
      <c r="E4230">
        <v>0</v>
      </c>
    </row>
    <row r="4231" spans="1:6" hidden="1">
      <c r="A4231">
        <v>2000</v>
      </c>
      <c r="B4231" t="s">
        <v>97</v>
      </c>
      <c r="C4231" t="s">
        <v>81</v>
      </c>
      <c r="D4231" t="s">
        <v>48</v>
      </c>
      <c r="E4231">
        <v>2589</v>
      </c>
    </row>
    <row r="4232" spans="1:6" hidden="1">
      <c r="A4232">
        <v>2000</v>
      </c>
      <c r="B4232" t="s">
        <v>97</v>
      </c>
      <c r="C4232" t="s">
        <v>81</v>
      </c>
      <c r="D4232" t="s">
        <v>49</v>
      </c>
      <c r="E4232">
        <v>2589</v>
      </c>
    </row>
    <row r="4233" spans="1:6" hidden="1">
      <c r="A4233">
        <v>2000</v>
      </c>
      <c r="B4233" t="s">
        <v>97</v>
      </c>
      <c r="C4233" t="s">
        <v>81</v>
      </c>
      <c r="D4233" t="s">
        <v>50</v>
      </c>
      <c r="E4233">
        <v>0</v>
      </c>
    </row>
    <row r="4234" spans="1:6" hidden="1">
      <c r="A4234">
        <v>2000</v>
      </c>
      <c r="B4234" t="s">
        <v>97</v>
      </c>
      <c r="C4234" t="s">
        <v>81</v>
      </c>
      <c r="D4234" t="s">
        <v>51</v>
      </c>
      <c r="E4234">
        <v>2321</v>
      </c>
    </row>
    <row r="4235" spans="1:6" hidden="1">
      <c r="A4235">
        <v>2000</v>
      </c>
      <c r="B4235" t="s">
        <v>97</v>
      </c>
      <c r="C4235" t="s">
        <v>81</v>
      </c>
      <c r="D4235" t="s">
        <v>52</v>
      </c>
      <c r="E4235">
        <v>0</v>
      </c>
    </row>
    <row r="4236" spans="1:6" hidden="1">
      <c r="A4236">
        <v>2000</v>
      </c>
      <c r="B4236" t="s">
        <v>97</v>
      </c>
      <c r="C4236" t="s">
        <v>81</v>
      </c>
      <c r="D4236" t="s">
        <v>53</v>
      </c>
      <c r="E4236">
        <v>269</v>
      </c>
    </row>
    <row r="4237" spans="1:6" hidden="1">
      <c r="A4237">
        <v>2000</v>
      </c>
      <c r="B4237" t="s">
        <v>97</v>
      </c>
      <c r="C4237" t="s">
        <v>81</v>
      </c>
      <c r="D4237" t="s">
        <v>54</v>
      </c>
      <c r="E4237">
        <v>0</v>
      </c>
    </row>
    <row r="4238" spans="1:6" hidden="1">
      <c r="A4238">
        <v>2000</v>
      </c>
      <c r="B4238" t="s">
        <v>97</v>
      </c>
      <c r="C4238" t="s">
        <v>81</v>
      </c>
      <c r="D4238" t="s">
        <v>59</v>
      </c>
      <c r="E4238">
        <v>38669</v>
      </c>
    </row>
    <row r="4239" spans="1:6" hidden="1">
      <c r="A4239">
        <v>2000</v>
      </c>
      <c r="B4239" t="s">
        <v>97</v>
      </c>
      <c r="C4239" t="s">
        <v>81</v>
      </c>
      <c r="D4239" t="s">
        <v>60</v>
      </c>
      <c r="E4239">
        <v>38669</v>
      </c>
    </row>
    <row r="4240" spans="1:6" hidden="1">
      <c r="A4240">
        <v>2000</v>
      </c>
      <c r="B4240" t="s">
        <v>97</v>
      </c>
      <c r="C4240" t="s">
        <v>81</v>
      </c>
      <c r="D4240" t="s">
        <v>61</v>
      </c>
      <c r="E4240">
        <v>0</v>
      </c>
    </row>
    <row r="4241" spans="1:6" hidden="1">
      <c r="A4241">
        <v>2000</v>
      </c>
      <c r="B4241" t="s">
        <v>97</v>
      </c>
      <c r="C4241" t="s">
        <v>81</v>
      </c>
      <c r="D4241" t="s">
        <v>64</v>
      </c>
      <c r="E4241">
        <v>0</v>
      </c>
    </row>
    <row r="4242" spans="1:6" hidden="1">
      <c r="A4242">
        <v>2000</v>
      </c>
      <c r="B4242" t="s">
        <v>97</v>
      </c>
      <c r="C4242" t="s">
        <v>81</v>
      </c>
      <c r="D4242" t="s">
        <v>67</v>
      </c>
      <c r="E4242">
        <v>0</v>
      </c>
    </row>
    <row r="4243" spans="1:6" hidden="1">
      <c r="A4243">
        <v>2000</v>
      </c>
      <c r="B4243" t="s">
        <v>97</v>
      </c>
      <c r="C4243" t="s">
        <v>81</v>
      </c>
      <c r="D4243" t="s">
        <v>69</v>
      </c>
      <c r="E4243">
        <v>0</v>
      </c>
    </row>
    <row r="4244" spans="1:6" hidden="1">
      <c r="A4244">
        <v>2000</v>
      </c>
      <c r="B4244" t="s">
        <v>97</v>
      </c>
      <c r="C4244" t="s">
        <v>81</v>
      </c>
      <c r="D4244" t="s">
        <v>70</v>
      </c>
      <c r="E4244">
        <v>0</v>
      </c>
    </row>
    <row r="4245" spans="1:6" hidden="1">
      <c r="A4245">
        <v>2000</v>
      </c>
      <c r="B4245" t="s">
        <v>97</v>
      </c>
      <c r="C4245" t="s">
        <v>81</v>
      </c>
      <c r="D4245" t="s">
        <v>86</v>
      </c>
      <c r="E4245">
        <v>393949</v>
      </c>
    </row>
    <row r="4246" spans="1:6" hidden="1">
      <c r="A4246">
        <v>2000</v>
      </c>
      <c r="B4246" t="s">
        <v>97</v>
      </c>
      <c r="C4246" t="s">
        <v>81</v>
      </c>
      <c r="D4246" t="s">
        <v>87</v>
      </c>
      <c r="E4246">
        <v>389533</v>
      </c>
    </row>
    <row r="4247" spans="1:6" hidden="1">
      <c r="A4247">
        <v>2000</v>
      </c>
      <c r="B4247" t="s">
        <v>97</v>
      </c>
      <c r="C4247" t="s">
        <v>81</v>
      </c>
      <c r="D4247" t="s">
        <v>88</v>
      </c>
      <c r="E4247">
        <v>4416</v>
      </c>
    </row>
    <row r="4248" spans="1:6" hidden="1">
      <c r="A4248">
        <v>2000</v>
      </c>
      <c r="B4248" t="s">
        <v>97</v>
      </c>
      <c r="C4248" t="s">
        <v>81</v>
      </c>
      <c r="D4248" t="s">
        <v>77</v>
      </c>
      <c r="E4248">
        <v>33599</v>
      </c>
    </row>
    <row r="4249" spans="1:6" hidden="1">
      <c r="A4249">
        <v>2000</v>
      </c>
      <c r="B4249" t="s">
        <v>98</v>
      </c>
      <c r="C4249" t="s">
        <v>7</v>
      </c>
      <c r="D4249" t="s">
        <v>263</v>
      </c>
      <c r="E4249">
        <v>-3565</v>
      </c>
    </row>
    <row r="4250" spans="1:6" hidden="1">
      <c r="A4250">
        <v>2000</v>
      </c>
      <c r="B4250" t="s">
        <v>98</v>
      </c>
      <c r="C4250" t="s">
        <v>7</v>
      </c>
      <c r="D4250" t="s">
        <v>8</v>
      </c>
      <c r="E4250">
        <v>194390</v>
      </c>
    </row>
    <row r="4251" spans="1:6" hidden="1">
      <c r="A4251">
        <v>2000</v>
      </c>
      <c r="B4251" t="s">
        <v>98</v>
      </c>
      <c r="C4251" t="s">
        <v>7</v>
      </c>
      <c r="D4251" t="s">
        <v>9</v>
      </c>
      <c r="E4251">
        <v>358947</v>
      </c>
    </row>
    <row r="4252" spans="1:6" hidden="1">
      <c r="A4252">
        <v>2000</v>
      </c>
      <c r="B4252" t="s">
        <v>98</v>
      </c>
      <c r="C4252" t="s">
        <v>10</v>
      </c>
      <c r="D4252" t="s">
        <v>11</v>
      </c>
      <c r="E4252">
        <v>-355079</v>
      </c>
    </row>
    <row r="4253" spans="1:6" hidden="1">
      <c r="A4253">
        <v>2000</v>
      </c>
      <c r="B4253" t="s">
        <v>98</v>
      </c>
      <c r="C4253" t="s">
        <v>10</v>
      </c>
      <c r="D4253" t="s">
        <v>91</v>
      </c>
      <c r="E4253">
        <v>1022984</v>
      </c>
    </row>
    <row r="4254" spans="1:6" hidden="1">
      <c r="A4254">
        <v>2000</v>
      </c>
      <c r="B4254" t="s">
        <v>98</v>
      </c>
      <c r="C4254" t="s">
        <v>10</v>
      </c>
      <c r="D4254" t="s">
        <v>92</v>
      </c>
      <c r="E4254">
        <v>731578</v>
      </c>
    </row>
    <row r="4255" spans="1:6" hidden="1">
      <c r="A4255">
        <v>2000</v>
      </c>
      <c r="B4255" t="s">
        <v>98</v>
      </c>
      <c r="C4255" t="s">
        <v>10</v>
      </c>
      <c r="D4255" t="s">
        <v>14</v>
      </c>
      <c r="E4255">
        <v>291406</v>
      </c>
    </row>
    <row r="4256" spans="1:6" hidden="1">
      <c r="A4256">
        <v>2000</v>
      </c>
      <c r="B4256" t="s">
        <v>98</v>
      </c>
      <c r="C4256" t="s">
        <v>10</v>
      </c>
      <c r="D4256" t="s">
        <v>17</v>
      </c>
      <c r="E4256">
        <v>0</v>
      </c>
      <c r="F4256">
        <v>20</v>
      </c>
    </row>
    <row r="4257" spans="1:5" hidden="1">
      <c r="A4257">
        <v>2000</v>
      </c>
      <c r="B4257" t="s">
        <v>98</v>
      </c>
      <c r="C4257" t="s">
        <v>10</v>
      </c>
      <c r="D4257" t="s">
        <v>18</v>
      </c>
      <c r="E4257">
        <v>1053367</v>
      </c>
    </row>
    <row r="4258" spans="1:5" hidden="1">
      <c r="A4258">
        <v>2000</v>
      </c>
      <c r="B4258" t="s">
        <v>98</v>
      </c>
      <c r="C4258" t="s">
        <v>10</v>
      </c>
      <c r="D4258" t="s">
        <v>19</v>
      </c>
      <c r="E4258">
        <v>1399911</v>
      </c>
    </row>
    <row r="4259" spans="1:5" hidden="1">
      <c r="A4259">
        <v>2000</v>
      </c>
      <c r="B4259" t="s">
        <v>98</v>
      </c>
      <c r="C4259" t="s">
        <v>10</v>
      </c>
      <c r="D4259" t="s">
        <v>20</v>
      </c>
      <c r="E4259">
        <v>790006</v>
      </c>
    </row>
    <row r="4260" spans="1:5" hidden="1">
      <c r="A4260">
        <v>2000</v>
      </c>
      <c r="B4260" t="s">
        <v>98</v>
      </c>
      <c r="C4260" t="s">
        <v>10</v>
      </c>
      <c r="D4260" t="s">
        <v>21</v>
      </c>
      <c r="E4260">
        <v>48720</v>
      </c>
    </row>
    <row r="4261" spans="1:5" hidden="1">
      <c r="A4261">
        <v>2000</v>
      </c>
      <c r="B4261" t="s">
        <v>98</v>
      </c>
      <c r="C4261" t="s">
        <v>10</v>
      </c>
      <c r="D4261" t="s">
        <v>22</v>
      </c>
      <c r="E4261">
        <v>-187065</v>
      </c>
    </row>
    <row r="4262" spans="1:5" hidden="1">
      <c r="A4262">
        <v>2000</v>
      </c>
      <c r="B4262" t="s">
        <v>98</v>
      </c>
      <c r="C4262" t="s">
        <v>23</v>
      </c>
      <c r="D4262" t="s">
        <v>24</v>
      </c>
      <c r="E4262">
        <v>729805</v>
      </c>
    </row>
    <row r="4263" spans="1:5" hidden="1">
      <c r="A4263">
        <v>2000</v>
      </c>
      <c r="B4263" t="s">
        <v>98</v>
      </c>
      <c r="C4263" t="s">
        <v>23</v>
      </c>
      <c r="D4263" t="s">
        <v>25</v>
      </c>
      <c r="E4263">
        <v>564440</v>
      </c>
    </row>
    <row r="4264" spans="1:5" hidden="1">
      <c r="A4264">
        <v>2000</v>
      </c>
      <c r="B4264" t="s">
        <v>98</v>
      </c>
      <c r="C4264" t="s">
        <v>23</v>
      </c>
      <c r="D4264" t="s">
        <v>26</v>
      </c>
      <c r="E4264">
        <v>165365</v>
      </c>
    </row>
    <row r="4265" spans="1:5" hidden="1">
      <c r="A4265">
        <v>2000</v>
      </c>
      <c r="B4265" t="s">
        <v>98</v>
      </c>
      <c r="C4265" t="s">
        <v>23</v>
      </c>
      <c r="D4265" t="s">
        <v>27</v>
      </c>
      <c r="E4265">
        <v>1773</v>
      </c>
    </row>
    <row r="4266" spans="1:5" hidden="1">
      <c r="A4266">
        <v>2000</v>
      </c>
      <c r="B4266" t="s">
        <v>98</v>
      </c>
      <c r="C4266" t="s">
        <v>23</v>
      </c>
      <c r="D4266" t="s">
        <v>29</v>
      </c>
      <c r="E4266">
        <v>1773</v>
      </c>
    </row>
    <row r="4267" spans="1:5" hidden="1">
      <c r="A4267">
        <v>2000</v>
      </c>
      <c r="B4267" t="s">
        <v>98</v>
      </c>
      <c r="C4267" t="s">
        <v>23</v>
      </c>
      <c r="D4267" t="s">
        <v>30</v>
      </c>
      <c r="E4267">
        <v>67491</v>
      </c>
    </row>
    <row r="4268" spans="1:5" hidden="1">
      <c r="A4268">
        <v>2000</v>
      </c>
      <c r="B4268" t="s">
        <v>98</v>
      </c>
      <c r="C4268" t="s">
        <v>23</v>
      </c>
      <c r="D4268" t="s">
        <v>31</v>
      </c>
      <c r="E4268">
        <v>30085</v>
      </c>
    </row>
    <row r="4269" spans="1:5" hidden="1">
      <c r="A4269">
        <v>2000</v>
      </c>
      <c r="B4269" t="s">
        <v>98</v>
      </c>
      <c r="C4269" t="s">
        <v>23</v>
      </c>
      <c r="D4269" t="s">
        <v>32</v>
      </c>
      <c r="E4269">
        <v>37406</v>
      </c>
    </row>
    <row r="4270" spans="1:5" hidden="1">
      <c r="A4270">
        <v>2000</v>
      </c>
      <c r="B4270" t="s">
        <v>98</v>
      </c>
      <c r="C4270" t="s">
        <v>23</v>
      </c>
      <c r="D4270" t="s">
        <v>33</v>
      </c>
      <c r="E4270">
        <v>64299</v>
      </c>
    </row>
    <row r="4271" spans="1:5" hidden="1">
      <c r="A4271">
        <v>2000</v>
      </c>
      <c r="B4271" t="s">
        <v>98</v>
      </c>
      <c r="C4271" t="s">
        <v>23</v>
      </c>
      <c r="D4271" t="s">
        <v>34</v>
      </c>
      <c r="E4271">
        <v>64299</v>
      </c>
    </row>
    <row r="4272" spans="1:5" hidden="1">
      <c r="A4272">
        <v>2000</v>
      </c>
      <c r="B4272" t="s">
        <v>98</v>
      </c>
      <c r="C4272" t="s">
        <v>23</v>
      </c>
      <c r="D4272" t="s">
        <v>35</v>
      </c>
      <c r="E4272">
        <v>66195</v>
      </c>
    </row>
    <row r="4273" spans="1:5" hidden="1">
      <c r="A4273">
        <v>2000</v>
      </c>
      <c r="B4273" t="s">
        <v>98</v>
      </c>
      <c r="C4273" t="s">
        <v>23</v>
      </c>
      <c r="D4273" t="s">
        <v>36</v>
      </c>
      <c r="E4273">
        <v>0</v>
      </c>
    </row>
    <row r="4274" spans="1:5" hidden="1">
      <c r="A4274">
        <v>2000</v>
      </c>
      <c r="B4274" t="s">
        <v>98</v>
      </c>
      <c r="C4274" t="s">
        <v>23</v>
      </c>
      <c r="D4274" t="s">
        <v>37</v>
      </c>
      <c r="E4274">
        <v>0</v>
      </c>
    </row>
    <row r="4275" spans="1:5" hidden="1">
      <c r="A4275">
        <v>2000</v>
      </c>
      <c r="B4275" t="s">
        <v>98</v>
      </c>
      <c r="C4275" t="s">
        <v>23</v>
      </c>
      <c r="D4275" t="s">
        <v>40</v>
      </c>
      <c r="E4275">
        <v>0</v>
      </c>
    </row>
    <row r="4276" spans="1:5" hidden="1">
      <c r="A4276">
        <v>2000</v>
      </c>
      <c r="B4276" t="s">
        <v>98</v>
      </c>
      <c r="C4276" t="s">
        <v>23</v>
      </c>
      <c r="D4276" t="s">
        <v>41</v>
      </c>
      <c r="E4276">
        <v>0</v>
      </c>
    </row>
    <row r="4277" spans="1:5" hidden="1">
      <c r="A4277">
        <v>2000</v>
      </c>
      <c r="B4277" t="s">
        <v>98</v>
      </c>
      <c r="C4277" t="s">
        <v>23</v>
      </c>
      <c r="D4277" t="s">
        <v>42</v>
      </c>
      <c r="E4277">
        <v>0</v>
      </c>
    </row>
    <row r="4278" spans="1:5" hidden="1">
      <c r="A4278">
        <v>2000</v>
      </c>
      <c r="B4278" t="s">
        <v>98</v>
      </c>
      <c r="C4278" t="s">
        <v>23</v>
      </c>
      <c r="D4278" t="s">
        <v>43</v>
      </c>
      <c r="E4278">
        <v>0</v>
      </c>
    </row>
    <row r="4279" spans="1:5" hidden="1">
      <c r="A4279">
        <v>2000</v>
      </c>
      <c r="B4279" t="s">
        <v>98</v>
      </c>
      <c r="C4279" t="s">
        <v>23</v>
      </c>
      <c r="D4279" t="s">
        <v>44</v>
      </c>
      <c r="E4279">
        <v>0</v>
      </c>
    </row>
    <row r="4280" spans="1:5" hidden="1">
      <c r="A4280">
        <v>2000</v>
      </c>
      <c r="B4280" t="s">
        <v>98</v>
      </c>
      <c r="C4280" t="s">
        <v>23</v>
      </c>
      <c r="D4280" t="s">
        <v>45</v>
      </c>
      <c r="E4280">
        <v>0</v>
      </c>
    </row>
    <row r="4281" spans="1:5" hidden="1">
      <c r="A4281">
        <v>2000</v>
      </c>
      <c r="B4281" t="s">
        <v>98</v>
      </c>
      <c r="C4281" t="s">
        <v>23</v>
      </c>
      <c r="D4281" t="s">
        <v>46</v>
      </c>
      <c r="E4281">
        <v>0</v>
      </c>
    </row>
    <row r="4282" spans="1:5" hidden="1">
      <c r="A4282">
        <v>2000</v>
      </c>
      <c r="B4282" t="s">
        <v>98</v>
      </c>
      <c r="C4282" t="s">
        <v>23</v>
      </c>
      <c r="D4282" t="s">
        <v>47</v>
      </c>
      <c r="E4282">
        <v>0</v>
      </c>
    </row>
    <row r="4283" spans="1:5" hidden="1">
      <c r="A4283">
        <v>2000</v>
      </c>
      <c r="B4283" t="s">
        <v>98</v>
      </c>
      <c r="C4283" t="s">
        <v>23</v>
      </c>
      <c r="D4283" t="s">
        <v>48</v>
      </c>
      <c r="E4283">
        <v>1447157</v>
      </c>
    </row>
    <row r="4284" spans="1:5" hidden="1">
      <c r="A4284">
        <v>2000</v>
      </c>
      <c r="B4284" t="s">
        <v>98</v>
      </c>
      <c r="C4284" t="s">
        <v>23</v>
      </c>
      <c r="D4284" t="s">
        <v>55</v>
      </c>
      <c r="E4284">
        <v>837252</v>
      </c>
    </row>
    <row r="4285" spans="1:5" hidden="1">
      <c r="A4285">
        <v>2000</v>
      </c>
      <c r="B4285" t="s">
        <v>98</v>
      </c>
      <c r="C4285" t="s">
        <v>23</v>
      </c>
      <c r="D4285" t="s">
        <v>56</v>
      </c>
      <c r="E4285">
        <v>609905</v>
      </c>
    </row>
    <row r="4286" spans="1:5" hidden="1">
      <c r="A4286">
        <v>2000</v>
      </c>
      <c r="B4286" t="s">
        <v>98</v>
      </c>
      <c r="C4286" t="s">
        <v>23</v>
      </c>
      <c r="D4286" t="s">
        <v>57</v>
      </c>
      <c r="E4286">
        <v>609905</v>
      </c>
    </row>
    <row r="4287" spans="1:5" hidden="1">
      <c r="A4287">
        <v>2000</v>
      </c>
      <c r="B4287" t="s">
        <v>98</v>
      </c>
      <c r="C4287" t="s">
        <v>23</v>
      </c>
      <c r="D4287" t="s">
        <v>58</v>
      </c>
      <c r="E4287">
        <v>0</v>
      </c>
    </row>
    <row r="4288" spans="1:5" hidden="1">
      <c r="A4288">
        <v>2000</v>
      </c>
      <c r="B4288" t="s">
        <v>98</v>
      </c>
      <c r="C4288" t="s">
        <v>23</v>
      </c>
      <c r="D4288" t="s">
        <v>59</v>
      </c>
      <c r="E4288">
        <v>102416</v>
      </c>
    </row>
    <row r="4289" spans="1:6" hidden="1">
      <c r="A4289">
        <v>2000</v>
      </c>
      <c r="B4289" t="s">
        <v>98</v>
      </c>
      <c r="C4289" t="s">
        <v>23</v>
      </c>
      <c r="D4289" t="s">
        <v>60</v>
      </c>
      <c r="E4289">
        <v>32</v>
      </c>
    </row>
    <row r="4290" spans="1:6" hidden="1">
      <c r="A4290">
        <v>2000</v>
      </c>
      <c r="B4290" t="s">
        <v>98</v>
      </c>
      <c r="C4290" t="s">
        <v>23</v>
      </c>
      <c r="D4290" t="s">
        <v>61</v>
      </c>
      <c r="E4290">
        <v>0</v>
      </c>
    </row>
    <row r="4291" spans="1:6" hidden="1">
      <c r="A4291">
        <v>2000</v>
      </c>
      <c r="B4291" t="s">
        <v>98</v>
      </c>
      <c r="C4291" t="s">
        <v>23</v>
      </c>
      <c r="D4291" t="s">
        <v>62</v>
      </c>
      <c r="E4291">
        <v>0</v>
      </c>
    </row>
    <row r="4292" spans="1:6" hidden="1">
      <c r="A4292">
        <v>2000</v>
      </c>
      <c r="B4292" t="s">
        <v>98</v>
      </c>
      <c r="C4292" t="s">
        <v>23</v>
      </c>
      <c r="D4292" t="s">
        <v>63</v>
      </c>
      <c r="E4292">
        <v>0</v>
      </c>
    </row>
    <row r="4293" spans="1:6" hidden="1">
      <c r="A4293">
        <v>2000</v>
      </c>
      <c r="B4293" t="s">
        <v>98</v>
      </c>
      <c r="C4293" t="s">
        <v>23</v>
      </c>
      <c r="D4293" t="s">
        <v>64</v>
      </c>
      <c r="E4293">
        <v>102384</v>
      </c>
    </row>
    <row r="4294" spans="1:6" hidden="1">
      <c r="A4294">
        <v>2000</v>
      </c>
      <c r="B4294" t="s">
        <v>98</v>
      </c>
      <c r="C4294" t="s">
        <v>23</v>
      </c>
      <c r="D4294" t="s">
        <v>65</v>
      </c>
      <c r="E4294">
        <v>0</v>
      </c>
      <c r="F4294">
        <v>90</v>
      </c>
    </row>
    <row r="4295" spans="1:6" hidden="1">
      <c r="A4295">
        <v>2000</v>
      </c>
      <c r="B4295" t="s">
        <v>98</v>
      </c>
      <c r="C4295" t="s">
        <v>23</v>
      </c>
      <c r="D4295" t="s">
        <v>66</v>
      </c>
      <c r="E4295">
        <v>0</v>
      </c>
      <c r="F4295">
        <v>90</v>
      </c>
    </row>
    <row r="4296" spans="1:6" hidden="1">
      <c r="A4296">
        <v>2000</v>
      </c>
      <c r="B4296" t="s">
        <v>98</v>
      </c>
      <c r="C4296" t="s">
        <v>23</v>
      </c>
      <c r="D4296" t="s">
        <v>67</v>
      </c>
      <c r="E4296">
        <v>160173</v>
      </c>
    </row>
    <row r="4297" spans="1:6" hidden="1">
      <c r="A4297">
        <v>2000</v>
      </c>
      <c r="B4297" t="s">
        <v>98</v>
      </c>
      <c r="C4297" t="s">
        <v>23</v>
      </c>
      <c r="D4297" t="s">
        <v>69</v>
      </c>
      <c r="E4297">
        <v>160173</v>
      </c>
    </row>
    <row r="4298" spans="1:6" hidden="1">
      <c r="A4298">
        <v>2000</v>
      </c>
      <c r="B4298" t="s">
        <v>98</v>
      </c>
      <c r="C4298" t="s">
        <v>23</v>
      </c>
      <c r="D4298" t="s">
        <v>70</v>
      </c>
      <c r="E4298">
        <v>0</v>
      </c>
    </row>
    <row r="4299" spans="1:6" hidden="1">
      <c r="A4299">
        <v>2000</v>
      </c>
      <c r="B4299" t="s">
        <v>98</v>
      </c>
      <c r="C4299" t="s">
        <v>23</v>
      </c>
      <c r="D4299" t="s">
        <v>71</v>
      </c>
      <c r="E4299">
        <v>179</v>
      </c>
    </row>
    <row r="4300" spans="1:6" hidden="1">
      <c r="A4300">
        <v>2000</v>
      </c>
      <c r="B4300" t="s">
        <v>98</v>
      </c>
      <c r="C4300" t="s">
        <v>23</v>
      </c>
      <c r="D4300" t="s">
        <v>99</v>
      </c>
      <c r="E4300">
        <v>2549610</v>
      </c>
    </row>
    <row r="4301" spans="1:6" hidden="1">
      <c r="A4301">
        <v>2000</v>
      </c>
      <c r="B4301" t="s">
        <v>98</v>
      </c>
      <c r="C4301" t="s">
        <v>23</v>
      </c>
      <c r="D4301" t="s">
        <v>72</v>
      </c>
      <c r="E4301">
        <v>463009</v>
      </c>
    </row>
    <row r="4302" spans="1:6" hidden="1">
      <c r="A4302">
        <v>2000</v>
      </c>
      <c r="B4302" t="s">
        <v>98</v>
      </c>
      <c r="C4302" t="s">
        <v>23</v>
      </c>
      <c r="D4302" t="s">
        <v>73</v>
      </c>
      <c r="E4302">
        <v>1351191</v>
      </c>
    </row>
    <row r="4303" spans="1:6" hidden="1">
      <c r="A4303">
        <v>2000</v>
      </c>
      <c r="B4303" t="s">
        <v>98</v>
      </c>
      <c r="C4303" t="s">
        <v>23</v>
      </c>
      <c r="D4303" t="s">
        <v>74</v>
      </c>
      <c r="E4303">
        <v>609905</v>
      </c>
    </row>
    <row r="4304" spans="1:6" hidden="1">
      <c r="A4304">
        <v>2000</v>
      </c>
      <c r="B4304" t="s">
        <v>98</v>
      </c>
      <c r="C4304" t="s">
        <v>23</v>
      </c>
      <c r="D4304" t="s">
        <v>75</v>
      </c>
      <c r="E4304">
        <v>741286</v>
      </c>
    </row>
    <row r="4305" spans="1:5" hidden="1">
      <c r="A4305">
        <v>2000</v>
      </c>
      <c r="B4305" t="s">
        <v>98</v>
      </c>
      <c r="C4305" t="s">
        <v>23</v>
      </c>
      <c r="D4305" t="s">
        <v>76</v>
      </c>
      <c r="E4305">
        <v>123213</v>
      </c>
    </row>
    <row r="4306" spans="1:5" hidden="1">
      <c r="A4306">
        <v>2000</v>
      </c>
      <c r="B4306" t="s">
        <v>98</v>
      </c>
      <c r="C4306" t="s">
        <v>23</v>
      </c>
      <c r="D4306" t="s">
        <v>77</v>
      </c>
      <c r="E4306">
        <v>291406</v>
      </c>
    </row>
    <row r="4307" spans="1:5" hidden="1">
      <c r="A4307">
        <v>2000</v>
      </c>
      <c r="B4307" t="s">
        <v>98</v>
      </c>
      <c r="C4307" t="s">
        <v>23</v>
      </c>
      <c r="D4307" t="s">
        <v>78</v>
      </c>
      <c r="E4307">
        <v>122041</v>
      </c>
    </row>
    <row r="4308" spans="1:5" hidden="1">
      <c r="A4308">
        <v>2000</v>
      </c>
      <c r="B4308" t="s">
        <v>98</v>
      </c>
      <c r="C4308" t="s">
        <v>23</v>
      </c>
      <c r="D4308" t="s">
        <v>79</v>
      </c>
      <c r="E4308">
        <v>1172</v>
      </c>
    </row>
    <row r="4309" spans="1:5" hidden="1">
      <c r="A4309">
        <v>2000</v>
      </c>
      <c r="B4309" t="s">
        <v>98</v>
      </c>
      <c r="C4309" t="s">
        <v>23</v>
      </c>
      <c r="D4309" t="s">
        <v>80</v>
      </c>
      <c r="E4309">
        <v>0</v>
      </c>
    </row>
    <row r="4310" spans="1:5" hidden="1">
      <c r="A4310">
        <v>2000</v>
      </c>
      <c r="B4310" t="s">
        <v>98</v>
      </c>
      <c r="C4310" t="s">
        <v>81</v>
      </c>
      <c r="D4310" t="s">
        <v>27</v>
      </c>
      <c r="E4310">
        <v>845903</v>
      </c>
    </row>
    <row r="4311" spans="1:5" hidden="1">
      <c r="A4311">
        <v>2000</v>
      </c>
      <c r="B4311" t="s">
        <v>98</v>
      </c>
      <c r="C4311" t="s">
        <v>81</v>
      </c>
      <c r="D4311" t="s">
        <v>28</v>
      </c>
      <c r="E4311">
        <v>751157</v>
      </c>
    </row>
    <row r="4312" spans="1:5" hidden="1">
      <c r="A4312">
        <v>2000</v>
      </c>
      <c r="B4312" t="s">
        <v>98</v>
      </c>
      <c r="C4312" t="s">
        <v>81</v>
      </c>
      <c r="D4312" t="s">
        <v>82</v>
      </c>
      <c r="E4312">
        <v>476258</v>
      </c>
    </row>
    <row r="4313" spans="1:5" hidden="1">
      <c r="A4313">
        <v>2000</v>
      </c>
      <c r="B4313" t="s">
        <v>98</v>
      </c>
      <c r="C4313" t="s">
        <v>81</v>
      </c>
      <c r="D4313" t="s">
        <v>83</v>
      </c>
      <c r="E4313">
        <v>20511</v>
      </c>
    </row>
    <row r="4314" spans="1:5" hidden="1">
      <c r="A4314">
        <v>2000</v>
      </c>
      <c r="B4314" t="s">
        <v>98</v>
      </c>
      <c r="C4314" t="s">
        <v>81</v>
      </c>
      <c r="D4314" t="s">
        <v>84</v>
      </c>
      <c r="E4314">
        <v>254388</v>
      </c>
    </row>
    <row r="4315" spans="1:5" hidden="1">
      <c r="A4315">
        <v>2000</v>
      </c>
      <c r="B4315" t="s">
        <v>98</v>
      </c>
      <c r="C4315" t="s">
        <v>81</v>
      </c>
      <c r="D4315" t="s">
        <v>29</v>
      </c>
      <c r="E4315">
        <v>94746</v>
      </c>
    </row>
    <row r="4316" spans="1:5" hidden="1">
      <c r="A4316">
        <v>2000</v>
      </c>
      <c r="B4316" t="s">
        <v>98</v>
      </c>
      <c r="C4316" t="s">
        <v>81</v>
      </c>
      <c r="D4316" t="s">
        <v>30</v>
      </c>
      <c r="E4316">
        <v>0</v>
      </c>
    </row>
    <row r="4317" spans="1:5" hidden="1">
      <c r="A4317">
        <v>2000</v>
      </c>
      <c r="B4317" t="s">
        <v>98</v>
      </c>
      <c r="C4317" t="s">
        <v>81</v>
      </c>
      <c r="D4317" t="s">
        <v>32</v>
      </c>
      <c r="E4317">
        <v>0</v>
      </c>
    </row>
    <row r="4318" spans="1:5" hidden="1">
      <c r="A4318">
        <v>2000</v>
      </c>
      <c r="B4318" t="s">
        <v>98</v>
      </c>
      <c r="C4318" t="s">
        <v>81</v>
      </c>
      <c r="D4318" t="s">
        <v>33</v>
      </c>
      <c r="E4318">
        <v>47848</v>
      </c>
    </row>
    <row r="4319" spans="1:5" hidden="1">
      <c r="A4319">
        <v>2000</v>
      </c>
      <c r="B4319" t="s">
        <v>98</v>
      </c>
      <c r="C4319" t="s">
        <v>81</v>
      </c>
      <c r="D4319" t="s">
        <v>34</v>
      </c>
      <c r="E4319">
        <v>28780</v>
      </c>
    </row>
    <row r="4320" spans="1:5" hidden="1">
      <c r="A4320">
        <v>2000</v>
      </c>
      <c r="B4320" t="s">
        <v>98</v>
      </c>
      <c r="C4320" t="s">
        <v>81</v>
      </c>
      <c r="D4320" t="s">
        <v>35</v>
      </c>
      <c r="E4320">
        <v>23233</v>
      </c>
    </row>
    <row r="4321" spans="1:6" hidden="1">
      <c r="A4321">
        <v>2000</v>
      </c>
      <c r="B4321" t="s">
        <v>98</v>
      </c>
      <c r="C4321" t="s">
        <v>81</v>
      </c>
      <c r="D4321" t="s">
        <v>36</v>
      </c>
      <c r="E4321">
        <v>19036</v>
      </c>
    </row>
    <row r="4322" spans="1:6" hidden="1">
      <c r="A4322">
        <v>2000</v>
      </c>
      <c r="B4322" t="s">
        <v>98</v>
      </c>
      <c r="C4322" t="s">
        <v>81</v>
      </c>
      <c r="D4322" t="s">
        <v>37</v>
      </c>
      <c r="E4322">
        <v>19036</v>
      </c>
    </row>
    <row r="4323" spans="1:6" hidden="1">
      <c r="A4323">
        <v>2000</v>
      </c>
      <c r="B4323" t="s">
        <v>98</v>
      </c>
      <c r="C4323" t="s">
        <v>81</v>
      </c>
      <c r="D4323" t="s">
        <v>38</v>
      </c>
      <c r="E4323">
        <v>0</v>
      </c>
    </row>
    <row r="4324" spans="1:6" hidden="1">
      <c r="A4324">
        <v>2000</v>
      </c>
      <c r="B4324" t="s">
        <v>98</v>
      </c>
      <c r="C4324" t="s">
        <v>81</v>
      </c>
      <c r="D4324" t="s">
        <v>39</v>
      </c>
      <c r="E4324">
        <v>0</v>
      </c>
    </row>
    <row r="4325" spans="1:6" hidden="1">
      <c r="A4325">
        <v>2000</v>
      </c>
      <c r="B4325" t="s">
        <v>98</v>
      </c>
      <c r="C4325" t="s">
        <v>81</v>
      </c>
      <c r="D4325" t="s">
        <v>40</v>
      </c>
      <c r="E4325">
        <v>32</v>
      </c>
    </row>
    <row r="4326" spans="1:6" hidden="1">
      <c r="A4326">
        <v>2000</v>
      </c>
      <c r="B4326" t="s">
        <v>98</v>
      </c>
      <c r="C4326" t="s">
        <v>81</v>
      </c>
      <c r="D4326" t="s">
        <v>41</v>
      </c>
      <c r="E4326">
        <v>32</v>
      </c>
    </row>
    <row r="4327" spans="1:6" hidden="1">
      <c r="A4327">
        <v>2000</v>
      </c>
      <c r="B4327" t="s">
        <v>98</v>
      </c>
      <c r="C4327" t="s">
        <v>81</v>
      </c>
      <c r="D4327" t="s">
        <v>42</v>
      </c>
      <c r="E4327">
        <v>0</v>
      </c>
    </row>
    <row r="4328" spans="1:6" hidden="1">
      <c r="A4328">
        <v>2000</v>
      </c>
      <c r="B4328" t="s">
        <v>98</v>
      </c>
      <c r="C4328" t="s">
        <v>81</v>
      </c>
      <c r="D4328" t="s">
        <v>43</v>
      </c>
      <c r="E4328">
        <v>0</v>
      </c>
      <c r="F4328">
        <v>90</v>
      </c>
    </row>
    <row r="4329" spans="1:6" hidden="1">
      <c r="A4329">
        <v>2000</v>
      </c>
      <c r="B4329" t="s">
        <v>98</v>
      </c>
      <c r="C4329" t="s">
        <v>81</v>
      </c>
      <c r="D4329" t="s">
        <v>44</v>
      </c>
      <c r="E4329">
        <v>0</v>
      </c>
    </row>
    <row r="4330" spans="1:6" hidden="1">
      <c r="A4330">
        <v>2000</v>
      </c>
      <c r="B4330" t="s">
        <v>98</v>
      </c>
      <c r="C4330" t="s">
        <v>81</v>
      </c>
      <c r="D4330" t="s">
        <v>45</v>
      </c>
      <c r="E4330">
        <v>492102</v>
      </c>
    </row>
    <row r="4331" spans="1:6" hidden="1">
      <c r="A4331">
        <v>2000</v>
      </c>
      <c r="B4331" t="s">
        <v>98</v>
      </c>
      <c r="C4331" t="s">
        <v>81</v>
      </c>
      <c r="D4331" t="s">
        <v>46</v>
      </c>
      <c r="E4331">
        <v>480463</v>
      </c>
    </row>
    <row r="4332" spans="1:6" hidden="1">
      <c r="A4332">
        <v>2000</v>
      </c>
      <c r="B4332" t="s">
        <v>98</v>
      </c>
      <c r="C4332" t="s">
        <v>81</v>
      </c>
      <c r="D4332" t="s">
        <v>47</v>
      </c>
      <c r="E4332">
        <v>11639</v>
      </c>
    </row>
    <row r="4333" spans="1:6" hidden="1">
      <c r="A4333">
        <v>2000</v>
      </c>
      <c r="B4333" t="s">
        <v>98</v>
      </c>
      <c r="C4333" t="s">
        <v>81</v>
      </c>
      <c r="D4333" t="s">
        <v>48</v>
      </c>
      <c r="E4333">
        <v>681725</v>
      </c>
    </row>
    <row r="4334" spans="1:6" hidden="1">
      <c r="A4334">
        <v>2000</v>
      </c>
      <c r="B4334" t="s">
        <v>98</v>
      </c>
      <c r="C4334" t="s">
        <v>81</v>
      </c>
      <c r="D4334" t="s">
        <v>49</v>
      </c>
      <c r="E4334">
        <v>681725</v>
      </c>
    </row>
    <row r="4335" spans="1:6" hidden="1">
      <c r="A4335">
        <v>2000</v>
      </c>
      <c r="B4335" t="s">
        <v>98</v>
      </c>
      <c r="C4335" t="s">
        <v>81</v>
      </c>
      <c r="D4335" t="s">
        <v>50</v>
      </c>
      <c r="E4335">
        <v>502854</v>
      </c>
    </row>
    <row r="4336" spans="1:6" hidden="1">
      <c r="A4336">
        <v>2000</v>
      </c>
      <c r="B4336" t="s">
        <v>98</v>
      </c>
      <c r="C4336" t="s">
        <v>81</v>
      </c>
      <c r="D4336" t="s">
        <v>51</v>
      </c>
      <c r="E4336">
        <v>12457</v>
      </c>
    </row>
    <row r="4337" spans="1:6" hidden="1">
      <c r="A4337">
        <v>2000</v>
      </c>
      <c r="B4337" t="s">
        <v>98</v>
      </c>
      <c r="C4337" t="s">
        <v>81</v>
      </c>
      <c r="D4337" t="s">
        <v>52</v>
      </c>
      <c r="E4337">
        <v>166414</v>
      </c>
    </row>
    <row r="4338" spans="1:6" hidden="1">
      <c r="A4338">
        <v>2000</v>
      </c>
      <c r="B4338" t="s">
        <v>98</v>
      </c>
      <c r="C4338" t="s">
        <v>81</v>
      </c>
      <c r="D4338" t="s">
        <v>53</v>
      </c>
      <c r="E4338">
        <v>0</v>
      </c>
      <c r="F4338">
        <v>90</v>
      </c>
    </row>
    <row r="4339" spans="1:6" hidden="1">
      <c r="A4339">
        <v>2000</v>
      </c>
      <c r="B4339" t="s">
        <v>98</v>
      </c>
      <c r="C4339" t="s">
        <v>81</v>
      </c>
      <c r="D4339" t="s">
        <v>54</v>
      </c>
      <c r="E4339">
        <v>0</v>
      </c>
      <c r="F4339">
        <v>90</v>
      </c>
    </row>
    <row r="4340" spans="1:6" hidden="1">
      <c r="A4340">
        <v>2000</v>
      </c>
      <c r="B4340" t="s">
        <v>98</v>
      </c>
      <c r="C4340" t="s">
        <v>81</v>
      </c>
      <c r="D4340" t="s">
        <v>59</v>
      </c>
      <c r="E4340">
        <v>112385</v>
      </c>
    </row>
    <row r="4341" spans="1:6" hidden="1">
      <c r="A4341">
        <v>2000</v>
      </c>
      <c r="B4341" t="s">
        <v>98</v>
      </c>
      <c r="C4341" t="s">
        <v>81</v>
      </c>
      <c r="D4341" t="s">
        <v>60</v>
      </c>
      <c r="E4341">
        <v>0</v>
      </c>
    </row>
    <row r="4342" spans="1:6" hidden="1">
      <c r="A4342">
        <v>2000</v>
      </c>
      <c r="B4342" t="s">
        <v>98</v>
      </c>
      <c r="C4342" t="s">
        <v>81</v>
      </c>
      <c r="D4342" t="s">
        <v>61</v>
      </c>
      <c r="E4342">
        <v>0</v>
      </c>
    </row>
    <row r="4343" spans="1:6" hidden="1">
      <c r="A4343">
        <v>2000</v>
      </c>
      <c r="B4343" t="s">
        <v>98</v>
      </c>
      <c r="C4343" t="s">
        <v>81</v>
      </c>
      <c r="D4343" t="s">
        <v>62</v>
      </c>
      <c r="E4343">
        <v>0</v>
      </c>
    </row>
    <row r="4344" spans="1:6" hidden="1">
      <c r="A4344">
        <v>2000</v>
      </c>
      <c r="B4344" t="s">
        <v>98</v>
      </c>
      <c r="C4344" t="s">
        <v>81</v>
      </c>
      <c r="D4344" t="s">
        <v>64</v>
      </c>
      <c r="E4344">
        <v>112385</v>
      </c>
    </row>
    <row r="4345" spans="1:6" hidden="1">
      <c r="A4345">
        <v>2000</v>
      </c>
      <c r="B4345" t="s">
        <v>98</v>
      </c>
      <c r="C4345" t="s">
        <v>81</v>
      </c>
      <c r="D4345" t="s">
        <v>67</v>
      </c>
      <c r="E4345">
        <v>47780</v>
      </c>
    </row>
    <row r="4346" spans="1:6" hidden="1">
      <c r="A4346">
        <v>2000</v>
      </c>
      <c r="B4346" t="s">
        <v>98</v>
      </c>
      <c r="C4346" t="s">
        <v>81</v>
      </c>
      <c r="D4346" t="s">
        <v>68</v>
      </c>
      <c r="E4346">
        <v>0</v>
      </c>
    </row>
    <row r="4347" spans="1:6" hidden="1">
      <c r="A4347">
        <v>2000</v>
      </c>
      <c r="B4347" t="s">
        <v>98</v>
      </c>
      <c r="C4347" t="s">
        <v>81</v>
      </c>
      <c r="D4347" t="s">
        <v>69</v>
      </c>
      <c r="E4347">
        <v>47780</v>
      </c>
    </row>
    <row r="4348" spans="1:6" hidden="1">
      <c r="A4348">
        <v>2000</v>
      </c>
      <c r="B4348" t="s">
        <v>98</v>
      </c>
      <c r="C4348" t="s">
        <v>81</v>
      </c>
      <c r="D4348" t="s">
        <v>70</v>
      </c>
      <c r="E4348">
        <v>0</v>
      </c>
    </row>
    <row r="4349" spans="1:6" hidden="1">
      <c r="A4349">
        <v>2000</v>
      </c>
      <c r="B4349" t="s">
        <v>98</v>
      </c>
      <c r="C4349" t="s">
        <v>81</v>
      </c>
      <c r="D4349" t="s">
        <v>100</v>
      </c>
      <c r="E4349">
        <v>2362545</v>
      </c>
    </row>
    <row r="4350" spans="1:6" hidden="1">
      <c r="A4350">
        <v>2000</v>
      </c>
      <c r="B4350" t="s">
        <v>98</v>
      </c>
      <c r="C4350" t="s">
        <v>81</v>
      </c>
      <c r="D4350" t="s">
        <v>86</v>
      </c>
      <c r="E4350">
        <v>1485993</v>
      </c>
    </row>
    <row r="4351" spans="1:6" hidden="1">
      <c r="A4351">
        <v>2000</v>
      </c>
      <c r="B4351" t="s">
        <v>98</v>
      </c>
      <c r="C4351" t="s">
        <v>81</v>
      </c>
      <c r="D4351" t="s">
        <v>87</v>
      </c>
      <c r="E4351">
        <v>76888</v>
      </c>
    </row>
    <row r="4352" spans="1:6" hidden="1">
      <c r="A4352">
        <v>2000</v>
      </c>
      <c r="B4352" t="s">
        <v>98</v>
      </c>
      <c r="C4352" t="s">
        <v>81</v>
      </c>
      <c r="D4352" t="s">
        <v>101</v>
      </c>
      <c r="E4352">
        <v>134802</v>
      </c>
    </row>
    <row r="4353" spans="1:6" hidden="1">
      <c r="A4353">
        <v>2000</v>
      </c>
      <c r="B4353" t="s">
        <v>98</v>
      </c>
      <c r="C4353" t="s">
        <v>81</v>
      </c>
      <c r="D4353" t="s">
        <v>88</v>
      </c>
      <c r="E4353">
        <v>24826</v>
      </c>
    </row>
    <row r="4354" spans="1:6" hidden="1">
      <c r="A4354">
        <v>2000</v>
      </c>
      <c r="B4354" t="s">
        <v>98</v>
      </c>
      <c r="C4354" t="s">
        <v>81</v>
      </c>
      <c r="D4354" t="s">
        <v>89</v>
      </c>
      <c r="E4354">
        <v>1384279</v>
      </c>
    </row>
    <row r="4355" spans="1:6" hidden="1">
      <c r="A4355">
        <v>2000</v>
      </c>
      <c r="B4355" t="s">
        <v>98</v>
      </c>
      <c r="C4355" t="s">
        <v>81</v>
      </c>
      <c r="D4355" t="s">
        <v>77</v>
      </c>
      <c r="E4355">
        <v>291406</v>
      </c>
    </row>
    <row r="4356" spans="1:6" hidden="1">
      <c r="A4356">
        <v>2000</v>
      </c>
      <c r="B4356" t="s">
        <v>102</v>
      </c>
      <c r="C4356" t="s">
        <v>7</v>
      </c>
      <c r="D4356" t="s">
        <v>263</v>
      </c>
      <c r="E4356">
        <v>-394120</v>
      </c>
    </row>
    <row r="4357" spans="1:6" hidden="1">
      <c r="A4357">
        <v>2000</v>
      </c>
      <c r="B4357" t="s">
        <v>102</v>
      </c>
      <c r="C4357" t="s">
        <v>7</v>
      </c>
      <c r="D4357" t="s">
        <v>8</v>
      </c>
      <c r="E4357">
        <v>0</v>
      </c>
      <c r="F4357">
        <v>20</v>
      </c>
    </row>
    <row r="4358" spans="1:6" hidden="1">
      <c r="A4358">
        <v>2000</v>
      </c>
      <c r="B4358" t="s">
        <v>102</v>
      </c>
      <c r="C4358" t="s">
        <v>7</v>
      </c>
      <c r="D4358" t="s">
        <v>9</v>
      </c>
      <c r="E4358">
        <v>0</v>
      </c>
      <c r="F4358">
        <v>20</v>
      </c>
    </row>
    <row r="4359" spans="1:6" hidden="1">
      <c r="A4359">
        <v>2000</v>
      </c>
      <c r="B4359" t="s">
        <v>102</v>
      </c>
      <c r="C4359" t="s">
        <v>10</v>
      </c>
      <c r="D4359" t="s">
        <v>11</v>
      </c>
      <c r="E4359">
        <v>-101553</v>
      </c>
    </row>
    <row r="4360" spans="1:6" hidden="1">
      <c r="A4360">
        <v>2000</v>
      </c>
      <c r="B4360" t="s">
        <v>102</v>
      </c>
      <c r="C4360" t="s">
        <v>10</v>
      </c>
      <c r="D4360" t="s">
        <v>91</v>
      </c>
      <c r="E4360">
        <v>672874</v>
      </c>
    </row>
    <row r="4361" spans="1:6" hidden="1">
      <c r="A4361">
        <v>2000</v>
      </c>
      <c r="B4361" t="s">
        <v>102</v>
      </c>
      <c r="C4361" t="s">
        <v>10</v>
      </c>
      <c r="D4361" t="s">
        <v>92</v>
      </c>
      <c r="E4361">
        <v>553391</v>
      </c>
    </row>
    <row r="4362" spans="1:6" hidden="1">
      <c r="A4362">
        <v>2000</v>
      </c>
      <c r="B4362" t="s">
        <v>102</v>
      </c>
      <c r="C4362" t="s">
        <v>10</v>
      </c>
      <c r="D4362" t="s">
        <v>14</v>
      </c>
      <c r="E4362">
        <v>630058</v>
      </c>
    </row>
    <row r="4363" spans="1:6" hidden="1">
      <c r="A4363">
        <v>2000</v>
      </c>
      <c r="B4363" t="s">
        <v>102</v>
      </c>
      <c r="C4363" t="s">
        <v>10</v>
      </c>
      <c r="D4363" t="s">
        <v>15</v>
      </c>
      <c r="E4363">
        <v>156975</v>
      </c>
    </row>
    <row r="4364" spans="1:6" hidden="1">
      <c r="A4364">
        <v>2000</v>
      </c>
      <c r="B4364" t="s">
        <v>102</v>
      </c>
      <c r="C4364" t="s">
        <v>10</v>
      </c>
      <c r="D4364" t="s">
        <v>16</v>
      </c>
      <c r="E4364">
        <v>473083</v>
      </c>
    </row>
    <row r="4365" spans="1:6" hidden="1">
      <c r="A4365">
        <v>2000</v>
      </c>
      <c r="B4365" t="s">
        <v>102</v>
      </c>
      <c r="C4365" t="s">
        <v>10</v>
      </c>
      <c r="D4365" t="s">
        <v>17</v>
      </c>
      <c r="E4365">
        <v>0</v>
      </c>
      <c r="F4365">
        <v>20</v>
      </c>
    </row>
    <row r="4366" spans="1:6" hidden="1">
      <c r="A4366">
        <v>2000</v>
      </c>
      <c r="B4366" t="s">
        <v>102</v>
      </c>
      <c r="C4366" t="s">
        <v>10</v>
      </c>
      <c r="D4366" t="s">
        <v>18</v>
      </c>
      <c r="E4366">
        <v>4213536</v>
      </c>
    </row>
    <row r="4367" spans="1:6" hidden="1">
      <c r="A4367">
        <v>2000</v>
      </c>
      <c r="B4367" t="s">
        <v>102</v>
      </c>
      <c r="C4367" t="s">
        <v>10</v>
      </c>
      <c r="D4367" t="s">
        <v>19</v>
      </c>
      <c r="E4367">
        <v>4211163</v>
      </c>
    </row>
    <row r="4368" spans="1:6" hidden="1">
      <c r="A4368">
        <v>2000</v>
      </c>
      <c r="B4368" t="s">
        <v>102</v>
      </c>
      <c r="C4368" t="s">
        <v>10</v>
      </c>
      <c r="D4368" t="s">
        <v>20</v>
      </c>
      <c r="E4368">
        <v>4849495</v>
      </c>
    </row>
    <row r="4369" spans="1:5" hidden="1">
      <c r="A4369">
        <v>2000</v>
      </c>
      <c r="B4369" t="s">
        <v>102</v>
      </c>
      <c r="C4369" t="s">
        <v>10</v>
      </c>
      <c r="D4369" t="s">
        <v>21</v>
      </c>
      <c r="E4369">
        <v>17930</v>
      </c>
    </row>
    <row r="4370" spans="1:5" hidden="1">
      <c r="A4370">
        <v>2000</v>
      </c>
      <c r="B4370" t="s">
        <v>102</v>
      </c>
      <c r="C4370" t="s">
        <v>10</v>
      </c>
      <c r="D4370" t="s">
        <v>22</v>
      </c>
      <c r="E4370">
        <v>-166620</v>
      </c>
    </row>
    <row r="4371" spans="1:5" hidden="1">
      <c r="A4371">
        <v>2000</v>
      </c>
      <c r="B4371" t="s">
        <v>102</v>
      </c>
      <c r="C4371" t="s">
        <v>23</v>
      </c>
      <c r="D4371" t="s">
        <v>24</v>
      </c>
      <c r="E4371">
        <v>42534</v>
      </c>
    </row>
    <row r="4372" spans="1:5" hidden="1">
      <c r="A4372">
        <v>2000</v>
      </c>
      <c r="B4372" t="s">
        <v>102</v>
      </c>
      <c r="C4372" t="s">
        <v>23</v>
      </c>
      <c r="D4372" t="s">
        <v>25</v>
      </c>
      <c r="E4372">
        <v>33467</v>
      </c>
    </row>
    <row r="4373" spans="1:5" hidden="1">
      <c r="A4373">
        <v>2000</v>
      </c>
      <c r="B4373" t="s">
        <v>102</v>
      </c>
      <c r="C4373" t="s">
        <v>23</v>
      </c>
      <c r="D4373" t="s">
        <v>26</v>
      </c>
      <c r="E4373">
        <v>9067</v>
      </c>
    </row>
    <row r="4374" spans="1:5" hidden="1">
      <c r="A4374">
        <v>2000</v>
      </c>
      <c r="B4374" t="s">
        <v>102</v>
      </c>
      <c r="C4374" t="s">
        <v>23</v>
      </c>
      <c r="D4374" t="s">
        <v>27</v>
      </c>
      <c r="E4374">
        <v>282</v>
      </c>
    </row>
    <row r="4375" spans="1:5" hidden="1">
      <c r="A4375">
        <v>2000</v>
      </c>
      <c r="B4375" t="s">
        <v>102</v>
      </c>
      <c r="C4375" t="s">
        <v>23</v>
      </c>
      <c r="D4375" t="s">
        <v>29</v>
      </c>
      <c r="E4375">
        <v>282</v>
      </c>
    </row>
    <row r="4376" spans="1:5" hidden="1">
      <c r="A4376">
        <v>2000</v>
      </c>
      <c r="B4376" t="s">
        <v>102</v>
      </c>
      <c r="C4376" t="s">
        <v>23</v>
      </c>
      <c r="D4376" t="s">
        <v>33</v>
      </c>
      <c r="E4376">
        <v>9799</v>
      </c>
    </row>
    <row r="4377" spans="1:5" hidden="1">
      <c r="A4377">
        <v>2000</v>
      </c>
      <c r="B4377" t="s">
        <v>102</v>
      </c>
      <c r="C4377" t="s">
        <v>23</v>
      </c>
      <c r="D4377" t="s">
        <v>34</v>
      </c>
      <c r="E4377">
        <v>6841</v>
      </c>
    </row>
    <row r="4378" spans="1:5" hidden="1">
      <c r="A4378">
        <v>2000</v>
      </c>
      <c r="B4378" t="s">
        <v>102</v>
      </c>
      <c r="C4378" t="s">
        <v>23</v>
      </c>
      <c r="D4378" t="s">
        <v>35</v>
      </c>
      <c r="E4378">
        <v>17491</v>
      </c>
    </row>
    <row r="4379" spans="1:5" hidden="1">
      <c r="A4379">
        <v>2000</v>
      </c>
      <c r="B4379" t="s">
        <v>102</v>
      </c>
      <c r="C4379" t="s">
        <v>23</v>
      </c>
      <c r="D4379" t="s">
        <v>39</v>
      </c>
      <c r="E4379">
        <v>0</v>
      </c>
    </row>
    <row r="4380" spans="1:5" hidden="1">
      <c r="A4380">
        <v>2000</v>
      </c>
      <c r="B4380" t="s">
        <v>102</v>
      </c>
      <c r="C4380" t="s">
        <v>23</v>
      </c>
      <c r="D4380" t="s">
        <v>40</v>
      </c>
      <c r="E4380">
        <v>0</v>
      </c>
    </row>
    <row r="4381" spans="1:5" hidden="1">
      <c r="A4381">
        <v>2000</v>
      </c>
      <c r="B4381" t="s">
        <v>102</v>
      </c>
      <c r="C4381" t="s">
        <v>23</v>
      </c>
      <c r="D4381" t="s">
        <v>41</v>
      </c>
      <c r="E4381">
        <v>0</v>
      </c>
    </row>
    <row r="4382" spans="1:5" hidden="1">
      <c r="A4382">
        <v>2000</v>
      </c>
      <c r="B4382" t="s">
        <v>102</v>
      </c>
      <c r="C4382" t="s">
        <v>23</v>
      </c>
      <c r="D4382" t="s">
        <v>42</v>
      </c>
      <c r="E4382">
        <v>0</v>
      </c>
    </row>
    <row r="4383" spans="1:5" hidden="1">
      <c r="A4383">
        <v>2000</v>
      </c>
      <c r="B4383" t="s">
        <v>102</v>
      </c>
      <c r="C4383" t="s">
        <v>23</v>
      </c>
      <c r="D4383" t="s">
        <v>43</v>
      </c>
      <c r="E4383">
        <v>0</v>
      </c>
    </row>
    <row r="4384" spans="1:5" hidden="1">
      <c r="A4384">
        <v>2000</v>
      </c>
      <c r="B4384" t="s">
        <v>102</v>
      </c>
      <c r="C4384" t="s">
        <v>23</v>
      </c>
      <c r="D4384" t="s">
        <v>44</v>
      </c>
      <c r="E4384">
        <v>2958</v>
      </c>
    </row>
    <row r="4385" spans="1:5" hidden="1">
      <c r="A4385">
        <v>2000</v>
      </c>
      <c r="B4385" t="s">
        <v>102</v>
      </c>
      <c r="C4385" t="s">
        <v>23</v>
      </c>
      <c r="D4385" t="s">
        <v>45</v>
      </c>
      <c r="E4385">
        <v>387207</v>
      </c>
    </row>
    <row r="4386" spans="1:5" hidden="1">
      <c r="A4386">
        <v>2000</v>
      </c>
      <c r="B4386" t="s">
        <v>102</v>
      </c>
      <c r="C4386" t="s">
        <v>23</v>
      </c>
      <c r="D4386" t="s">
        <v>46</v>
      </c>
      <c r="E4386">
        <v>375568</v>
      </c>
    </row>
    <row r="4387" spans="1:5" hidden="1">
      <c r="A4387">
        <v>2000</v>
      </c>
      <c r="B4387" t="s">
        <v>102</v>
      </c>
      <c r="C4387" t="s">
        <v>23</v>
      </c>
      <c r="D4387" t="s">
        <v>47</v>
      </c>
      <c r="E4387">
        <v>11639</v>
      </c>
    </row>
    <row r="4388" spans="1:5" hidden="1">
      <c r="A4388">
        <v>2000</v>
      </c>
      <c r="B4388" t="s">
        <v>102</v>
      </c>
      <c r="C4388" t="s">
        <v>23</v>
      </c>
      <c r="D4388" t="s">
        <v>48</v>
      </c>
      <c r="E4388">
        <v>738465</v>
      </c>
    </row>
    <row r="4389" spans="1:5" hidden="1">
      <c r="A4389">
        <v>2000</v>
      </c>
      <c r="B4389" t="s">
        <v>102</v>
      </c>
      <c r="C4389" t="s">
        <v>23</v>
      </c>
      <c r="D4389" t="s">
        <v>49</v>
      </c>
      <c r="E4389">
        <v>738465</v>
      </c>
    </row>
    <row r="4390" spans="1:5" hidden="1">
      <c r="A4390">
        <v>2000</v>
      </c>
      <c r="B4390" t="s">
        <v>102</v>
      </c>
      <c r="C4390" t="s">
        <v>23</v>
      </c>
      <c r="D4390" t="s">
        <v>50</v>
      </c>
      <c r="E4390">
        <v>502854</v>
      </c>
    </row>
    <row r="4391" spans="1:5" hidden="1">
      <c r="A4391">
        <v>2000</v>
      </c>
      <c r="B4391" t="s">
        <v>102</v>
      </c>
      <c r="C4391" t="s">
        <v>23</v>
      </c>
      <c r="D4391" t="s">
        <v>51</v>
      </c>
      <c r="E4391">
        <v>68929</v>
      </c>
    </row>
    <row r="4392" spans="1:5" hidden="1">
      <c r="A4392">
        <v>2000</v>
      </c>
      <c r="B4392" t="s">
        <v>102</v>
      </c>
      <c r="C4392" t="s">
        <v>23</v>
      </c>
      <c r="D4392" t="s">
        <v>52</v>
      </c>
      <c r="E4392">
        <v>166414</v>
      </c>
    </row>
    <row r="4393" spans="1:5" hidden="1">
      <c r="A4393">
        <v>2000</v>
      </c>
      <c r="B4393" t="s">
        <v>102</v>
      </c>
      <c r="C4393" t="s">
        <v>23</v>
      </c>
      <c r="D4393" t="s">
        <v>53</v>
      </c>
      <c r="E4393">
        <v>269</v>
      </c>
    </row>
    <row r="4394" spans="1:5" hidden="1">
      <c r="A4394">
        <v>2000</v>
      </c>
      <c r="B4394" t="s">
        <v>102</v>
      </c>
      <c r="C4394" t="s">
        <v>23</v>
      </c>
      <c r="D4394" t="s">
        <v>54</v>
      </c>
      <c r="E4394">
        <v>0</v>
      </c>
    </row>
    <row r="4395" spans="1:5" hidden="1">
      <c r="A4395">
        <v>2000</v>
      </c>
      <c r="B4395" t="s">
        <v>102</v>
      </c>
      <c r="C4395" t="s">
        <v>23</v>
      </c>
      <c r="D4395" t="s">
        <v>55</v>
      </c>
      <c r="E4395">
        <v>0</v>
      </c>
    </row>
    <row r="4396" spans="1:5" hidden="1">
      <c r="A4396">
        <v>2000</v>
      </c>
      <c r="B4396" t="s">
        <v>102</v>
      </c>
      <c r="C4396" t="s">
        <v>23</v>
      </c>
      <c r="D4396" t="s">
        <v>59</v>
      </c>
      <c r="E4396">
        <v>187947</v>
      </c>
    </row>
    <row r="4397" spans="1:5" hidden="1">
      <c r="A4397">
        <v>2000</v>
      </c>
      <c r="B4397" t="s">
        <v>102</v>
      </c>
      <c r="C4397" t="s">
        <v>23</v>
      </c>
      <c r="D4397" t="s">
        <v>60</v>
      </c>
      <c r="E4397">
        <v>11446</v>
      </c>
    </row>
    <row r="4398" spans="1:5" hidden="1">
      <c r="A4398">
        <v>2000</v>
      </c>
      <c r="B4398" t="s">
        <v>102</v>
      </c>
      <c r="C4398" t="s">
        <v>23</v>
      </c>
      <c r="D4398" t="s">
        <v>64</v>
      </c>
      <c r="E4398">
        <v>176501</v>
      </c>
    </row>
    <row r="4399" spans="1:5" hidden="1">
      <c r="A4399">
        <v>2000</v>
      </c>
      <c r="B4399" t="s">
        <v>102</v>
      </c>
      <c r="C4399" t="s">
        <v>23</v>
      </c>
      <c r="D4399" t="s">
        <v>66</v>
      </c>
      <c r="E4399">
        <v>0</v>
      </c>
    </row>
    <row r="4400" spans="1:5" hidden="1">
      <c r="A4400">
        <v>2000</v>
      </c>
      <c r="B4400" t="s">
        <v>102</v>
      </c>
      <c r="C4400" t="s">
        <v>23</v>
      </c>
      <c r="D4400" t="s">
        <v>67</v>
      </c>
      <c r="E4400">
        <v>0</v>
      </c>
    </row>
    <row r="4401" spans="1:5" hidden="1">
      <c r="A4401">
        <v>2000</v>
      </c>
      <c r="B4401" t="s">
        <v>102</v>
      </c>
      <c r="C4401" t="s">
        <v>23</v>
      </c>
      <c r="D4401" t="s">
        <v>68</v>
      </c>
      <c r="E4401">
        <v>0</v>
      </c>
    </row>
    <row r="4402" spans="1:5" hidden="1">
      <c r="A4402">
        <v>2000</v>
      </c>
      <c r="B4402" t="s">
        <v>102</v>
      </c>
      <c r="C4402" t="s">
        <v>23</v>
      </c>
      <c r="D4402" t="s">
        <v>70</v>
      </c>
      <c r="E4402">
        <v>0</v>
      </c>
    </row>
    <row r="4403" spans="1:5" hidden="1">
      <c r="A4403">
        <v>2000</v>
      </c>
      <c r="B4403" t="s">
        <v>102</v>
      </c>
      <c r="C4403" t="s">
        <v>23</v>
      </c>
      <c r="D4403" t="s">
        <v>71</v>
      </c>
      <c r="E4403">
        <v>0</v>
      </c>
    </row>
    <row r="4404" spans="1:5" hidden="1">
      <c r="A4404">
        <v>2000</v>
      </c>
      <c r="B4404" t="s">
        <v>102</v>
      </c>
      <c r="C4404" t="s">
        <v>23</v>
      </c>
      <c r="D4404" t="s">
        <v>72</v>
      </c>
      <c r="E4404">
        <v>843651</v>
      </c>
    </row>
    <row r="4405" spans="1:5" hidden="1">
      <c r="A4405">
        <v>2000</v>
      </c>
      <c r="B4405" t="s">
        <v>102</v>
      </c>
      <c r="C4405" t="s">
        <v>23</v>
      </c>
      <c r="D4405" t="s">
        <v>73</v>
      </c>
      <c r="E4405">
        <v>4193502</v>
      </c>
    </row>
    <row r="4406" spans="1:5" hidden="1">
      <c r="A4406">
        <v>2000</v>
      </c>
      <c r="B4406" t="s">
        <v>102</v>
      </c>
      <c r="C4406" t="s">
        <v>23</v>
      </c>
      <c r="D4406" t="s">
        <v>74</v>
      </c>
      <c r="E4406">
        <v>4193502</v>
      </c>
    </row>
    <row r="4407" spans="1:5" hidden="1">
      <c r="A4407">
        <v>2000</v>
      </c>
      <c r="B4407" t="s">
        <v>102</v>
      </c>
      <c r="C4407" t="s">
        <v>23</v>
      </c>
      <c r="D4407" t="s">
        <v>76</v>
      </c>
      <c r="E4407">
        <v>184550</v>
      </c>
    </row>
    <row r="4408" spans="1:5" hidden="1">
      <c r="A4408">
        <v>2000</v>
      </c>
      <c r="B4408" t="s">
        <v>102</v>
      </c>
      <c r="C4408" t="s">
        <v>23</v>
      </c>
      <c r="D4408" t="s">
        <v>77</v>
      </c>
      <c r="E4408">
        <v>119483</v>
      </c>
    </row>
    <row r="4409" spans="1:5" hidden="1">
      <c r="A4409">
        <v>2000</v>
      </c>
      <c r="B4409" t="s">
        <v>102</v>
      </c>
      <c r="C4409" t="s">
        <v>23</v>
      </c>
      <c r="D4409" t="s">
        <v>78</v>
      </c>
      <c r="E4409">
        <v>179226</v>
      </c>
    </row>
    <row r="4410" spans="1:5" hidden="1">
      <c r="A4410">
        <v>2000</v>
      </c>
      <c r="B4410" t="s">
        <v>102</v>
      </c>
      <c r="C4410" t="s">
        <v>23</v>
      </c>
      <c r="D4410" t="s">
        <v>79</v>
      </c>
      <c r="E4410">
        <v>5324</v>
      </c>
    </row>
    <row r="4411" spans="1:5" hidden="1">
      <c r="A4411">
        <v>2000</v>
      </c>
      <c r="B4411" t="s">
        <v>102</v>
      </c>
      <c r="C4411" t="s">
        <v>23</v>
      </c>
      <c r="D4411" t="s">
        <v>80</v>
      </c>
      <c r="E4411">
        <v>0</v>
      </c>
    </row>
    <row r="4412" spans="1:5" hidden="1">
      <c r="A4412">
        <v>2000</v>
      </c>
      <c r="B4412" t="s">
        <v>102</v>
      </c>
      <c r="C4412" t="s">
        <v>81</v>
      </c>
      <c r="D4412" t="s">
        <v>24</v>
      </c>
      <c r="E4412">
        <v>2895513</v>
      </c>
    </row>
    <row r="4413" spans="1:5" hidden="1">
      <c r="A4413">
        <v>2000</v>
      </c>
      <c r="B4413" t="s">
        <v>102</v>
      </c>
      <c r="C4413" t="s">
        <v>81</v>
      </c>
      <c r="D4413" t="s">
        <v>25</v>
      </c>
      <c r="E4413">
        <v>2323730</v>
      </c>
    </row>
    <row r="4414" spans="1:5" hidden="1">
      <c r="A4414">
        <v>2000</v>
      </c>
      <c r="B4414" t="s">
        <v>102</v>
      </c>
      <c r="C4414" t="s">
        <v>81</v>
      </c>
      <c r="D4414" t="s">
        <v>26</v>
      </c>
      <c r="E4414">
        <v>571783</v>
      </c>
    </row>
    <row r="4415" spans="1:5" hidden="1">
      <c r="A4415">
        <v>2000</v>
      </c>
      <c r="B4415" t="s">
        <v>102</v>
      </c>
      <c r="C4415" t="s">
        <v>81</v>
      </c>
      <c r="D4415" t="s">
        <v>30</v>
      </c>
      <c r="E4415">
        <v>0</v>
      </c>
    </row>
    <row r="4416" spans="1:5" hidden="1">
      <c r="A4416">
        <v>2000</v>
      </c>
      <c r="B4416" t="s">
        <v>102</v>
      </c>
      <c r="C4416" t="s">
        <v>81</v>
      </c>
      <c r="D4416" t="s">
        <v>32</v>
      </c>
      <c r="E4416">
        <v>0</v>
      </c>
    </row>
    <row r="4417" spans="1:5" hidden="1">
      <c r="A4417">
        <v>2000</v>
      </c>
      <c r="B4417" t="s">
        <v>102</v>
      </c>
      <c r="C4417" t="s">
        <v>81</v>
      </c>
      <c r="D4417" t="s">
        <v>33</v>
      </c>
      <c r="E4417">
        <v>697764</v>
      </c>
    </row>
    <row r="4418" spans="1:5" hidden="1">
      <c r="A4418">
        <v>2000</v>
      </c>
      <c r="B4418" t="s">
        <v>102</v>
      </c>
      <c r="C4418" t="s">
        <v>81</v>
      </c>
      <c r="D4418" t="s">
        <v>34</v>
      </c>
      <c r="E4418">
        <v>36481</v>
      </c>
    </row>
    <row r="4419" spans="1:5" hidden="1">
      <c r="A4419">
        <v>2000</v>
      </c>
      <c r="B4419" t="s">
        <v>102</v>
      </c>
      <c r="C4419" t="s">
        <v>81</v>
      </c>
      <c r="D4419" t="s">
        <v>35</v>
      </c>
      <c r="E4419">
        <v>15326</v>
      </c>
    </row>
    <row r="4420" spans="1:5" hidden="1">
      <c r="A4420">
        <v>2000</v>
      </c>
      <c r="B4420" t="s">
        <v>102</v>
      </c>
      <c r="C4420" t="s">
        <v>81</v>
      </c>
      <c r="D4420" t="s">
        <v>36</v>
      </c>
      <c r="E4420">
        <v>648976</v>
      </c>
    </row>
    <row r="4421" spans="1:5" hidden="1">
      <c r="A4421">
        <v>2000</v>
      </c>
      <c r="B4421" t="s">
        <v>102</v>
      </c>
      <c r="C4421" t="s">
        <v>81</v>
      </c>
      <c r="D4421" t="s">
        <v>37</v>
      </c>
      <c r="E4421">
        <v>62205</v>
      </c>
    </row>
    <row r="4422" spans="1:5" hidden="1">
      <c r="A4422">
        <v>2000</v>
      </c>
      <c r="B4422" t="s">
        <v>102</v>
      </c>
      <c r="C4422" t="s">
        <v>81</v>
      </c>
      <c r="D4422" t="s">
        <v>38</v>
      </c>
      <c r="E4422">
        <v>586771</v>
      </c>
    </row>
    <row r="4423" spans="1:5" hidden="1">
      <c r="A4423">
        <v>2000</v>
      </c>
      <c r="B4423" t="s">
        <v>102</v>
      </c>
      <c r="C4423" t="s">
        <v>81</v>
      </c>
      <c r="D4423" t="s">
        <v>39</v>
      </c>
      <c r="E4423">
        <v>0</v>
      </c>
    </row>
    <row r="4424" spans="1:5" hidden="1">
      <c r="A4424">
        <v>2000</v>
      </c>
      <c r="B4424" t="s">
        <v>102</v>
      </c>
      <c r="C4424" t="s">
        <v>81</v>
      </c>
      <c r="D4424" t="s">
        <v>40</v>
      </c>
      <c r="E4424">
        <v>752</v>
      </c>
    </row>
    <row r="4425" spans="1:5" hidden="1">
      <c r="A4425">
        <v>2000</v>
      </c>
      <c r="B4425" t="s">
        <v>102</v>
      </c>
      <c r="C4425" t="s">
        <v>81</v>
      </c>
      <c r="D4425" t="s">
        <v>41</v>
      </c>
      <c r="E4425">
        <v>484</v>
      </c>
    </row>
    <row r="4426" spans="1:5" hidden="1">
      <c r="A4426">
        <v>2000</v>
      </c>
      <c r="B4426" t="s">
        <v>102</v>
      </c>
      <c r="C4426" t="s">
        <v>81</v>
      </c>
      <c r="D4426" t="s">
        <v>42</v>
      </c>
      <c r="E4426">
        <v>269</v>
      </c>
    </row>
    <row r="4427" spans="1:5" hidden="1">
      <c r="A4427">
        <v>2000</v>
      </c>
      <c r="B4427" t="s">
        <v>102</v>
      </c>
      <c r="C4427" t="s">
        <v>81</v>
      </c>
      <c r="D4427" t="s">
        <v>43</v>
      </c>
      <c r="E4427">
        <v>0</v>
      </c>
    </row>
    <row r="4428" spans="1:5" hidden="1">
      <c r="A4428">
        <v>2000</v>
      </c>
      <c r="B4428" t="s">
        <v>102</v>
      </c>
      <c r="C4428" t="s">
        <v>81</v>
      </c>
      <c r="D4428" t="s">
        <v>44</v>
      </c>
      <c r="E4428">
        <v>11554</v>
      </c>
    </row>
    <row r="4429" spans="1:5" hidden="1">
      <c r="A4429">
        <v>2000</v>
      </c>
      <c r="B4429" t="s">
        <v>102</v>
      </c>
      <c r="C4429" t="s">
        <v>81</v>
      </c>
      <c r="D4429" t="s">
        <v>48</v>
      </c>
      <c r="E4429">
        <v>1575552</v>
      </c>
    </row>
    <row r="4430" spans="1:5" hidden="1">
      <c r="A4430">
        <v>2000</v>
      </c>
      <c r="B4430" t="s">
        <v>102</v>
      </c>
      <c r="C4430" t="s">
        <v>81</v>
      </c>
      <c r="D4430" t="s">
        <v>49</v>
      </c>
      <c r="E4430">
        <v>0</v>
      </c>
    </row>
    <row r="4431" spans="1:5" hidden="1">
      <c r="A4431">
        <v>2000</v>
      </c>
      <c r="B4431" t="s">
        <v>102</v>
      </c>
      <c r="C4431" t="s">
        <v>81</v>
      </c>
      <c r="D4431" t="s">
        <v>50</v>
      </c>
      <c r="E4431">
        <v>0</v>
      </c>
    </row>
    <row r="4432" spans="1:5" hidden="1">
      <c r="A4432">
        <v>2000</v>
      </c>
      <c r="B4432" t="s">
        <v>102</v>
      </c>
      <c r="C4432" t="s">
        <v>81</v>
      </c>
      <c r="D4432" t="s">
        <v>51</v>
      </c>
      <c r="E4432">
        <v>0</v>
      </c>
    </row>
    <row r="4433" spans="1:5" hidden="1">
      <c r="A4433">
        <v>2000</v>
      </c>
      <c r="B4433" t="s">
        <v>102</v>
      </c>
      <c r="C4433" t="s">
        <v>81</v>
      </c>
      <c r="D4433" t="s">
        <v>52</v>
      </c>
      <c r="E4433">
        <v>0</v>
      </c>
    </row>
    <row r="4434" spans="1:5" hidden="1">
      <c r="A4434">
        <v>2000</v>
      </c>
      <c r="B4434" t="s">
        <v>102</v>
      </c>
      <c r="C4434" t="s">
        <v>81</v>
      </c>
      <c r="D4434" t="s">
        <v>53</v>
      </c>
      <c r="E4434">
        <v>0</v>
      </c>
    </row>
    <row r="4435" spans="1:5" hidden="1">
      <c r="A4435">
        <v>2000</v>
      </c>
      <c r="B4435" t="s">
        <v>102</v>
      </c>
      <c r="C4435" t="s">
        <v>81</v>
      </c>
      <c r="D4435" t="s">
        <v>54</v>
      </c>
      <c r="E4435">
        <v>0</v>
      </c>
    </row>
    <row r="4436" spans="1:5" hidden="1">
      <c r="A4436">
        <v>2000</v>
      </c>
      <c r="B4436" t="s">
        <v>102</v>
      </c>
      <c r="C4436" t="s">
        <v>81</v>
      </c>
      <c r="D4436" t="s">
        <v>55</v>
      </c>
      <c r="E4436">
        <v>937220</v>
      </c>
    </row>
    <row r="4437" spans="1:5" hidden="1">
      <c r="A4437">
        <v>2000</v>
      </c>
      <c r="B4437" t="s">
        <v>102</v>
      </c>
      <c r="C4437" t="s">
        <v>81</v>
      </c>
      <c r="D4437" t="s">
        <v>56</v>
      </c>
      <c r="E4437">
        <v>638332</v>
      </c>
    </row>
    <row r="4438" spans="1:5" hidden="1">
      <c r="A4438">
        <v>2000</v>
      </c>
      <c r="B4438" t="s">
        <v>102</v>
      </c>
      <c r="C4438" t="s">
        <v>81</v>
      </c>
      <c r="D4438" t="s">
        <v>57</v>
      </c>
      <c r="E4438">
        <v>636491</v>
      </c>
    </row>
    <row r="4439" spans="1:5" hidden="1">
      <c r="A4439">
        <v>2000</v>
      </c>
      <c r="B4439" t="s">
        <v>102</v>
      </c>
      <c r="C4439" t="s">
        <v>81</v>
      </c>
      <c r="D4439" t="s">
        <v>58</v>
      </c>
      <c r="E4439">
        <v>1841</v>
      </c>
    </row>
    <row r="4440" spans="1:5" hidden="1">
      <c r="A4440">
        <v>2000</v>
      </c>
      <c r="B4440" t="s">
        <v>102</v>
      </c>
      <c r="C4440" t="s">
        <v>81</v>
      </c>
      <c r="D4440" t="s">
        <v>59</v>
      </c>
      <c r="E4440">
        <v>374027</v>
      </c>
    </row>
    <row r="4441" spans="1:5" hidden="1">
      <c r="A4441">
        <v>2000</v>
      </c>
      <c r="B4441" t="s">
        <v>102</v>
      </c>
      <c r="C4441" t="s">
        <v>81</v>
      </c>
      <c r="D4441" t="s">
        <v>61</v>
      </c>
      <c r="E4441">
        <v>13638</v>
      </c>
    </row>
    <row r="4442" spans="1:5" hidden="1">
      <c r="A4442">
        <v>2000</v>
      </c>
      <c r="B4442" t="s">
        <v>102</v>
      </c>
      <c r="C4442" t="s">
        <v>81</v>
      </c>
      <c r="D4442" t="s">
        <v>64</v>
      </c>
      <c r="E4442">
        <v>360389</v>
      </c>
    </row>
    <row r="4443" spans="1:5" hidden="1">
      <c r="A4443">
        <v>2000</v>
      </c>
      <c r="B4443" t="s">
        <v>102</v>
      </c>
      <c r="C4443" t="s">
        <v>81</v>
      </c>
      <c r="D4443" t="s">
        <v>66</v>
      </c>
      <c r="E4443">
        <v>269</v>
      </c>
    </row>
    <row r="4444" spans="1:5" hidden="1">
      <c r="A4444">
        <v>2000</v>
      </c>
      <c r="B4444" t="s">
        <v>102</v>
      </c>
      <c r="C4444" t="s">
        <v>81</v>
      </c>
      <c r="D4444" t="s">
        <v>67</v>
      </c>
      <c r="E4444">
        <v>0</v>
      </c>
    </row>
    <row r="4445" spans="1:5" hidden="1">
      <c r="A4445">
        <v>2000</v>
      </c>
      <c r="B4445" t="s">
        <v>102</v>
      </c>
      <c r="C4445" t="s">
        <v>81</v>
      </c>
      <c r="D4445" t="s">
        <v>69</v>
      </c>
      <c r="E4445">
        <v>0</v>
      </c>
    </row>
    <row r="4446" spans="1:5" hidden="1">
      <c r="A4446">
        <v>2000</v>
      </c>
      <c r="B4446" t="s">
        <v>102</v>
      </c>
      <c r="C4446" t="s">
        <v>81</v>
      </c>
      <c r="D4446" t="s">
        <v>70</v>
      </c>
      <c r="E4446">
        <v>0</v>
      </c>
    </row>
    <row r="4447" spans="1:5" hidden="1">
      <c r="A4447">
        <v>2000</v>
      </c>
      <c r="B4447" t="s">
        <v>102</v>
      </c>
      <c r="C4447" t="s">
        <v>81</v>
      </c>
      <c r="D4447" t="s">
        <v>86</v>
      </c>
      <c r="E4447">
        <v>1516525</v>
      </c>
    </row>
    <row r="4448" spans="1:5" hidden="1">
      <c r="A4448">
        <v>2000</v>
      </c>
      <c r="B4448" t="s">
        <v>102</v>
      </c>
      <c r="C4448" t="s">
        <v>81</v>
      </c>
      <c r="D4448" t="s">
        <v>87</v>
      </c>
      <c r="E4448">
        <v>1187387</v>
      </c>
    </row>
    <row r="4449" spans="1:6" hidden="1">
      <c r="A4449">
        <v>2000</v>
      </c>
      <c r="B4449" t="s">
        <v>102</v>
      </c>
      <c r="C4449" t="s">
        <v>81</v>
      </c>
      <c r="D4449" t="s">
        <v>88</v>
      </c>
      <c r="E4449">
        <v>329138</v>
      </c>
    </row>
    <row r="4450" spans="1:6" hidden="1">
      <c r="A4450">
        <v>2000</v>
      </c>
      <c r="B4450" t="s">
        <v>102</v>
      </c>
      <c r="C4450" t="s">
        <v>81</v>
      </c>
      <c r="D4450" t="s">
        <v>77</v>
      </c>
      <c r="E4450">
        <v>119483</v>
      </c>
    </row>
    <row r="4451" spans="1:6" hidden="1">
      <c r="A4451">
        <v>2000</v>
      </c>
      <c r="B4451" t="s">
        <v>103</v>
      </c>
      <c r="C4451" t="s">
        <v>7</v>
      </c>
      <c r="D4451" t="s">
        <v>263</v>
      </c>
      <c r="E4451">
        <v>-417382</v>
      </c>
    </row>
    <row r="4452" spans="1:6" hidden="1">
      <c r="A4452">
        <v>2000</v>
      </c>
      <c r="B4452" t="s">
        <v>103</v>
      </c>
      <c r="C4452" t="s">
        <v>7</v>
      </c>
      <c r="D4452" t="s">
        <v>8</v>
      </c>
      <c r="E4452">
        <v>0</v>
      </c>
      <c r="F4452">
        <v>20</v>
      </c>
    </row>
    <row r="4453" spans="1:6" hidden="1">
      <c r="A4453">
        <v>2000</v>
      </c>
      <c r="B4453" t="s">
        <v>103</v>
      </c>
      <c r="C4453" t="s">
        <v>7</v>
      </c>
      <c r="D4453" t="s">
        <v>9</v>
      </c>
      <c r="E4453">
        <v>0</v>
      </c>
      <c r="F4453">
        <v>20</v>
      </c>
    </row>
    <row r="4454" spans="1:6" hidden="1">
      <c r="A4454">
        <v>2000</v>
      </c>
      <c r="B4454" t="s">
        <v>103</v>
      </c>
      <c r="C4454" t="s">
        <v>10</v>
      </c>
      <c r="D4454" t="s">
        <v>11</v>
      </c>
      <c r="E4454">
        <v>-125382</v>
      </c>
    </row>
    <row r="4455" spans="1:6" hidden="1">
      <c r="A4455">
        <v>2000</v>
      </c>
      <c r="B4455" t="s">
        <v>103</v>
      </c>
      <c r="C4455" t="s">
        <v>10</v>
      </c>
      <c r="D4455" t="s">
        <v>91</v>
      </c>
      <c r="E4455">
        <v>685252</v>
      </c>
    </row>
    <row r="4456" spans="1:6" hidden="1">
      <c r="A4456">
        <v>2000</v>
      </c>
      <c r="B4456" t="s">
        <v>103</v>
      </c>
      <c r="C4456" t="s">
        <v>10</v>
      </c>
      <c r="D4456" t="s">
        <v>92</v>
      </c>
      <c r="E4456">
        <v>563563</v>
      </c>
    </row>
    <row r="4457" spans="1:6" hidden="1">
      <c r="A4457">
        <v>2000</v>
      </c>
      <c r="B4457" t="s">
        <v>103</v>
      </c>
      <c r="C4457" t="s">
        <v>10</v>
      </c>
      <c r="D4457" t="s">
        <v>14</v>
      </c>
      <c r="E4457">
        <v>632290</v>
      </c>
    </row>
    <row r="4458" spans="1:6" hidden="1">
      <c r="A4458">
        <v>2000</v>
      </c>
      <c r="B4458" t="s">
        <v>103</v>
      </c>
      <c r="C4458" t="s">
        <v>10</v>
      </c>
      <c r="D4458" t="s">
        <v>15</v>
      </c>
      <c r="E4458">
        <v>159207</v>
      </c>
    </row>
    <row r="4459" spans="1:6" hidden="1">
      <c r="A4459">
        <v>2000</v>
      </c>
      <c r="B4459" t="s">
        <v>103</v>
      </c>
      <c r="C4459" t="s">
        <v>10</v>
      </c>
      <c r="D4459" t="s">
        <v>16</v>
      </c>
      <c r="E4459">
        <v>473083</v>
      </c>
    </row>
    <row r="4460" spans="1:6" hidden="1">
      <c r="A4460">
        <v>2000</v>
      </c>
      <c r="B4460" t="s">
        <v>103</v>
      </c>
      <c r="C4460" t="s">
        <v>10</v>
      </c>
      <c r="D4460" t="s">
        <v>17</v>
      </c>
      <c r="E4460">
        <v>0</v>
      </c>
      <c r="F4460">
        <v>20</v>
      </c>
    </row>
    <row r="4461" spans="1:6" hidden="1">
      <c r="A4461">
        <v>2000</v>
      </c>
      <c r="B4461" t="s">
        <v>103</v>
      </c>
      <c r="C4461" t="s">
        <v>10</v>
      </c>
      <c r="D4461" t="s">
        <v>18</v>
      </c>
      <c r="E4461">
        <v>4217332</v>
      </c>
    </row>
    <row r="4462" spans="1:6" hidden="1">
      <c r="A4462">
        <v>2000</v>
      </c>
      <c r="B4462" t="s">
        <v>103</v>
      </c>
      <c r="C4462" t="s">
        <v>10</v>
      </c>
      <c r="D4462" t="s">
        <v>19</v>
      </c>
      <c r="E4462">
        <v>4217968</v>
      </c>
    </row>
    <row r="4463" spans="1:6" hidden="1">
      <c r="A4463">
        <v>2000</v>
      </c>
      <c r="B4463" t="s">
        <v>103</v>
      </c>
      <c r="C4463" t="s">
        <v>10</v>
      </c>
      <c r="D4463" t="s">
        <v>20</v>
      </c>
      <c r="E4463">
        <v>4827873</v>
      </c>
    </row>
    <row r="4464" spans="1:6" hidden="1">
      <c r="A4464">
        <v>2000</v>
      </c>
      <c r="B4464" t="s">
        <v>103</v>
      </c>
      <c r="C4464" t="s">
        <v>10</v>
      </c>
      <c r="D4464" t="s">
        <v>21</v>
      </c>
      <c r="E4464">
        <v>-3693</v>
      </c>
    </row>
    <row r="4465" spans="1:5" hidden="1">
      <c r="A4465">
        <v>2000</v>
      </c>
      <c r="B4465" t="s">
        <v>103</v>
      </c>
      <c r="C4465" t="s">
        <v>10</v>
      </c>
      <c r="D4465" t="s">
        <v>22</v>
      </c>
      <c r="E4465">
        <v>-189882</v>
      </c>
    </row>
    <row r="4466" spans="1:5" hidden="1">
      <c r="A4466">
        <v>2000</v>
      </c>
      <c r="B4466" t="s">
        <v>103</v>
      </c>
      <c r="C4466" t="s">
        <v>23</v>
      </c>
      <c r="D4466" t="s">
        <v>24</v>
      </c>
      <c r="E4466">
        <v>52630</v>
      </c>
    </row>
    <row r="4467" spans="1:5" hidden="1">
      <c r="A4467">
        <v>2000</v>
      </c>
      <c r="B4467" t="s">
        <v>103</v>
      </c>
      <c r="C4467" t="s">
        <v>23</v>
      </c>
      <c r="D4467" t="s">
        <v>25</v>
      </c>
      <c r="E4467">
        <v>41009</v>
      </c>
    </row>
    <row r="4468" spans="1:5" hidden="1">
      <c r="A4468">
        <v>2000</v>
      </c>
      <c r="B4468" t="s">
        <v>103</v>
      </c>
      <c r="C4468" t="s">
        <v>23</v>
      </c>
      <c r="D4468" t="s">
        <v>26</v>
      </c>
      <c r="E4468">
        <v>11620</v>
      </c>
    </row>
    <row r="4469" spans="1:5" hidden="1">
      <c r="A4469">
        <v>2000</v>
      </c>
      <c r="B4469" t="s">
        <v>103</v>
      </c>
      <c r="C4469" t="s">
        <v>23</v>
      </c>
      <c r="D4469" t="s">
        <v>27</v>
      </c>
      <c r="E4469">
        <v>333</v>
      </c>
    </row>
    <row r="4470" spans="1:5" hidden="1">
      <c r="A4470">
        <v>2000</v>
      </c>
      <c r="B4470" t="s">
        <v>103</v>
      </c>
      <c r="C4470" t="s">
        <v>23</v>
      </c>
      <c r="D4470" t="s">
        <v>29</v>
      </c>
      <c r="E4470">
        <v>333</v>
      </c>
    </row>
    <row r="4471" spans="1:5" hidden="1">
      <c r="A4471">
        <v>2000</v>
      </c>
      <c r="B4471" t="s">
        <v>103</v>
      </c>
      <c r="C4471" t="s">
        <v>23</v>
      </c>
      <c r="D4471" t="s">
        <v>33</v>
      </c>
      <c r="E4471">
        <v>9813</v>
      </c>
    </row>
    <row r="4472" spans="1:5" hidden="1">
      <c r="A4472">
        <v>2000</v>
      </c>
      <c r="B4472" t="s">
        <v>103</v>
      </c>
      <c r="C4472" t="s">
        <v>23</v>
      </c>
      <c r="D4472" t="s">
        <v>34</v>
      </c>
      <c r="E4472">
        <v>6855</v>
      </c>
    </row>
    <row r="4473" spans="1:5" hidden="1">
      <c r="A4473">
        <v>2000</v>
      </c>
      <c r="B4473" t="s">
        <v>103</v>
      </c>
      <c r="C4473" t="s">
        <v>23</v>
      </c>
      <c r="D4473" t="s">
        <v>35</v>
      </c>
      <c r="E4473">
        <v>17527</v>
      </c>
    </row>
    <row r="4474" spans="1:5" hidden="1">
      <c r="A4474">
        <v>2000</v>
      </c>
      <c r="B4474" t="s">
        <v>103</v>
      </c>
      <c r="C4474" t="s">
        <v>23</v>
      </c>
      <c r="D4474" t="s">
        <v>39</v>
      </c>
      <c r="E4474">
        <v>0</v>
      </c>
    </row>
    <row r="4475" spans="1:5" hidden="1">
      <c r="A4475">
        <v>2000</v>
      </c>
      <c r="B4475" t="s">
        <v>103</v>
      </c>
      <c r="C4475" t="s">
        <v>23</v>
      </c>
      <c r="D4475" t="s">
        <v>40</v>
      </c>
      <c r="E4475">
        <v>0</v>
      </c>
    </row>
    <row r="4476" spans="1:5" hidden="1">
      <c r="A4476">
        <v>2000</v>
      </c>
      <c r="B4476" t="s">
        <v>103</v>
      </c>
      <c r="C4476" t="s">
        <v>23</v>
      </c>
      <c r="D4476" t="s">
        <v>41</v>
      </c>
      <c r="E4476">
        <v>0</v>
      </c>
    </row>
    <row r="4477" spans="1:5" hidden="1">
      <c r="A4477">
        <v>2000</v>
      </c>
      <c r="B4477" t="s">
        <v>103</v>
      </c>
      <c r="C4477" t="s">
        <v>23</v>
      </c>
      <c r="D4477" t="s">
        <v>42</v>
      </c>
      <c r="E4477">
        <v>0</v>
      </c>
    </row>
    <row r="4478" spans="1:5" hidden="1">
      <c r="A4478">
        <v>2000</v>
      </c>
      <c r="B4478" t="s">
        <v>103</v>
      </c>
      <c r="C4478" t="s">
        <v>23</v>
      </c>
      <c r="D4478" t="s">
        <v>43</v>
      </c>
      <c r="E4478">
        <v>0</v>
      </c>
    </row>
    <row r="4479" spans="1:5" hidden="1">
      <c r="A4479">
        <v>2000</v>
      </c>
      <c r="B4479" t="s">
        <v>103</v>
      </c>
      <c r="C4479" t="s">
        <v>23</v>
      </c>
      <c r="D4479" t="s">
        <v>44</v>
      </c>
      <c r="E4479">
        <v>2958</v>
      </c>
    </row>
    <row r="4480" spans="1:5" hidden="1">
      <c r="A4480">
        <v>2000</v>
      </c>
      <c r="B4480" t="s">
        <v>103</v>
      </c>
      <c r="C4480" t="s">
        <v>23</v>
      </c>
      <c r="D4480" t="s">
        <v>45</v>
      </c>
      <c r="E4480">
        <v>387207</v>
      </c>
    </row>
    <row r="4481" spans="1:5" hidden="1">
      <c r="A4481">
        <v>2000</v>
      </c>
      <c r="B4481" t="s">
        <v>103</v>
      </c>
      <c r="C4481" t="s">
        <v>23</v>
      </c>
      <c r="D4481" t="s">
        <v>46</v>
      </c>
      <c r="E4481">
        <v>375568</v>
      </c>
    </row>
    <row r="4482" spans="1:5" hidden="1">
      <c r="A4482">
        <v>2000</v>
      </c>
      <c r="B4482" t="s">
        <v>103</v>
      </c>
      <c r="C4482" t="s">
        <v>23</v>
      </c>
      <c r="D4482" t="s">
        <v>47</v>
      </c>
      <c r="E4482">
        <v>11639</v>
      </c>
    </row>
    <row r="4483" spans="1:5" hidden="1">
      <c r="A4483">
        <v>2000</v>
      </c>
      <c r="B4483" t="s">
        <v>103</v>
      </c>
      <c r="C4483" t="s">
        <v>23</v>
      </c>
      <c r="D4483" t="s">
        <v>48</v>
      </c>
      <c r="E4483">
        <v>766968</v>
      </c>
    </row>
    <row r="4484" spans="1:5" hidden="1">
      <c r="A4484">
        <v>2000</v>
      </c>
      <c r="B4484" t="s">
        <v>103</v>
      </c>
      <c r="C4484" t="s">
        <v>23</v>
      </c>
      <c r="D4484" t="s">
        <v>49</v>
      </c>
      <c r="E4484">
        <v>738465</v>
      </c>
    </row>
    <row r="4485" spans="1:5" hidden="1">
      <c r="A4485">
        <v>2000</v>
      </c>
      <c r="B4485" t="s">
        <v>103</v>
      </c>
      <c r="C4485" t="s">
        <v>23</v>
      </c>
      <c r="D4485" t="s">
        <v>50</v>
      </c>
      <c r="E4485">
        <v>502854</v>
      </c>
    </row>
    <row r="4486" spans="1:5" hidden="1">
      <c r="A4486">
        <v>2000</v>
      </c>
      <c r="B4486" t="s">
        <v>103</v>
      </c>
      <c r="C4486" t="s">
        <v>23</v>
      </c>
      <c r="D4486" t="s">
        <v>51</v>
      </c>
      <c r="E4486">
        <v>68929</v>
      </c>
    </row>
    <row r="4487" spans="1:5" hidden="1">
      <c r="A4487">
        <v>2000</v>
      </c>
      <c r="B4487" t="s">
        <v>103</v>
      </c>
      <c r="C4487" t="s">
        <v>23</v>
      </c>
      <c r="D4487" t="s">
        <v>52</v>
      </c>
      <c r="E4487">
        <v>166414</v>
      </c>
    </row>
    <row r="4488" spans="1:5" hidden="1">
      <c r="A4488">
        <v>2000</v>
      </c>
      <c r="B4488" t="s">
        <v>103</v>
      </c>
      <c r="C4488" t="s">
        <v>23</v>
      </c>
      <c r="D4488" t="s">
        <v>53</v>
      </c>
      <c r="E4488">
        <v>269</v>
      </c>
    </row>
    <row r="4489" spans="1:5" hidden="1">
      <c r="A4489">
        <v>2000</v>
      </c>
      <c r="B4489" t="s">
        <v>103</v>
      </c>
      <c r="C4489" t="s">
        <v>23</v>
      </c>
      <c r="D4489" t="s">
        <v>54</v>
      </c>
      <c r="E4489">
        <v>0</v>
      </c>
    </row>
    <row r="4490" spans="1:5" hidden="1">
      <c r="A4490">
        <v>2000</v>
      </c>
      <c r="B4490" t="s">
        <v>103</v>
      </c>
      <c r="C4490" t="s">
        <v>23</v>
      </c>
      <c r="D4490" t="s">
        <v>55</v>
      </c>
      <c r="E4490">
        <v>75</v>
      </c>
    </row>
    <row r="4491" spans="1:5" hidden="1">
      <c r="A4491">
        <v>2000</v>
      </c>
      <c r="B4491" t="s">
        <v>103</v>
      </c>
      <c r="C4491" t="s">
        <v>23</v>
      </c>
      <c r="D4491" t="s">
        <v>56</v>
      </c>
      <c r="E4491">
        <v>28427</v>
      </c>
    </row>
    <row r="4492" spans="1:5" hidden="1">
      <c r="A4492">
        <v>2000</v>
      </c>
      <c r="B4492" t="s">
        <v>103</v>
      </c>
      <c r="C4492" t="s">
        <v>23</v>
      </c>
      <c r="D4492" t="s">
        <v>57</v>
      </c>
      <c r="E4492">
        <v>26586</v>
      </c>
    </row>
    <row r="4493" spans="1:5" hidden="1">
      <c r="A4493">
        <v>2000</v>
      </c>
      <c r="B4493" t="s">
        <v>103</v>
      </c>
      <c r="C4493" t="s">
        <v>23</v>
      </c>
      <c r="D4493" t="s">
        <v>58</v>
      </c>
      <c r="E4493">
        <v>1841</v>
      </c>
    </row>
    <row r="4494" spans="1:5" hidden="1">
      <c r="A4494">
        <v>2000</v>
      </c>
      <c r="B4494" t="s">
        <v>103</v>
      </c>
      <c r="C4494" t="s">
        <v>23</v>
      </c>
      <c r="D4494" t="s">
        <v>59</v>
      </c>
      <c r="E4494">
        <v>187947</v>
      </c>
    </row>
    <row r="4495" spans="1:5" hidden="1">
      <c r="A4495">
        <v>2000</v>
      </c>
      <c r="B4495" t="s">
        <v>103</v>
      </c>
      <c r="C4495" t="s">
        <v>23</v>
      </c>
      <c r="D4495" t="s">
        <v>60</v>
      </c>
      <c r="E4495">
        <v>11446</v>
      </c>
    </row>
    <row r="4496" spans="1:5" hidden="1">
      <c r="A4496">
        <v>2000</v>
      </c>
      <c r="B4496" t="s">
        <v>103</v>
      </c>
      <c r="C4496" t="s">
        <v>23</v>
      </c>
      <c r="D4496" t="s">
        <v>64</v>
      </c>
      <c r="E4496">
        <v>176501</v>
      </c>
    </row>
    <row r="4497" spans="1:5" hidden="1">
      <c r="A4497">
        <v>2000</v>
      </c>
      <c r="B4497" t="s">
        <v>103</v>
      </c>
      <c r="C4497" t="s">
        <v>23</v>
      </c>
      <c r="D4497" t="s">
        <v>66</v>
      </c>
      <c r="E4497">
        <v>0</v>
      </c>
    </row>
    <row r="4498" spans="1:5" hidden="1">
      <c r="A4498">
        <v>2000</v>
      </c>
      <c r="B4498" t="s">
        <v>103</v>
      </c>
      <c r="C4498" t="s">
        <v>23</v>
      </c>
      <c r="D4498" t="s">
        <v>67</v>
      </c>
      <c r="E4498">
        <v>0</v>
      </c>
    </row>
    <row r="4499" spans="1:5" hidden="1">
      <c r="A4499">
        <v>2000</v>
      </c>
      <c r="B4499" t="s">
        <v>103</v>
      </c>
      <c r="C4499" t="s">
        <v>23</v>
      </c>
      <c r="D4499" t="s">
        <v>68</v>
      </c>
      <c r="E4499">
        <v>0</v>
      </c>
    </row>
    <row r="4500" spans="1:5" hidden="1">
      <c r="A4500">
        <v>2000</v>
      </c>
      <c r="B4500" t="s">
        <v>103</v>
      </c>
      <c r="C4500" t="s">
        <v>23</v>
      </c>
      <c r="D4500" t="s">
        <v>70</v>
      </c>
      <c r="E4500">
        <v>0</v>
      </c>
    </row>
    <row r="4501" spans="1:5" hidden="1">
      <c r="A4501">
        <v>2000</v>
      </c>
      <c r="B4501" t="s">
        <v>103</v>
      </c>
      <c r="C4501" t="s">
        <v>23</v>
      </c>
      <c r="D4501" t="s">
        <v>71</v>
      </c>
      <c r="E4501">
        <v>0</v>
      </c>
    </row>
    <row r="4502" spans="1:5" hidden="1">
      <c r="A4502">
        <v>2000</v>
      </c>
      <c r="B4502" t="s">
        <v>103</v>
      </c>
      <c r="C4502" t="s">
        <v>23</v>
      </c>
      <c r="D4502" t="s">
        <v>72</v>
      </c>
      <c r="E4502">
        <v>860776</v>
      </c>
    </row>
    <row r="4503" spans="1:5" hidden="1">
      <c r="A4503">
        <v>2000</v>
      </c>
      <c r="B4503" t="s">
        <v>103</v>
      </c>
      <c r="C4503" t="s">
        <v>23</v>
      </c>
      <c r="D4503" t="s">
        <v>73</v>
      </c>
      <c r="E4503">
        <v>4221929</v>
      </c>
    </row>
    <row r="4504" spans="1:5" hidden="1">
      <c r="A4504">
        <v>2000</v>
      </c>
      <c r="B4504" t="s">
        <v>103</v>
      </c>
      <c r="C4504" t="s">
        <v>23</v>
      </c>
      <c r="D4504" t="s">
        <v>74</v>
      </c>
      <c r="E4504">
        <v>4221929</v>
      </c>
    </row>
    <row r="4505" spans="1:5" hidden="1">
      <c r="A4505">
        <v>2000</v>
      </c>
      <c r="B4505" t="s">
        <v>103</v>
      </c>
      <c r="C4505" t="s">
        <v>23</v>
      </c>
      <c r="D4505" t="s">
        <v>76</v>
      </c>
      <c r="E4505">
        <v>186190</v>
      </c>
    </row>
    <row r="4506" spans="1:5" hidden="1">
      <c r="A4506">
        <v>2000</v>
      </c>
      <c r="B4506" t="s">
        <v>103</v>
      </c>
      <c r="C4506" t="s">
        <v>23</v>
      </c>
      <c r="D4506" t="s">
        <v>77</v>
      </c>
      <c r="E4506">
        <v>121690</v>
      </c>
    </row>
    <row r="4507" spans="1:5" hidden="1">
      <c r="A4507">
        <v>2000</v>
      </c>
      <c r="B4507" t="s">
        <v>103</v>
      </c>
      <c r="C4507" t="s">
        <v>23</v>
      </c>
      <c r="D4507" t="s">
        <v>78</v>
      </c>
      <c r="E4507">
        <v>180882</v>
      </c>
    </row>
    <row r="4508" spans="1:5" hidden="1">
      <c r="A4508">
        <v>2000</v>
      </c>
      <c r="B4508" t="s">
        <v>103</v>
      </c>
      <c r="C4508" t="s">
        <v>23</v>
      </c>
      <c r="D4508" t="s">
        <v>79</v>
      </c>
      <c r="E4508">
        <v>5308</v>
      </c>
    </row>
    <row r="4509" spans="1:5" hidden="1">
      <c r="A4509">
        <v>2000</v>
      </c>
      <c r="B4509" t="s">
        <v>103</v>
      </c>
      <c r="C4509" t="s">
        <v>23</v>
      </c>
      <c r="D4509" t="s">
        <v>80</v>
      </c>
      <c r="E4509">
        <v>0</v>
      </c>
    </row>
    <row r="4510" spans="1:5" hidden="1">
      <c r="A4510">
        <v>2000</v>
      </c>
      <c r="B4510" t="s">
        <v>103</v>
      </c>
      <c r="C4510" t="s">
        <v>81</v>
      </c>
      <c r="D4510" t="s">
        <v>24</v>
      </c>
      <c r="E4510">
        <v>2895513</v>
      </c>
    </row>
    <row r="4511" spans="1:5" hidden="1">
      <c r="A4511">
        <v>2000</v>
      </c>
      <c r="B4511" t="s">
        <v>103</v>
      </c>
      <c r="C4511" t="s">
        <v>81</v>
      </c>
      <c r="D4511" t="s">
        <v>25</v>
      </c>
      <c r="E4511">
        <v>2323730</v>
      </c>
    </row>
    <row r="4512" spans="1:5" hidden="1">
      <c r="A4512">
        <v>2000</v>
      </c>
      <c r="B4512" t="s">
        <v>103</v>
      </c>
      <c r="C4512" t="s">
        <v>81</v>
      </c>
      <c r="D4512" t="s">
        <v>26</v>
      </c>
      <c r="E4512">
        <v>571783</v>
      </c>
    </row>
    <row r="4513" spans="1:5" hidden="1">
      <c r="A4513">
        <v>2000</v>
      </c>
      <c r="B4513" t="s">
        <v>103</v>
      </c>
      <c r="C4513" t="s">
        <v>81</v>
      </c>
      <c r="D4513" t="s">
        <v>30</v>
      </c>
      <c r="E4513">
        <v>0</v>
      </c>
    </row>
    <row r="4514" spans="1:5" hidden="1">
      <c r="A4514">
        <v>2000</v>
      </c>
      <c r="B4514" t="s">
        <v>103</v>
      </c>
      <c r="C4514" t="s">
        <v>81</v>
      </c>
      <c r="D4514" t="s">
        <v>32</v>
      </c>
      <c r="E4514">
        <v>0</v>
      </c>
    </row>
    <row r="4515" spans="1:5" hidden="1">
      <c r="A4515">
        <v>2000</v>
      </c>
      <c r="B4515" t="s">
        <v>103</v>
      </c>
      <c r="C4515" t="s">
        <v>81</v>
      </c>
      <c r="D4515" t="s">
        <v>33</v>
      </c>
      <c r="E4515">
        <v>699343</v>
      </c>
    </row>
    <row r="4516" spans="1:5" hidden="1">
      <c r="A4516">
        <v>2000</v>
      </c>
      <c r="B4516" t="s">
        <v>103</v>
      </c>
      <c r="C4516" t="s">
        <v>81</v>
      </c>
      <c r="D4516" t="s">
        <v>34</v>
      </c>
      <c r="E4516">
        <v>38060</v>
      </c>
    </row>
    <row r="4517" spans="1:5" hidden="1">
      <c r="A4517">
        <v>2000</v>
      </c>
      <c r="B4517" t="s">
        <v>103</v>
      </c>
      <c r="C4517" t="s">
        <v>81</v>
      </c>
      <c r="D4517" t="s">
        <v>35</v>
      </c>
      <c r="E4517">
        <v>15989</v>
      </c>
    </row>
    <row r="4518" spans="1:5" hidden="1">
      <c r="A4518">
        <v>2000</v>
      </c>
      <c r="B4518" t="s">
        <v>103</v>
      </c>
      <c r="C4518" t="s">
        <v>81</v>
      </c>
      <c r="D4518" t="s">
        <v>36</v>
      </c>
      <c r="E4518">
        <v>648976</v>
      </c>
    </row>
    <row r="4519" spans="1:5" hidden="1">
      <c r="A4519">
        <v>2000</v>
      </c>
      <c r="B4519" t="s">
        <v>103</v>
      </c>
      <c r="C4519" t="s">
        <v>81</v>
      </c>
      <c r="D4519" t="s">
        <v>37</v>
      </c>
      <c r="E4519">
        <v>62205</v>
      </c>
    </row>
    <row r="4520" spans="1:5" hidden="1">
      <c r="A4520">
        <v>2000</v>
      </c>
      <c r="B4520" t="s">
        <v>103</v>
      </c>
      <c r="C4520" t="s">
        <v>81</v>
      </c>
      <c r="D4520" t="s">
        <v>38</v>
      </c>
      <c r="E4520">
        <v>586771</v>
      </c>
    </row>
    <row r="4521" spans="1:5" hidden="1">
      <c r="A4521">
        <v>2000</v>
      </c>
      <c r="B4521" t="s">
        <v>103</v>
      </c>
      <c r="C4521" t="s">
        <v>81</v>
      </c>
      <c r="D4521" t="s">
        <v>39</v>
      </c>
      <c r="E4521">
        <v>0</v>
      </c>
    </row>
    <row r="4522" spans="1:5" hidden="1">
      <c r="A4522">
        <v>2000</v>
      </c>
      <c r="B4522" t="s">
        <v>103</v>
      </c>
      <c r="C4522" t="s">
        <v>81</v>
      </c>
      <c r="D4522" t="s">
        <v>40</v>
      </c>
      <c r="E4522">
        <v>752</v>
      </c>
    </row>
    <row r="4523" spans="1:5" hidden="1">
      <c r="A4523">
        <v>2000</v>
      </c>
      <c r="B4523" t="s">
        <v>103</v>
      </c>
      <c r="C4523" t="s">
        <v>81</v>
      </c>
      <c r="D4523" t="s">
        <v>41</v>
      </c>
      <c r="E4523">
        <v>484</v>
      </c>
    </row>
    <row r="4524" spans="1:5" hidden="1">
      <c r="A4524">
        <v>2000</v>
      </c>
      <c r="B4524" t="s">
        <v>103</v>
      </c>
      <c r="C4524" t="s">
        <v>81</v>
      </c>
      <c r="D4524" t="s">
        <v>42</v>
      </c>
      <c r="E4524">
        <v>269</v>
      </c>
    </row>
    <row r="4525" spans="1:5" hidden="1">
      <c r="A4525">
        <v>2000</v>
      </c>
      <c r="B4525" t="s">
        <v>103</v>
      </c>
      <c r="C4525" t="s">
        <v>81</v>
      </c>
      <c r="D4525" t="s">
        <v>43</v>
      </c>
      <c r="E4525">
        <v>0</v>
      </c>
    </row>
    <row r="4526" spans="1:5" hidden="1">
      <c r="A4526">
        <v>2000</v>
      </c>
      <c r="B4526" t="s">
        <v>103</v>
      </c>
      <c r="C4526" t="s">
        <v>81</v>
      </c>
      <c r="D4526" t="s">
        <v>44</v>
      </c>
      <c r="E4526">
        <v>11554</v>
      </c>
    </row>
    <row r="4527" spans="1:5" hidden="1">
      <c r="A4527">
        <v>2000</v>
      </c>
      <c r="B4527" t="s">
        <v>103</v>
      </c>
      <c r="C4527" t="s">
        <v>81</v>
      </c>
      <c r="D4527" t="s">
        <v>48</v>
      </c>
      <c r="E4527">
        <v>1575628</v>
      </c>
    </row>
    <row r="4528" spans="1:5" hidden="1">
      <c r="A4528">
        <v>2000</v>
      </c>
      <c r="B4528" t="s">
        <v>103</v>
      </c>
      <c r="C4528" t="s">
        <v>81</v>
      </c>
      <c r="D4528" t="s">
        <v>49</v>
      </c>
      <c r="E4528">
        <v>75</v>
      </c>
    </row>
    <row r="4529" spans="1:5" hidden="1">
      <c r="A4529">
        <v>2000</v>
      </c>
      <c r="B4529" t="s">
        <v>103</v>
      </c>
      <c r="C4529" t="s">
        <v>81</v>
      </c>
      <c r="D4529" t="s">
        <v>50</v>
      </c>
      <c r="E4529">
        <v>0</v>
      </c>
    </row>
    <row r="4530" spans="1:5" hidden="1">
      <c r="A4530">
        <v>2000</v>
      </c>
      <c r="B4530" t="s">
        <v>103</v>
      </c>
      <c r="C4530" t="s">
        <v>81</v>
      </c>
      <c r="D4530" t="s">
        <v>51</v>
      </c>
      <c r="E4530">
        <v>75</v>
      </c>
    </row>
    <row r="4531" spans="1:5" hidden="1">
      <c r="A4531">
        <v>2000</v>
      </c>
      <c r="B4531" t="s">
        <v>103</v>
      </c>
      <c r="C4531" t="s">
        <v>81</v>
      </c>
      <c r="D4531" t="s">
        <v>52</v>
      </c>
      <c r="E4531">
        <v>0</v>
      </c>
    </row>
    <row r="4532" spans="1:5" hidden="1">
      <c r="A4532">
        <v>2000</v>
      </c>
      <c r="B4532" t="s">
        <v>103</v>
      </c>
      <c r="C4532" t="s">
        <v>81</v>
      </c>
      <c r="D4532" t="s">
        <v>53</v>
      </c>
      <c r="E4532">
        <v>0</v>
      </c>
    </row>
    <row r="4533" spans="1:5" hidden="1">
      <c r="A4533">
        <v>2000</v>
      </c>
      <c r="B4533" t="s">
        <v>103</v>
      </c>
      <c r="C4533" t="s">
        <v>81</v>
      </c>
      <c r="D4533" t="s">
        <v>54</v>
      </c>
      <c r="E4533">
        <v>0</v>
      </c>
    </row>
    <row r="4534" spans="1:5" hidden="1">
      <c r="A4534">
        <v>2000</v>
      </c>
      <c r="B4534" t="s">
        <v>103</v>
      </c>
      <c r="C4534" t="s">
        <v>81</v>
      </c>
      <c r="D4534" t="s">
        <v>55</v>
      </c>
      <c r="E4534">
        <v>937220</v>
      </c>
    </row>
    <row r="4535" spans="1:5" hidden="1">
      <c r="A4535">
        <v>2000</v>
      </c>
      <c r="B4535" t="s">
        <v>103</v>
      </c>
      <c r="C4535" t="s">
        <v>81</v>
      </c>
      <c r="D4535" t="s">
        <v>56</v>
      </c>
      <c r="E4535">
        <v>638332</v>
      </c>
    </row>
    <row r="4536" spans="1:5" hidden="1">
      <c r="A4536">
        <v>2000</v>
      </c>
      <c r="B4536" t="s">
        <v>103</v>
      </c>
      <c r="C4536" t="s">
        <v>81</v>
      </c>
      <c r="D4536" t="s">
        <v>57</v>
      </c>
      <c r="E4536">
        <v>636491</v>
      </c>
    </row>
    <row r="4537" spans="1:5" hidden="1">
      <c r="A4537">
        <v>2000</v>
      </c>
      <c r="B4537" t="s">
        <v>103</v>
      </c>
      <c r="C4537" t="s">
        <v>81</v>
      </c>
      <c r="D4537" t="s">
        <v>58</v>
      </c>
      <c r="E4537">
        <v>1841</v>
      </c>
    </row>
    <row r="4538" spans="1:5" hidden="1">
      <c r="A4538">
        <v>2000</v>
      </c>
      <c r="B4538" t="s">
        <v>103</v>
      </c>
      <c r="C4538" t="s">
        <v>81</v>
      </c>
      <c r="D4538" t="s">
        <v>59</v>
      </c>
      <c r="E4538">
        <v>377035</v>
      </c>
    </row>
    <row r="4539" spans="1:5" hidden="1">
      <c r="A4539">
        <v>2000</v>
      </c>
      <c r="B4539" t="s">
        <v>103</v>
      </c>
      <c r="C4539" t="s">
        <v>81</v>
      </c>
      <c r="D4539" t="s">
        <v>61</v>
      </c>
      <c r="E4539">
        <v>13638</v>
      </c>
    </row>
    <row r="4540" spans="1:5" hidden="1">
      <c r="A4540">
        <v>2000</v>
      </c>
      <c r="B4540" t="s">
        <v>103</v>
      </c>
      <c r="C4540" t="s">
        <v>81</v>
      </c>
      <c r="D4540" t="s">
        <v>64</v>
      </c>
      <c r="E4540">
        <v>363397</v>
      </c>
    </row>
    <row r="4541" spans="1:5" hidden="1">
      <c r="A4541">
        <v>2000</v>
      </c>
      <c r="B4541" t="s">
        <v>103</v>
      </c>
      <c r="C4541" t="s">
        <v>81</v>
      </c>
      <c r="D4541" t="s">
        <v>66</v>
      </c>
      <c r="E4541">
        <v>269</v>
      </c>
    </row>
    <row r="4542" spans="1:5" hidden="1">
      <c r="A4542">
        <v>2000</v>
      </c>
      <c r="B4542" t="s">
        <v>103</v>
      </c>
      <c r="C4542" t="s">
        <v>81</v>
      </c>
      <c r="D4542" t="s">
        <v>67</v>
      </c>
      <c r="E4542">
        <v>0</v>
      </c>
    </row>
    <row r="4543" spans="1:5" hidden="1">
      <c r="A4543">
        <v>2000</v>
      </c>
      <c r="B4543" t="s">
        <v>103</v>
      </c>
      <c r="C4543" t="s">
        <v>81</v>
      </c>
      <c r="D4543" t="s">
        <v>69</v>
      </c>
      <c r="E4543">
        <v>0</v>
      </c>
    </row>
    <row r="4544" spans="1:5" hidden="1">
      <c r="A4544">
        <v>2000</v>
      </c>
      <c r="B4544" t="s">
        <v>103</v>
      </c>
      <c r="C4544" t="s">
        <v>81</v>
      </c>
      <c r="D4544" t="s">
        <v>70</v>
      </c>
      <c r="E4544">
        <v>0</v>
      </c>
    </row>
    <row r="4545" spans="1:6" hidden="1">
      <c r="A4545">
        <v>2000</v>
      </c>
      <c r="B4545" t="s">
        <v>103</v>
      </c>
      <c r="C4545" t="s">
        <v>81</v>
      </c>
      <c r="D4545" t="s">
        <v>86</v>
      </c>
      <c r="E4545">
        <v>1546028</v>
      </c>
    </row>
    <row r="4546" spans="1:6" hidden="1">
      <c r="A4546">
        <v>2000</v>
      </c>
      <c r="B4546" t="s">
        <v>103</v>
      </c>
      <c r="C4546" t="s">
        <v>81</v>
      </c>
      <c r="D4546" t="s">
        <v>87</v>
      </c>
      <c r="E4546">
        <v>1190302</v>
      </c>
    </row>
    <row r="4547" spans="1:6" hidden="1">
      <c r="A4547">
        <v>2000</v>
      </c>
      <c r="B4547" t="s">
        <v>103</v>
      </c>
      <c r="C4547" t="s">
        <v>81</v>
      </c>
      <c r="D4547" t="s">
        <v>88</v>
      </c>
      <c r="E4547">
        <v>329140</v>
      </c>
    </row>
    <row r="4548" spans="1:6" hidden="1">
      <c r="A4548">
        <v>2000</v>
      </c>
      <c r="B4548" t="s">
        <v>103</v>
      </c>
      <c r="C4548" t="s">
        <v>81</v>
      </c>
      <c r="D4548" t="s">
        <v>89</v>
      </c>
      <c r="E4548">
        <v>26586</v>
      </c>
    </row>
    <row r="4549" spans="1:6" hidden="1">
      <c r="A4549">
        <v>2000</v>
      </c>
      <c r="B4549" t="s">
        <v>103</v>
      </c>
      <c r="C4549" t="s">
        <v>81</v>
      </c>
      <c r="D4549" t="s">
        <v>77</v>
      </c>
      <c r="E4549">
        <v>121690</v>
      </c>
    </row>
    <row r="4550" spans="1:6" hidden="1">
      <c r="A4550">
        <v>2000</v>
      </c>
      <c r="B4550" t="s">
        <v>104</v>
      </c>
      <c r="C4550" t="s">
        <v>7</v>
      </c>
      <c r="D4550" t="s">
        <v>263</v>
      </c>
      <c r="E4550">
        <v>-23262</v>
      </c>
    </row>
    <row r="4551" spans="1:6" hidden="1">
      <c r="A4551">
        <v>2000</v>
      </c>
      <c r="B4551" t="s">
        <v>104</v>
      </c>
      <c r="C4551" t="s">
        <v>7</v>
      </c>
      <c r="D4551" t="s">
        <v>8</v>
      </c>
      <c r="E4551">
        <v>0</v>
      </c>
      <c r="F4551">
        <v>20</v>
      </c>
    </row>
    <row r="4552" spans="1:6" hidden="1">
      <c r="A4552">
        <v>2000</v>
      </c>
      <c r="B4552" t="s">
        <v>104</v>
      </c>
      <c r="C4552" t="s">
        <v>7</v>
      </c>
      <c r="D4552" t="s">
        <v>9</v>
      </c>
      <c r="E4552">
        <v>0</v>
      </c>
      <c r="F4552">
        <v>20</v>
      </c>
    </row>
    <row r="4553" spans="1:6" hidden="1">
      <c r="A4553">
        <v>2000</v>
      </c>
      <c r="B4553" t="s">
        <v>104</v>
      </c>
      <c r="C4553" t="s">
        <v>10</v>
      </c>
      <c r="D4553" t="s">
        <v>11</v>
      </c>
      <c r="E4553">
        <v>-23830</v>
      </c>
    </row>
    <row r="4554" spans="1:6" hidden="1">
      <c r="A4554">
        <v>2000</v>
      </c>
      <c r="B4554" t="s">
        <v>104</v>
      </c>
      <c r="C4554" t="s">
        <v>10</v>
      </c>
      <c r="D4554" t="s">
        <v>91</v>
      </c>
      <c r="E4554">
        <v>12378</v>
      </c>
    </row>
    <row r="4555" spans="1:6" hidden="1">
      <c r="A4555">
        <v>2000</v>
      </c>
      <c r="B4555" t="s">
        <v>104</v>
      </c>
      <c r="C4555" t="s">
        <v>10</v>
      </c>
      <c r="D4555" t="s">
        <v>92</v>
      </c>
      <c r="E4555">
        <v>10171</v>
      </c>
    </row>
    <row r="4556" spans="1:6" hidden="1">
      <c r="A4556">
        <v>2000</v>
      </c>
      <c r="B4556" t="s">
        <v>104</v>
      </c>
      <c r="C4556" t="s">
        <v>10</v>
      </c>
      <c r="D4556" t="s">
        <v>14</v>
      </c>
      <c r="E4556">
        <v>2232</v>
      </c>
    </row>
    <row r="4557" spans="1:6" hidden="1">
      <c r="A4557">
        <v>2000</v>
      </c>
      <c r="B4557" t="s">
        <v>104</v>
      </c>
      <c r="C4557" t="s">
        <v>10</v>
      </c>
      <c r="D4557" t="s">
        <v>17</v>
      </c>
      <c r="E4557">
        <v>0</v>
      </c>
      <c r="F4557">
        <v>20</v>
      </c>
    </row>
    <row r="4558" spans="1:6" hidden="1">
      <c r="A4558">
        <v>2000</v>
      </c>
      <c r="B4558" t="s">
        <v>104</v>
      </c>
      <c r="C4558" t="s">
        <v>10</v>
      </c>
      <c r="D4558" t="s">
        <v>18</v>
      </c>
      <c r="E4558">
        <v>3797</v>
      </c>
    </row>
    <row r="4559" spans="1:6" hidden="1">
      <c r="A4559">
        <v>2000</v>
      </c>
      <c r="B4559" t="s">
        <v>104</v>
      </c>
      <c r="C4559" t="s">
        <v>10</v>
      </c>
      <c r="D4559" t="s">
        <v>19</v>
      </c>
      <c r="E4559">
        <v>6805</v>
      </c>
    </row>
    <row r="4560" spans="1:6" hidden="1">
      <c r="A4560">
        <v>2000</v>
      </c>
      <c r="B4560" t="s">
        <v>104</v>
      </c>
      <c r="C4560" t="s">
        <v>10</v>
      </c>
      <c r="D4560" t="s">
        <v>20</v>
      </c>
      <c r="E4560">
        <v>-21623</v>
      </c>
    </row>
    <row r="4561" spans="1:5" hidden="1">
      <c r="A4561">
        <v>2000</v>
      </c>
      <c r="B4561" t="s">
        <v>104</v>
      </c>
      <c r="C4561" t="s">
        <v>10</v>
      </c>
      <c r="D4561" t="s">
        <v>21</v>
      </c>
      <c r="E4561">
        <v>-21623</v>
      </c>
    </row>
    <row r="4562" spans="1:5" hidden="1">
      <c r="A4562">
        <v>2000</v>
      </c>
      <c r="B4562" t="s">
        <v>104</v>
      </c>
      <c r="C4562" t="s">
        <v>10</v>
      </c>
      <c r="D4562" t="s">
        <v>22</v>
      </c>
      <c r="E4562">
        <v>-23262</v>
      </c>
    </row>
    <row r="4563" spans="1:5" hidden="1">
      <c r="A4563">
        <v>2000</v>
      </c>
      <c r="B4563" t="s">
        <v>104</v>
      </c>
      <c r="C4563" t="s">
        <v>23</v>
      </c>
      <c r="D4563" t="s">
        <v>24</v>
      </c>
      <c r="E4563">
        <v>10096</v>
      </c>
    </row>
    <row r="4564" spans="1:5" hidden="1">
      <c r="A4564">
        <v>2000</v>
      </c>
      <c r="B4564" t="s">
        <v>104</v>
      </c>
      <c r="C4564" t="s">
        <v>23</v>
      </c>
      <c r="D4564" t="s">
        <v>25</v>
      </c>
      <c r="E4564">
        <v>7542</v>
      </c>
    </row>
    <row r="4565" spans="1:5" hidden="1">
      <c r="A4565">
        <v>2000</v>
      </c>
      <c r="B4565" t="s">
        <v>104</v>
      </c>
      <c r="C4565" t="s">
        <v>23</v>
      </c>
      <c r="D4565" t="s">
        <v>26</v>
      </c>
      <c r="E4565">
        <v>2554</v>
      </c>
    </row>
    <row r="4566" spans="1:5" hidden="1">
      <c r="A4566">
        <v>2000</v>
      </c>
      <c r="B4566" t="s">
        <v>104</v>
      </c>
      <c r="C4566" t="s">
        <v>23</v>
      </c>
      <c r="D4566" t="s">
        <v>27</v>
      </c>
      <c r="E4566">
        <v>51</v>
      </c>
    </row>
    <row r="4567" spans="1:5" hidden="1">
      <c r="A4567">
        <v>2000</v>
      </c>
      <c r="B4567" t="s">
        <v>104</v>
      </c>
      <c r="C4567" t="s">
        <v>23</v>
      </c>
      <c r="D4567" t="s">
        <v>29</v>
      </c>
      <c r="E4567">
        <v>51</v>
      </c>
    </row>
    <row r="4568" spans="1:5" hidden="1">
      <c r="A4568">
        <v>2000</v>
      </c>
      <c r="B4568" t="s">
        <v>104</v>
      </c>
      <c r="C4568" t="s">
        <v>23</v>
      </c>
      <c r="D4568" t="s">
        <v>33</v>
      </c>
      <c r="E4568">
        <v>14</v>
      </c>
    </row>
    <row r="4569" spans="1:5" hidden="1">
      <c r="A4569">
        <v>2000</v>
      </c>
      <c r="B4569" t="s">
        <v>104</v>
      </c>
      <c r="C4569" t="s">
        <v>23</v>
      </c>
      <c r="D4569" t="s">
        <v>34</v>
      </c>
      <c r="E4569">
        <v>14</v>
      </c>
    </row>
    <row r="4570" spans="1:5" hidden="1">
      <c r="A4570">
        <v>2000</v>
      </c>
      <c r="B4570" t="s">
        <v>104</v>
      </c>
      <c r="C4570" t="s">
        <v>23</v>
      </c>
      <c r="D4570" t="s">
        <v>35</v>
      </c>
      <c r="E4570">
        <v>36</v>
      </c>
    </row>
    <row r="4571" spans="1:5" hidden="1">
      <c r="A4571">
        <v>2000</v>
      </c>
      <c r="B4571" t="s">
        <v>104</v>
      </c>
      <c r="C4571" t="s">
        <v>23</v>
      </c>
      <c r="D4571" t="s">
        <v>39</v>
      </c>
      <c r="E4571">
        <v>0</v>
      </c>
    </row>
    <row r="4572" spans="1:5" hidden="1">
      <c r="A4572">
        <v>2000</v>
      </c>
      <c r="B4572" t="s">
        <v>104</v>
      </c>
      <c r="C4572" t="s">
        <v>23</v>
      </c>
      <c r="D4572" t="s">
        <v>40</v>
      </c>
      <c r="E4572">
        <v>0</v>
      </c>
    </row>
    <row r="4573" spans="1:5" hidden="1">
      <c r="A4573">
        <v>2000</v>
      </c>
      <c r="B4573" t="s">
        <v>104</v>
      </c>
      <c r="C4573" t="s">
        <v>23</v>
      </c>
      <c r="D4573" t="s">
        <v>41</v>
      </c>
      <c r="E4573">
        <v>0</v>
      </c>
    </row>
    <row r="4574" spans="1:5" hidden="1">
      <c r="A4574">
        <v>2000</v>
      </c>
      <c r="B4574" t="s">
        <v>104</v>
      </c>
      <c r="C4574" t="s">
        <v>23</v>
      </c>
      <c r="D4574" t="s">
        <v>42</v>
      </c>
      <c r="E4574">
        <v>0</v>
      </c>
    </row>
    <row r="4575" spans="1:5" hidden="1">
      <c r="A4575">
        <v>2000</v>
      </c>
      <c r="B4575" t="s">
        <v>104</v>
      </c>
      <c r="C4575" t="s">
        <v>23</v>
      </c>
      <c r="D4575" t="s">
        <v>43</v>
      </c>
      <c r="E4575">
        <v>0</v>
      </c>
    </row>
    <row r="4576" spans="1:5" hidden="1">
      <c r="A4576">
        <v>2000</v>
      </c>
      <c r="B4576" t="s">
        <v>104</v>
      </c>
      <c r="C4576" t="s">
        <v>23</v>
      </c>
      <c r="D4576" t="s">
        <v>44</v>
      </c>
      <c r="E4576">
        <v>0</v>
      </c>
    </row>
    <row r="4577" spans="1:5" hidden="1">
      <c r="A4577">
        <v>2000</v>
      </c>
      <c r="B4577" t="s">
        <v>104</v>
      </c>
      <c r="C4577" t="s">
        <v>23</v>
      </c>
      <c r="D4577" t="s">
        <v>45</v>
      </c>
      <c r="E4577">
        <v>0</v>
      </c>
    </row>
    <row r="4578" spans="1:5" hidden="1">
      <c r="A4578">
        <v>2000</v>
      </c>
      <c r="B4578" t="s">
        <v>104</v>
      </c>
      <c r="C4578" t="s">
        <v>23</v>
      </c>
      <c r="D4578" t="s">
        <v>46</v>
      </c>
      <c r="E4578">
        <v>0</v>
      </c>
    </row>
    <row r="4579" spans="1:5" hidden="1">
      <c r="A4579">
        <v>2000</v>
      </c>
      <c r="B4579" t="s">
        <v>104</v>
      </c>
      <c r="C4579" t="s">
        <v>23</v>
      </c>
      <c r="D4579" t="s">
        <v>47</v>
      </c>
      <c r="E4579">
        <v>0</v>
      </c>
    </row>
    <row r="4580" spans="1:5" hidden="1">
      <c r="A4580">
        <v>2000</v>
      </c>
      <c r="B4580" t="s">
        <v>104</v>
      </c>
      <c r="C4580" t="s">
        <v>23</v>
      </c>
      <c r="D4580" t="s">
        <v>48</v>
      </c>
      <c r="E4580">
        <v>28503</v>
      </c>
    </row>
    <row r="4581" spans="1:5" hidden="1">
      <c r="A4581">
        <v>2000</v>
      </c>
      <c r="B4581" t="s">
        <v>104</v>
      </c>
      <c r="C4581" t="s">
        <v>23</v>
      </c>
      <c r="D4581" t="s">
        <v>55</v>
      </c>
      <c r="E4581">
        <v>75</v>
      </c>
    </row>
    <row r="4582" spans="1:5" hidden="1">
      <c r="A4582">
        <v>2000</v>
      </c>
      <c r="B4582" t="s">
        <v>104</v>
      </c>
      <c r="C4582" t="s">
        <v>23</v>
      </c>
      <c r="D4582" t="s">
        <v>56</v>
      </c>
      <c r="E4582">
        <v>28427</v>
      </c>
    </row>
    <row r="4583" spans="1:5" hidden="1">
      <c r="A4583">
        <v>2000</v>
      </c>
      <c r="B4583" t="s">
        <v>104</v>
      </c>
      <c r="C4583" t="s">
        <v>23</v>
      </c>
      <c r="D4583" t="s">
        <v>57</v>
      </c>
      <c r="E4583">
        <v>26586</v>
      </c>
    </row>
    <row r="4584" spans="1:5" hidden="1">
      <c r="A4584">
        <v>2000</v>
      </c>
      <c r="B4584" t="s">
        <v>104</v>
      </c>
      <c r="C4584" t="s">
        <v>23</v>
      </c>
      <c r="D4584" t="s">
        <v>58</v>
      </c>
      <c r="E4584">
        <v>1841</v>
      </c>
    </row>
    <row r="4585" spans="1:5" hidden="1">
      <c r="A4585">
        <v>2000</v>
      </c>
      <c r="B4585" t="s">
        <v>104</v>
      </c>
      <c r="C4585" t="s">
        <v>23</v>
      </c>
      <c r="D4585" t="s">
        <v>59</v>
      </c>
      <c r="E4585">
        <v>0</v>
      </c>
    </row>
    <row r="4586" spans="1:5" hidden="1">
      <c r="A4586">
        <v>2000</v>
      </c>
      <c r="B4586" t="s">
        <v>104</v>
      </c>
      <c r="C4586" t="s">
        <v>23</v>
      </c>
      <c r="D4586" t="s">
        <v>60</v>
      </c>
      <c r="E4586">
        <v>0</v>
      </c>
    </row>
    <row r="4587" spans="1:5" hidden="1">
      <c r="A4587">
        <v>2000</v>
      </c>
      <c r="B4587" t="s">
        <v>104</v>
      </c>
      <c r="C4587" t="s">
        <v>23</v>
      </c>
      <c r="D4587" t="s">
        <v>64</v>
      </c>
      <c r="E4587">
        <v>0</v>
      </c>
    </row>
    <row r="4588" spans="1:5" hidden="1">
      <c r="A4588">
        <v>2000</v>
      </c>
      <c r="B4588" t="s">
        <v>104</v>
      </c>
      <c r="C4588" t="s">
        <v>23</v>
      </c>
      <c r="D4588" t="s">
        <v>66</v>
      </c>
      <c r="E4588">
        <v>0</v>
      </c>
    </row>
    <row r="4589" spans="1:5" hidden="1">
      <c r="A4589">
        <v>2000</v>
      </c>
      <c r="B4589" t="s">
        <v>104</v>
      </c>
      <c r="C4589" t="s">
        <v>23</v>
      </c>
      <c r="D4589" t="s">
        <v>67</v>
      </c>
      <c r="E4589">
        <v>0</v>
      </c>
    </row>
    <row r="4590" spans="1:5" hidden="1">
      <c r="A4590">
        <v>2000</v>
      </c>
      <c r="B4590" t="s">
        <v>104</v>
      </c>
      <c r="C4590" t="s">
        <v>23</v>
      </c>
      <c r="D4590" t="s">
        <v>68</v>
      </c>
      <c r="E4590">
        <v>0</v>
      </c>
    </row>
    <row r="4591" spans="1:5" hidden="1">
      <c r="A4591">
        <v>2000</v>
      </c>
      <c r="B4591" t="s">
        <v>104</v>
      </c>
      <c r="C4591" t="s">
        <v>23</v>
      </c>
      <c r="D4591" t="s">
        <v>70</v>
      </c>
      <c r="E4591">
        <v>0</v>
      </c>
    </row>
    <row r="4592" spans="1:5" hidden="1">
      <c r="A4592">
        <v>2000</v>
      </c>
      <c r="B4592" t="s">
        <v>104</v>
      </c>
      <c r="C4592" t="s">
        <v>23</v>
      </c>
      <c r="D4592" t="s">
        <v>71</v>
      </c>
      <c r="E4592">
        <v>0</v>
      </c>
    </row>
    <row r="4593" spans="1:5" hidden="1">
      <c r="A4593">
        <v>2000</v>
      </c>
      <c r="B4593" t="s">
        <v>104</v>
      </c>
      <c r="C4593" t="s">
        <v>23</v>
      </c>
      <c r="D4593" t="s">
        <v>72</v>
      </c>
      <c r="E4593">
        <v>17124</v>
      </c>
    </row>
    <row r="4594" spans="1:5" hidden="1">
      <c r="A4594">
        <v>2000</v>
      </c>
      <c r="B4594" t="s">
        <v>104</v>
      </c>
      <c r="C4594" t="s">
        <v>23</v>
      </c>
      <c r="D4594" t="s">
        <v>73</v>
      </c>
      <c r="E4594">
        <v>28427</v>
      </c>
    </row>
    <row r="4595" spans="1:5" hidden="1">
      <c r="A4595">
        <v>2000</v>
      </c>
      <c r="B4595" t="s">
        <v>104</v>
      </c>
      <c r="C4595" t="s">
        <v>23</v>
      </c>
      <c r="D4595" t="s">
        <v>74</v>
      </c>
      <c r="E4595">
        <v>28427</v>
      </c>
    </row>
    <row r="4596" spans="1:5" hidden="1">
      <c r="A4596">
        <v>2000</v>
      </c>
      <c r="B4596" t="s">
        <v>104</v>
      </c>
      <c r="C4596" t="s">
        <v>23</v>
      </c>
      <c r="D4596" t="s">
        <v>76</v>
      </c>
      <c r="E4596">
        <v>1640</v>
      </c>
    </row>
    <row r="4597" spans="1:5" hidden="1">
      <c r="A4597">
        <v>2000</v>
      </c>
      <c r="B4597" t="s">
        <v>104</v>
      </c>
      <c r="C4597" t="s">
        <v>23</v>
      </c>
      <c r="D4597" t="s">
        <v>77</v>
      </c>
      <c r="E4597">
        <v>2207</v>
      </c>
    </row>
    <row r="4598" spans="1:5" hidden="1">
      <c r="A4598">
        <v>2000</v>
      </c>
      <c r="B4598" t="s">
        <v>104</v>
      </c>
      <c r="C4598" t="s">
        <v>23</v>
      </c>
      <c r="D4598" t="s">
        <v>78</v>
      </c>
      <c r="E4598">
        <v>1656</v>
      </c>
    </row>
    <row r="4599" spans="1:5" hidden="1">
      <c r="A4599">
        <v>2000</v>
      </c>
      <c r="B4599" t="s">
        <v>104</v>
      </c>
      <c r="C4599" t="s">
        <v>23</v>
      </c>
      <c r="D4599" t="s">
        <v>79</v>
      </c>
      <c r="E4599">
        <v>-16</v>
      </c>
    </row>
    <row r="4600" spans="1:5" hidden="1">
      <c r="A4600">
        <v>2000</v>
      </c>
      <c r="B4600" t="s">
        <v>104</v>
      </c>
      <c r="C4600" t="s">
        <v>23</v>
      </c>
      <c r="D4600" t="s">
        <v>80</v>
      </c>
      <c r="E4600">
        <v>0</v>
      </c>
    </row>
    <row r="4601" spans="1:5" hidden="1">
      <c r="A4601">
        <v>2000</v>
      </c>
      <c r="B4601" t="s">
        <v>104</v>
      </c>
      <c r="C4601" t="s">
        <v>81</v>
      </c>
      <c r="D4601" t="s">
        <v>30</v>
      </c>
      <c r="E4601">
        <v>0</v>
      </c>
    </row>
    <row r="4602" spans="1:5" hidden="1">
      <c r="A4602">
        <v>2000</v>
      </c>
      <c r="B4602" t="s">
        <v>104</v>
      </c>
      <c r="C4602" t="s">
        <v>81</v>
      </c>
      <c r="D4602" t="s">
        <v>32</v>
      </c>
      <c r="E4602">
        <v>0</v>
      </c>
    </row>
    <row r="4603" spans="1:5" hidden="1">
      <c r="A4603">
        <v>2000</v>
      </c>
      <c r="B4603" t="s">
        <v>104</v>
      </c>
      <c r="C4603" t="s">
        <v>81</v>
      </c>
      <c r="D4603" t="s">
        <v>33</v>
      </c>
      <c r="E4603">
        <v>1579</v>
      </c>
    </row>
    <row r="4604" spans="1:5" hidden="1">
      <c r="A4604">
        <v>2000</v>
      </c>
      <c r="B4604" t="s">
        <v>104</v>
      </c>
      <c r="C4604" t="s">
        <v>81</v>
      </c>
      <c r="D4604" t="s">
        <v>34</v>
      </c>
      <c r="E4604">
        <v>1579</v>
      </c>
    </row>
    <row r="4605" spans="1:5" hidden="1">
      <c r="A4605">
        <v>2000</v>
      </c>
      <c r="B4605" t="s">
        <v>104</v>
      </c>
      <c r="C4605" t="s">
        <v>81</v>
      </c>
      <c r="D4605" t="s">
        <v>35</v>
      </c>
      <c r="E4605">
        <v>663</v>
      </c>
    </row>
    <row r="4606" spans="1:5" hidden="1">
      <c r="A4606">
        <v>2000</v>
      </c>
      <c r="B4606" t="s">
        <v>104</v>
      </c>
      <c r="C4606" t="s">
        <v>81</v>
      </c>
      <c r="D4606" t="s">
        <v>36</v>
      </c>
      <c r="E4606">
        <v>0</v>
      </c>
    </row>
    <row r="4607" spans="1:5" hidden="1">
      <c r="A4607">
        <v>2000</v>
      </c>
      <c r="B4607" t="s">
        <v>104</v>
      </c>
      <c r="C4607" t="s">
        <v>81</v>
      </c>
      <c r="D4607" t="s">
        <v>37</v>
      </c>
      <c r="E4607">
        <v>0</v>
      </c>
    </row>
    <row r="4608" spans="1:5" hidden="1">
      <c r="A4608">
        <v>2000</v>
      </c>
      <c r="B4608" t="s">
        <v>104</v>
      </c>
      <c r="C4608" t="s">
        <v>81</v>
      </c>
      <c r="D4608" t="s">
        <v>38</v>
      </c>
      <c r="E4608">
        <v>0</v>
      </c>
    </row>
    <row r="4609" spans="1:5" hidden="1">
      <c r="A4609">
        <v>2000</v>
      </c>
      <c r="B4609" t="s">
        <v>104</v>
      </c>
      <c r="C4609" t="s">
        <v>81</v>
      </c>
      <c r="D4609" t="s">
        <v>39</v>
      </c>
      <c r="E4609">
        <v>0</v>
      </c>
    </row>
    <row r="4610" spans="1:5" hidden="1">
      <c r="A4610">
        <v>2000</v>
      </c>
      <c r="B4610" t="s">
        <v>104</v>
      </c>
      <c r="C4610" t="s">
        <v>81</v>
      </c>
      <c r="D4610" t="s">
        <v>40</v>
      </c>
      <c r="E4610">
        <v>0</v>
      </c>
    </row>
    <row r="4611" spans="1:5" hidden="1">
      <c r="A4611">
        <v>2000</v>
      </c>
      <c r="B4611" t="s">
        <v>104</v>
      </c>
      <c r="C4611" t="s">
        <v>81</v>
      </c>
      <c r="D4611" t="s">
        <v>41</v>
      </c>
      <c r="E4611">
        <v>0</v>
      </c>
    </row>
    <row r="4612" spans="1:5" hidden="1">
      <c r="A4612">
        <v>2000</v>
      </c>
      <c r="B4612" t="s">
        <v>104</v>
      </c>
      <c r="C4612" t="s">
        <v>81</v>
      </c>
      <c r="D4612" t="s">
        <v>42</v>
      </c>
      <c r="E4612">
        <v>0</v>
      </c>
    </row>
    <row r="4613" spans="1:5" hidden="1">
      <c r="A4613">
        <v>2000</v>
      </c>
      <c r="B4613" t="s">
        <v>104</v>
      </c>
      <c r="C4613" t="s">
        <v>81</v>
      </c>
      <c r="D4613" t="s">
        <v>43</v>
      </c>
      <c r="E4613">
        <v>0</v>
      </c>
    </row>
    <row r="4614" spans="1:5" hidden="1">
      <c r="A4614">
        <v>2000</v>
      </c>
      <c r="B4614" t="s">
        <v>104</v>
      </c>
      <c r="C4614" t="s">
        <v>81</v>
      </c>
      <c r="D4614" t="s">
        <v>44</v>
      </c>
      <c r="E4614">
        <v>0</v>
      </c>
    </row>
    <row r="4615" spans="1:5" hidden="1">
      <c r="A4615">
        <v>2000</v>
      </c>
      <c r="B4615" t="s">
        <v>104</v>
      </c>
      <c r="C4615" t="s">
        <v>81</v>
      </c>
      <c r="D4615" t="s">
        <v>48</v>
      </c>
      <c r="E4615">
        <v>75</v>
      </c>
    </row>
    <row r="4616" spans="1:5" hidden="1">
      <c r="A4616">
        <v>2000</v>
      </c>
      <c r="B4616" t="s">
        <v>104</v>
      </c>
      <c r="C4616" t="s">
        <v>81</v>
      </c>
      <c r="D4616" t="s">
        <v>49</v>
      </c>
      <c r="E4616">
        <v>75</v>
      </c>
    </row>
    <row r="4617" spans="1:5" hidden="1">
      <c r="A4617">
        <v>2000</v>
      </c>
      <c r="B4617" t="s">
        <v>104</v>
      </c>
      <c r="C4617" t="s">
        <v>81</v>
      </c>
      <c r="D4617" t="s">
        <v>50</v>
      </c>
      <c r="E4617">
        <v>0</v>
      </c>
    </row>
    <row r="4618" spans="1:5" hidden="1">
      <c r="A4618">
        <v>2000</v>
      </c>
      <c r="B4618" t="s">
        <v>104</v>
      </c>
      <c r="C4618" t="s">
        <v>81</v>
      </c>
      <c r="D4618" t="s">
        <v>51</v>
      </c>
      <c r="E4618">
        <v>75</v>
      </c>
    </row>
    <row r="4619" spans="1:5" hidden="1">
      <c r="A4619">
        <v>2000</v>
      </c>
      <c r="B4619" t="s">
        <v>104</v>
      </c>
      <c r="C4619" t="s">
        <v>81</v>
      </c>
      <c r="D4619" t="s">
        <v>52</v>
      </c>
      <c r="E4619">
        <v>0</v>
      </c>
    </row>
    <row r="4620" spans="1:5" hidden="1">
      <c r="A4620">
        <v>2000</v>
      </c>
      <c r="B4620" t="s">
        <v>104</v>
      </c>
      <c r="C4620" t="s">
        <v>81</v>
      </c>
      <c r="D4620" t="s">
        <v>53</v>
      </c>
      <c r="E4620">
        <v>0</v>
      </c>
    </row>
    <row r="4621" spans="1:5" hidden="1">
      <c r="A4621">
        <v>2000</v>
      </c>
      <c r="B4621" t="s">
        <v>104</v>
      </c>
      <c r="C4621" t="s">
        <v>81</v>
      </c>
      <c r="D4621" t="s">
        <v>54</v>
      </c>
      <c r="E4621">
        <v>0</v>
      </c>
    </row>
    <row r="4622" spans="1:5" hidden="1">
      <c r="A4622">
        <v>2000</v>
      </c>
      <c r="B4622" t="s">
        <v>104</v>
      </c>
      <c r="C4622" t="s">
        <v>81</v>
      </c>
      <c r="D4622" t="s">
        <v>59</v>
      </c>
      <c r="E4622">
        <v>3008</v>
      </c>
    </row>
    <row r="4623" spans="1:5" hidden="1">
      <c r="A4623">
        <v>2000</v>
      </c>
      <c r="B4623" t="s">
        <v>104</v>
      </c>
      <c r="C4623" t="s">
        <v>81</v>
      </c>
      <c r="D4623" t="s">
        <v>61</v>
      </c>
      <c r="E4623">
        <v>0</v>
      </c>
    </row>
    <row r="4624" spans="1:5" hidden="1">
      <c r="A4624">
        <v>2000</v>
      </c>
      <c r="B4624" t="s">
        <v>104</v>
      </c>
      <c r="C4624" t="s">
        <v>81</v>
      </c>
      <c r="D4624" t="s">
        <v>64</v>
      </c>
      <c r="E4624">
        <v>3008</v>
      </c>
    </row>
    <row r="4625" spans="1:5" hidden="1">
      <c r="A4625">
        <v>2000</v>
      </c>
      <c r="B4625" t="s">
        <v>104</v>
      </c>
      <c r="C4625" t="s">
        <v>81</v>
      </c>
      <c r="D4625" t="s">
        <v>67</v>
      </c>
      <c r="E4625">
        <v>0</v>
      </c>
    </row>
    <row r="4626" spans="1:5" hidden="1">
      <c r="A4626">
        <v>2000</v>
      </c>
      <c r="B4626" t="s">
        <v>104</v>
      </c>
      <c r="C4626" t="s">
        <v>81</v>
      </c>
      <c r="D4626" t="s">
        <v>69</v>
      </c>
      <c r="E4626">
        <v>0</v>
      </c>
    </row>
    <row r="4627" spans="1:5" hidden="1">
      <c r="A4627">
        <v>2000</v>
      </c>
      <c r="B4627" t="s">
        <v>104</v>
      </c>
      <c r="C4627" t="s">
        <v>81</v>
      </c>
      <c r="D4627" t="s">
        <v>70</v>
      </c>
      <c r="E4627">
        <v>0</v>
      </c>
    </row>
    <row r="4628" spans="1:5" hidden="1">
      <c r="A4628">
        <v>2000</v>
      </c>
      <c r="B4628" t="s">
        <v>104</v>
      </c>
      <c r="C4628" t="s">
        <v>81</v>
      </c>
      <c r="D4628" t="s">
        <v>86</v>
      </c>
      <c r="E4628">
        <v>29503</v>
      </c>
    </row>
    <row r="4629" spans="1:5" hidden="1">
      <c r="A4629">
        <v>2000</v>
      </c>
      <c r="B4629" t="s">
        <v>104</v>
      </c>
      <c r="C4629" t="s">
        <v>81</v>
      </c>
      <c r="D4629" t="s">
        <v>87</v>
      </c>
      <c r="E4629">
        <v>2915</v>
      </c>
    </row>
    <row r="4630" spans="1:5" hidden="1">
      <c r="A4630">
        <v>2000</v>
      </c>
      <c r="B4630" t="s">
        <v>104</v>
      </c>
      <c r="C4630" t="s">
        <v>81</v>
      </c>
      <c r="D4630" t="s">
        <v>88</v>
      </c>
      <c r="E4630">
        <v>2</v>
      </c>
    </row>
    <row r="4631" spans="1:5" hidden="1">
      <c r="A4631">
        <v>2000</v>
      </c>
      <c r="B4631" t="s">
        <v>104</v>
      </c>
      <c r="C4631" t="s">
        <v>81</v>
      </c>
      <c r="D4631" t="s">
        <v>89</v>
      </c>
      <c r="E4631">
        <v>26586</v>
      </c>
    </row>
    <row r="4632" spans="1:5" hidden="1">
      <c r="A4632">
        <v>2000</v>
      </c>
      <c r="B4632" t="s">
        <v>104</v>
      </c>
      <c r="C4632" t="s">
        <v>81</v>
      </c>
      <c r="D4632" t="s">
        <v>77</v>
      </c>
      <c r="E4632">
        <v>2207</v>
      </c>
    </row>
    <row r="4633" spans="1:5" hidden="1">
      <c r="A4633">
        <v>2000</v>
      </c>
      <c r="B4633" t="s">
        <v>105</v>
      </c>
      <c r="C4633" t="s">
        <v>10</v>
      </c>
      <c r="D4633" t="s">
        <v>91</v>
      </c>
      <c r="E4633">
        <v>721072</v>
      </c>
    </row>
    <row r="4634" spans="1:5" hidden="1">
      <c r="A4634">
        <v>2000</v>
      </c>
      <c r="B4634" t="s">
        <v>105</v>
      </c>
      <c r="C4634" t="s">
        <v>10</v>
      </c>
      <c r="D4634" t="s">
        <v>92</v>
      </c>
      <c r="E4634">
        <v>721072</v>
      </c>
    </row>
    <row r="4635" spans="1:5" hidden="1">
      <c r="A4635">
        <v>2000</v>
      </c>
      <c r="B4635" t="s">
        <v>105</v>
      </c>
      <c r="C4635" t="s">
        <v>23</v>
      </c>
      <c r="D4635" t="s">
        <v>27</v>
      </c>
      <c r="E4635">
        <v>751157</v>
      </c>
    </row>
    <row r="4636" spans="1:5" hidden="1">
      <c r="A4636">
        <v>2000</v>
      </c>
      <c r="B4636" t="s">
        <v>105</v>
      </c>
      <c r="C4636" t="s">
        <v>23</v>
      </c>
      <c r="D4636" t="s">
        <v>28</v>
      </c>
      <c r="E4636">
        <v>751157</v>
      </c>
    </row>
    <row r="4637" spans="1:5" hidden="1">
      <c r="A4637">
        <v>2000</v>
      </c>
      <c r="B4637" t="s">
        <v>105</v>
      </c>
      <c r="C4637" t="s">
        <v>81</v>
      </c>
      <c r="D4637" t="s">
        <v>85</v>
      </c>
      <c r="E4637">
        <v>721072</v>
      </c>
    </row>
    <row r="4638" spans="1:5" hidden="1">
      <c r="A4638">
        <v>2000</v>
      </c>
      <c r="B4638" t="s">
        <v>105</v>
      </c>
      <c r="C4638" t="s">
        <v>81</v>
      </c>
      <c r="D4638" t="s">
        <v>30</v>
      </c>
      <c r="E4638">
        <v>30085</v>
      </c>
    </row>
    <row r="4639" spans="1:5" hidden="1">
      <c r="A4639">
        <v>2000</v>
      </c>
      <c r="B4639" t="s">
        <v>105</v>
      </c>
      <c r="C4639" t="s">
        <v>81</v>
      </c>
      <c r="D4639" t="s">
        <v>31</v>
      </c>
      <c r="E4639">
        <v>30085</v>
      </c>
    </row>
    <row r="4640" spans="1:5" hidden="1">
      <c r="A4640">
        <v>2000</v>
      </c>
      <c r="B4640" t="s">
        <v>106</v>
      </c>
      <c r="C4640" t="s">
        <v>7</v>
      </c>
      <c r="D4640" t="s">
        <v>263</v>
      </c>
      <c r="E4640">
        <v>-89242</v>
      </c>
    </row>
    <row r="4641" spans="1:5" hidden="1">
      <c r="A4641">
        <v>2000</v>
      </c>
      <c r="B4641" t="s">
        <v>106</v>
      </c>
      <c r="C4641" t="s">
        <v>10</v>
      </c>
      <c r="D4641" t="s">
        <v>11</v>
      </c>
      <c r="E4641">
        <v>356955</v>
      </c>
    </row>
    <row r="4642" spans="1:5" hidden="1">
      <c r="A4642">
        <v>2000</v>
      </c>
      <c r="B4642" t="s">
        <v>106</v>
      </c>
      <c r="C4642" t="s">
        <v>10</v>
      </c>
      <c r="D4642" t="s">
        <v>107</v>
      </c>
      <c r="E4642">
        <v>547180</v>
      </c>
    </row>
    <row r="4643" spans="1:5" hidden="1">
      <c r="A4643">
        <v>2000</v>
      </c>
      <c r="B4643" t="s">
        <v>106</v>
      </c>
      <c r="C4643" t="s">
        <v>10</v>
      </c>
      <c r="D4643" t="s">
        <v>108</v>
      </c>
      <c r="E4643">
        <v>387335</v>
      </c>
    </row>
    <row r="4644" spans="1:5" hidden="1">
      <c r="A4644">
        <v>2000</v>
      </c>
      <c r="B4644" t="s">
        <v>106</v>
      </c>
      <c r="C4644" t="s">
        <v>10</v>
      </c>
      <c r="D4644" t="s">
        <v>22</v>
      </c>
      <c r="E4644">
        <v>356958</v>
      </c>
    </row>
    <row r="4645" spans="1:5" hidden="1">
      <c r="A4645">
        <v>2000</v>
      </c>
      <c r="B4645" t="s">
        <v>106</v>
      </c>
      <c r="C4645" t="s">
        <v>23</v>
      </c>
      <c r="D4645" t="s">
        <v>24</v>
      </c>
      <c r="E4645">
        <v>60355</v>
      </c>
    </row>
    <row r="4646" spans="1:5" hidden="1">
      <c r="A4646">
        <v>2000</v>
      </c>
      <c r="B4646" t="s">
        <v>106</v>
      </c>
      <c r="C4646" t="s">
        <v>23</v>
      </c>
      <c r="D4646" t="s">
        <v>25</v>
      </c>
      <c r="E4646">
        <v>60355</v>
      </c>
    </row>
    <row r="4647" spans="1:5" hidden="1">
      <c r="A4647">
        <v>2000</v>
      </c>
      <c r="B4647" t="s">
        <v>106</v>
      </c>
      <c r="C4647" t="s">
        <v>23</v>
      </c>
      <c r="D4647" t="s">
        <v>26</v>
      </c>
      <c r="E4647">
        <v>0</v>
      </c>
    </row>
    <row r="4648" spans="1:5" hidden="1">
      <c r="A4648">
        <v>2000</v>
      </c>
      <c r="B4648" t="s">
        <v>106</v>
      </c>
      <c r="C4648" t="s">
        <v>23</v>
      </c>
      <c r="D4648" t="s">
        <v>30</v>
      </c>
      <c r="E4648">
        <v>0</v>
      </c>
    </row>
    <row r="4649" spans="1:5" hidden="1">
      <c r="A4649">
        <v>2000</v>
      </c>
      <c r="B4649" t="s">
        <v>106</v>
      </c>
      <c r="C4649" t="s">
        <v>23</v>
      </c>
      <c r="D4649" t="s">
        <v>31</v>
      </c>
      <c r="E4649">
        <v>0</v>
      </c>
    </row>
    <row r="4650" spans="1:5" hidden="1">
      <c r="A4650">
        <v>2000</v>
      </c>
      <c r="B4650" t="s">
        <v>106</v>
      </c>
      <c r="C4650" t="s">
        <v>23</v>
      </c>
      <c r="D4650" t="s">
        <v>32</v>
      </c>
      <c r="E4650">
        <v>0</v>
      </c>
    </row>
    <row r="4651" spans="1:5" hidden="1">
      <c r="A4651">
        <v>2000</v>
      </c>
      <c r="B4651" t="s">
        <v>106</v>
      </c>
      <c r="C4651" t="s">
        <v>23</v>
      </c>
      <c r="D4651" t="s">
        <v>33</v>
      </c>
      <c r="E4651">
        <v>116324</v>
      </c>
    </row>
    <row r="4652" spans="1:5" hidden="1">
      <c r="A4652">
        <v>2000</v>
      </c>
      <c r="B4652" t="s">
        <v>106</v>
      </c>
      <c r="C4652" t="s">
        <v>23</v>
      </c>
      <c r="D4652" t="s">
        <v>34</v>
      </c>
      <c r="E4652">
        <v>115194</v>
      </c>
    </row>
    <row r="4653" spans="1:5" hidden="1">
      <c r="A4653">
        <v>2000</v>
      </c>
      <c r="B4653" t="s">
        <v>106</v>
      </c>
      <c r="C4653" t="s">
        <v>23</v>
      </c>
      <c r="D4653" t="s">
        <v>35</v>
      </c>
      <c r="E4653">
        <v>124816</v>
      </c>
    </row>
    <row r="4654" spans="1:5" hidden="1">
      <c r="A4654">
        <v>2000</v>
      </c>
      <c r="B4654" t="s">
        <v>106</v>
      </c>
      <c r="C4654" t="s">
        <v>23</v>
      </c>
      <c r="D4654" t="s">
        <v>36</v>
      </c>
      <c r="E4654">
        <v>666</v>
      </c>
    </row>
    <row r="4655" spans="1:5" hidden="1">
      <c r="A4655">
        <v>2000</v>
      </c>
      <c r="B4655" t="s">
        <v>106</v>
      </c>
      <c r="C4655" t="s">
        <v>23</v>
      </c>
      <c r="D4655" t="s">
        <v>37</v>
      </c>
      <c r="E4655">
        <v>666</v>
      </c>
    </row>
    <row r="4656" spans="1:5" hidden="1">
      <c r="A4656">
        <v>2000</v>
      </c>
      <c r="B4656" t="s">
        <v>106</v>
      </c>
      <c r="C4656" t="s">
        <v>23</v>
      </c>
      <c r="D4656" t="s">
        <v>38</v>
      </c>
      <c r="E4656">
        <v>0</v>
      </c>
    </row>
    <row r="4657" spans="1:5" hidden="1">
      <c r="A4657">
        <v>2000</v>
      </c>
      <c r="B4657" t="s">
        <v>106</v>
      </c>
      <c r="C4657" t="s">
        <v>23</v>
      </c>
      <c r="D4657" t="s">
        <v>39</v>
      </c>
      <c r="E4657">
        <v>464</v>
      </c>
    </row>
    <row r="4658" spans="1:5" hidden="1">
      <c r="A4658">
        <v>2000</v>
      </c>
      <c r="B4658" t="s">
        <v>106</v>
      </c>
      <c r="C4658" t="s">
        <v>23</v>
      </c>
      <c r="D4658" t="s">
        <v>40</v>
      </c>
      <c r="E4658">
        <v>0</v>
      </c>
    </row>
    <row r="4659" spans="1:5" hidden="1">
      <c r="A4659">
        <v>2000</v>
      </c>
      <c r="B4659" t="s">
        <v>106</v>
      </c>
      <c r="C4659" t="s">
        <v>23</v>
      </c>
      <c r="D4659" t="s">
        <v>41</v>
      </c>
      <c r="E4659">
        <v>0</v>
      </c>
    </row>
    <row r="4660" spans="1:5" hidden="1">
      <c r="A4660">
        <v>2000</v>
      </c>
      <c r="B4660" t="s">
        <v>106</v>
      </c>
      <c r="C4660" t="s">
        <v>23</v>
      </c>
      <c r="D4660" t="s">
        <v>42</v>
      </c>
      <c r="E4660">
        <v>0</v>
      </c>
    </row>
    <row r="4661" spans="1:5" hidden="1">
      <c r="A4661">
        <v>2000</v>
      </c>
      <c r="B4661" t="s">
        <v>106</v>
      </c>
      <c r="C4661" t="s">
        <v>23</v>
      </c>
      <c r="D4661" t="s">
        <v>43</v>
      </c>
      <c r="E4661">
        <v>0</v>
      </c>
    </row>
    <row r="4662" spans="1:5" hidden="1">
      <c r="A4662">
        <v>2000</v>
      </c>
      <c r="B4662" t="s">
        <v>106</v>
      </c>
      <c r="C4662" t="s">
        <v>23</v>
      </c>
      <c r="D4662" t="s">
        <v>44</v>
      </c>
      <c r="E4662">
        <v>0</v>
      </c>
    </row>
    <row r="4663" spans="1:5" hidden="1">
      <c r="A4663">
        <v>2000</v>
      </c>
      <c r="B4663" t="s">
        <v>106</v>
      </c>
      <c r="C4663" t="s">
        <v>23</v>
      </c>
      <c r="D4663" t="s">
        <v>45</v>
      </c>
      <c r="E4663">
        <v>0</v>
      </c>
    </row>
    <row r="4664" spans="1:5" hidden="1">
      <c r="A4664">
        <v>2000</v>
      </c>
      <c r="B4664" t="s">
        <v>106</v>
      </c>
      <c r="C4664" t="s">
        <v>23</v>
      </c>
      <c r="D4664" t="s">
        <v>46</v>
      </c>
      <c r="E4664">
        <v>0</v>
      </c>
    </row>
    <row r="4665" spans="1:5" hidden="1">
      <c r="A4665">
        <v>2000</v>
      </c>
      <c r="B4665" t="s">
        <v>106</v>
      </c>
      <c r="C4665" t="s">
        <v>23</v>
      </c>
      <c r="D4665" t="s">
        <v>47</v>
      </c>
      <c r="E4665">
        <v>0</v>
      </c>
    </row>
    <row r="4666" spans="1:5" hidden="1">
      <c r="A4666">
        <v>2000</v>
      </c>
      <c r="B4666" t="s">
        <v>106</v>
      </c>
      <c r="C4666" t="s">
        <v>23</v>
      </c>
      <c r="D4666" t="s">
        <v>48</v>
      </c>
      <c r="E4666">
        <v>43496</v>
      </c>
    </row>
    <row r="4667" spans="1:5" hidden="1">
      <c r="A4667">
        <v>2000</v>
      </c>
      <c r="B4667" t="s">
        <v>106</v>
      </c>
      <c r="C4667" t="s">
        <v>23</v>
      </c>
      <c r="D4667" t="s">
        <v>49</v>
      </c>
      <c r="E4667">
        <v>0</v>
      </c>
    </row>
    <row r="4668" spans="1:5" hidden="1">
      <c r="A4668">
        <v>2000</v>
      </c>
      <c r="B4668" t="s">
        <v>106</v>
      </c>
      <c r="C4668" t="s">
        <v>23</v>
      </c>
      <c r="D4668" t="s">
        <v>50</v>
      </c>
      <c r="E4668">
        <v>0</v>
      </c>
    </row>
    <row r="4669" spans="1:5" hidden="1">
      <c r="A4669">
        <v>2000</v>
      </c>
      <c r="B4669" t="s">
        <v>106</v>
      </c>
      <c r="C4669" t="s">
        <v>23</v>
      </c>
      <c r="D4669" t="s">
        <v>51</v>
      </c>
      <c r="E4669">
        <v>0</v>
      </c>
    </row>
    <row r="4670" spans="1:5" hidden="1">
      <c r="A4670">
        <v>2000</v>
      </c>
      <c r="B4670" t="s">
        <v>106</v>
      </c>
      <c r="C4670" t="s">
        <v>23</v>
      </c>
      <c r="D4670" t="s">
        <v>52</v>
      </c>
      <c r="E4670">
        <v>0</v>
      </c>
    </row>
    <row r="4671" spans="1:5" hidden="1">
      <c r="A4671">
        <v>2000</v>
      </c>
      <c r="B4671" t="s">
        <v>106</v>
      </c>
      <c r="C4671" t="s">
        <v>23</v>
      </c>
      <c r="D4671" t="s">
        <v>53</v>
      </c>
      <c r="E4671">
        <v>0</v>
      </c>
    </row>
    <row r="4672" spans="1:5" hidden="1">
      <c r="A4672">
        <v>2000</v>
      </c>
      <c r="B4672" t="s">
        <v>106</v>
      </c>
      <c r="C4672" t="s">
        <v>23</v>
      </c>
      <c r="D4672" t="s">
        <v>54</v>
      </c>
      <c r="E4672">
        <v>0</v>
      </c>
    </row>
    <row r="4673" spans="1:5" hidden="1">
      <c r="A4673">
        <v>2000</v>
      </c>
      <c r="B4673" t="s">
        <v>106</v>
      </c>
      <c r="C4673" t="s">
        <v>23</v>
      </c>
      <c r="D4673" t="s">
        <v>55</v>
      </c>
      <c r="E4673">
        <v>43496</v>
      </c>
    </row>
    <row r="4674" spans="1:5" hidden="1">
      <c r="A4674">
        <v>2000</v>
      </c>
      <c r="B4674" t="s">
        <v>106</v>
      </c>
      <c r="C4674" t="s">
        <v>23</v>
      </c>
      <c r="D4674" t="s">
        <v>59</v>
      </c>
      <c r="E4674">
        <v>306924</v>
      </c>
    </row>
    <row r="4675" spans="1:5" hidden="1">
      <c r="A4675">
        <v>2000</v>
      </c>
      <c r="B4675" t="s">
        <v>106</v>
      </c>
      <c r="C4675" t="s">
        <v>23</v>
      </c>
      <c r="D4675" t="s">
        <v>60</v>
      </c>
      <c r="E4675">
        <v>0</v>
      </c>
    </row>
    <row r="4676" spans="1:5" hidden="1">
      <c r="A4676">
        <v>2000</v>
      </c>
      <c r="B4676" t="s">
        <v>106</v>
      </c>
      <c r="C4676" t="s">
        <v>23</v>
      </c>
      <c r="D4676" t="s">
        <v>61</v>
      </c>
      <c r="E4676">
        <v>0</v>
      </c>
    </row>
    <row r="4677" spans="1:5" hidden="1">
      <c r="A4677">
        <v>2000</v>
      </c>
      <c r="B4677" t="s">
        <v>106</v>
      </c>
      <c r="C4677" t="s">
        <v>23</v>
      </c>
      <c r="D4677" t="s">
        <v>62</v>
      </c>
      <c r="E4677">
        <v>0</v>
      </c>
    </row>
    <row r="4678" spans="1:5" hidden="1">
      <c r="A4678">
        <v>2000</v>
      </c>
      <c r="B4678" t="s">
        <v>106</v>
      </c>
      <c r="C4678" t="s">
        <v>23</v>
      </c>
      <c r="D4678" t="s">
        <v>64</v>
      </c>
      <c r="E4678">
        <v>306924</v>
      </c>
    </row>
    <row r="4679" spans="1:5" hidden="1">
      <c r="A4679">
        <v>2000</v>
      </c>
      <c r="B4679" t="s">
        <v>106</v>
      </c>
      <c r="C4679" t="s">
        <v>23</v>
      </c>
      <c r="D4679" t="s">
        <v>66</v>
      </c>
      <c r="E4679">
        <v>0</v>
      </c>
    </row>
    <row r="4680" spans="1:5" hidden="1">
      <c r="A4680">
        <v>2000</v>
      </c>
      <c r="B4680" t="s">
        <v>106</v>
      </c>
      <c r="C4680" t="s">
        <v>23</v>
      </c>
      <c r="D4680" t="s">
        <v>67</v>
      </c>
      <c r="E4680">
        <v>34586</v>
      </c>
    </row>
    <row r="4681" spans="1:5" hidden="1">
      <c r="A4681">
        <v>2000</v>
      </c>
      <c r="B4681" t="s">
        <v>106</v>
      </c>
      <c r="C4681" t="s">
        <v>23</v>
      </c>
      <c r="D4681" t="s">
        <v>68</v>
      </c>
      <c r="E4681">
        <v>0</v>
      </c>
    </row>
    <row r="4682" spans="1:5" hidden="1">
      <c r="A4682">
        <v>2000</v>
      </c>
      <c r="B4682" t="s">
        <v>106</v>
      </c>
      <c r="C4682" t="s">
        <v>23</v>
      </c>
      <c r="D4682" t="s">
        <v>69</v>
      </c>
      <c r="E4682">
        <v>25661</v>
      </c>
    </row>
    <row r="4683" spans="1:5" hidden="1">
      <c r="A4683">
        <v>2000</v>
      </c>
      <c r="B4683" t="s">
        <v>106</v>
      </c>
      <c r="C4683" t="s">
        <v>23</v>
      </c>
      <c r="D4683" t="s">
        <v>70</v>
      </c>
      <c r="E4683">
        <v>8925</v>
      </c>
    </row>
    <row r="4684" spans="1:5" hidden="1">
      <c r="A4684">
        <v>2000</v>
      </c>
      <c r="B4684" t="s">
        <v>106</v>
      </c>
      <c r="C4684" t="s">
        <v>23</v>
      </c>
      <c r="D4684" t="s">
        <v>71</v>
      </c>
      <c r="E4684">
        <v>-3</v>
      </c>
    </row>
    <row r="4685" spans="1:5" hidden="1">
      <c r="A4685">
        <v>2000</v>
      </c>
      <c r="B4685" t="s">
        <v>106</v>
      </c>
      <c r="C4685" t="s">
        <v>23</v>
      </c>
      <c r="D4685" t="s">
        <v>109</v>
      </c>
      <c r="E4685">
        <v>2526564</v>
      </c>
    </row>
    <row r="4686" spans="1:5" hidden="1">
      <c r="A4686">
        <v>2000</v>
      </c>
      <c r="B4686" t="s">
        <v>106</v>
      </c>
      <c r="C4686" t="s">
        <v>23</v>
      </c>
      <c r="D4686" t="s">
        <v>110</v>
      </c>
      <c r="E4686">
        <v>1433165</v>
      </c>
    </row>
    <row r="4687" spans="1:5" hidden="1">
      <c r="A4687">
        <v>2000</v>
      </c>
      <c r="B4687" t="s">
        <v>106</v>
      </c>
      <c r="C4687" t="s">
        <v>23</v>
      </c>
      <c r="D4687" t="s">
        <v>111</v>
      </c>
      <c r="E4687">
        <v>1093399</v>
      </c>
    </row>
    <row r="4688" spans="1:5" hidden="1">
      <c r="A4688">
        <v>2000</v>
      </c>
      <c r="B4688" t="s">
        <v>106</v>
      </c>
      <c r="C4688" t="s">
        <v>23</v>
      </c>
      <c r="D4688" t="s">
        <v>112</v>
      </c>
      <c r="E4688">
        <v>29093</v>
      </c>
    </row>
    <row r="4689" spans="1:5" hidden="1">
      <c r="A4689">
        <v>2000</v>
      </c>
      <c r="B4689" t="s">
        <v>106</v>
      </c>
      <c r="C4689" t="s">
        <v>81</v>
      </c>
      <c r="D4689" t="s">
        <v>24</v>
      </c>
      <c r="E4689">
        <v>3403</v>
      </c>
    </row>
    <row r="4690" spans="1:5" hidden="1">
      <c r="A4690">
        <v>2000</v>
      </c>
      <c r="B4690" t="s">
        <v>106</v>
      </c>
      <c r="C4690" t="s">
        <v>81</v>
      </c>
      <c r="D4690" t="s">
        <v>25</v>
      </c>
      <c r="E4690">
        <v>3403</v>
      </c>
    </row>
    <row r="4691" spans="1:5" hidden="1">
      <c r="A4691">
        <v>2000</v>
      </c>
      <c r="B4691" t="s">
        <v>106</v>
      </c>
      <c r="C4691" t="s">
        <v>81</v>
      </c>
      <c r="D4691" t="s">
        <v>26</v>
      </c>
      <c r="E4691">
        <v>0</v>
      </c>
    </row>
    <row r="4692" spans="1:5" hidden="1">
      <c r="A4692">
        <v>2000</v>
      </c>
      <c r="B4692" t="s">
        <v>106</v>
      </c>
      <c r="C4692" t="s">
        <v>81</v>
      </c>
      <c r="D4692" t="s">
        <v>27</v>
      </c>
      <c r="E4692">
        <v>0</v>
      </c>
    </row>
    <row r="4693" spans="1:5" hidden="1">
      <c r="A4693">
        <v>2000</v>
      </c>
      <c r="B4693" t="s">
        <v>106</v>
      </c>
      <c r="C4693" t="s">
        <v>81</v>
      </c>
      <c r="D4693" t="s">
        <v>28</v>
      </c>
      <c r="E4693">
        <v>0</v>
      </c>
    </row>
    <row r="4694" spans="1:5" hidden="1">
      <c r="A4694">
        <v>2000</v>
      </c>
      <c r="B4694" t="s">
        <v>106</v>
      </c>
      <c r="C4694" t="s">
        <v>81</v>
      </c>
      <c r="D4694" t="s">
        <v>82</v>
      </c>
      <c r="E4694">
        <v>0</v>
      </c>
    </row>
    <row r="4695" spans="1:5" hidden="1">
      <c r="A4695">
        <v>2000</v>
      </c>
      <c r="B4695" t="s">
        <v>106</v>
      </c>
      <c r="C4695" t="s">
        <v>81</v>
      </c>
      <c r="D4695" t="s">
        <v>83</v>
      </c>
      <c r="E4695">
        <v>0</v>
      </c>
    </row>
    <row r="4696" spans="1:5" hidden="1">
      <c r="A4696">
        <v>2000</v>
      </c>
      <c r="B4696" t="s">
        <v>106</v>
      </c>
      <c r="C4696" t="s">
        <v>81</v>
      </c>
      <c r="D4696" t="s">
        <v>84</v>
      </c>
      <c r="E4696">
        <v>0</v>
      </c>
    </row>
    <row r="4697" spans="1:5" hidden="1">
      <c r="A4697">
        <v>2000</v>
      </c>
      <c r="B4697" t="s">
        <v>106</v>
      </c>
      <c r="C4697" t="s">
        <v>81</v>
      </c>
      <c r="D4697" t="s">
        <v>29</v>
      </c>
      <c r="E4697">
        <v>0</v>
      </c>
    </row>
    <row r="4698" spans="1:5" hidden="1">
      <c r="A4698">
        <v>2000</v>
      </c>
      <c r="B4698" t="s">
        <v>106</v>
      </c>
      <c r="C4698" t="s">
        <v>81</v>
      </c>
      <c r="D4698" t="s">
        <v>33</v>
      </c>
      <c r="E4698">
        <v>181774</v>
      </c>
    </row>
    <row r="4699" spans="1:5" hidden="1">
      <c r="A4699">
        <v>2000</v>
      </c>
      <c r="B4699" t="s">
        <v>106</v>
      </c>
      <c r="C4699" t="s">
        <v>81</v>
      </c>
      <c r="D4699" t="s">
        <v>34</v>
      </c>
      <c r="E4699">
        <v>116246</v>
      </c>
    </row>
    <row r="4700" spans="1:5" hidden="1">
      <c r="A4700">
        <v>2000</v>
      </c>
      <c r="B4700" t="s">
        <v>106</v>
      </c>
      <c r="C4700" t="s">
        <v>81</v>
      </c>
      <c r="D4700" t="s">
        <v>35</v>
      </c>
      <c r="E4700">
        <v>101151</v>
      </c>
    </row>
    <row r="4701" spans="1:5" hidden="1">
      <c r="A4701">
        <v>2000</v>
      </c>
      <c r="B4701" t="s">
        <v>106</v>
      </c>
      <c r="C4701" t="s">
        <v>81</v>
      </c>
      <c r="D4701" t="s">
        <v>36</v>
      </c>
      <c r="E4701">
        <v>15170</v>
      </c>
    </row>
    <row r="4702" spans="1:5" hidden="1">
      <c r="A4702">
        <v>2000</v>
      </c>
      <c r="B4702" t="s">
        <v>106</v>
      </c>
      <c r="C4702" t="s">
        <v>81</v>
      </c>
      <c r="D4702" t="s">
        <v>37</v>
      </c>
      <c r="E4702">
        <v>15170</v>
      </c>
    </row>
    <row r="4703" spans="1:5" hidden="1">
      <c r="A4703">
        <v>2000</v>
      </c>
      <c r="B4703" t="s">
        <v>106</v>
      </c>
      <c r="C4703" t="s">
        <v>81</v>
      </c>
      <c r="D4703" t="s">
        <v>38</v>
      </c>
      <c r="E4703">
        <v>0</v>
      </c>
    </row>
    <row r="4704" spans="1:5" hidden="1">
      <c r="A4704">
        <v>2000</v>
      </c>
      <c r="B4704" t="s">
        <v>106</v>
      </c>
      <c r="C4704" t="s">
        <v>81</v>
      </c>
      <c r="D4704" t="s">
        <v>39</v>
      </c>
      <c r="E4704">
        <v>50358</v>
      </c>
    </row>
    <row r="4705" spans="1:5" hidden="1">
      <c r="A4705">
        <v>2000</v>
      </c>
      <c r="B4705" t="s">
        <v>106</v>
      </c>
      <c r="C4705" t="s">
        <v>81</v>
      </c>
      <c r="D4705" t="s">
        <v>40</v>
      </c>
      <c r="E4705">
        <v>0</v>
      </c>
    </row>
    <row r="4706" spans="1:5" hidden="1">
      <c r="A4706">
        <v>2000</v>
      </c>
      <c r="B4706" t="s">
        <v>106</v>
      </c>
      <c r="C4706" t="s">
        <v>81</v>
      </c>
      <c r="D4706" t="s">
        <v>41</v>
      </c>
      <c r="E4706">
        <v>0</v>
      </c>
    </row>
    <row r="4707" spans="1:5" hidden="1">
      <c r="A4707">
        <v>2000</v>
      </c>
      <c r="B4707" t="s">
        <v>106</v>
      </c>
      <c r="C4707" t="s">
        <v>81</v>
      </c>
      <c r="D4707" t="s">
        <v>42</v>
      </c>
      <c r="E4707">
        <v>0</v>
      </c>
    </row>
    <row r="4708" spans="1:5" hidden="1">
      <c r="A4708">
        <v>2000</v>
      </c>
      <c r="B4708" t="s">
        <v>106</v>
      </c>
      <c r="C4708" t="s">
        <v>81</v>
      </c>
      <c r="D4708" t="s">
        <v>43</v>
      </c>
      <c r="E4708">
        <v>0</v>
      </c>
    </row>
    <row r="4709" spans="1:5" hidden="1">
      <c r="A4709">
        <v>2000</v>
      </c>
      <c r="B4709" t="s">
        <v>106</v>
      </c>
      <c r="C4709" t="s">
        <v>81</v>
      </c>
      <c r="D4709" t="s">
        <v>44</v>
      </c>
      <c r="E4709">
        <v>0</v>
      </c>
    </row>
    <row r="4710" spans="1:5" hidden="1">
      <c r="A4710">
        <v>2000</v>
      </c>
      <c r="B4710" t="s">
        <v>106</v>
      </c>
      <c r="C4710" t="s">
        <v>81</v>
      </c>
      <c r="D4710" t="s">
        <v>45</v>
      </c>
      <c r="E4710">
        <v>0</v>
      </c>
    </row>
    <row r="4711" spans="1:5" hidden="1">
      <c r="A4711">
        <v>2000</v>
      </c>
      <c r="B4711" t="s">
        <v>106</v>
      </c>
      <c r="C4711" t="s">
        <v>81</v>
      </c>
      <c r="D4711" t="s">
        <v>46</v>
      </c>
      <c r="E4711">
        <v>0</v>
      </c>
    </row>
    <row r="4712" spans="1:5" hidden="1">
      <c r="A4712">
        <v>2000</v>
      </c>
      <c r="B4712" t="s">
        <v>106</v>
      </c>
      <c r="C4712" t="s">
        <v>81</v>
      </c>
      <c r="D4712" t="s">
        <v>47</v>
      </c>
      <c r="E4712">
        <v>0</v>
      </c>
    </row>
    <row r="4713" spans="1:5" hidden="1">
      <c r="A4713">
        <v>2000</v>
      </c>
      <c r="B4713" t="s">
        <v>106</v>
      </c>
      <c r="C4713" t="s">
        <v>81</v>
      </c>
      <c r="D4713" t="s">
        <v>48</v>
      </c>
      <c r="E4713">
        <v>411</v>
      </c>
    </row>
    <row r="4714" spans="1:5" hidden="1">
      <c r="A4714">
        <v>2000</v>
      </c>
      <c r="B4714" t="s">
        <v>106</v>
      </c>
      <c r="C4714" t="s">
        <v>81</v>
      </c>
      <c r="D4714" t="s">
        <v>49</v>
      </c>
      <c r="E4714">
        <v>0</v>
      </c>
    </row>
    <row r="4715" spans="1:5" hidden="1">
      <c r="A4715">
        <v>2000</v>
      </c>
      <c r="B4715" t="s">
        <v>106</v>
      </c>
      <c r="C4715" t="s">
        <v>81</v>
      </c>
      <c r="D4715" t="s">
        <v>50</v>
      </c>
      <c r="E4715">
        <v>0</v>
      </c>
    </row>
    <row r="4716" spans="1:5" hidden="1">
      <c r="A4716">
        <v>2000</v>
      </c>
      <c r="B4716" t="s">
        <v>106</v>
      </c>
      <c r="C4716" t="s">
        <v>81</v>
      </c>
      <c r="D4716" t="s">
        <v>51</v>
      </c>
      <c r="E4716">
        <v>0</v>
      </c>
    </row>
    <row r="4717" spans="1:5" hidden="1">
      <c r="A4717">
        <v>2000</v>
      </c>
      <c r="B4717" t="s">
        <v>106</v>
      </c>
      <c r="C4717" t="s">
        <v>81</v>
      </c>
      <c r="D4717" t="s">
        <v>52</v>
      </c>
      <c r="E4717">
        <v>0</v>
      </c>
    </row>
    <row r="4718" spans="1:5" hidden="1">
      <c r="A4718">
        <v>2000</v>
      </c>
      <c r="B4718" t="s">
        <v>106</v>
      </c>
      <c r="C4718" t="s">
        <v>81</v>
      </c>
      <c r="D4718" t="s">
        <v>53</v>
      </c>
      <c r="E4718">
        <v>0</v>
      </c>
    </row>
    <row r="4719" spans="1:5" hidden="1">
      <c r="A4719">
        <v>2000</v>
      </c>
      <c r="B4719" t="s">
        <v>106</v>
      </c>
      <c r="C4719" t="s">
        <v>81</v>
      </c>
      <c r="D4719" t="s">
        <v>54</v>
      </c>
      <c r="E4719">
        <v>0</v>
      </c>
    </row>
    <row r="4720" spans="1:5" hidden="1">
      <c r="A4720">
        <v>2000</v>
      </c>
      <c r="B4720" t="s">
        <v>106</v>
      </c>
      <c r="C4720" t="s">
        <v>81</v>
      </c>
      <c r="D4720" t="s">
        <v>55</v>
      </c>
      <c r="E4720">
        <v>411</v>
      </c>
    </row>
    <row r="4721" spans="1:6" hidden="1">
      <c r="A4721">
        <v>2000</v>
      </c>
      <c r="B4721" t="s">
        <v>106</v>
      </c>
      <c r="C4721" t="s">
        <v>81</v>
      </c>
      <c r="D4721" t="s">
        <v>59</v>
      </c>
      <c r="E4721">
        <v>181666</v>
      </c>
    </row>
    <row r="4722" spans="1:6" hidden="1">
      <c r="A4722">
        <v>2000</v>
      </c>
      <c r="B4722" t="s">
        <v>106</v>
      </c>
      <c r="C4722" t="s">
        <v>81</v>
      </c>
      <c r="D4722" t="s">
        <v>60</v>
      </c>
      <c r="E4722">
        <v>0</v>
      </c>
    </row>
    <row r="4723" spans="1:6" hidden="1">
      <c r="A4723">
        <v>2000</v>
      </c>
      <c r="B4723" t="s">
        <v>106</v>
      </c>
      <c r="C4723" t="s">
        <v>81</v>
      </c>
      <c r="D4723" t="s">
        <v>61</v>
      </c>
      <c r="E4723">
        <v>0</v>
      </c>
    </row>
    <row r="4724" spans="1:6" hidden="1">
      <c r="A4724">
        <v>2000</v>
      </c>
      <c r="B4724" t="s">
        <v>106</v>
      </c>
      <c r="C4724" t="s">
        <v>81</v>
      </c>
      <c r="D4724" t="s">
        <v>62</v>
      </c>
      <c r="E4724">
        <v>0</v>
      </c>
    </row>
    <row r="4725" spans="1:6" hidden="1">
      <c r="A4725">
        <v>2000</v>
      </c>
      <c r="B4725" t="s">
        <v>106</v>
      </c>
      <c r="C4725" t="s">
        <v>81</v>
      </c>
      <c r="D4725" t="s">
        <v>64</v>
      </c>
      <c r="E4725">
        <v>181666</v>
      </c>
    </row>
    <row r="4726" spans="1:6" hidden="1">
      <c r="A4726">
        <v>2000</v>
      </c>
      <c r="B4726" t="s">
        <v>106</v>
      </c>
      <c r="C4726" t="s">
        <v>81</v>
      </c>
      <c r="D4726" t="s">
        <v>65</v>
      </c>
      <c r="E4726">
        <v>0</v>
      </c>
      <c r="F4726">
        <v>90</v>
      </c>
    </row>
    <row r="4727" spans="1:6" hidden="1">
      <c r="A4727">
        <v>2000</v>
      </c>
      <c r="B4727" t="s">
        <v>106</v>
      </c>
      <c r="C4727" t="s">
        <v>81</v>
      </c>
      <c r="D4727" t="s">
        <v>66</v>
      </c>
      <c r="E4727">
        <v>0</v>
      </c>
    </row>
    <row r="4728" spans="1:6" hidden="1">
      <c r="A4728">
        <v>2000</v>
      </c>
      <c r="B4728" t="s">
        <v>106</v>
      </c>
      <c r="C4728" t="s">
        <v>81</v>
      </c>
      <c r="D4728" t="s">
        <v>67</v>
      </c>
      <c r="E4728">
        <v>4206</v>
      </c>
    </row>
    <row r="4729" spans="1:6" hidden="1">
      <c r="A4729">
        <v>2000</v>
      </c>
      <c r="B4729" t="s">
        <v>106</v>
      </c>
      <c r="C4729" t="s">
        <v>81</v>
      </c>
      <c r="D4729" t="s">
        <v>68</v>
      </c>
      <c r="E4729">
        <v>0</v>
      </c>
    </row>
    <row r="4730" spans="1:6" hidden="1">
      <c r="A4730">
        <v>2000</v>
      </c>
      <c r="B4730" t="s">
        <v>106</v>
      </c>
      <c r="C4730" t="s">
        <v>81</v>
      </c>
      <c r="D4730" t="s">
        <v>69</v>
      </c>
      <c r="E4730">
        <v>0</v>
      </c>
    </row>
    <row r="4731" spans="1:6" hidden="1">
      <c r="A4731">
        <v>2000</v>
      </c>
      <c r="B4731" t="s">
        <v>106</v>
      </c>
      <c r="C4731" t="s">
        <v>81</v>
      </c>
      <c r="D4731" t="s">
        <v>70</v>
      </c>
      <c r="E4731">
        <v>4206</v>
      </c>
    </row>
    <row r="4732" spans="1:6" hidden="1">
      <c r="A4732">
        <v>2000</v>
      </c>
      <c r="B4732" t="s">
        <v>106</v>
      </c>
      <c r="C4732" t="s">
        <v>81</v>
      </c>
      <c r="D4732" t="s">
        <v>113</v>
      </c>
      <c r="E4732">
        <v>3073744</v>
      </c>
    </row>
    <row r="4733" spans="1:6" hidden="1">
      <c r="A4733">
        <v>2000</v>
      </c>
      <c r="B4733" t="s">
        <v>106</v>
      </c>
      <c r="C4733" t="s">
        <v>81</v>
      </c>
      <c r="D4733" t="s">
        <v>114</v>
      </c>
      <c r="E4733">
        <v>2462449</v>
      </c>
    </row>
    <row r="4734" spans="1:6" hidden="1">
      <c r="A4734">
        <v>2000</v>
      </c>
      <c r="B4734" t="s">
        <v>106</v>
      </c>
      <c r="C4734" t="s">
        <v>81</v>
      </c>
      <c r="D4734" t="s">
        <v>115</v>
      </c>
      <c r="E4734">
        <v>611295</v>
      </c>
    </row>
    <row r="4735" spans="1:6" hidden="1">
      <c r="A4735">
        <v>2000</v>
      </c>
      <c r="B4735" t="s">
        <v>106</v>
      </c>
      <c r="C4735" t="s">
        <v>81</v>
      </c>
      <c r="D4735" t="s">
        <v>116</v>
      </c>
      <c r="E4735">
        <v>4375</v>
      </c>
    </row>
    <row r="4736" spans="1:6" hidden="1">
      <c r="A4736">
        <v>2001</v>
      </c>
      <c r="B4736" t="s">
        <v>6</v>
      </c>
      <c r="C4736" t="s">
        <v>7</v>
      </c>
      <c r="D4736" t="s">
        <v>263</v>
      </c>
      <c r="E4736">
        <v>71286</v>
      </c>
    </row>
    <row r="4737" spans="1:6" hidden="1">
      <c r="A4737">
        <v>2001</v>
      </c>
      <c r="B4737" t="s">
        <v>6</v>
      </c>
      <c r="C4737" t="s">
        <v>7</v>
      </c>
      <c r="D4737" t="s">
        <v>8</v>
      </c>
      <c r="E4737">
        <v>938697</v>
      </c>
    </row>
    <row r="4738" spans="1:6" hidden="1">
      <c r="A4738">
        <v>2001</v>
      </c>
      <c r="B4738" t="s">
        <v>6</v>
      </c>
      <c r="C4738" t="s">
        <v>7</v>
      </c>
      <c r="D4738" t="s">
        <v>9</v>
      </c>
      <c r="E4738">
        <v>2009850</v>
      </c>
    </row>
    <row r="4739" spans="1:6" hidden="1">
      <c r="A4739">
        <v>2001</v>
      </c>
      <c r="B4739" t="s">
        <v>6</v>
      </c>
      <c r="C4739" t="s">
        <v>10</v>
      </c>
      <c r="D4739" t="s">
        <v>11</v>
      </c>
      <c r="E4739">
        <v>136641</v>
      </c>
    </row>
    <row r="4740" spans="1:6" hidden="1">
      <c r="A4740">
        <v>2001</v>
      </c>
      <c r="B4740" t="s">
        <v>6</v>
      </c>
      <c r="C4740" t="s">
        <v>10</v>
      </c>
      <c r="D4740" t="s">
        <v>12</v>
      </c>
      <c r="E4740">
        <v>7317740</v>
      </c>
    </row>
    <row r="4741" spans="1:6" hidden="1">
      <c r="A4741">
        <v>2001</v>
      </c>
      <c r="B4741" t="s">
        <v>6</v>
      </c>
      <c r="C4741" t="s">
        <v>10</v>
      </c>
      <c r="D4741" t="s">
        <v>13</v>
      </c>
      <c r="E4741">
        <v>5969566</v>
      </c>
    </row>
    <row r="4742" spans="1:6" hidden="1">
      <c r="A4742">
        <v>2001</v>
      </c>
      <c r="B4742" t="s">
        <v>6</v>
      </c>
      <c r="C4742" t="s">
        <v>10</v>
      </c>
      <c r="D4742" t="s">
        <v>14</v>
      </c>
      <c r="E4742">
        <v>3476070</v>
      </c>
    </row>
    <row r="4743" spans="1:6" hidden="1">
      <c r="A4743">
        <v>2001</v>
      </c>
      <c r="B4743" t="s">
        <v>6</v>
      </c>
      <c r="C4743" t="s">
        <v>10</v>
      </c>
      <c r="D4743" t="s">
        <v>15</v>
      </c>
      <c r="E4743">
        <v>2973151</v>
      </c>
    </row>
    <row r="4744" spans="1:6" hidden="1">
      <c r="A4744">
        <v>2001</v>
      </c>
      <c r="B4744" t="s">
        <v>6</v>
      </c>
      <c r="C4744" t="s">
        <v>10</v>
      </c>
      <c r="D4744" t="s">
        <v>16</v>
      </c>
      <c r="E4744">
        <v>502919</v>
      </c>
    </row>
    <row r="4745" spans="1:6" hidden="1">
      <c r="A4745">
        <v>2001</v>
      </c>
      <c r="B4745" t="s">
        <v>6</v>
      </c>
      <c r="C4745" t="s">
        <v>10</v>
      </c>
      <c r="D4745" t="s">
        <v>17</v>
      </c>
      <c r="E4745">
        <v>0</v>
      </c>
      <c r="F4745">
        <v>20</v>
      </c>
    </row>
    <row r="4746" spans="1:6" hidden="1">
      <c r="A4746">
        <v>2001</v>
      </c>
      <c r="B4746" t="s">
        <v>6</v>
      </c>
      <c r="C4746" t="s">
        <v>10</v>
      </c>
      <c r="D4746" t="s">
        <v>18</v>
      </c>
      <c r="E4746">
        <v>7340312</v>
      </c>
    </row>
    <row r="4747" spans="1:6" hidden="1">
      <c r="A4747">
        <v>2001</v>
      </c>
      <c r="B4747" t="s">
        <v>6</v>
      </c>
      <c r="C4747" t="s">
        <v>10</v>
      </c>
      <c r="D4747" t="s">
        <v>19</v>
      </c>
      <c r="E4747">
        <v>7469385</v>
      </c>
    </row>
    <row r="4748" spans="1:6" hidden="1">
      <c r="A4748">
        <v>2001</v>
      </c>
      <c r="B4748" t="s">
        <v>6</v>
      </c>
      <c r="C4748" t="s">
        <v>10</v>
      </c>
      <c r="D4748" t="s">
        <v>20</v>
      </c>
      <c r="E4748">
        <v>7469385</v>
      </c>
    </row>
    <row r="4749" spans="1:6" hidden="1">
      <c r="A4749">
        <v>2001</v>
      </c>
      <c r="B4749" t="s">
        <v>6</v>
      </c>
      <c r="C4749" t="s">
        <v>10</v>
      </c>
      <c r="D4749" t="s">
        <v>21</v>
      </c>
      <c r="E4749">
        <v>1448073</v>
      </c>
    </row>
    <row r="4750" spans="1:6" hidden="1">
      <c r="A4750">
        <v>2001</v>
      </c>
      <c r="B4750" t="s">
        <v>6</v>
      </c>
      <c r="C4750" t="s">
        <v>10</v>
      </c>
      <c r="D4750" t="s">
        <v>22</v>
      </c>
      <c r="E4750">
        <v>-586214</v>
      </c>
    </row>
    <row r="4751" spans="1:6" hidden="1">
      <c r="A4751">
        <v>2001</v>
      </c>
      <c r="B4751" t="s">
        <v>6</v>
      </c>
      <c r="C4751" t="s">
        <v>23</v>
      </c>
      <c r="D4751" t="s">
        <v>24</v>
      </c>
      <c r="E4751">
        <v>3001162</v>
      </c>
    </row>
    <row r="4752" spans="1:6" hidden="1">
      <c r="A4752">
        <v>2001</v>
      </c>
      <c r="B4752" t="s">
        <v>6</v>
      </c>
      <c r="C4752" t="s">
        <v>23</v>
      </c>
      <c r="D4752" t="s">
        <v>25</v>
      </c>
      <c r="E4752">
        <v>2457000</v>
      </c>
    </row>
    <row r="4753" spans="1:5" hidden="1">
      <c r="A4753">
        <v>2001</v>
      </c>
      <c r="B4753" t="s">
        <v>6</v>
      </c>
      <c r="C4753" t="s">
        <v>23</v>
      </c>
      <c r="D4753" t="s">
        <v>26</v>
      </c>
      <c r="E4753">
        <v>544162</v>
      </c>
    </row>
    <row r="4754" spans="1:5" hidden="1">
      <c r="A4754">
        <v>2001</v>
      </c>
      <c r="B4754" t="s">
        <v>6</v>
      </c>
      <c r="C4754" t="s">
        <v>23</v>
      </c>
      <c r="D4754" t="s">
        <v>27</v>
      </c>
      <c r="E4754">
        <v>889768</v>
      </c>
    </row>
    <row r="4755" spans="1:5" hidden="1">
      <c r="A4755">
        <v>2001</v>
      </c>
      <c r="B4755" t="s">
        <v>6</v>
      </c>
      <c r="C4755" t="s">
        <v>23</v>
      </c>
      <c r="D4755" t="s">
        <v>28</v>
      </c>
      <c r="E4755">
        <v>773704</v>
      </c>
    </row>
    <row r="4756" spans="1:5" hidden="1">
      <c r="A4756">
        <v>2001</v>
      </c>
      <c r="B4756" t="s">
        <v>6</v>
      </c>
      <c r="C4756" t="s">
        <v>23</v>
      </c>
      <c r="D4756" t="s">
        <v>29</v>
      </c>
      <c r="E4756">
        <v>116064</v>
      </c>
    </row>
    <row r="4757" spans="1:5" hidden="1">
      <c r="A4757">
        <v>2001</v>
      </c>
      <c r="B4757" t="s">
        <v>6</v>
      </c>
      <c r="C4757" t="s">
        <v>23</v>
      </c>
      <c r="D4757" t="s">
        <v>30</v>
      </c>
      <c r="E4757">
        <v>49260</v>
      </c>
    </row>
    <row r="4758" spans="1:5" hidden="1">
      <c r="A4758">
        <v>2001</v>
      </c>
      <c r="B4758" t="s">
        <v>6</v>
      </c>
      <c r="C4758" t="s">
        <v>23</v>
      </c>
      <c r="D4758" t="s">
        <v>31</v>
      </c>
      <c r="E4758">
        <v>23351</v>
      </c>
    </row>
    <row r="4759" spans="1:5" hidden="1">
      <c r="A4759">
        <v>2001</v>
      </c>
      <c r="B4759" t="s">
        <v>6</v>
      </c>
      <c r="C4759" t="s">
        <v>23</v>
      </c>
      <c r="D4759" t="s">
        <v>32</v>
      </c>
      <c r="E4759">
        <v>25909</v>
      </c>
    </row>
    <row r="4760" spans="1:5" hidden="1">
      <c r="A4760">
        <v>2001</v>
      </c>
      <c r="B4760" t="s">
        <v>6</v>
      </c>
      <c r="C4760" t="s">
        <v>23</v>
      </c>
      <c r="D4760" t="s">
        <v>33</v>
      </c>
      <c r="E4760">
        <v>1382451</v>
      </c>
    </row>
    <row r="4761" spans="1:5" hidden="1">
      <c r="A4761">
        <v>2001</v>
      </c>
      <c r="B4761" t="s">
        <v>6</v>
      </c>
      <c r="C4761" t="s">
        <v>23</v>
      </c>
      <c r="D4761" t="s">
        <v>34</v>
      </c>
      <c r="E4761">
        <v>374463</v>
      </c>
    </row>
    <row r="4762" spans="1:5" hidden="1">
      <c r="A4762">
        <v>2001</v>
      </c>
      <c r="B4762" t="s">
        <v>6</v>
      </c>
      <c r="C4762" t="s">
        <v>23</v>
      </c>
      <c r="D4762" t="s">
        <v>35</v>
      </c>
      <c r="E4762">
        <v>437727</v>
      </c>
    </row>
    <row r="4763" spans="1:5" hidden="1">
      <c r="A4763">
        <v>2001</v>
      </c>
      <c r="B4763" t="s">
        <v>6</v>
      </c>
      <c r="C4763" t="s">
        <v>23</v>
      </c>
      <c r="D4763" t="s">
        <v>36</v>
      </c>
      <c r="E4763">
        <v>959298</v>
      </c>
    </row>
    <row r="4764" spans="1:5" hidden="1">
      <c r="A4764">
        <v>2001</v>
      </c>
      <c r="B4764" t="s">
        <v>6</v>
      </c>
      <c r="C4764" t="s">
        <v>23</v>
      </c>
      <c r="D4764" t="s">
        <v>37</v>
      </c>
      <c r="E4764">
        <v>187844</v>
      </c>
    </row>
    <row r="4765" spans="1:5" hidden="1">
      <c r="A4765">
        <v>2001</v>
      </c>
      <c r="B4765" t="s">
        <v>6</v>
      </c>
      <c r="C4765" t="s">
        <v>23</v>
      </c>
      <c r="D4765" t="s">
        <v>38</v>
      </c>
      <c r="E4765">
        <v>771454</v>
      </c>
    </row>
    <row r="4766" spans="1:5" hidden="1">
      <c r="A4766">
        <v>2001</v>
      </c>
      <c r="B4766" t="s">
        <v>6</v>
      </c>
      <c r="C4766" t="s">
        <v>23</v>
      </c>
      <c r="D4766" t="s">
        <v>39</v>
      </c>
      <c r="E4766">
        <v>32110</v>
      </c>
    </row>
    <row r="4767" spans="1:5" hidden="1">
      <c r="A4767">
        <v>2001</v>
      </c>
      <c r="B4767" t="s">
        <v>6</v>
      </c>
      <c r="C4767" t="s">
        <v>23</v>
      </c>
      <c r="D4767" t="s">
        <v>40</v>
      </c>
      <c r="E4767">
        <v>2946</v>
      </c>
    </row>
    <row r="4768" spans="1:5" hidden="1">
      <c r="A4768">
        <v>2001</v>
      </c>
      <c r="B4768" t="s">
        <v>6</v>
      </c>
      <c r="C4768" t="s">
        <v>23</v>
      </c>
      <c r="D4768" t="s">
        <v>41</v>
      </c>
      <c r="E4768">
        <v>2793</v>
      </c>
    </row>
    <row r="4769" spans="1:5" hidden="1">
      <c r="A4769">
        <v>2001</v>
      </c>
      <c r="B4769" t="s">
        <v>6</v>
      </c>
      <c r="C4769" t="s">
        <v>23</v>
      </c>
      <c r="D4769" t="s">
        <v>42</v>
      </c>
      <c r="E4769">
        <v>153</v>
      </c>
    </row>
    <row r="4770" spans="1:5" hidden="1">
      <c r="A4770">
        <v>2001</v>
      </c>
      <c r="B4770" t="s">
        <v>6</v>
      </c>
      <c r="C4770" t="s">
        <v>23</v>
      </c>
      <c r="D4770" t="s">
        <v>43</v>
      </c>
      <c r="E4770">
        <v>0</v>
      </c>
    </row>
    <row r="4771" spans="1:5" hidden="1">
      <c r="A4771">
        <v>2001</v>
      </c>
      <c r="B4771" t="s">
        <v>6</v>
      </c>
      <c r="C4771" t="s">
        <v>23</v>
      </c>
      <c r="D4771" t="s">
        <v>44</v>
      </c>
      <c r="E4771">
        <v>13633</v>
      </c>
    </row>
    <row r="4772" spans="1:5" hidden="1">
      <c r="A4772">
        <v>2001</v>
      </c>
      <c r="B4772" t="s">
        <v>6</v>
      </c>
      <c r="C4772" t="s">
        <v>23</v>
      </c>
      <c r="D4772" t="s">
        <v>45</v>
      </c>
      <c r="E4772">
        <v>561064</v>
      </c>
    </row>
    <row r="4773" spans="1:5" hidden="1">
      <c r="A4773">
        <v>2001</v>
      </c>
      <c r="B4773" t="s">
        <v>6</v>
      </c>
      <c r="C4773" t="s">
        <v>23</v>
      </c>
      <c r="D4773" t="s">
        <v>46</v>
      </c>
      <c r="E4773">
        <v>548739</v>
      </c>
    </row>
    <row r="4774" spans="1:5" hidden="1">
      <c r="A4774">
        <v>2001</v>
      </c>
      <c r="B4774" t="s">
        <v>6</v>
      </c>
      <c r="C4774" t="s">
        <v>23</v>
      </c>
      <c r="D4774" t="s">
        <v>47</v>
      </c>
      <c r="E4774">
        <v>12325</v>
      </c>
    </row>
    <row r="4775" spans="1:5" hidden="1">
      <c r="A4775">
        <v>2001</v>
      </c>
      <c r="B4775" t="s">
        <v>6</v>
      </c>
      <c r="C4775" t="s">
        <v>23</v>
      </c>
      <c r="D4775" t="s">
        <v>48</v>
      </c>
      <c r="E4775">
        <v>2276139</v>
      </c>
    </row>
    <row r="4776" spans="1:5" hidden="1">
      <c r="A4776">
        <v>2001</v>
      </c>
      <c r="B4776" t="s">
        <v>6</v>
      </c>
      <c r="C4776" t="s">
        <v>23</v>
      </c>
      <c r="D4776" t="s">
        <v>49</v>
      </c>
      <c r="E4776">
        <v>718932</v>
      </c>
    </row>
    <row r="4777" spans="1:5" hidden="1">
      <c r="A4777">
        <v>2001</v>
      </c>
      <c r="B4777" t="s">
        <v>6</v>
      </c>
      <c r="C4777" t="s">
        <v>23</v>
      </c>
      <c r="D4777" t="s">
        <v>50</v>
      </c>
      <c r="E4777">
        <v>506546</v>
      </c>
    </row>
    <row r="4778" spans="1:5" hidden="1">
      <c r="A4778">
        <v>2001</v>
      </c>
      <c r="B4778" t="s">
        <v>6</v>
      </c>
      <c r="C4778" t="s">
        <v>23</v>
      </c>
      <c r="D4778" t="s">
        <v>51</v>
      </c>
      <c r="E4778">
        <v>37616</v>
      </c>
    </row>
    <row r="4779" spans="1:5" hidden="1">
      <c r="A4779">
        <v>2001</v>
      </c>
      <c r="B4779" t="s">
        <v>6</v>
      </c>
      <c r="C4779" t="s">
        <v>23</v>
      </c>
      <c r="D4779" t="s">
        <v>52</v>
      </c>
      <c r="E4779">
        <v>174618</v>
      </c>
    </row>
    <row r="4780" spans="1:5" hidden="1">
      <c r="A4780">
        <v>2001</v>
      </c>
      <c r="B4780" t="s">
        <v>6</v>
      </c>
      <c r="C4780" t="s">
        <v>23</v>
      </c>
      <c r="D4780" t="s">
        <v>53</v>
      </c>
      <c r="E4780">
        <v>153</v>
      </c>
    </row>
    <row r="4781" spans="1:5" hidden="1">
      <c r="A4781">
        <v>2001</v>
      </c>
      <c r="B4781" t="s">
        <v>6</v>
      </c>
      <c r="C4781" t="s">
        <v>23</v>
      </c>
      <c r="D4781" t="s">
        <v>54</v>
      </c>
      <c r="E4781">
        <v>0</v>
      </c>
    </row>
    <row r="4782" spans="1:5" hidden="1">
      <c r="A4782">
        <v>2001</v>
      </c>
      <c r="B4782" t="s">
        <v>6</v>
      </c>
      <c r="C4782" t="s">
        <v>23</v>
      </c>
      <c r="D4782" t="s">
        <v>55</v>
      </c>
      <c r="E4782">
        <v>857660</v>
      </c>
    </row>
    <row r="4783" spans="1:5" hidden="1">
      <c r="A4783">
        <v>2001</v>
      </c>
      <c r="B4783" t="s">
        <v>6</v>
      </c>
      <c r="C4783" t="s">
        <v>23</v>
      </c>
      <c r="D4783" t="s">
        <v>56</v>
      </c>
      <c r="E4783">
        <v>699547</v>
      </c>
    </row>
    <row r="4784" spans="1:5" hidden="1">
      <c r="A4784">
        <v>2001</v>
      </c>
      <c r="B4784" t="s">
        <v>6</v>
      </c>
      <c r="C4784" t="s">
        <v>23</v>
      </c>
      <c r="D4784" t="s">
        <v>57</v>
      </c>
      <c r="E4784">
        <v>695695</v>
      </c>
    </row>
    <row r="4785" spans="1:6" hidden="1">
      <c r="A4785">
        <v>2001</v>
      </c>
      <c r="B4785" t="s">
        <v>6</v>
      </c>
      <c r="C4785" t="s">
        <v>23</v>
      </c>
      <c r="D4785" t="s">
        <v>58</v>
      </c>
      <c r="E4785">
        <v>3852</v>
      </c>
    </row>
    <row r="4786" spans="1:6" hidden="1">
      <c r="A4786">
        <v>2001</v>
      </c>
      <c r="B4786" t="s">
        <v>6</v>
      </c>
      <c r="C4786" t="s">
        <v>23</v>
      </c>
      <c r="D4786" t="s">
        <v>59</v>
      </c>
      <c r="E4786">
        <v>384128</v>
      </c>
    </row>
    <row r="4787" spans="1:6" hidden="1">
      <c r="A4787">
        <v>2001</v>
      </c>
      <c r="B4787" t="s">
        <v>6</v>
      </c>
      <c r="C4787" t="s">
        <v>23</v>
      </c>
      <c r="D4787" t="s">
        <v>60</v>
      </c>
      <c r="E4787">
        <v>48608</v>
      </c>
    </row>
    <row r="4788" spans="1:6" hidden="1">
      <c r="A4788">
        <v>2001</v>
      </c>
      <c r="B4788" t="s">
        <v>6</v>
      </c>
      <c r="C4788" t="s">
        <v>23</v>
      </c>
      <c r="D4788" t="s">
        <v>61</v>
      </c>
      <c r="E4788">
        <v>46448</v>
      </c>
    </row>
    <row r="4789" spans="1:6" hidden="1">
      <c r="A4789">
        <v>2001</v>
      </c>
      <c r="B4789" t="s">
        <v>6</v>
      </c>
      <c r="C4789" t="s">
        <v>23</v>
      </c>
      <c r="D4789" t="s">
        <v>62</v>
      </c>
      <c r="E4789">
        <v>0</v>
      </c>
    </row>
    <row r="4790" spans="1:6" hidden="1">
      <c r="A4790">
        <v>2001</v>
      </c>
      <c r="B4790" t="s">
        <v>6</v>
      </c>
      <c r="C4790" t="s">
        <v>23</v>
      </c>
      <c r="D4790" t="s">
        <v>63</v>
      </c>
      <c r="E4790">
        <v>0</v>
      </c>
    </row>
    <row r="4791" spans="1:6" hidden="1">
      <c r="A4791">
        <v>2001</v>
      </c>
      <c r="B4791" t="s">
        <v>6</v>
      </c>
      <c r="C4791" t="s">
        <v>23</v>
      </c>
      <c r="D4791" t="s">
        <v>64</v>
      </c>
      <c r="E4791">
        <v>289072</v>
      </c>
    </row>
    <row r="4792" spans="1:6" hidden="1">
      <c r="A4792">
        <v>2001</v>
      </c>
      <c r="B4792" t="s">
        <v>6</v>
      </c>
      <c r="C4792" t="s">
        <v>23</v>
      </c>
      <c r="D4792" t="s">
        <v>65</v>
      </c>
      <c r="E4792">
        <v>0</v>
      </c>
      <c r="F4792">
        <v>90</v>
      </c>
    </row>
    <row r="4793" spans="1:6" hidden="1">
      <c r="A4793">
        <v>2001</v>
      </c>
      <c r="B4793" t="s">
        <v>6</v>
      </c>
      <c r="C4793" t="s">
        <v>23</v>
      </c>
      <c r="D4793" t="s">
        <v>66</v>
      </c>
      <c r="E4793">
        <v>153</v>
      </c>
    </row>
    <row r="4794" spans="1:6" hidden="1">
      <c r="A4794">
        <v>2001</v>
      </c>
      <c r="B4794" t="s">
        <v>6</v>
      </c>
      <c r="C4794" t="s">
        <v>23</v>
      </c>
      <c r="D4794" t="s">
        <v>67</v>
      </c>
      <c r="E4794">
        <v>169089</v>
      </c>
    </row>
    <row r="4795" spans="1:6" hidden="1">
      <c r="A4795">
        <v>2001</v>
      </c>
      <c r="B4795" t="s">
        <v>6</v>
      </c>
      <c r="C4795" t="s">
        <v>23</v>
      </c>
      <c r="D4795" t="s">
        <v>68</v>
      </c>
      <c r="E4795">
        <v>0</v>
      </c>
    </row>
    <row r="4796" spans="1:6" hidden="1">
      <c r="A4796">
        <v>2001</v>
      </c>
      <c r="B4796" t="s">
        <v>6</v>
      </c>
      <c r="C4796" t="s">
        <v>23</v>
      </c>
      <c r="D4796" t="s">
        <v>69</v>
      </c>
      <c r="E4796">
        <v>161378</v>
      </c>
    </row>
    <row r="4797" spans="1:6" hidden="1">
      <c r="A4797">
        <v>2001</v>
      </c>
      <c r="B4797" t="s">
        <v>6</v>
      </c>
      <c r="C4797" t="s">
        <v>23</v>
      </c>
      <c r="D4797" t="s">
        <v>70</v>
      </c>
      <c r="E4797">
        <v>7711</v>
      </c>
    </row>
    <row r="4798" spans="1:6" hidden="1">
      <c r="A4798">
        <v>2001</v>
      </c>
      <c r="B4798" t="s">
        <v>6</v>
      </c>
      <c r="C4798" t="s">
        <v>23</v>
      </c>
      <c r="D4798" t="s">
        <v>71</v>
      </c>
      <c r="E4798">
        <v>93</v>
      </c>
    </row>
    <row r="4799" spans="1:6" hidden="1">
      <c r="A4799">
        <v>2001</v>
      </c>
      <c r="B4799" t="s">
        <v>6</v>
      </c>
      <c r="C4799" t="s">
        <v>23</v>
      </c>
      <c r="D4799" t="s">
        <v>72</v>
      </c>
      <c r="E4799">
        <v>7947816</v>
      </c>
    </row>
    <row r="4800" spans="1:6" hidden="1">
      <c r="A4800">
        <v>2001</v>
      </c>
      <c r="B4800" t="s">
        <v>6</v>
      </c>
      <c r="C4800" t="s">
        <v>23</v>
      </c>
      <c r="D4800" t="s">
        <v>73</v>
      </c>
      <c r="E4800">
        <v>6021313</v>
      </c>
    </row>
    <row r="4801" spans="1:5" hidden="1">
      <c r="A4801">
        <v>2001</v>
      </c>
      <c r="B4801" t="s">
        <v>6</v>
      </c>
      <c r="C4801" t="s">
        <v>23</v>
      </c>
      <c r="D4801" t="s">
        <v>74</v>
      </c>
      <c r="E4801">
        <v>5217101</v>
      </c>
    </row>
    <row r="4802" spans="1:5" hidden="1">
      <c r="A4802">
        <v>2001</v>
      </c>
      <c r="B4802" t="s">
        <v>6</v>
      </c>
      <c r="C4802" t="s">
        <v>23</v>
      </c>
      <c r="D4802" t="s">
        <v>75</v>
      </c>
      <c r="E4802">
        <v>804212</v>
      </c>
    </row>
    <row r="4803" spans="1:5" hidden="1">
      <c r="A4803">
        <v>2001</v>
      </c>
      <c r="B4803" t="s">
        <v>6</v>
      </c>
      <c r="C4803" t="s">
        <v>23</v>
      </c>
      <c r="D4803" t="s">
        <v>76</v>
      </c>
      <c r="E4803">
        <v>2070935</v>
      </c>
    </row>
    <row r="4804" spans="1:5" hidden="1">
      <c r="A4804">
        <v>2001</v>
      </c>
      <c r="B4804" t="s">
        <v>6</v>
      </c>
      <c r="C4804" t="s">
        <v>23</v>
      </c>
      <c r="D4804" t="s">
        <v>77</v>
      </c>
      <c r="E4804">
        <v>1348173</v>
      </c>
    </row>
    <row r="4805" spans="1:5" hidden="1">
      <c r="A4805">
        <v>2001</v>
      </c>
      <c r="B4805" t="s">
        <v>6</v>
      </c>
      <c r="C4805" t="s">
        <v>23</v>
      </c>
      <c r="D4805" t="s">
        <v>78</v>
      </c>
      <c r="E4805">
        <v>1988192</v>
      </c>
    </row>
    <row r="4806" spans="1:5" hidden="1">
      <c r="A4806">
        <v>2001</v>
      </c>
      <c r="B4806" t="s">
        <v>6</v>
      </c>
      <c r="C4806" t="s">
        <v>23</v>
      </c>
      <c r="D4806" t="s">
        <v>79</v>
      </c>
      <c r="E4806">
        <v>83332</v>
      </c>
    </row>
    <row r="4807" spans="1:5" hidden="1">
      <c r="A4807">
        <v>2001</v>
      </c>
      <c r="B4807" t="s">
        <v>6</v>
      </c>
      <c r="C4807" t="s">
        <v>23</v>
      </c>
      <c r="D4807" t="s">
        <v>80</v>
      </c>
      <c r="E4807">
        <v>-589</v>
      </c>
    </row>
    <row r="4808" spans="1:5" hidden="1">
      <c r="A4808">
        <v>2001</v>
      </c>
      <c r="B4808" t="s">
        <v>6</v>
      </c>
      <c r="C4808" t="s">
        <v>81</v>
      </c>
      <c r="D4808" t="s">
        <v>24</v>
      </c>
      <c r="E4808">
        <v>3095110</v>
      </c>
    </row>
    <row r="4809" spans="1:5" hidden="1">
      <c r="A4809">
        <v>2001</v>
      </c>
      <c r="B4809" t="s">
        <v>6</v>
      </c>
      <c r="C4809" t="s">
        <v>81</v>
      </c>
      <c r="D4809" t="s">
        <v>25</v>
      </c>
      <c r="E4809">
        <v>2550948</v>
      </c>
    </row>
    <row r="4810" spans="1:5" hidden="1">
      <c r="A4810">
        <v>2001</v>
      </c>
      <c r="B4810" t="s">
        <v>6</v>
      </c>
      <c r="C4810" t="s">
        <v>81</v>
      </c>
      <c r="D4810" t="s">
        <v>26</v>
      </c>
      <c r="E4810">
        <v>544162</v>
      </c>
    </row>
    <row r="4811" spans="1:5" hidden="1">
      <c r="A4811">
        <v>2001</v>
      </c>
      <c r="B4811" t="s">
        <v>6</v>
      </c>
      <c r="C4811" t="s">
        <v>81</v>
      </c>
      <c r="D4811" t="s">
        <v>27</v>
      </c>
      <c r="E4811">
        <v>889768</v>
      </c>
    </row>
    <row r="4812" spans="1:5" hidden="1">
      <c r="A4812">
        <v>2001</v>
      </c>
      <c r="B4812" t="s">
        <v>6</v>
      </c>
      <c r="C4812" t="s">
        <v>81</v>
      </c>
      <c r="D4812" t="s">
        <v>28</v>
      </c>
      <c r="E4812">
        <v>773704</v>
      </c>
    </row>
    <row r="4813" spans="1:5" hidden="1">
      <c r="A4813">
        <v>2001</v>
      </c>
      <c r="B4813" t="s">
        <v>6</v>
      </c>
      <c r="C4813" t="s">
        <v>81</v>
      </c>
      <c r="D4813" t="s">
        <v>82</v>
      </c>
      <c r="E4813">
        <v>499185</v>
      </c>
    </row>
    <row r="4814" spans="1:5" hidden="1">
      <c r="A4814">
        <v>2001</v>
      </c>
      <c r="B4814" t="s">
        <v>6</v>
      </c>
      <c r="C4814" t="s">
        <v>81</v>
      </c>
      <c r="D4814" t="s">
        <v>83</v>
      </c>
      <c r="E4814">
        <v>21827</v>
      </c>
    </row>
    <row r="4815" spans="1:5" hidden="1">
      <c r="A4815">
        <v>2001</v>
      </c>
      <c r="B4815" t="s">
        <v>6</v>
      </c>
      <c r="C4815" t="s">
        <v>81</v>
      </c>
      <c r="D4815" t="s">
        <v>84</v>
      </c>
      <c r="E4815">
        <v>252692</v>
      </c>
    </row>
    <row r="4816" spans="1:5" hidden="1">
      <c r="A4816">
        <v>2001</v>
      </c>
      <c r="B4816" t="s">
        <v>6</v>
      </c>
      <c r="C4816" t="s">
        <v>81</v>
      </c>
      <c r="D4816" t="s">
        <v>85</v>
      </c>
      <c r="E4816">
        <v>750353</v>
      </c>
    </row>
    <row r="4817" spans="1:5" hidden="1">
      <c r="A4817">
        <v>2001</v>
      </c>
      <c r="B4817" t="s">
        <v>6</v>
      </c>
      <c r="C4817" t="s">
        <v>81</v>
      </c>
      <c r="D4817" t="s">
        <v>29</v>
      </c>
      <c r="E4817">
        <v>116064</v>
      </c>
    </row>
    <row r="4818" spans="1:5" hidden="1">
      <c r="A4818">
        <v>2001</v>
      </c>
      <c r="B4818" t="s">
        <v>6</v>
      </c>
      <c r="C4818" t="s">
        <v>81</v>
      </c>
      <c r="D4818" t="s">
        <v>30</v>
      </c>
      <c r="E4818">
        <v>49260</v>
      </c>
    </row>
    <row r="4819" spans="1:5" hidden="1">
      <c r="A4819">
        <v>2001</v>
      </c>
      <c r="B4819" t="s">
        <v>6</v>
      </c>
      <c r="C4819" t="s">
        <v>81</v>
      </c>
      <c r="D4819" t="s">
        <v>31</v>
      </c>
      <c r="E4819">
        <v>23351</v>
      </c>
    </row>
    <row r="4820" spans="1:5" hidden="1">
      <c r="A4820">
        <v>2001</v>
      </c>
      <c r="B4820" t="s">
        <v>6</v>
      </c>
      <c r="C4820" t="s">
        <v>81</v>
      </c>
      <c r="D4820" t="s">
        <v>32</v>
      </c>
      <c r="E4820">
        <v>25909</v>
      </c>
    </row>
    <row r="4821" spans="1:5" hidden="1">
      <c r="A4821">
        <v>2001</v>
      </c>
      <c r="B4821" t="s">
        <v>6</v>
      </c>
      <c r="C4821" t="s">
        <v>81</v>
      </c>
      <c r="D4821" t="s">
        <v>33</v>
      </c>
      <c r="E4821">
        <v>1311075</v>
      </c>
    </row>
    <row r="4822" spans="1:5" hidden="1">
      <c r="A4822">
        <v>2001</v>
      </c>
      <c r="B4822" t="s">
        <v>6</v>
      </c>
      <c r="C4822" t="s">
        <v>81</v>
      </c>
      <c r="D4822" t="s">
        <v>34</v>
      </c>
      <c r="E4822">
        <v>366122</v>
      </c>
    </row>
    <row r="4823" spans="1:5" hidden="1">
      <c r="A4823">
        <v>2001</v>
      </c>
      <c r="B4823" t="s">
        <v>6</v>
      </c>
      <c r="C4823" t="s">
        <v>81</v>
      </c>
      <c r="D4823" t="s">
        <v>35</v>
      </c>
      <c r="E4823">
        <v>458067</v>
      </c>
    </row>
    <row r="4824" spans="1:5" hidden="1">
      <c r="A4824">
        <v>2001</v>
      </c>
      <c r="B4824" t="s">
        <v>6</v>
      </c>
      <c r="C4824" t="s">
        <v>81</v>
      </c>
      <c r="D4824" t="s">
        <v>36</v>
      </c>
      <c r="E4824">
        <v>926754</v>
      </c>
    </row>
    <row r="4825" spans="1:5" hidden="1">
      <c r="A4825">
        <v>2001</v>
      </c>
      <c r="B4825" t="s">
        <v>6</v>
      </c>
      <c r="C4825" t="s">
        <v>81</v>
      </c>
      <c r="D4825" t="s">
        <v>37</v>
      </c>
      <c r="E4825">
        <v>155300</v>
      </c>
    </row>
    <row r="4826" spans="1:5" hidden="1">
      <c r="A4826">
        <v>2001</v>
      </c>
      <c r="B4826" t="s">
        <v>6</v>
      </c>
      <c r="C4826" t="s">
        <v>81</v>
      </c>
      <c r="D4826" t="s">
        <v>38</v>
      </c>
      <c r="E4826">
        <v>771454</v>
      </c>
    </row>
    <row r="4827" spans="1:5" hidden="1">
      <c r="A4827">
        <v>2001</v>
      </c>
      <c r="B4827" t="s">
        <v>6</v>
      </c>
      <c r="C4827" t="s">
        <v>81</v>
      </c>
      <c r="D4827" t="s">
        <v>39</v>
      </c>
      <c r="E4827">
        <v>1619</v>
      </c>
    </row>
    <row r="4828" spans="1:5" hidden="1">
      <c r="A4828">
        <v>2001</v>
      </c>
      <c r="B4828" t="s">
        <v>6</v>
      </c>
      <c r="C4828" t="s">
        <v>81</v>
      </c>
      <c r="D4828" t="s">
        <v>40</v>
      </c>
      <c r="E4828">
        <v>2947</v>
      </c>
    </row>
    <row r="4829" spans="1:5" hidden="1">
      <c r="A4829">
        <v>2001</v>
      </c>
      <c r="B4829" t="s">
        <v>6</v>
      </c>
      <c r="C4829" t="s">
        <v>81</v>
      </c>
      <c r="D4829" t="s">
        <v>41</v>
      </c>
      <c r="E4829">
        <v>2794</v>
      </c>
    </row>
    <row r="4830" spans="1:5" hidden="1">
      <c r="A4830">
        <v>2001</v>
      </c>
      <c r="B4830" t="s">
        <v>6</v>
      </c>
      <c r="C4830" t="s">
        <v>81</v>
      </c>
      <c r="D4830" t="s">
        <v>42</v>
      </c>
      <c r="E4830">
        <v>153</v>
      </c>
    </row>
    <row r="4831" spans="1:5" hidden="1">
      <c r="A4831">
        <v>2001</v>
      </c>
      <c r="B4831" t="s">
        <v>6</v>
      </c>
      <c r="C4831" t="s">
        <v>81</v>
      </c>
      <c r="D4831" t="s">
        <v>43</v>
      </c>
      <c r="E4831">
        <v>0</v>
      </c>
    </row>
    <row r="4832" spans="1:5" hidden="1">
      <c r="A4832">
        <v>2001</v>
      </c>
      <c r="B4832" t="s">
        <v>6</v>
      </c>
      <c r="C4832" t="s">
        <v>81</v>
      </c>
      <c r="D4832" t="s">
        <v>44</v>
      </c>
      <c r="E4832">
        <v>13633</v>
      </c>
    </row>
    <row r="4833" spans="1:5" hidden="1">
      <c r="A4833">
        <v>2001</v>
      </c>
      <c r="B4833" t="s">
        <v>6</v>
      </c>
      <c r="C4833" t="s">
        <v>81</v>
      </c>
      <c r="D4833" t="s">
        <v>45</v>
      </c>
      <c r="E4833">
        <v>561064</v>
      </c>
    </row>
    <row r="4834" spans="1:5" hidden="1">
      <c r="A4834">
        <v>2001</v>
      </c>
      <c r="B4834" t="s">
        <v>6</v>
      </c>
      <c r="C4834" t="s">
        <v>81</v>
      </c>
      <c r="D4834" t="s">
        <v>46</v>
      </c>
      <c r="E4834">
        <v>548739</v>
      </c>
    </row>
    <row r="4835" spans="1:5" hidden="1">
      <c r="A4835">
        <v>2001</v>
      </c>
      <c r="B4835" t="s">
        <v>6</v>
      </c>
      <c r="C4835" t="s">
        <v>81</v>
      </c>
      <c r="D4835" t="s">
        <v>47</v>
      </c>
      <c r="E4835">
        <v>12325</v>
      </c>
    </row>
    <row r="4836" spans="1:5" hidden="1">
      <c r="A4836">
        <v>2001</v>
      </c>
      <c r="B4836" t="s">
        <v>6</v>
      </c>
      <c r="C4836" t="s">
        <v>81</v>
      </c>
      <c r="D4836" t="s">
        <v>48</v>
      </c>
      <c r="E4836">
        <v>2316737</v>
      </c>
    </row>
    <row r="4837" spans="1:5" hidden="1">
      <c r="A4837">
        <v>2001</v>
      </c>
      <c r="B4837" t="s">
        <v>6</v>
      </c>
      <c r="C4837" t="s">
        <v>81</v>
      </c>
      <c r="D4837" t="s">
        <v>49</v>
      </c>
      <c r="E4837">
        <v>718932</v>
      </c>
    </row>
    <row r="4838" spans="1:5" hidden="1">
      <c r="A4838">
        <v>2001</v>
      </c>
      <c r="B4838" t="s">
        <v>6</v>
      </c>
      <c r="C4838" t="s">
        <v>81</v>
      </c>
      <c r="D4838" t="s">
        <v>50</v>
      </c>
      <c r="E4838">
        <v>506546</v>
      </c>
    </row>
    <row r="4839" spans="1:5" hidden="1">
      <c r="A4839">
        <v>2001</v>
      </c>
      <c r="B4839" t="s">
        <v>6</v>
      </c>
      <c r="C4839" t="s">
        <v>81</v>
      </c>
      <c r="D4839" t="s">
        <v>51</v>
      </c>
      <c r="E4839">
        <v>37616</v>
      </c>
    </row>
    <row r="4840" spans="1:5" hidden="1">
      <c r="A4840">
        <v>2001</v>
      </c>
      <c r="B4840" t="s">
        <v>6</v>
      </c>
      <c r="C4840" t="s">
        <v>81</v>
      </c>
      <c r="D4840" t="s">
        <v>52</v>
      </c>
      <c r="E4840">
        <v>174618</v>
      </c>
    </row>
    <row r="4841" spans="1:5" hidden="1">
      <c r="A4841">
        <v>2001</v>
      </c>
      <c r="B4841" t="s">
        <v>6</v>
      </c>
      <c r="C4841" t="s">
        <v>81</v>
      </c>
      <c r="D4841" t="s">
        <v>53</v>
      </c>
      <c r="E4841">
        <v>153</v>
      </c>
    </row>
    <row r="4842" spans="1:5" hidden="1">
      <c r="A4842">
        <v>2001</v>
      </c>
      <c r="B4842" t="s">
        <v>6</v>
      </c>
      <c r="C4842" t="s">
        <v>81</v>
      </c>
      <c r="D4842" t="s">
        <v>54</v>
      </c>
      <c r="E4842">
        <v>0</v>
      </c>
    </row>
    <row r="4843" spans="1:5" hidden="1">
      <c r="A4843">
        <v>2001</v>
      </c>
      <c r="B4843" t="s">
        <v>6</v>
      </c>
      <c r="C4843" t="s">
        <v>81</v>
      </c>
      <c r="D4843" t="s">
        <v>55</v>
      </c>
      <c r="E4843">
        <v>898258</v>
      </c>
    </row>
    <row r="4844" spans="1:5" hidden="1">
      <c r="A4844">
        <v>2001</v>
      </c>
      <c r="B4844" t="s">
        <v>6</v>
      </c>
      <c r="C4844" t="s">
        <v>81</v>
      </c>
      <c r="D4844" t="s">
        <v>56</v>
      </c>
      <c r="E4844">
        <v>699547</v>
      </c>
    </row>
    <row r="4845" spans="1:5" hidden="1">
      <c r="A4845">
        <v>2001</v>
      </c>
      <c r="B4845" t="s">
        <v>6</v>
      </c>
      <c r="C4845" t="s">
        <v>81</v>
      </c>
      <c r="D4845" t="s">
        <v>57</v>
      </c>
      <c r="E4845">
        <v>695695</v>
      </c>
    </row>
    <row r="4846" spans="1:5" hidden="1">
      <c r="A4846">
        <v>2001</v>
      </c>
      <c r="B4846" t="s">
        <v>6</v>
      </c>
      <c r="C4846" t="s">
        <v>81</v>
      </c>
      <c r="D4846" t="s">
        <v>58</v>
      </c>
      <c r="E4846">
        <v>3852</v>
      </c>
    </row>
    <row r="4847" spans="1:5" hidden="1">
      <c r="A4847">
        <v>2001</v>
      </c>
      <c r="B4847" t="s">
        <v>6</v>
      </c>
      <c r="C4847" t="s">
        <v>81</v>
      </c>
      <c r="D4847" t="s">
        <v>59</v>
      </c>
      <c r="E4847">
        <v>472603</v>
      </c>
    </row>
    <row r="4848" spans="1:5" hidden="1">
      <c r="A4848">
        <v>2001</v>
      </c>
      <c r="B4848" t="s">
        <v>6</v>
      </c>
      <c r="C4848" t="s">
        <v>81</v>
      </c>
      <c r="D4848" t="s">
        <v>60</v>
      </c>
      <c r="E4848">
        <v>48608</v>
      </c>
    </row>
    <row r="4849" spans="1:6" hidden="1">
      <c r="A4849">
        <v>2001</v>
      </c>
      <c r="B4849" t="s">
        <v>6</v>
      </c>
      <c r="C4849" t="s">
        <v>81</v>
      </c>
      <c r="D4849" t="s">
        <v>61</v>
      </c>
      <c r="E4849">
        <v>46448</v>
      </c>
    </row>
    <row r="4850" spans="1:6" hidden="1">
      <c r="A4850">
        <v>2001</v>
      </c>
      <c r="B4850" t="s">
        <v>6</v>
      </c>
      <c r="C4850" t="s">
        <v>81</v>
      </c>
      <c r="D4850" t="s">
        <v>62</v>
      </c>
      <c r="E4850">
        <v>0</v>
      </c>
    </row>
    <row r="4851" spans="1:6" hidden="1">
      <c r="A4851">
        <v>2001</v>
      </c>
      <c r="B4851" t="s">
        <v>6</v>
      </c>
      <c r="C4851" t="s">
        <v>81</v>
      </c>
      <c r="D4851" t="s">
        <v>64</v>
      </c>
      <c r="E4851">
        <v>377547</v>
      </c>
    </row>
    <row r="4852" spans="1:6" hidden="1">
      <c r="A4852">
        <v>2001</v>
      </c>
      <c r="B4852" t="s">
        <v>6</v>
      </c>
      <c r="C4852" t="s">
        <v>81</v>
      </c>
      <c r="D4852" t="s">
        <v>66</v>
      </c>
      <c r="E4852">
        <v>153</v>
      </c>
    </row>
    <row r="4853" spans="1:6" hidden="1">
      <c r="A4853">
        <v>2001</v>
      </c>
      <c r="B4853" t="s">
        <v>6</v>
      </c>
      <c r="C4853" t="s">
        <v>81</v>
      </c>
      <c r="D4853" t="s">
        <v>67</v>
      </c>
      <c r="E4853">
        <v>205831</v>
      </c>
    </row>
    <row r="4854" spans="1:6" hidden="1">
      <c r="A4854">
        <v>2001</v>
      </c>
      <c r="B4854" t="s">
        <v>6</v>
      </c>
      <c r="C4854" t="s">
        <v>81</v>
      </c>
      <c r="D4854" t="s">
        <v>68</v>
      </c>
      <c r="E4854">
        <v>0</v>
      </c>
    </row>
    <row r="4855" spans="1:6" hidden="1">
      <c r="A4855">
        <v>2001</v>
      </c>
      <c r="B4855" t="s">
        <v>6</v>
      </c>
      <c r="C4855" t="s">
        <v>81</v>
      </c>
      <c r="D4855" t="s">
        <v>69</v>
      </c>
      <c r="E4855">
        <v>197252</v>
      </c>
    </row>
    <row r="4856" spans="1:6" hidden="1">
      <c r="A4856">
        <v>2001</v>
      </c>
      <c r="B4856" t="s">
        <v>6</v>
      </c>
      <c r="C4856" t="s">
        <v>81</v>
      </c>
      <c r="D4856" t="s">
        <v>70</v>
      </c>
      <c r="E4856">
        <v>8579</v>
      </c>
    </row>
    <row r="4857" spans="1:6" hidden="1">
      <c r="A4857">
        <v>2001</v>
      </c>
      <c r="B4857" t="s">
        <v>6</v>
      </c>
      <c r="C4857" t="s">
        <v>81</v>
      </c>
      <c r="D4857" t="s">
        <v>86</v>
      </c>
      <c r="E4857">
        <v>14515203</v>
      </c>
    </row>
    <row r="4858" spans="1:6" hidden="1">
      <c r="A4858">
        <v>2001</v>
      </c>
      <c r="B4858" t="s">
        <v>6</v>
      </c>
      <c r="C4858" t="s">
        <v>81</v>
      </c>
      <c r="D4858" t="s">
        <v>87</v>
      </c>
      <c r="E4858">
        <v>12506582</v>
      </c>
    </row>
    <row r="4859" spans="1:6" hidden="1">
      <c r="A4859">
        <v>2001</v>
      </c>
      <c r="B4859" t="s">
        <v>6</v>
      </c>
      <c r="C4859" t="s">
        <v>81</v>
      </c>
      <c r="D4859" t="s">
        <v>88</v>
      </c>
      <c r="E4859">
        <v>472743</v>
      </c>
    </row>
    <row r="4860" spans="1:6" hidden="1">
      <c r="A4860">
        <v>2001</v>
      </c>
      <c r="B4860" t="s">
        <v>6</v>
      </c>
      <c r="C4860" t="s">
        <v>81</v>
      </c>
      <c r="D4860" t="s">
        <v>89</v>
      </c>
      <c r="E4860">
        <v>1535878</v>
      </c>
    </row>
    <row r="4861" spans="1:6" hidden="1">
      <c r="A4861">
        <v>2001</v>
      </c>
      <c r="B4861" t="s">
        <v>6</v>
      </c>
      <c r="C4861" t="s">
        <v>81</v>
      </c>
      <c r="D4861" t="s">
        <v>77</v>
      </c>
      <c r="E4861">
        <v>1348173</v>
      </c>
    </row>
    <row r="4862" spans="1:6" hidden="1">
      <c r="A4862">
        <v>2001</v>
      </c>
      <c r="B4862" t="s">
        <v>90</v>
      </c>
      <c r="C4862" t="s">
        <v>7</v>
      </c>
      <c r="D4862" t="s">
        <v>263</v>
      </c>
      <c r="E4862">
        <v>162477</v>
      </c>
    </row>
    <row r="4863" spans="1:6" hidden="1">
      <c r="A4863">
        <v>2001</v>
      </c>
      <c r="B4863" t="s">
        <v>90</v>
      </c>
      <c r="C4863" t="s">
        <v>7</v>
      </c>
      <c r="D4863" t="s">
        <v>8</v>
      </c>
      <c r="E4863">
        <v>0</v>
      </c>
      <c r="F4863">
        <v>20</v>
      </c>
    </row>
    <row r="4864" spans="1:6" hidden="1">
      <c r="A4864">
        <v>2001</v>
      </c>
      <c r="B4864" t="s">
        <v>90</v>
      </c>
      <c r="C4864" t="s">
        <v>7</v>
      </c>
      <c r="D4864" t="s">
        <v>9</v>
      </c>
      <c r="E4864">
        <v>0</v>
      </c>
      <c r="F4864">
        <v>20</v>
      </c>
    </row>
    <row r="4865" spans="1:5" hidden="1">
      <c r="A4865">
        <v>2001</v>
      </c>
      <c r="B4865" t="s">
        <v>90</v>
      </c>
      <c r="C4865" t="s">
        <v>10</v>
      </c>
      <c r="D4865" t="s">
        <v>11</v>
      </c>
      <c r="E4865">
        <v>532669</v>
      </c>
    </row>
    <row r="4866" spans="1:5" hidden="1">
      <c r="A4866">
        <v>2001</v>
      </c>
      <c r="B4866" t="s">
        <v>90</v>
      </c>
      <c r="C4866" t="s">
        <v>10</v>
      </c>
      <c r="D4866" t="s">
        <v>91</v>
      </c>
      <c r="E4866">
        <v>4523722</v>
      </c>
    </row>
    <row r="4867" spans="1:5" hidden="1">
      <c r="A4867">
        <v>2001</v>
      </c>
      <c r="B4867" t="s">
        <v>90</v>
      </c>
      <c r="C4867" t="s">
        <v>10</v>
      </c>
      <c r="D4867" t="s">
        <v>92</v>
      </c>
      <c r="E4867">
        <v>3628424</v>
      </c>
    </row>
    <row r="4868" spans="1:5" hidden="1">
      <c r="A4868">
        <v>2001</v>
      </c>
      <c r="B4868" t="s">
        <v>90</v>
      </c>
      <c r="C4868" t="s">
        <v>10</v>
      </c>
      <c r="D4868" t="s">
        <v>14</v>
      </c>
      <c r="E4868">
        <v>2398426</v>
      </c>
    </row>
    <row r="4869" spans="1:5" hidden="1">
      <c r="A4869">
        <v>2001</v>
      </c>
      <c r="B4869" t="s">
        <v>90</v>
      </c>
      <c r="C4869" t="s">
        <v>10</v>
      </c>
      <c r="D4869" t="s">
        <v>17</v>
      </c>
      <c r="E4869">
        <v>2382507</v>
      </c>
    </row>
    <row r="4870" spans="1:5" hidden="1">
      <c r="A4870">
        <v>2001</v>
      </c>
      <c r="B4870" t="s">
        <v>90</v>
      </c>
      <c r="C4870" t="s">
        <v>10</v>
      </c>
      <c r="D4870" t="s">
        <v>18</v>
      </c>
      <c r="E4870">
        <v>1416535</v>
      </c>
    </row>
    <row r="4871" spans="1:5" hidden="1">
      <c r="A4871">
        <v>2001</v>
      </c>
      <c r="B4871" t="s">
        <v>90</v>
      </c>
      <c r="C4871" t="s">
        <v>10</v>
      </c>
      <c r="D4871" t="s">
        <v>19</v>
      </c>
      <c r="E4871">
        <v>1239441</v>
      </c>
    </row>
    <row r="4872" spans="1:5" hidden="1">
      <c r="A4872">
        <v>2001</v>
      </c>
      <c r="B4872" t="s">
        <v>90</v>
      </c>
      <c r="C4872" t="s">
        <v>10</v>
      </c>
      <c r="D4872" t="s">
        <v>21</v>
      </c>
      <c r="E4872">
        <v>1239441</v>
      </c>
    </row>
    <row r="4873" spans="1:5" hidden="1">
      <c r="A4873">
        <v>2001</v>
      </c>
      <c r="B4873" t="s">
        <v>90</v>
      </c>
      <c r="C4873" t="s">
        <v>10</v>
      </c>
      <c r="D4873" t="s">
        <v>22</v>
      </c>
      <c r="E4873">
        <v>-251523</v>
      </c>
    </row>
    <row r="4874" spans="1:5" hidden="1">
      <c r="A4874">
        <v>2001</v>
      </c>
      <c r="B4874" t="s">
        <v>90</v>
      </c>
      <c r="C4874" t="s">
        <v>23</v>
      </c>
      <c r="D4874" t="s">
        <v>24</v>
      </c>
      <c r="E4874">
        <v>2044424</v>
      </c>
    </row>
    <row r="4875" spans="1:5" hidden="1">
      <c r="A4875">
        <v>2001</v>
      </c>
      <c r="B4875" t="s">
        <v>90</v>
      </c>
      <c r="C4875" t="s">
        <v>23</v>
      </c>
      <c r="D4875" t="s">
        <v>25</v>
      </c>
      <c r="E4875">
        <v>1699353</v>
      </c>
    </row>
    <row r="4876" spans="1:5" hidden="1">
      <c r="A4876">
        <v>2001</v>
      </c>
      <c r="B4876" t="s">
        <v>90</v>
      </c>
      <c r="C4876" t="s">
        <v>23</v>
      </c>
      <c r="D4876" t="s">
        <v>26</v>
      </c>
      <c r="E4876">
        <v>345071</v>
      </c>
    </row>
    <row r="4877" spans="1:5" hidden="1">
      <c r="A4877">
        <v>2001</v>
      </c>
      <c r="B4877" t="s">
        <v>90</v>
      </c>
      <c r="C4877" t="s">
        <v>23</v>
      </c>
      <c r="D4877" t="s">
        <v>27</v>
      </c>
      <c r="E4877">
        <v>106780</v>
      </c>
    </row>
    <row r="4878" spans="1:5" hidden="1">
      <c r="A4878">
        <v>2001</v>
      </c>
      <c r="B4878" t="s">
        <v>90</v>
      </c>
      <c r="C4878" t="s">
        <v>23</v>
      </c>
      <c r="D4878" t="s">
        <v>29</v>
      </c>
      <c r="E4878">
        <v>106780</v>
      </c>
    </row>
    <row r="4879" spans="1:5" hidden="1">
      <c r="A4879">
        <v>2001</v>
      </c>
      <c r="B4879" t="s">
        <v>90</v>
      </c>
      <c r="C4879" t="s">
        <v>23</v>
      </c>
      <c r="D4879" t="s">
        <v>33</v>
      </c>
      <c r="E4879">
        <v>1102999</v>
      </c>
    </row>
    <row r="4880" spans="1:5" hidden="1">
      <c r="A4880">
        <v>2001</v>
      </c>
      <c r="B4880" t="s">
        <v>90</v>
      </c>
      <c r="C4880" t="s">
        <v>23</v>
      </c>
      <c r="D4880" t="s">
        <v>34</v>
      </c>
      <c r="E4880">
        <v>126879</v>
      </c>
    </row>
    <row r="4881" spans="1:6" hidden="1">
      <c r="A4881">
        <v>2001</v>
      </c>
      <c r="B4881" t="s">
        <v>90</v>
      </c>
      <c r="C4881" t="s">
        <v>23</v>
      </c>
      <c r="D4881" t="s">
        <v>35</v>
      </c>
      <c r="E4881">
        <v>197852</v>
      </c>
    </row>
    <row r="4882" spans="1:6" hidden="1">
      <c r="A4882">
        <v>2001</v>
      </c>
      <c r="B4882" t="s">
        <v>90</v>
      </c>
      <c r="C4882" t="s">
        <v>23</v>
      </c>
      <c r="D4882" t="s">
        <v>36</v>
      </c>
      <c r="E4882">
        <v>933862</v>
      </c>
    </row>
    <row r="4883" spans="1:6" hidden="1">
      <c r="A4883">
        <v>2001</v>
      </c>
      <c r="B4883" t="s">
        <v>90</v>
      </c>
      <c r="C4883" t="s">
        <v>23</v>
      </c>
      <c r="D4883" t="s">
        <v>37</v>
      </c>
      <c r="E4883">
        <v>162408</v>
      </c>
    </row>
    <row r="4884" spans="1:6" hidden="1">
      <c r="A4884">
        <v>2001</v>
      </c>
      <c r="B4884" t="s">
        <v>90</v>
      </c>
      <c r="C4884" t="s">
        <v>23</v>
      </c>
      <c r="D4884" t="s">
        <v>38</v>
      </c>
      <c r="E4884">
        <v>771454</v>
      </c>
    </row>
    <row r="4885" spans="1:6" hidden="1">
      <c r="A4885">
        <v>2001</v>
      </c>
      <c r="B4885" t="s">
        <v>90</v>
      </c>
      <c r="C4885" t="s">
        <v>23</v>
      </c>
      <c r="D4885" t="s">
        <v>39</v>
      </c>
      <c r="E4885">
        <v>32110</v>
      </c>
    </row>
    <row r="4886" spans="1:6" hidden="1">
      <c r="A4886">
        <v>2001</v>
      </c>
      <c r="B4886" t="s">
        <v>90</v>
      </c>
      <c r="C4886" t="s">
        <v>23</v>
      </c>
      <c r="D4886" t="s">
        <v>93</v>
      </c>
      <c r="E4886">
        <v>0</v>
      </c>
      <c r="F4886">
        <v>20</v>
      </c>
    </row>
    <row r="4887" spans="1:6" hidden="1">
      <c r="A4887">
        <v>2001</v>
      </c>
      <c r="B4887" t="s">
        <v>90</v>
      </c>
      <c r="C4887" t="s">
        <v>23</v>
      </c>
      <c r="D4887" t="s">
        <v>94</v>
      </c>
      <c r="E4887">
        <v>0</v>
      </c>
      <c r="F4887">
        <v>20</v>
      </c>
    </row>
    <row r="4888" spans="1:6" hidden="1">
      <c r="A4888">
        <v>2001</v>
      </c>
      <c r="B4888" t="s">
        <v>90</v>
      </c>
      <c r="C4888" t="s">
        <v>23</v>
      </c>
      <c r="D4888" t="s">
        <v>95</v>
      </c>
      <c r="E4888">
        <v>0</v>
      </c>
      <c r="F4888">
        <v>20</v>
      </c>
    </row>
    <row r="4889" spans="1:6" hidden="1">
      <c r="A4889">
        <v>2001</v>
      </c>
      <c r="B4889" t="s">
        <v>90</v>
      </c>
      <c r="C4889" t="s">
        <v>23</v>
      </c>
      <c r="D4889" t="s">
        <v>96</v>
      </c>
      <c r="E4889">
        <v>0</v>
      </c>
      <c r="F4889">
        <v>20</v>
      </c>
    </row>
    <row r="4890" spans="1:6" hidden="1">
      <c r="A4890">
        <v>2001</v>
      </c>
      <c r="B4890" t="s">
        <v>90</v>
      </c>
      <c r="C4890" t="s">
        <v>23</v>
      </c>
      <c r="D4890" t="s">
        <v>40</v>
      </c>
      <c r="E4890">
        <v>0</v>
      </c>
    </row>
    <row r="4891" spans="1:6" hidden="1">
      <c r="A4891">
        <v>2001</v>
      </c>
      <c r="B4891" t="s">
        <v>90</v>
      </c>
      <c r="C4891" t="s">
        <v>23</v>
      </c>
      <c r="D4891" t="s">
        <v>41</v>
      </c>
      <c r="E4891">
        <v>0</v>
      </c>
    </row>
    <row r="4892" spans="1:6" hidden="1">
      <c r="A4892">
        <v>2001</v>
      </c>
      <c r="B4892" t="s">
        <v>90</v>
      </c>
      <c r="C4892" t="s">
        <v>23</v>
      </c>
      <c r="D4892" t="s">
        <v>42</v>
      </c>
      <c r="E4892">
        <v>0</v>
      </c>
    </row>
    <row r="4893" spans="1:6" hidden="1">
      <c r="A4893">
        <v>2001</v>
      </c>
      <c r="B4893" t="s">
        <v>90</v>
      </c>
      <c r="C4893" t="s">
        <v>23</v>
      </c>
      <c r="D4893" t="s">
        <v>43</v>
      </c>
      <c r="E4893">
        <v>0</v>
      </c>
    </row>
    <row r="4894" spans="1:6" hidden="1">
      <c r="A4894">
        <v>2001</v>
      </c>
      <c r="B4894" t="s">
        <v>90</v>
      </c>
      <c r="C4894" t="s">
        <v>23</v>
      </c>
      <c r="D4894" t="s">
        <v>44</v>
      </c>
      <c r="E4894">
        <v>10148</v>
      </c>
    </row>
    <row r="4895" spans="1:6" hidden="1">
      <c r="A4895">
        <v>2001</v>
      </c>
      <c r="B4895" t="s">
        <v>90</v>
      </c>
      <c r="C4895" t="s">
        <v>23</v>
      </c>
      <c r="D4895" t="s">
        <v>45</v>
      </c>
      <c r="E4895">
        <v>120818</v>
      </c>
    </row>
    <row r="4896" spans="1:6" hidden="1">
      <c r="A4896">
        <v>2001</v>
      </c>
      <c r="B4896" t="s">
        <v>90</v>
      </c>
      <c r="C4896" t="s">
        <v>23</v>
      </c>
      <c r="D4896" t="s">
        <v>46</v>
      </c>
      <c r="E4896">
        <v>120818</v>
      </c>
    </row>
    <row r="4897" spans="1:5" hidden="1">
      <c r="A4897">
        <v>2001</v>
      </c>
      <c r="B4897" t="s">
        <v>90</v>
      </c>
      <c r="C4897" t="s">
        <v>23</v>
      </c>
      <c r="D4897" t="s">
        <v>47</v>
      </c>
      <c r="E4897">
        <v>0</v>
      </c>
    </row>
    <row r="4898" spans="1:5" hidden="1">
      <c r="A4898">
        <v>2001</v>
      </c>
      <c r="B4898" t="s">
        <v>90</v>
      </c>
      <c r="C4898" t="s">
        <v>23</v>
      </c>
      <c r="D4898" t="s">
        <v>48</v>
      </c>
      <c r="E4898">
        <v>25317</v>
      </c>
    </row>
    <row r="4899" spans="1:5" hidden="1">
      <c r="A4899">
        <v>2001</v>
      </c>
      <c r="B4899" t="s">
        <v>90</v>
      </c>
      <c r="C4899" t="s">
        <v>23</v>
      </c>
      <c r="D4899" t="s">
        <v>55</v>
      </c>
      <c r="E4899">
        <v>25317</v>
      </c>
    </row>
    <row r="4900" spans="1:5" hidden="1">
      <c r="A4900">
        <v>2001</v>
      </c>
      <c r="B4900" t="s">
        <v>90</v>
      </c>
      <c r="C4900" t="s">
        <v>23</v>
      </c>
      <c r="D4900" t="s">
        <v>59</v>
      </c>
      <c r="E4900">
        <v>84427</v>
      </c>
    </row>
    <row r="4901" spans="1:5" hidden="1">
      <c r="A4901">
        <v>2001</v>
      </c>
      <c r="B4901" t="s">
        <v>90</v>
      </c>
      <c r="C4901" t="s">
        <v>23</v>
      </c>
      <c r="D4901" t="s">
        <v>60</v>
      </c>
      <c r="E4901">
        <v>32724</v>
      </c>
    </row>
    <row r="4902" spans="1:5" hidden="1">
      <c r="A4902">
        <v>2001</v>
      </c>
      <c r="B4902" t="s">
        <v>90</v>
      </c>
      <c r="C4902" t="s">
        <v>23</v>
      </c>
      <c r="D4902" t="s">
        <v>64</v>
      </c>
      <c r="E4902">
        <v>51703</v>
      </c>
    </row>
    <row r="4903" spans="1:5" hidden="1">
      <c r="A4903">
        <v>2001</v>
      </c>
      <c r="B4903" t="s">
        <v>90</v>
      </c>
      <c r="C4903" t="s">
        <v>23</v>
      </c>
      <c r="D4903" t="s">
        <v>66</v>
      </c>
      <c r="E4903">
        <v>0</v>
      </c>
    </row>
    <row r="4904" spans="1:5" hidden="1">
      <c r="A4904">
        <v>2001</v>
      </c>
      <c r="B4904" t="s">
        <v>90</v>
      </c>
      <c r="C4904" t="s">
        <v>23</v>
      </c>
      <c r="D4904" t="s">
        <v>67</v>
      </c>
      <c r="E4904">
        <v>7711</v>
      </c>
    </row>
    <row r="4905" spans="1:5" hidden="1">
      <c r="A4905">
        <v>2001</v>
      </c>
      <c r="B4905" t="s">
        <v>90</v>
      </c>
      <c r="C4905" t="s">
        <v>23</v>
      </c>
      <c r="D4905" t="s">
        <v>68</v>
      </c>
      <c r="E4905">
        <v>0</v>
      </c>
    </row>
    <row r="4906" spans="1:5" hidden="1">
      <c r="A4906">
        <v>2001</v>
      </c>
      <c r="B4906" t="s">
        <v>90</v>
      </c>
      <c r="C4906" t="s">
        <v>23</v>
      </c>
      <c r="D4906" t="s">
        <v>70</v>
      </c>
      <c r="E4906">
        <v>7711</v>
      </c>
    </row>
    <row r="4907" spans="1:5" hidden="1">
      <c r="A4907">
        <v>2001</v>
      </c>
      <c r="B4907" t="s">
        <v>90</v>
      </c>
      <c r="C4907" t="s">
        <v>23</v>
      </c>
      <c r="D4907" t="s">
        <v>71</v>
      </c>
      <c r="E4907">
        <v>959</v>
      </c>
    </row>
    <row r="4908" spans="1:5" hidden="1">
      <c r="A4908">
        <v>2001</v>
      </c>
      <c r="B4908" t="s">
        <v>90</v>
      </c>
      <c r="C4908" t="s">
        <v>23</v>
      </c>
      <c r="D4908" t="s">
        <v>72</v>
      </c>
      <c r="E4908">
        <v>6273544</v>
      </c>
    </row>
    <row r="4909" spans="1:5" hidden="1">
      <c r="A4909">
        <v>2001</v>
      </c>
      <c r="B4909" t="s">
        <v>90</v>
      </c>
      <c r="C4909" t="s">
        <v>23</v>
      </c>
      <c r="D4909" t="s">
        <v>76</v>
      </c>
      <c r="E4909">
        <v>1678530</v>
      </c>
    </row>
    <row r="4910" spans="1:5" hidden="1">
      <c r="A4910">
        <v>2001</v>
      </c>
      <c r="B4910" t="s">
        <v>90</v>
      </c>
      <c r="C4910" t="s">
        <v>23</v>
      </c>
      <c r="D4910" t="s">
        <v>77</v>
      </c>
      <c r="E4910">
        <v>895298</v>
      </c>
    </row>
    <row r="4911" spans="1:5" hidden="1">
      <c r="A4911">
        <v>2001</v>
      </c>
      <c r="B4911" t="s">
        <v>90</v>
      </c>
      <c r="C4911" t="s">
        <v>23</v>
      </c>
      <c r="D4911" t="s">
        <v>78</v>
      </c>
      <c r="E4911">
        <v>1610541</v>
      </c>
    </row>
    <row r="4912" spans="1:5" hidden="1">
      <c r="A4912">
        <v>2001</v>
      </c>
      <c r="B4912" t="s">
        <v>90</v>
      </c>
      <c r="C4912" t="s">
        <v>23</v>
      </c>
      <c r="D4912" t="s">
        <v>79</v>
      </c>
      <c r="E4912">
        <v>67989</v>
      </c>
    </row>
    <row r="4913" spans="1:6" hidden="1">
      <c r="A4913">
        <v>2001</v>
      </c>
      <c r="B4913" t="s">
        <v>90</v>
      </c>
      <c r="C4913" t="s">
        <v>23</v>
      </c>
      <c r="D4913" t="s">
        <v>80</v>
      </c>
      <c r="E4913">
        <v>0</v>
      </c>
    </row>
    <row r="4914" spans="1:6" hidden="1">
      <c r="A4914">
        <v>2001</v>
      </c>
      <c r="B4914" t="s">
        <v>90</v>
      </c>
      <c r="C4914" t="s">
        <v>81</v>
      </c>
      <c r="D4914" t="s">
        <v>30</v>
      </c>
      <c r="E4914">
        <v>25909</v>
      </c>
    </row>
    <row r="4915" spans="1:6" hidden="1">
      <c r="A4915">
        <v>2001</v>
      </c>
      <c r="B4915" t="s">
        <v>90</v>
      </c>
      <c r="C4915" t="s">
        <v>81</v>
      </c>
      <c r="D4915" t="s">
        <v>32</v>
      </c>
      <c r="E4915">
        <v>25909</v>
      </c>
    </row>
    <row r="4916" spans="1:6" hidden="1">
      <c r="A4916">
        <v>2001</v>
      </c>
      <c r="B4916" t="s">
        <v>90</v>
      </c>
      <c r="C4916" t="s">
        <v>81</v>
      </c>
      <c r="D4916" t="s">
        <v>33</v>
      </c>
      <c r="E4916">
        <v>121107</v>
      </c>
    </row>
    <row r="4917" spans="1:6" hidden="1">
      <c r="A4917">
        <v>2001</v>
      </c>
      <c r="B4917" t="s">
        <v>90</v>
      </c>
      <c r="C4917" t="s">
        <v>81</v>
      </c>
      <c r="D4917" t="s">
        <v>34</v>
      </c>
      <c r="E4917">
        <v>71413</v>
      </c>
    </row>
    <row r="4918" spans="1:6" hidden="1">
      <c r="A4918">
        <v>2001</v>
      </c>
      <c r="B4918" t="s">
        <v>90</v>
      </c>
      <c r="C4918" t="s">
        <v>81</v>
      </c>
      <c r="D4918" t="s">
        <v>35</v>
      </c>
      <c r="E4918">
        <v>57895</v>
      </c>
    </row>
    <row r="4919" spans="1:6" hidden="1">
      <c r="A4919">
        <v>2001</v>
      </c>
      <c r="B4919" t="s">
        <v>90</v>
      </c>
      <c r="C4919" t="s">
        <v>81</v>
      </c>
      <c r="D4919" t="s">
        <v>36</v>
      </c>
      <c r="E4919">
        <v>46092</v>
      </c>
    </row>
    <row r="4920" spans="1:6" hidden="1">
      <c r="A4920">
        <v>2001</v>
      </c>
      <c r="B4920" t="s">
        <v>90</v>
      </c>
      <c r="C4920" t="s">
        <v>81</v>
      </c>
      <c r="D4920" t="s">
        <v>37</v>
      </c>
      <c r="E4920">
        <v>46092</v>
      </c>
    </row>
    <row r="4921" spans="1:6" hidden="1">
      <c r="A4921">
        <v>2001</v>
      </c>
      <c r="B4921" t="s">
        <v>90</v>
      </c>
      <c r="C4921" t="s">
        <v>81</v>
      </c>
      <c r="D4921" t="s">
        <v>38</v>
      </c>
      <c r="E4921">
        <v>0</v>
      </c>
    </row>
    <row r="4922" spans="1:6" hidden="1">
      <c r="A4922">
        <v>2001</v>
      </c>
      <c r="B4922" t="s">
        <v>90</v>
      </c>
      <c r="C4922" t="s">
        <v>81</v>
      </c>
      <c r="D4922" t="s">
        <v>39</v>
      </c>
      <c r="E4922">
        <v>1619</v>
      </c>
    </row>
    <row r="4923" spans="1:6" hidden="1">
      <c r="A4923">
        <v>2001</v>
      </c>
      <c r="B4923" t="s">
        <v>90</v>
      </c>
      <c r="C4923" t="s">
        <v>81</v>
      </c>
      <c r="D4923" t="s">
        <v>93</v>
      </c>
      <c r="E4923">
        <v>0</v>
      </c>
      <c r="F4923">
        <v>20</v>
      </c>
    </row>
    <row r="4924" spans="1:6" hidden="1">
      <c r="A4924">
        <v>2001</v>
      </c>
      <c r="B4924" t="s">
        <v>90</v>
      </c>
      <c r="C4924" t="s">
        <v>81</v>
      </c>
      <c r="D4924" t="s">
        <v>94</v>
      </c>
      <c r="E4924">
        <v>0</v>
      </c>
      <c r="F4924">
        <v>20</v>
      </c>
    </row>
    <row r="4925" spans="1:6" hidden="1">
      <c r="A4925">
        <v>2001</v>
      </c>
      <c r="B4925" t="s">
        <v>90</v>
      </c>
      <c r="C4925" t="s">
        <v>81</v>
      </c>
      <c r="D4925" t="s">
        <v>95</v>
      </c>
      <c r="E4925">
        <v>0</v>
      </c>
      <c r="F4925">
        <v>20</v>
      </c>
    </row>
    <row r="4926" spans="1:6" hidden="1">
      <c r="A4926">
        <v>2001</v>
      </c>
      <c r="B4926" t="s">
        <v>90</v>
      </c>
      <c r="C4926" t="s">
        <v>81</v>
      </c>
      <c r="D4926" t="s">
        <v>96</v>
      </c>
      <c r="E4926">
        <v>0</v>
      </c>
      <c r="F4926">
        <v>20</v>
      </c>
    </row>
    <row r="4927" spans="1:6" hidden="1">
      <c r="A4927">
        <v>2001</v>
      </c>
      <c r="B4927" t="s">
        <v>90</v>
      </c>
      <c r="C4927" t="s">
        <v>81</v>
      </c>
      <c r="D4927" t="s">
        <v>40</v>
      </c>
      <c r="E4927">
        <v>1984</v>
      </c>
    </row>
    <row r="4928" spans="1:6" hidden="1">
      <c r="A4928">
        <v>2001</v>
      </c>
      <c r="B4928" t="s">
        <v>90</v>
      </c>
      <c r="C4928" t="s">
        <v>81</v>
      </c>
      <c r="D4928" t="s">
        <v>41</v>
      </c>
      <c r="E4928">
        <v>1984</v>
      </c>
    </row>
    <row r="4929" spans="1:5" hidden="1">
      <c r="A4929">
        <v>2001</v>
      </c>
      <c r="B4929" t="s">
        <v>90</v>
      </c>
      <c r="C4929" t="s">
        <v>81</v>
      </c>
      <c r="D4929" t="s">
        <v>42</v>
      </c>
      <c r="E4929">
        <v>0</v>
      </c>
    </row>
    <row r="4930" spans="1:5" hidden="1">
      <c r="A4930">
        <v>2001</v>
      </c>
      <c r="B4930" t="s">
        <v>90</v>
      </c>
      <c r="C4930" t="s">
        <v>81</v>
      </c>
      <c r="D4930" t="s">
        <v>43</v>
      </c>
      <c r="E4930">
        <v>0</v>
      </c>
    </row>
    <row r="4931" spans="1:5" hidden="1">
      <c r="A4931">
        <v>2001</v>
      </c>
      <c r="B4931" t="s">
        <v>90</v>
      </c>
      <c r="C4931" t="s">
        <v>81</v>
      </c>
      <c r="D4931" t="s">
        <v>44</v>
      </c>
      <c r="E4931">
        <v>0</v>
      </c>
    </row>
    <row r="4932" spans="1:5" hidden="1">
      <c r="A4932">
        <v>2001</v>
      </c>
      <c r="B4932" t="s">
        <v>90</v>
      </c>
      <c r="C4932" t="s">
        <v>81</v>
      </c>
      <c r="D4932" t="s">
        <v>48</v>
      </c>
      <c r="E4932">
        <v>24788</v>
      </c>
    </row>
    <row r="4933" spans="1:5" hidden="1">
      <c r="A4933">
        <v>2001</v>
      </c>
      <c r="B4933" t="s">
        <v>90</v>
      </c>
      <c r="C4933" t="s">
        <v>81</v>
      </c>
      <c r="D4933" t="s">
        <v>49</v>
      </c>
      <c r="E4933">
        <v>24788</v>
      </c>
    </row>
    <row r="4934" spans="1:5" hidden="1">
      <c r="A4934">
        <v>2001</v>
      </c>
      <c r="B4934" t="s">
        <v>90</v>
      </c>
      <c r="C4934" t="s">
        <v>81</v>
      </c>
      <c r="D4934" t="s">
        <v>50</v>
      </c>
      <c r="E4934">
        <v>0</v>
      </c>
    </row>
    <row r="4935" spans="1:5" hidden="1">
      <c r="A4935">
        <v>2001</v>
      </c>
      <c r="B4935" t="s">
        <v>90</v>
      </c>
      <c r="C4935" t="s">
        <v>81</v>
      </c>
      <c r="D4935" t="s">
        <v>51</v>
      </c>
      <c r="E4935">
        <v>24788</v>
      </c>
    </row>
    <row r="4936" spans="1:5" hidden="1">
      <c r="A4936">
        <v>2001</v>
      </c>
      <c r="B4936" t="s">
        <v>90</v>
      </c>
      <c r="C4936" t="s">
        <v>81</v>
      </c>
      <c r="D4936" t="s">
        <v>52</v>
      </c>
      <c r="E4936">
        <v>0</v>
      </c>
    </row>
    <row r="4937" spans="1:5" hidden="1">
      <c r="A4937">
        <v>2001</v>
      </c>
      <c r="B4937" t="s">
        <v>90</v>
      </c>
      <c r="C4937" t="s">
        <v>81</v>
      </c>
      <c r="D4937" t="s">
        <v>53</v>
      </c>
      <c r="E4937">
        <v>0</v>
      </c>
    </row>
    <row r="4938" spans="1:5" hidden="1">
      <c r="A4938">
        <v>2001</v>
      </c>
      <c r="B4938" t="s">
        <v>90</v>
      </c>
      <c r="C4938" t="s">
        <v>81</v>
      </c>
      <c r="D4938" t="s">
        <v>54</v>
      </c>
      <c r="E4938">
        <v>0</v>
      </c>
    </row>
    <row r="4939" spans="1:5" hidden="1">
      <c r="A4939">
        <v>2001</v>
      </c>
      <c r="B4939" t="s">
        <v>90</v>
      </c>
      <c r="C4939" t="s">
        <v>81</v>
      </c>
      <c r="D4939" t="s">
        <v>59</v>
      </c>
      <c r="E4939">
        <v>28680</v>
      </c>
    </row>
    <row r="4940" spans="1:5" hidden="1">
      <c r="A4940">
        <v>2001</v>
      </c>
      <c r="B4940" t="s">
        <v>90</v>
      </c>
      <c r="C4940" t="s">
        <v>81</v>
      </c>
      <c r="D4940" t="s">
        <v>61</v>
      </c>
      <c r="E4940">
        <v>28680</v>
      </c>
    </row>
    <row r="4941" spans="1:5" hidden="1">
      <c r="A4941">
        <v>2001</v>
      </c>
      <c r="B4941" t="s">
        <v>90</v>
      </c>
      <c r="C4941" t="s">
        <v>81</v>
      </c>
      <c r="D4941" t="s">
        <v>64</v>
      </c>
      <c r="E4941">
        <v>0</v>
      </c>
    </row>
    <row r="4942" spans="1:5" hidden="1">
      <c r="A4942">
        <v>2001</v>
      </c>
      <c r="B4942" t="s">
        <v>90</v>
      </c>
      <c r="C4942" t="s">
        <v>81</v>
      </c>
      <c r="D4942" t="s">
        <v>67</v>
      </c>
      <c r="E4942">
        <v>196237</v>
      </c>
    </row>
    <row r="4943" spans="1:5" hidden="1">
      <c r="A4943">
        <v>2001</v>
      </c>
      <c r="B4943" t="s">
        <v>90</v>
      </c>
      <c r="C4943" t="s">
        <v>81</v>
      </c>
      <c r="D4943" t="s">
        <v>69</v>
      </c>
      <c r="E4943">
        <v>187658</v>
      </c>
    </row>
    <row r="4944" spans="1:5" hidden="1">
      <c r="A4944">
        <v>2001</v>
      </c>
      <c r="B4944" t="s">
        <v>90</v>
      </c>
      <c r="C4944" t="s">
        <v>81</v>
      </c>
      <c r="D4944" t="s">
        <v>70</v>
      </c>
      <c r="E4944">
        <v>8579</v>
      </c>
    </row>
    <row r="4945" spans="1:6" hidden="1">
      <c r="A4945">
        <v>2001</v>
      </c>
      <c r="B4945" t="s">
        <v>90</v>
      </c>
      <c r="C4945" t="s">
        <v>81</v>
      </c>
      <c r="D4945" t="s">
        <v>86</v>
      </c>
      <c r="E4945">
        <v>10797266</v>
      </c>
    </row>
    <row r="4946" spans="1:6" hidden="1">
      <c r="A4946">
        <v>2001</v>
      </c>
      <c r="B4946" t="s">
        <v>90</v>
      </c>
      <c r="C4946" t="s">
        <v>81</v>
      </c>
      <c r="D4946" t="s">
        <v>87</v>
      </c>
      <c r="E4946">
        <v>10717114</v>
      </c>
    </row>
    <row r="4947" spans="1:6" hidden="1">
      <c r="A4947">
        <v>2001</v>
      </c>
      <c r="B4947" t="s">
        <v>90</v>
      </c>
      <c r="C4947" t="s">
        <v>81</v>
      </c>
      <c r="D4947" t="s">
        <v>88</v>
      </c>
      <c r="E4947">
        <v>80152</v>
      </c>
    </row>
    <row r="4948" spans="1:6" hidden="1">
      <c r="A4948">
        <v>2001</v>
      </c>
      <c r="B4948" t="s">
        <v>90</v>
      </c>
      <c r="C4948" t="s">
        <v>81</v>
      </c>
      <c r="D4948" t="s">
        <v>77</v>
      </c>
      <c r="E4948">
        <v>895298</v>
      </c>
    </row>
    <row r="4949" spans="1:6" hidden="1">
      <c r="A4949">
        <v>2001</v>
      </c>
      <c r="B4949" t="s">
        <v>97</v>
      </c>
      <c r="C4949" t="s">
        <v>7</v>
      </c>
      <c r="D4949" t="s">
        <v>263</v>
      </c>
      <c r="E4949">
        <v>107346</v>
      </c>
    </row>
    <row r="4950" spans="1:6" hidden="1">
      <c r="A4950">
        <v>2001</v>
      </c>
      <c r="B4950" t="s">
        <v>97</v>
      </c>
      <c r="C4950" t="s">
        <v>7</v>
      </c>
      <c r="D4950" t="s">
        <v>8</v>
      </c>
      <c r="E4950">
        <v>0</v>
      </c>
      <c r="F4950">
        <v>20</v>
      </c>
    </row>
    <row r="4951" spans="1:6" hidden="1">
      <c r="A4951">
        <v>2001</v>
      </c>
      <c r="B4951" t="s">
        <v>97</v>
      </c>
      <c r="C4951" t="s">
        <v>7</v>
      </c>
      <c r="D4951" t="s">
        <v>9</v>
      </c>
      <c r="E4951">
        <v>0</v>
      </c>
      <c r="F4951">
        <v>20</v>
      </c>
    </row>
    <row r="4952" spans="1:6" hidden="1">
      <c r="A4952">
        <v>2001</v>
      </c>
      <c r="B4952" t="s">
        <v>97</v>
      </c>
      <c r="C4952" t="s">
        <v>10</v>
      </c>
      <c r="D4952" t="s">
        <v>11</v>
      </c>
      <c r="E4952">
        <v>102830</v>
      </c>
    </row>
    <row r="4953" spans="1:6" hidden="1">
      <c r="A4953">
        <v>2001</v>
      </c>
      <c r="B4953" t="s">
        <v>97</v>
      </c>
      <c r="C4953" t="s">
        <v>10</v>
      </c>
      <c r="D4953" t="s">
        <v>91</v>
      </c>
      <c r="E4953">
        <v>253001</v>
      </c>
    </row>
    <row r="4954" spans="1:6" hidden="1">
      <c r="A4954">
        <v>2001</v>
      </c>
      <c r="B4954" t="s">
        <v>97</v>
      </c>
      <c r="C4954" t="s">
        <v>10</v>
      </c>
      <c r="D4954" t="s">
        <v>92</v>
      </c>
      <c r="E4954">
        <v>214341</v>
      </c>
    </row>
    <row r="4955" spans="1:6" hidden="1">
      <c r="A4955">
        <v>2001</v>
      </c>
      <c r="B4955" t="s">
        <v>97</v>
      </c>
      <c r="C4955" t="s">
        <v>10</v>
      </c>
      <c r="D4955" t="s">
        <v>14</v>
      </c>
      <c r="E4955">
        <v>119007</v>
      </c>
    </row>
    <row r="4956" spans="1:6" hidden="1">
      <c r="A4956">
        <v>2001</v>
      </c>
      <c r="B4956" t="s">
        <v>97</v>
      </c>
      <c r="C4956" t="s">
        <v>10</v>
      </c>
      <c r="D4956" t="s">
        <v>17</v>
      </c>
      <c r="E4956">
        <v>184143</v>
      </c>
    </row>
    <row r="4957" spans="1:6" hidden="1">
      <c r="A4957">
        <v>2001</v>
      </c>
      <c r="B4957" t="s">
        <v>97</v>
      </c>
      <c r="C4957" t="s">
        <v>10</v>
      </c>
      <c r="D4957" t="s">
        <v>18</v>
      </c>
      <c r="E4957">
        <v>158707</v>
      </c>
    </row>
    <row r="4958" spans="1:6" hidden="1">
      <c r="A4958">
        <v>2001</v>
      </c>
      <c r="B4958" t="s">
        <v>97</v>
      </c>
      <c r="C4958" t="s">
        <v>10</v>
      </c>
      <c r="D4958" t="s">
        <v>19</v>
      </c>
      <c r="E4958">
        <v>141642</v>
      </c>
    </row>
    <row r="4959" spans="1:6" hidden="1">
      <c r="A4959">
        <v>2001</v>
      </c>
      <c r="B4959" t="s">
        <v>97</v>
      </c>
      <c r="C4959" t="s">
        <v>10</v>
      </c>
      <c r="D4959" t="s">
        <v>21</v>
      </c>
      <c r="E4959">
        <v>141489</v>
      </c>
    </row>
    <row r="4960" spans="1:6" hidden="1">
      <c r="A4960">
        <v>2001</v>
      </c>
      <c r="B4960" t="s">
        <v>97</v>
      </c>
      <c r="C4960" t="s">
        <v>10</v>
      </c>
      <c r="D4960" t="s">
        <v>22</v>
      </c>
      <c r="E4960">
        <v>62146</v>
      </c>
    </row>
    <row r="4961" spans="1:6" hidden="1">
      <c r="A4961">
        <v>2001</v>
      </c>
      <c r="B4961" t="s">
        <v>97</v>
      </c>
      <c r="C4961" t="s">
        <v>23</v>
      </c>
      <c r="D4961" t="s">
        <v>24</v>
      </c>
      <c r="E4961">
        <v>126235</v>
      </c>
    </row>
    <row r="4962" spans="1:6" hidden="1">
      <c r="A4962">
        <v>2001</v>
      </c>
      <c r="B4962" t="s">
        <v>97</v>
      </c>
      <c r="C4962" t="s">
        <v>23</v>
      </c>
      <c r="D4962" t="s">
        <v>25</v>
      </c>
      <c r="E4962">
        <v>100259</v>
      </c>
    </row>
    <row r="4963" spans="1:6" hidden="1">
      <c r="A4963">
        <v>2001</v>
      </c>
      <c r="B4963" t="s">
        <v>97</v>
      </c>
      <c r="C4963" t="s">
        <v>23</v>
      </c>
      <c r="D4963" t="s">
        <v>26</v>
      </c>
      <c r="E4963">
        <v>25976</v>
      </c>
    </row>
    <row r="4964" spans="1:6" hidden="1">
      <c r="A4964">
        <v>2001</v>
      </c>
      <c r="B4964" t="s">
        <v>97</v>
      </c>
      <c r="C4964" t="s">
        <v>23</v>
      </c>
      <c r="D4964" t="s">
        <v>27</v>
      </c>
      <c r="E4964">
        <v>7759</v>
      </c>
    </row>
    <row r="4965" spans="1:6" hidden="1">
      <c r="A4965">
        <v>2001</v>
      </c>
      <c r="B4965" t="s">
        <v>97</v>
      </c>
      <c r="C4965" t="s">
        <v>23</v>
      </c>
      <c r="D4965" t="s">
        <v>29</v>
      </c>
      <c r="E4965">
        <v>7759</v>
      </c>
    </row>
    <row r="4966" spans="1:6" hidden="1">
      <c r="A4966">
        <v>2001</v>
      </c>
      <c r="B4966" t="s">
        <v>97</v>
      </c>
      <c r="C4966" t="s">
        <v>23</v>
      </c>
      <c r="D4966" t="s">
        <v>33</v>
      </c>
      <c r="E4966">
        <v>198626</v>
      </c>
    </row>
    <row r="4967" spans="1:6" hidden="1">
      <c r="A4967">
        <v>2001</v>
      </c>
      <c r="B4967" t="s">
        <v>97</v>
      </c>
      <c r="C4967" t="s">
        <v>23</v>
      </c>
      <c r="D4967" t="s">
        <v>34</v>
      </c>
      <c r="E4967">
        <v>170244</v>
      </c>
    </row>
    <row r="4968" spans="1:6" hidden="1">
      <c r="A4968">
        <v>2001</v>
      </c>
      <c r="B4968" t="s">
        <v>97</v>
      </c>
      <c r="C4968" t="s">
        <v>23</v>
      </c>
      <c r="D4968" t="s">
        <v>35</v>
      </c>
      <c r="E4968">
        <v>132133</v>
      </c>
    </row>
    <row r="4969" spans="1:6" hidden="1">
      <c r="A4969">
        <v>2001</v>
      </c>
      <c r="B4969" t="s">
        <v>97</v>
      </c>
      <c r="C4969" t="s">
        <v>23</v>
      </c>
      <c r="D4969" t="s">
        <v>36</v>
      </c>
      <c r="E4969">
        <v>25436</v>
      </c>
    </row>
    <row r="4970" spans="1:6" hidden="1">
      <c r="A4970">
        <v>2001</v>
      </c>
      <c r="B4970" t="s">
        <v>97</v>
      </c>
      <c r="C4970" t="s">
        <v>23</v>
      </c>
      <c r="D4970" t="s">
        <v>37</v>
      </c>
      <c r="E4970">
        <v>25436</v>
      </c>
    </row>
    <row r="4971" spans="1:6" hidden="1">
      <c r="A4971">
        <v>2001</v>
      </c>
      <c r="B4971" t="s">
        <v>97</v>
      </c>
      <c r="C4971" t="s">
        <v>23</v>
      </c>
      <c r="D4971" t="s">
        <v>38</v>
      </c>
      <c r="E4971">
        <v>0</v>
      </c>
    </row>
    <row r="4972" spans="1:6" hidden="1">
      <c r="A4972">
        <v>2001</v>
      </c>
      <c r="B4972" t="s">
        <v>97</v>
      </c>
      <c r="C4972" t="s">
        <v>23</v>
      </c>
      <c r="D4972" t="s">
        <v>39</v>
      </c>
      <c r="E4972">
        <v>0</v>
      </c>
    </row>
    <row r="4973" spans="1:6" hidden="1">
      <c r="A4973">
        <v>2001</v>
      </c>
      <c r="B4973" t="s">
        <v>97</v>
      </c>
      <c r="C4973" t="s">
        <v>23</v>
      </c>
      <c r="D4973" t="s">
        <v>93</v>
      </c>
      <c r="E4973">
        <v>0</v>
      </c>
      <c r="F4973">
        <v>20</v>
      </c>
    </row>
    <row r="4974" spans="1:6" hidden="1">
      <c r="A4974">
        <v>2001</v>
      </c>
      <c r="B4974" t="s">
        <v>97</v>
      </c>
      <c r="C4974" t="s">
        <v>23</v>
      </c>
      <c r="D4974" t="s">
        <v>94</v>
      </c>
      <c r="E4974">
        <v>0</v>
      </c>
      <c r="F4974">
        <v>20</v>
      </c>
    </row>
    <row r="4975" spans="1:6" hidden="1">
      <c r="A4975">
        <v>2001</v>
      </c>
      <c r="B4975" t="s">
        <v>97</v>
      </c>
      <c r="C4975" t="s">
        <v>23</v>
      </c>
      <c r="D4975" t="s">
        <v>95</v>
      </c>
      <c r="E4975">
        <v>0</v>
      </c>
      <c r="F4975">
        <v>20</v>
      </c>
    </row>
    <row r="4976" spans="1:6" hidden="1">
      <c r="A4976">
        <v>2001</v>
      </c>
      <c r="B4976" t="s">
        <v>97</v>
      </c>
      <c r="C4976" t="s">
        <v>23</v>
      </c>
      <c r="D4976" t="s">
        <v>96</v>
      </c>
      <c r="E4976">
        <v>0</v>
      </c>
      <c r="F4976">
        <v>20</v>
      </c>
    </row>
    <row r="4977" spans="1:5" hidden="1">
      <c r="A4977">
        <v>2001</v>
      </c>
      <c r="B4977" t="s">
        <v>97</v>
      </c>
      <c r="C4977" t="s">
        <v>23</v>
      </c>
      <c r="D4977" t="s">
        <v>40</v>
      </c>
      <c r="E4977">
        <v>2946</v>
      </c>
    </row>
    <row r="4978" spans="1:5" hidden="1">
      <c r="A4978">
        <v>2001</v>
      </c>
      <c r="B4978" t="s">
        <v>97</v>
      </c>
      <c r="C4978" t="s">
        <v>23</v>
      </c>
      <c r="D4978" t="s">
        <v>41</v>
      </c>
      <c r="E4978">
        <v>2793</v>
      </c>
    </row>
    <row r="4979" spans="1:5" hidden="1">
      <c r="A4979">
        <v>2001</v>
      </c>
      <c r="B4979" t="s">
        <v>97</v>
      </c>
      <c r="C4979" t="s">
        <v>23</v>
      </c>
      <c r="D4979" t="s">
        <v>42</v>
      </c>
      <c r="E4979">
        <v>153</v>
      </c>
    </row>
    <row r="4980" spans="1:5" hidden="1">
      <c r="A4980">
        <v>2001</v>
      </c>
      <c r="B4980" t="s">
        <v>97</v>
      </c>
      <c r="C4980" t="s">
        <v>23</v>
      </c>
      <c r="D4980" t="s">
        <v>43</v>
      </c>
      <c r="E4980">
        <v>0</v>
      </c>
    </row>
    <row r="4981" spans="1:5" hidden="1">
      <c r="A4981">
        <v>2001</v>
      </c>
      <c r="B4981" t="s">
        <v>97</v>
      </c>
      <c r="C4981" t="s">
        <v>23</v>
      </c>
      <c r="D4981" t="s">
        <v>44</v>
      </c>
      <c r="E4981">
        <v>0</v>
      </c>
    </row>
    <row r="4982" spans="1:5" hidden="1">
      <c r="A4982">
        <v>2001</v>
      </c>
      <c r="B4982" t="s">
        <v>97</v>
      </c>
      <c r="C4982" t="s">
        <v>23</v>
      </c>
      <c r="D4982" t="s">
        <v>45</v>
      </c>
      <c r="E4982">
        <v>19217</v>
      </c>
    </row>
    <row r="4983" spans="1:5" hidden="1">
      <c r="A4983">
        <v>2001</v>
      </c>
      <c r="B4983" t="s">
        <v>97</v>
      </c>
      <c r="C4983" t="s">
        <v>23</v>
      </c>
      <c r="D4983" t="s">
        <v>46</v>
      </c>
      <c r="E4983">
        <v>19217</v>
      </c>
    </row>
    <row r="4984" spans="1:5" hidden="1">
      <c r="A4984">
        <v>2001</v>
      </c>
      <c r="B4984" t="s">
        <v>97</v>
      </c>
      <c r="C4984" t="s">
        <v>23</v>
      </c>
      <c r="D4984" t="s">
        <v>47</v>
      </c>
      <c r="E4984">
        <v>0</v>
      </c>
    </row>
    <row r="4985" spans="1:5" hidden="1">
      <c r="A4985">
        <v>2001</v>
      </c>
      <c r="B4985" t="s">
        <v>97</v>
      </c>
      <c r="C4985" t="s">
        <v>23</v>
      </c>
      <c r="D4985" t="s">
        <v>48</v>
      </c>
      <c r="E4985">
        <v>2083</v>
      </c>
    </row>
    <row r="4986" spans="1:5" hidden="1">
      <c r="A4986">
        <v>2001</v>
      </c>
      <c r="B4986" t="s">
        <v>97</v>
      </c>
      <c r="C4986" t="s">
        <v>23</v>
      </c>
      <c r="D4986" t="s">
        <v>55</v>
      </c>
      <c r="E4986">
        <v>2083</v>
      </c>
    </row>
    <row r="4987" spans="1:5" hidden="1">
      <c r="A4987">
        <v>2001</v>
      </c>
      <c r="B4987" t="s">
        <v>97</v>
      </c>
      <c r="C4987" t="s">
        <v>23</v>
      </c>
      <c r="D4987" t="s">
        <v>59</v>
      </c>
      <c r="E4987">
        <v>46609</v>
      </c>
    </row>
    <row r="4988" spans="1:5" hidden="1">
      <c r="A4988">
        <v>2001</v>
      </c>
      <c r="B4988" t="s">
        <v>97</v>
      </c>
      <c r="C4988" t="s">
        <v>23</v>
      </c>
      <c r="D4988" t="s">
        <v>60</v>
      </c>
      <c r="E4988">
        <v>161</v>
      </c>
    </row>
    <row r="4989" spans="1:5" hidden="1">
      <c r="A4989">
        <v>2001</v>
      </c>
      <c r="B4989" t="s">
        <v>97</v>
      </c>
      <c r="C4989" t="s">
        <v>23</v>
      </c>
      <c r="D4989" t="s">
        <v>61</v>
      </c>
      <c r="E4989">
        <v>46448</v>
      </c>
    </row>
    <row r="4990" spans="1:5" hidden="1">
      <c r="A4990">
        <v>2001</v>
      </c>
      <c r="B4990" t="s">
        <v>97</v>
      </c>
      <c r="C4990" t="s">
        <v>23</v>
      </c>
      <c r="D4990" t="s">
        <v>64</v>
      </c>
      <c r="E4990">
        <v>0</v>
      </c>
    </row>
    <row r="4991" spans="1:5" hidden="1">
      <c r="A4991">
        <v>2001</v>
      </c>
      <c r="B4991" t="s">
        <v>97</v>
      </c>
      <c r="C4991" t="s">
        <v>23</v>
      </c>
      <c r="D4991" t="s">
        <v>66</v>
      </c>
      <c r="E4991">
        <v>153</v>
      </c>
    </row>
    <row r="4992" spans="1:5" hidden="1">
      <c r="A4992">
        <v>2001</v>
      </c>
      <c r="B4992" t="s">
        <v>97</v>
      </c>
      <c r="C4992" t="s">
        <v>23</v>
      </c>
      <c r="D4992" t="s">
        <v>67</v>
      </c>
      <c r="E4992">
        <v>0</v>
      </c>
    </row>
    <row r="4993" spans="1:5" hidden="1">
      <c r="A4993">
        <v>2001</v>
      </c>
      <c r="B4993" t="s">
        <v>97</v>
      </c>
      <c r="C4993" t="s">
        <v>23</v>
      </c>
      <c r="D4993" t="s">
        <v>68</v>
      </c>
      <c r="E4993">
        <v>0</v>
      </c>
    </row>
    <row r="4994" spans="1:5" hidden="1">
      <c r="A4994">
        <v>2001</v>
      </c>
      <c r="B4994" t="s">
        <v>97</v>
      </c>
      <c r="C4994" t="s">
        <v>23</v>
      </c>
      <c r="D4994" t="s">
        <v>70</v>
      </c>
      <c r="E4994">
        <v>0</v>
      </c>
    </row>
    <row r="4995" spans="1:5" hidden="1">
      <c r="A4995">
        <v>2001</v>
      </c>
      <c r="B4995" t="s">
        <v>97</v>
      </c>
      <c r="C4995" t="s">
        <v>23</v>
      </c>
      <c r="D4995" t="s">
        <v>71</v>
      </c>
      <c r="E4995">
        <v>0</v>
      </c>
    </row>
    <row r="4996" spans="1:5" hidden="1">
      <c r="A4996">
        <v>2001</v>
      </c>
      <c r="B4996" t="s">
        <v>97</v>
      </c>
      <c r="C4996" t="s">
        <v>23</v>
      </c>
      <c r="D4996" t="s">
        <v>72</v>
      </c>
      <c r="E4996">
        <v>201672</v>
      </c>
    </row>
    <row r="4997" spans="1:5" hidden="1">
      <c r="A4997">
        <v>2001</v>
      </c>
      <c r="B4997" t="s">
        <v>97</v>
      </c>
      <c r="C4997" t="s">
        <v>23</v>
      </c>
      <c r="D4997" t="s">
        <v>76</v>
      </c>
      <c r="E4997">
        <v>79343</v>
      </c>
    </row>
    <row r="4998" spans="1:5" hidden="1">
      <c r="A4998">
        <v>2001</v>
      </c>
      <c r="B4998" t="s">
        <v>97</v>
      </c>
      <c r="C4998" t="s">
        <v>23</v>
      </c>
      <c r="D4998" t="s">
        <v>77</v>
      </c>
      <c r="E4998">
        <v>38659</v>
      </c>
    </row>
    <row r="4999" spans="1:5" hidden="1">
      <c r="A4999">
        <v>2001</v>
      </c>
      <c r="B4999" t="s">
        <v>97</v>
      </c>
      <c r="C4999" t="s">
        <v>23</v>
      </c>
      <c r="D4999" t="s">
        <v>78</v>
      </c>
      <c r="E4999">
        <v>78592</v>
      </c>
    </row>
    <row r="5000" spans="1:5" hidden="1">
      <c r="A5000">
        <v>2001</v>
      </c>
      <c r="B5000" t="s">
        <v>97</v>
      </c>
      <c r="C5000" t="s">
        <v>23</v>
      </c>
      <c r="D5000" t="s">
        <v>79</v>
      </c>
      <c r="E5000">
        <v>1340</v>
      </c>
    </row>
    <row r="5001" spans="1:5" hidden="1">
      <c r="A5001">
        <v>2001</v>
      </c>
      <c r="B5001" t="s">
        <v>97</v>
      </c>
      <c r="C5001" t="s">
        <v>23</v>
      </c>
      <c r="D5001" t="s">
        <v>80</v>
      </c>
      <c r="E5001">
        <v>-589</v>
      </c>
    </row>
    <row r="5002" spans="1:5" hidden="1">
      <c r="A5002">
        <v>2001</v>
      </c>
      <c r="B5002" t="s">
        <v>97</v>
      </c>
      <c r="C5002" t="s">
        <v>81</v>
      </c>
      <c r="D5002" t="s">
        <v>30</v>
      </c>
      <c r="E5002">
        <v>0</v>
      </c>
    </row>
    <row r="5003" spans="1:5" hidden="1">
      <c r="A5003">
        <v>2001</v>
      </c>
      <c r="B5003" t="s">
        <v>97</v>
      </c>
      <c r="C5003" t="s">
        <v>81</v>
      </c>
      <c r="D5003" t="s">
        <v>32</v>
      </c>
      <c r="E5003">
        <v>0</v>
      </c>
    </row>
    <row r="5004" spans="1:5" hidden="1">
      <c r="A5004">
        <v>2001</v>
      </c>
      <c r="B5004" t="s">
        <v>97</v>
      </c>
      <c r="C5004" t="s">
        <v>81</v>
      </c>
      <c r="D5004" t="s">
        <v>33</v>
      </c>
      <c r="E5004">
        <v>238327</v>
      </c>
    </row>
    <row r="5005" spans="1:5" hidden="1">
      <c r="A5005">
        <v>2001</v>
      </c>
      <c r="B5005" t="s">
        <v>97</v>
      </c>
      <c r="C5005" t="s">
        <v>81</v>
      </c>
      <c r="D5005" t="s">
        <v>34</v>
      </c>
      <c r="E5005">
        <v>228771</v>
      </c>
    </row>
    <row r="5006" spans="1:5" hidden="1">
      <c r="A5006">
        <v>2001</v>
      </c>
      <c r="B5006" t="s">
        <v>97</v>
      </c>
      <c r="C5006" t="s">
        <v>81</v>
      </c>
      <c r="D5006" t="s">
        <v>35</v>
      </c>
      <c r="E5006">
        <v>337820</v>
      </c>
    </row>
    <row r="5007" spans="1:5" hidden="1">
      <c r="A5007">
        <v>2001</v>
      </c>
      <c r="B5007" t="s">
        <v>97</v>
      </c>
      <c r="C5007" t="s">
        <v>81</v>
      </c>
      <c r="D5007" t="s">
        <v>36</v>
      </c>
      <c r="E5007">
        <v>9395</v>
      </c>
    </row>
    <row r="5008" spans="1:5" hidden="1">
      <c r="A5008">
        <v>2001</v>
      </c>
      <c r="B5008" t="s">
        <v>97</v>
      </c>
      <c r="C5008" t="s">
        <v>81</v>
      </c>
      <c r="D5008" t="s">
        <v>37</v>
      </c>
      <c r="E5008">
        <v>9395</v>
      </c>
    </row>
    <row r="5009" spans="1:6" hidden="1">
      <c r="A5009">
        <v>2001</v>
      </c>
      <c r="B5009" t="s">
        <v>97</v>
      </c>
      <c r="C5009" t="s">
        <v>81</v>
      </c>
      <c r="D5009" t="s">
        <v>38</v>
      </c>
      <c r="E5009">
        <v>0</v>
      </c>
    </row>
    <row r="5010" spans="1:6" hidden="1">
      <c r="A5010">
        <v>2001</v>
      </c>
      <c r="B5010" t="s">
        <v>97</v>
      </c>
      <c r="C5010" t="s">
        <v>81</v>
      </c>
      <c r="D5010" t="s">
        <v>39</v>
      </c>
      <c r="E5010">
        <v>0</v>
      </c>
    </row>
    <row r="5011" spans="1:6" hidden="1">
      <c r="A5011">
        <v>2001</v>
      </c>
      <c r="B5011" t="s">
        <v>97</v>
      </c>
      <c r="C5011" t="s">
        <v>81</v>
      </c>
      <c r="D5011" t="s">
        <v>93</v>
      </c>
      <c r="E5011">
        <v>0</v>
      </c>
      <c r="F5011">
        <v>20</v>
      </c>
    </row>
    <row r="5012" spans="1:6" hidden="1">
      <c r="A5012">
        <v>2001</v>
      </c>
      <c r="B5012" t="s">
        <v>97</v>
      </c>
      <c r="C5012" t="s">
        <v>81</v>
      </c>
      <c r="D5012" t="s">
        <v>94</v>
      </c>
      <c r="E5012">
        <v>0</v>
      </c>
      <c r="F5012">
        <v>20</v>
      </c>
    </row>
    <row r="5013" spans="1:6" hidden="1">
      <c r="A5013">
        <v>2001</v>
      </c>
      <c r="B5013" t="s">
        <v>97</v>
      </c>
      <c r="C5013" t="s">
        <v>81</v>
      </c>
      <c r="D5013" t="s">
        <v>95</v>
      </c>
      <c r="E5013">
        <v>0</v>
      </c>
      <c r="F5013">
        <v>20</v>
      </c>
    </row>
    <row r="5014" spans="1:6" hidden="1">
      <c r="A5014">
        <v>2001</v>
      </c>
      <c r="B5014" t="s">
        <v>97</v>
      </c>
      <c r="C5014" t="s">
        <v>81</v>
      </c>
      <c r="D5014" t="s">
        <v>96</v>
      </c>
      <c r="E5014">
        <v>0</v>
      </c>
      <c r="F5014">
        <v>20</v>
      </c>
    </row>
    <row r="5015" spans="1:6" hidden="1">
      <c r="A5015">
        <v>2001</v>
      </c>
      <c r="B5015" t="s">
        <v>97</v>
      </c>
      <c r="C5015" t="s">
        <v>81</v>
      </c>
      <c r="D5015" t="s">
        <v>40</v>
      </c>
      <c r="E5015">
        <v>161</v>
      </c>
    </row>
    <row r="5016" spans="1:6" hidden="1">
      <c r="A5016">
        <v>2001</v>
      </c>
      <c r="B5016" t="s">
        <v>97</v>
      </c>
      <c r="C5016" t="s">
        <v>81</v>
      </c>
      <c r="D5016" t="s">
        <v>41</v>
      </c>
      <c r="E5016">
        <v>161</v>
      </c>
    </row>
    <row r="5017" spans="1:6" hidden="1">
      <c r="A5017">
        <v>2001</v>
      </c>
      <c r="B5017" t="s">
        <v>97</v>
      </c>
      <c r="C5017" t="s">
        <v>81</v>
      </c>
      <c r="D5017" t="s">
        <v>42</v>
      </c>
      <c r="E5017">
        <v>0</v>
      </c>
    </row>
    <row r="5018" spans="1:6" hidden="1">
      <c r="A5018">
        <v>2001</v>
      </c>
      <c r="B5018" t="s">
        <v>97</v>
      </c>
      <c r="C5018" t="s">
        <v>81</v>
      </c>
      <c r="D5018" t="s">
        <v>43</v>
      </c>
      <c r="E5018">
        <v>0</v>
      </c>
    </row>
    <row r="5019" spans="1:6" hidden="1">
      <c r="A5019">
        <v>2001</v>
      </c>
      <c r="B5019" t="s">
        <v>97</v>
      </c>
      <c r="C5019" t="s">
        <v>81</v>
      </c>
      <c r="D5019" t="s">
        <v>44</v>
      </c>
      <c r="E5019">
        <v>0</v>
      </c>
    </row>
    <row r="5020" spans="1:6" hidden="1">
      <c r="A5020">
        <v>2001</v>
      </c>
      <c r="B5020" t="s">
        <v>97</v>
      </c>
      <c r="C5020" t="s">
        <v>81</v>
      </c>
      <c r="D5020" t="s">
        <v>48</v>
      </c>
      <c r="E5020">
        <v>2236</v>
      </c>
    </row>
    <row r="5021" spans="1:6" hidden="1">
      <c r="A5021">
        <v>2001</v>
      </c>
      <c r="B5021" t="s">
        <v>97</v>
      </c>
      <c r="C5021" t="s">
        <v>81</v>
      </c>
      <c r="D5021" t="s">
        <v>49</v>
      </c>
      <c r="E5021">
        <v>2236</v>
      </c>
    </row>
    <row r="5022" spans="1:6" hidden="1">
      <c r="A5022">
        <v>2001</v>
      </c>
      <c r="B5022" t="s">
        <v>97</v>
      </c>
      <c r="C5022" t="s">
        <v>81</v>
      </c>
      <c r="D5022" t="s">
        <v>50</v>
      </c>
      <c r="E5022">
        <v>0</v>
      </c>
    </row>
    <row r="5023" spans="1:6" hidden="1">
      <c r="A5023">
        <v>2001</v>
      </c>
      <c r="B5023" t="s">
        <v>97</v>
      </c>
      <c r="C5023" t="s">
        <v>81</v>
      </c>
      <c r="D5023" t="s">
        <v>51</v>
      </c>
      <c r="E5023">
        <v>2083</v>
      </c>
    </row>
    <row r="5024" spans="1:6" hidden="1">
      <c r="A5024">
        <v>2001</v>
      </c>
      <c r="B5024" t="s">
        <v>97</v>
      </c>
      <c r="C5024" t="s">
        <v>81</v>
      </c>
      <c r="D5024" t="s">
        <v>52</v>
      </c>
      <c r="E5024">
        <v>0</v>
      </c>
    </row>
    <row r="5025" spans="1:5" hidden="1">
      <c r="A5025">
        <v>2001</v>
      </c>
      <c r="B5025" t="s">
        <v>97</v>
      </c>
      <c r="C5025" t="s">
        <v>81</v>
      </c>
      <c r="D5025" t="s">
        <v>53</v>
      </c>
      <c r="E5025">
        <v>153</v>
      </c>
    </row>
    <row r="5026" spans="1:5" hidden="1">
      <c r="A5026">
        <v>2001</v>
      </c>
      <c r="B5026" t="s">
        <v>97</v>
      </c>
      <c r="C5026" t="s">
        <v>81</v>
      </c>
      <c r="D5026" t="s">
        <v>54</v>
      </c>
      <c r="E5026">
        <v>0</v>
      </c>
    </row>
    <row r="5027" spans="1:5" hidden="1">
      <c r="A5027">
        <v>2001</v>
      </c>
      <c r="B5027" t="s">
        <v>97</v>
      </c>
      <c r="C5027" t="s">
        <v>81</v>
      </c>
      <c r="D5027" t="s">
        <v>59</v>
      </c>
      <c r="E5027">
        <v>48608</v>
      </c>
    </row>
    <row r="5028" spans="1:5" hidden="1">
      <c r="A5028">
        <v>2001</v>
      </c>
      <c r="B5028" t="s">
        <v>97</v>
      </c>
      <c r="C5028" t="s">
        <v>81</v>
      </c>
      <c r="D5028" t="s">
        <v>60</v>
      </c>
      <c r="E5028">
        <v>48608</v>
      </c>
    </row>
    <row r="5029" spans="1:5" hidden="1">
      <c r="A5029">
        <v>2001</v>
      </c>
      <c r="B5029" t="s">
        <v>97</v>
      </c>
      <c r="C5029" t="s">
        <v>81</v>
      </c>
      <c r="D5029" t="s">
        <v>61</v>
      </c>
      <c r="E5029">
        <v>0</v>
      </c>
    </row>
    <row r="5030" spans="1:5" hidden="1">
      <c r="A5030">
        <v>2001</v>
      </c>
      <c r="B5030" t="s">
        <v>97</v>
      </c>
      <c r="C5030" t="s">
        <v>81</v>
      </c>
      <c r="D5030" t="s">
        <v>64</v>
      </c>
      <c r="E5030">
        <v>0</v>
      </c>
    </row>
    <row r="5031" spans="1:5" hidden="1">
      <c r="A5031">
        <v>2001</v>
      </c>
      <c r="B5031" t="s">
        <v>97</v>
      </c>
      <c r="C5031" t="s">
        <v>81</v>
      </c>
      <c r="D5031" t="s">
        <v>67</v>
      </c>
      <c r="E5031">
        <v>0</v>
      </c>
    </row>
    <row r="5032" spans="1:5" hidden="1">
      <c r="A5032">
        <v>2001</v>
      </c>
      <c r="B5032" t="s">
        <v>97</v>
      </c>
      <c r="C5032" t="s">
        <v>81</v>
      </c>
      <c r="D5032" t="s">
        <v>69</v>
      </c>
      <c r="E5032">
        <v>0</v>
      </c>
    </row>
    <row r="5033" spans="1:5" hidden="1">
      <c r="A5033">
        <v>2001</v>
      </c>
      <c r="B5033" t="s">
        <v>97</v>
      </c>
      <c r="C5033" t="s">
        <v>81</v>
      </c>
      <c r="D5033" t="s">
        <v>70</v>
      </c>
      <c r="E5033">
        <v>0</v>
      </c>
    </row>
    <row r="5034" spans="1:5" hidden="1">
      <c r="A5034">
        <v>2001</v>
      </c>
      <c r="B5034" t="s">
        <v>97</v>
      </c>
      <c r="C5034" t="s">
        <v>81</v>
      </c>
      <c r="D5034" t="s">
        <v>86</v>
      </c>
      <c r="E5034">
        <v>454673</v>
      </c>
    </row>
    <row r="5035" spans="1:5" hidden="1">
      <c r="A5035">
        <v>2001</v>
      </c>
      <c r="B5035" t="s">
        <v>97</v>
      </c>
      <c r="C5035" t="s">
        <v>81</v>
      </c>
      <c r="D5035" t="s">
        <v>87</v>
      </c>
      <c r="E5035">
        <v>450046</v>
      </c>
    </row>
    <row r="5036" spans="1:5" hidden="1">
      <c r="A5036">
        <v>2001</v>
      </c>
      <c r="B5036" t="s">
        <v>97</v>
      </c>
      <c r="C5036" t="s">
        <v>81</v>
      </c>
      <c r="D5036" t="s">
        <v>88</v>
      </c>
      <c r="E5036">
        <v>4627</v>
      </c>
    </row>
    <row r="5037" spans="1:5" hidden="1">
      <c r="A5037">
        <v>2001</v>
      </c>
      <c r="B5037" t="s">
        <v>97</v>
      </c>
      <c r="C5037" t="s">
        <v>81</v>
      </c>
      <c r="D5037" t="s">
        <v>77</v>
      </c>
      <c r="E5037">
        <v>38659</v>
      </c>
    </row>
    <row r="5038" spans="1:5" hidden="1">
      <c r="A5038">
        <v>2001</v>
      </c>
      <c r="B5038" t="s">
        <v>98</v>
      </c>
      <c r="C5038" t="s">
        <v>7</v>
      </c>
      <c r="D5038" t="s">
        <v>263</v>
      </c>
      <c r="E5038">
        <v>-19837</v>
      </c>
    </row>
    <row r="5039" spans="1:5" hidden="1">
      <c r="A5039">
        <v>2001</v>
      </c>
      <c r="B5039" t="s">
        <v>98</v>
      </c>
      <c r="C5039" t="s">
        <v>7</v>
      </c>
      <c r="D5039" t="s">
        <v>8</v>
      </c>
      <c r="E5039">
        <v>193219</v>
      </c>
    </row>
    <row r="5040" spans="1:5" hidden="1">
      <c r="A5040">
        <v>2001</v>
      </c>
      <c r="B5040" t="s">
        <v>98</v>
      </c>
      <c r="C5040" t="s">
        <v>7</v>
      </c>
      <c r="D5040" t="s">
        <v>9</v>
      </c>
      <c r="E5040">
        <v>356023</v>
      </c>
    </row>
    <row r="5041" spans="1:6" hidden="1">
      <c r="A5041">
        <v>2001</v>
      </c>
      <c r="B5041" t="s">
        <v>98</v>
      </c>
      <c r="C5041" t="s">
        <v>10</v>
      </c>
      <c r="D5041" t="s">
        <v>11</v>
      </c>
      <c r="E5041">
        <v>-312888</v>
      </c>
    </row>
    <row r="5042" spans="1:6" hidden="1">
      <c r="A5042">
        <v>2001</v>
      </c>
      <c r="B5042" t="s">
        <v>98</v>
      </c>
      <c r="C5042" t="s">
        <v>10</v>
      </c>
      <c r="D5042" t="s">
        <v>91</v>
      </c>
      <c r="E5042">
        <v>1047757</v>
      </c>
    </row>
    <row r="5043" spans="1:6" hidden="1">
      <c r="A5043">
        <v>2001</v>
      </c>
      <c r="B5043" t="s">
        <v>98</v>
      </c>
      <c r="C5043" t="s">
        <v>10</v>
      </c>
      <c r="D5043" t="s">
        <v>92</v>
      </c>
      <c r="E5043">
        <v>761569</v>
      </c>
    </row>
    <row r="5044" spans="1:6" hidden="1">
      <c r="A5044">
        <v>2001</v>
      </c>
      <c r="B5044" t="s">
        <v>98</v>
      </c>
      <c r="C5044" t="s">
        <v>10</v>
      </c>
      <c r="D5044" t="s">
        <v>14</v>
      </c>
      <c r="E5044">
        <v>286188</v>
      </c>
    </row>
    <row r="5045" spans="1:6" hidden="1">
      <c r="A5045">
        <v>2001</v>
      </c>
      <c r="B5045" t="s">
        <v>98</v>
      </c>
      <c r="C5045" t="s">
        <v>10</v>
      </c>
      <c r="D5045" t="s">
        <v>17</v>
      </c>
      <c r="E5045">
        <v>0</v>
      </c>
      <c r="F5045">
        <v>20</v>
      </c>
    </row>
    <row r="5046" spans="1:6" hidden="1">
      <c r="A5046">
        <v>2001</v>
      </c>
      <c r="B5046" t="s">
        <v>98</v>
      </c>
      <c r="C5046" t="s">
        <v>10</v>
      </c>
      <c r="D5046" t="s">
        <v>18</v>
      </c>
      <c r="E5046">
        <v>1119148</v>
      </c>
    </row>
    <row r="5047" spans="1:6" hidden="1">
      <c r="A5047">
        <v>2001</v>
      </c>
      <c r="B5047" t="s">
        <v>98</v>
      </c>
      <c r="C5047" t="s">
        <v>10</v>
      </c>
      <c r="D5047" t="s">
        <v>19</v>
      </c>
      <c r="E5047">
        <v>1588411</v>
      </c>
    </row>
    <row r="5048" spans="1:6" hidden="1">
      <c r="A5048">
        <v>2001</v>
      </c>
      <c r="B5048" t="s">
        <v>98</v>
      </c>
      <c r="C5048" t="s">
        <v>10</v>
      </c>
      <c r="D5048" t="s">
        <v>20</v>
      </c>
      <c r="E5048">
        <v>929296</v>
      </c>
    </row>
    <row r="5049" spans="1:6" hidden="1">
      <c r="A5049">
        <v>2001</v>
      </c>
      <c r="B5049" t="s">
        <v>98</v>
      </c>
      <c r="C5049" t="s">
        <v>10</v>
      </c>
      <c r="D5049" t="s">
        <v>21</v>
      </c>
      <c r="E5049">
        <v>125084</v>
      </c>
    </row>
    <row r="5050" spans="1:6" hidden="1">
      <c r="A5050">
        <v>2001</v>
      </c>
      <c r="B5050" t="s">
        <v>98</v>
      </c>
      <c r="C5050" t="s">
        <v>10</v>
      </c>
      <c r="D5050" t="s">
        <v>22</v>
      </c>
      <c r="E5050">
        <v>-145337</v>
      </c>
    </row>
    <row r="5051" spans="1:6" hidden="1">
      <c r="A5051">
        <v>2001</v>
      </c>
      <c r="B5051" t="s">
        <v>98</v>
      </c>
      <c r="C5051" t="s">
        <v>23</v>
      </c>
      <c r="D5051" t="s">
        <v>24</v>
      </c>
      <c r="E5051">
        <v>760421</v>
      </c>
    </row>
    <row r="5052" spans="1:6" hidden="1">
      <c r="A5052">
        <v>2001</v>
      </c>
      <c r="B5052" t="s">
        <v>98</v>
      </c>
      <c r="C5052" t="s">
        <v>23</v>
      </c>
      <c r="D5052" t="s">
        <v>25</v>
      </c>
      <c r="E5052">
        <v>600297</v>
      </c>
    </row>
    <row r="5053" spans="1:6" hidden="1">
      <c r="A5053">
        <v>2001</v>
      </c>
      <c r="B5053" t="s">
        <v>98</v>
      </c>
      <c r="C5053" t="s">
        <v>23</v>
      </c>
      <c r="D5053" t="s">
        <v>26</v>
      </c>
      <c r="E5053">
        <v>160124</v>
      </c>
    </row>
    <row r="5054" spans="1:6" hidden="1">
      <c r="A5054">
        <v>2001</v>
      </c>
      <c r="B5054" t="s">
        <v>98</v>
      </c>
      <c r="C5054" t="s">
        <v>23</v>
      </c>
      <c r="D5054" t="s">
        <v>27</v>
      </c>
      <c r="E5054">
        <v>1148</v>
      </c>
    </row>
    <row r="5055" spans="1:6" hidden="1">
      <c r="A5055">
        <v>2001</v>
      </c>
      <c r="B5055" t="s">
        <v>98</v>
      </c>
      <c r="C5055" t="s">
        <v>23</v>
      </c>
      <c r="D5055" t="s">
        <v>29</v>
      </c>
      <c r="E5055">
        <v>1148</v>
      </c>
    </row>
    <row r="5056" spans="1:6" hidden="1">
      <c r="A5056">
        <v>2001</v>
      </c>
      <c r="B5056" t="s">
        <v>98</v>
      </c>
      <c r="C5056" t="s">
        <v>23</v>
      </c>
      <c r="D5056" t="s">
        <v>30</v>
      </c>
      <c r="E5056">
        <v>49260</v>
      </c>
    </row>
    <row r="5057" spans="1:5" hidden="1">
      <c r="A5057">
        <v>2001</v>
      </c>
      <c r="B5057" t="s">
        <v>98</v>
      </c>
      <c r="C5057" t="s">
        <v>23</v>
      </c>
      <c r="D5057" t="s">
        <v>31</v>
      </c>
      <c r="E5057">
        <v>23351</v>
      </c>
    </row>
    <row r="5058" spans="1:5" hidden="1">
      <c r="A5058">
        <v>2001</v>
      </c>
      <c r="B5058" t="s">
        <v>98</v>
      </c>
      <c r="C5058" t="s">
        <v>23</v>
      </c>
      <c r="D5058" t="s">
        <v>32</v>
      </c>
      <c r="E5058">
        <v>25909</v>
      </c>
    </row>
    <row r="5059" spans="1:5" hidden="1">
      <c r="A5059">
        <v>2001</v>
      </c>
      <c r="B5059" t="s">
        <v>98</v>
      </c>
      <c r="C5059" t="s">
        <v>23</v>
      </c>
      <c r="D5059" t="s">
        <v>33</v>
      </c>
      <c r="E5059">
        <v>67644</v>
      </c>
    </row>
    <row r="5060" spans="1:5" hidden="1">
      <c r="A5060">
        <v>2001</v>
      </c>
      <c r="B5060" t="s">
        <v>98</v>
      </c>
      <c r="C5060" t="s">
        <v>23</v>
      </c>
      <c r="D5060" t="s">
        <v>34</v>
      </c>
      <c r="E5060">
        <v>67644</v>
      </c>
    </row>
    <row r="5061" spans="1:5" hidden="1">
      <c r="A5061">
        <v>2001</v>
      </c>
      <c r="B5061" t="s">
        <v>98</v>
      </c>
      <c r="C5061" t="s">
        <v>23</v>
      </c>
      <c r="D5061" t="s">
        <v>35</v>
      </c>
      <c r="E5061">
        <v>71057</v>
      </c>
    </row>
    <row r="5062" spans="1:5" hidden="1">
      <c r="A5062">
        <v>2001</v>
      </c>
      <c r="B5062" t="s">
        <v>98</v>
      </c>
      <c r="C5062" t="s">
        <v>23</v>
      </c>
      <c r="D5062" t="s">
        <v>36</v>
      </c>
      <c r="E5062">
        <v>0</v>
      </c>
    </row>
    <row r="5063" spans="1:5" hidden="1">
      <c r="A5063">
        <v>2001</v>
      </c>
      <c r="B5063" t="s">
        <v>98</v>
      </c>
      <c r="C5063" t="s">
        <v>23</v>
      </c>
      <c r="D5063" t="s">
        <v>37</v>
      </c>
      <c r="E5063">
        <v>0</v>
      </c>
    </row>
    <row r="5064" spans="1:5" hidden="1">
      <c r="A5064">
        <v>2001</v>
      </c>
      <c r="B5064" t="s">
        <v>98</v>
      </c>
      <c r="C5064" t="s">
        <v>23</v>
      </c>
      <c r="D5064" t="s">
        <v>40</v>
      </c>
      <c r="E5064">
        <v>0</v>
      </c>
    </row>
    <row r="5065" spans="1:5" hidden="1">
      <c r="A5065">
        <v>2001</v>
      </c>
      <c r="B5065" t="s">
        <v>98</v>
      </c>
      <c r="C5065" t="s">
        <v>23</v>
      </c>
      <c r="D5065" t="s">
        <v>41</v>
      </c>
      <c r="E5065">
        <v>0</v>
      </c>
    </row>
    <row r="5066" spans="1:5" hidden="1">
      <c r="A5066">
        <v>2001</v>
      </c>
      <c r="B5066" t="s">
        <v>98</v>
      </c>
      <c r="C5066" t="s">
        <v>23</v>
      </c>
      <c r="D5066" t="s">
        <v>42</v>
      </c>
      <c r="E5066">
        <v>0</v>
      </c>
    </row>
    <row r="5067" spans="1:5" hidden="1">
      <c r="A5067">
        <v>2001</v>
      </c>
      <c r="B5067" t="s">
        <v>98</v>
      </c>
      <c r="C5067" t="s">
        <v>23</v>
      </c>
      <c r="D5067" t="s">
        <v>43</v>
      </c>
      <c r="E5067">
        <v>0</v>
      </c>
    </row>
    <row r="5068" spans="1:5" hidden="1">
      <c r="A5068">
        <v>2001</v>
      </c>
      <c r="B5068" t="s">
        <v>98</v>
      </c>
      <c r="C5068" t="s">
        <v>23</v>
      </c>
      <c r="D5068" t="s">
        <v>44</v>
      </c>
      <c r="E5068">
        <v>0</v>
      </c>
    </row>
    <row r="5069" spans="1:5" hidden="1">
      <c r="A5069">
        <v>2001</v>
      </c>
      <c r="B5069" t="s">
        <v>98</v>
      </c>
      <c r="C5069" t="s">
        <v>23</v>
      </c>
      <c r="D5069" t="s">
        <v>45</v>
      </c>
      <c r="E5069">
        <v>0</v>
      </c>
    </row>
    <row r="5070" spans="1:5" hidden="1">
      <c r="A5070">
        <v>2001</v>
      </c>
      <c r="B5070" t="s">
        <v>98</v>
      </c>
      <c r="C5070" t="s">
        <v>23</v>
      </c>
      <c r="D5070" t="s">
        <v>46</v>
      </c>
      <c r="E5070">
        <v>0</v>
      </c>
    </row>
    <row r="5071" spans="1:5" hidden="1">
      <c r="A5071">
        <v>2001</v>
      </c>
      <c r="B5071" t="s">
        <v>98</v>
      </c>
      <c r="C5071" t="s">
        <v>23</v>
      </c>
      <c r="D5071" t="s">
        <v>47</v>
      </c>
      <c r="E5071">
        <v>0</v>
      </c>
    </row>
    <row r="5072" spans="1:5" hidden="1">
      <c r="A5072">
        <v>2001</v>
      </c>
      <c r="B5072" t="s">
        <v>98</v>
      </c>
      <c r="C5072" t="s">
        <v>23</v>
      </c>
      <c r="D5072" t="s">
        <v>48</v>
      </c>
      <c r="E5072">
        <v>1489308</v>
      </c>
    </row>
    <row r="5073" spans="1:6" hidden="1">
      <c r="A5073">
        <v>2001</v>
      </c>
      <c r="B5073" t="s">
        <v>98</v>
      </c>
      <c r="C5073" t="s">
        <v>23</v>
      </c>
      <c r="D5073" t="s">
        <v>55</v>
      </c>
      <c r="E5073">
        <v>830193</v>
      </c>
    </row>
    <row r="5074" spans="1:6" hidden="1">
      <c r="A5074">
        <v>2001</v>
      </c>
      <c r="B5074" t="s">
        <v>98</v>
      </c>
      <c r="C5074" t="s">
        <v>23</v>
      </c>
      <c r="D5074" t="s">
        <v>56</v>
      </c>
      <c r="E5074">
        <v>659115</v>
      </c>
    </row>
    <row r="5075" spans="1:6" hidden="1">
      <c r="A5075">
        <v>2001</v>
      </c>
      <c r="B5075" t="s">
        <v>98</v>
      </c>
      <c r="C5075" t="s">
        <v>23</v>
      </c>
      <c r="D5075" t="s">
        <v>57</v>
      </c>
      <c r="E5075">
        <v>659115</v>
      </c>
    </row>
    <row r="5076" spans="1:6" hidden="1">
      <c r="A5076">
        <v>2001</v>
      </c>
      <c r="B5076" t="s">
        <v>98</v>
      </c>
      <c r="C5076" t="s">
        <v>23</v>
      </c>
      <c r="D5076" t="s">
        <v>58</v>
      </c>
      <c r="E5076">
        <v>0</v>
      </c>
    </row>
    <row r="5077" spans="1:6" hidden="1">
      <c r="A5077">
        <v>2001</v>
      </c>
      <c r="B5077" t="s">
        <v>98</v>
      </c>
      <c r="C5077" t="s">
        <v>23</v>
      </c>
      <c r="D5077" t="s">
        <v>59</v>
      </c>
      <c r="E5077">
        <v>39791</v>
      </c>
    </row>
    <row r="5078" spans="1:6" hidden="1">
      <c r="A5078">
        <v>2001</v>
      </c>
      <c r="B5078" t="s">
        <v>98</v>
      </c>
      <c r="C5078" t="s">
        <v>23</v>
      </c>
      <c r="D5078" t="s">
        <v>60</v>
      </c>
      <c r="E5078">
        <v>15</v>
      </c>
    </row>
    <row r="5079" spans="1:6" hidden="1">
      <c r="A5079">
        <v>2001</v>
      </c>
      <c r="B5079" t="s">
        <v>98</v>
      </c>
      <c r="C5079" t="s">
        <v>23</v>
      </c>
      <c r="D5079" t="s">
        <v>61</v>
      </c>
      <c r="E5079">
        <v>0</v>
      </c>
    </row>
    <row r="5080" spans="1:6" hidden="1">
      <c r="A5080">
        <v>2001</v>
      </c>
      <c r="B5080" t="s">
        <v>98</v>
      </c>
      <c r="C5080" t="s">
        <v>23</v>
      </c>
      <c r="D5080" t="s">
        <v>62</v>
      </c>
      <c r="E5080">
        <v>0</v>
      </c>
    </row>
    <row r="5081" spans="1:6" hidden="1">
      <c r="A5081">
        <v>2001</v>
      </c>
      <c r="B5081" t="s">
        <v>98</v>
      </c>
      <c r="C5081" t="s">
        <v>23</v>
      </c>
      <c r="D5081" t="s">
        <v>63</v>
      </c>
      <c r="E5081">
        <v>0</v>
      </c>
    </row>
    <row r="5082" spans="1:6" hidden="1">
      <c r="A5082">
        <v>2001</v>
      </c>
      <c r="B5082" t="s">
        <v>98</v>
      </c>
      <c r="C5082" t="s">
        <v>23</v>
      </c>
      <c r="D5082" t="s">
        <v>64</v>
      </c>
      <c r="E5082">
        <v>39776</v>
      </c>
    </row>
    <row r="5083" spans="1:6" hidden="1">
      <c r="A5083">
        <v>2001</v>
      </c>
      <c r="B5083" t="s">
        <v>98</v>
      </c>
      <c r="C5083" t="s">
        <v>23</v>
      </c>
      <c r="D5083" t="s">
        <v>65</v>
      </c>
      <c r="E5083">
        <v>0</v>
      </c>
      <c r="F5083">
        <v>90</v>
      </c>
    </row>
    <row r="5084" spans="1:6" hidden="1">
      <c r="A5084">
        <v>2001</v>
      </c>
      <c r="B5084" t="s">
        <v>98</v>
      </c>
      <c r="C5084" t="s">
        <v>23</v>
      </c>
      <c r="D5084" t="s">
        <v>66</v>
      </c>
      <c r="E5084">
        <v>0</v>
      </c>
      <c r="F5084">
        <v>90</v>
      </c>
    </row>
    <row r="5085" spans="1:6" hidden="1">
      <c r="A5085">
        <v>2001</v>
      </c>
      <c r="B5085" t="s">
        <v>98</v>
      </c>
      <c r="C5085" t="s">
        <v>23</v>
      </c>
      <c r="D5085" t="s">
        <v>67</v>
      </c>
      <c r="E5085">
        <v>161378</v>
      </c>
    </row>
    <row r="5086" spans="1:6" hidden="1">
      <c r="A5086">
        <v>2001</v>
      </c>
      <c r="B5086" t="s">
        <v>98</v>
      </c>
      <c r="C5086" t="s">
        <v>23</v>
      </c>
      <c r="D5086" t="s">
        <v>69</v>
      </c>
      <c r="E5086">
        <v>161378</v>
      </c>
    </row>
    <row r="5087" spans="1:6" hidden="1">
      <c r="A5087">
        <v>2001</v>
      </c>
      <c r="B5087" t="s">
        <v>98</v>
      </c>
      <c r="C5087" t="s">
        <v>23</v>
      </c>
      <c r="D5087" t="s">
        <v>70</v>
      </c>
      <c r="E5087">
        <v>0</v>
      </c>
    </row>
    <row r="5088" spans="1:6" hidden="1">
      <c r="A5088">
        <v>2001</v>
      </c>
      <c r="B5088" t="s">
        <v>98</v>
      </c>
      <c r="C5088" t="s">
        <v>23</v>
      </c>
      <c r="D5088" t="s">
        <v>71</v>
      </c>
      <c r="E5088">
        <v>-866</v>
      </c>
    </row>
    <row r="5089" spans="1:5" hidden="1">
      <c r="A5089">
        <v>2001</v>
      </c>
      <c r="B5089" t="s">
        <v>98</v>
      </c>
      <c r="C5089" t="s">
        <v>23</v>
      </c>
      <c r="D5089" t="s">
        <v>99</v>
      </c>
      <c r="E5089">
        <v>2590011</v>
      </c>
    </row>
    <row r="5090" spans="1:5" hidden="1">
      <c r="A5090">
        <v>2001</v>
      </c>
      <c r="B5090" t="s">
        <v>98</v>
      </c>
      <c r="C5090" t="s">
        <v>23</v>
      </c>
      <c r="D5090" t="s">
        <v>72</v>
      </c>
      <c r="E5090">
        <v>561539</v>
      </c>
    </row>
    <row r="5091" spans="1:5" hidden="1">
      <c r="A5091">
        <v>2001</v>
      </c>
      <c r="B5091" t="s">
        <v>98</v>
      </c>
      <c r="C5091" t="s">
        <v>23</v>
      </c>
      <c r="D5091" t="s">
        <v>73</v>
      </c>
      <c r="E5091">
        <v>1463327</v>
      </c>
    </row>
    <row r="5092" spans="1:5" hidden="1">
      <c r="A5092">
        <v>2001</v>
      </c>
      <c r="B5092" t="s">
        <v>98</v>
      </c>
      <c r="C5092" t="s">
        <v>23</v>
      </c>
      <c r="D5092" t="s">
        <v>74</v>
      </c>
      <c r="E5092">
        <v>659115</v>
      </c>
    </row>
    <row r="5093" spans="1:5" hidden="1">
      <c r="A5093">
        <v>2001</v>
      </c>
      <c r="B5093" t="s">
        <v>98</v>
      </c>
      <c r="C5093" t="s">
        <v>23</v>
      </c>
      <c r="D5093" t="s">
        <v>75</v>
      </c>
      <c r="E5093">
        <v>804212</v>
      </c>
    </row>
    <row r="5094" spans="1:5" hidden="1">
      <c r="A5094">
        <v>2001</v>
      </c>
      <c r="B5094" t="s">
        <v>98</v>
      </c>
      <c r="C5094" t="s">
        <v>23</v>
      </c>
      <c r="D5094" t="s">
        <v>76</v>
      </c>
      <c r="E5094">
        <v>119503</v>
      </c>
    </row>
    <row r="5095" spans="1:5" hidden="1">
      <c r="A5095">
        <v>2001</v>
      </c>
      <c r="B5095" t="s">
        <v>98</v>
      </c>
      <c r="C5095" t="s">
        <v>23</v>
      </c>
      <c r="D5095" t="s">
        <v>77</v>
      </c>
      <c r="E5095">
        <v>286188</v>
      </c>
    </row>
    <row r="5096" spans="1:5" hidden="1">
      <c r="A5096">
        <v>2001</v>
      </c>
      <c r="B5096" t="s">
        <v>98</v>
      </c>
      <c r="C5096" t="s">
        <v>23</v>
      </c>
      <c r="D5096" t="s">
        <v>78</v>
      </c>
      <c r="E5096">
        <v>111791</v>
      </c>
    </row>
    <row r="5097" spans="1:5" hidden="1">
      <c r="A5097">
        <v>2001</v>
      </c>
      <c r="B5097" t="s">
        <v>98</v>
      </c>
      <c r="C5097" t="s">
        <v>23</v>
      </c>
      <c r="D5097" t="s">
        <v>79</v>
      </c>
      <c r="E5097">
        <v>7712</v>
      </c>
    </row>
    <row r="5098" spans="1:5" hidden="1">
      <c r="A5098">
        <v>2001</v>
      </c>
      <c r="B5098" t="s">
        <v>98</v>
      </c>
      <c r="C5098" t="s">
        <v>23</v>
      </c>
      <c r="D5098" t="s">
        <v>80</v>
      </c>
      <c r="E5098">
        <v>0</v>
      </c>
    </row>
    <row r="5099" spans="1:5" hidden="1">
      <c r="A5099">
        <v>2001</v>
      </c>
      <c r="B5099" t="s">
        <v>98</v>
      </c>
      <c r="C5099" t="s">
        <v>81</v>
      </c>
      <c r="D5099" t="s">
        <v>27</v>
      </c>
      <c r="E5099">
        <v>889768</v>
      </c>
    </row>
    <row r="5100" spans="1:5" hidden="1">
      <c r="A5100">
        <v>2001</v>
      </c>
      <c r="B5100" t="s">
        <v>98</v>
      </c>
      <c r="C5100" t="s">
        <v>81</v>
      </c>
      <c r="D5100" t="s">
        <v>28</v>
      </c>
      <c r="E5100">
        <v>773704</v>
      </c>
    </row>
    <row r="5101" spans="1:5" hidden="1">
      <c r="A5101">
        <v>2001</v>
      </c>
      <c r="B5101" t="s">
        <v>98</v>
      </c>
      <c r="C5101" t="s">
        <v>81</v>
      </c>
      <c r="D5101" t="s">
        <v>82</v>
      </c>
      <c r="E5101">
        <v>499185</v>
      </c>
    </row>
    <row r="5102" spans="1:5" hidden="1">
      <c r="A5102">
        <v>2001</v>
      </c>
      <c r="B5102" t="s">
        <v>98</v>
      </c>
      <c r="C5102" t="s">
        <v>81</v>
      </c>
      <c r="D5102" t="s">
        <v>83</v>
      </c>
      <c r="E5102">
        <v>21827</v>
      </c>
    </row>
    <row r="5103" spans="1:5" hidden="1">
      <c r="A5103">
        <v>2001</v>
      </c>
      <c r="B5103" t="s">
        <v>98</v>
      </c>
      <c r="C5103" t="s">
        <v>81</v>
      </c>
      <c r="D5103" t="s">
        <v>84</v>
      </c>
      <c r="E5103">
        <v>252692</v>
      </c>
    </row>
    <row r="5104" spans="1:5" hidden="1">
      <c r="A5104">
        <v>2001</v>
      </c>
      <c r="B5104" t="s">
        <v>98</v>
      </c>
      <c r="C5104" t="s">
        <v>81</v>
      </c>
      <c r="D5104" t="s">
        <v>29</v>
      </c>
      <c r="E5104">
        <v>116064</v>
      </c>
    </row>
    <row r="5105" spans="1:6" hidden="1">
      <c r="A5105">
        <v>2001</v>
      </c>
      <c r="B5105" t="s">
        <v>98</v>
      </c>
      <c r="C5105" t="s">
        <v>81</v>
      </c>
      <c r="D5105" t="s">
        <v>30</v>
      </c>
      <c r="E5105">
        <v>0</v>
      </c>
    </row>
    <row r="5106" spans="1:6" hidden="1">
      <c r="A5106">
        <v>2001</v>
      </c>
      <c r="B5106" t="s">
        <v>98</v>
      </c>
      <c r="C5106" t="s">
        <v>81</v>
      </c>
      <c r="D5106" t="s">
        <v>32</v>
      </c>
      <c r="E5106">
        <v>0</v>
      </c>
    </row>
    <row r="5107" spans="1:6" hidden="1">
      <c r="A5107">
        <v>2001</v>
      </c>
      <c r="B5107" t="s">
        <v>98</v>
      </c>
      <c r="C5107" t="s">
        <v>81</v>
      </c>
      <c r="D5107" t="s">
        <v>33</v>
      </c>
      <c r="E5107">
        <v>60096</v>
      </c>
    </row>
    <row r="5108" spans="1:6" hidden="1">
      <c r="A5108">
        <v>2001</v>
      </c>
      <c r="B5108" t="s">
        <v>98</v>
      </c>
      <c r="C5108" t="s">
        <v>81</v>
      </c>
      <c r="D5108" t="s">
        <v>34</v>
      </c>
      <c r="E5108">
        <v>32463</v>
      </c>
    </row>
    <row r="5109" spans="1:6" hidden="1">
      <c r="A5109">
        <v>2001</v>
      </c>
      <c r="B5109" t="s">
        <v>98</v>
      </c>
      <c r="C5109" t="s">
        <v>81</v>
      </c>
      <c r="D5109" t="s">
        <v>35</v>
      </c>
      <c r="E5109">
        <v>31452</v>
      </c>
    </row>
    <row r="5110" spans="1:6" hidden="1">
      <c r="A5110">
        <v>2001</v>
      </c>
      <c r="B5110" t="s">
        <v>98</v>
      </c>
      <c r="C5110" t="s">
        <v>81</v>
      </c>
      <c r="D5110" t="s">
        <v>36</v>
      </c>
      <c r="E5110">
        <v>27618</v>
      </c>
    </row>
    <row r="5111" spans="1:6" hidden="1">
      <c r="A5111">
        <v>2001</v>
      </c>
      <c r="B5111" t="s">
        <v>98</v>
      </c>
      <c r="C5111" t="s">
        <v>81</v>
      </c>
      <c r="D5111" t="s">
        <v>37</v>
      </c>
      <c r="E5111">
        <v>27618</v>
      </c>
    </row>
    <row r="5112" spans="1:6" hidden="1">
      <c r="A5112">
        <v>2001</v>
      </c>
      <c r="B5112" t="s">
        <v>98</v>
      </c>
      <c r="C5112" t="s">
        <v>81</v>
      </c>
      <c r="D5112" t="s">
        <v>38</v>
      </c>
      <c r="E5112">
        <v>0</v>
      </c>
    </row>
    <row r="5113" spans="1:6" hidden="1">
      <c r="A5113">
        <v>2001</v>
      </c>
      <c r="B5113" t="s">
        <v>98</v>
      </c>
      <c r="C5113" t="s">
        <v>81</v>
      </c>
      <c r="D5113" t="s">
        <v>39</v>
      </c>
      <c r="E5113">
        <v>0</v>
      </c>
    </row>
    <row r="5114" spans="1:6" hidden="1">
      <c r="A5114">
        <v>2001</v>
      </c>
      <c r="B5114" t="s">
        <v>98</v>
      </c>
      <c r="C5114" t="s">
        <v>81</v>
      </c>
      <c r="D5114" t="s">
        <v>40</v>
      </c>
      <c r="E5114">
        <v>15</v>
      </c>
    </row>
    <row r="5115" spans="1:6" hidden="1">
      <c r="A5115">
        <v>2001</v>
      </c>
      <c r="B5115" t="s">
        <v>98</v>
      </c>
      <c r="C5115" t="s">
        <v>81</v>
      </c>
      <c r="D5115" t="s">
        <v>41</v>
      </c>
      <c r="E5115">
        <v>15</v>
      </c>
    </row>
    <row r="5116" spans="1:6" hidden="1">
      <c r="A5116">
        <v>2001</v>
      </c>
      <c r="B5116" t="s">
        <v>98</v>
      </c>
      <c r="C5116" t="s">
        <v>81</v>
      </c>
      <c r="D5116" t="s">
        <v>42</v>
      </c>
      <c r="E5116">
        <v>0</v>
      </c>
    </row>
    <row r="5117" spans="1:6" hidden="1">
      <c r="A5117">
        <v>2001</v>
      </c>
      <c r="B5117" t="s">
        <v>98</v>
      </c>
      <c r="C5117" t="s">
        <v>81</v>
      </c>
      <c r="D5117" t="s">
        <v>43</v>
      </c>
      <c r="E5117">
        <v>0</v>
      </c>
      <c r="F5117">
        <v>90</v>
      </c>
    </row>
    <row r="5118" spans="1:6" hidden="1">
      <c r="A5118">
        <v>2001</v>
      </c>
      <c r="B5118" t="s">
        <v>98</v>
      </c>
      <c r="C5118" t="s">
        <v>81</v>
      </c>
      <c r="D5118" t="s">
        <v>44</v>
      </c>
      <c r="E5118">
        <v>0</v>
      </c>
    </row>
    <row r="5119" spans="1:6" hidden="1">
      <c r="A5119">
        <v>2001</v>
      </c>
      <c r="B5119" t="s">
        <v>98</v>
      </c>
      <c r="C5119" t="s">
        <v>81</v>
      </c>
      <c r="D5119" t="s">
        <v>45</v>
      </c>
      <c r="E5119">
        <v>561064</v>
      </c>
    </row>
    <row r="5120" spans="1:6" hidden="1">
      <c r="A5120">
        <v>2001</v>
      </c>
      <c r="B5120" t="s">
        <v>98</v>
      </c>
      <c r="C5120" t="s">
        <v>81</v>
      </c>
      <c r="D5120" t="s">
        <v>46</v>
      </c>
      <c r="E5120">
        <v>548739</v>
      </c>
    </row>
    <row r="5121" spans="1:6" hidden="1">
      <c r="A5121">
        <v>2001</v>
      </c>
      <c r="B5121" t="s">
        <v>98</v>
      </c>
      <c r="C5121" t="s">
        <v>81</v>
      </c>
      <c r="D5121" t="s">
        <v>47</v>
      </c>
      <c r="E5121">
        <v>12325</v>
      </c>
    </row>
    <row r="5122" spans="1:6" hidden="1">
      <c r="A5122">
        <v>2001</v>
      </c>
      <c r="B5122" t="s">
        <v>98</v>
      </c>
      <c r="C5122" t="s">
        <v>81</v>
      </c>
      <c r="D5122" t="s">
        <v>48</v>
      </c>
      <c r="E5122">
        <v>691842</v>
      </c>
    </row>
    <row r="5123" spans="1:6" hidden="1">
      <c r="A5123">
        <v>2001</v>
      </c>
      <c r="B5123" t="s">
        <v>98</v>
      </c>
      <c r="C5123" t="s">
        <v>81</v>
      </c>
      <c r="D5123" t="s">
        <v>49</v>
      </c>
      <c r="E5123">
        <v>691842</v>
      </c>
    </row>
    <row r="5124" spans="1:6" hidden="1">
      <c r="A5124">
        <v>2001</v>
      </c>
      <c r="B5124" t="s">
        <v>98</v>
      </c>
      <c r="C5124" t="s">
        <v>81</v>
      </c>
      <c r="D5124" t="s">
        <v>50</v>
      </c>
      <c r="E5124">
        <v>506546</v>
      </c>
    </row>
    <row r="5125" spans="1:6" hidden="1">
      <c r="A5125">
        <v>2001</v>
      </c>
      <c r="B5125" t="s">
        <v>98</v>
      </c>
      <c r="C5125" t="s">
        <v>81</v>
      </c>
      <c r="D5125" t="s">
        <v>51</v>
      </c>
      <c r="E5125">
        <v>10678</v>
      </c>
    </row>
    <row r="5126" spans="1:6" hidden="1">
      <c r="A5126">
        <v>2001</v>
      </c>
      <c r="B5126" t="s">
        <v>98</v>
      </c>
      <c r="C5126" t="s">
        <v>81</v>
      </c>
      <c r="D5126" t="s">
        <v>52</v>
      </c>
      <c r="E5126">
        <v>174618</v>
      </c>
    </row>
    <row r="5127" spans="1:6" hidden="1">
      <c r="A5127">
        <v>2001</v>
      </c>
      <c r="B5127" t="s">
        <v>98</v>
      </c>
      <c r="C5127" t="s">
        <v>81</v>
      </c>
      <c r="D5127" t="s">
        <v>53</v>
      </c>
      <c r="E5127">
        <v>0</v>
      </c>
      <c r="F5127">
        <v>90</v>
      </c>
    </row>
    <row r="5128" spans="1:6" hidden="1">
      <c r="A5128">
        <v>2001</v>
      </c>
      <c r="B5128" t="s">
        <v>98</v>
      </c>
      <c r="C5128" t="s">
        <v>81</v>
      </c>
      <c r="D5128" t="s">
        <v>54</v>
      </c>
      <c r="E5128">
        <v>0</v>
      </c>
      <c r="F5128">
        <v>90</v>
      </c>
    </row>
    <row r="5129" spans="1:6" hidden="1">
      <c r="A5129">
        <v>2001</v>
      </c>
      <c r="B5129" t="s">
        <v>98</v>
      </c>
      <c r="C5129" t="s">
        <v>81</v>
      </c>
      <c r="D5129" t="s">
        <v>59</v>
      </c>
      <c r="E5129">
        <v>86341</v>
      </c>
    </row>
    <row r="5130" spans="1:6" hidden="1">
      <c r="A5130">
        <v>2001</v>
      </c>
      <c r="B5130" t="s">
        <v>98</v>
      </c>
      <c r="C5130" t="s">
        <v>81</v>
      </c>
      <c r="D5130" t="s">
        <v>60</v>
      </c>
      <c r="E5130">
        <v>0</v>
      </c>
    </row>
    <row r="5131" spans="1:6" hidden="1">
      <c r="A5131">
        <v>2001</v>
      </c>
      <c r="B5131" t="s">
        <v>98</v>
      </c>
      <c r="C5131" t="s">
        <v>81</v>
      </c>
      <c r="D5131" t="s">
        <v>61</v>
      </c>
      <c r="E5131">
        <v>0</v>
      </c>
    </row>
    <row r="5132" spans="1:6" hidden="1">
      <c r="A5132">
        <v>2001</v>
      </c>
      <c r="B5132" t="s">
        <v>98</v>
      </c>
      <c r="C5132" t="s">
        <v>81</v>
      </c>
      <c r="D5132" t="s">
        <v>62</v>
      </c>
      <c r="E5132">
        <v>0</v>
      </c>
    </row>
    <row r="5133" spans="1:6" hidden="1">
      <c r="A5133">
        <v>2001</v>
      </c>
      <c r="B5133" t="s">
        <v>98</v>
      </c>
      <c r="C5133" t="s">
        <v>81</v>
      </c>
      <c r="D5133" t="s">
        <v>64</v>
      </c>
      <c r="E5133">
        <v>86341</v>
      </c>
    </row>
    <row r="5134" spans="1:6" hidden="1">
      <c r="A5134">
        <v>2001</v>
      </c>
      <c r="B5134" t="s">
        <v>98</v>
      </c>
      <c r="C5134" t="s">
        <v>81</v>
      </c>
      <c r="D5134" t="s">
        <v>67</v>
      </c>
      <c r="E5134">
        <v>9594</v>
      </c>
    </row>
    <row r="5135" spans="1:6" hidden="1">
      <c r="A5135">
        <v>2001</v>
      </c>
      <c r="B5135" t="s">
        <v>98</v>
      </c>
      <c r="C5135" t="s">
        <v>81</v>
      </c>
      <c r="D5135" t="s">
        <v>68</v>
      </c>
      <c r="E5135">
        <v>0</v>
      </c>
    </row>
    <row r="5136" spans="1:6" hidden="1">
      <c r="A5136">
        <v>2001</v>
      </c>
      <c r="B5136" t="s">
        <v>98</v>
      </c>
      <c r="C5136" t="s">
        <v>81</v>
      </c>
      <c r="D5136" t="s">
        <v>69</v>
      </c>
      <c r="E5136">
        <v>9594</v>
      </c>
    </row>
    <row r="5137" spans="1:6" hidden="1">
      <c r="A5137">
        <v>2001</v>
      </c>
      <c r="B5137" t="s">
        <v>98</v>
      </c>
      <c r="C5137" t="s">
        <v>81</v>
      </c>
      <c r="D5137" t="s">
        <v>70</v>
      </c>
      <c r="E5137">
        <v>0</v>
      </c>
    </row>
    <row r="5138" spans="1:6" hidden="1">
      <c r="A5138">
        <v>2001</v>
      </c>
      <c r="B5138" t="s">
        <v>98</v>
      </c>
      <c r="C5138" t="s">
        <v>81</v>
      </c>
      <c r="D5138" t="s">
        <v>100</v>
      </c>
      <c r="E5138">
        <v>2444674</v>
      </c>
    </row>
    <row r="5139" spans="1:6" hidden="1">
      <c r="A5139">
        <v>2001</v>
      </c>
      <c r="B5139" t="s">
        <v>98</v>
      </c>
      <c r="C5139" t="s">
        <v>81</v>
      </c>
      <c r="D5139" t="s">
        <v>86</v>
      </c>
      <c r="E5139">
        <v>1609296</v>
      </c>
    </row>
    <row r="5140" spans="1:6" hidden="1">
      <c r="A5140">
        <v>2001</v>
      </c>
      <c r="B5140" t="s">
        <v>98</v>
      </c>
      <c r="C5140" t="s">
        <v>81</v>
      </c>
      <c r="D5140" t="s">
        <v>87</v>
      </c>
      <c r="E5140">
        <v>87633</v>
      </c>
    </row>
    <row r="5141" spans="1:6" hidden="1">
      <c r="A5141">
        <v>2001</v>
      </c>
      <c r="B5141" t="s">
        <v>98</v>
      </c>
      <c r="C5141" t="s">
        <v>81</v>
      </c>
      <c r="D5141" t="s">
        <v>101</v>
      </c>
      <c r="E5141">
        <v>145969</v>
      </c>
    </row>
    <row r="5142" spans="1:6" hidden="1">
      <c r="A5142">
        <v>2001</v>
      </c>
      <c r="B5142" t="s">
        <v>98</v>
      </c>
      <c r="C5142" t="s">
        <v>81</v>
      </c>
      <c r="D5142" t="s">
        <v>88</v>
      </c>
      <c r="E5142">
        <v>22365</v>
      </c>
    </row>
    <row r="5143" spans="1:6" hidden="1">
      <c r="A5143">
        <v>2001</v>
      </c>
      <c r="B5143" t="s">
        <v>98</v>
      </c>
      <c r="C5143" t="s">
        <v>81</v>
      </c>
      <c r="D5143" t="s">
        <v>89</v>
      </c>
      <c r="E5143">
        <v>1499298</v>
      </c>
    </row>
    <row r="5144" spans="1:6" hidden="1">
      <c r="A5144">
        <v>2001</v>
      </c>
      <c r="B5144" t="s">
        <v>98</v>
      </c>
      <c r="C5144" t="s">
        <v>81</v>
      </c>
      <c r="D5144" t="s">
        <v>77</v>
      </c>
      <c r="E5144">
        <v>286188</v>
      </c>
    </row>
    <row r="5145" spans="1:6" hidden="1">
      <c r="A5145">
        <v>2001</v>
      </c>
      <c r="B5145" t="s">
        <v>102</v>
      </c>
      <c r="C5145" t="s">
        <v>7</v>
      </c>
      <c r="D5145" t="s">
        <v>263</v>
      </c>
      <c r="E5145">
        <v>-143241</v>
      </c>
    </row>
    <row r="5146" spans="1:6" hidden="1">
      <c r="A5146">
        <v>2001</v>
      </c>
      <c r="B5146" t="s">
        <v>102</v>
      </c>
      <c r="C5146" t="s">
        <v>7</v>
      </c>
      <c r="D5146" t="s">
        <v>8</v>
      </c>
      <c r="E5146">
        <v>0</v>
      </c>
      <c r="F5146">
        <v>20</v>
      </c>
    </row>
    <row r="5147" spans="1:6" hidden="1">
      <c r="A5147">
        <v>2001</v>
      </c>
      <c r="B5147" t="s">
        <v>102</v>
      </c>
      <c r="C5147" t="s">
        <v>7</v>
      </c>
      <c r="D5147" t="s">
        <v>9</v>
      </c>
      <c r="E5147">
        <v>0</v>
      </c>
      <c r="F5147">
        <v>20</v>
      </c>
    </row>
    <row r="5148" spans="1:6" hidden="1">
      <c r="A5148">
        <v>2001</v>
      </c>
      <c r="B5148" t="s">
        <v>102</v>
      </c>
      <c r="C5148" t="s">
        <v>10</v>
      </c>
      <c r="D5148" t="s">
        <v>11</v>
      </c>
      <c r="E5148">
        <v>-150541</v>
      </c>
    </row>
    <row r="5149" spans="1:6" hidden="1">
      <c r="A5149">
        <v>2001</v>
      </c>
      <c r="B5149" t="s">
        <v>102</v>
      </c>
      <c r="C5149" t="s">
        <v>10</v>
      </c>
      <c r="D5149" t="s">
        <v>91</v>
      </c>
      <c r="E5149">
        <v>722336</v>
      </c>
    </row>
    <row r="5150" spans="1:6" hidden="1">
      <c r="A5150">
        <v>2001</v>
      </c>
      <c r="B5150" t="s">
        <v>102</v>
      </c>
      <c r="C5150" t="s">
        <v>10</v>
      </c>
      <c r="D5150" t="s">
        <v>92</v>
      </c>
      <c r="E5150">
        <v>596576</v>
      </c>
    </row>
    <row r="5151" spans="1:6" hidden="1">
      <c r="A5151">
        <v>2001</v>
      </c>
      <c r="B5151" t="s">
        <v>102</v>
      </c>
      <c r="C5151" t="s">
        <v>10</v>
      </c>
      <c r="D5151" t="s">
        <v>14</v>
      </c>
      <c r="E5151">
        <v>670156</v>
      </c>
    </row>
    <row r="5152" spans="1:6" hidden="1">
      <c r="A5152">
        <v>2001</v>
      </c>
      <c r="B5152" t="s">
        <v>102</v>
      </c>
      <c r="C5152" t="s">
        <v>10</v>
      </c>
      <c r="D5152" t="s">
        <v>15</v>
      </c>
      <c r="E5152">
        <v>167237</v>
      </c>
    </row>
    <row r="5153" spans="1:6" hidden="1">
      <c r="A5153">
        <v>2001</v>
      </c>
      <c r="B5153" t="s">
        <v>102</v>
      </c>
      <c r="C5153" t="s">
        <v>10</v>
      </c>
      <c r="D5153" t="s">
        <v>16</v>
      </c>
      <c r="E5153">
        <v>502919</v>
      </c>
    </row>
    <row r="5154" spans="1:6" hidden="1">
      <c r="A5154">
        <v>2001</v>
      </c>
      <c r="B5154" t="s">
        <v>102</v>
      </c>
      <c r="C5154" t="s">
        <v>10</v>
      </c>
      <c r="D5154" t="s">
        <v>17</v>
      </c>
      <c r="E5154">
        <v>0</v>
      </c>
      <c r="F5154">
        <v>20</v>
      </c>
    </row>
    <row r="5155" spans="1:6" hidden="1">
      <c r="A5155">
        <v>2001</v>
      </c>
      <c r="B5155" t="s">
        <v>102</v>
      </c>
      <c r="C5155" t="s">
        <v>10</v>
      </c>
      <c r="D5155" t="s">
        <v>18</v>
      </c>
      <c r="E5155">
        <v>4642864</v>
      </c>
    </row>
    <row r="5156" spans="1:6" hidden="1">
      <c r="A5156">
        <v>2001</v>
      </c>
      <c r="B5156" t="s">
        <v>102</v>
      </c>
      <c r="C5156" t="s">
        <v>10</v>
      </c>
      <c r="D5156" t="s">
        <v>19</v>
      </c>
      <c r="E5156">
        <v>4492620</v>
      </c>
    </row>
    <row r="5157" spans="1:6" hidden="1">
      <c r="A5157">
        <v>2001</v>
      </c>
      <c r="B5157" t="s">
        <v>102</v>
      </c>
      <c r="C5157" t="s">
        <v>10</v>
      </c>
      <c r="D5157" t="s">
        <v>20</v>
      </c>
      <c r="E5157">
        <v>5192167</v>
      </c>
    </row>
    <row r="5158" spans="1:6" hidden="1">
      <c r="A5158">
        <v>2001</v>
      </c>
      <c r="B5158" t="s">
        <v>102</v>
      </c>
      <c r="C5158" t="s">
        <v>10</v>
      </c>
      <c r="D5158" t="s">
        <v>21</v>
      </c>
      <c r="E5158">
        <v>-24781</v>
      </c>
    </row>
    <row r="5159" spans="1:6" hidden="1">
      <c r="A5159">
        <v>2001</v>
      </c>
      <c r="B5159" t="s">
        <v>102</v>
      </c>
      <c r="C5159" t="s">
        <v>10</v>
      </c>
      <c r="D5159" t="s">
        <v>22</v>
      </c>
      <c r="E5159">
        <v>-214741</v>
      </c>
    </row>
    <row r="5160" spans="1:6" hidden="1">
      <c r="A5160">
        <v>2001</v>
      </c>
      <c r="B5160" t="s">
        <v>102</v>
      </c>
      <c r="C5160" t="s">
        <v>23</v>
      </c>
      <c r="D5160" t="s">
        <v>24</v>
      </c>
      <c r="E5160">
        <v>51887</v>
      </c>
    </row>
    <row r="5161" spans="1:6" hidden="1">
      <c r="A5161">
        <v>2001</v>
      </c>
      <c r="B5161" t="s">
        <v>102</v>
      </c>
      <c r="C5161" t="s">
        <v>23</v>
      </c>
      <c r="D5161" t="s">
        <v>25</v>
      </c>
      <c r="E5161">
        <v>41688</v>
      </c>
    </row>
    <row r="5162" spans="1:6" hidden="1">
      <c r="A5162">
        <v>2001</v>
      </c>
      <c r="B5162" t="s">
        <v>102</v>
      </c>
      <c r="C5162" t="s">
        <v>23</v>
      </c>
      <c r="D5162" t="s">
        <v>26</v>
      </c>
      <c r="E5162">
        <v>10199</v>
      </c>
    </row>
    <row r="5163" spans="1:6" hidden="1">
      <c r="A5163">
        <v>2001</v>
      </c>
      <c r="B5163" t="s">
        <v>102</v>
      </c>
      <c r="C5163" t="s">
        <v>23</v>
      </c>
      <c r="D5163" t="s">
        <v>27</v>
      </c>
      <c r="E5163">
        <v>294</v>
      </c>
    </row>
    <row r="5164" spans="1:6" hidden="1">
      <c r="A5164">
        <v>2001</v>
      </c>
      <c r="B5164" t="s">
        <v>102</v>
      </c>
      <c r="C5164" t="s">
        <v>23</v>
      </c>
      <c r="D5164" t="s">
        <v>29</v>
      </c>
      <c r="E5164">
        <v>294</v>
      </c>
    </row>
    <row r="5165" spans="1:6" hidden="1">
      <c r="A5165">
        <v>2001</v>
      </c>
      <c r="B5165" t="s">
        <v>102</v>
      </c>
      <c r="C5165" t="s">
        <v>23</v>
      </c>
      <c r="D5165" t="s">
        <v>33</v>
      </c>
      <c r="E5165">
        <v>13162</v>
      </c>
    </row>
    <row r="5166" spans="1:6" hidden="1">
      <c r="A5166">
        <v>2001</v>
      </c>
      <c r="B5166" t="s">
        <v>102</v>
      </c>
      <c r="C5166" t="s">
        <v>23</v>
      </c>
      <c r="D5166" t="s">
        <v>34</v>
      </c>
      <c r="E5166">
        <v>9677</v>
      </c>
    </row>
    <row r="5167" spans="1:6" hidden="1">
      <c r="A5167">
        <v>2001</v>
      </c>
      <c r="B5167" t="s">
        <v>102</v>
      </c>
      <c r="C5167" t="s">
        <v>23</v>
      </c>
      <c r="D5167" t="s">
        <v>35</v>
      </c>
      <c r="E5167">
        <v>36613</v>
      </c>
    </row>
    <row r="5168" spans="1:6" hidden="1">
      <c r="A5168">
        <v>2001</v>
      </c>
      <c r="B5168" t="s">
        <v>102</v>
      </c>
      <c r="C5168" t="s">
        <v>23</v>
      </c>
      <c r="D5168" t="s">
        <v>39</v>
      </c>
      <c r="E5168">
        <v>0</v>
      </c>
    </row>
    <row r="5169" spans="1:5" hidden="1">
      <c r="A5169">
        <v>2001</v>
      </c>
      <c r="B5169" t="s">
        <v>102</v>
      </c>
      <c r="C5169" t="s">
        <v>23</v>
      </c>
      <c r="D5169" t="s">
        <v>40</v>
      </c>
      <c r="E5169">
        <v>0</v>
      </c>
    </row>
    <row r="5170" spans="1:5" hidden="1">
      <c r="A5170">
        <v>2001</v>
      </c>
      <c r="B5170" t="s">
        <v>102</v>
      </c>
      <c r="C5170" t="s">
        <v>23</v>
      </c>
      <c r="D5170" t="s">
        <v>41</v>
      </c>
      <c r="E5170">
        <v>0</v>
      </c>
    </row>
    <row r="5171" spans="1:5" hidden="1">
      <c r="A5171">
        <v>2001</v>
      </c>
      <c r="B5171" t="s">
        <v>102</v>
      </c>
      <c r="C5171" t="s">
        <v>23</v>
      </c>
      <c r="D5171" t="s">
        <v>42</v>
      </c>
      <c r="E5171">
        <v>0</v>
      </c>
    </row>
    <row r="5172" spans="1:5" hidden="1">
      <c r="A5172">
        <v>2001</v>
      </c>
      <c r="B5172" t="s">
        <v>102</v>
      </c>
      <c r="C5172" t="s">
        <v>23</v>
      </c>
      <c r="D5172" t="s">
        <v>43</v>
      </c>
      <c r="E5172">
        <v>0</v>
      </c>
    </row>
    <row r="5173" spans="1:5" hidden="1">
      <c r="A5173">
        <v>2001</v>
      </c>
      <c r="B5173" t="s">
        <v>102</v>
      </c>
      <c r="C5173" t="s">
        <v>23</v>
      </c>
      <c r="D5173" t="s">
        <v>44</v>
      </c>
      <c r="E5173">
        <v>3485</v>
      </c>
    </row>
    <row r="5174" spans="1:5" hidden="1">
      <c r="A5174">
        <v>2001</v>
      </c>
      <c r="B5174" t="s">
        <v>102</v>
      </c>
      <c r="C5174" t="s">
        <v>23</v>
      </c>
      <c r="D5174" t="s">
        <v>45</v>
      </c>
      <c r="E5174">
        <v>421029</v>
      </c>
    </row>
    <row r="5175" spans="1:5" hidden="1">
      <c r="A5175">
        <v>2001</v>
      </c>
      <c r="B5175" t="s">
        <v>102</v>
      </c>
      <c r="C5175" t="s">
        <v>23</v>
      </c>
      <c r="D5175" t="s">
        <v>46</v>
      </c>
      <c r="E5175">
        <v>408704</v>
      </c>
    </row>
    <row r="5176" spans="1:5" hidden="1">
      <c r="A5176">
        <v>2001</v>
      </c>
      <c r="B5176" t="s">
        <v>102</v>
      </c>
      <c r="C5176" t="s">
        <v>23</v>
      </c>
      <c r="D5176" t="s">
        <v>47</v>
      </c>
      <c r="E5176">
        <v>12325</v>
      </c>
    </row>
    <row r="5177" spans="1:5" hidden="1">
      <c r="A5177">
        <v>2001</v>
      </c>
      <c r="B5177" t="s">
        <v>102</v>
      </c>
      <c r="C5177" t="s">
        <v>23</v>
      </c>
      <c r="D5177" t="s">
        <v>48</v>
      </c>
      <c r="E5177">
        <v>718932</v>
      </c>
    </row>
    <row r="5178" spans="1:5" hidden="1">
      <c r="A5178">
        <v>2001</v>
      </c>
      <c r="B5178" t="s">
        <v>102</v>
      </c>
      <c r="C5178" t="s">
        <v>23</v>
      </c>
      <c r="D5178" t="s">
        <v>49</v>
      </c>
      <c r="E5178">
        <v>718932</v>
      </c>
    </row>
    <row r="5179" spans="1:5" hidden="1">
      <c r="A5179">
        <v>2001</v>
      </c>
      <c r="B5179" t="s">
        <v>102</v>
      </c>
      <c r="C5179" t="s">
        <v>23</v>
      </c>
      <c r="D5179" t="s">
        <v>50</v>
      </c>
      <c r="E5179">
        <v>506546</v>
      </c>
    </row>
    <row r="5180" spans="1:5" hidden="1">
      <c r="A5180">
        <v>2001</v>
      </c>
      <c r="B5180" t="s">
        <v>102</v>
      </c>
      <c r="C5180" t="s">
        <v>23</v>
      </c>
      <c r="D5180" t="s">
        <v>51</v>
      </c>
      <c r="E5180">
        <v>37616</v>
      </c>
    </row>
    <row r="5181" spans="1:5" hidden="1">
      <c r="A5181">
        <v>2001</v>
      </c>
      <c r="B5181" t="s">
        <v>102</v>
      </c>
      <c r="C5181" t="s">
        <v>23</v>
      </c>
      <c r="D5181" t="s">
        <v>52</v>
      </c>
      <c r="E5181">
        <v>174618</v>
      </c>
    </row>
    <row r="5182" spans="1:5" hidden="1">
      <c r="A5182">
        <v>2001</v>
      </c>
      <c r="B5182" t="s">
        <v>102</v>
      </c>
      <c r="C5182" t="s">
        <v>23</v>
      </c>
      <c r="D5182" t="s">
        <v>53</v>
      </c>
      <c r="E5182">
        <v>153</v>
      </c>
    </row>
    <row r="5183" spans="1:5" hidden="1">
      <c r="A5183">
        <v>2001</v>
      </c>
      <c r="B5183" t="s">
        <v>102</v>
      </c>
      <c r="C5183" t="s">
        <v>23</v>
      </c>
      <c r="D5183" t="s">
        <v>54</v>
      </c>
      <c r="E5183">
        <v>0</v>
      </c>
    </row>
    <row r="5184" spans="1:5" hidden="1">
      <c r="A5184">
        <v>2001</v>
      </c>
      <c r="B5184" t="s">
        <v>102</v>
      </c>
      <c r="C5184" t="s">
        <v>23</v>
      </c>
      <c r="D5184" t="s">
        <v>55</v>
      </c>
      <c r="E5184">
        <v>0</v>
      </c>
    </row>
    <row r="5185" spans="1:5" hidden="1">
      <c r="A5185">
        <v>2001</v>
      </c>
      <c r="B5185" t="s">
        <v>102</v>
      </c>
      <c r="C5185" t="s">
        <v>23</v>
      </c>
      <c r="D5185" t="s">
        <v>59</v>
      </c>
      <c r="E5185">
        <v>213301</v>
      </c>
    </row>
    <row r="5186" spans="1:5" hidden="1">
      <c r="A5186">
        <v>2001</v>
      </c>
      <c r="B5186" t="s">
        <v>102</v>
      </c>
      <c r="C5186" t="s">
        <v>23</v>
      </c>
      <c r="D5186" t="s">
        <v>60</v>
      </c>
      <c r="E5186">
        <v>15708</v>
      </c>
    </row>
    <row r="5187" spans="1:5" hidden="1">
      <c r="A5187">
        <v>2001</v>
      </c>
      <c r="B5187" t="s">
        <v>102</v>
      </c>
      <c r="C5187" t="s">
        <v>23</v>
      </c>
      <c r="D5187" t="s">
        <v>64</v>
      </c>
      <c r="E5187">
        <v>197593</v>
      </c>
    </row>
    <row r="5188" spans="1:5" hidden="1">
      <c r="A5188">
        <v>2001</v>
      </c>
      <c r="B5188" t="s">
        <v>102</v>
      </c>
      <c r="C5188" t="s">
        <v>23</v>
      </c>
      <c r="D5188" t="s">
        <v>66</v>
      </c>
      <c r="E5188">
        <v>0</v>
      </c>
    </row>
    <row r="5189" spans="1:5" hidden="1">
      <c r="A5189">
        <v>2001</v>
      </c>
      <c r="B5189" t="s">
        <v>102</v>
      </c>
      <c r="C5189" t="s">
        <v>23</v>
      </c>
      <c r="D5189" t="s">
        <v>67</v>
      </c>
      <c r="E5189">
        <v>0</v>
      </c>
    </row>
    <row r="5190" spans="1:5" hidden="1">
      <c r="A5190">
        <v>2001</v>
      </c>
      <c r="B5190" t="s">
        <v>102</v>
      </c>
      <c r="C5190" t="s">
        <v>23</v>
      </c>
      <c r="D5190" t="s">
        <v>68</v>
      </c>
      <c r="E5190">
        <v>0</v>
      </c>
    </row>
    <row r="5191" spans="1:5" hidden="1">
      <c r="A5191">
        <v>2001</v>
      </c>
      <c r="B5191" t="s">
        <v>102</v>
      </c>
      <c r="C5191" t="s">
        <v>23</v>
      </c>
      <c r="D5191" t="s">
        <v>70</v>
      </c>
      <c r="E5191">
        <v>0</v>
      </c>
    </row>
    <row r="5192" spans="1:5" hidden="1">
      <c r="A5192">
        <v>2001</v>
      </c>
      <c r="B5192" t="s">
        <v>102</v>
      </c>
      <c r="C5192" t="s">
        <v>23</v>
      </c>
      <c r="D5192" t="s">
        <v>71</v>
      </c>
      <c r="E5192">
        <v>0</v>
      </c>
    </row>
    <row r="5193" spans="1:5" hidden="1">
      <c r="A5193">
        <v>2001</v>
      </c>
      <c r="B5193" t="s">
        <v>102</v>
      </c>
      <c r="C5193" t="s">
        <v>23</v>
      </c>
      <c r="D5193" t="s">
        <v>72</v>
      </c>
      <c r="E5193">
        <v>890540</v>
      </c>
    </row>
    <row r="5194" spans="1:5" hidden="1">
      <c r="A5194">
        <v>2001</v>
      </c>
      <c r="B5194" t="s">
        <v>102</v>
      </c>
      <c r="C5194" t="s">
        <v>23</v>
      </c>
      <c r="D5194" t="s">
        <v>73</v>
      </c>
      <c r="E5194">
        <v>4517554</v>
      </c>
    </row>
    <row r="5195" spans="1:5" hidden="1">
      <c r="A5195">
        <v>2001</v>
      </c>
      <c r="B5195" t="s">
        <v>102</v>
      </c>
      <c r="C5195" t="s">
        <v>23</v>
      </c>
      <c r="D5195" t="s">
        <v>74</v>
      </c>
      <c r="E5195">
        <v>4517554</v>
      </c>
    </row>
    <row r="5196" spans="1:5" hidden="1">
      <c r="A5196">
        <v>2001</v>
      </c>
      <c r="B5196" t="s">
        <v>102</v>
      </c>
      <c r="C5196" t="s">
        <v>23</v>
      </c>
      <c r="D5196" t="s">
        <v>76</v>
      </c>
      <c r="E5196">
        <v>189960</v>
      </c>
    </row>
    <row r="5197" spans="1:5" hidden="1">
      <c r="A5197">
        <v>2001</v>
      </c>
      <c r="B5197" t="s">
        <v>102</v>
      </c>
      <c r="C5197" t="s">
        <v>23</v>
      </c>
      <c r="D5197" t="s">
        <v>77</v>
      </c>
      <c r="E5197">
        <v>125760</v>
      </c>
    </row>
    <row r="5198" spans="1:5" hidden="1">
      <c r="A5198">
        <v>2001</v>
      </c>
      <c r="B5198" t="s">
        <v>102</v>
      </c>
      <c r="C5198" t="s">
        <v>23</v>
      </c>
      <c r="D5198" t="s">
        <v>78</v>
      </c>
      <c r="E5198">
        <v>183669</v>
      </c>
    </row>
    <row r="5199" spans="1:5" hidden="1">
      <c r="A5199">
        <v>2001</v>
      </c>
      <c r="B5199" t="s">
        <v>102</v>
      </c>
      <c r="C5199" t="s">
        <v>23</v>
      </c>
      <c r="D5199" t="s">
        <v>79</v>
      </c>
      <c r="E5199">
        <v>6291</v>
      </c>
    </row>
    <row r="5200" spans="1:5" hidden="1">
      <c r="A5200">
        <v>2001</v>
      </c>
      <c r="B5200" t="s">
        <v>102</v>
      </c>
      <c r="C5200" t="s">
        <v>23</v>
      </c>
      <c r="D5200" t="s">
        <v>80</v>
      </c>
      <c r="E5200">
        <v>0</v>
      </c>
    </row>
    <row r="5201" spans="1:5" hidden="1">
      <c r="A5201">
        <v>2001</v>
      </c>
      <c r="B5201" t="s">
        <v>102</v>
      </c>
      <c r="C5201" t="s">
        <v>81</v>
      </c>
      <c r="D5201" t="s">
        <v>24</v>
      </c>
      <c r="E5201">
        <v>3095110</v>
      </c>
    </row>
    <row r="5202" spans="1:5" hidden="1">
      <c r="A5202">
        <v>2001</v>
      </c>
      <c r="B5202" t="s">
        <v>102</v>
      </c>
      <c r="C5202" t="s">
        <v>81</v>
      </c>
      <c r="D5202" t="s">
        <v>25</v>
      </c>
      <c r="E5202">
        <v>2550948</v>
      </c>
    </row>
    <row r="5203" spans="1:5" hidden="1">
      <c r="A5203">
        <v>2001</v>
      </c>
      <c r="B5203" t="s">
        <v>102</v>
      </c>
      <c r="C5203" t="s">
        <v>81</v>
      </c>
      <c r="D5203" t="s">
        <v>26</v>
      </c>
      <c r="E5203">
        <v>544162</v>
      </c>
    </row>
    <row r="5204" spans="1:5" hidden="1">
      <c r="A5204">
        <v>2001</v>
      </c>
      <c r="B5204" t="s">
        <v>102</v>
      </c>
      <c r="C5204" t="s">
        <v>81</v>
      </c>
      <c r="D5204" t="s">
        <v>30</v>
      </c>
      <c r="E5204">
        <v>0</v>
      </c>
    </row>
    <row r="5205" spans="1:5" hidden="1">
      <c r="A5205">
        <v>2001</v>
      </c>
      <c r="B5205" t="s">
        <v>102</v>
      </c>
      <c r="C5205" t="s">
        <v>81</v>
      </c>
      <c r="D5205" t="s">
        <v>32</v>
      </c>
      <c r="E5205">
        <v>0</v>
      </c>
    </row>
    <row r="5206" spans="1:5" hidden="1">
      <c r="A5206">
        <v>2001</v>
      </c>
      <c r="B5206" t="s">
        <v>102</v>
      </c>
      <c r="C5206" t="s">
        <v>81</v>
      </c>
      <c r="D5206" t="s">
        <v>33</v>
      </c>
      <c r="E5206">
        <v>890761</v>
      </c>
    </row>
    <row r="5207" spans="1:5" hidden="1">
      <c r="A5207">
        <v>2001</v>
      </c>
      <c r="B5207" t="s">
        <v>102</v>
      </c>
      <c r="C5207" t="s">
        <v>81</v>
      </c>
      <c r="D5207" t="s">
        <v>34</v>
      </c>
      <c r="E5207">
        <v>32692</v>
      </c>
    </row>
    <row r="5208" spans="1:5" hidden="1">
      <c r="A5208">
        <v>2001</v>
      </c>
      <c r="B5208" t="s">
        <v>102</v>
      </c>
      <c r="C5208" t="s">
        <v>81</v>
      </c>
      <c r="D5208" t="s">
        <v>35</v>
      </c>
      <c r="E5208">
        <v>30177</v>
      </c>
    </row>
    <row r="5209" spans="1:5" hidden="1">
      <c r="A5209">
        <v>2001</v>
      </c>
      <c r="B5209" t="s">
        <v>102</v>
      </c>
      <c r="C5209" t="s">
        <v>81</v>
      </c>
      <c r="D5209" t="s">
        <v>36</v>
      </c>
      <c r="E5209">
        <v>843649</v>
      </c>
    </row>
    <row r="5210" spans="1:5" hidden="1">
      <c r="A5210">
        <v>2001</v>
      </c>
      <c r="B5210" t="s">
        <v>102</v>
      </c>
      <c r="C5210" t="s">
        <v>81</v>
      </c>
      <c r="D5210" t="s">
        <v>37</v>
      </c>
      <c r="E5210">
        <v>72195</v>
      </c>
    </row>
    <row r="5211" spans="1:5" hidden="1">
      <c r="A5211">
        <v>2001</v>
      </c>
      <c r="B5211" t="s">
        <v>102</v>
      </c>
      <c r="C5211" t="s">
        <v>81</v>
      </c>
      <c r="D5211" t="s">
        <v>38</v>
      </c>
      <c r="E5211">
        <v>771454</v>
      </c>
    </row>
    <row r="5212" spans="1:5" hidden="1">
      <c r="A5212">
        <v>2001</v>
      </c>
      <c r="B5212" t="s">
        <v>102</v>
      </c>
      <c r="C5212" t="s">
        <v>81</v>
      </c>
      <c r="D5212" t="s">
        <v>39</v>
      </c>
      <c r="E5212">
        <v>0</v>
      </c>
    </row>
    <row r="5213" spans="1:5" hidden="1">
      <c r="A5213">
        <v>2001</v>
      </c>
      <c r="B5213" t="s">
        <v>102</v>
      </c>
      <c r="C5213" t="s">
        <v>81</v>
      </c>
      <c r="D5213" t="s">
        <v>40</v>
      </c>
      <c r="E5213">
        <v>787</v>
      </c>
    </row>
    <row r="5214" spans="1:5" hidden="1">
      <c r="A5214">
        <v>2001</v>
      </c>
      <c r="B5214" t="s">
        <v>102</v>
      </c>
      <c r="C5214" t="s">
        <v>81</v>
      </c>
      <c r="D5214" t="s">
        <v>41</v>
      </c>
      <c r="E5214">
        <v>634</v>
      </c>
    </row>
    <row r="5215" spans="1:5" hidden="1">
      <c r="A5215">
        <v>2001</v>
      </c>
      <c r="B5215" t="s">
        <v>102</v>
      </c>
      <c r="C5215" t="s">
        <v>81</v>
      </c>
      <c r="D5215" t="s">
        <v>42</v>
      </c>
      <c r="E5215">
        <v>153</v>
      </c>
    </row>
    <row r="5216" spans="1:5" hidden="1">
      <c r="A5216">
        <v>2001</v>
      </c>
      <c r="B5216" t="s">
        <v>102</v>
      </c>
      <c r="C5216" t="s">
        <v>81</v>
      </c>
      <c r="D5216" t="s">
        <v>43</v>
      </c>
      <c r="E5216">
        <v>0</v>
      </c>
    </row>
    <row r="5217" spans="1:5" hidden="1">
      <c r="A5217">
        <v>2001</v>
      </c>
      <c r="B5217" t="s">
        <v>102</v>
      </c>
      <c r="C5217" t="s">
        <v>81</v>
      </c>
      <c r="D5217" t="s">
        <v>44</v>
      </c>
      <c r="E5217">
        <v>13633</v>
      </c>
    </row>
    <row r="5218" spans="1:5" hidden="1">
      <c r="A5218">
        <v>2001</v>
      </c>
      <c r="B5218" t="s">
        <v>102</v>
      </c>
      <c r="C5218" t="s">
        <v>81</v>
      </c>
      <c r="D5218" t="s">
        <v>48</v>
      </c>
      <c r="E5218">
        <v>1597804</v>
      </c>
    </row>
    <row r="5219" spans="1:5" hidden="1">
      <c r="A5219">
        <v>2001</v>
      </c>
      <c r="B5219" t="s">
        <v>102</v>
      </c>
      <c r="C5219" t="s">
        <v>81</v>
      </c>
      <c r="D5219" t="s">
        <v>49</v>
      </c>
      <c r="E5219">
        <v>0</v>
      </c>
    </row>
    <row r="5220" spans="1:5" hidden="1">
      <c r="A5220">
        <v>2001</v>
      </c>
      <c r="B5220" t="s">
        <v>102</v>
      </c>
      <c r="C5220" t="s">
        <v>81</v>
      </c>
      <c r="D5220" t="s">
        <v>50</v>
      </c>
      <c r="E5220">
        <v>0</v>
      </c>
    </row>
    <row r="5221" spans="1:5" hidden="1">
      <c r="A5221">
        <v>2001</v>
      </c>
      <c r="B5221" t="s">
        <v>102</v>
      </c>
      <c r="C5221" t="s">
        <v>81</v>
      </c>
      <c r="D5221" t="s">
        <v>51</v>
      </c>
      <c r="E5221">
        <v>0</v>
      </c>
    </row>
    <row r="5222" spans="1:5" hidden="1">
      <c r="A5222">
        <v>2001</v>
      </c>
      <c r="B5222" t="s">
        <v>102</v>
      </c>
      <c r="C5222" t="s">
        <v>81</v>
      </c>
      <c r="D5222" t="s">
        <v>52</v>
      </c>
      <c r="E5222">
        <v>0</v>
      </c>
    </row>
    <row r="5223" spans="1:5" hidden="1">
      <c r="A5223">
        <v>2001</v>
      </c>
      <c r="B5223" t="s">
        <v>102</v>
      </c>
      <c r="C5223" t="s">
        <v>81</v>
      </c>
      <c r="D5223" t="s">
        <v>53</v>
      </c>
      <c r="E5223">
        <v>0</v>
      </c>
    </row>
    <row r="5224" spans="1:5" hidden="1">
      <c r="A5224">
        <v>2001</v>
      </c>
      <c r="B5224" t="s">
        <v>102</v>
      </c>
      <c r="C5224" t="s">
        <v>81</v>
      </c>
      <c r="D5224" t="s">
        <v>54</v>
      </c>
      <c r="E5224">
        <v>0</v>
      </c>
    </row>
    <row r="5225" spans="1:5" hidden="1">
      <c r="A5225">
        <v>2001</v>
      </c>
      <c r="B5225" t="s">
        <v>102</v>
      </c>
      <c r="C5225" t="s">
        <v>81</v>
      </c>
      <c r="D5225" t="s">
        <v>55</v>
      </c>
      <c r="E5225">
        <v>898258</v>
      </c>
    </row>
    <row r="5226" spans="1:5" hidden="1">
      <c r="A5226">
        <v>2001</v>
      </c>
      <c r="B5226" t="s">
        <v>102</v>
      </c>
      <c r="C5226" t="s">
        <v>81</v>
      </c>
      <c r="D5226" t="s">
        <v>56</v>
      </c>
      <c r="E5226">
        <v>699547</v>
      </c>
    </row>
    <row r="5227" spans="1:5" hidden="1">
      <c r="A5227">
        <v>2001</v>
      </c>
      <c r="B5227" t="s">
        <v>102</v>
      </c>
      <c r="C5227" t="s">
        <v>81</v>
      </c>
      <c r="D5227" t="s">
        <v>57</v>
      </c>
      <c r="E5227">
        <v>695695</v>
      </c>
    </row>
    <row r="5228" spans="1:5" hidden="1">
      <c r="A5228">
        <v>2001</v>
      </c>
      <c r="B5228" t="s">
        <v>102</v>
      </c>
      <c r="C5228" t="s">
        <v>81</v>
      </c>
      <c r="D5228" t="s">
        <v>58</v>
      </c>
      <c r="E5228">
        <v>3852</v>
      </c>
    </row>
    <row r="5229" spans="1:5" hidden="1">
      <c r="A5229">
        <v>2001</v>
      </c>
      <c r="B5229" t="s">
        <v>102</v>
      </c>
      <c r="C5229" t="s">
        <v>81</v>
      </c>
      <c r="D5229" t="s">
        <v>59</v>
      </c>
      <c r="E5229">
        <v>304761</v>
      </c>
    </row>
    <row r="5230" spans="1:5" hidden="1">
      <c r="A5230">
        <v>2001</v>
      </c>
      <c r="B5230" t="s">
        <v>102</v>
      </c>
      <c r="C5230" t="s">
        <v>81</v>
      </c>
      <c r="D5230" t="s">
        <v>61</v>
      </c>
      <c r="E5230">
        <v>17768</v>
      </c>
    </row>
    <row r="5231" spans="1:5" hidden="1">
      <c r="A5231">
        <v>2001</v>
      </c>
      <c r="B5231" t="s">
        <v>102</v>
      </c>
      <c r="C5231" t="s">
        <v>81</v>
      </c>
      <c r="D5231" t="s">
        <v>64</v>
      </c>
      <c r="E5231">
        <v>286993</v>
      </c>
    </row>
    <row r="5232" spans="1:5" hidden="1">
      <c r="A5232">
        <v>2001</v>
      </c>
      <c r="B5232" t="s">
        <v>102</v>
      </c>
      <c r="C5232" t="s">
        <v>81</v>
      </c>
      <c r="D5232" t="s">
        <v>66</v>
      </c>
      <c r="E5232">
        <v>153</v>
      </c>
    </row>
    <row r="5233" spans="1:6" hidden="1">
      <c r="A5233">
        <v>2001</v>
      </c>
      <c r="B5233" t="s">
        <v>102</v>
      </c>
      <c r="C5233" t="s">
        <v>81</v>
      </c>
      <c r="D5233" t="s">
        <v>67</v>
      </c>
      <c r="E5233">
        <v>0</v>
      </c>
    </row>
    <row r="5234" spans="1:6" hidden="1">
      <c r="A5234">
        <v>2001</v>
      </c>
      <c r="B5234" t="s">
        <v>102</v>
      </c>
      <c r="C5234" t="s">
        <v>81</v>
      </c>
      <c r="D5234" t="s">
        <v>69</v>
      </c>
      <c r="E5234">
        <v>0</v>
      </c>
    </row>
    <row r="5235" spans="1:6" hidden="1">
      <c r="A5235">
        <v>2001</v>
      </c>
      <c r="B5235" t="s">
        <v>102</v>
      </c>
      <c r="C5235" t="s">
        <v>81</v>
      </c>
      <c r="D5235" t="s">
        <v>70</v>
      </c>
      <c r="E5235">
        <v>0</v>
      </c>
    </row>
    <row r="5236" spans="1:6" hidden="1">
      <c r="A5236">
        <v>2001</v>
      </c>
      <c r="B5236" t="s">
        <v>102</v>
      </c>
      <c r="C5236" t="s">
        <v>81</v>
      </c>
      <c r="D5236" t="s">
        <v>86</v>
      </c>
      <c r="E5236">
        <v>1612876</v>
      </c>
    </row>
    <row r="5237" spans="1:6" hidden="1">
      <c r="A5237">
        <v>2001</v>
      </c>
      <c r="B5237" t="s">
        <v>102</v>
      </c>
      <c r="C5237" t="s">
        <v>81</v>
      </c>
      <c r="D5237" t="s">
        <v>87</v>
      </c>
      <c r="E5237">
        <v>1247325</v>
      </c>
    </row>
    <row r="5238" spans="1:6" hidden="1">
      <c r="A5238">
        <v>2001</v>
      </c>
      <c r="B5238" t="s">
        <v>102</v>
      </c>
      <c r="C5238" t="s">
        <v>81</v>
      </c>
      <c r="D5238" t="s">
        <v>88</v>
      </c>
      <c r="E5238">
        <v>365551</v>
      </c>
    </row>
    <row r="5239" spans="1:6" hidden="1">
      <c r="A5239">
        <v>2001</v>
      </c>
      <c r="B5239" t="s">
        <v>102</v>
      </c>
      <c r="C5239" t="s">
        <v>81</v>
      </c>
      <c r="D5239" t="s">
        <v>77</v>
      </c>
      <c r="E5239">
        <v>125760</v>
      </c>
    </row>
    <row r="5240" spans="1:6" hidden="1">
      <c r="A5240">
        <v>2001</v>
      </c>
      <c r="B5240" t="s">
        <v>103</v>
      </c>
      <c r="C5240" t="s">
        <v>7</v>
      </c>
      <c r="D5240" t="s">
        <v>263</v>
      </c>
      <c r="E5240">
        <v>-178700</v>
      </c>
    </row>
    <row r="5241" spans="1:6" hidden="1">
      <c r="A5241">
        <v>2001</v>
      </c>
      <c r="B5241" t="s">
        <v>103</v>
      </c>
      <c r="C5241" t="s">
        <v>7</v>
      </c>
      <c r="D5241" t="s">
        <v>8</v>
      </c>
      <c r="E5241">
        <v>0</v>
      </c>
      <c r="F5241">
        <v>20</v>
      </c>
    </row>
    <row r="5242" spans="1:6" hidden="1">
      <c r="A5242">
        <v>2001</v>
      </c>
      <c r="B5242" t="s">
        <v>103</v>
      </c>
      <c r="C5242" t="s">
        <v>7</v>
      </c>
      <c r="D5242" t="s">
        <v>9</v>
      </c>
      <c r="E5242">
        <v>0</v>
      </c>
      <c r="F5242">
        <v>20</v>
      </c>
    </row>
    <row r="5243" spans="1:6" hidden="1">
      <c r="A5243">
        <v>2001</v>
      </c>
      <c r="B5243" t="s">
        <v>103</v>
      </c>
      <c r="C5243" t="s">
        <v>10</v>
      </c>
      <c r="D5243" t="s">
        <v>11</v>
      </c>
      <c r="E5243">
        <v>-185970</v>
      </c>
    </row>
    <row r="5244" spans="1:6" hidden="1">
      <c r="A5244">
        <v>2001</v>
      </c>
      <c r="B5244" t="s">
        <v>103</v>
      </c>
      <c r="C5244" t="s">
        <v>10</v>
      </c>
      <c r="D5244" t="s">
        <v>91</v>
      </c>
      <c r="E5244">
        <v>742907</v>
      </c>
    </row>
    <row r="5245" spans="1:6" hidden="1">
      <c r="A5245">
        <v>2001</v>
      </c>
      <c r="B5245" t="s">
        <v>103</v>
      </c>
      <c r="C5245" t="s">
        <v>10</v>
      </c>
      <c r="D5245" t="s">
        <v>92</v>
      </c>
      <c r="E5245">
        <v>614879</v>
      </c>
    </row>
    <row r="5246" spans="1:6" hidden="1">
      <c r="A5246">
        <v>2001</v>
      </c>
      <c r="B5246" t="s">
        <v>103</v>
      </c>
      <c r="C5246" t="s">
        <v>10</v>
      </c>
      <c r="D5246" t="s">
        <v>14</v>
      </c>
      <c r="E5246">
        <v>672449</v>
      </c>
    </row>
    <row r="5247" spans="1:6" hidden="1">
      <c r="A5247">
        <v>2001</v>
      </c>
      <c r="B5247" t="s">
        <v>103</v>
      </c>
      <c r="C5247" t="s">
        <v>10</v>
      </c>
      <c r="D5247" t="s">
        <v>15</v>
      </c>
      <c r="E5247">
        <v>169530</v>
      </c>
    </row>
    <row r="5248" spans="1:6" hidden="1">
      <c r="A5248">
        <v>2001</v>
      </c>
      <c r="B5248" t="s">
        <v>103</v>
      </c>
      <c r="C5248" t="s">
        <v>10</v>
      </c>
      <c r="D5248" t="s">
        <v>16</v>
      </c>
      <c r="E5248">
        <v>502919</v>
      </c>
    </row>
    <row r="5249" spans="1:6" hidden="1">
      <c r="A5249">
        <v>2001</v>
      </c>
      <c r="B5249" t="s">
        <v>103</v>
      </c>
      <c r="C5249" t="s">
        <v>10</v>
      </c>
      <c r="D5249" t="s">
        <v>17</v>
      </c>
      <c r="E5249">
        <v>0</v>
      </c>
      <c r="F5249">
        <v>20</v>
      </c>
    </row>
    <row r="5250" spans="1:6" hidden="1">
      <c r="A5250">
        <v>2001</v>
      </c>
      <c r="B5250" t="s">
        <v>103</v>
      </c>
      <c r="C5250" t="s">
        <v>10</v>
      </c>
      <c r="D5250" t="s">
        <v>18</v>
      </c>
      <c r="E5250">
        <v>4645922</v>
      </c>
    </row>
    <row r="5251" spans="1:6" hidden="1">
      <c r="A5251">
        <v>2001</v>
      </c>
      <c r="B5251" t="s">
        <v>103</v>
      </c>
      <c r="C5251" t="s">
        <v>10</v>
      </c>
      <c r="D5251" t="s">
        <v>19</v>
      </c>
      <c r="E5251">
        <v>4499892</v>
      </c>
    </row>
    <row r="5252" spans="1:6" hidden="1">
      <c r="A5252">
        <v>2001</v>
      </c>
      <c r="B5252" t="s">
        <v>103</v>
      </c>
      <c r="C5252" t="s">
        <v>10</v>
      </c>
      <c r="D5252" t="s">
        <v>20</v>
      </c>
      <c r="E5252">
        <v>5159007</v>
      </c>
    </row>
    <row r="5253" spans="1:6" hidden="1">
      <c r="A5253">
        <v>2001</v>
      </c>
      <c r="B5253" t="s">
        <v>103</v>
      </c>
      <c r="C5253" t="s">
        <v>10</v>
      </c>
      <c r="D5253" t="s">
        <v>21</v>
      </c>
      <c r="E5253">
        <v>-57941</v>
      </c>
    </row>
    <row r="5254" spans="1:6" hidden="1">
      <c r="A5254">
        <v>2001</v>
      </c>
      <c r="B5254" t="s">
        <v>103</v>
      </c>
      <c r="C5254" t="s">
        <v>10</v>
      </c>
      <c r="D5254" t="s">
        <v>22</v>
      </c>
      <c r="E5254">
        <v>-251500</v>
      </c>
    </row>
    <row r="5255" spans="1:6" hidden="1">
      <c r="A5255">
        <v>2001</v>
      </c>
      <c r="B5255" t="s">
        <v>103</v>
      </c>
      <c r="C5255" t="s">
        <v>23</v>
      </c>
      <c r="D5255" t="s">
        <v>24</v>
      </c>
      <c r="E5255">
        <v>70082</v>
      </c>
    </row>
    <row r="5256" spans="1:6" hidden="1">
      <c r="A5256">
        <v>2001</v>
      </c>
      <c r="B5256" t="s">
        <v>103</v>
      </c>
      <c r="C5256" t="s">
        <v>23</v>
      </c>
      <c r="D5256" t="s">
        <v>25</v>
      </c>
      <c r="E5256">
        <v>57091</v>
      </c>
    </row>
    <row r="5257" spans="1:6" hidden="1">
      <c r="A5257">
        <v>2001</v>
      </c>
      <c r="B5257" t="s">
        <v>103</v>
      </c>
      <c r="C5257" t="s">
        <v>23</v>
      </c>
      <c r="D5257" t="s">
        <v>26</v>
      </c>
      <c r="E5257">
        <v>12991</v>
      </c>
    </row>
    <row r="5258" spans="1:6" hidden="1">
      <c r="A5258">
        <v>2001</v>
      </c>
      <c r="B5258" t="s">
        <v>103</v>
      </c>
      <c r="C5258" t="s">
        <v>23</v>
      </c>
      <c r="D5258" t="s">
        <v>27</v>
      </c>
      <c r="E5258">
        <v>377</v>
      </c>
    </row>
    <row r="5259" spans="1:6" hidden="1">
      <c r="A5259">
        <v>2001</v>
      </c>
      <c r="B5259" t="s">
        <v>103</v>
      </c>
      <c r="C5259" t="s">
        <v>23</v>
      </c>
      <c r="D5259" t="s">
        <v>29</v>
      </c>
      <c r="E5259">
        <v>377</v>
      </c>
    </row>
    <row r="5260" spans="1:6" hidden="1">
      <c r="A5260">
        <v>2001</v>
      </c>
      <c r="B5260" t="s">
        <v>103</v>
      </c>
      <c r="C5260" t="s">
        <v>23</v>
      </c>
      <c r="D5260" t="s">
        <v>33</v>
      </c>
      <c r="E5260">
        <v>13181</v>
      </c>
    </row>
    <row r="5261" spans="1:6" hidden="1">
      <c r="A5261">
        <v>2001</v>
      </c>
      <c r="B5261" t="s">
        <v>103</v>
      </c>
      <c r="C5261" t="s">
        <v>23</v>
      </c>
      <c r="D5261" t="s">
        <v>34</v>
      </c>
      <c r="E5261">
        <v>9696</v>
      </c>
    </row>
    <row r="5262" spans="1:6" hidden="1">
      <c r="A5262">
        <v>2001</v>
      </c>
      <c r="B5262" t="s">
        <v>103</v>
      </c>
      <c r="C5262" t="s">
        <v>23</v>
      </c>
      <c r="D5262" t="s">
        <v>35</v>
      </c>
      <c r="E5262">
        <v>36684</v>
      </c>
    </row>
    <row r="5263" spans="1:6" hidden="1">
      <c r="A5263">
        <v>2001</v>
      </c>
      <c r="B5263" t="s">
        <v>103</v>
      </c>
      <c r="C5263" t="s">
        <v>23</v>
      </c>
      <c r="D5263" t="s">
        <v>39</v>
      </c>
      <c r="E5263">
        <v>0</v>
      </c>
    </row>
    <row r="5264" spans="1:6" hidden="1">
      <c r="A5264">
        <v>2001</v>
      </c>
      <c r="B5264" t="s">
        <v>103</v>
      </c>
      <c r="C5264" t="s">
        <v>23</v>
      </c>
      <c r="D5264" t="s">
        <v>40</v>
      </c>
      <c r="E5264">
        <v>0</v>
      </c>
    </row>
    <row r="5265" spans="1:5" hidden="1">
      <c r="A5265">
        <v>2001</v>
      </c>
      <c r="B5265" t="s">
        <v>103</v>
      </c>
      <c r="C5265" t="s">
        <v>23</v>
      </c>
      <c r="D5265" t="s">
        <v>41</v>
      </c>
      <c r="E5265">
        <v>0</v>
      </c>
    </row>
    <row r="5266" spans="1:5" hidden="1">
      <c r="A5266">
        <v>2001</v>
      </c>
      <c r="B5266" t="s">
        <v>103</v>
      </c>
      <c r="C5266" t="s">
        <v>23</v>
      </c>
      <c r="D5266" t="s">
        <v>42</v>
      </c>
      <c r="E5266">
        <v>0</v>
      </c>
    </row>
    <row r="5267" spans="1:5" hidden="1">
      <c r="A5267">
        <v>2001</v>
      </c>
      <c r="B5267" t="s">
        <v>103</v>
      </c>
      <c r="C5267" t="s">
        <v>23</v>
      </c>
      <c r="D5267" t="s">
        <v>43</v>
      </c>
      <c r="E5267">
        <v>0</v>
      </c>
    </row>
    <row r="5268" spans="1:5" hidden="1">
      <c r="A5268">
        <v>2001</v>
      </c>
      <c r="B5268" t="s">
        <v>103</v>
      </c>
      <c r="C5268" t="s">
        <v>23</v>
      </c>
      <c r="D5268" t="s">
        <v>44</v>
      </c>
      <c r="E5268">
        <v>3485</v>
      </c>
    </row>
    <row r="5269" spans="1:5" hidden="1">
      <c r="A5269">
        <v>2001</v>
      </c>
      <c r="B5269" t="s">
        <v>103</v>
      </c>
      <c r="C5269" t="s">
        <v>23</v>
      </c>
      <c r="D5269" t="s">
        <v>45</v>
      </c>
      <c r="E5269">
        <v>421029</v>
      </c>
    </row>
    <row r="5270" spans="1:5" hidden="1">
      <c r="A5270">
        <v>2001</v>
      </c>
      <c r="B5270" t="s">
        <v>103</v>
      </c>
      <c r="C5270" t="s">
        <v>23</v>
      </c>
      <c r="D5270" t="s">
        <v>46</v>
      </c>
      <c r="E5270">
        <v>408704</v>
      </c>
    </row>
    <row r="5271" spans="1:5" hidden="1">
      <c r="A5271">
        <v>2001</v>
      </c>
      <c r="B5271" t="s">
        <v>103</v>
      </c>
      <c r="C5271" t="s">
        <v>23</v>
      </c>
      <c r="D5271" t="s">
        <v>47</v>
      </c>
      <c r="E5271">
        <v>12325</v>
      </c>
    </row>
    <row r="5272" spans="1:5" hidden="1">
      <c r="A5272">
        <v>2001</v>
      </c>
      <c r="B5272" t="s">
        <v>103</v>
      </c>
      <c r="C5272" t="s">
        <v>23</v>
      </c>
      <c r="D5272" t="s">
        <v>48</v>
      </c>
      <c r="E5272">
        <v>759431</v>
      </c>
    </row>
    <row r="5273" spans="1:5" hidden="1">
      <c r="A5273">
        <v>2001</v>
      </c>
      <c r="B5273" t="s">
        <v>103</v>
      </c>
      <c r="C5273" t="s">
        <v>23</v>
      </c>
      <c r="D5273" t="s">
        <v>49</v>
      </c>
      <c r="E5273">
        <v>718932</v>
      </c>
    </row>
    <row r="5274" spans="1:5" hidden="1">
      <c r="A5274">
        <v>2001</v>
      </c>
      <c r="B5274" t="s">
        <v>103</v>
      </c>
      <c r="C5274" t="s">
        <v>23</v>
      </c>
      <c r="D5274" t="s">
        <v>50</v>
      </c>
      <c r="E5274">
        <v>506546</v>
      </c>
    </row>
    <row r="5275" spans="1:5" hidden="1">
      <c r="A5275">
        <v>2001</v>
      </c>
      <c r="B5275" t="s">
        <v>103</v>
      </c>
      <c r="C5275" t="s">
        <v>23</v>
      </c>
      <c r="D5275" t="s">
        <v>51</v>
      </c>
      <c r="E5275">
        <v>37616</v>
      </c>
    </row>
    <row r="5276" spans="1:5" hidden="1">
      <c r="A5276">
        <v>2001</v>
      </c>
      <c r="B5276" t="s">
        <v>103</v>
      </c>
      <c r="C5276" t="s">
        <v>23</v>
      </c>
      <c r="D5276" t="s">
        <v>52</v>
      </c>
      <c r="E5276">
        <v>174618</v>
      </c>
    </row>
    <row r="5277" spans="1:5" hidden="1">
      <c r="A5277">
        <v>2001</v>
      </c>
      <c r="B5277" t="s">
        <v>103</v>
      </c>
      <c r="C5277" t="s">
        <v>23</v>
      </c>
      <c r="D5277" t="s">
        <v>53</v>
      </c>
      <c r="E5277">
        <v>153</v>
      </c>
    </row>
    <row r="5278" spans="1:5" hidden="1">
      <c r="A5278">
        <v>2001</v>
      </c>
      <c r="B5278" t="s">
        <v>103</v>
      </c>
      <c r="C5278" t="s">
        <v>23</v>
      </c>
      <c r="D5278" t="s">
        <v>54</v>
      </c>
      <c r="E5278">
        <v>0</v>
      </c>
    </row>
    <row r="5279" spans="1:5" hidden="1">
      <c r="A5279">
        <v>2001</v>
      </c>
      <c r="B5279" t="s">
        <v>103</v>
      </c>
      <c r="C5279" t="s">
        <v>23</v>
      </c>
      <c r="D5279" t="s">
        <v>55</v>
      </c>
      <c r="E5279">
        <v>67</v>
      </c>
    </row>
    <row r="5280" spans="1:5" hidden="1">
      <c r="A5280">
        <v>2001</v>
      </c>
      <c r="B5280" t="s">
        <v>103</v>
      </c>
      <c r="C5280" t="s">
        <v>23</v>
      </c>
      <c r="D5280" t="s">
        <v>56</v>
      </c>
      <c r="E5280">
        <v>40432</v>
      </c>
    </row>
    <row r="5281" spans="1:5" hidden="1">
      <c r="A5281">
        <v>2001</v>
      </c>
      <c r="B5281" t="s">
        <v>103</v>
      </c>
      <c r="C5281" t="s">
        <v>23</v>
      </c>
      <c r="D5281" t="s">
        <v>57</v>
      </c>
      <c r="E5281">
        <v>36580</v>
      </c>
    </row>
    <row r="5282" spans="1:5" hidden="1">
      <c r="A5282">
        <v>2001</v>
      </c>
      <c r="B5282" t="s">
        <v>103</v>
      </c>
      <c r="C5282" t="s">
        <v>23</v>
      </c>
      <c r="D5282" t="s">
        <v>58</v>
      </c>
      <c r="E5282">
        <v>3852</v>
      </c>
    </row>
    <row r="5283" spans="1:5" hidden="1">
      <c r="A5283">
        <v>2001</v>
      </c>
      <c r="B5283" t="s">
        <v>103</v>
      </c>
      <c r="C5283" t="s">
        <v>23</v>
      </c>
      <c r="D5283" t="s">
        <v>59</v>
      </c>
      <c r="E5283">
        <v>213301</v>
      </c>
    </row>
    <row r="5284" spans="1:5" hidden="1">
      <c r="A5284">
        <v>2001</v>
      </c>
      <c r="B5284" t="s">
        <v>103</v>
      </c>
      <c r="C5284" t="s">
        <v>23</v>
      </c>
      <c r="D5284" t="s">
        <v>60</v>
      </c>
      <c r="E5284">
        <v>15708</v>
      </c>
    </row>
    <row r="5285" spans="1:5" hidden="1">
      <c r="A5285">
        <v>2001</v>
      </c>
      <c r="B5285" t="s">
        <v>103</v>
      </c>
      <c r="C5285" t="s">
        <v>23</v>
      </c>
      <c r="D5285" t="s">
        <v>64</v>
      </c>
      <c r="E5285">
        <v>197593</v>
      </c>
    </row>
    <row r="5286" spans="1:5" hidden="1">
      <c r="A5286">
        <v>2001</v>
      </c>
      <c r="B5286" t="s">
        <v>103</v>
      </c>
      <c r="C5286" t="s">
        <v>23</v>
      </c>
      <c r="D5286" t="s">
        <v>66</v>
      </c>
      <c r="E5286">
        <v>0</v>
      </c>
    </row>
    <row r="5287" spans="1:5" hidden="1">
      <c r="A5287">
        <v>2001</v>
      </c>
      <c r="B5287" t="s">
        <v>103</v>
      </c>
      <c r="C5287" t="s">
        <v>23</v>
      </c>
      <c r="D5287" t="s">
        <v>67</v>
      </c>
      <c r="E5287">
        <v>0</v>
      </c>
    </row>
    <row r="5288" spans="1:5" hidden="1">
      <c r="A5288">
        <v>2001</v>
      </c>
      <c r="B5288" t="s">
        <v>103</v>
      </c>
      <c r="C5288" t="s">
        <v>23</v>
      </c>
      <c r="D5288" t="s">
        <v>68</v>
      </c>
      <c r="E5288">
        <v>0</v>
      </c>
    </row>
    <row r="5289" spans="1:5" hidden="1">
      <c r="A5289">
        <v>2001</v>
      </c>
      <c r="B5289" t="s">
        <v>103</v>
      </c>
      <c r="C5289" t="s">
        <v>23</v>
      </c>
      <c r="D5289" t="s">
        <v>70</v>
      </c>
      <c r="E5289">
        <v>0</v>
      </c>
    </row>
    <row r="5290" spans="1:5" hidden="1">
      <c r="A5290">
        <v>2001</v>
      </c>
      <c r="B5290" t="s">
        <v>103</v>
      </c>
      <c r="C5290" t="s">
        <v>23</v>
      </c>
      <c r="D5290" t="s">
        <v>71</v>
      </c>
      <c r="E5290">
        <v>0</v>
      </c>
    </row>
    <row r="5291" spans="1:5" hidden="1">
      <c r="A5291">
        <v>2001</v>
      </c>
      <c r="B5291" t="s">
        <v>103</v>
      </c>
      <c r="C5291" t="s">
        <v>23</v>
      </c>
      <c r="D5291" t="s">
        <v>72</v>
      </c>
      <c r="E5291">
        <v>911061</v>
      </c>
    </row>
    <row r="5292" spans="1:5" hidden="1">
      <c r="A5292">
        <v>2001</v>
      </c>
      <c r="B5292" t="s">
        <v>103</v>
      </c>
      <c r="C5292" t="s">
        <v>23</v>
      </c>
      <c r="D5292" t="s">
        <v>73</v>
      </c>
      <c r="E5292">
        <v>4557986</v>
      </c>
    </row>
    <row r="5293" spans="1:5" hidden="1">
      <c r="A5293">
        <v>2001</v>
      </c>
      <c r="B5293" t="s">
        <v>103</v>
      </c>
      <c r="C5293" t="s">
        <v>23</v>
      </c>
      <c r="D5293" t="s">
        <v>74</v>
      </c>
      <c r="E5293">
        <v>4557986</v>
      </c>
    </row>
    <row r="5294" spans="1:5" hidden="1">
      <c r="A5294">
        <v>2001</v>
      </c>
      <c r="B5294" t="s">
        <v>103</v>
      </c>
      <c r="C5294" t="s">
        <v>23</v>
      </c>
      <c r="D5294" t="s">
        <v>76</v>
      </c>
      <c r="E5294">
        <v>193559</v>
      </c>
    </row>
    <row r="5295" spans="1:5" hidden="1">
      <c r="A5295">
        <v>2001</v>
      </c>
      <c r="B5295" t="s">
        <v>103</v>
      </c>
      <c r="C5295" t="s">
        <v>23</v>
      </c>
      <c r="D5295" t="s">
        <v>77</v>
      </c>
      <c r="E5295">
        <v>128028</v>
      </c>
    </row>
    <row r="5296" spans="1:5" hidden="1">
      <c r="A5296">
        <v>2001</v>
      </c>
      <c r="B5296" t="s">
        <v>103</v>
      </c>
      <c r="C5296" t="s">
        <v>23</v>
      </c>
      <c r="D5296" t="s">
        <v>78</v>
      </c>
      <c r="E5296">
        <v>187268</v>
      </c>
    </row>
    <row r="5297" spans="1:5" hidden="1">
      <c r="A5297">
        <v>2001</v>
      </c>
      <c r="B5297" t="s">
        <v>103</v>
      </c>
      <c r="C5297" t="s">
        <v>23</v>
      </c>
      <c r="D5297" t="s">
        <v>79</v>
      </c>
      <c r="E5297">
        <v>6291</v>
      </c>
    </row>
    <row r="5298" spans="1:5" hidden="1">
      <c r="A5298">
        <v>2001</v>
      </c>
      <c r="B5298" t="s">
        <v>103</v>
      </c>
      <c r="C5298" t="s">
        <v>23</v>
      </c>
      <c r="D5298" t="s">
        <v>80</v>
      </c>
      <c r="E5298">
        <v>0</v>
      </c>
    </row>
    <row r="5299" spans="1:5" hidden="1">
      <c r="A5299">
        <v>2001</v>
      </c>
      <c r="B5299" t="s">
        <v>103</v>
      </c>
      <c r="C5299" t="s">
        <v>81</v>
      </c>
      <c r="D5299" t="s">
        <v>24</v>
      </c>
      <c r="E5299">
        <v>3095110</v>
      </c>
    </row>
    <row r="5300" spans="1:5" hidden="1">
      <c r="A5300">
        <v>2001</v>
      </c>
      <c r="B5300" t="s">
        <v>103</v>
      </c>
      <c r="C5300" t="s">
        <v>81</v>
      </c>
      <c r="D5300" t="s">
        <v>25</v>
      </c>
      <c r="E5300">
        <v>2550948</v>
      </c>
    </row>
    <row r="5301" spans="1:5" hidden="1">
      <c r="A5301">
        <v>2001</v>
      </c>
      <c r="B5301" t="s">
        <v>103</v>
      </c>
      <c r="C5301" t="s">
        <v>81</v>
      </c>
      <c r="D5301" t="s">
        <v>26</v>
      </c>
      <c r="E5301">
        <v>544162</v>
      </c>
    </row>
    <row r="5302" spans="1:5" hidden="1">
      <c r="A5302">
        <v>2001</v>
      </c>
      <c r="B5302" t="s">
        <v>103</v>
      </c>
      <c r="C5302" t="s">
        <v>81</v>
      </c>
      <c r="D5302" t="s">
        <v>30</v>
      </c>
      <c r="E5302">
        <v>0</v>
      </c>
    </row>
    <row r="5303" spans="1:5" hidden="1">
      <c r="A5303">
        <v>2001</v>
      </c>
      <c r="B5303" t="s">
        <v>103</v>
      </c>
      <c r="C5303" t="s">
        <v>81</v>
      </c>
      <c r="D5303" t="s">
        <v>32</v>
      </c>
      <c r="E5303">
        <v>0</v>
      </c>
    </row>
    <row r="5304" spans="1:5" hidden="1">
      <c r="A5304">
        <v>2001</v>
      </c>
      <c r="B5304" t="s">
        <v>103</v>
      </c>
      <c r="C5304" t="s">
        <v>81</v>
      </c>
      <c r="D5304" t="s">
        <v>33</v>
      </c>
      <c r="E5304">
        <v>891545</v>
      </c>
    </row>
    <row r="5305" spans="1:5" hidden="1">
      <c r="A5305">
        <v>2001</v>
      </c>
      <c r="B5305" t="s">
        <v>103</v>
      </c>
      <c r="C5305" t="s">
        <v>81</v>
      </c>
      <c r="D5305" t="s">
        <v>34</v>
      </c>
      <c r="E5305">
        <v>33476</v>
      </c>
    </row>
    <row r="5306" spans="1:5" hidden="1">
      <c r="A5306">
        <v>2001</v>
      </c>
      <c r="B5306" t="s">
        <v>103</v>
      </c>
      <c r="C5306" t="s">
        <v>81</v>
      </c>
      <c r="D5306" t="s">
        <v>35</v>
      </c>
      <c r="E5306">
        <v>30901</v>
      </c>
    </row>
    <row r="5307" spans="1:5" hidden="1">
      <c r="A5307">
        <v>2001</v>
      </c>
      <c r="B5307" t="s">
        <v>103</v>
      </c>
      <c r="C5307" t="s">
        <v>81</v>
      </c>
      <c r="D5307" t="s">
        <v>36</v>
      </c>
      <c r="E5307">
        <v>843649</v>
      </c>
    </row>
    <row r="5308" spans="1:5" hidden="1">
      <c r="A5308">
        <v>2001</v>
      </c>
      <c r="B5308" t="s">
        <v>103</v>
      </c>
      <c r="C5308" t="s">
        <v>81</v>
      </c>
      <c r="D5308" t="s">
        <v>37</v>
      </c>
      <c r="E5308">
        <v>72195</v>
      </c>
    </row>
    <row r="5309" spans="1:5" hidden="1">
      <c r="A5309">
        <v>2001</v>
      </c>
      <c r="B5309" t="s">
        <v>103</v>
      </c>
      <c r="C5309" t="s">
        <v>81</v>
      </c>
      <c r="D5309" t="s">
        <v>38</v>
      </c>
      <c r="E5309">
        <v>771454</v>
      </c>
    </row>
    <row r="5310" spans="1:5" hidden="1">
      <c r="A5310">
        <v>2001</v>
      </c>
      <c r="B5310" t="s">
        <v>103</v>
      </c>
      <c r="C5310" t="s">
        <v>81</v>
      </c>
      <c r="D5310" t="s">
        <v>39</v>
      </c>
      <c r="E5310">
        <v>0</v>
      </c>
    </row>
    <row r="5311" spans="1:5" hidden="1">
      <c r="A5311">
        <v>2001</v>
      </c>
      <c r="B5311" t="s">
        <v>103</v>
      </c>
      <c r="C5311" t="s">
        <v>81</v>
      </c>
      <c r="D5311" t="s">
        <v>40</v>
      </c>
      <c r="E5311">
        <v>787</v>
      </c>
    </row>
    <row r="5312" spans="1:5" hidden="1">
      <c r="A5312">
        <v>2001</v>
      </c>
      <c r="B5312" t="s">
        <v>103</v>
      </c>
      <c r="C5312" t="s">
        <v>81</v>
      </c>
      <c r="D5312" t="s">
        <v>41</v>
      </c>
      <c r="E5312">
        <v>634</v>
      </c>
    </row>
    <row r="5313" spans="1:5" hidden="1">
      <c r="A5313">
        <v>2001</v>
      </c>
      <c r="B5313" t="s">
        <v>103</v>
      </c>
      <c r="C5313" t="s">
        <v>81</v>
      </c>
      <c r="D5313" t="s">
        <v>42</v>
      </c>
      <c r="E5313">
        <v>153</v>
      </c>
    </row>
    <row r="5314" spans="1:5" hidden="1">
      <c r="A5314">
        <v>2001</v>
      </c>
      <c r="B5314" t="s">
        <v>103</v>
      </c>
      <c r="C5314" t="s">
        <v>81</v>
      </c>
      <c r="D5314" t="s">
        <v>43</v>
      </c>
      <c r="E5314">
        <v>0</v>
      </c>
    </row>
    <row r="5315" spans="1:5" hidden="1">
      <c r="A5315">
        <v>2001</v>
      </c>
      <c r="B5315" t="s">
        <v>103</v>
      </c>
      <c r="C5315" t="s">
        <v>81</v>
      </c>
      <c r="D5315" t="s">
        <v>44</v>
      </c>
      <c r="E5315">
        <v>13633</v>
      </c>
    </row>
    <row r="5316" spans="1:5" hidden="1">
      <c r="A5316">
        <v>2001</v>
      </c>
      <c r="B5316" t="s">
        <v>103</v>
      </c>
      <c r="C5316" t="s">
        <v>81</v>
      </c>
      <c r="D5316" t="s">
        <v>48</v>
      </c>
      <c r="E5316">
        <v>1597871</v>
      </c>
    </row>
    <row r="5317" spans="1:5" hidden="1">
      <c r="A5317">
        <v>2001</v>
      </c>
      <c r="B5317" t="s">
        <v>103</v>
      </c>
      <c r="C5317" t="s">
        <v>81</v>
      </c>
      <c r="D5317" t="s">
        <v>49</v>
      </c>
      <c r="E5317">
        <v>67</v>
      </c>
    </row>
    <row r="5318" spans="1:5" hidden="1">
      <c r="A5318">
        <v>2001</v>
      </c>
      <c r="B5318" t="s">
        <v>103</v>
      </c>
      <c r="C5318" t="s">
        <v>81</v>
      </c>
      <c r="D5318" t="s">
        <v>50</v>
      </c>
      <c r="E5318">
        <v>0</v>
      </c>
    </row>
    <row r="5319" spans="1:5" hidden="1">
      <c r="A5319">
        <v>2001</v>
      </c>
      <c r="B5319" t="s">
        <v>103</v>
      </c>
      <c r="C5319" t="s">
        <v>81</v>
      </c>
      <c r="D5319" t="s">
        <v>51</v>
      </c>
      <c r="E5319">
        <v>67</v>
      </c>
    </row>
    <row r="5320" spans="1:5" hidden="1">
      <c r="A5320">
        <v>2001</v>
      </c>
      <c r="B5320" t="s">
        <v>103</v>
      </c>
      <c r="C5320" t="s">
        <v>81</v>
      </c>
      <c r="D5320" t="s">
        <v>52</v>
      </c>
      <c r="E5320">
        <v>0</v>
      </c>
    </row>
    <row r="5321" spans="1:5" hidden="1">
      <c r="A5321">
        <v>2001</v>
      </c>
      <c r="B5321" t="s">
        <v>103</v>
      </c>
      <c r="C5321" t="s">
        <v>81</v>
      </c>
      <c r="D5321" t="s">
        <v>53</v>
      </c>
      <c r="E5321">
        <v>0</v>
      </c>
    </row>
    <row r="5322" spans="1:5" hidden="1">
      <c r="A5322">
        <v>2001</v>
      </c>
      <c r="B5322" t="s">
        <v>103</v>
      </c>
      <c r="C5322" t="s">
        <v>81</v>
      </c>
      <c r="D5322" t="s">
        <v>54</v>
      </c>
      <c r="E5322">
        <v>0</v>
      </c>
    </row>
    <row r="5323" spans="1:5" hidden="1">
      <c r="A5323">
        <v>2001</v>
      </c>
      <c r="B5323" t="s">
        <v>103</v>
      </c>
      <c r="C5323" t="s">
        <v>81</v>
      </c>
      <c r="D5323" t="s">
        <v>55</v>
      </c>
      <c r="E5323">
        <v>898258</v>
      </c>
    </row>
    <row r="5324" spans="1:5" hidden="1">
      <c r="A5324">
        <v>2001</v>
      </c>
      <c r="B5324" t="s">
        <v>103</v>
      </c>
      <c r="C5324" t="s">
        <v>81</v>
      </c>
      <c r="D5324" t="s">
        <v>56</v>
      </c>
      <c r="E5324">
        <v>699547</v>
      </c>
    </row>
    <row r="5325" spans="1:5" hidden="1">
      <c r="A5325">
        <v>2001</v>
      </c>
      <c r="B5325" t="s">
        <v>103</v>
      </c>
      <c r="C5325" t="s">
        <v>81</v>
      </c>
      <c r="D5325" t="s">
        <v>57</v>
      </c>
      <c r="E5325">
        <v>695695</v>
      </c>
    </row>
    <row r="5326" spans="1:5" hidden="1">
      <c r="A5326">
        <v>2001</v>
      </c>
      <c r="B5326" t="s">
        <v>103</v>
      </c>
      <c r="C5326" t="s">
        <v>81</v>
      </c>
      <c r="D5326" t="s">
        <v>58</v>
      </c>
      <c r="E5326">
        <v>3852</v>
      </c>
    </row>
    <row r="5327" spans="1:5" hidden="1">
      <c r="A5327">
        <v>2001</v>
      </c>
      <c r="B5327" t="s">
        <v>103</v>
      </c>
      <c r="C5327" t="s">
        <v>81</v>
      </c>
      <c r="D5327" t="s">
        <v>59</v>
      </c>
      <c r="E5327">
        <v>308974</v>
      </c>
    </row>
    <row r="5328" spans="1:5" hidden="1">
      <c r="A5328">
        <v>2001</v>
      </c>
      <c r="B5328" t="s">
        <v>103</v>
      </c>
      <c r="C5328" t="s">
        <v>81</v>
      </c>
      <c r="D5328" t="s">
        <v>61</v>
      </c>
      <c r="E5328">
        <v>17768</v>
      </c>
    </row>
    <row r="5329" spans="1:6" hidden="1">
      <c r="A5329">
        <v>2001</v>
      </c>
      <c r="B5329" t="s">
        <v>103</v>
      </c>
      <c r="C5329" t="s">
        <v>81</v>
      </c>
      <c r="D5329" t="s">
        <v>64</v>
      </c>
      <c r="E5329">
        <v>291206</v>
      </c>
    </row>
    <row r="5330" spans="1:6" hidden="1">
      <c r="A5330">
        <v>2001</v>
      </c>
      <c r="B5330" t="s">
        <v>103</v>
      </c>
      <c r="C5330" t="s">
        <v>81</v>
      </c>
      <c r="D5330" t="s">
        <v>66</v>
      </c>
      <c r="E5330">
        <v>153</v>
      </c>
    </row>
    <row r="5331" spans="1:6" hidden="1">
      <c r="A5331">
        <v>2001</v>
      </c>
      <c r="B5331" t="s">
        <v>103</v>
      </c>
      <c r="C5331" t="s">
        <v>81</v>
      </c>
      <c r="D5331" t="s">
        <v>67</v>
      </c>
      <c r="E5331">
        <v>0</v>
      </c>
    </row>
    <row r="5332" spans="1:6" hidden="1">
      <c r="A5332">
        <v>2001</v>
      </c>
      <c r="B5332" t="s">
        <v>103</v>
      </c>
      <c r="C5332" t="s">
        <v>81</v>
      </c>
      <c r="D5332" t="s">
        <v>69</v>
      </c>
      <c r="E5332">
        <v>0</v>
      </c>
    </row>
    <row r="5333" spans="1:6" hidden="1">
      <c r="A5333">
        <v>2001</v>
      </c>
      <c r="B5333" t="s">
        <v>103</v>
      </c>
      <c r="C5333" t="s">
        <v>81</v>
      </c>
      <c r="D5333" t="s">
        <v>70</v>
      </c>
      <c r="E5333">
        <v>0</v>
      </c>
    </row>
    <row r="5334" spans="1:6" hidden="1">
      <c r="A5334">
        <v>2001</v>
      </c>
      <c r="B5334" t="s">
        <v>103</v>
      </c>
      <c r="C5334" t="s">
        <v>81</v>
      </c>
      <c r="D5334" t="s">
        <v>86</v>
      </c>
      <c r="E5334">
        <v>1653969</v>
      </c>
    </row>
    <row r="5335" spans="1:6" hidden="1">
      <c r="A5335">
        <v>2001</v>
      </c>
      <c r="B5335" t="s">
        <v>103</v>
      </c>
      <c r="C5335" t="s">
        <v>81</v>
      </c>
      <c r="D5335" t="s">
        <v>87</v>
      </c>
      <c r="E5335">
        <v>1251789</v>
      </c>
    </row>
    <row r="5336" spans="1:6" hidden="1">
      <c r="A5336">
        <v>2001</v>
      </c>
      <c r="B5336" t="s">
        <v>103</v>
      </c>
      <c r="C5336" t="s">
        <v>81</v>
      </c>
      <c r="D5336" t="s">
        <v>88</v>
      </c>
      <c r="E5336">
        <v>365599</v>
      </c>
    </row>
    <row r="5337" spans="1:6" hidden="1">
      <c r="A5337">
        <v>2001</v>
      </c>
      <c r="B5337" t="s">
        <v>103</v>
      </c>
      <c r="C5337" t="s">
        <v>81</v>
      </c>
      <c r="D5337" t="s">
        <v>89</v>
      </c>
      <c r="E5337">
        <v>36580</v>
      </c>
    </row>
    <row r="5338" spans="1:6" hidden="1">
      <c r="A5338">
        <v>2001</v>
      </c>
      <c r="B5338" t="s">
        <v>103</v>
      </c>
      <c r="C5338" t="s">
        <v>81</v>
      </c>
      <c r="D5338" t="s">
        <v>77</v>
      </c>
      <c r="E5338">
        <v>128028</v>
      </c>
    </row>
    <row r="5339" spans="1:6" hidden="1">
      <c r="A5339">
        <v>2001</v>
      </c>
      <c r="B5339" t="s">
        <v>104</v>
      </c>
      <c r="C5339" t="s">
        <v>7</v>
      </c>
      <c r="D5339" t="s">
        <v>263</v>
      </c>
      <c r="E5339">
        <v>-35460</v>
      </c>
    </row>
    <row r="5340" spans="1:6" hidden="1">
      <c r="A5340">
        <v>2001</v>
      </c>
      <c r="B5340" t="s">
        <v>104</v>
      </c>
      <c r="C5340" t="s">
        <v>7</v>
      </c>
      <c r="D5340" t="s">
        <v>8</v>
      </c>
      <c r="E5340">
        <v>0</v>
      </c>
      <c r="F5340">
        <v>20</v>
      </c>
    </row>
    <row r="5341" spans="1:6" hidden="1">
      <c r="A5341">
        <v>2001</v>
      </c>
      <c r="B5341" t="s">
        <v>104</v>
      </c>
      <c r="C5341" t="s">
        <v>7</v>
      </c>
      <c r="D5341" t="s">
        <v>9</v>
      </c>
      <c r="E5341">
        <v>0</v>
      </c>
      <c r="F5341">
        <v>20</v>
      </c>
    </row>
    <row r="5342" spans="1:6" hidden="1">
      <c r="A5342">
        <v>2001</v>
      </c>
      <c r="B5342" t="s">
        <v>104</v>
      </c>
      <c r="C5342" t="s">
        <v>10</v>
      </c>
      <c r="D5342" t="s">
        <v>11</v>
      </c>
      <c r="E5342">
        <v>-35428</v>
      </c>
    </row>
    <row r="5343" spans="1:6" hidden="1">
      <c r="A5343">
        <v>2001</v>
      </c>
      <c r="B5343" t="s">
        <v>104</v>
      </c>
      <c r="C5343" t="s">
        <v>10</v>
      </c>
      <c r="D5343" t="s">
        <v>91</v>
      </c>
      <c r="E5343">
        <v>20571</v>
      </c>
    </row>
    <row r="5344" spans="1:6" hidden="1">
      <c r="A5344">
        <v>2001</v>
      </c>
      <c r="B5344" t="s">
        <v>104</v>
      </c>
      <c r="C5344" t="s">
        <v>10</v>
      </c>
      <c r="D5344" t="s">
        <v>92</v>
      </c>
      <c r="E5344">
        <v>18303</v>
      </c>
    </row>
    <row r="5345" spans="1:6" hidden="1">
      <c r="A5345">
        <v>2001</v>
      </c>
      <c r="B5345" t="s">
        <v>104</v>
      </c>
      <c r="C5345" t="s">
        <v>10</v>
      </c>
      <c r="D5345" t="s">
        <v>14</v>
      </c>
      <c r="E5345">
        <v>2293</v>
      </c>
    </row>
    <row r="5346" spans="1:6" hidden="1">
      <c r="A5346">
        <v>2001</v>
      </c>
      <c r="B5346" t="s">
        <v>104</v>
      </c>
      <c r="C5346" t="s">
        <v>10</v>
      </c>
      <c r="D5346" t="s">
        <v>17</v>
      </c>
      <c r="E5346">
        <v>0</v>
      </c>
      <c r="F5346">
        <v>20</v>
      </c>
    </row>
    <row r="5347" spans="1:6" hidden="1">
      <c r="A5347">
        <v>2001</v>
      </c>
      <c r="B5347" t="s">
        <v>104</v>
      </c>
      <c r="C5347" t="s">
        <v>10</v>
      </c>
      <c r="D5347" t="s">
        <v>18</v>
      </c>
      <c r="E5347">
        <v>3058</v>
      </c>
    </row>
    <row r="5348" spans="1:6" hidden="1">
      <c r="A5348">
        <v>2001</v>
      </c>
      <c r="B5348" t="s">
        <v>104</v>
      </c>
      <c r="C5348" t="s">
        <v>10</v>
      </c>
      <c r="D5348" t="s">
        <v>19</v>
      </c>
      <c r="E5348">
        <v>7271</v>
      </c>
    </row>
    <row r="5349" spans="1:6" hidden="1">
      <c r="A5349">
        <v>2001</v>
      </c>
      <c r="B5349" t="s">
        <v>104</v>
      </c>
      <c r="C5349" t="s">
        <v>10</v>
      </c>
      <c r="D5349" t="s">
        <v>20</v>
      </c>
      <c r="E5349">
        <v>-33161</v>
      </c>
    </row>
    <row r="5350" spans="1:6" hidden="1">
      <c r="A5350">
        <v>2001</v>
      </c>
      <c r="B5350" t="s">
        <v>104</v>
      </c>
      <c r="C5350" t="s">
        <v>10</v>
      </c>
      <c r="D5350" t="s">
        <v>21</v>
      </c>
      <c r="E5350">
        <v>-33161</v>
      </c>
    </row>
    <row r="5351" spans="1:6" hidden="1">
      <c r="A5351">
        <v>2001</v>
      </c>
      <c r="B5351" t="s">
        <v>104</v>
      </c>
      <c r="C5351" t="s">
        <v>10</v>
      </c>
      <c r="D5351" t="s">
        <v>22</v>
      </c>
      <c r="E5351">
        <v>-36760</v>
      </c>
    </row>
    <row r="5352" spans="1:6" hidden="1">
      <c r="A5352">
        <v>2001</v>
      </c>
      <c r="B5352" t="s">
        <v>104</v>
      </c>
      <c r="C5352" t="s">
        <v>23</v>
      </c>
      <c r="D5352" t="s">
        <v>24</v>
      </c>
      <c r="E5352">
        <v>18195</v>
      </c>
    </row>
    <row r="5353" spans="1:6" hidden="1">
      <c r="A5353">
        <v>2001</v>
      </c>
      <c r="B5353" t="s">
        <v>104</v>
      </c>
      <c r="C5353" t="s">
        <v>23</v>
      </c>
      <c r="D5353" t="s">
        <v>25</v>
      </c>
      <c r="E5353">
        <v>15403</v>
      </c>
    </row>
    <row r="5354" spans="1:6" hidden="1">
      <c r="A5354">
        <v>2001</v>
      </c>
      <c r="B5354" t="s">
        <v>104</v>
      </c>
      <c r="C5354" t="s">
        <v>23</v>
      </c>
      <c r="D5354" t="s">
        <v>26</v>
      </c>
      <c r="E5354">
        <v>2792</v>
      </c>
    </row>
    <row r="5355" spans="1:6" hidden="1">
      <c r="A5355">
        <v>2001</v>
      </c>
      <c r="B5355" t="s">
        <v>104</v>
      </c>
      <c r="C5355" t="s">
        <v>23</v>
      </c>
      <c r="D5355" t="s">
        <v>27</v>
      </c>
      <c r="E5355">
        <v>83</v>
      </c>
    </row>
    <row r="5356" spans="1:6" hidden="1">
      <c r="A5356">
        <v>2001</v>
      </c>
      <c r="B5356" t="s">
        <v>104</v>
      </c>
      <c r="C5356" t="s">
        <v>23</v>
      </c>
      <c r="D5356" t="s">
        <v>29</v>
      </c>
      <c r="E5356">
        <v>83</v>
      </c>
    </row>
    <row r="5357" spans="1:6" hidden="1">
      <c r="A5357">
        <v>2001</v>
      </c>
      <c r="B5357" t="s">
        <v>104</v>
      </c>
      <c r="C5357" t="s">
        <v>23</v>
      </c>
      <c r="D5357" t="s">
        <v>33</v>
      </c>
      <c r="E5357">
        <v>19</v>
      </c>
    </row>
    <row r="5358" spans="1:6" hidden="1">
      <c r="A5358">
        <v>2001</v>
      </c>
      <c r="B5358" t="s">
        <v>104</v>
      </c>
      <c r="C5358" t="s">
        <v>23</v>
      </c>
      <c r="D5358" t="s">
        <v>34</v>
      </c>
      <c r="E5358">
        <v>19</v>
      </c>
    </row>
    <row r="5359" spans="1:6" hidden="1">
      <c r="A5359">
        <v>2001</v>
      </c>
      <c r="B5359" t="s">
        <v>104</v>
      </c>
      <c r="C5359" t="s">
        <v>23</v>
      </c>
      <c r="D5359" t="s">
        <v>35</v>
      </c>
      <c r="E5359">
        <v>71</v>
      </c>
    </row>
    <row r="5360" spans="1:6" hidden="1">
      <c r="A5360">
        <v>2001</v>
      </c>
      <c r="B5360" t="s">
        <v>104</v>
      </c>
      <c r="C5360" t="s">
        <v>23</v>
      </c>
      <c r="D5360" t="s">
        <v>39</v>
      </c>
      <c r="E5360">
        <v>0</v>
      </c>
    </row>
    <row r="5361" spans="1:5" hidden="1">
      <c r="A5361">
        <v>2001</v>
      </c>
      <c r="B5361" t="s">
        <v>104</v>
      </c>
      <c r="C5361" t="s">
        <v>23</v>
      </c>
      <c r="D5361" t="s">
        <v>40</v>
      </c>
      <c r="E5361">
        <v>0</v>
      </c>
    </row>
    <row r="5362" spans="1:5" hidden="1">
      <c r="A5362">
        <v>2001</v>
      </c>
      <c r="B5362" t="s">
        <v>104</v>
      </c>
      <c r="C5362" t="s">
        <v>23</v>
      </c>
      <c r="D5362" t="s">
        <v>41</v>
      </c>
      <c r="E5362">
        <v>0</v>
      </c>
    </row>
    <row r="5363" spans="1:5" hidden="1">
      <c r="A5363">
        <v>2001</v>
      </c>
      <c r="B5363" t="s">
        <v>104</v>
      </c>
      <c r="C5363" t="s">
        <v>23</v>
      </c>
      <c r="D5363" t="s">
        <v>42</v>
      </c>
      <c r="E5363">
        <v>0</v>
      </c>
    </row>
    <row r="5364" spans="1:5" hidden="1">
      <c r="A5364">
        <v>2001</v>
      </c>
      <c r="B5364" t="s">
        <v>104</v>
      </c>
      <c r="C5364" t="s">
        <v>23</v>
      </c>
      <c r="D5364" t="s">
        <v>43</v>
      </c>
      <c r="E5364">
        <v>0</v>
      </c>
    </row>
    <row r="5365" spans="1:5" hidden="1">
      <c r="A5365">
        <v>2001</v>
      </c>
      <c r="B5365" t="s">
        <v>104</v>
      </c>
      <c r="C5365" t="s">
        <v>23</v>
      </c>
      <c r="D5365" t="s">
        <v>44</v>
      </c>
      <c r="E5365">
        <v>0</v>
      </c>
    </row>
    <row r="5366" spans="1:5" hidden="1">
      <c r="A5366">
        <v>2001</v>
      </c>
      <c r="B5366" t="s">
        <v>104</v>
      </c>
      <c r="C5366" t="s">
        <v>23</v>
      </c>
      <c r="D5366" t="s">
        <v>45</v>
      </c>
      <c r="E5366">
        <v>0</v>
      </c>
    </row>
    <row r="5367" spans="1:5" hidden="1">
      <c r="A5367">
        <v>2001</v>
      </c>
      <c r="B5367" t="s">
        <v>104</v>
      </c>
      <c r="C5367" t="s">
        <v>23</v>
      </c>
      <c r="D5367" t="s">
        <v>46</v>
      </c>
      <c r="E5367">
        <v>0</v>
      </c>
    </row>
    <row r="5368" spans="1:5" hidden="1">
      <c r="A5368">
        <v>2001</v>
      </c>
      <c r="B5368" t="s">
        <v>104</v>
      </c>
      <c r="C5368" t="s">
        <v>23</v>
      </c>
      <c r="D5368" t="s">
        <v>47</v>
      </c>
      <c r="E5368">
        <v>0</v>
      </c>
    </row>
    <row r="5369" spans="1:5" hidden="1">
      <c r="A5369">
        <v>2001</v>
      </c>
      <c r="B5369" t="s">
        <v>104</v>
      </c>
      <c r="C5369" t="s">
        <v>23</v>
      </c>
      <c r="D5369" t="s">
        <v>48</v>
      </c>
      <c r="E5369">
        <v>40499</v>
      </c>
    </row>
    <row r="5370" spans="1:5" hidden="1">
      <c r="A5370">
        <v>2001</v>
      </c>
      <c r="B5370" t="s">
        <v>104</v>
      </c>
      <c r="C5370" t="s">
        <v>23</v>
      </c>
      <c r="D5370" t="s">
        <v>55</v>
      </c>
      <c r="E5370">
        <v>67</v>
      </c>
    </row>
    <row r="5371" spans="1:5" hidden="1">
      <c r="A5371">
        <v>2001</v>
      </c>
      <c r="B5371" t="s">
        <v>104</v>
      </c>
      <c r="C5371" t="s">
        <v>23</v>
      </c>
      <c r="D5371" t="s">
        <v>56</v>
      </c>
      <c r="E5371">
        <v>40432</v>
      </c>
    </row>
    <row r="5372" spans="1:5" hidden="1">
      <c r="A5372">
        <v>2001</v>
      </c>
      <c r="B5372" t="s">
        <v>104</v>
      </c>
      <c r="C5372" t="s">
        <v>23</v>
      </c>
      <c r="D5372" t="s">
        <v>57</v>
      </c>
      <c r="E5372">
        <v>36580</v>
      </c>
    </row>
    <row r="5373" spans="1:5" hidden="1">
      <c r="A5373">
        <v>2001</v>
      </c>
      <c r="B5373" t="s">
        <v>104</v>
      </c>
      <c r="C5373" t="s">
        <v>23</v>
      </c>
      <c r="D5373" t="s">
        <v>58</v>
      </c>
      <c r="E5373">
        <v>3852</v>
      </c>
    </row>
    <row r="5374" spans="1:5" hidden="1">
      <c r="A5374">
        <v>2001</v>
      </c>
      <c r="B5374" t="s">
        <v>104</v>
      </c>
      <c r="C5374" t="s">
        <v>23</v>
      </c>
      <c r="D5374" t="s">
        <v>59</v>
      </c>
      <c r="E5374">
        <v>0</v>
      </c>
    </row>
    <row r="5375" spans="1:5" hidden="1">
      <c r="A5375">
        <v>2001</v>
      </c>
      <c r="B5375" t="s">
        <v>104</v>
      </c>
      <c r="C5375" t="s">
        <v>23</v>
      </c>
      <c r="D5375" t="s">
        <v>60</v>
      </c>
      <c r="E5375">
        <v>0</v>
      </c>
    </row>
    <row r="5376" spans="1:5" hidden="1">
      <c r="A5376">
        <v>2001</v>
      </c>
      <c r="B5376" t="s">
        <v>104</v>
      </c>
      <c r="C5376" t="s">
        <v>23</v>
      </c>
      <c r="D5376" t="s">
        <v>64</v>
      </c>
      <c r="E5376">
        <v>0</v>
      </c>
    </row>
    <row r="5377" spans="1:5" hidden="1">
      <c r="A5377">
        <v>2001</v>
      </c>
      <c r="B5377" t="s">
        <v>104</v>
      </c>
      <c r="C5377" t="s">
        <v>23</v>
      </c>
      <c r="D5377" t="s">
        <v>66</v>
      </c>
      <c r="E5377">
        <v>0</v>
      </c>
    </row>
    <row r="5378" spans="1:5" hidden="1">
      <c r="A5378">
        <v>2001</v>
      </c>
      <c r="B5378" t="s">
        <v>104</v>
      </c>
      <c r="C5378" t="s">
        <v>23</v>
      </c>
      <c r="D5378" t="s">
        <v>67</v>
      </c>
      <c r="E5378">
        <v>0</v>
      </c>
    </row>
    <row r="5379" spans="1:5" hidden="1">
      <c r="A5379">
        <v>2001</v>
      </c>
      <c r="B5379" t="s">
        <v>104</v>
      </c>
      <c r="C5379" t="s">
        <v>23</v>
      </c>
      <c r="D5379" t="s">
        <v>68</v>
      </c>
      <c r="E5379">
        <v>0</v>
      </c>
    </row>
    <row r="5380" spans="1:5" hidden="1">
      <c r="A5380">
        <v>2001</v>
      </c>
      <c r="B5380" t="s">
        <v>104</v>
      </c>
      <c r="C5380" t="s">
        <v>23</v>
      </c>
      <c r="D5380" t="s">
        <v>70</v>
      </c>
      <c r="E5380">
        <v>0</v>
      </c>
    </row>
    <row r="5381" spans="1:5" hidden="1">
      <c r="A5381">
        <v>2001</v>
      </c>
      <c r="B5381" t="s">
        <v>104</v>
      </c>
      <c r="C5381" t="s">
        <v>23</v>
      </c>
      <c r="D5381" t="s">
        <v>71</v>
      </c>
      <c r="E5381">
        <v>0</v>
      </c>
    </row>
    <row r="5382" spans="1:5" hidden="1">
      <c r="A5382">
        <v>2001</v>
      </c>
      <c r="B5382" t="s">
        <v>104</v>
      </c>
      <c r="C5382" t="s">
        <v>23</v>
      </c>
      <c r="D5382" t="s">
        <v>72</v>
      </c>
      <c r="E5382">
        <v>20522</v>
      </c>
    </row>
    <row r="5383" spans="1:5" hidden="1">
      <c r="A5383">
        <v>2001</v>
      </c>
      <c r="B5383" t="s">
        <v>104</v>
      </c>
      <c r="C5383" t="s">
        <v>23</v>
      </c>
      <c r="D5383" t="s">
        <v>73</v>
      </c>
      <c r="E5383">
        <v>40432</v>
      </c>
    </row>
    <row r="5384" spans="1:5" hidden="1">
      <c r="A5384">
        <v>2001</v>
      </c>
      <c r="B5384" t="s">
        <v>104</v>
      </c>
      <c r="C5384" t="s">
        <v>23</v>
      </c>
      <c r="D5384" t="s">
        <v>74</v>
      </c>
      <c r="E5384">
        <v>40432</v>
      </c>
    </row>
    <row r="5385" spans="1:5" hidden="1">
      <c r="A5385">
        <v>2001</v>
      </c>
      <c r="B5385" t="s">
        <v>104</v>
      </c>
      <c r="C5385" t="s">
        <v>23</v>
      </c>
      <c r="D5385" t="s">
        <v>76</v>
      </c>
      <c r="E5385">
        <v>3599</v>
      </c>
    </row>
    <row r="5386" spans="1:5" hidden="1">
      <c r="A5386">
        <v>2001</v>
      </c>
      <c r="B5386" t="s">
        <v>104</v>
      </c>
      <c r="C5386" t="s">
        <v>23</v>
      </c>
      <c r="D5386" t="s">
        <v>77</v>
      </c>
      <c r="E5386">
        <v>2268</v>
      </c>
    </row>
    <row r="5387" spans="1:5" hidden="1">
      <c r="A5387">
        <v>2001</v>
      </c>
      <c r="B5387" t="s">
        <v>104</v>
      </c>
      <c r="C5387" t="s">
        <v>23</v>
      </c>
      <c r="D5387" t="s">
        <v>78</v>
      </c>
      <c r="E5387">
        <v>3599</v>
      </c>
    </row>
    <row r="5388" spans="1:5" hidden="1">
      <c r="A5388">
        <v>2001</v>
      </c>
      <c r="B5388" t="s">
        <v>104</v>
      </c>
      <c r="C5388" t="s">
        <v>23</v>
      </c>
      <c r="D5388" t="s">
        <v>79</v>
      </c>
      <c r="E5388">
        <v>0</v>
      </c>
    </row>
    <row r="5389" spans="1:5" hidden="1">
      <c r="A5389">
        <v>2001</v>
      </c>
      <c r="B5389" t="s">
        <v>104</v>
      </c>
      <c r="C5389" t="s">
        <v>23</v>
      </c>
      <c r="D5389" t="s">
        <v>80</v>
      </c>
      <c r="E5389">
        <v>0</v>
      </c>
    </row>
    <row r="5390" spans="1:5" hidden="1">
      <c r="A5390">
        <v>2001</v>
      </c>
      <c r="B5390" t="s">
        <v>104</v>
      </c>
      <c r="C5390" t="s">
        <v>81</v>
      </c>
      <c r="D5390" t="s">
        <v>30</v>
      </c>
      <c r="E5390">
        <v>0</v>
      </c>
    </row>
    <row r="5391" spans="1:5" hidden="1">
      <c r="A5391">
        <v>2001</v>
      </c>
      <c r="B5391" t="s">
        <v>104</v>
      </c>
      <c r="C5391" t="s">
        <v>81</v>
      </c>
      <c r="D5391" t="s">
        <v>32</v>
      </c>
      <c r="E5391">
        <v>0</v>
      </c>
    </row>
    <row r="5392" spans="1:5" hidden="1">
      <c r="A5392">
        <v>2001</v>
      </c>
      <c r="B5392" t="s">
        <v>104</v>
      </c>
      <c r="C5392" t="s">
        <v>81</v>
      </c>
      <c r="D5392" t="s">
        <v>33</v>
      </c>
      <c r="E5392">
        <v>784</v>
      </c>
    </row>
    <row r="5393" spans="1:5" hidden="1">
      <c r="A5393">
        <v>2001</v>
      </c>
      <c r="B5393" t="s">
        <v>104</v>
      </c>
      <c r="C5393" t="s">
        <v>81</v>
      </c>
      <c r="D5393" t="s">
        <v>34</v>
      </c>
      <c r="E5393">
        <v>784</v>
      </c>
    </row>
    <row r="5394" spans="1:5" hidden="1">
      <c r="A5394">
        <v>2001</v>
      </c>
      <c r="B5394" t="s">
        <v>104</v>
      </c>
      <c r="C5394" t="s">
        <v>81</v>
      </c>
      <c r="D5394" t="s">
        <v>35</v>
      </c>
      <c r="E5394">
        <v>724</v>
      </c>
    </row>
    <row r="5395" spans="1:5" hidden="1">
      <c r="A5395">
        <v>2001</v>
      </c>
      <c r="B5395" t="s">
        <v>104</v>
      </c>
      <c r="C5395" t="s">
        <v>81</v>
      </c>
      <c r="D5395" t="s">
        <v>36</v>
      </c>
      <c r="E5395">
        <v>0</v>
      </c>
    </row>
    <row r="5396" spans="1:5" hidden="1">
      <c r="A5396">
        <v>2001</v>
      </c>
      <c r="B5396" t="s">
        <v>104</v>
      </c>
      <c r="C5396" t="s">
        <v>81</v>
      </c>
      <c r="D5396" t="s">
        <v>37</v>
      </c>
      <c r="E5396">
        <v>0</v>
      </c>
    </row>
    <row r="5397" spans="1:5" hidden="1">
      <c r="A5397">
        <v>2001</v>
      </c>
      <c r="B5397" t="s">
        <v>104</v>
      </c>
      <c r="C5397" t="s">
        <v>81</v>
      </c>
      <c r="D5397" t="s">
        <v>38</v>
      </c>
      <c r="E5397">
        <v>0</v>
      </c>
    </row>
    <row r="5398" spans="1:5" hidden="1">
      <c r="A5398">
        <v>2001</v>
      </c>
      <c r="B5398" t="s">
        <v>104</v>
      </c>
      <c r="C5398" t="s">
        <v>81</v>
      </c>
      <c r="D5398" t="s">
        <v>39</v>
      </c>
      <c r="E5398">
        <v>0</v>
      </c>
    </row>
    <row r="5399" spans="1:5" hidden="1">
      <c r="A5399">
        <v>2001</v>
      </c>
      <c r="B5399" t="s">
        <v>104</v>
      </c>
      <c r="C5399" t="s">
        <v>81</v>
      </c>
      <c r="D5399" t="s">
        <v>40</v>
      </c>
      <c r="E5399">
        <v>0</v>
      </c>
    </row>
    <row r="5400" spans="1:5" hidden="1">
      <c r="A5400">
        <v>2001</v>
      </c>
      <c r="B5400" t="s">
        <v>104</v>
      </c>
      <c r="C5400" t="s">
        <v>81</v>
      </c>
      <c r="D5400" t="s">
        <v>41</v>
      </c>
      <c r="E5400">
        <v>0</v>
      </c>
    </row>
    <row r="5401" spans="1:5" hidden="1">
      <c r="A5401">
        <v>2001</v>
      </c>
      <c r="B5401" t="s">
        <v>104</v>
      </c>
      <c r="C5401" t="s">
        <v>81</v>
      </c>
      <c r="D5401" t="s">
        <v>42</v>
      </c>
      <c r="E5401">
        <v>0</v>
      </c>
    </row>
    <row r="5402" spans="1:5" hidden="1">
      <c r="A5402">
        <v>2001</v>
      </c>
      <c r="B5402" t="s">
        <v>104</v>
      </c>
      <c r="C5402" t="s">
        <v>81</v>
      </c>
      <c r="D5402" t="s">
        <v>43</v>
      </c>
      <c r="E5402">
        <v>0</v>
      </c>
    </row>
    <row r="5403" spans="1:5" hidden="1">
      <c r="A5403">
        <v>2001</v>
      </c>
      <c r="B5403" t="s">
        <v>104</v>
      </c>
      <c r="C5403" t="s">
        <v>81</v>
      </c>
      <c r="D5403" t="s">
        <v>44</v>
      </c>
      <c r="E5403">
        <v>0</v>
      </c>
    </row>
    <row r="5404" spans="1:5" hidden="1">
      <c r="A5404">
        <v>2001</v>
      </c>
      <c r="B5404" t="s">
        <v>104</v>
      </c>
      <c r="C5404" t="s">
        <v>81</v>
      </c>
      <c r="D5404" t="s">
        <v>48</v>
      </c>
      <c r="E5404">
        <v>67</v>
      </c>
    </row>
    <row r="5405" spans="1:5" hidden="1">
      <c r="A5405">
        <v>2001</v>
      </c>
      <c r="B5405" t="s">
        <v>104</v>
      </c>
      <c r="C5405" t="s">
        <v>81</v>
      </c>
      <c r="D5405" t="s">
        <v>49</v>
      </c>
      <c r="E5405">
        <v>67</v>
      </c>
    </row>
    <row r="5406" spans="1:5" hidden="1">
      <c r="A5406">
        <v>2001</v>
      </c>
      <c r="B5406" t="s">
        <v>104</v>
      </c>
      <c r="C5406" t="s">
        <v>81</v>
      </c>
      <c r="D5406" t="s">
        <v>50</v>
      </c>
      <c r="E5406">
        <v>0</v>
      </c>
    </row>
    <row r="5407" spans="1:5" hidden="1">
      <c r="A5407">
        <v>2001</v>
      </c>
      <c r="B5407" t="s">
        <v>104</v>
      </c>
      <c r="C5407" t="s">
        <v>81</v>
      </c>
      <c r="D5407" t="s">
        <v>51</v>
      </c>
      <c r="E5407">
        <v>67</v>
      </c>
    </row>
    <row r="5408" spans="1:5" hidden="1">
      <c r="A5408">
        <v>2001</v>
      </c>
      <c r="B5408" t="s">
        <v>104</v>
      </c>
      <c r="C5408" t="s">
        <v>81</v>
      </c>
      <c r="D5408" t="s">
        <v>52</v>
      </c>
      <c r="E5408">
        <v>0</v>
      </c>
    </row>
    <row r="5409" spans="1:5" hidden="1">
      <c r="A5409">
        <v>2001</v>
      </c>
      <c r="B5409" t="s">
        <v>104</v>
      </c>
      <c r="C5409" t="s">
        <v>81</v>
      </c>
      <c r="D5409" t="s">
        <v>53</v>
      </c>
      <c r="E5409">
        <v>0</v>
      </c>
    </row>
    <row r="5410" spans="1:5" hidden="1">
      <c r="A5410">
        <v>2001</v>
      </c>
      <c r="B5410" t="s">
        <v>104</v>
      </c>
      <c r="C5410" t="s">
        <v>81</v>
      </c>
      <c r="D5410" t="s">
        <v>54</v>
      </c>
      <c r="E5410">
        <v>0</v>
      </c>
    </row>
    <row r="5411" spans="1:5" hidden="1">
      <c r="A5411">
        <v>2001</v>
      </c>
      <c r="B5411" t="s">
        <v>104</v>
      </c>
      <c r="C5411" t="s">
        <v>81</v>
      </c>
      <c r="D5411" t="s">
        <v>59</v>
      </c>
      <c r="E5411">
        <v>4213</v>
      </c>
    </row>
    <row r="5412" spans="1:5" hidden="1">
      <c r="A5412">
        <v>2001</v>
      </c>
      <c r="B5412" t="s">
        <v>104</v>
      </c>
      <c r="C5412" t="s">
        <v>81</v>
      </c>
      <c r="D5412" t="s">
        <v>61</v>
      </c>
      <c r="E5412">
        <v>0</v>
      </c>
    </row>
    <row r="5413" spans="1:5" hidden="1">
      <c r="A5413">
        <v>2001</v>
      </c>
      <c r="B5413" t="s">
        <v>104</v>
      </c>
      <c r="C5413" t="s">
        <v>81</v>
      </c>
      <c r="D5413" t="s">
        <v>64</v>
      </c>
      <c r="E5413">
        <v>4213</v>
      </c>
    </row>
    <row r="5414" spans="1:5" hidden="1">
      <c r="A5414">
        <v>2001</v>
      </c>
      <c r="B5414" t="s">
        <v>104</v>
      </c>
      <c r="C5414" t="s">
        <v>81</v>
      </c>
      <c r="D5414" t="s">
        <v>67</v>
      </c>
      <c r="E5414">
        <v>0</v>
      </c>
    </row>
    <row r="5415" spans="1:5" hidden="1">
      <c r="A5415">
        <v>2001</v>
      </c>
      <c r="B5415" t="s">
        <v>104</v>
      </c>
      <c r="C5415" t="s">
        <v>81</v>
      </c>
      <c r="D5415" t="s">
        <v>69</v>
      </c>
      <c r="E5415">
        <v>0</v>
      </c>
    </row>
    <row r="5416" spans="1:5" hidden="1">
      <c r="A5416">
        <v>2001</v>
      </c>
      <c r="B5416" t="s">
        <v>104</v>
      </c>
      <c r="C5416" t="s">
        <v>81</v>
      </c>
      <c r="D5416" t="s">
        <v>70</v>
      </c>
      <c r="E5416">
        <v>0</v>
      </c>
    </row>
    <row r="5417" spans="1:5" hidden="1">
      <c r="A5417">
        <v>2001</v>
      </c>
      <c r="B5417" t="s">
        <v>104</v>
      </c>
      <c r="C5417" t="s">
        <v>81</v>
      </c>
      <c r="D5417" t="s">
        <v>86</v>
      </c>
      <c r="E5417">
        <v>41093</v>
      </c>
    </row>
    <row r="5418" spans="1:5" hidden="1">
      <c r="A5418">
        <v>2001</v>
      </c>
      <c r="B5418" t="s">
        <v>104</v>
      </c>
      <c r="C5418" t="s">
        <v>81</v>
      </c>
      <c r="D5418" t="s">
        <v>87</v>
      </c>
      <c r="E5418">
        <v>4465</v>
      </c>
    </row>
    <row r="5419" spans="1:5" hidden="1">
      <c r="A5419">
        <v>2001</v>
      </c>
      <c r="B5419" t="s">
        <v>104</v>
      </c>
      <c r="C5419" t="s">
        <v>81</v>
      </c>
      <c r="D5419" t="s">
        <v>88</v>
      </c>
      <c r="E5419">
        <v>48</v>
      </c>
    </row>
    <row r="5420" spans="1:5" hidden="1">
      <c r="A5420">
        <v>2001</v>
      </c>
      <c r="B5420" t="s">
        <v>104</v>
      </c>
      <c r="C5420" t="s">
        <v>81</v>
      </c>
      <c r="D5420" t="s">
        <v>89</v>
      </c>
      <c r="E5420">
        <v>36580</v>
      </c>
    </row>
    <row r="5421" spans="1:5" hidden="1">
      <c r="A5421">
        <v>2001</v>
      </c>
      <c r="B5421" t="s">
        <v>104</v>
      </c>
      <c r="C5421" t="s">
        <v>81</v>
      </c>
      <c r="D5421" t="s">
        <v>77</v>
      </c>
      <c r="E5421">
        <v>2268</v>
      </c>
    </row>
    <row r="5422" spans="1:5" hidden="1">
      <c r="A5422">
        <v>2001</v>
      </c>
      <c r="B5422" t="s">
        <v>105</v>
      </c>
      <c r="C5422" t="s">
        <v>10</v>
      </c>
      <c r="D5422" t="s">
        <v>91</v>
      </c>
      <c r="E5422">
        <v>750353</v>
      </c>
    </row>
    <row r="5423" spans="1:5" hidden="1">
      <c r="A5423">
        <v>2001</v>
      </c>
      <c r="B5423" t="s">
        <v>105</v>
      </c>
      <c r="C5423" t="s">
        <v>10</v>
      </c>
      <c r="D5423" t="s">
        <v>92</v>
      </c>
      <c r="E5423">
        <v>750353</v>
      </c>
    </row>
    <row r="5424" spans="1:5" hidden="1">
      <c r="A5424">
        <v>2001</v>
      </c>
      <c r="B5424" t="s">
        <v>105</v>
      </c>
      <c r="C5424" t="s">
        <v>23</v>
      </c>
      <c r="D5424" t="s">
        <v>27</v>
      </c>
      <c r="E5424">
        <v>773704</v>
      </c>
    </row>
    <row r="5425" spans="1:5" hidden="1">
      <c r="A5425">
        <v>2001</v>
      </c>
      <c r="B5425" t="s">
        <v>105</v>
      </c>
      <c r="C5425" t="s">
        <v>23</v>
      </c>
      <c r="D5425" t="s">
        <v>28</v>
      </c>
      <c r="E5425">
        <v>773704</v>
      </c>
    </row>
    <row r="5426" spans="1:5" hidden="1">
      <c r="A5426">
        <v>2001</v>
      </c>
      <c r="B5426" t="s">
        <v>105</v>
      </c>
      <c r="C5426" t="s">
        <v>81</v>
      </c>
      <c r="D5426" t="s">
        <v>85</v>
      </c>
      <c r="E5426">
        <v>750353</v>
      </c>
    </row>
    <row r="5427" spans="1:5" hidden="1">
      <c r="A5427">
        <v>2001</v>
      </c>
      <c r="B5427" t="s">
        <v>105</v>
      </c>
      <c r="C5427" t="s">
        <v>81</v>
      </c>
      <c r="D5427" t="s">
        <v>30</v>
      </c>
      <c r="E5427">
        <v>23351</v>
      </c>
    </row>
    <row r="5428" spans="1:5" hidden="1">
      <c r="A5428">
        <v>2001</v>
      </c>
      <c r="B5428" t="s">
        <v>105</v>
      </c>
      <c r="C5428" t="s">
        <v>81</v>
      </c>
      <c r="D5428" t="s">
        <v>31</v>
      </c>
      <c r="E5428">
        <v>23351</v>
      </c>
    </row>
    <row r="5429" spans="1:5" hidden="1">
      <c r="A5429">
        <v>2001</v>
      </c>
      <c r="B5429" t="s">
        <v>106</v>
      </c>
      <c r="C5429" t="s">
        <v>7</v>
      </c>
      <c r="D5429" t="s">
        <v>263</v>
      </c>
      <c r="E5429">
        <v>-71286</v>
      </c>
    </row>
    <row r="5430" spans="1:5" hidden="1">
      <c r="A5430">
        <v>2001</v>
      </c>
      <c r="B5430" t="s">
        <v>106</v>
      </c>
      <c r="C5430" t="s">
        <v>10</v>
      </c>
      <c r="D5430" t="s">
        <v>11</v>
      </c>
      <c r="E5430">
        <v>586121</v>
      </c>
    </row>
    <row r="5431" spans="1:5" hidden="1">
      <c r="A5431">
        <v>2001</v>
      </c>
      <c r="B5431" t="s">
        <v>106</v>
      </c>
      <c r="C5431" t="s">
        <v>10</v>
      </c>
      <c r="D5431" t="s">
        <v>107</v>
      </c>
      <c r="E5431">
        <v>774508</v>
      </c>
    </row>
    <row r="5432" spans="1:5" hidden="1">
      <c r="A5432">
        <v>2001</v>
      </c>
      <c r="B5432" t="s">
        <v>106</v>
      </c>
      <c r="C5432" t="s">
        <v>10</v>
      </c>
      <c r="D5432" t="s">
        <v>108</v>
      </c>
      <c r="E5432">
        <v>622863</v>
      </c>
    </row>
    <row r="5433" spans="1:5" hidden="1">
      <c r="A5433">
        <v>2001</v>
      </c>
      <c r="B5433" t="s">
        <v>106</v>
      </c>
      <c r="C5433" t="s">
        <v>10</v>
      </c>
      <c r="D5433" t="s">
        <v>22</v>
      </c>
      <c r="E5433">
        <v>586214</v>
      </c>
    </row>
    <row r="5434" spans="1:5" hidden="1">
      <c r="A5434">
        <v>2001</v>
      </c>
      <c r="B5434" t="s">
        <v>106</v>
      </c>
      <c r="C5434" t="s">
        <v>23</v>
      </c>
      <c r="D5434" t="s">
        <v>24</v>
      </c>
      <c r="E5434">
        <v>98370</v>
      </c>
    </row>
    <row r="5435" spans="1:5" hidden="1">
      <c r="A5435">
        <v>2001</v>
      </c>
      <c r="B5435" t="s">
        <v>106</v>
      </c>
      <c r="C5435" t="s">
        <v>23</v>
      </c>
      <c r="D5435" t="s">
        <v>25</v>
      </c>
      <c r="E5435">
        <v>98370</v>
      </c>
    </row>
    <row r="5436" spans="1:5" hidden="1">
      <c r="A5436">
        <v>2001</v>
      </c>
      <c r="B5436" t="s">
        <v>106</v>
      </c>
      <c r="C5436" t="s">
        <v>23</v>
      </c>
      <c r="D5436" t="s">
        <v>26</v>
      </c>
      <c r="E5436">
        <v>0</v>
      </c>
    </row>
    <row r="5437" spans="1:5" hidden="1">
      <c r="A5437">
        <v>2001</v>
      </c>
      <c r="B5437" t="s">
        <v>106</v>
      </c>
      <c r="C5437" t="s">
        <v>23</v>
      </c>
      <c r="D5437" t="s">
        <v>30</v>
      </c>
      <c r="E5437">
        <v>0</v>
      </c>
    </row>
    <row r="5438" spans="1:5" hidden="1">
      <c r="A5438">
        <v>2001</v>
      </c>
      <c r="B5438" t="s">
        <v>106</v>
      </c>
      <c r="C5438" t="s">
        <v>23</v>
      </c>
      <c r="D5438" t="s">
        <v>31</v>
      </c>
      <c r="E5438">
        <v>0</v>
      </c>
    </row>
    <row r="5439" spans="1:5" hidden="1">
      <c r="A5439">
        <v>2001</v>
      </c>
      <c r="B5439" t="s">
        <v>106</v>
      </c>
      <c r="C5439" t="s">
        <v>23</v>
      </c>
      <c r="D5439" t="s">
        <v>32</v>
      </c>
      <c r="E5439">
        <v>0</v>
      </c>
    </row>
    <row r="5440" spans="1:5" hidden="1">
      <c r="A5440">
        <v>2001</v>
      </c>
      <c r="B5440" t="s">
        <v>106</v>
      </c>
      <c r="C5440" t="s">
        <v>23</v>
      </c>
      <c r="D5440" t="s">
        <v>33</v>
      </c>
      <c r="E5440">
        <v>139394</v>
      </c>
    </row>
    <row r="5441" spans="1:5" hidden="1">
      <c r="A5441">
        <v>2001</v>
      </c>
      <c r="B5441" t="s">
        <v>106</v>
      </c>
      <c r="C5441" t="s">
        <v>23</v>
      </c>
      <c r="D5441" t="s">
        <v>34</v>
      </c>
      <c r="E5441">
        <v>137158</v>
      </c>
    </row>
    <row r="5442" spans="1:5" hidden="1">
      <c r="A5442">
        <v>2001</v>
      </c>
      <c r="B5442" t="s">
        <v>106</v>
      </c>
      <c r="C5442" t="s">
        <v>23</v>
      </c>
      <c r="D5442" t="s">
        <v>35</v>
      </c>
      <c r="E5442">
        <v>148066</v>
      </c>
    </row>
    <row r="5443" spans="1:5" hidden="1">
      <c r="A5443">
        <v>2001</v>
      </c>
      <c r="B5443" t="s">
        <v>106</v>
      </c>
      <c r="C5443" t="s">
        <v>23</v>
      </c>
      <c r="D5443" t="s">
        <v>36</v>
      </c>
      <c r="E5443">
        <v>618</v>
      </c>
    </row>
    <row r="5444" spans="1:5" hidden="1">
      <c r="A5444">
        <v>2001</v>
      </c>
      <c r="B5444" t="s">
        <v>106</v>
      </c>
      <c r="C5444" t="s">
        <v>23</v>
      </c>
      <c r="D5444" t="s">
        <v>37</v>
      </c>
      <c r="E5444">
        <v>618</v>
      </c>
    </row>
    <row r="5445" spans="1:5" hidden="1">
      <c r="A5445">
        <v>2001</v>
      </c>
      <c r="B5445" t="s">
        <v>106</v>
      </c>
      <c r="C5445" t="s">
        <v>23</v>
      </c>
      <c r="D5445" t="s">
        <v>38</v>
      </c>
      <c r="E5445">
        <v>0</v>
      </c>
    </row>
    <row r="5446" spans="1:5" hidden="1">
      <c r="A5446">
        <v>2001</v>
      </c>
      <c r="B5446" t="s">
        <v>106</v>
      </c>
      <c r="C5446" t="s">
        <v>23</v>
      </c>
      <c r="D5446" t="s">
        <v>39</v>
      </c>
      <c r="E5446">
        <v>1618</v>
      </c>
    </row>
    <row r="5447" spans="1:5" hidden="1">
      <c r="A5447">
        <v>2001</v>
      </c>
      <c r="B5447" t="s">
        <v>106</v>
      </c>
      <c r="C5447" t="s">
        <v>23</v>
      </c>
      <c r="D5447" t="s">
        <v>40</v>
      </c>
      <c r="E5447">
        <v>0</v>
      </c>
    </row>
    <row r="5448" spans="1:5" hidden="1">
      <c r="A5448">
        <v>2001</v>
      </c>
      <c r="B5448" t="s">
        <v>106</v>
      </c>
      <c r="C5448" t="s">
        <v>23</v>
      </c>
      <c r="D5448" t="s">
        <v>41</v>
      </c>
      <c r="E5448">
        <v>0</v>
      </c>
    </row>
    <row r="5449" spans="1:5" hidden="1">
      <c r="A5449">
        <v>2001</v>
      </c>
      <c r="B5449" t="s">
        <v>106</v>
      </c>
      <c r="C5449" t="s">
        <v>23</v>
      </c>
      <c r="D5449" t="s">
        <v>42</v>
      </c>
      <c r="E5449">
        <v>0</v>
      </c>
    </row>
    <row r="5450" spans="1:5" hidden="1">
      <c r="A5450">
        <v>2001</v>
      </c>
      <c r="B5450" t="s">
        <v>106</v>
      </c>
      <c r="C5450" t="s">
        <v>23</v>
      </c>
      <c r="D5450" t="s">
        <v>43</v>
      </c>
      <c r="E5450">
        <v>0</v>
      </c>
    </row>
    <row r="5451" spans="1:5" hidden="1">
      <c r="A5451">
        <v>2001</v>
      </c>
      <c r="B5451" t="s">
        <v>106</v>
      </c>
      <c r="C5451" t="s">
        <v>23</v>
      </c>
      <c r="D5451" t="s">
        <v>44</v>
      </c>
      <c r="E5451">
        <v>0</v>
      </c>
    </row>
    <row r="5452" spans="1:5" hidden="1">
      <c r="A5452">
        <v>2001</v>
      </c>
      <c r="B5452" t="s">
        <v>106</v>
      </c>
      <c r="C5452" t="s">
        <v>23</v>
      </c>
      <c r="D5452" t="s">
        <v>45</v>
      </c>
      <c r="E5452">
        <v>0</v>
      </c>
    </row>
    <row r="5453" spans="1:5" hidden="1">
      <c r="A5453">
        <v>2001</v>
      </c>
      <c r="B5453" t="s">
        <v>106</v>
      </c>
      <c r="C5453" t="s">
        <v>23</v>
      </c>
      <c r="D5453" t="s">
        <v>46</v>
      </c>
      <c r="E5453">
        <v>0</v>
      </c>
    </row>
    <row r="5454" spans="1:5" hidden="1">
      <c r="A5454">
        <v>2001</v>
      </c>
      <c r="B5454" t="s">
        <v>106</v>
      </c>
      <c r="C5454" t="s">
        <v>23</v>
      </c>
      <c r="D5454" t="s">
        <v>47</v>
      </c>
      <c r="E5454">
        <v>0</v>
      </c>
    </row>
    <row r="5455" spans="1:5" hidden="1">
      <c r="A5455">
        <v>2001</v>
      </c>
      <c r="B5455" t="s">
        <v>106</v>
      </c>
      <c r="C5455" t="s">
        <v>23</v>
      </c>
      <c r="D5455" t="s">
        <v>48</v>
      </c>
      <c r="E5455">
        <v>41127</v>
      </c>
    </row>
    <row r="5456" spans="1:5" hidden="1">
      <c r="A5456">
        <v>2001</v>
      </c>
      <c r="B5456" t="s">
        <v>106</v>
      </c>
      <c r="C5456" t="s">
        <v>23</v>
      </c>
      <c r="D5456" t="s">
        <v>49</v>
      </c>
      <c r="E5456">
        <v>0</v>
      </c>
    </row>
    <row r="5457" spans="1:5" hidden="1">
      <c r="A5457">
        <v>2001</v>
      </c>
      <c r="B5457" t="s">
        <v>106</v>
      </c>
      <c r="C5457" t="s">
        <v>23</v>
      </c>
      <c r="D5457" t="s">
        <v>50</v>
      </c>
      <c r="E5457">
        <v>0</v>
      </c>
    </row>
    <row r="5458" spans="1:5" hidden="1">
      <c r="A5458">
        <v>2001</v>
      </c>
      <c r="B5458" t="s">
        <v>106</v>
      </c>
      <c r="C5458" t="s">
        <v>23</v>
      </c>
      <c r="D5458" t="s">
        <v>51</v>
      </c>
      <c r="E5458">
        <v>0</v>
      </c>
    </row>
    <row r="5459" spans="1:5" hidden="1">
      <c r="A5459">
        <v>2001</v>
      </c>
      <c r="B5459" t="s">
        <v>106</v>
      </c>
      <c r="C5459" t="s">
        <v>23</v>
      </c>
      <c r="D5459" t="s">
        <v>52</v>
      </c>
      <c r="E5459">
        <v>0</v>
      </c>
    </row>
    <row r="5460" spans="1:5" hidden="1">
      <c r="A5460">
        <v>2001</v>
      </c>
      <c r="B5460" t="s">
        <v>106</v>
      </c>
      <c r="C5460" t="s">
        <v>23</v>
      </c>
      <c r="D5460" t="s">
        <v>53</v>
      </c>
      <c r="E5460">
        <v>0</v>
      </c>
    </row>
    <row r="5461" spans="1:5" hidden="1">
      <c r="A5461">
        <v>2001</v>
      </c>
      <c r="B5461" t="s">
        <v>106</v>
      </c>
      <c r="C5461" t="s">
        <v>23</v>
      </c>
      <c r="D5461" t="s">
        <v>54</v>
      </c>
      <c r="E5461">
        <v>0</v>
      </c>
    </row>
    <row r="5462" spans="1:5" hidden="1">
      <c r="A5462">
        <v>2001</v>
      </c>
      <c r="B5462" t="s">
        <v>106</v>
      </c>
      <c r="C5462" t="s">
        <v>23</v>
      </c>
      <c r="D5462" t="s">
        <v>55</v>
      </c>
      <c r="E5462">
        <v>41127</v>
      </c>
    </row>
    <row r="5463" spans="1:5" hidden="1">
      <c r="A5463">
        <v>2001</v>
      </c>
      <c r="B5463" t="s">
        <v>106</v>
      </c>
      <c r="C5463" t="s">
        <v>23</v>
      </c>
      <c r="D5463" t="s">
        <v>59</v>
      </c>
      <c r="E5463">
        <v>292862</v>
      </c>
    </row>
    <row r="5464" spans="1:5" hidden="1">
      <c r="A5464">
        <v>2001</v>
      </c>
      <c r="B5464" t="s">
        <v>106</v>
      </c>
      <c r="C5464" t="s">
        <v>23</v>
      </c>
      <c r="D5464" t="s">
        <v>60</v>
      </c>
      <c r="E5464">
        <v>0</v>
      </c>
    </row>
    <row r="5465" spans="1:5" hidden="1">
      <c r="A5465">
        <v>2001</v>
      </c>
      <c r="B5465" t="s">
        <v>106</v>
      </c>
      <c r="C5465" t="s">
        <v>23</v>
      </c>
      <c r="D5465" t="s">
        <v>61</v>
      </c>
      <c r="E5465">
        <v>0</v>
      </c>
    </row>
    <row r="5466" spans="1:5" hidden="1">
      <c r="A5466">
        <v>2001</v>
      </c>
      <c r="B5466" t="s">
        <v>106</v>
      </c>
      <c r="C5466" t="s">
        <v>23</v>
      </c>
      <c r="D5466" t="s">
        <v>62</v>
      </c>
      <c r="E5466">
        <v>0</v>
      </c>
    </row>
    <row r="5467" spans="1:5" hidden="1">
      <c r="A5467">
        <v>2001</v>
      </c>
      <c r="B5467" t="s">
        <v>106</v>
      </c>
      <c r="C5467" t="s">
        <v>23</v>
      </c>
      <c r="D5467" t="s">
        <v>64</v>
      </c>
      <c r="E5467">
        <v>292862</v>
      </c>
    </row>
    <row r="5468" spans="1:5" hidden="1">
      <c r="A5468">
        <v>2001</v>
      </c>
      <c r="B5468" t="s">
        <v>106</v>
      </c>
      <c r="C5468" t="s">
        <v>23</v>
      </c>
      <c r="D5468" t="s">
        <v>66</v>
      </c>
      <c r="E5468">
        <v>0</v>
      </c>
    </row>
    <row r="5469" spans="1:5" hidden="1">
      <c r="A5469">
        <v>2001</v>
      </c>
      <c r="B5469" t="s">
        <v>106</v>
      </c>
      <c r="C5469" t="s">
        <v>23</v>
      </c>
      <c r="D5469" t="s">
        <v>67</v>
      </c>
      <c r="E5469">
        <v>44453</v>
      </c>
    </row>
    <row r="5470" spans="1:5" hidden="1">
      <c r="A5470">
        <v>2001</v>
      </c>
      <c r="B5470" t="s">
        <v>106</v>
      </c>
      <c r="C5470" t="s">
        <v>23</v>
      </c>
      <c r="D5470" t="s">
        <v>68</v>
      </c>
      <c r="E5470">
        <v>0</v>
      </c>
    </row>
    <row r="5471" spans="1:5" hidden="1">
      <c r="A5471">
        <v>2001</v>
      </c>
      <c r="B5471" t="s">
        <v>106</v>
      </c>
      <c r="C5471" t="s">
        <v>23</v>
      </c>
      <c r="D5471" t="s">
        <v>69</v>
      </c>
      <c r="E5471">
        <v>35874</v>
      </c>
    </row>
    <row r="5472" spans="1:5" hidden="1">
      <c r="A5472">
        <v>2001</v>
      </c>
      <c r="B5472" t="s">
        <v>106</v>
      </c>
      <c r="C5472" t="s">
        <v>23</v>
      </c>
      <c r="D5472" t="s">
        <v>70</v>
      </c>
      <c r="E5472">
        <v>8579</v>
      </c>
    </row>
    <row r="5473" spans="1:5" hidden="1">
      <c r="A5473">
        <v>2001</v>
      </c>
      <c r="B5473" t="s">
        <v>106</v>
      </c>
      <c r="C5473" t="s">
        <v>23</v>
      </c>
      <c r="D5473" t="s">
        <v>71</v>
      </c>
      <c r="E5473">
        <v>-93</v>
      </c>
    </row>
    <row r="5474" spans="1:5" hidden="1">
      <c r="A5474">
        <v>2001</v>
      </c>
      <c r="B5474" t="s">
        <v>106</v>
      </c>
      <c r="C5474" t="s">
        <v>23</v>
      </c>
      <c r="D5474" t="s">
        <v>109</v>
      </c>
      <c r="E5474">
        <v>2839021</v>
      </c>
    </row>
    <row r="5475" spans="1:5" hidden="1">
      <c r="A5475">
        <v>2001</v>
      </c>
      <c r="B5475" t="s">
        <v>106</v>
      </c>
      <c r="C5475" t="s">
        <v>23</v>
      </c>
      <c r="D5475" t="s">
        <v>110</v>
      </c>
      <c r="E5475">
        <v>1640389</v>
      </c>
    </row>
    <row r="5476" spans="1:5" hidden="1">
      <c r="A5476">
        <v>2001</v>
      </c>
      <c r="B5476" t="s">
        <v>106</v>
      </c>
      <c r="C5476" t="s">
        <v>23</v>
      </c>
      <c r="D5476" t="s">
        <v>111</v>
      </c>
      <c r="E5476">
        <v>1198632</v>
      </c>
    </row>
    <row r="5477" spans="1:5" hidden="1">
      <c r="A5477">
        <v>2001</v>
      </c>
      <c r="B5477" t="s">
        <v>106</v>
      </c>
      <c r="C5477" t="s">
        <v>23</v>
      </c>
      <c r="D5477" t="s">
        <v>112</v>
      </c>
      <c r="E5477">
        <v>36736</v>
      </c>
    </row>
    <row r="5478" spans="1:5" hidden="1">
      <c r="A5478">
        <v>2001</v>
      </c>
      <c r="B5478" t="s">
        <v>106</v>
      </c>
      <c r="C5478" t="s">
        <v>81</v>
      </c>
      <c r="D5478" t="s">
        <v>24</v>
      </c>
      <c r="E5478">
        <v>4422</v>
      </c>
    </row>
    <row r="5479" spans="1:5" hidden="1">
      <c r="A5479">
        <v>2001</v>
      </c>
      <c r="B5479" t="s">
        <v>106</v>
      </c>
      <c r="C5479" t="s">
        <v>81</v>
      </c>
      <c r="D5479" t="s">
        <v>25</v>
      </c>
      <c r="E5479">
        <v>4422</v>
      </c>
    </row>
    <row r="5480" spans="1:5" hidden="1">
      <c r="A5480">
        <v>2001</v>
      </c>
      <c r="B5480" t="s">
        <v>106</v>
      </c>
      <c r="C5480" t="s">
        <v>81</v>
      </c>
      <c r="D5480" t="s">
        <v>26</v>
      </c>
      <c r="E5480">
        <v>0</v>
      </c>
    </row>
    <row r="5481" spans="1:5" hidden="1">
      <c r="A5481">
        <v>2001</v>
      </c>
      <c r="B5481" t="s">
        <v>106</v>
      </c>
      <c r="C5481" t="s">
        <v>81</v>
      </c>
      <c r="D5481" t="s">
        <v>27</v>
      </c>
      <c r="E5481">
        <v>0</v>
      </c>
    </row>
    <row r="5482" spans="1:5" hidden="1">
      <c r="A5482">
        <v>2001</v>
      </c>
      <c r="B5482" t="s">
        <v>106</v>
      </c>
      <c r="C5482" t="s">
        <v>81</v>
      </c>
      <c r="D5482" t="s">
        <v>28</v>
      </c>
      <c r="E5482">
        <v>0</v>
      </c>
    </row>
    <row r="5483" spans="1:5" hidden="1">
      <c r="A5483">
        <v>2001</v>
      </c>
      <c r="B5483" t="s">
        <v>106</v>
      </c>
      <c r="C5483" t="s">
        <v>81</v>
      </c>
      <c r="D5483" t="s">
        <v>82</v>
      </c>
      <c r="E5483">
        <v>0</v>
      </c>
    </row>
    <row r="5484" spans="1:5" hidden="1">
      <c r="A5484">
        <v>2001</v>
      </c>
      <c r="B5484" t="s">
        <v>106</v>
      </c>
      <c r="C5484" t="s">
        <v>81</v>
      </c>
      <c r="D5484" t="s">
        <v>83</v>
      </c>
      <c r="E5484">
        <v>0</v>
      </c>
    </row>
    <row r="5485" spans="1:5" hidden="1">
      <c r="A5485">
        <v>2001</v>
      </c>
      <c r="B5485" t="s">
        <v>106</v>
      </c>
      <c r="C5485" t="s">
        <v>81</v>
      </c>
      <c r="D5485" t="s">
        <v>84</v>
      </c>
      <c r="E5485">
        <v>0</v>
      </c>
    </row>
    <row r="5486" spans="1:5" hidden="1">
      <c r="A5486">
        <v>2001</v>
      </c>
      <c r="B5486" t="s">
        <v>106</v>
      </c>
      <c r="C5486" t="s">
        <v>81</v>
      </c>
      <c r="D5486" t="s">
        <v>29</v>
      </c>
      <c r="E5486">
        <v>0</v>
      </c>
    </row>
    <row r="5487" spans="1:5" hidden="1">
      <c r="A5487">
        <v>2001</v>
      </c>
      <c r="B5487" t="s">
        <v>106</v>
      </c>
      <c r="C5487" t="s">
        <v>81</v>
      </c>
      <c r="D5487" t="s">
        <v>33</v>
      </c>
      <c r="E5487">
        <v>210769</v>
      </c>
    </row>
    <row r="5488" spans="1:5" hidden="1">
      <c r="A5488">
        <v>2001</v>
      </c>
      <c r="B5488" t="s">
        <v>106</v>
      </c>
      <c r="C5488" t="s">
        <v>81</v>
      </c>
      <c r="D5488" t="s">
        <v>34</v>
      </c>
      <c r="E5488">
        <v>145498</v>
      </c>
    </row>
    <row r="5489" spans="1:5" hidden="1">
      <c r="A5489">
        <v>2001</v>
      </c>
      <c r="B5489" t="s">
        <v>106</v>
      </c>
      <c r="C5489" t="s">
        <v>81</v>
      </c>
      <c r="D5489" t="s">
        <v>35</v>
      </c>
      <c r="E5489">
        <v>127726</v>
      </c>
    </row>
    <row r="5490" spans="1:5" hidden="1">
      <c r="A5490">
        <v>2001</v>
      </c>
      <c r="B5490" t="s">
        <v>106</v>
      </c>
      <c r="C5490" t="s">
        <v>81</v>
      </c>
      <c r="D5490" t="s">
        <v>36</v>
      </c>
      <c r="E5490">
        <v>33162</v>
      </c>
    </row>
    <row r="5491" spans="1:5" hidden="1">
      <c r="A5491">
        <v>2001</v>
      </c>
      <c r="B5491" t="s">
        <v>106</v>
      </c>
      <c r="C5491" t="s">
        <v>81</v>
      </c>
      <c r="D5491" t="s">
        <v>37</v>
      </c>
      <c r="E5491">
        <v>33162</v>
      </c>
    </row>
    <row r="5492" spans="1:5" hidden="1">
      <c r="A5492">
        <v>2001</v>
      </c>
      <c r="B5492" t="s">
        <v>106</v>
      </c>
      <c r="C5492" t="s">
        <v>81</v>
      </c>
      <c r="D5492" t="s">
        <v>38</v>
      </c>
      <c r="E5492">
        <v>0</v>
      </c>
    </row>
    <row r="5493" spans="1:5" hidden="1">
      <c r="A5493">
        <v>2001</v>
      </c>
      <c r="B5493" t="s">
        <v>106</v>
      </c>
      <c r="C5493" t="s">
        <v>81</v>
      </c>
      <c r="D5493" t="s">
        <v>39</v>
      </c>
      <c r="E5493">
        <v>32109</v>
      </c>
    </row>
    <row r="5494" spans="1:5" hidden="1">
      <c r="A5494">
        <v>2001</v>
      </c>
      <c r="B5494" t="s">
        <v>106</v>
      </c>
      <c r="C5494" t="s">
        <v>81</v>
      </c>
      <c r="D5494" t="s">
        <v>40</v>
      </c>
      <c r="E5494">
        <v>0</v>
      </c>
    </row>
    <row r="5495" spans="1:5" hidden="1">
      <c r="A5495">
        <v>2001</v>
      </c>
      <c r="B5495" t="s">
        <v>106</v>
      </c>
      <c r="C5495" t="s">
        <v>81</v>
      </c>
      <c r="D5495" t="s">
        <v>41</v>
      </c>
      <c r="E5495">
        <v>0</v>
      </c>
    </row>
    <row r="5496" spans="1:5" hidden="1">
      <c r="A5496">
        <v>2001</v>
      </c>
      <c r="B5496" t="s">
        <v>106</v>
      </c>
      <c r="C5496" t="s">
        <v>81</v>
      </c>
      <c r="D5496" t="s">
        <v>42</v>
      </c>
      <c r="E5496">
        <v>0</v>
      </c>
    </row>
    <row r="5497" spans="1:5" hidden="1">
      <c r="A5497">
        <v>2001</v>
      </c>
      <c r="B5497" t="s">
        <v>106</v>
      </c>
      <c r="C5497" t="s">
        <v>81</v>
      </c>
      <c r="D5497" t="s">
        <v>43</v>
      </c>
      <c r="E5497">
        <v>0</v>
      </c>
    </row>
    <row r="5498" spans="1:5" hidden="1">
      <c r="A5498">
        <v>2001</v>
      </c>
      <c r="B5498" t="s">
        <v>106</v>
      </c>
      <c r="C5498" t="s">
        <v>81</v>
      </c>
      <c r="D5498" t="s">
        <v>44</v>
      </c>
      <c r="E5498">
        <v>0</v>
      </c>
    </row>
    <row r="5499" spans="1:5" hidden="1">
      <c r="A5499">
        <v>2001</v>
      </c>
      <c r="B5499" t="s">
        <v>106</v>
      </c>
      <c r="C5499" t="s">
        <v>81</v>
      </c>
      <c r="D5499" t="s">
        <v>45</v>
      </c>
      <c r="E5499">
        <v>0</v>
      </c>
    </row>
    <row r="5500" spans="1:5" hidden="1">
      <c r="A5500">
        <v>2001</v>
      </c>
      <c r="B5500" t="s">
        <v>106</v>
      </c>
      <c r="C5500" t="s">
        <v>81</v>
      </c>
      <c r="D5500" t="s">
        <v>46</v>
      </c>
      <c r="E5500">
        <v>0</v>
      </c>
    </row>
    <row r="5501" spans="1:5" hidden="1">
      <c r="A5501">
        <v>2001</v>
      </c>
      <c r="B5501" t="s">
        <v>106</v>
      </c>
      <c r="C5501" t="s">
        <v>81</v>
      </c>
      <c r="D5501" t="s">
        <v>47</v>
      </c>
      <c r="E5501">
        <v>0</v>
      </c>
    </row>
    <row r="5502" spans="1:5" hidden="1">
      <c r="A5502">
        <v>2001</v>
      </c>
      <c r="B5502" t="s">
        <v>106</v>
      </c>
      <c r="C5502" t="s">
        <v>81</v>
      </c>
      <c r="D5502" t="s">
        <v>48</v>
      </c>
      <c r="E5502">
        <v>529</v>
      </c>
    </row>
    <row r="5503" spans="1:5" hidden="1">
      <c r="A5503">
        <v>2001</v>
      </c>
      <c r="B5503" t="s">
        <v>106</v>
      </c>
      <c r="C5503" t="s">
        <v>81</v>
      </c>
      <c r="D5503" t="s">
        <v>49</v>
      </c>
      <c r="E5503">
        <v>0</v>
      </c>
    </row>
    <row r="5504" spans="1:5" hidden="1">
      <c r="A5504">
        <v>2001</v>
      </c>
      <c r="B5504" t="s">
        <v>106</v>
      </c>
      <c r="C5504" t="s">
        <v>81</v>
      </c>
      <c r="D5504" t="s">
        <v>50</v>
      </c>
      <c r="E5504">
        <v>0</v>
      </c>
    </row>
    <row r="5505" spans="1:6" hidden="1">
      <c r="A5505">
        <v>2001</v>
      </c>
      <c r="B5505" t="s">
        <v>106</v>
      </c>
      <c r="C5505" t="s">
        <v>81</v>
      </c>
      <c r="D5505" t="s">
        <v>51</v>
      </c>
      <c r="E5505">
        <v>0</v>
      </c>
    </row>
    <row r="5506" spans="1:6" hidden="1">
      <c r="A5506">
        <v>2001</v>
      </c>
      <c r="B5506" t="s">
        <v>106</v>
      </c>
      <c r="C5506" t="s">
        <v>81</v>
      </c>
      <c r="D5506" t="s">
        <v>52</v>
      </c>
      <c r="E5506">
        <v>0</v>
      </c>
    </row>
    <row r="5507" spans="1:6" hidden="1">
      <c r="A5507">
        <v>2001</v>
      </c>
      <c r="B5507" t="s">
        <v>106</v>
      </c>
      <c r="C5507" t="s">
        <v>81</v>
      </c>
      <c r="D5507" t="s">
        <v>53</v>
      </c>
      <c r="E5507">
        <v>0</v>
      </c>
    </row>
    <row r="5508" spans="1:6" hidden="1">
      <c r="A5508">
        <v>2001</v>
      </c>
      <c r="B5508" t="s">
        <v>106</v>
      </c>
      <c r="C5508" t="s">
        <v>81</v>
      </c>
      <c r="D5508" t="s">
        <v>54</v>
      </c>
      <c r="E5508">
        <v>0</v>
      </c>
    </row>
    <row r="5509" spans="1:6" hidden="1">
      <c r="A5509">
        <v>2001</v>
      </c>
      <c r="B5509" t="s">
        <v>106</v>
      </c>
      <c r="C5509" t="s">
        <v>81</v>
      </c>
      <c r="D5509" t="s">
        <v>55</v>
      </c>
      <c r="E5509">
        <v>529</v>
      </c>
    </row>
    <row r="5510" spans="1:6" hidden="1">
      <c r="A5510">
        <v>2001</v>
      </c>
      <c r="B5510" t="s">
        <v>106</v>
      </c>
      <c r="C5510" t="s">
        <v>81</v>
      </c>
      <c r="D5510" t="s">
        <v>59</v>
      </c>
      <c r="E5510">
        <v>204387</v>
      </c>
    </row>
    <row r="5511" spans="1:6" hidden="1">
      <c r="A5511">
        <v>2001</v>
      </c>
      <c r="B5511" t="s">
        <v>106</v>
      </c>
      <c r="C5511" t="s">
        <v>81</v>
      </c>
      <c r="D5511" t="s">
        <v>60</v>
      </c>
      <c r="E5511">
        <v>0</v>
      </c>
    </row>
    <row r="5512" spans="1:6" hidden="1">
      <c r="A5512">
        <v>2001</v>
      </c>
      <c r="B5512" t="s">
        <v>106</v>
      </c>
      <c r="C5512" t="s">
        <v>81</v>
      </c>
      <c r="D5512" t="s">
        <v>61</v>
      </c>
      <c r="E5512">
        <v>0</v>
      </c>
    </row>
    <row r="5513" spans="1:6" hidden="1">
      <c r="A5513">
        <v>2001</v>
      </c>
      <c r="B5513" t="s">
        <v>106</v>
      </c>
      <c r="C5513" t="s">
        <v>81</v>
      </c>
      <c r="D5513" t="s">
        <v>62</v>
      </c>
      <c r="E5513">
        <v>0</v>
      </c>
    </row>
    <row r="5514" spans="1:6" hidden="1">
      <c r="A5514">
        <v>2001</v>
      </c>
      <c r="B5514" t="s">
        <v>106</v>
      </c>
      <c r="C5514" t="s">
        <v>81</v>
      </c>
      <c r="D5514" t="s">
        <v>64</v>
      </c>
      <c r="E5514">
        <v>204387</v>
      </c>
    </row>
    <row r="5515" spans="1:6" hidden="1">
      <c r="A5515">
        <v>2001</v>
      </c>
      <c r="B5515" t="s">
        <v>106</v>
      </c>
      <c r="C5515" t="s">
        <v>81</v>
      </c>
      <c r="D5515" t="s">
        <v>65</v>
      </c>
      <c r="E5515">
        <v>0</v>
      </c>
      <c r="F5515">
        <v>90</v>
      </c>
    </row>
    <row r="5516" spans="1:6" hidden="1">
      <c r="A5516">
        <v>2001</v>
      </c>
      <c r="B5516" t="s">
        <v>106</v>
      </c>
      <c r="C5516" t="s">
        <v>81</v>
      </c>
      <c r="D5516" t="s">
        <v>66</v>
      </c>
      <c r="E5516">
        <v>0</v>
      </c>
    </row>
    <row r="5517" spans="1:6" hidden="1">
      <c r="A5517">
        <v>2001</v>
      </c>
      <c r="B5517" t="s">
        <v>106</v>
      </c>
      <c r="C5517" t="s">
        <v>81</v>
      </c>
      <c r="D5517" t="s">
        <v>67</v>
      </c>
      <c r="E5517">
        <v>7711</v>
      </c>
    </row>
    <row r="5518" spans="1:6" hidden="1">
      <c r="A5518">
        <v>2001</v>
      </c>
      <c r="B5518" t="s">
        <v>106</v>
      </c>
      <c r="C5518" t="s">
        <v>81</v>
      </c>
      <c r="D5518" t="s">
        <v>68</v>
      </c>
      <c r="E5518">
        <v>0</v>
      </c>
    </row>
    <row r="5519" spans="1:6" hidden="1">
      <c r="A5519">
        <v>2001</v>
      </c>
      <c r="B5519" t="s">
        <v>106</v>
      </c>
      <c r="C5519" t="s">
        <v>81</v>
      </c>
      <c r="D5519" t="s">
        <v>69</v>
      </c>
      <c r="E5519">
        <v>0</v>
      </c>
    </row>
    <row r="5520" spans="1:6" hidden="1">
      <c r="A5520">
        <v>2001</v>
      </c>
      <c r="B5520" t="s">
        <v>106</v>
      </c>
      <c r="C5520" t="s">
        <v>81</v>
      </c>
      <c r="D5520" t="s">
        <v>70</v>
      </c>
      <c r="E5520">
        <v>7711</v>
      </c>
    </row>
    <row r="5521" spans="1:6" hidden="1">
      <c r="A5521">
        <v>2001</v>
      </c>
      <c r="B5521" t="s">
        <v>106</v>
      </c>
      <c r="C5521" t="s">
        <v>81</v>
      </c>
      <c r="D5521" t="s">
        <v>113</v>
      </c>
      <c r="E5521">
        <v>3613530</v>
      </c>
    </row>
    <row r="5522" spans="1:6" hidden="1">
      <c r="A5522">
        <v>2001</v>
      </c>
      <c r="B5522" t="s">
        <v>106</v>
      </c>
      <c r="C5522" t="s">
        <v>81</v>
      </c>
      <c r="D5522" t="s">
        <v>114</v>
      </c>
      <c r="E5522">
        <v>2991693</v>
      </c>
    </row>
    <row r="5523" spans="1:6" hidden="1">
      <c r="A5523">
        <v>2001</v>
      </c>
      <c r="B5523" t="s">
        <v>106</v>
      </c>
      <c r="C5523" t="s">
        <v>81</v>
      </c>
      <c r="D5523" t="s">
        <v>115</v>
      </c>
      <c r="E5523">
        <v>621837</v>
      </c>
    </row>
    <row r="5524" spans="1:6" hidden="1">
      <c r="A5524">
        <v>2001</v>
      </c>
      <c r="B5524" t="s">
        <v>106</v>
      </c>
      <c r="C5524" t="s">
        <v>81</v>
      </c>
      <c r="D5524" t="s">
        <v>116</v>
      </c>
      <c r="E5524">
        <v>8055</v>
      </c>
    </row>
    <row r="5525" spans="1:6" hidden="1">
      <c r="A5525">
        <v>2002</v>
      </c>
      <c r="B5525" t="s">
        <v>6</v>
      </c>
      <c r="C5525" t="s">
        <v>7</v>
      </c>
      <c r="D5525" t="s">
        <v>263</v>
      </c>
      <c r="E5525">
        <v>108677</v>
      </c>
    </row>
    <row r="5526" spans="1:6" hidden="1">
      <c r="A5526">
        <v>2002</v>
      </c>
      <c r="B5526" t="s">
        <v>6</v>
      </c>
      <c r="C5526" t="s">
        <v>7</v>
      </c>
      <c r="D5526" t="s">
        <v>8</v>
      </c>
      <c r="E5526">
        <v>952321</v>
      </c>
    </row>
    <row r="5527" spans="1:6" hidden="1">
      <c r="A5527">
        <v>2002</v>
      </c>
      <c r="B5527" t="s">
        <v>6</v>
      </c>
      <c r="C5527" t="s">
        <v>7</v>
      </c>
      <c r="D5527" t="s">
        <v>9</v>
      </c>
      <c r="E5527">
        <v>2005440</v>
      </c>
    </row>
    <row r="5528" spans="1:6" hidden="1">
      <c r="A5528">
        <v>2002</v>
      </c>
      <c r="B5528" t="s">
        <v>6</v>
      </c>
      <c r="C5528" t="s">
        <v>10</v>
      </c>
      <c r="D5528" t="s">
        <v>11</v>
      </c>
      <c r="E5528">
        <v>297764</v>
      </c>
    </row>
    <row r="5529" spans="1:6" hidden="1">
      <c r="A5529">
        <v>2002</v>
      </c>
      <c r="B5529" t="s">
        <v>6</v>
      </c>
      <c r="C5529" t="s">
        <v>10</v>
      </c>
      <c r="D5529" t="s">
        <v>12</v>
      </c>
      <c r="E5529">
        <v>8135446</v>
      </c>
    </row>
    <row r="5530" spans="1:6" hidden="1">
      <c r="A5530">
        <v>2002</v>
      </c>
      <c r="B5530" t="s">
        <v>6</v>
      </c>
      <c r="C5530" t="s">
        <v>10</v>
      </c>
      <c r="D5530" t="s">
        <v>13</v>
      </c>
      <c r="E5530">
        <v>6692938</v>
      </c>
    </row>
    <row r="5531" spans="1:6" hidden="1">
      <c r="A5531">
        <v>2002</v>
      </c>
      <c r="B5531" t="s">
        <v>6</v>
      </c>
      <c r="C5531" t="s">
        <v>10</v>
      </c>
      <c r="D5531" t="s">
        <v>14</v>
      </c>
      <c r="E5531">
        <v>4039662</v>
      </c>
    </row>
    <row r="5532" spans="1:6" hidden="1">
      <c r="A5532">
        <v>2002</v>
      </c>
      <c r="B5532" t="s">
        <v>6</v>
      </c>
      <c r="C5532" t="s">
        <v>10</v>
      </c>
      <c r="D5532" t="s">
        <v>15</v>
      </c>
      <c r="E5532">
        <v>3472514</v>
      </c>
    </row>
    <row r="5533" spans="1:6" hidden="1">
      <c r="A5533">
        <v>2002</v>
      </c>
      <c r="B5533" t="s">
        <v>6</v>
      </c>
      <c r="C5533" t="s">
        <v>10</v>
      </c>
      <c r="D5533" t="s">
        <v>16</v>
      </c>
      <c r="E5533">
        <v>567148</v>
      </c>
    </row>
    <row r="5534" spans="1:6" hidden="1">
      <c r="A5534">
        <v>2002</v>
      </c>
      <c r="B5534" t="s">
        <v>6</v>
      </c>
      <c r="C5534" t="s">
        <v>10</v>
      </c>
      <c r="D5534" t="s">
        <v>17</v>
      </c>
      <c r="E5534">
        <v>0</v>
      </c>
      <c r="F5534">
        <v>20</v>
      </c>
    </row>
    <row r="5535" spans="1:6" hidden="1">
      <c r="A5535">
        <v>2002</v>
      </c>
      <c r="B5535" t="s">
        <v>6</v>
      </c>
      <c r="C5535" t="s">
        <v>10</v>
      </c>
      <c r="D5535" t="s">
        <v>18</v>
      </c>
      <c r="E5535">
        <v>8149798</v>
      </c>
    </row>
    <row r="5536" spans="1:6" hidden="1">
      <c r="A5536">
        <v>2002</v>
      </c>
      <c r="B5536" t="s">
        <v>6</v>
      </c>
      <c r="C5536" t="s">
        <v>10</v>
      </c>
      <c r="D5536" t="s">
        <v>19</v>
      </c>
      <c r="E5536">
        <v>8380245</v>
      </c>
    </row>
    <row r="5537" spans="1:5" hidden="1">
      <c r="A5537">
        <v>2002</v>
      </c>
      <c r="B5537" t="s">
        <v>6</v>
      </c>
      <c r="C5537" t="s">
        <v>10</v>
      </c>
      <c r="D5537" t="s">
        <v>20</v>
      </c>
      <c r="E5537">
        <v>8380245</v>
      </c>
    </row>
    <row r="5538" spans="1:5" hidden="1">
      <c r="A5538">
        <v>2002</v>
      </c>
      <c r="B5538" t="s">
        <v>6</v>
      </c>
      <c r="C5538" t="s">
        <v>10</v>
      </c>
      <c r="D5538" t="s">
        <v>21</v>
      </c>
      <c r="E5538">
        <v>1721846</v>
      </c>
    </row>
    <row r="5539" spans="1:5" hidden="1">
      <c r="A5539">
        <v>2002</v>
      </c>
      <c r="B5539" t="s">
        <v>6</v>
      </c>
      <c r="C5539" t="s">
        <v>10</v>
      </c>
      <c r="D5539" t="s">
        <v>22</v>
      </c>
      <c r="E5539">
        <v>-588123</v>
      </c>
    </row>
    <row r="5540" spans="1:5" hidden="1">
      <c r="A5540">
        <v>2002</v>
      </c>
      <c r="B5540" t="s">
        <v>6</v>
      </c>
      <c r="C5540" t="s">
        <v>23</v>
      </c>
      <c r="D5540" t="s">
        <v>24</v>
      </c>
      <c r="E5540">
        <v>3215207</v>
      </c>
    </row>
    <row r="5541" spans="1:5" hidden="1">
      <c r="A5541">
        <v>2002</v>
      </c>
      <c r="B5541" t="s">
        <v>6</v>
      </c>
      <c r="C5541" t="s">
        <v>23</v>
      </c>
      <c r="D5541" t="s">
        <v>25</v>
      </c>
      <c r="E5541">
        <v>2621651</v>
      </c>
    </row>
    <row r="5542" spans="1:5" hidden="1">
      <c r="A5542">
        <v>2002</v>
      </c>
      <c r="B5542" t="s">
        <v>6</v>
      </c>
      <c r="C5542" t="s">
        <v>23</v>
      </c>
      <c r="D5542" t="s">
        <v>26</v>
      </c>
      <c r="E5542">
        <v>593556</v>
      </c>
    </row>
    <row r="5543" spans="1:5" hidden="1">
      <c r="A5543">
        <v>2002</v>
      </c>
      <c r="B5543" t="s">
        <v>6</v>
      </c>
      <c r="C5543" t="s">
        <v>23</v>
      </c>
      <c r="D5543" t="s">
        <v>27</v>
      </c>
      <c r="E5543">
        <v>940954</v>
      </c>
    </row>
    <row r="5544" spans="1:5" hidden="1">
      <c r="A5544">
        <v>2002</v>
      </c>
      <c r="B5544" t="s">
        <v>6</v>
      </c>
      <c r="C5544" t="s">
        <v>23</v>
      </c>
      <c r="D5544" t="s">
        <v>28</v>
      </c>
      <c r="E5544">
        <v>851701</v>
      </c>
    </row>
    <row r="5545" spans="1:5" hidden="1">
      <c r="A5545">
        <v>2002</v>
      </c>
      <c r="B5545" t="s">
        <v>6</v>
      </c>
      <c r="C5545" t="s">
        <v>23</v>
      </c>
      <c r="D5545" t="s">
        <v>29</v>
      </c>
      <c r="E5545">
        <v>89253</v>
      </c>
    </row>
    <row r="5546" spans="1:5" hidden="1">
      <c r="A5546">
        <v>2002</v>
      </c>
      <c r="B5546" t="s">
        <v>6</v>
      </c>
      <c r="C5546" t="s">
        <v>23</v>
      </c>
      <c r="D5546" t="s">
        <v>30</v>
      </c>
      <c r="E5546">
        <v>60377</v>
      </c>
    </row>
    <row r="5547" spans="1:5" hidden="1">
      <c r="A5547">
        <v>2002</v>
      </c>
      <c r="B5547" t="s">
        <v>6</v>
      </c>
      <c r="C5547" t="s">
        <v>23</v>
      </c>
      <c r="D5547" t="s">
        <v>31</v>
      </c>
      <c r="E5547">
        <v>24586</v>
      </c>
    </row>
    <row r="5548" spans="1:5" hidden="1">
      <c r="A5548">
        <v>2002</v>
      </c>
      <c r="B5548" t="s">
        <v>6</v>
      </c>
      <c r="C5548" t="s">
        <v>23</v>
      </c>
      <c r="D5548" t="s">
        <v>32</v>
      </c>
      <c r="E5548">
        <v>35791</v>
      </c>
    </row>
    <row r="5549" spans="1:5" hidden="1">
      <c r="A5549">
        <v>2002</v>
      </c>
      <c r="B5549" t="s">
        <v>6</v>
      </c>
      <c r="C5549" t="s">
        <v>23</v>
      </c>
      <c r="D5549" t="s">
        <v>33</v>
      </c>
      <c r="E5549">
        <v>1582632</v>
      </c>
    </row>
    <row r="5550" spans="1:5" hidden="1">
      <c r="A5550">
        <v>2002</v>
      </c>
      <c r="B5550" t="s">
        <v>6</v>
      </c>
      <c r="C5550" t="s">
        <v>23</v>
      </c>
      <c r="D5550" t="s">
        <v>34</v>
      </c>
      <c r="E5550">
        <v>341299</v>
      </c>
    </row>
    <row r="5551" spans="1:5" hidden="1">
      <c r="A5551">
        <v>2002</v>
      </c>
      <c r="B5551" t="s">
        <v>6</v>
      </c>
      <c r="C5551" t="s">
        <v>23</v>
      </c>
      <c r="D5551" t="s">
        <v>35</v>
      </c>
      <c r="E5551">
        <v>424768</v>
      </c>
    </row>
    <row r="5552" spans="1:5" hidden="1">
      <c r="A5552">
        <v>2002</v>
      </c>
      <c r="B5552" t="s">
        <v>6</v>
      </c>
      <c r="C5552" t="s">
        <v>23</v>
      </c>
      <c r="D5552" t="s">
        <v>36</v>
      </c>
      <c r="E5552">
        <v>1198148</v>
      </c>
    </row>
    <row r="5553" spans="1:5" hidden="1">
      <c r="A5553">
        <v>2002</v>
      </c>
      <c r="B5553" t="s">
        <v>6</v>
      </c>
      <c r="C5553" t="s">
        <v>23</v>
      </c>
      <c r="D5553" t="s">
        <v>37</v>
      </c>
      <c r="E5553">
        <v>283039</v>
      </c>
    </row>
    <row r="5554" spans="1:5" hidden="1">
      <c r="A5554">
        <v>2002</v>
      </c>
      <c r="B5554" t="s">
        <v>6</v>
      </c>
      <c r="C5554" t="s">
        <v>23</v>
      </c>
      <c r="D5554" t="s">
        <v>38</v>
      </c>
      <c r="E5554">
        <v>915109</v>
      </c>
    </row>
    <row r="5555" spans="1:5" hidden="1">
      <c r="A5555">
        <v>2002</v>
      </c>
      <c r="B5555" t="s">
        <v>6</v>
      </c>
      <c r="C5555" t="s">
        <v>23</v>
      </c>
      <c r="D5555" t="s">
        <v>39</v>
      </c>
      <c r="E5555">
        <v>25593</v>
      </c>
    </row>
    <row r="5556" spans="1:5" hidden="1">
      <c r="A5556">
        <v>2002</v>
      </c>
      <c r="B5556" t="s">
        <v>6</v>
      </c>
      <c r="C5556" t="s">
        <v>23</v>
      </c>
      <c r="D5556" t="s">
        <v>40</v>
      </c>
      <c r="E5556">
        <v>3341</v>
      </c>
    </row>
    <row r="5557" spans="1:5" hidden="1">
      <c r="A5557">
        <v>2002</v>
      </c>
      <c r="B5557" t="s">
        <v>6</v>
      </c>
      <c r="C5557" t="s">
        <v>23</v>
      </c>
      <c r="D5557" t="s">
        <v>41</v>
      </c>
      <c r="E5557">
        <v>2923</v>
      </c>
    </row>
    <row r="5558" spans="1:5" hidden="1">
      <c r="A5558">
        <v>2002</v>
      </c>
      <c r="B5558" t="s">
        <v>6</v>
      </c>
      <c r="C5558" t="s">
        <v>23</v>
      </c>
      <c r="D5558" t="s">
        <v>42</v>
      </c>
      <c r="E5558">
        <v>419</v>
      </c>
    </row>
    <row r="5559" spans="1:5" hidden="1">
      <c r="A5559">
        <v>2002</v>
      </c>
      <c r="B5559" t="s">
        <v>6</v>
      </c>
      <c r="C5559" t="s">
        <v>23</v>
      </c>
      <c r="D5559" t="s">
        <v>43</v>
      </c>
      <c r="E5559">
        <v>0</v>
      </c>
    </row>
    <row r="5560" spans="1:5" hidden="1">
      <c r="A5560">
        <v>2002</v>
      </c>
      <c r="B5560" t="s">
        <v>6</v>
      </c>
      <c r="C5560" t="s">
        <v>23</v>
      </c>
      <c r="D5560" t="s">
        <v>44</v>
      </c>
      <c r="E5560">
        <v>14251</v>
      </c>
    </row>
    <row r="5561" spans="1:5" hidden="1">
      <c r="A5561">
        <v>2002</v>
      </c>
      <c r="B5561" t="s">
        <v>6</v>
      </c>
      <c r="C5561" t="s">
        <v>23</v>
      </c>
      <c r="D5561" t="s">
        <v>45</v>
      </c>
      <c r="E5561">
        <v>638959</v>
      </c>
    </row>
    <row r="5562" spans="1:5" hidden="1">
      <c r="A5562">
        <v>2002</v>
      </c>
      <c r="B5562" t="s">
        <v>6</v>
      </c>
      <c r="C5562" t="s">
        <v>23</v>
      </c>
      <c r="D5562" t="s">
        <v>46</v>
      </c>
      <c r="E5562">
        <v>621993</v>
      </c>
    </row>
    <row r="5563" spans="1:5" hidden="1">
      <c r="A5563">
        <v>2002</v>
      </c>
      <c r="B5563" t="s">
        <v>6</v>
      </c>
      <c r="C5563" t="s">
        <v>23</v>
      </c>
      <c r="D5563" t="s">
        <v>47</v>
      </c>
      <c r="E5563">
        <v>16966</v>
      </c>
    </row>
    <row r="5564" spans="1:5" hidden="1">
      <c r="A5564">
        <v>2002</v>
      </c>
      <c r="B5564" t="s">
        <v>6</v>
      </c>
      <c r="C5564" t="s">
        <v>23</v>
      </c>
      <c r="D5564" t="s">
        <v>48</v>
      </c>
      <c r="E5564">
        <v>2498032</v>
      </c>
    </row>
    <row r="5565" spans="1:5" hidden="1">
      <c r="A5565">
        <v>2002</v>
      </c>
      <c r="B5565" t="s">
        <v>6</v>
      </c>
      <c r="C5565" t="s">
        <v>23</v>
      </c>
      <c r="D5565" t="s">
        <v>49</v>
      </c>
      <c r="E5565">
        <v>801415</v>
      </c>
    </row>
    <row r="5566" spans="1:5" hidden="1">
      <c r="A5566">
        <v>2002</v>
      </c>
      <c r="B5566" t="s">
        <v>6</v>
      </c>
      <c r="C5566" t="s">
        <v>23</v>
      </c>
      <c r="D5566" t="s">
        <v>50</v>
      </c>
      <c r="E5566">
        <v>564083</v>
      </c>
    </row>
    <row r="5567" spans="1:5" hidden="1">
      <c r="A5567">
        <v>2002</v>
      </c>
      <c r="B5567" t="s">
        <v>6</v>
      </c>
      <c r="C5567" t="s">
        <v>23</v>
      </c>
      <c r="D5567" t="s">
        <v>51</v>
      </c>
      <c r="E5567">
        <v>29473</v>
      </c>
    </row>
    <row r="5568" spans="1:5" hidden="1">
      <c r="A5568">
        <v>2002</v>
      </c>
      <c r="B5568" t="s">
        <v>6</v>
      </c>
      <c r="C5568" t="s">
        <v>23</v>
      </c>
      <c r="D5568" t="s">
        <v>52</v>
      </c>
      <c r="E5568">
        <v>207440</v>
      </c>
    </row>
    <row r="5569" spans="1:6" hidden="1">
      <c r="A5569">
        <v>2002</v>
      </c>
      <c r="B5569" t="s">
        <v>6</v>
      </c>
      <c r="C5569" t="s">
        <v>23</v>
      </c>
      <c r="D5569" t="s">
        <v>53</v>
      </c>
      <c r="E5569">
        <v>419</v>
      </c>
    </row>
    <row r="5570" spans="1:6" hidden="1">
      <c r="A5570">
        <v>2002</v>
      </c>
      <c r="B5570" t="s">
        <v>6</v>
      </c>
      <c r="C5570" t="s">
        <v>23</v>
      </c>
      <c r="D5570" t="s">
        <v>54</v>
      </c>
      <c r="E5570">
        <v>0</v>
      </c>
    </row>
    <row r="5571" spans="1:6" hidden="1">
      <c r="A5571">
        <v>2002</v>
      </c>
      <c r="B5571" t="s">
        <v>6</v>
      </c>
      <c r="C5571" t="s">
        <v>23</v>
      </c>
      <c r="D5571" t="s">
        <v>55</v>
      </c>
      <c r="E5571">
        <v>847412</v>
      </c>
    </row>
    <row r="5572" spans="1:6" hidden="1">
      <c r="A5572">
        <v>2002</v>
      </c>
      <c r="B5572" t="s">
        <v>6</v>
      </c>
      <c r="C5572" t="s">
        <v>23</v>
      </c>
      <c r="D5572" t="s">
        <v>56</v>
      </c>
      <c r="E5572">
        <v>849205</v>
      </c>
    </row>
    <row r="5573" spans="1:6" hidden="1">
      <c r="A5573">
        <v>2002</v>
      </c>
      <c r="B5573" t="s">
        <v>6</v>
      </c>
      <c r="C5573" t="s">
        <v>23</v>
      </c>
      <c r="D5573" t="s">
        <v>57</v>
      </c>
      <c r="E5573">
        <v>776023</v>
      </c>
    </row>
    <row r="5574" spans="1:6" hidden="1">
      <c r="A5574">
        <v>2002</v>
      </c>
      <c r="B5574" t="s">
        <v>6</v>
      </c>
      <c r="C5574" t="s">
        <v>23</v>
      </c>
      <c r="D5574" t="s">
        <v>58</v>
      </c>
      <c r="E5574">
        <v>73182</v>
      </c>
    </row>
    <row r="5575" spans="1:6" hidden="1">
      <c r="A5575">
        <v>2002</v>
      </c>
      <c r="B5575" t="s">
        <v>6</v>
      </c>
      <c r="C5575" t="s">
        <v>23</v>
      </c>
      <c r="D5575" t="s">
        <v>59</v>
      </c>
      <c r="E5575">
        <v>526437</v>
      </c>
    </row>
    <row r="5576" spans="1:6" hidden="1">
      <c r="A5576">
        <v>2002</v>
      </c>
      <c r="B5576" t="s">
        <v>6</v>
      </c>
      <c r="C5576" t="s">
        <v>23</v>
      </c>
      <c r="D5576" t="s">
        <v>60</v>
      </c>
      <c r="E5576">
        <v>52932</v>
      </c>
    </row>
    <row r="5577" spans="1:6" hidden="1">
      <c r="A5577">
        <v>2002</v>
      </c>
      <c r="B5577" t="s">
        <v>6</v>
      </c>
      <c r="C5577" t="s">
        <v>23</v>
      </c>
      <c r="D5577" t="s">
        <v>61</v>
      </c>
      <c r="E5577">
        <v>51316</v>
      </c>
    </row>
    <row r="5578" spans="1:6" hidden="1">
      <c r="A5578">
        <v>2002</v>
      </c>
      <c r="B5578" t="s">
        <v>6</v>
      </c>
      <c r="C5578" t="s">
        <v>23</v>
      </c>
      <c r="D5578" t="s">
        <v>62</v>
      </c>
      <c r="E5578">
        <v>0</v>
      </c>
    </row>
    <row r="5579" spans="1:6" hidden="1">
      <c r="A5579">
        <v>2002</v>
      </c>
      <c r="B5579" t="s">
        <v>6</v>
      </c>
      <c r="C5579" t="s">
        <v>23</v>
      </c>
      <c r="D5579" t="s">
        <v>63</v>
      </c>
      <c r="E5579">
        <v>0</v>
      </c>
    </row>
    <row r="5580" spans="1:6" hidden="1">
      <c r="A5580">
        <v>2002</v>
      </c>
      <c r="B5580" t="s">
        <v>6</v>
      </c>
      <c r="C5580" t="s">
        <v>23</v>
      </c>
      <c r="D5580" t="s">
        <v>64</v>
      </c>
      <c r="E5580">
        <v>422189</v>
      </c>
    </row>
    <row r="5581" spans="1:6" hidden="1">
      <c r="A5581">
        <v>2002</v>
      </c>
      <c r="B5581" t="s">
        <v>6</v>
      </c>
      <c r="C5581" t="s">
        <v>23</v>
      </c>
      <c r="D5581" t="s">
        <v>65</v>
      </c>
      <c r="E5581">
        <v>0</v>
      </c>
      <c r="F5581">
        <v>90</v>
      </c>
    </row>
    <row r="5582" spans="1:6" hidden="1">
      <c r="A5582">
        <v>2002</v>
      </c>
      <c r="B5582" t="s">
        <v>6</v>
      </c>
      <c r="C5582" t="s">
        <v>23</v>
      </c>
      <c r="D5582" t="s">
        <v>66</v>
      </c>
      <c r="E5582">
        <v>13220</v>
      </c>
    </row>
    <row r="5583" spans="1:6" hidden="1">
      <c r="A5583">
        <v>2002</v>
      </c>
      <c r="B5583" t="s">
        <v>6</v>
      </c>
      <c r="C5583" t="s">
        <v>23</v>
      </c>
      <c r="D5583" t="s">
        <v>67</v>
      </c>
      <c r="E5583">
        <v>187499</v>
      </c>
    </row>
    <row r="5584" spans="1:6" hidden="1">
      <c r="A5584">
        <v>2002</v>
      </c>
      <c r="B5584" t="s">
        <v>6</v>
      </c>
      <c r="C5584" t="s">
        <v>23</v>
      </c>
      <c r="D5584" t="s">
        <v>68</v>
      </c>
      <c r="E5584">
        <v>0</v>
      </c>
    </row>
    <row r="5585" spans="1:5" hidden="1">
      <c r="A5585">
        <v>2002</v>
      </c>
      <c r="B5585" t="s">
        <v>6</v>
      </c>
      <c r="C5585" t="s">
        <v>23</v>
      </c>
      <c r="D5585" t="s">
        <v>69</v>
      </c>
      <c r="E5585">
        <v>182641</v>
      </c>
    </row>
    <row r="5586" spans="1:5" hidden="1">
      <c r="A5586">
        <v>2002</v>
      </c>
      <c r="B5586" t="s">
        <v>6</v>
      </c>
      <c r="C5586" t="s">
        <v>23</v>
      </c>
      <c r="D5586" t="s">
        <v>70</v>
      </c>
      <c r="E5586">
        <v>4858</v>
      </c>
    </row>
    <row r="5587" spans="1:5" hidden="1">
      <c r="A5587">
        <v>2002</v>
      </c>
      <c r="B5587" t="s">
        <v>6</v>
      </c>
      <c r="C5587" t="s">
        <v>23</v>
      </c>
      <c r="D5587" t="s">
        <v>71</v>
      </c>
      <c r="E5587">
        <v>16</v>
      </c>
    </row>
    <row r="5588" spans="1:5" hidden="1">
      <c r="A5588">
        <v>2002</v>
      </c>
      <c r="B5588" t="s">
        <v>6</v>
      </c>
      <c r="C5588" t="s">
        <v>23</v>
      </c>
      <c r="D5588" t="s">
        <v>72</v>
      </c>
      <c r="E5588">
        <v>8579361</v>
      </c>
    </row>
    <row r="5589" spans="1:5" hidden="1">
      <c r="A5589">
        <v>2002</v>
      </c>
      <c r="B5589" t="s">
        <v>6</v>
      </c>
      <c r="C5589" t="s">
        <v>23</v>
      </c>
      <c r="D5589" t="s">
        <v>73</v>
      </c>
      <c r="E5589">
        <v>6658400</v>
      </c>
    </row>
    <row r="5590" spans="1:5" hidden="1">
      <c r="A5590">
        <v>2002</v>
      </c>
      <c r="B5590" t="s">
        <v>6</v>
      </c>
      <c r="C5590" t="s">
        <v>23</v>
      </c>
      <c r="D5590" t="s">
        <v>74</v>
      </c>
      <c r="E5590">
        <v>5803782</v>
      </c>
    </row>
    <row r="5591" spans="1:5" hidden="1">
      <c r="A5591">
        <v>2002</v>
      </c>
      <c r="B5591" t="s">
        <v>6</v>
      </c>
      <c r="C5591" t="s">
        <v>23</v>
      </c>
      <c r="D5591" t="s">
        <v>75</v>
      </c>
      <c r="E5591">
        <v>854618</v>
      </c>
    </row>
    <row r="5592" spans="1:5" hidden="1">
      <c r="A5592">
        <v>2002</v>
      </c>
      <c r="B5592" t="s">
        <v>6</v>
      </c>
      <c r="C5592" t="s">
        <v>23</v>
      </c>
      <c r="D5592" t="s">
        <v>76</v>
      </c>
      <c r="E5592">
        <v>2328379</v>
      </c>
    </row>
    <row r="5593" spans="1:5" hidden="1">
      <c r="A5593">
        <v>2002</v>
      </c>
      <c r="B5593" t="s">
        <v>6</v>
      </c>
      <c r="C5593" t="s">
        <v>23</v>
      </c>
      <c r="D5593" t="s">
        <v>77</v>
      </c>
      <c r="E5593">
        <v>1442508</v>
      </c>
    </row>
    <row r="5594" spans="1:5" hidden="1">
      <c r="A5594">
        <v>2002</v>
      </c>
      <c r="B5594" t="s">
        <v>6</v>
      </c>
      <c r="C5594" t="s">
        <v>23</v>
      </c>
      <c r="D5594" t="s">
        <v>78</v>
      </c>
      <c r="E5594">
        <v>1977019</v>
      </c>
    </row>
    <row r="5595" spans="1:5" hidden="1">
      <c r="A5595">
        <v>2002</v>
      </c>
      <c r="B5595" t="s">
        <v>6</v>
      </c>
      <c r="C5595" t="s">
        <v>23</v>
      </c>
      <c r="D5595" t="s">
        <v>79</v>
      </c>
      <c r="E5595">
        <v>351403</v>
      </c>
    </row>
    <row r="5596" spans="1:5" hidden="1">
      <c r="A5596">
        <v>2002</v>
      </c>
      <c r="B5596" t="s">
        <v>6</v>
      </c>
      <c r="C5596" t="s">
        <v>23</v>
      </c>
      <c r="D5596" t="s">
        <v>80</v>
      </c>
      <c r="E5596">
        <v>-43</v>
      </c>
    </row>
    <row r="5597" spans="1:5" hidden="1">
      <c r="A5597">
        <v>2002</v>
      </c>
      <c r="B5597" t="s">
        <v>6</v>
      </c>
      <c r="C5597" t="s">
        <v>81</v>
      </c>
      <c r="D5597" t="s">
        <v>24</v>
      </c>
      <c r="E5597">
        <v>3330922</v>
      </c>
    </row>
    <row r="5598" spans="1:5" hidden="1">
      <c r="A5598">
        <v>2002</v>
      </c>
      <c r="B5598" t="s">
        <v>6</v>
      </c>
      <c r="C5598" t="s">
        <v>81</v>
      </c>
      <c r="D5598" t="s">
        <v>25</v>
      </c>
      <c r="E5598">
        <v>2737366</v>
      </c>
    </row>
    <row r="5599" spans="1:5" hidden="1">
      <c r="A5599">
        <v>2002</v>
      </c>
      <c r="B5599" t="s">
        <v>6</v>
      </c>
      <c r="C5599" t="s">
        <v>81</v>
      </c>
      <c r="D5599" t="s">
        <v>26</v>
      </c>
      <c r="E5599">
        <v>593556</v>
      </c>
    </row>
    <row r="5600" spans="1:5" hidden="1">
      <c r="A5600">
        <v>2002</v>
      </c>
      <c r="B5600" t="s">
        <v>6</v>
      </c>
      <c r="C5600" t="s">
        <v>81</v>
      </c>
      <c r="D5600" t="s">
        <v>27</v>
      </c>
      <c r="E5600">
        <v>940954</v>
      </c>
    </row>
    <row r="5601" spans="1:5" hidden="1">
      <c r="A5601">
        <v>2002</v>
      </c>
      <c r="B5601" t="s">
        <v>6</v>
      </c>
      <c r="C5601" t="s">
        <v>81</v>
      </c>
      <c r="D5601" t="s">
        <v>28</v>
      </c>
      <c r="E5601">
        <v>851701</v>
      </c>
    </row>
    <row r="5602" spans="1:5" hidden="1">
      <c r="A5602">
        <v>2002</v>
      </c>
      <c r="B5602" t="s">
        <v>6</v>
      </c>
      <c r="C5602" t="s">
        <v>81</v>
      </c>
      <c r="D5602" t="s">
        <v>82</v>
      </c>
      <c r="E5602">
        <v>546270</v>
      </c>
    </row>
    <row r="5603" spans="1:5" hidden="1">
      <c r="A5603">
        <v>2002</v>
      </c>
      <c r="B5603" t="s">
        <v>6</v>
      </c>
      <c r="C5603" t="s">
        <v>81</v>
      </c>
      <c r="D5603" t="s">
        <v>83</v>
      </c>
      <c r="E5603">
        <v>21468</v>
      </c>
    </row>
    <row r="5604" spans="1:5" hidden="1">
      <c r="A5604">
        <v>2002</v>
      </c>
      <c r="B5604" t="s">
        <v>6</v>
      </c>
      <c r="C5604" t="s">
        <v>81</v>
      </c>
      <c r="D5604" t="s">
        <v>84</v>
      </c>
      <c r="E5604">
        <v>283963</v>
      </c>
    </row>
    <row r="5605" spans="1:5" hidden="1">
      <c r="A5605">
        <v>2002</v>
      </c>
      <c r="B5605" t="s">
        <v>6</v>
      </c>
      <c r="C5605" t="s">
        <v>81</v>
      </c>
      <c r="D5605" t="s">
        <v>85</v>
      </c>
      <c r="E5605">
        <v>827115</v>
      </c>
    </row>
    <row r="5606" spans="1:5" hidden="1">
      <c r="A5606">
        <v>2002</v>
      </c>
      <c r="B5606" t="s">
        <v>6</v>
      </c>
      <c r="C5606" t="s">
        <v>81</v>
      </c>
      <c r="D5606" t="s">
        <v>29</v>
      </c>
      <c r="E5606">
        <v>89253</v>
      </c>
    </row>
    <row r="5607" spans="1:5" hidden="1">
      <c r="A5607">
        <v>2002</v>
      </c>
      <c r="B5607" t="s">
        <v>6</v>
      </c>
      <c r="C5607" t="s">
        <v>81</v>
      </c>
      <c r="D5607" t="s">
        <v>30</v>
      </c>
      <c r="E5607">
        <v>60377</v>
      </c>
    </row>
    <row r="5608" spans="1:5" hidden="1">
      <c r="A5608">
        <v>2002</v>
      </c>
      <c r="B5608" t="s">
        <v>6</v>
      </c>
      <c r="C5608" t="s">
        <v>81</v>
      </c>
      <c r="D5608" t="s">
        <v>31</v>
      </c>
      <c r="E5608">
        <v>24586</v>
      </c>
    </row>
    <row r="5609" spans="1:5" hidden="1">
      <c r="A5609">
        <v>2002</v>
      </c>
      <c r="B5609" t="s">
        <v>6</v>
      </c>
      <c r="C5609" t="s">
        <v>81</v>
      </c>
      <c r="D5609" t="s">
        <v>32</v>
      </c>
      <c r="E5609">
        <v>35791</v>
      </c>
    </row>
    <row r="5610" spans="1:5" hidden="1">
      <c r="A5610">
        <v>2002</v>
      </c>
      <c r="B5610" t="s">
        <v>6</v>
      </c>
      <c r="C5610" t="s">
        <v>81</v>
      </c>
      <c r="D5610" t="s">
        <v>33</v>
      </c>
      <c r="E5610">
        <v>1481269</v>
      </c>
    </row>
    <row r="5611" spans="1:5" hidden="1">
      <c r="A5611">
        <v>2002</v>
      </c>
      <c r="B5611" t="s">
        <v>6</v>
      </c>
      <c r="C5611" t="s">
        <v>81</v>
      </c>
      <c r="D5611" t="s">
        <v>34</v>
      </c>
      <c r="E5611">
        <v>311796</v>
      </c>
    </row>
    <row r="5612" spans="1:5" hidden="1">
      <c r="A5612">
        <v>2002</v>
      </c>
      <c r="B5612" t="s">
        <v>6</v>
      </c>
      <c r="C5612" t="s">
        <v>81</v>
      </c>
      <c r="D5612" t="s">
        <v>35</v>
      </c>
      <c r="E5612">
        <v>427130</v>
      </c>
    </row>
    <row r="5613" spans="1:5" hidden="1">
      <c r="A5613">
        <v>2002</v>
      </c>
      <c r="B5613" t="s">
        <v>6</v>
      </c>
      <c r="C5613" t="s">
        <v>81</v>
      </c>
      <c r="D5613" t="s">
        <v>36</v>
      </c>
      <c r="E5613">
        <v>1151947</v>
      </c>
    </row>
    <row r="5614" spans="1:5" hidden="1">
      <c r="A5614">
        <v>2002</v>
      </c>
      <c r="B5614" t="s">
        <v>6</v>
      </c>
      <c r="C5614" t="s">
        <v>81</v>
      </c>
      <c r="D5614" t="s">
        <v>37</v>
      </c>
      <c r="E5614">
        <v>236838</v>
      </c>
    </row>
    <row r="5615" spans="1:5" hidden="1">
      <c r="A5615">
        <v>2002</v>
      </c>
      <c r="B5615" t="s">
        <v>6</v>
      </c>
      <c r="C5615" t="s">
        <v>81</v>
      </c>
      <c r="D5615" t="s">
        <v>38</v>
      </c>
      <c r="E5615">
        <v>915109</v>
      </c>
    </row>
    <row r="5616" spans="1:5" hidden="1">
      <c r="A5616">
        <v>2002</v>
      </c>
      <c r="B5616" t="s">
        <v>6</v>
      </c>
      <c r="C5616" t="s">
        <v>81</v>
      </c>
      <c r="D5616" t="s">
        <v>39</v>
      </c>
      <c r="E5616">
        <v>-66</v>
      </c>
    </row>
    <row r="5617" spans="1:5" hidden="1">
      <c r="A5617">
        <v>2002</v>
      </c>
      <c r="B5617" t="s">
        <v>6</v>
      </c>
      <c r="C5617" t="s">
        <v>81</v>
      </c>
      <c r="D5617" t="s">
        <v>40</v>
      </c>
      <c r="E5617">
        <v>3341</v>
      </c>
    </row>
    <row r="5618" spans="1:5" hidden="1">
      <c r="A5618">
        <v>2002</v>
      </c>
      <c r="B5618" t="s">
        <v>6</v>
      </c>
      <c r="C5618" t="s">
        <v>81</v>
      </c>
      <c r="D5618" t="s">
        <v>41</v>
      </c>
      <c r="E5618">
        <v>2922</v>
      </c>
    </row>
    <row r="5619" spans="1:5" hidden="1">
      <c r="A5619">
        <v>2002</v>
      </c>
      <c r="B5619" t="s">
        <v>6</v>
      </c>
      <c r="C5619" t="s">
        <v>81</v>
      </c>
      <c r="D5619" t="s">
        <v>42</v>
      </c>
      <c r="E5619">
        <v>419</v>
      </c>
    </row>
    <row r="5620" spans="1:5" hidden="1">
      <c r="A5620">
        <v>2002</v>
      </c>
      <c r="B5620" t="s">
        <v>6</v>
      </c>
      <c r="C5620" t="s">
        <v>81</v>
      </c>
      <c r="D5620" t="s">
        <v>43</v>
      </c>
      <c r="E5620">
        <v>0</v>
      </c>
    </row>
    <row r="5621" spans="1:5" hidden="1">
      <c r="A5621">
        <v>2002</v>
      </c>
      <c r="B5621" t="s">
        <v>6</v>
      </c>
      <c r="C5621" t="s">
        <v>81</v>
      </c>
      <c r="D5621" t="s">
        <v>44</v>
      </c>
      <c r="E5621">
        <v>14251</v>
      </c>
    </row>
    <row r="5622" spans="1:5" hidden="1">
      <c r="A5622">
        <v>2002</v>
      </c>
      <c r="B5622" t="s">
        <v>6</v>
      </c>
      <c r="C5622" t="s">
        <v>81</v>
      </c>
      <c r="D5622" t="s">
        <v>45</v>
      </c>
      <c r="E5622">
        <v>638959</v>
      </c>
    </row>
    <row r="5623" spans="1:5" hidden="1">
      <c r="A5623">
        <v>2002</v>
      </c>
      <c r="B5623" t="s">
        <v>6</v>
      </c>
      <c r="C5623" t="s">
        <v>81</v>
      </c>
      <c r="D5623" t="s">
        <v>46</v>
      </c>
      <c r="E5623">
        <v>621993</v>
      </c>
    </row>
    <row r="5624" spans="1:5" hidden="1">
      <c r="A5624">
        <v>2002</v>
      </c>
      <c r="B5624" t="s">
        <v>6</v>
      </c>
      <c r="C5624" t="s">
        <v>81</v>
      </c>
      <c r="D5624" t="s">
        <v>47</v>
      </c>
      <c r="E5624">
        <v>16966</v>
      </c>
    </row>
    <row r="5625" spans="1:5" hidden="1">
      <c r="A5625">
        <v>2002</v>
      </c>
      <c r="B5625" t="s">
        <v>6</v>
      </c>
      <c r="C5625" t="s">
        <v>81</v>
      </c>
      <c r="D5625" t="s">
        <v>48</v>
      </c>
      <c r="E5625">
        <v>2546040</v>
      </c>
    </row>
    <row r="5626" spans="1:5" hidden="1">
      <c r="A5626">
        <v>2002</v>
      </c>
      <c r="B5626" t="s">
        <v>6</v>
      </c>
      <c r="C5626" t="s">
        <v>81</v>
      </c>
      <c r="D5626" t="s">
        <v>49</v>
      </c>
      <c r="E5626">
        <v>801415</v>
      </c>
    </row>
    <row r="5627" spans="1:5" hidden="1">
      <c r="A5627">
        <v>2002</v>
      </c>
      <c r="B5627" t="s">
        <v>6</v>
      </c>
      <c r="C5627" t="s">
        <v>81</v>
      </c>
      <c r="D5627" t="s">
        <v>50</v>
      </c>
      <c r="E5627">
        <v>564083</v>
      </c>
    </row>
    <row r="5628" spans="1:5" hidden="1">
      <c r="A5628">
        <v>2002</v>
      </c>
      <c r="B5628" t="s">
        <v>6</v>
      </c>
      <c r="C5628" t="s">
        <v>81</v>
      </c>
      <c r="D5628" t="s">
        <v>51</v>
      </c>
      <c r="E5628">
        <v>29473</v>
      </c>
    </row>
    <row r="5629" spans="1:5" hidden="1">
      <c r="A5629">
        <v>2002</v>
      </c>
      <c r="B5629" t="s">
        <v>6</v>
      </c>
      <c r="C5629" t="s">
        <v>81</v>
      </c>
      <c r="D5629" t="s">
        <v>52</v>
      </c>
      <c r="E5629">
        <v>207440</v>
      </c>
    </row>
    <row r="5630" spans="1:5" hidden="1">
      <c r="A5630">
        <v>2002</v>
      </c>
      <c r="B5630" t="s">
        <v>6</v>
      </c>
      <c r="C5630" t="s">
        <v>81</v>
      </c>
      <c r="D5630" t="s">
        <v>53</v>
      </c>
      <c r="E5630">
        <v>419</v>
      </c>
    </row>
    <row r="5631" spans="1:5" hidden="1">
      <c r="A5631">
        <v>2002</v>
      </c>
      <c r="B5631" t="s">
        <v>6</v>
      </c>
      <c r="C5631" t="s">
        <v>81</v>
      </c>
      <c r="D5631" t="s">
        <v>54</v>
      </c>
      <c r="E5631">
        <v>0</v>
      </c>
    </row>
    <row r="5632" spans="1:5" hidden="1">
      <c r="A5632">
        <v>2002</v>
      </c>
      <c r="B5632" t="s">
        <v>6</v>
      </c>
      <c r="C5632" t="s">
        <v>81</v>
      </c>
      <c r="D5632" t="s">
        <v>55</v>
      </c>
      <c r="E5632">
        <v>895420</v>
      </c>
    </row>
    <row r="5633" spans="1:5" hidden="1">
      <c r="A5633">
        <v>2002</v>
      </c>
      <c r="B5633" t="s">
        <v>6</v>
      </c>
      <c r="C5633" t="s">
        <v>81</v>
      </c>
      <c r="D5633" t="s">
        <v>56</v>
      </c>
      <c r="E5633">
        <v>849205</v>
      </c>
    </row>
    <row r="5634" spans="1:5" hidden="1">
      <c r="A5634">
        <v>2002</v>
      </c>
      <c r="B5634" t="s">
        <v>6</v>
      </c>
      <c r="C5634" t="s">
        <v>81</v>
      </c>
      <c r="D5634" t="s">
        <v>57</v>
      </c>
      <c r="E5634">
        <v>776023</v>
      </c>
    </row>
    <row r="5635" spans="1:5" hidden="1">
      <c r="A5635">
        <v>2002</v>
      </c>
      <c r="B5635" t="s">
        <v>6</v>
      </c>
      <c r="C5635" t="s">
        <v>81</v>
      </c>
      <c r="D5635" t="s">
        <v>58</v>
      </c>
      <c r="E5635">
        <v>73182</v>
      </c>
    </row>
    <row r="5636" spans="1:5" hidden="1">
      <c r="A5636">
        <v>2002</v>
      </c>
      <c r="B5636" t="s">
        <v>6</v>
      </c>
      <c r="C5636" t="s">
        <v>81</v>
      </c>
      <c r="D5636" t="s">
        <v>59</v>
      </c>
      <c r="E5636">
        <v>708876</v>
      </c>
    </row>
    <row r="5637" spans="1:5" hidden="1">
      <c r="A5637">
        <v>2002</v>
      </c>
      <c r="B5637" t="s">
        <v>6</v>
      </c>
      <c r="C5637" t="s">
        <v>81</v>
      </c>
      <c r="D5637" t="s">
        <v>60</v>
      </c>
      <c r="E5637">
        <v>52932</v>
      </c>
    </row>
    <row r="5638" spans="1:5" hidden="1">
      <c r="A5638">
        <v>2002</v>
      </c>
      <c r="B5638" t="s">
        <v>6</v>
      </c>
      <c r="C5638" t="s">
        <v>81</v>
      </c>
      <c r="D5638" t="s">
        <v>61</v>
      </c>
      <c r="E5638">
        <v>51316</v>
      </c>
    </row>
    <row r="5639" spans="1:5" hidden="1">
      <c r="A5639">
        <v>2002</v>
      </c>
      <c r="B5639" t="s">
        <v>6</v>
      </c>
      <c r="C5639" t="s">
        <v>81</v>
      </c>
      <c r="D5639" t="s">
        <v>62</v>
      </c>
      <c r="E5639">
        <v>0</v>
      </c>
    </row>
    <row r="5640" spans="1:5" hidden="1">
      <c r="A5640">
        <v>2002</v>
      </c>
      <c r="B5640" t="s">
        <v>6</v>
      </c>
      <c r="C5640" t="s">
        <v>81</v>
      </c>
      <c r="D5640" t="s">
        <v>64</v>
      </c>
      <c r="E5640">
        <v>604628</v>
      </c>
    </row>
    <row r="5641" spans="1:5" hidden="1">
      <c r="A5641">
        <v>2002</v>
      </c>
      <c r="B5641" t="s">
        <v>6</v>
      </c>
      <c r="C5641" t="s">
        <v>81</v>
      </c>
      <c r="D5641" t="s">
        <v>66</v>
      </c>
      <c r="E5641">
        <v>13220</v>
      </c>
    </row>
    <row r="5642" spans="1:5" hidden="1">
      <c r="A5642">
        <v>2002</v>
      </c>
      <c r="B5642" t="s">
        <v>6</v>
      </c>
      <c r="C5642" t="s">
        <v>81</v>
      </c>
      <c r="D5642" t="s">
        <v>67</v>
      </c>
      <c r="E5642">
        <v>205925</v>
      </c>
    </row>
    <row r="5643" spans="1:5" hidden="1">
      <c r="A5643">
        <v>2002</v>
      </c>
      <c r="B5643" t="s">
        <v>6</v>
      </c>
      <c r="C5643" t="s">
        <v>81</v>
      </c>
      <c r="D5643" t="s">
        <v>68</v>
      </c>
      <c r="E5643">
        <v>0</v>
      </c>
    </row>
    <row r="5644" spans="1:5" hidden="1">
      <c r="A5644">
        <v>2002</v>
      </c>
      <c r="B5644" t="s">
        <v>6</v>
      </c>
      <c r="C5644" t="s">
        <v>81</v>
      </c>
      <c r="D5644" t="s">
        <v>69</v>
      </c>
      <c r="E5644">
        <v>202154</v>
      </c>
    </row>
    <row r="5645" spans="1:5" hidden="1">
      <c r="A5645">
        <v>2002</v>
      </c>
      <c r="B5645" t="s">
        <v>6</v>
      </c>
      <c r="C5645" t="s">
        <v>81</v>
      </c>
      <c r="D5645" t="s">
        <v>70</v>
      </c>
      <c r="E5645">
        <v>3771</v>
      </c>
    </row>
    <row r="5646" spans="1:5" hidden="1">
      <c r="A5646">
        <v>2002</v>
      </c>
      <c r="B5646" t="s">
        <v>6</v>
      </c>
      <c r="C5646" t="s">
        <v>81</v>
      </c>
      <c r="D5646" t="s">
        <v>86</v>
      </c>
      <c r="E5646">
        <v>15887692</v>
      </c>
    </row>
    <row r="5647" spans="1:5" hidden="1">
      <c r="A5647">
        <v>2002</v>
      </c>
      <c r="B5647" t="s">
        <v>6</v>
      </c>
      <c r="C5647" t="s">
        <v>81</v>
      </c>
      <c r="D5647" t="s">
        <v>87</v>
      </c>
      <c r="E5647">
        <v>13698293</v>
      </c>
    </row>
    <row r="5648" spans="1:5" hidden="1">
      <c r="A5648">
        <v>2002</v>
      </c>
      <c r="B5648" t="s">
        <v>6</v>
      </c>
      <c r="C5648" t="s">
        <v>81</v>
      </c>
      <c r="D5648" t="s">
        <v>88</v>
      </c>
      <c r="E5648">
        <v>507719</v>
      </c>
    </row>
    <row r="5649" spans="1:6" hidden="1">
      <c r="A5649">
        <v>2002</v>
      </c>
      <c r="B5649" t="s">
        <v>6</v>
      </c>
      <c r="C5649" t="s">
        <v>81</v>
      </c>
      <c r="D5649" t="s">
        <v>89</v>
      </c>
      <c r="E5649">
        <v>1681681</v>
      </c>
    </row>
    <row r="5650" spans="1:6" hidden="1">
      <c r="A5650">
        <v>2002</v>
      </c>
      <c r="B5650" t="s">
        <v>6</v>
      </c>
      <c r="C5650" t="s">
        <v>81</v>
      </c>
      <c r="D5650" t="s">
        <v>77</v>
      </c>
      <c r="E5650">
        <v>1442508</v>
      </c>
    </row>
    <row r="5651" spans="1:6" hidden="1">
      <c r="A5651">
        <v>2002</v>
      </c>
      <c r="B5651" t="s">
        <v>90</v>
      </c>
      <c r="C5651" t="s">
        <v>7</v>
      </c>
      <c r="D5651" t="s">
        <v>263</v>
      </c>
      <c r="E5651">
        <v>215551</v>
      </c>
    </row>
    <row r="5652" spans="1:6" hidden="1">
      <c r="A5652">
        <v>2002</v>
      </c>
      <c r="B5652" t="s">
        <v>90</v>
      </c>
      <c r="C5652" t="s">
        <v>7</v>
      </c>
      <c r="D5652" t="s">
        <v>8</v>
      </c>
      <c r="E5652">
        <v>0</v>
      </c>
      <c r="F5652">
        <v>20</v>
      </c>
    </row>
    <row r="5653" spans="1:6" hidden="1">
      <c r="A5653">
        <v>2002</v>
      </c>
      <c r="B5653" t="s">
        <v>90</v>
      </c>
      <c r="C5653" t="s">
        <v>7</v>
      </c>
      <c r="D5653" t="s">
        <v>9</v>
      </c>
      <c r="E5653">
        <v>0</v>
      </c>
      <c r="F5653">
        <v>20</v>
      </c>
    </row>
    <row r="5654" spans="1:6" hidden="1">
      <c r="A5654">
        <v>2002</v>
      </c>
      <c r="B5654" t="s">
        <v>90</v>
      </c>
      <c r="C5654" t="s">
        <v>10</v>
      </c>
      <c r="D5654" t="s">
        <v>11</v>
      </c>
      <c r="E5654">
        <v>691058</v>
      </c>
    </row>
    <row r="5655" spans="1:6" hidden="1">
      <c r="A5655">
        <v>2002</v>
      </c>
      <c r="B5655" t="s">
        <v>90</v>
      </c>
      <c r="C5655" t="s">
        <v>10</v>
      </c>
      <c r="D5655" t="s">
        <v>91</v>
      </c>
      <c r="E5655">
        <v>5038526</v>
      </c>
    </row>
    <row r="5656" spans="1:6" hidden="1">
      <c r="A5656">
        <v>2002</v>
      </c>
      <c r="B5656" t="s">
        <v>90</v>
      </c>
      <c r="C5656" t="s">
        <v>10</v>
      </c>
      <c r="D5656" t="s">
        <v>92</v>
      </c>
      <c r="E5656">
        <v>4063990</v>
      </c>
    </row>
    <row r="5657" spans="1:6" hidden="1">
      <c r="A5657">
        <v>2002</v>
      </c>
      <c r="B5657" t="s">
        <v>90</v>
      </c>
      <c r="C5657" t="s">
        <v>10</v>
      </c>
      <c r="D5657" t="s">
        <v>14</v>
      </c>
      <c r="E5657">
        <v>2875990</v>
      </c>
    </row>
    <row r="5658" spans="1:6" hidden="1">
      <c r="A5658">
        <v>2002</v>
      </c>
      <c r="B5658" t="s">
        <v>90</v>
      </c>
      <c r="C5658" t="s">
        <v>10</v>
      </c>
      <c r="D5658" t="s">
        <v>17</v>
      </c>
      <c r="E5658">
        <v>2921223</v>
      </c>
    </row>
    <row r="5659" spans="1:6" hidden="1">
      <c r="A5659">
        <v>2002</v>
      </c>
      <c r="B5659" t="s">
        <v>90</v>
      </c>
      <c r="C5659" t="s">
        <v>10</v>
      </c>
      <c r="D5659" t="s">
        <v>18</v>
      </c>
      <c r="E5659">
        <v>1715689</v>
      </c>
    </row>
    <row r="5660" spans="1:6" hidden="1">
      <c r="A5660">
        <v>2002</v>
      </c>
      <c r="B5660" t="s">
        <v>90</v>
      </c>
      <c r="C5660" t="s">
        <v>10</v>
      </c>
      <c r="D5660" t="s">
        <v>19</v>
      </c>
      <c r="E5660">
        <v>1485758</v>
      </c>
    </row>
    <row r="5661" spans="1:6" hidden="1">
      <c r="A5661">
        <v>2002</v>
      </c>
      <c r="B5661" t="s">
        <v>90</v>
      </c>
      <c r="C5661" t="s">
        <v>10</v>
      </c>
      <c r="D5661" t="s">
        <v>21</v>
      </c>
      <c r="E5661">
        <v>1485758</v>
      </c>
    </row>
    <row r="5662" spans="1:6" hidden="1">
      <c r="A5662">
        <v>2002</v>
      </c>
      <c r="B5662" t="s">
        <v>90</v>
      </c>
      <c r="C5662" t="s">
        <v>10</v>
      </c>
      <c r="D5662" t="s">
        <v>22</v>
      </c>
      <c r="E5662">
        <v>-255049</v>
      </c>
    </row>
    <row r="5663" spans="1:6" hidden="1">
      <c r="A5663">
        <v>2002</v>
      </c>
      <c r="B5663" t="s">
        <v>90</v>
      </c>
      <c r="C5663" t="s">
        <v>23</v>
      </c>
      <c r="D5663" t="s">
        <v>24</v>
      </c>
      <c r="E5663">
        <v>2121623</v>
      </c>
    </row>
    <row r="5664" spans="1:6" hidden="1">
      <c r="A5664">
        <v>2002</v>
      </c>
      <c r="B5664" t="s">
        <v>90</v>
      </c>
      <c r="C5664" t="s">
        <v>23</v>
      </c>
      <c r="D5664" t="s">
        <v>25</v>
      </c>
      <c r="E5664">
        <v>1760673</v>
      </c>
    </row>
    <row r="5665" spans="1:6" hidden="1">
      <c r="A5665">
        <v>2002</v>
      </c>
      <c r="B5665" t="s">
        <v>90</v>
      </c>
      <c r="C5665" t="s">
        <v>23</v>
      </c>
      <c r="D5665" t="s">
        <v>26</v>
      </c>
      <c r="E5665">
        <v>360950</v>
      </c>
    </row>
    <row r="5666" spans="1:6" hidden="1">
      <c r="A5666">
        <v>2002</v>
      </c>
      <c r="B5666" t="s">
        <v>90</v>
      </c>
      <c r="C5666" t="s">
        <v>23</v>
      </c>
      <c r="D5666" t="s">
        <v>27</v>
      </c>
      <c r="E5666">
        <v>76703</v>
      </c>
    </row>
    <row r="5667" spans="1:6" hidden="1">
      <c r="A5667">
        <v>2002</v>
      </c>
      <c r="B5667" t="s">
        <v>90</v>
      </c>
      <c r="C5667" t="s">
        <v>23</v>
      </c>
      <c r="D5667" t="s">
        <v>29</v>
      </c>
      <c r="E5667">
        <v>76703</v>
      </c>
    </row>
    <row r="5668" spans="1:6" hidden="1">
      <c r="A5668">
        <v>2002</v>
      </c>
      <c r="B5668" t="s">
        <v>90</v>
      </c>
      <c r="C5668" t="s">
        <v>23</v>
      </c>
      <c r="D5668" t="s">
        <v>33</v>
      </c>
      <c r="E5668">
        <v>1332805</v>
      </c>
    </row>
    <row r="5669" spans="1:6" hidden="1">
      <c r="A5669">
        <v>2002</v>
      </c>
      <c r="B5669" t="s">
        <v>90</v>
      </c>
      <c r="C5669" t="s">
        <v>23</v>
      </c>
      <c r="D5669" t="s">
        <v>34</v>
      </c>
      <c r="E5669">
        <v>116675</v>
      </c>
    </row>
    <row r="5670" spans="1:6" hidden="1">
      <c r="A5670">
        <v>2002</v>
      </c>
      <c r="B5670" t="s">
        <v>90</v>
      </c>
      <c r="C5670" t="s">
        <v>23</v>
      </c>
      <c r="D5670" t="s">
        <v>35</v>
      </c>
      <c r="E5670">
        <v>195286</v>
      </c>
    </row>
    <row r="5671" spans="1:6" hidden="1">
      <c r="A5671">
        <v>2002</v>
      </c>
      <c r="B5671" t="s">
        <v>90</v>
      </c>
      <c r="C5671" t="s">
        <v>23</v>
      </c>
      <c r="D5671" t="s">
        <v>36</v>
      </c>
      <c r="E5671">
        <v>1179941</v>
      </c>
    </row>
    <row r="5672" spans="1:6" hidden="1">
      <c r="A5672">
        <v>2002</v>
      </c>
      <c r="B5672" t="s">
        <v>90</v>
      </c>
      <c r="C5672" t="s">
        <v>23</v>
      </c>
      <c r="D5672" t="s">
        <v>37</v>
      </c>
      <c r="E5672">
        <v>264832</v>
      </c>
    </row>
    <row r="5673" spans="1:6" hidden="1">
      <c r="A5673">
        <v>2002</v>
      </c>
      <c r="B5673" t="s">
        <v>90</v>
      </c>
      <c r="C5673" t="s">
        <v>23</v>
      </c>
      <c r="D5673" t="s">
        <v>38</v>
      </c>
      <c r="E5673">
        <v>915109</v>
      </c>
    </row>
    <row r="5674" spans="1:6" hidden="1">
      <c r="A5674">
        <v>2002</v>
      </c>
      <c r="B5674" t="s">
        <v>90</v>
      </c>
      <c r="C5674" t="s">
        <v>23</v>
      </c>
      <c r="D5674" t="s">
        <v>39</v>
      </c>
      <c r="E5674">
        <v>25593</v>
      </c>
    </row>
    <row r="5675" spans="1:6" hidden="1">
      <c r="A5675">
        <v>2002</v>
      </c>
      <c r="B5675" t="s">
        <v>90</v>
      </c>
      <c r="C5675" t="s">
        <v>23</v>
      </c>
      <c r="D5675" t="s">
        <v>93</v>
      </c>
      <c r="E5675">
        <v>0</v>
      </c>
      <c r="F5675">
        <v>20</v>
      </c>
    </row>
    <row r="5676" spans="1:6" hidden="1">
      <c r="A5676">
        <v>2002</v>
      </c>
      <c r="B5676" t="s">
        <v>90</v>
      </c>
      <c r="C5676" t="s">
        <v>23</v>
      </c>
      <c r="D5676" t="s">
        <v>94</v>
      </c>
      <c r="E5676">
        <v>0</v>
      </c>
      <c r="F5676">
        <v>20</v>
      </c>
    </row>
    <row r="5677" spans="1:6" hidden="1">
      <c r="A5677">
        <v>2002</v>
      </c>
      <c r="B5677" t="s">
        <v>90</v>
      </c>
      <c r="C5677" t="s">
        <v>23</v>
      </c>
      <c r="D5677" t="s">
        <v>95</v>
      </c>
      <c r="E5677">
        <v>0</v>
      </c>
      <c r="F5677">
        <v>20</v>
      </c>
    </row>
    <row r="5678" spans="1:6" hidden="1">
      <c r="A5678">
        <v>2002</v>
      </c>
      <c r="B5678" t="s">
        <v>90</v>
      </c>
      <c r="C5678" t="s">
        <v>23</v>
      </c>
      <c r="D5678" t="s">
        <v>96</v>
      </c>
      <c r="E5678">
        <v>0</v>
      </c>
      <c r="F5678">
        <v>20</v>
      </c>
    </row>
    <row r="5679" spans="1:6" hidden="1">
      <c r="A5679">
        <v>2002</v>
      </c>
      <c r="B5679" t="s">
        <v>90</v>
      </c>
      <c r="C5679" t="s">
        <v>23</v>
      </c>
      <c r="D5679" t="s">
        <v>40</v>
      </c>
      <c r="E5679">
        <v>0</v>
      </c>
    </row>
    <row r="5680" spans="1:6" hidden="1">
      <c r="A5680">
        <v>2002</v>
      </c>
      <c r="B5680" t="s">
        <v>90</v>
      </c>
      <c r="C5680" t="s">
        <v>23</v>
      </c>
      <c r="D5680" t="s">
        <v>41</v>
      </c>
      <c r="E5680">
        <v>0</v>
      </c>
    </row>
    <row r="5681" spans="1:5" hidden="1">
      <c r="A5681">
        <v>2002</v>
      </c>
      <c r="B5681" t="s">
        <v>90</v>
      </c>
      <c r="C5681" t="s">
        <v>23</v>
      </c>
      <c r="D5681" t="s">
        <v>42</v>
      </c>
      <c r="E5681">
        <v>0</v>
      </c>
    </row>
    <row r="5682" spans="1:5" hidden="1">
      <c r="A5682">
        <v>2002</v>
      </c>
      <c r="B5682" t="s">
        <v>90</v>
      </c>
      <c r="C5682" t="s">
        <v>23</v>
      </c>
      <c r="D5682" t="s">
        <v>43</v>
      </c>
      <c r="E5682">
        <v>0</v>
      </c>
    </row>
    <row r="5683" spans="1:5" hidden="1">
      <c r="A5683">
        <v>2002</v>
      </c>
      <c r="B5683" t="s">
        <v>90</v>
      </c>
      <c r="C5683" t="s">
        <v>23</v>
      </c>
      <c r="D5683" t="s">
        <v>44</v>
      </c>
      <c r="E5683">
        <v>10596</v>
      </c>
    </row>
    <row r="5684" spans="1:5" hidden="1">
      <c r="A5684">
        <v>2002</v>
      </c>
      <c r="B5684" t="s">
        <v>90</v>
      </c>
      <c r="C5684" t="s">
        <v>23</v>
      </c>
      <c r="D5684" t="s">
        <v>45</v>
      </c>
      <c r="E5684">
        <v>136631</v>
      </c>
    </row>
    <row r="5685" spans="1:5" hidden="1">
      <c r="A5685">
        <v>2002</v>
      </c>
      <c r="B5685" t="s">
        <v>90</v>
      </c>
      <c r="C5685" t="s">
        <v>23</v>
      </c>
      <c r="D5685" t="s">
        <v>46</v>
      </c>
      <c r="E5685">
        <v>136631</v>
      </c>
    </row>
    <row r="5686" spans="1:5" hidden="1">
      <c r="A5686">
        <v>2002</v>
      </c>
      <c r="B5686" t="s">
        <v>90</v>
      </c>
      <c r="C5686" t="s">
        <v>23</v>
      </c>
      <c r="D5686" t="s">
        <v>47</v>
      </c>
      <c r="E5686">
        <v>0</v>
      </c>
    </row>
    <row r="5687" spans="1:5" hidden="1">
      <c r="A5687">
        <v>2002</v>
      </c>
      <c r="B5687" t="s">
        <v>90</v>
      </c>
      <c r="C5687" t="s">
        <v>23</v>
      </c>
      <c r="D5687" t="s">
        <v>48</v>
      </c>
      <c r="E5687">
        <v>15020</v>
      </c>
    </row>
    <row r="5688" spans="1:5" hidden="1">
      <c r="A5688">
        <v>2002</v>
      </c>
      <c r="B5688" t="s">
        <v>90</v>
      </c>
      <c r="C5688" t="s">
        <v>23</v>
      </c>
      <c r="D5688" t="s">
        <v>55</v>
      </c>
      <c r="E5688">
        <v>15020</v>
      </c>
    </row>
    <row r="5689" spans="1:5" hidden="1">
      <c r="A5689">
        <v>2002</v>
      </c>
      <c r="B5689" t="s">
        <v>90</v>
      </c>
      <c r="C5689" t="s">
        <v>23</v>
      </c>
      <c r="D5689" t="s">
        <v>59</v>
      </c>
      <c r="E5689">
        <v>124623</v>
      </c>
    </row>
    <row r="5690" spans="1:5" hidden="1">
      <c r="A5690">
        <v>2002</v>
      </c>
      <c r="B5690" t="s">
        <v>90</v>
      </c>
      <c r="C5690" t="s">
        <v>23</v>
      </c>
      <c r="D5690" t="s">
        <v>60</v>
      </c>
      <c r="E5690">
        <v>35129</v>
      </c>
    </row>
    <row r="5691" spans="1:5" hidden="1">
      <c r="A5691">
        <v>2002</v>
      </c>
      <c r="B5691" t="s">
        <v>90</v>
      </c>
      <c r="C5691" t="s">
        <v>23</v>
      </c>
      <c r="D5691" t="s">
        <v>64</v>
      </c>
      <c r="E5691">
        <v>89494</v>
      </c>
    </row>
    <row r="5692" spans="1:5" hidden="1">
      <c r="A5692">
        <v>2002</v>
      </c>
      <c r="B5692" t="s">
        <v>90</v>
      </c>
      <c r="C5692" t="s">
        <v>23</v>
      </c>
      <c r="D5692" t="s">
        <v>66</v>
      </c>
      <c r="E5692">
        <v>0</v>
      </c>
    </row>
    <row r="5693" spans="1:5" hidden="1">
      <c r="A5693">
        <v>2002</v>
      </c>
      <c r="B5693" t="s">
        <v>90</v>
      </c>
      <c r="C5693" t="s">
        <v>23</v>
      </c>
      <c r="D5693" t="s">
        <v>67</v>
      </c>
      <c r="E5693">
        <v>4858</v>
      </c>
    </row>
    <row r="5694" spans="1:5" hidden="1">
      <c r="A5694">
        <v>2002</v>
      </c>
      <c r="B5694" t="s">
        <v>90</v>
      </c>
      <c r="C5694" t="s">
        <v>23</v>
      </c>
      <c r="D5694" t="s">
        <v>68</v>
      </c>
      <c r="E5694">
        <v>0</v>
      </c>
    </row>
    <row r="5695" spans="1:5" hidden="1">
      <c r="A5695">
        <v>2002</v>
      </c>
      <c r="B5695" t="s">
        <v>90</v>
      </c>
      <c r="C5695" t="s">
        <v>23</v>
      </c>
      <c r="D5695" t="s">
        <v>70</v>
      </c>
      <c r="E5695">
        <v>4858</v>
      </c>
    </row>
    <row r="5696" spans="1:5" hidden="1">
      <c r="A5696">
        <v>2002</v>
      </c>
      <c r="B5696" t="s">
        <v>90</v>
      </c>
      <c r="C5696" t="s">
        <v>23</v>
      </c>
      <c r="D5696" t="s">
        <v>71</v>
      </c>
      <c r="E5696">
        <v>12725</v>
      </c>
    </row>
    <row r="5697" spans="1:6" hidden="1">
      <c r="A5697">
        <v>2002</v>
      </c>
      <c r="B5697" t="s">
        <v>90</v>
      </c>
      <c r="C5697" t="s">
        <v>23</v>
      </c>
      <c r="D5697" t="s">
        <v>72</v>
      </c>
      <c r="E5697">
        <v>6747333</v>
      </c>
    </row>
    <row r="5698" spans="1:6" hidden="1">
      <c r="A5698">
        <v>2002</v>
      </c>
      <c r="B5698" t="s">
        <v>90</v>
      </c>
      <c r="C5698" t="s">
        <v>23</v>
      </c>
      <c r="D5698" t="s">
        <v>76</v>
      </c>
      <c r="E5698">
        <v>1907917</v>
      </c>
    </row>
    <row r="5699" spans="1:6" hidden="1">
      <c r="A5699">
        <v>2002</v>
      </c>
      <c r="B5699" t="s">
        <v>90</v>
      </c>
      <c r="C5699" t="s">
        <v>23</v>
      </c>
      <c r="D5699" t="s">
        <v>77</v>
      </c>
      <c r="E5699">
        <v>974536</v>
      </c>
    </row>
    <row r="5700" spans="1:6" hidden="1">
      <c r="A5700">
        <v>2002</v>
      </c>
      <c r="B5700" t="s">
        <v>90</v>
      </c>
      <c r="C5700" t="s">
        <v>23</v>
      </c>
      <c r="D5700" t="s">
        <v>78</v>
      </c>
      <c r="E5700">
        <v>1580237</v>
      </c>
    </row>
    <row r="5701" spans="1:6" hidden="1">
      <c r="A5701">
        <v>2002</v>
      </c>
      <c r="B5701" t="s">
        <v>90</v>
      </c>
      <c r="C5701" t="s">
        <v>23</v>
      </c>
      <c r="D5701" t="s">
        <v>79</v>
      </c>
      <c r="E5701">
        <v>327680</v>
      </c>
    </row>
    <row r="5702" spans="1:6" hidden="1">
      <c r="A5702">
        <v>2002</v>
      </c>
      <c r="B5702" t="s">
        <v>90</v>
      </c>
      <c r="C5702" t="s">
        <v>23</v>
      </c>
      <c r="D5702" t="s">
        <v>80</v>
      </c>
      <c r="E5702">
        <v>0</v>
      </c>
    </row>
    <row r="5703" spans="1:6" hidden="1">
      <c r="A5703">
        <v>2002</v>
      </c>
      <c r="B5703" t="s">
        <v>90</v>
      </c>
      <c r="C5703" t="s">
        <v>81</v>
      </c>
      <c r="D5703" t="s">
        <v>30</v>
      </c>
      <c r="E5703">
        <v>35791</v>
      </c>
    </row>
    <row r="5704" spans="1:6" hidden="1">
      <c r="A5704">
        <v>2002</v>
      </c>
      <c r="B5704" t="s">
        <v>90</v>
      </c>
      <c r="C5704" t="s">
        <v>81</v>
      </c>
      <c r="D5704" t="s">
        <v>32</v>
      </c>
      <c r="E5704">
        <v>35791</v>
      </c>
    </row>
    <row r="5705" spans="1:6" hidden="1">
      <c r="A5705">
        <v>2002</v>
      </c>
      <c r="B5705" t="s">
        <v>90</v>
      </c>
      <c r="C5705" t="s">
        <v>81</v>
      </c>
      <c r="D5705" t="s">
        <v>33</v>
      </c>
      <c r="E5705">
        <v>172504</v>
      </c>
    </row>
    <row r="5706" spans="1:6" hidden="1">
      <c r="A5706">
        <v>2002</v>
      </c>
      <c r="B5706" t="s">
        <v>90</v>
      </c>
      <c r="C5706" t="s">
        <v>81</v>
      </c>
      <c r="D5706" t="s">
        <v>34</v>
      </c>
      <c r="E5706">
        <v>68477</v>
      </c>
    </row>
    <row r="5707" spans="1:6" hidden="1">
      <c r="A5707">
        <v>2002</v>
      </c>
      <c r="B5707" t="s">
        <v>90</v>
      </c>
      <c r="C5707" t="s">
        <v>81</v>
      </c>
      <c r="D5707" t="s">
        <v>35</v>
      </c>
      <c r="E5707">
        <v>53716</v>
      </c>
    </row>
    <row r="5708" spans="1:6" hidden="1">
      <c r="A5708">
        <v>2002</v>
      </c>
      <c r="B5708" t="s">
        <v>90</v>
      </c>
      <c r="C5708" t="s">
        <v>81</v>
      </c>
      <c r="D5708" t="s">
        <v>36</v>
      </c>
      <c r="E5708">
        <v>102581</v>
      </c>
    </row>
    <row r="5709" spans="1:6" hidden="1">
      <c r="A5709">
        <v>2002</v>
      </c>
      <c r="B5709" t="s">
        <v>90</v>
      </c>
      <c r="C5709" t="s">
        <v>81</v>
      </c>
      <c r="D5709" t="s">
        <v>37</v>
      </c>
      <c r="E5709">
        <v>102581</v>
      </c>
    </row>
    <row r="5710" spans="1:6" hidden="1">
      <c r="A5710">
        <v>2002</v>
      </c>
      <c r="B5710" t="s">
        <v>90</v>
      </c>
      <c r="C5710" t="s">
        <v>81</v>
      </c>
      <c r="D5710" t="s">
        <v>38</v>
      </c>
      <c r="E5710">
        <v>0</v>
      </c>
    </row>
    <row r="5711" spans="1:6" hidden="1">
      <c r="A5711">
        <v>2002</v>
      </c>
      <c r="B5711" t="s">
        <v>90</v>
      </c>
      <c r="C5711" t="s">
        <v>81</v>
      </c>
      <c r="D5711" t="s">
        <v>39</v>
      </c>
      <c r="E5711">
        <v>-66</v>
      </c>
    </row>
    <row r="5712" spans="1:6" hidden="1">
      <c r="A5712">
        <v>2002</v>
      </c>
      <c r="B5712" t="s">
        <v>90</v>
      </c>
      <c r="C5712" t="s">
        <v>81</v>
      </c>
      <c r="D5712" t="s">
        <v>93</v>
      </c>
      <c r="E5712">
        <v>0</v>
      </c>
      <c r="F5712">
        <v>20</v>
      </c>
    </row>
    <row r="5713" spans="1:6" hidden="1">
      <c r="A5713">
        <v>2002</v>
      </c>
      <c r="B5713" t="s">
        <v>90</v>
      </c>
      <c r="C5713" t="s">
        <v>81</v>
      </c>
      <c r="D5713" t="s">
        <v>94</v>
      </c>
      <c r="E5713">
        <v>0</v>
      </c>
      <c r="F5713">
        <v>20</v>
      </c>
    </row>
    <row r="5714" spans="1:6" hidden="1">
      <c r="A5714">
        <v>2002</v>
      </c>
      <c r="B5714" t="s">
        <v>90</v>
      </c>
      <c r="C5714" t="s">
        <v>81</v>
      </c>
      <c r="D5714" t="s">
        <v>95</v>
      </c>
      <c r="E5714">
        <v>0</v>
      </c>
      <c r="F5714">
        <v>20</v>
      </c>
    </row>
    <row r="5715" spans="1:6" hidden="1">
      <c r="A5715">
        <v>2002</v>
      </c>
      <c r="B5715" t="s">
        <v>90</v>
      </c>
      <c r="C5715" t="s">
        <v>81</v>
      </c>
      <c r="D5715" t="s">
        <v>96</v>
      </c>
      <c r="E5715">
        <v>0</v>
      </c>
      <c r="F5715">
        <v>20</v>
      </c>
    </row>
    <row r="5716" spans="1:6" hidden="1">
      <c r="A5716">
        <v>2002</v>
      </c>
      <c r="B5716" t="s">
        <v>90</v>
      </c>
      <c r="C5716" t="s">
        <v>81</v>
      </c>
      <c r="D5716" t="s">
        <v>40</v>
      </c>
      <c r="E5716">
        <v>1512</v>
      </c>
    </row>
    <row r="5717" spans="1:6" hidden="1">
      <c r="A5717">
        <v>2002</v>
      </c>
      <c r="B5717" t="s">
        <v>90</v>
      </c>
      <c r="C5717" t="s">
        <v>81</v>
      </c>
      <c r="D5717" t="s">
        <v>41</v>
      </c>
      <c r="E5717">
        <v>1512</v>
      </c>
    </row>
    <row r="5718" spans="1:6" hidden="1">
      <c r="A5718">
        <v>2002</v>
      </c>
      <c r="B5718" t="s">
        <v>90</v>
      </c>
      <c r="C5718" t="s">
        <v>81</v>
      </c>
      <c r="D5718" t="s">
        <v>42</v>
      </c>
      <c r="E5718">
        <v>0</v>
      </c>
    </row>
    <row r="5719" spans="1:6" hidden="1">
      <c r="A5719">
        <v>2002</v>
      </c>
      <c r="B5719" t="s">
        <v>90</v>
      </c>
      <c r="C5719" t="s">
        <v>81</v>
      </c>
      <c r="D5719" t="s">
        <v>43</v>
      </c>
      <c r="E5719">
        <v>0</v>
      </c>
    </row>
    <row r="5720" spans="1:6" hidden="1">
      <c r="A5720">
        <v>2002</v>
      </c>
      <c r="B5720" t="s">
        <v>90</v>
      </c>
      <c r="C5720" t="s">
        <v>81</v>
      </c>
      <c r="D5720" t="s">
        <v>44</v>
      </c>
      <c r="E5720">
        <v>0</v>
      </c>
    </row>
    <row r="5721" spans="1:6" hidden="1">
      <c r="A5721">
        <v>2002</v>
      </c>
      <c r="B5721" t="s">
        <v>90</v>
      </c>
      <c r="C5721" t="s">
        <v>81</v>
      </c>
      <c r="D5721" t="s">
        <v>48</v>
      </c>
      <c r="E5721">
        <v>13717</v>
      </c>
    </row>
    <row r="5722" spans="1:6" hidden="1">
      <c r="A5722">
        <v>2002</v>
      </c>
      <c r="B5722" t="s">
        <v>90</v>
      </c>
      <c r="C5722" t="s">
        <v>81</v>
      </c>
      <c r="D5722" t="s">
        <v>49</v>
      </c>
      <c r="E5722">
        <v>13717</v>
      </c>
    </row>
    <row r="5723" spans="1:6" hidden="1">
      <c r="A5723">
        <v>2002</v>
      </c>
      <c r="B5723" t="s">
        <v>90</v>
      </c>
      <c r="C5723" t="s">
        <v>81</v>
      </c>
      <c r="D5723" t="s">
        <v>50</v>
      </c>
      <c r="E5723">
        <v>0</v>
      </c>
    </row>
    <row r="5724" spans="1:6" hidden="1">
      <c r="A5724">
        <v>2002</v>
      </c>
      <c r="B5724" t="s">
        <v>90</v>
      </c>
      <c r="C5724" t="s">
        <v>81</v>
      </c>
      <c r="D5724" t="s">
        <v>51</v>
      </c>
      <c r="E5724">
        <v>13717</v>
      </c>
    </row>
    <row r="5725" spans="1:6" hidden="1">
      <c r="A5725">
        <v>2002</v>
      </c>
      <c r="B5725" t="s">
        <v>90</v>
      </c>
      <c r="C5725" t="s">
        <v>81</v>
      </c>
      <c r="D5725" t="s">
        <v>52</v>
      </c>
      <c r="E5725">
        <v>0</v>
      </c>
    </row>
    <row r="5726" spans="1:6" hidden="1">
      <c r="A5726">
        <v>2002</v>
      </c>
      <c r="B5726" t="s">
        <v>90</v>
      </c>
      <c r="C5726" t="s">
        <v>81</v>
      </c>
      <c r="D5726" t="s">
        <v>53</v>
      </c>
      <c r="E5726">
        <v>0</v>
      </c>
    </row>
    <row r="5727" spans="1:6" hidden="1">
      <c r="A5727">
        <v>2002</v>
      </c>
      <c r="B5727" t="s">
        <v>90</v>
      </c>
      <c r="C5727" t="s">
        <v>81</v>
      </c>
      <c r="D5727" t="s">
        <v>54</v>
      </c>
      <c r="E5727">
        <v>0</v>
      </c>
    </row>
    <row r="5728" spans="1:6" hidden="1">
      <c r="A5728">
        <v>2002</v>
      </c>
      <c r="B5728" t="s">
        <v>90</v>
      </c>
      <c r="C5728" t="s">
        <v>81</v>
      </c>
      <c r="D5728" t="s">
        <v>59</v>
      </c>
      <c r="E5728">
        <v>32626</v>
      </c>
    </row>
    <row r="5729" spans="1:6" hidden="1">
      <c r="A5729">
        <v>2002</v>
      </c>
      <c r="B5729" t="s">
        <v>90</v>
      </c>
      <c r="C5729" t="s">
        <v>81</v>
      </c>
      <c r="D5729" t="s">
        <v>61</v>
      </c>
      <c r="E5729">
        <v>32626</v>
      </c>
    </row>
    <row r="5730" spans="1:6" hidden="1">
      <c r="A5730">
        <v>2002</v>
      </c>
      <c r="B5730" t="s">
        <v>90</v>
      </c>
      <c r="C5730" t="s">
        <v>81</v>
      </c>
      <c r="D5730" t="s">
        <v>64</v>
      </c>
      <c r="E5730">
        <v>0</v>
      </c>
    </row>
    <row r="5731" spans="1:6" hidden="1">
      <c r="A5731">
        <v>2002</v>
      </c>
      <c r="B5731" t="s">
        <v>90</v>
      </c>
      <c r="C5731" t="s">
        <v>81</v>
      </c>
      <c r="D5731" t="s">
        <v>67</v>
      </c>
      <c r="E5731">
        <v>184693</v>
      </c>
    </row>
    <row r="5732" spans="1:6" hidden="1">
      <c r="A5732">
        <v>2002</v>
      </c>
      <c r="B5732" t="s">
        <v>90</v>
      </c>
      <c r="C5732" t="s">
        <v>81</v>
      </c>
      <c r="D5732" t="s">
        <v>69</v>
      </c>
      <c r="E5732">
        <v>180922</v>
      </c>
    </row>
    <row r="5733" spans="1:6" hidden="1">
      <c r="A5733">
        <v>2002</v>
      </c>
      <c r="B5733" t="s">
        <v>90</v>
      </c>
      <c r="C5733" t="s">
        <v>81</v>
      </c>
      <c r="D5733" t="s">
        <v>70</v>
      </c>
      <c r="E5733">
        <v>3771</v>
      </c>
    </row>
    <row r="5734" spans="1:6" hidden="1">
      <c r="A5734">
        <v>2002</v>
      </c>
      <c r="B5734" t="s">
        <v>90</v>
      </c>
      <c r="C5734" t="s">
        <v>81</v>
      </c>
      <c r="D5734" t="s">
        <v>86</v>
      </c>
      <c r="E5734">
        <v>11785858</v>
      </c>
    </row>
    <row r="5735" spans="1:6" hidden="1">
      <c r="A5735">
        <v>2002</v>
      </c>
      <c r="B5735" t="s">
        <v>90</v>
      </c>
      <c r="C5735" t="s">
        <v>81</v>
      </c>
      <c r="D5735" t="s">
        <v>87</v>
      </c>
      <c r="E5735">
        <v>11724445</v>
      </c>
    </row>
    <row r="5736" spans="1:6" hidden="1">
      <c r="A5736">
        <v>2002</v>
      </c>
      <c r="B5736" t="s">
        <v>90</v>
      </c>
      <c r="C5736" t="s">
        <v>81</v>
      </c>
      <c r="D5736" t="s">
        <v>88</v>
      </c>
      <c r="E5736">
        <v>61413</v>
      </c>
    </row>
    <row r="5737" spans="1:6" hidden="1">
      <c r="A5737">
        <v>2002</v>
      </c>
      <c r="B5737" t="s">
        <v>90</v>
      </c>
      <c r="C5737" t="s">
        <v>81</v>
      </c>
      <c r="D5737" t="s">
        <v>77</v>
      </c>
      <c r="E5737">
        <v>974536</v>
      </c>
    </row>
    <row r="5738" spans="1:6" hidden="1">
      <c r="A5738">
        <v>2002</v>
      </c>
      <c r="B5738" t="s">
        <v>97</v>
      </c>
      <c r="C5738" t="s">
        <v>7</v>
      </c>
      <c r="D5738" t="s">
        <v>263</v>
      </c>
      <c r="E5738">
        <v>132945</v>
      </c>
    </row>
    <row r="5739" spans="1:6" hidden="1">
      <c r="A5739">
        <v>2002</v>
      </c>
      <c r="B5739" t="s">
        <v>97</v>
      </c>
      <c r="C5739" t="s">
        <v>7</v>
      </c>
      <c r="D5739" t="s">
        <v>8</v>
      </c>
      <c r="E5739">
        <v>0</v>
      </c>
      <c r="F5739">
        <v>20</v>
      </c>
    </row>
    <row r="5740" spans="1:6" hidden="1">
      <c r="A5740">
        <v>2002</v>
      </c>
      <c r="B5740" t="s">
        <v>97</v>
      </c>
      <c r="C5740" t="s">
        <v>7</v>
      </c>
      <c r="D5740" t="s">
        <v>9</v>
      </c>
      <c r="E5740">
        <v>0</v>
      </c>
      <c r="F5740">
        <v>20</v>
      </c>
    </row>
    <row r="5741" spans="1:6" hidden="1">
      <c r="A5741">
        <v>2002</v>
      </c>
      <c r="B5741" t="s">
        <v>97</v>
      </c>
      <c r="C5741" t="s">
        <v>10</v>
      </c>
      <c r="D5741" t="s">
        <v>11</v>
      </c>
      <c r="E5741">
        <v>89909</v>
      </c>
    </row>
    <row r="5742" spans="1:6" hidden="1">
      <c r="A5742">
        <v>2002</v>
      </c>
      <c r="B5742" t="s">
        <v>97</v>
      </c>
      <c r="C5742" t="s">
        <v>10</v>
      </c>
      <c r="D5742" t="s">
        <v>91</v>
      </c>
      <c r="E5742">
        <v>275517</v>
      </c>
    </row>
    <row r="5743" spans="1:6" hidden="1">
      <c r="A5743">
        <v>2002</v>
      </c>
      <c r="B5743" t="s">
        <v>97</v>
      </c>
      <c r="C5743" t="s">
        <v>10</v>
      </c>
      <c r="D5743" t="s">
        <v>92</v>
      </c>
      <c r="E5743">
        <v>233053</v>
      </c>
    </row>
    <row r="5744" spans="1:6" hidden="1">
      <c r="A5744">
        <v>2002</v>
      </c>
      <c r="B5744" t="s">
        <v>97</v>
      </c>
      <c r="C5744" t="s">
        <v>10</v>
      </c>
      <c r="D5744" t="s">
        <v>14</v>
      </c>
      <c r="E5744">
        <v>124200</v>
      </c>
    </row>
    <row r="5745" spans="1:5" hidden="1">
      <c r="A5745">
        <v>2002</v>
      </c>
      <c r="B5745" t="s">
        <v>97</v>
      </c>
      <c r="C5745" t="s">
        <v>10</v>
      </c>
      <c r="D5745" t="s">
        <v>17</v>
      </c>
      <c r="E5745">
        <v>176413</v>
      </c>
    </row>
    <row r="5746" spans="1:5" hidden="1">
      <c r="A5746">
        <v>2002</v>
      </c>
      <c r="B5746" t="s">
        <v>97</v>
      </c>
      <c r="C5746" t="s">
        <v>10</v>
      </c>
      <c r="D5746" t="s">
        <v>18</v>
      </c>
      <c r="E5746">
        <v>158206</v>
      </c>
    </row>
    <row r="5747" spans="1:5" hidden="1">
      <c r="A5747">
        <v>2002</v>
      </c>
      <c r="B5747" t="s">
        <v>97</v>
      </c>
      <c r="C5747" t="s">
        <v>10</v>
      </c>
      <c r="D5747" t="s">
        <v>19</v>
      </c>
      <c r="E5747">
        <v>145593</v>
      </c>
    </row>
    <row r="5748" spans="1:5" hidden="1">
      <c r="A5748">
        <v>2002</v>
      </c>
      <c r="B5748" t="s">
        <v>97</v>
      </c>
      <c r="C5748" t="s">
        <v>10</v>
      </c>
      <c r="D5748" t="s">
        <v>21</v>
      </c>
      <c r="E5748">
        <v>132373</v>
      </c>
    </row>
    <row r="5749" spans="1:5" hidden="1">
      <c r="A5749">
        <v>2002</v>
      </c>
      <c r="B5749" t="s">
        <v>97</v>
      </c>
      <c r="C5749" t="s">
        <v>10</v>
      </c>
      <c r="D5749" t="s">
        <v>22</v>
      </c>
      <c r="E5749">
        <v>59145</v>
      </c>
    </row>
    <row r="5750" spans="1:5" hidden="1">
      <c r="A5750">
        <v>2002</v>
      </c>
      <c r="B5750" t="s">
        <v>97</v>
      </c>
      <c r="C5750" t="s">
        <v>23</v>
      </c>
      <c r="D5750" t="s">
        <v>24</v>
      </c>
      <c r="E5750">
        <v>141398</v>
      </c>
    </row>
    <row r="5751" spans="1:5" hidden="1">
      <c r="A5751">
        <v>2002</v>
      </c>
      <c r="B5751" t="s">
        <v>97</v>
      </c>
      <c r="C5751" t="s">
        <v>23</v>
      </c>
      <c r="D5751" t="s">
        <v>25</v>
      </c>
      <c r="E5751">
        <v>111657</v>
      </c>
    </row>
    <row r="5752" spans="1:5" hidden="1">
      <c r="A5752">
        <v>2002</v>
      </c>
      <c r="B5752" t="s">
        <v>97</v>
      </c>
      <c r="C5752" t="s">
        <v>23</v>
      </c>
      <c r="D5752" t="s">
        <v>26</v>
      </c>
      <c r="E5752">
        <v>29741</v>
      </c>
    </row>
    <row r="5753" spans="1:5" hidden="1">
      <c r="A5753">
        <v>2002</v>
      </c>
      <c r="B5753" t="s">
        <v>97</v>
      </c>
      <c r="C5753" t="s">
        <v>23</v>
      </c>
      <c r="D5753" t="s">
        <v>27</v>
      </c>
      <c r="E5753">
        <v>9919</v>
      </c>
    </row>
    <row r="5754" spans="1:5" hidden="1">
      <c r="A5754">
        <v>2002</v>
      </c>
      <c r="B5754" t="s">
        <v>97</v>
      </c>
      <c r="C5754" t="s">
        <v>23</v>
      </c>
      <c r="D5754" t="s">
        <v>29</v>
      </c>
      <c r="E5754">
        <v>9919</v>
      </c>
    </row>
    <row r="5755" spans="1:5" hidden="1">
      <c r="A5755">
        <v>2002</v>
      </c>
      <c r="B5755" t="s">
        <v>97</v>
      </c>
      <c r="C5755" t="s">
        <v>23</v>
      </c>
      <c r="D5755" t="s">
        <v>33</v>
      </c>
      <c r="E5755">
        <v>174713</v>
      </c>
    </row>
    <row r="5756" spans="1:5" hidden="1">
      <c r="A5756">
        <v>2002</v>
      </c>
      <c r="B5756" t="s">
        <v>97</v>
      </c>
      <c r="C5756" t="s">
        <v>23</v>
      </c>
      <c r="D5756" t="s">
        <v>34</v>
      </c>
      <c r="E5756">
        <v>153164</v>
      </c>
    </row>
    <row r="5757" spans="1:5" hidden="1">
      <c r="A5757">
        <v>2002</v>
      </c>
      <c r="B5757" t="s">
        <v>97</v>
      </c>
      <c r="C5757" t="s">
        <v>23</v>
      </c>
      <c r="D5757" t="s">
        <v>35</v>
      </c>
      <c r="E5757">
        <v>115884</v>
      </c>
    </row>
    <row r="5758" spans="1:5" hidden="1">
      <c r="A5758">
        <v>2002</v>
      </c>
      <c r="B5758" t="s">
        <v>97</v>
      </c>
      <c r="C5758" t="s">
        <v>23</v>
      </c>
      <c r="D5758" t="s">
        <v>36</v>
      </c>
      <c r="E5758">
        <v>18207</v>
      </c>
    </row>
    <row r="5759" spans="1:5" hidden="1">
      <c r="A5759">
        <v>2002</v>
      </c>
      <c r="B5759" t="s">
        <v>97</v>
      </c>
      <c r="C5759" t="s">
        <v>23</v>
      </c>
      <c r="D5759" t="s">
        <v>37</v>
      </c>
      <c r="E5759">
        <v>18207</v>
      </c>
    </row>
    <row r="5760" spans="1:5" hidden="1">
      <c r="A5760">
        <v>2002</v>
      </c>
      <c r="B5760" t="s">
        <v>97</v>
      </c>
      <c r="C5760" t="s">
        <v>23</v>
      </c>
      <c r="D5760" t="s">
        <v>38</v>
      </c>
      <c r="E5760">
        <v>0</v>
      </c>
    </row>
    <row r="5761" spans="1:6" hidden="1">
      <c r="A5761">
        <v>2002</v>
      </c>
      <c r="B5761" t="s">
        <v>97</v>
      </c>
      <c r="C5761" t="s">
        <v>23</v>
      </c>
      <c r="D5761" t="s">
        <v>39</v>
      </c>
      <c r="E5761">
        <v>0</v>
      </c>
    </row>
    <row r="5762" spans="1:6" hidden="1">
      <c r="A5762">
        <v>2002</v>
      </c>
      <c r="B5762" t="s">
        <v>97</v>
      </c>
      <c r="C5762" t="s">
        <v>23</v>
      </c>
      <c r="D5762" t="s">
        <v>93</v>
      </c>
      <c r="E5762">
        <v>0</v>
      </c>
      <c r="F5762">
        <v>20</v>
      </c>
    </row>
    <row r="5763" spans="1:6" hidden="1">
      <c r="A5763">
        <v>2002</v>
      </c>
      <c r="B5763" t="s">
        <v>97</v>
      </c>
      <c r="C5763" t="s">
        <v>23</v>
      </c>
      <c r="D5763" t="s">
        <v>94</v>
      </c>
      <c r="E5763">
        <v>0</v>
      </c>
      <c r="F5763">
        <v>20</v>
      </c>
    </row>
    <row r="5764" spans="1:6" hidden="1">
      <c r="A5764">
        <v>2002</v>
      </c>
      <c r="B5764" t="s">
        <v>97</v>
      </c>
      <c r="C5764" t="s">
        <v>23</v>
      </c>
      <c r="D5764" t="s">
        <v>95</v>
      </c>
      <c r="E5764">
        <v>0</v>
      </c>
      <c r="F5764">
        <v>20</v>
      </c>
    </row>
    <row r="5765" spans="1:6" hidden="1">
      <c r="A5765">
        <v>2002</v>
      </c>
      <c r="B5765" t="s">
        <v>97</v>
      </c>
      <c r="C5765" t="s">
        <v>23</v>
      </c>
      <c r="D5765" t="s">
        <v>96</v>
      </c>
      <c r="E5765">
        <v>0</v>
      </c>
      <c r="F5765">
        <v>20</v>
      </c>
    </row>
    <row r="5766" spans="1:6" hidden="1">
      <c r="A5766">
        <v>2002</v>
      </c>
      <c r="B5766" t="s">
        <v>97</v>
      </c>
      <c r="C5766" t="s">
        <v>23</v>
      </c>
      <c r="D5766" t="s">
        <v>40</v>
      </c>
      <c r="E5766">
        <v>3341</v>
      </c>
    </row>
    <row r="5767" spans="1:6" hidden="1">
      <c r="A5767">
        <v>2002</v>
      </c>
      <c r="B5767" t="s">
        <v>97</v>
      </c>
      <c r="C5767" t="s">
        <v>23</v>
      </c>
      <c r="D5767" t="s">
        <v>41</v>
      </c>
      <c r="E5767">
        <v>2923</v>
      </c>
    </row>
    <row r="5768" spans="1:6" hidden="1">
      <c r="A5768">
        <v>2002</v>
      </c>
      <c r="B5768" t="s">
        <v>97</v>
      </c>
      <c r="C5768" t="s">
        <v>23</v>
      </c>
      <c r="D5768" t="s">
        <v>42</v>
      </c>
      <c r="E5768">
        <v>419</v>
      </c>
    </row>
    <row r="5769" spans="1:6" hidden="1">
      <c r="A5769">
        <v>2002</v>
      </c>
      <c r="B5769" t="s">
        <v>97</v>
      </c>
      <c r="C5769" t="s">
        <v>23</v>
      </c>
      <c r="D5769" t="s">
        <v>43</v>
      </c>
      <c r="E5769">
        <v>0</v>
      </c>
    </row>
    <row r="5770" spans="1:6" hidden="1">
      <c r="A5770">
        <v>2002</v>
      </c>
      <c r="B5770" t="s">
        <v>97</v>
      </c>
      <c r="C5770" t="s">
        <v>23</v>
      </c>
      <c r="D5770" t="s">
        <v>44</v>
      </c>
      <c r="E5770">
        <v>0</v>
      </c>
    </row>
    <row r="5771" spans="1:6" hidden="1">
      <c r="A5771">
        <v>2002</v>
      </c>
      <c r="B5771" t="s">
        <v>97</v>
      </c>
      <c r="C5771" t="s">
        <v>23</v>
      </c>
      <c r="D5771" t="s">
        <v>45</v>
      </c>
      <c r="E5771">
        <v>27358</v>
      </c>
    </row>
    <row r="5772" spans="1:6" hidden="1">
      <c r="A5772">
        <v>2002</v>
      </c>
      <c r="B5772" t="s">
        <v>97</v>
      </c>
      <c r="C5772" t="s">
        <v>23</v>
      </c>
      <c r="D5772" t="s">
        <v>46</v>
      </c>
      <c r="E5772">
        <v>27358</v>
      </c>
    </row>
    <row r="5773" spans="1:6" hidden="1">
      <c r="A5773">
        <v>2002</v>
      </c>
      <c r="B5773" t="s">
        <v>97</v>
      </c>
      <c r="C5773" t="s">
        <v>23</v>
      </c>
      <c r="D5773" t="s">
        <v>47</v>
      </c>
      <c r="E5773">
        <v>0</v>
      </c>
    </row>
    <row r="5774" spans="1:6" hidden="1">
      <c r="A5774">
        <v>2002</v>
      </c>
      <c r="B5774" t="s">
        <v>97</v>
      </c>
      <c r="C5774" t="s">
        <v>23</v>
      </c>
      <c r="D5774" t="s">
        <v>48</v>
      </c>
      <c r="E5774">
        <v>1352</v>
      </c>
    </row>
    <row r="5775" spans="1:6" hidden="1">
      <c r="A5775">
        <v>2002</v>
      </c>
      <c r="B5775" t="s">
        <v>97</v>
      </c>
      <c r="C5775" t="s">
        <v>23</v>
      </c>
      <c r="D5775" t="s">
        <v>55</v>
      </c>
      <c r="E5775">
        <v>1352</v>
      </c>
    </row>
    <row r="5776" spans="1:6" hidden="1">
      <c r="A5776">
        <v>2002</v>
      </c>
      <c r="B5776" t="s">
        <v>97</v>
      </c>
      <c r="C5776" t="s">
        <v>23</v>
      </c>
      <c r="D5776" t="s">
        <v>59</v>
      </c>
      <c r="E5776">
        <v>51407</v>
      </c>
    </row>
    <row r="5777" spans="1:5" hidden="1">
      <c r="A5777">
        <v>2002</v>
      </c>
      <c r="B5777" t="s">
        <v>97</v>
      </c>
      <c r="C5777" t="s">
        <v>23</v>
      </c>
      <c r="D5777" t="s">
        <v>60</v>
      </c>
      <c r="E5777">
        <v>91</v>
      </c>
    </row>
    <row r="5778" spans="1:5" hidden="1">
      <c r="A5778">
        <v>2002</v>
      </c>
      <c r="B5778" t="s">
        <v>97</v>
      </c>
      <c r="C5778" t="s">
        <v>23</v>
      </c>
      <c r="D5778" t="s">
        <v>61</v>
      </c>
      <c r="E5778">
        <v>51316</v>
      </c>
    </row>
    <row r="5779" spans="1:5" hidden="1">
      <c r="A5779">
        <v>2002</v>
      </c>
      <c r="B5779" t="s">
        <v>97</v>
      </c>
      <c r="C5779" t="s">
        <v>23</v>
      </c>
      <c r="D5779" t="s">
        <v>64</v>
      </c>
      <c r="E5779">
        <v>0</v>
      </c>
    </row>
    <row r="5780" spans="1:5" hidden="1">
      <c r="A5780">
        <v>2002</v>
      </c>
      <c r="B5780" t="s">
        <v>97</v>
      </c>
      <c r="C5780" t="s">
        <v>23</v>
      </c>
      <c r="D5780" t="s">
        <v>66</v>
      </c>
      <c r="E5780">
        <v>13220</v>
      </c>
    </row>
    <row r="5781" spans="1:5" hidden="1">
      <c r="A5781">
        <v>2002</v>
      </c>
      <c r="B5781" t="s">
        <v>97</v>
      </c>
      <c r="C5781" t="s">
        <v>23</v>
      </c>
      <c r="D5781" t="s">
        <v>67</v>
      </c>
      <c r="E5781">
        <v>0</v>
      </c>
    </row>
    <row r="5782" spans="1:5" hidden="1">
      <c r="A5782">
        <v>2002</v>
      </c>
      <c r="B5782" t="s">
        <v>97</v>
      </c>
      <c r="C5782" t="s">
        <v>23</v>
      </c>
      <c r="D5782" t="s">
        <v>68</v>
      </c>
      <c r="E5782">
        <v>0</v>
      </c>
    </row>
    <row r="5783" spans="1:5" hidden="1">
      <c r="A5783">
        <v>2002</v>
      </c>
      <c r="B5783" t="s">
        <v>97</v>
      </c>
      <c r="C5783" t="s">
        <v>23</v>
      </c>
      <c r="D5783" t="s">
        <v>70</v>
      </c>
      <c r="E5783">
        <v>0</v>
      </c>
    </row>
    <row r="5784" spans="1:5" hidden="1">
      <c r="A5784">
        <v>2002</v>
      </c>
      <c r="B5784" t="s">
        <v>97</v>
      </c>
      <c r="C5784" t="s">
        <v>23</v>
      </c>
      <c r="D5784" t="s">
        <v>71</v>
      </c>
      <c r="E5784">
        <v>0</v>
      </c>
    </row>
    <row r="5785" spans="1:5" hidden="1">
      <c r="A5785">
        <v>2002</v>
      </c>
      <c r="B5785" t="s">
        <v>97</v>
      </c>
      <c r="C5785" t="s">
        <v>23</v>
      </c>
      <c r="D5785" t="s">
        <v>72</v>
      </c>
      <c r="E5785">
        <v>204995</v>
      </c>
    </row>
    <row r="5786" spans="1:5" hidden="1">
      <c r="A5786">
        <v>2002</v>
      </c>
      <c r="B5786" t="s">
        <v>97</v>
      </c>
      <c r="C5786" t="s">
        <v>23</v>
      </c>
      <c r="D5786" t="s">
        <v>76</v>
      </c>
      <c r="E5786">
        <v>73227</v>
      </c>
    </row>
    <row r="5787" spans="1:5" hidden="1">
      <c r="A5787">
        <v>2002</v>
      </c>
      <c r="B5787" t="s">
        <v>97</v>
      </c>
      <c r="C5787" t="s">
        <v>23</v>
      </c>
      <c r="D5787" t="s">
        <v>77</v>
      </c>
      <c r="E5787">
        <v>42464</v>
      </c>
    </row>
    <row r="5788" spans="1:5" hidden="1">
      <c r="A5788">
        <v>2002</v>
      </c>
      <c r="B5788" t="s">
        <v>97</v>
      </c>
      <c r="C5788" t="s">
        <v>23</v>
      </c>
      <c r="D5788" t="s">
        <v>78</v>
      </c>
      <c r="E5788">
        <v>70222</v>
      </c>
    </row>
    <row r="5789" spans="1:5" hidden="1">
      <c r="A5789">
        <v>2002</v>
      </c>
      <c r="B5789" t="s">
        <v>97</v>
      </c>
      <c r="C5789" t="s">
        <v>23</v>
      </c>
      <c r="D5789" t="s">
        <v>79</v>
      </c>
      <c r="E5789">
        <v>3048</v>
      </c>
    </row>
    <row r="5790" spans="1:5" hidden="1">
      <c r="A5790">
        <v>2002</v>
      </c>
      <c r="B5790" t="s">
        <v>97</v>
      </c>
      <c r="C5790" t="s">
        <v>23</v>
      </c>
      <c r="D5790" t="s">
        <v>80</v>
      </c>
      <c r="E5790">
        <v>-43</v>
      </c>
    </row>
    <row r="5791" spans="1:5" hidden="1">
      <c r="A5791">
        <v>2002</v>
      </c>
      <c r="B5791" t="s">
        <v>97</v>
      </c>
      <c r="C5791" t="s">
        <v>81</v>
      </c>
      <c r="D5791" t="s">
        <v>30</v>
      </c>
      <c r="E5791">
        <v>0</v>
      </c>
    </row>
    <row r="5792" spans="1:5" hidden="1">
      <c r="A5792">
        <v>2002</v>
      </c>
      <c r="B5792" t="s">
        <v>97</v>
      </c>
      <c r="C5792" t="s">
        <v>81</v>
      </c>
      <c r="D5792" t="s">
        <v>32</v>
      </c>
      <c r="E5792">
        <v>0</v>
      </c>
    </row>
    <row r="5793" spans="1:6" hidden="1">
      <c r="A5793">
        <v>2002</v>
      </c>
      <c r="B5793" t="s">
        <v>97</v>
      </c>
      <c r="C5793" t="s">
        <v>81</v>
      </c>
      <c r="D5793" t="s">
        <v>33</v>
      </c>
      <c r="E5793">
        <v>208718</v>
      </c>
    </row>
    <row r="5794" spans="1:6" hidden="1">
      <c r="A5794">
        <v>2002</v>
      </c>
      <c r="B5794" t="s">
        <v>97</v>
      </c>
      <c r="C5794" t="s">
        <v>81</v>
      </c>
      <c r="D5794" t="s">
        <v>34</v>
      </c>
      <c r="E5794">
        <v>198200</v>
      </c>
    </row>
    <row r="5795" spans="1:6" hidden="1">
      <c r="A5795">
        <v>2002</v>
      </c>
      <c r="B5795" t="s">
        <v>97</v>
      </c>
      <c r="C5795" t="s">
        <v>81</v>
      </c>
      <c r="D5795" t="s">
        <v>35</v>
      </c>
      <c r="E5795">
        <v>329563</v>
      </c>
    </row>
    <row r="5796" spans="1:6" hidden="1">
      <c r="A5796">
        <v>2002</v>
      </c>
      <c r="B5796" t="s">
        <v>97</v>
      </c>
      <c r="C5796" t="s">
        <v>81</v>
      </c>
      <c r="D5796" t="s">
        <v>36</v>
      </c>
      <c r="E5796">
        <v>10427</v>
      </c>
    </row>
    <row r="5797" spans="1:6" hidden="1">
      <c r="A5797">
        <v>2002</v>
      </c>
      <c r="B5797" t="s">
        <v>97</v>
      </c>
      <c r="C5797" t="s">
        <v>81</v>
      </c>
      <c r="D5797" t="s">
        <v>37</v>
      </c>
      <c r="E5797">
        <v>10427</v>
      </c>
    </row>
    <row r="5798" spans="1:6" hidden="1">
      <c r="A5798">
        <v>2002</v>
      </c>
      <c r="B5798" t="s">
        <v>97</v>
      </c>
      <c r="C5798" t="s">
        <v>81</v>
      </c>
      <c r="D5798" t="s">
        <v>38</v>
      </c>
      <c r="E5798">
        <v>0</v>
      </c>
    </row>
    <row r="5799" spans="1:6" hidden="1">
      <c r="A5799">
        <v>2002</v>
      </c>
      <c r="B5799" t="s">
        <v>97</v>
      </c>
      <c r="C5799" t="s">
        <v>81</v>
      </c>
      <c r="D5799" t="s">
        <v>39</v>
      </c>
      <c r="E5799">
        <v>0</v>
      </c>
    </row>
    <row r="5800" spans="1:6" hidden="1">
      <c r="A5800">
        <v>2002</v>
      </c>
      <c r="B5800" t="s">
        <v>97</v>
      </c>
      <c r="C5800" t="s">
        <v>81</v>
      </c>
      <c r="D5800" t="s">
        <v>93</v>
      </c>
      <c r="E5800">
        <v>0</v>
      </c>
      <c r="F5800">
        <v>20</v>
      </c>
    </row>
    <row r="5801" spans="1:6" hidden="1">
      <c r="A5801">
        <v>2002</v>
      </c>
      <c r="B5801" t="s">
        <v>97</v>
      </c>
      <c r="C5801" t="s">
        <v>81</v>
      </c>
      <c r="D5801" t="s">
        <v>94</v>
      </c>
      <c r="E5801">
        <v>0</v>
      </c>
      <c r="F5801">
        <v>20</v>
      </c>
    </row>
    <row r="5802" spans="1:6" hidden="1">
      <c r="A5802">
        <v>2002</v>
      </c>
      <c r="B5802" t="s">
        <v>97</v>
      </c>
      <c r="C5802" t="s">
        <v>81</v>
      </c>
      <c r="D5802" t="s">
        <v>95</v>
      </c>
      <c r="E5802">
        <v>0</v>
      </c>
      <c r="F5802">
        <v>20</v>
      </c>
    </row>
    <row r="5803" spans="1:6" hidden="1">
      <c r="A5803">
        <v>2002</v>
      </c>
      <c r="B5803" t="s">
        <v>97</v>
      </c>
      <c r="C5803" t="s">
        <v>81</v>
      </c>
      <c r="D5803" t="s">
        <v>96</v>
      </c>
      <c r="E5803">
        <v>0</v>
      </c>
      <c r="F5803">
        <v>20</v>
      </c>
    </row>
    <row r="5804" spans="1:6" hidden="1">
      <c r="A5804">
        <v>2002</v>
      </c>
      <c r="B5804" t="s">
        <v>97</v>
      </c>
      <c r="C5804" t="s">
        <v>81</v>
      </c>
      <c r="D5804" t="s">
        <v>40</v>
      </c>
      <c r="E5804">
        <v>91</v>
      </c>
    </row>
    <row r="5805" spans="1:6" hidden="1">
      <c r="A5805">
        <v>2002</v>
      </c>
      <c r="B5805" t="s">
        <v>97</v>
      </c>
      <c r="C5805" t="s">
        <v>81</v>
      </c>
      <c r="D5805" t="s">
        <v>41</v>
      </c>
      <c r="E5805">
        <v>91</v>
      </c>
    </row>
    <row r="5806" spans="1:6" hidden="1">
      <c r="A5806">
        <v>2002</v>
      </c>
      <c r="B5806" t="s">
        <v>97</v>
      </c>
      <c r="C5806" t="s">
        <v>81</v>
      </c>
      <c r="D5806" t="s">
        <v>42</v>
      </c>
      <c r="E5806">
        <v>0</v>
      </c>
    </row>
    <row r="5807" spans="1:6" hidden="1">
      <c r="A5807">
        <v>2002</v>
      </c>
      <c r="B5807" t="s">
        <v>97</v>
      </c>
      <c r="C5807" t="s">
        <v>81</v>
      </c>
      <c r="D5807" t="s">
        <v>43</v>
      </c>
      <c r="E5807">
        <v>0</v>
      </c>
    </row>
    <row r="5808" spans="1:6" hidden="1">
      <c r="A5808">
        <v>2002</v>
      </c>
      <c r="B5808" t="s">
        <v>97</v>
      </c>
      <c r="C5808" t="s">
        <v>81</v>
      </c>
      <c r="D5808" t="s">
        <v>44</v>
      </c>
      <c r="E5808">
        <v>0</v>
      </c>
    </row>
    <row r="5809" spans="1:5" hidden="1">
      <c r="A5809">
        <v>2002</v>
      </c>
      <c r="B5809" t="s">
        <v>97</v>
      </c>
      <c r="C5809" t="s">
        <v>81</v>
      </c>
      <c r="D5809" t="s">
        <v>48</v>
      </c>
      <c r="E5809">
        <v>14572</v>
      </c>
    </row>
    <row r="5810" spans="1:5" hidden="1">
      <c r="A5810">
        <v>2002</v>
      </c>
      <c r="B5810" t="s">
        <v>97</v>
      </c>
      <c r="C5810" t="s">
        <v>81</v>
      </c>
      <c r="D5810" t="s">
        <v>49</v>
      </c>
      <c r="E5810">
        <v>14572</v>
      </c>
    </row>
    <row r="5811" spans="1:5" hidden="1">
      <c r="A5811">
        <v>2002</v>
      </c>
      <c r="B5811" t="s">
        <v>97</v>
      </c>
      <c r="C5811" t="s">
        <v>81</v>
      </c>
      <c r="D5811" t="s">
        <v>50</v>
      </c>
      <c r="E5811">
        <v>0</v>
      </c>
    </row>
    <row r="5812" spans="1:5" hidden="1">
      <c r="A5812">
        <v>2002</v>
      </c>
      <c r="B5812" t="s">
        <v>97</v>
      </c>
      <c r="C5812" t="s">
        <v>81</v>
      </c>
      <c r="D5812" t="s">
        <v>51</v>
      </c>
      <c r="E5812">
        <v>1352</v>
      </c>
    </row>
    <row r="5813" spans="1:5" hidden="1">
      <c r="A5813">
        <v>2002</v>
      </c>
      <c r="B5813" t="s">
        <v>97</v>
      </c>
      <c r="C5813" t="s">
        <v>81</v>
      </c>
      <c r="D5813" t="s">
        <v>52</v>
      </c>
      <c r="E5813">
        <v>12801</v>
      </c>
    </row>
    <row r="5814" spans="1:5" hidden="1">
      <c r="A5814">
        <v>2002</v>
      </c>
      <c r="B5814" t="s">
        <v>97</v>
      </c>
      <c r="C5814" t="s">
        <v>81</v>
      </c>
      <c r="D5814" t="s">
        <v>53</v>
      </c>
      <c r="E5814">
        <v>419</v>
      </c>
    </row>
    <row r="5815" spans="1:5" hidden="1">
      <c r="A5815">
        <v>2002</v>
      </c>
      <c r="B5815" t="s">
        <v>97</v>
      </c>
      <c r="C5815" t="s">
        <v>81</v>
      </c>
      <c r="D5815" t="s">
        <v>54</v>
      </c>
      <c r="E5815">
        <v>0</v>
      </c>
    </row>
    <row r="5816" spans="1:5" hidden="1">
      <c r="A5816">
        <v>2002</v>
      </c>
      <c r="B5816" t="s">
        <v>97</v>
      </c>
      <c r="C5816" t="s">
        <v>81</v>
      </c>
      <c r="D5816" t="s">
        <v>59</v>
      </c>
      <c r="E5816">
        <v>52932</v>
      </c>
    </row>
    <row r="5817" spans="1:5" hidden="1">
      <c r="A5817">
        <v>2002</v>
      </c>
      <c r="B5817" t="s">
        <v>97</v>
      </c>
      <c r="C5817" t="s">
        <v>81</v>
      </c>
      <c r="D5817" t="s">
        <v>60</v>
      </c>
      <c r="E5817">
        <v>52932</v>
      </c>
    </row>
    <row r="5818" spans="1:5" hidden="1">
      <c r="A5818">
        <v>2002</v>
      </c>
      <c r="B5818" t="s">
        <v>97</v>
      </c>
      <c r="C5818" t="s">
        <v>81</v>
      </c>
      <c r="D5818" t="s">
        <v>61</v>
      </c>
      <c r="E5818">
        <v>0</v>
      </c>
    </row>
    <row r="5819" spans="1:5" hidden="1">
      <c r="A5819">
        <v>2002</v>
      </c>
      <c r="B5819" t="s">
        <v>97</v>
      </c>
      <c r="C5819" t="s">
        <v>81</v>
      </c>
      <c r="D5819" t="s">
        <v>64</v>
      </c>
      <c r="E5819">
        <v>0</v>
      </c>
    </row>
    <row r="5820" spans="1:5" hidden="1">
      <c r="A5820">
        <v>2002</v>
      </c>
      <c r="B5820" t="s">
        <v>97</v>
      </c>
      <c r="C5820" t="s">
        <v>81</v>
      </c>
      <c r="D5820" t="s">
        <v>67</v>
      </c>
      <c r="E5820">
        <v>0</v>
      </c>
    </row>
    <row r="5821" spans="1:5" hidden="1">
      <c r="A5821">
        <v>2002</v>
      </c>
      <c r="B5821" t="s">
        <v>97</v>
      </c>
      <c r="C5821" t="s">
        <v>81</v>
      </c>
      <c r="D5821" t="s">
        <v>69</v>
      </c>
      <c r="E5821">
        <v>0</v>
      </c>
    </row>
    <row r="5822" spans="1:5" hidden="1">
      <c r="A5822">
        <v>2002</v>
      </c>
      <c r="B5822" t="s">
        <v>97</v>
      </c>
      <c r="C5822" t="s">
        <v>81</v>
      </c>
      <c r="D5822" t="s">
        <v>70</v>
      </c>
      <c r="E5822">
        <v>0</v>
      </c>
    </row>
    <row r="5823" spans="1:5" hidden="1">
      <c r="A5823">
        <v>2002</v>
      </c>
      <c r="B5823" t="s">
        <v>97</v>
      </c>
      <c r="C5823" t="s">
        <v>81</v>
      </c>
      <c r="D5823" t="s">
        <v>86</v>
      </c>
      <c r="E5823">
        <v>480512</v>
      </c>
    </row>
    <row r="5824" spans="1:5" hidden="1">
      <c r="A5824">
        <v>2002</v>
      </c>
      <c r="B5824" t="s">
        <v>97</v>
      </c>
      <c r="C5824" t="s">
        <v>81</v>
      </c>
      <c r="D5824" t="s">
        <v>87</v>
      </c>
      <c r="E5824">
        <v>474795</v>
      </c>
    </row>
    <row r="5825" spans="1:6" hidden="1">
      <c r="A5825">
        <v>2002</v>
      </c>
      <c r="B5825" t="s">
        <v>97</v>
      </c>
      <c r="C5825" t="s">
        <v>81</v>
      </c>
      <c r="D5825" t="s">
        <v>88</v>
      </c>
      <c r="E5825">
        <v>5717</v>
      </c>
    </row>
    <row r="5826" spans="1:6" hidden="1">
      <c r="A5826">
        <v>2002</v>
      </c>
      <c r="B5826" t="s">
        <v>97</v>
      </c>
      <c r="C5826" t="s">
        <v>81</v>
      </c>
      <c r="D5826" t="s">
        <v>77</v>
      </c>
      <c r="E5826">
        <v>42464</v>
      </c>
    </row>
    <row r="5827" spans="1:6" hidden="1">
      <c r="A5827">
        <v>2002</v>
      </c>
      <c r="B5827" t="s">
        <v>98</v>
      </c>
      <c r="C5827" t="s">
        <v>7</v>
      </c>
      <c r="D5827" t="s">
        <v>263</v>
      </c>
      <c r="E5827">
        <v>34801</v>
      </c>
    </row>
    <row r="5828" spans="1:6" hidden="1">
      <c r="A5828">
        <v>2002</v>
      </c>
      <c r="B5828" t="s">
        <v>98</v>
      </c>
      <c r="C5828" t="s">
        <v>7</v>
      </c>
      <c r="D5828" t="s">
        <v>8</v>
      </c>
      <c r="E5828">
        <v>194759</v>
      </c>
    </row>
    <row r="5829" spans="1:6" hidden="1">
      <c r="A5829">
        <v>2002</v>
      </c>
      <c r="B5829" t="s">
        <v>98</v>
      </c>
      <c r="C5829" t="s">
        <v>7</v>
      </c>
      <c r="D5829" t="s">
        <v>9</v>
      </c>
      <c r="E5829">
        <v>353983</v>
      </c>
    </row>
    <row r="5830" spans="1:6" hidden="1">
      <c r="A5830">
        <v>2002</v>
      </c>
      <c r="B5830" t="s">
        <v>98</v>
      </c>
      <c r="C5830" t="s">
        <v>10</v>
      </c>
      <c r="D5830" t="s">
        <v>11</v>
      </c>
      <c r="E5830">
        <v>-347835</v>
      </c>
    </row>
    <row r="5831" spans="1:6" hidden="1">
      <c r="A5831">
        <v>2002</v>
      </c>
      <c r="B5831" t="s">
        <v>98</v>
      </c>
      <c r="C5831" t="s">
        <v>10</v>
      </c>
      <c r="D5831" t="s">
        <v>91</v>
      </c>
      <c r="E5831">
        <v>1146933</v>
      </c>
    </row>
    <row r="5832" spans="1:6" hidden="1">
      <c r="A5832">
        <v>2002</v>
      </c>
      <c r="B5832" t="s">
        <v>98</v>
      </c>
      <c r="C5832" t="s">
        <v>10</v>
      </c>
      <c r="D5832" t="s">
        <v>92</v>
      </c>
      <c r="E5832">
        <v>860873</v>
      </c>
    </row>
    <row r="5833" spans="1:6" hidden="1">
      <c r="A5833">
        <v>2002</v>
      </c>
      <c r="B5833" t="s">
        <v>98</v>
      </c>
      <c r="C5833" t="s">
        <v>10</v>
      </c>
      <c r="D5833" t="s">
        <v>14</v>
      </c>
      <c r="E5833">
        <v>286060</v>
      </c>
    </row>
    <row r="5834" spans="1:6" hidden="1">
      <c r="A5834">
        <v>2002</v>
      </c>
      <c r="B5834" t="s">
        <v>98</v>
      </c>
      <c r="C5834" t="s">
        <v>10</v>
      </c>
      <c r="D5834" t="s">
        <v>17</v>
      </c>
      <c r="E5834">
        <v>0</v>
      </c>
      <c r="F5834">
        <v>20</v>
      </c>
    </row>
    <row r="5835" spans="1:6" hidden="1">
      <c r="A5835">
        <v>2002</v>
      </c>
      <c r="B5835" t="s">
        <v>98</v>
      </c>
      <c r="C5835" t="s">
        <v>10</v>
      </c>
      <c r="D5835" t="s">
        <v>18</v>
      </c>
      <c r="E5835">
        <v>1158897</v>
      </c>
    </row>
    <row r="5836" spans="1:6" hidden="1">
      <c r="A5836">
        <v>2002</v>
      </c>
      <c r="B5836" t="s">
        <v>98</v>
      </c>
      <c r="C5836" t="s">
        <v>10</v>
      </c>
      <c r="D5836" t="s">
        <v>19</v>
      </c>
      <c r="E5836">
        <v>1765653</v>
      </c>
    </row>
    <row r="5837" spans="1:6" hidden="1">
      <c r="A5837">
        <v>2002</v>
      </c>
      <c r="B5837" t="s">
        <v>98</v>
      </c>
      <c r="C5837" t="s">
        <v>10</v>
      </c>
      <c r="D5837" t="s">
        <v>20</v>
      </c>
      <c r="E5837">
        <v>954252</v>
      </c>
    </row>
    <row r="5838" spans="1:6" hidden="1">
      <c r="A5838">
        <v>2002</v>
      </c>
      <c r="B5838" t="s">
        <v>98</v>
      </c>
      <c r="C5838" t="s">
        <v>10</v>
      </c>
      <c r="D5838" t="s">
        <v>21</v>
      </c>
      <c r="E5838">
        <v>99634</v>
      </c>
    </row>
    <row r="5839" spans="1:6" hidden="1">
      <c r="A5839">
        <v>2002</v>
      </c>
      <c r="B5839" t="s">
        <v>98</v>
      </c>
      <c r="C5839" t="s">
        <v>10</v>
      </c>
      <c r="D5839" t="s">
        <v>22</v>
      </c>
      <c r="E5839">
        <v>-194999</v>
      </c>
    </row>
    <row r="5840" spans="1:6" hidden="1">
      <c r="A5840">
        <v>2002</v>
      </c>
      <c r="B5840" t="s">
        <v>98</v>
      </c>
      <c r="C5840" t="s">
        <v>23</v>
      </c>
      <c r="D5840" t="s">
        <v>24</v>
      </c>
      <c r="E5840">
        <v>858535</v>
      </c>
    </row>
    <row r="5841" spans="1:5" hidden="1">
      <c r="A5841">
        <v>2002</v>
      </c>
      <c r="B5841" t="s">
        <v>98</v>
      </c>
      <c r="C5841" t="s">
        <v>23</v>
      </c>
      <c r="D5841" t="s">
        <v>25</v>
      </c>
      <c r="E5841">
        <v>673957</v>
      </c>
    </row>
    <row r="5842" spans="1:5" hidden="1">
      <c r="A5842">
        <v>2002</v>
      </c>
      <c r="B5842" t="s">
        <v>98</v>
      </c>
      <c r="C5842" t="s">
        <v>23</v>
      </c>
      <c r="D5842" t="s">
        <v>26</v>
      </c>
      <c r="E5842">
        <v>184578</v>
      </c>
    </row>
    <row r="5843" spans="1:5" hidden="1">
      <c r="A5843">
        <v>2002</v>
      </c>
      <c r="B5843" t="s">
        <v>98</v>
      </c>
      <c r="C5843" t="s">
        <v>23</v>
      </c>
      <c r="D5843" t="s">
        <v>27</v>
      </c>
      <c r="E5843">
        <v>2338</v>
      </c>
    </row>
    <row r="5844" spans="1:5" hidden="1">
      <c r="A5844">
        <v>2002</v>
      </c>
      <c r="B5844" t="s">
        <v>98</v>
      </c>
      <c r="C5844" t="s">
        <v>23</v>
      </c>
      <c r="D5844" t="s">
        <v>29</v>
      </c>
      <c r="E5844">
        <v>2338</v>
      </c>
    </row>
    <row r="5845" spans="1:5" hidden="1">
      <c r="A5845">
        <v>2002</v>
      </c>
      <c r="B5845" t="s">
        <v>98</v>
      </c>
      <c r="C5845" t="s">
        <v>23</v>
      </c>
      <c r="D5845" t="s">
        <v>30</v>
      </c>
      <c r="E5845">
        <v>60377</v>
      </c>
    </row>
    <row r="5846" spans="1:5" hidden="1">
      <c r="A5846">
        <v>2002</v>
      </c>
      <c r="B5846" t="s">
        <v>98</v>
      </c>
      <c r="C5846" t="s">
        <v>23</v>
      </c>
      <c r="D5846" t="s">
        <v>31</v>
      </c>
      <c r="E5846">
        <v>24586</v>
      </c>
    </row>
    <row r="5847" spans="1:5" hidden="1">
      <c r="A5847">
        <v>2002</v>
      </c>
      <c r="B5847" t="s">
        <v>98</v>
      </c>
      <c r="C5847" t="s">
        <v>23</v>
      </c>
      <c r="D5847" t="s">
        <v>32</v>
      </c>
      <c r="E5847">
        <v>35791</v>
      </c>
    </row>
    <row r="5848" spans="1:5" hidden="1">
      <c r="A5848">
        <v>2002</v>
      </c>
      <c r="B5848" t="s">
        <v>98</v>
      </c>
      <c r="C5848" t="s">
        <v>23</v>
      </c>
      <c r="D5848" t="s">
        <v>33</v>
      </c>
      <c r="E5848">
        <v>60492</v>
      </c>
    </row>
    <row r="5849" spans="1:5" hidden="1">
      <c r="A5849">
        <v>2002</v>
      </c>
      <c r="B5849" t="s">
        <v>98</v>
      </c>
      <c r="C5849" t="s">
        <v>23</v>
      </c>
      <c r="D5849" t="s">
        <v>34</v>
      </c>
      <c r="E5849">
        <v>60492</v>
      </c>
    </row>
    <row r="5850" spans="1:5" hidden="1">
      <c r="A5850">
        <v>2002</v>
      </c>
      <c r="B5850" t="s">
        <v>98</v>
      </c>
      <c r="C5850" t="s">
        <v>23</v>
      </c>
      <c r="D5850" t="s">
        <v>35</v>
      </c>
      <c r="E5850">
        <v>66426</v>
      </c>
    </row>
    <row r="5851" spans="1:5" hidden="1">
      <c r="A5851">
        <v>2002</v>
      </c>
      <c r="B5851" t="s">
        <v>98</v>
      </c>
      <c r="C5851" t="s">
        <v>23</v>
      </c>
      <c r="D5851" t="s">
        <v>36</v>
      </c>
      <c r="E5851">
        <v>0</v>
      </c>
    </row>
    <row r="5852" spans="1:5" hidden="1">
      <c r="A5852">
        <v>2002</v>
      </c>
      <c r="B5852" t="s">
        <v>98</v>
      </c>
      <c r="C5852" t="s">
        <v>23</v>
      </c>
      <c r="D5852" t="s">
        <v>37</v>
      </c>
      <c r="E5852">
        <v>0</v>
      </c>
    </row>
    <row r="5853" spans="1:5" hidden="1">
      <c r="A5853">
        <v>2002</v>
      </c>
      <c r="B5853" t="s">
        <v>98</v>
      </c>
      <c r="C5853" t="s">
        <v>23</v>
      </c>
      <c r="D5853" t="s">
        <v>40</v>
      </c>
      <c r="E5853">
        <v>0</v>
      </c>
    </row>
    <row r="5854" spans="1:5" hidden="1">
      <c r="A5854">
        <v>2002</v>
      </c>
      <c r="B5854" t="s">
        <v>98</v>
      </c>
      <c r="C5854" t="s">
        <v>23</v>
      </c>
      <c r="D5854" t="s">
        <v>41</v>
      </c>
      <c r="E5854">
        <v>0</v>
      </c>
    </row>
    <row r="5855" spans="1:5" hidden="1">
      <c r="A5855">
        <v>2002</v>
      </c>
      <c r="B5855" t="s">
        <v>98</v>
      </c>
      <c r="C5855" t="s">
        <v>23</v>
      </c>
      <c r="D5855" t="s">
        <v>42</v>
      </c>
      <c r="E5855">
        <v>0</v>
      </c>
    </row>
    <row r="5856" spans="1:5" hidden="1">
      <c r="A5856">
        <v>2002</v>
      </c>
      <c r="B5856" t="s">
        <v>98</v>
      </c>
      <c r="C5856" t="s">
        <v>23</v>
      </c>
      <c r="D5856" t="s">
        <v>43</v>
      </c>
      <c r="E5856">
        <v>0</v>
      </c>
    </row>
    <row r="5857" spans="1:6" hidden="1">
      <c r="A5857">
        <v>2002</v>
      </c>
      <c r="B5857" t="s">
        <v>98</v>
      </c>
      <c r="C5857" t="s">
        <v>23</v>
      </c>
      <c r="D5857" t="s">
        <v>44</v>
      </c>
      <c r="E5857">
        <v>0</v>
      </c>
    </row>
    <row r="5858" spans="1:6" hidden="1">
      <c r="A5858">
        <v>2002</v>
      </c>
      <c r="B5858" t="s">
        <v>98</v>
      </c>
      <c r="C5858" t="s">
        <v>23</v>
      </c>
      <c r="D5858" t="s">
        <v>45</v>
      </c>
      <c r="E5858">
        <v>0</v>
      </c>
    </row>
    <row r="5859" spans="1:6" hidden="1">
      <c r="A5859">
        <v>2002</v>
      </c>
      <c r="B5859" t="s">
        <v>98</v>
      </c>
      <c r="C5859" t="s">
        <v>23</v>
      </c>
      <c r="D5859" t="s">
        <v>46</v>
      </c>
      <c r="E5859">
        <v>0</v>
      </c>
    </row>
    <row r="5860" spans="1:6" hidden="1">
      <c r="A5860">
        <v>2002</v>
      </c>
      <c r="B5860" t="s">
        <v>98</v>
      </c>
      <c r="C5860" t="s">
        <v>23</v>
      </c>
      <c r="D5860" t="s">
        <v>47</v>
      </c>
      <c r="E5860">
        <v>0</v>
      </c>
    </row>
    <row r="5861" spans="1:6" hidden="1">
      <c r="A5861">
        <v>2002</v>
      </c>
      <c r="B5861" t="s">
        <v>98</v>
      </c>
      <c r="C5861" t="s">
        <v>23</v>
      </c>
      <c r="D5861" t="s">
        <v>48</v>
      </c>
      <c r="E5861">
        <v>1642326</v>
      </c>
    </row>
    <row r="5862" spans="1:6" hidden="1">
      <c r="A5862">
        <v>2002</v>
      </c>
      <c r="B5862" t="s">
        <v>98</v>
      </c>
      <c r="C5862" t="s">
        <v>23</v>
      </c>
      <c r="D5862" t="s">
        <v>55</v>
      </c>
      <c r="E5862">
        <v>830925</v>
      </c>
    </row>
    <row r="5863" spans="1:6" hidden="1">
      <c r="A5863">
        <v>2002</v>
      </c>
      <c r="B5863" t="s">
        <v>98</v>
      </c>
      <c r="C5863" t="s">
        <v>23</v>
      </c>
      <c r="D5863" t="s">
        <v>56</v>
      </c>
      <c r="E5863">
        <v>811401</v>
      </c>
    </row>
    <row r="5864" spans="1:6" hidden="1">
      <c r="A5864">
        <v>2002</v>
      </c>
      <c r="B5864" t="s">
        <v>98</v>
      </c>
      <c r="C5864" t="s">
        <v>23</v>
      </c>
      <c r="D5864" t="s">
        <v>57</v>
      </c>
      <c r="E5864">
        <v>741473</v>
      </c>
    </row>
    <row r="5865" spans="1:6" hidden="1">
      <c r="A5865">
        <v>2002</v>
      </c>
      <c r="B5865" t="s">
        <v>98</v>
      </c>
      <c r="C5865" t="s">
        <v>23</v>
      </c>
      <c r="D5865" t="s">
        <v>58</v>
      </c>
      <c r="E5865">
        <v>69928</v>
      </c>
    </row>
    <row r="5866" spans="1:6" hidden="1">
      <c r="A5866">
        <v>2002</v>
      </c>
      <c r="B5866" t="s">
        <v>98</v>
      </c>
      <c r="C5866" t="s">
        <v>23</v>
      </c>
      <c r="D5866" t="s">
        <v>59</v>
      </c>
      <c r="E5866">
        <v>101442</v>
      </c>
    </row>
    <row r="5867" spans="1:6" hidden="1">
      <c r="A5867">
        <v>2002</v>
      </c>
      <c r="B5867" t="s">
        <v>98</v>
      </c>
      <c r="C5867" t="s">
        <v>23</v>
      </c>
      <c r="D5867" t="s">
        <v>60</v>
      </c>
      <c r="E5867">
        <v>13</v>
      </c>
    </row>
    <row r="5868" spans="1:6" hidden="1">
      <c r="A5868">
        <v>2002</v>
      </c>
      <c r="B5868" t="s">
        <v>98</v>
      </c>
      <c r="C5868" t="s">
        <v>23</v>
      </c>
      <c r="D5868" t="s">
        <v>61</v>
      </c>
      <c r="E5868">
        <v>0</v>
      </c>
    </row>
    <row r="5869" spans="1:6" hidden="1">
      <c r="A5869">
        <v>2002</v>
      </c>
      <c r="B5869" t="s">
        <v>98</v>
      </c>
      <c r="C5869" t="s">
        <v>23</v>
      </c>
      <c r="D5869" t="s">
        <v>62</v>
      </c>
      <c r="E5869">
        <v>0</v>
      </c>
    </row>
    <row r="5870" spans="1:6" hidden="1">
      <c r="A5870">
        <v>2002</v>
      </c>
      <c r="B5870" t="s">
        <v>98</v>
      </c>
      <c r="C5870" t="s">
        <v>23</v>
      </c>
      <c r="D5870" t="s">
        <v>63</v>
      </c>
      <c r="E5870">
        <v>0</v>
      </c>
    </row>
    <row r="5871" spans="1:6" hidden="1">
      <c r="A5871">
        <v>2002</v>
      </c>
      <c r="B5871" t="s">
        <v>98</v>
      </c>
      <c r="C5871" t="s">
        <v>23</v>
      </c>
      <c r="D5871" t="s">
        <v>64</v>
      </c>
      <c r="E5871">
        <v>101429</v>
      </c>
    </row>
    <row r="5872" spans="1:6" hidden="1">
      <c r="A5872">
        <v>2002</v>
      </c>
      <c r="B5872" t="s">
        <v>98</v>
      </c>
      <c r="C5872" t="s">
        <v>23</v>
      </c>
      <c r="D5872" t="s">
        <v>65</v>
      </c>
      <c r="E5872">
        <v>0</v>
      </c>
      <c r="F5872">
        <v>90</v>
      </c>
    </row>
    <row r="5873" spans="1:6" hidden="1">
      <c r="A5873">
        <v>2002</v>
      </c>
      <c r="B5873" t="s">
        <v>98</v>
      </c>
      <c r="C5873" t="s">
        <v>23</v>
      </c>
      <c r="D5873" t="s">
        <v>66</v>
      </c>
      <c r="E5873">
        <v>0</v>
      </c>
      <c r="F5873">
        <v>90</v>
      </c>
    </row>
    <row r="5874" spans="1:6" hidden="1">
      <c r="A5874">
        <v>2002</v>
      </c>
      <c r="B5874" t="s">
        <v>98</v>
      </c>
      <c r="C5874" t="s">
        <v>23</v>
      </c>
      <c r="D5874" t="s">
        <v>67</v>
      </c>
      <c r="E5874">
        <v>182641</v>
      </c>
    </row>
    <row r="5875" spans="1:6" hidden="1">
      <c r="A5875">
        <v>2002</v>
      </c>
      <c r="B5875" t="s">
        <v>98</v>
      </c>
      <c r="C5875" t="s">
        <v>23</v>
      </c>
      <c r="D5875" t="s">
        <v>69</v>
      </c>
      <c r="E5875">
        <v>182641</v>
      </c>
    </row>
    <row r="5876" spans="1:6" hidden="1">
      <c r="A5876">
        <v>2002</v>
      </c>
      <c r="B5876" t="s">
        <v>98</v>
      </c>
      <c r="C5876" t="s">
        <v>23</v>
      </c>
      <c r="D5876" t="s">
        <v>70</v>
      </c>
      <c r="E5876">
        <v>0</v>
      </c>
    </row>
    <row r="5877" spans="1:6" hidden="1">
      <c r="A5877">
        <v>2002</v>
      </c>
      <c r="B5877" t="s">
        <v>98</v>
      </c>
      <c r="C5877" t="s">
        <v>23</v>
      </c>
      <c r="D5877" t="s">
        <v>71</v>
      </c>
      <c r="E5877">
        <v>-12709</v>
      </c>
    </row>
    <row r="5878" spans="1:6" hidden="1">
      <c r="A5878">
        <v>2002</v>
      </c>
      <c r="B5878" t="s">
        <v>98</v>
      </c>
      <c r="C5878" t="s">
        <v>23</v>
      </c>
      <c r="D5878" t="s">
        <v>99</v>
      </c>
      <c r="E5878">
        <v>2942587</v>
      </c>
    </row>
    <row r="5879" spans="1:6" hidden="1">
      <c r="A5879">
        <v>2002</v>
      </c>
      <c r="B5879" t="s">
        <v>98</v>
      </c>
      <c r="C5879" t="s">
        <v>23</v>
      </c>
      <c r="D5879" t="s">
        <v>72</v>
      </c>
      <c r="E5879">
        <v>642685</v>
      </c>
    </row>
    <row r="5880" spans="1:6" hidden="1">
      <c r="A5880">
        <v>2002</v>
      </c>
      <c r="B5880" t="s">
        <v>98</v>
      </c>
      <c r="C5880" t="s">
        <v>23</v>
      </c>
      <c r="D5880" t="s">
        <v>73</v>
      </c>
      <c r="E5880">
        <v>1666019</v>
      </c>
    </row>
    <row r="5881" spans="1:6" hidden="1">
      <c r="A5881">
        <v>2002</v>
      </c>
      <c r="B5881" t="s">
        <v>98</v>
      </c>
      <c r="C5881" t="s">
        <v>23</v>
      </c>
      <c r="D5881" t="s">
        <v>74</v>
      </c>
      <c r="E5881">
        <v>811401</v>
      </c>
    </row>
    <row r="5882" spans="1:6" hidden="1">
      <c r="A5882">
        <v>2002</v>
      </c>
      <c r="B5882" t="s">
        <v>98</v>
      </c>
      <c r="C5882" t="s">
        <v>23</v>
      </c>
      <c r="D5882" t="s">
        <v>75</v>
      </c>
      <c r="E5882">
        <v>854618</v>
      </c>
    </row>
    <row r="5883" spans="1:6" hidden="1">
      <c r="A5883">
        <v>2002</v>
      </c>
      <c r="B5883" t="s">
        <v>98</v>
      </c>
      <c r="C5883" t="s">
        <v>23</v>
      </c>
      <c r="D5883" t="s">
        <v>76</v>
      </c>
      <c r="E5883">
        <v>145933</v>
      </c>
    </row>
    <row r="5884" spans="1:6" hidden="1">
      <c r="A5884">
        <v>2002</v>
      </c>
      <c r="B5884" t="s">
        <v>98</v>
      </c>
      <c r="C5884" t="s">
        <v>23</v>
      </c>
      <c r="D5884" t="s">
        <v>77</v>
      </c>
      <c r="E5884">
        <v>286060</v>
      </c>
    </row>
    <row r="5885" spans="1:6" hidden="1">
      <c r="A5885">
        <v>2002</v>
      </c>
      <c r="B5885" t="s">
        <v>98</v>
      </c>
      <c r="C5885" t="s">
        <v>23</v>
      </c>
      <c r="D5885" t="s">
        <v>78</v>
      </c>
      <c r="E5885">
        <v>132107</v>
      </c>
    </row>
    <row r="5886" spans="1:6" hidden="1">
      <c r="A5886">
        <v>2002</v>
      </c>
      <c r="B5886" t="s">
        <v>98</v>
      </c>
      <c r="C5886" t="s">
        <v>23</v>
      </c>
      <c r="D5886" t="s">
        <v>79</v>
      </c>
      <c r="E5886">
        <v>13826</v>
      </c>
    </row>
    <row r="5887" spans="1:6" hidden="1">
      <c r="A5887">
        <v>2002</v>
      </c>
      <c r="B5887" t="s">
        <v>98</v>
      </c>
      <c r="C5887" t="s">
        <v>23</v>
      </c>
      <c r="D5887" t="s">
        <v>80</v>
      </c>
      <c r="E5887">
        <v>0</v>
      </c>
    </row>
    <row r="5888" spans="1:6" hidden="1">
      <c r="A5888">
        <v>2002</v>
      </c>
      <c r="B5888" t="s">
        <v>98</v>
      </c>
      <c r="C5888" t="s">
        <v>81</v>
      </c>
      <c r="D5888" t="s">
        <v>27</v>
      </c>
      <c r="E5888">
        <v>940954</v>
      </c>
    </row>
    <row r="5889" spans="1:5" hidden="1">
      <c r="A5889">
        <v>2002</v>
      </c>
      <c r="B5889" t="s">
        <v>98</v>
      </c>
      <c r="C5889" t="s">
        <v>81</v>
      </c>
      <c r="D5889" t="s">
        <v>28</v>
      </c>
      <c r="E5889">
        <v>851701</v>
      </c>
    </row>
    <row r="5890" spans="1:5" hidden="1">
      <c r="A5890">
        <v>2002</v>
      </c>
      <c r="B5890" t="s">
        <v>98</v>
      </c>
      <c r="C5890" t="s">
        <v>81</v>
      </c>
      <c r="D5890" t="s">
        <v>82</v>
      </c>
      <c r="E5890">
        <v>546270</v>
      </c>
    </row>
    <row r="5891" spans="1:5" hidden="1">
      <c r="A5891">
        <v>2002</v>
      </c>
      <c r="B5891" t="s">
        <v>98</v>
      </c>
      <c r="C5891" t="s">
        <v>81</v>
      </c>
      <c r="D5891" t="s">
        <v>83</v>
      </c>
      <c r="E5891">
        <v>21468</v>
      </c>
    </row>
    <row r="5892" spans="1:5" hidden="1">
      <c r="A5892">
        <v>2002</v>
      </c>
      <c r="B5892" t="s">
        <v>98</v>
      </c>
      <c r="C5892" t="s">
        <v>81</v>
      </c>
      <c r="D5892" t="s">
        <v>84</v>
      </c>
      <c r="E5892">
        <v>283963</v>
      </c>
    </row>
    <row r="5893" spans="1:5" hidden="1">
      <c r="A5893">
        <v>2002</v>
      </c>
      <c r="B5893" t="s">
        <v>98</v>
      </c>
      <c r="C5893" t="s">
        <v>81</v>
      </c>
      <c r="D5893" t="s">
        <v>29</v>
      </c>
      <c r="E5893">
        <v>89253</v>
      </c>
    </row>
    <row r="5894" spans="1:5" hidden="1">
      <c r="A5894">
        <v>2002</v>
      </c>
      <c r="B5894" t="s">
        <v>98</v>
      </c>
      <c r="C5894" t="s">
        <v>81</v>
      </c>
      <c r="D5894" t="s">
        <v>30</v>
      </c>
      <c r="E5894">
        <v>0</v>
      </c>
    </row>
    <row r="5895" spans="1:5" hidden="1">
      <c r="A5895">
        <v>2002</v>
      </c>
      <c r="B5895" t="s">
        <v>98</v>
      </c>
      <c r="C5895" t="s">
        <v>81</v>
      </c>
      <c r="D5895" t="s">
        <v>32</v>
      </c>
      <c r="E5895">
        <v>0</v>
      </c>
    </row>
    <row r="5896" spans="1:5" hidden="1">
      <c r="A5896">
        <v>2002</v>
      </c>
      <c r="B5896" t="s">
        <v>98</v>
      </c>
      <c r="C5896" t="s">
        <v>81</v>
      </c>
      <c r="D5896" t="s">
        <v>33</v>
      </c>
      <c r="E5896">
        <v>52752</v>
      </c>
    </row>
    <row r="5897" spans="1:5" hidden="1">
      <c r="A5897">
        <v>2002</v>
      </c>
      <c r="B5897" t="s">
        <v>98</v>
      </c>
      <c r="C5897" t="s">
        <v>81</v>
      </c>
      <c r="D5897" t="s">
        <v>34</v>
      </c>
      <c r="E5897">
        <v>11812</v>
      </c>
    </row>
    <row r="5898" spans="1:5" hidden="1">
      <c r="A5898">
        <v>2002</v>
      </c>
      <c r="B5898" t="s">
        <v>98</v>
      </c>
      <c r="C5898" t="s">
        <v>81</v>
      </c>
      <c r="D5898" t="s">
        <v>35</v>
      </c>
      <c r="E5898">
        <v>10944</v>
      </c>
    </row>
    <row r="5899" spans="1:5" hidden="1">
      <c r="A5899">
        <v>2002</v>
      </c>
      <c r="B5899" t="s">
        <v>98</v>
      </c>
      <c r="C5899" t="s">
        <v>81</v>
      </c>
      <c r="D5899" t="s">
        <v>36</v>
      </c>
      <c r="E5899">
        <v>38369</v>
      </c>
    </row>
    <row r="5900" spans="1:5" hidden="1">
      <c r="A5900">
        <v>2002</v>
      </c>
      <c r="B5900" t="s">
        <v>98</v>
      </c>
      <c r="C5900" t="s">
        <v>81</v>
      </c>
      <c r="D5900" t="s">
        <v>37</v>
      </c>
      <c r="E5900">
        <v>38369</v>
      </c>
    </row>
    <row r="5901" spans="1:5" hidden="1">
      <c r="A5901">
        <v>2002</v>
      </c>
      <c r="B5901" t="s">
        <v>98</v>
      </c>
      <c r="C5901" t="s">
        <v>81</v>
      </c>
      <c r="D5901" t="s">
        <v>38</v>
      </c>
      <c r="E5901">
        <v>0</v>
      </c>
    </row>
    <row r="5902" spans="1:5" hidden="1">
      <c r="A5902">
        <v>2002</v>
      </c>
      <c r="B5902" t="s">
        <v>98</v>
      </c>
      <c r="C5902" t="s">
        <v>81</v>
      </c>
      <c r="D5902" t="s">
        <v>39</v>
      </c>
      <c r="E5902">
        <v>0</v>
      </c>
    </row>
    <row r="5903" spans="1:5" hidden="1">
      <c r="A5903">
        <v>2002</v>
      </c>
      <c r="B5903" t="s">
        <v>98</v>
      </c>
      <c r="C5903" t="s">
        <v>81</v>
      </c>
      <c r="D5903" t="s">
        <v>40</v>
      </c>
      <c r="E5903">
        <v>13</v>
      </c>
    </row>
    <row r="5904" spans="1:5" hidden="1">
      <c r="A5904">
        <v>2002</v>
      </c>
      <c r="B5904" t="s">
        <v>98</v>
      </c>
      <c r="C5904" t="s">
        <v>81</v>
      </c>
      <c r="D5904" t="s">
        <v>41</v>
      </c>
      <c r="E5904">
        <v>13</v>
      </c>
    </row>
    <row r="5905" spans="1:6" hidden="1">
      <c r="A5905">
        <v>2002</v>
      </c>
      <c r="B5905" t="s">
        <v>98</v>
      </c>
      <c r="C5905" t="s">
        <v>81</v>
      </c>
      <c r="D5905" t="s">
        <v>42</v>
      </c>
      <c r="E5905">
        <v>0</v>
      </c>
    </row>
    <row r="5906" spans="1:6" hidden="1">
      <c r="A5906">
        <v>2002</v>
      </c>
      <c r="B5906" t="s">
        <v>98</v>
      </c>
      <c r="C5906" t="s">
        <v>81</v>
      </c>
      <c r="D5906" t="s">
        <v>43</v>
      </c>
      <c r="E5906">
        <v>0</v>
      </c>
      <c r="F5906">
        <v>90</v>
      </c>
    </row>
    <row r="5907" spans="1:6" hidden="1">
      <c r="A5907">
        <v>2002</v>
      </c>
      <c r="B5907" t="s">
        <v>98</v>
      </c>
      <c r="C5907" t="s">
        <v>81</v>
      </c>
      <c r="D5907" t="s">
        <v>44</v>
      </c>
      <c r="E5907">
        <v>2558</v>
      </c>
    </row>
    <row r="5908" spans="1:6" hidden="1">
      <c r="A5908">
        <v>2002</v>
      </c>
      <c r="B5908" t="s">
        <v>98</v>
      </c>
      <c r="C5908" t="s">
        <v>81</v>
      </c>
      <c r="D5908" t="s">
        <v>45</v>
      </c>
      <c r="E5908">
        <v>638959</v>
      </c>
    </row>
    <row r="5909" spans="1:6" hidden="1">
      <c r="A5909">
        <v>2002</v>
      </c>
      <c r="B5909" t="s">
        <v>98</v>
      </c>
      <c r="C5909" t="s">
        <v>81</v>
      </c>
      <c r="D5909" t="s">
        <v>46</v>
      </c>
      <c r="E5909">
        <v>621993</v>
      </c>
    </row>
    <row r="5910" spans="1:6" hidden="1">
      <c r="A5910">
        <v>2002</v>
      </c>
      <c r="B5910" t="s">
        <v>98</v>
      </c>
      <c r="C5910" t="s">
        <v>81</v>
      </c>
      <c r="D5910" t="s">
        <v>47</v>
      </c>
      <c r="E5910">
        <v>16966</v>
      </c>
    </row>
    <row r="5911" spans="1:6" hidden="1">
      <c r="A5911">
        <v>2002</v>
      </c>
      <c r="B5911" t="s">
        <v>98</v>
      </c>
      <c r="C5911" t="s">
        <v>81</v>
      </c>
      <c r="D5911" t="s">
        <v>48</v>
      </c>
      <c r="E5911">
        <v>773011</v>
      </c>
    </row>
    <row r="5912" spans="1:6" hidden="1">
      <c r="A5912">
        <v>2002</v>
      </c>
      <c r="B5912" t="s">
        <v>98</v>
      </c>
      <c r="C5912" t="s">
        <v>81</v>
      </c>
      <c r="D5912" t="s">
        <v>49</v>
      </c>
      <c r="E5912">
        <v>773011</v>
      </c>
    </row>
    <row r="5913" spans="1:6" hidden="1">
      <c r="A5913">
        <v>2002</v>
      </c>
      <c r="B5913" t="s">
        <v>98</v>
      </c>
      <c r="C5913" t="s">
        <v>81</v>
      </c>
      <c r="D5913" t="s">
        <v>50</v>
      </c>
      <c r="E5913">
        <v>564083</v>
      </c>
    </row>
    <row r="5914" spans="1:6" hidden="1">
      <c r="A5914">
        <v>2002</v>
      </c>
      <c r="B5914" t="s">
        <v>98</v>
      </c>
      <c r="C5914" t="s">
        <v>81</v>
      </c>
      <c r="D5914" t="s">
        <v>51</v>
      </c>
      <c r="E5914">
        <v>14289</v>
      </c>
    </row>
    <row r="5915" spans="1:6" hidden="1">
      <c r="A5915">
        <v>2002</v>
      </c>
      <c r="B5915" t="s">
        <v>98</v>
      </c>
      <c r="C5915" t="s">
        <v>81</v>
      </c>
      <c r="D5915" t="s">
        <v>52</v>
      </c>
      <c r="E5915">
        <v>194639</v>
      </c>
    </row>
    <row r="5916" spans="1:6" hidden="1">
      <c r="A5916">
        <v>2002</v>
      </c>
      <c r="B5916" t="s">
        <v>98</v>
      </c>
      <c r="C5916" t="s">
        <v>81</v>
      </c>
      <c r="D5916" t="s">
        <v>53</v>
      </c>
      <c r="E5916">
        <v>0</v>
      </c>
      <c r="F5916">
        <v>90</v>
      </c>
    </row>
    <row r="5917" spans="1:6" hidden="1">
      <c r="A5917">
        <v>2002</v>
      </c>
      <c r="B5917" t="s">
        <v>98</v>
      </c>
      <c r="C5917" t="s">
        <v>81</v>
      </c>
      <c r="D5917" t="s">
        <v>54</v>
      </c>
      <c r="E5917">
        <v>0</v>
      </c>
      <c r="F5917">
        <v>90</v>
      </c>
    </row>
    <row r="5918" spans="1:6" hidden="1">
      <c r="A5918">
        <v>2002</v>
      </c>
      <c r="B5918" t="s">
        <v>98</v>
      </c>
      <c r="C5918" t="s">
        <v>81</v>
      </c>
      <c r="D5918" t="s">
        <v>59</v>
      </c>
      <c r="E5918">
        <v>127153</v>
      </c>
    </row>
    <row r="5919" spans="1:6" hidden="1">
      <c r="A5919">
        <v>2002</v>
      </c>
      <c r="B5919" t="s">
        <v>98</v>
      </c>
      <c r="C5919" t="s">
        <v>81</v>
      </c>
      <c r="D5919" t="s">
        <v>60</v>
      </c>
      <c r="E5919">
        <v>0</v>
      </c>
    </row>
    <row r="5920" spans="1:6" hidden="1">
      <c r="A5920">
        <v>2002</v>
      </c>
      <c r="B5920" t="s">
        <v>98</v>
      </c>
      <c r="C5920" t="s">
        <v>81</v>
      </c>
      <c r="D5920" t="s">
        <v>61</v>
      </c>
      <c r="E5920">
        <v>0</v>
      </c>
    </row>
    <row r="5921" spans="1:6" hidden="1">
      <c r="A5921">
        <v>2002</v>
      </c>
      <c r="B5921" t="s">
        <v>98</v>
      </c>
      <c r="C5921" t="s">
        <v>81</v>
      </c>
      <c r="D5921" t="s">
        <v>62</v>
      </c>
      <c r="E5921">
        <v>0</v>
      </c>
    </row>
    <row r="5922" spans="1:6" hidden="1">
      <c r="A5922">
        <v>2002</v>
      </c>
      <c r="B5922" t="s">
        <v>98</v>
      </c>
      <c r="C5922" t="s">
        <v>81</v>
      </c>
      <c r="D5922" t="s">
        <v>64</v>
      </c>
      <c r="E5922">
        <v>127153</v>
      </c>
    </row>
    <row r="5923" spans="1:6" hidden="1">
      <c r="A5923">
        <v>2002</v>
      </c>
      <c r="B5923" t="s">
        <v>98</v>
      </c>
      <c r="C5923" t="s">
        <v>81</v>
      </c>
      <c r="D5923" t="s">
        <v>67</v>
      </c>
      <c r="E5923">
        <v>21232</v>
      </c>
    </row>
    <row r="5924" spans="1:6" hidden="1">
      <c r="A5924">
        <v>2002</v>
      </c>
      <c r="B5924" t="s">
        <v>98</v>
      </c>
      <c r="C5924" t="s">
        <v>81</v>
      </c>
      <c r="D5924" t="s">
        <v>68</v>
      </c>
      <c r="E5924">
        <v>0</v>
      </c>
    </row>
    <row r="5925" spans="1:6" hidden="1">
      <c r="A5925">
        <v>2002</v>
      </c>
      <c r="B5925" t="s">
        <v>98</v>
      </c>
      <c r="C5925" t="s">
        <v>81</v>
      </c>
      <c r="D5925" t="s">
        <v>69</v>
      </c>
      <c r="E5925">
        <v>21232</v>
      </c>
    </row>
    <row r="5926" spans="1:6" hidden="1">
      <c r="A5926">
        <v>2002</v>
      </c>
      <c r="B5926" t="s">
        <v>98</v>
      </c>
      <c r="C5926" t="s">
        <v>81</v>
      </c>
      <c r="D5926" t="s">
        <v>70</v>
      </c>
      <c r="E5926">
        <v>0</v>
      </c>
    </row>
    <row r="5927" spans="1:6" hidden="1">
      <c r="A5927">
        <v>2002</v>
      </c>
      <c r="B5927" t="s">
        <v>98</v>
      </c>
      <c r="C5927" t="s">
        <v>81</v>
      </c>
      <c r="D5927" t="s">
        <v>100</v>
      </c>
      <c r="E5927">
        <v>2747588</v>
      </c>
    </row>
    <row r="5928" spans="1:6" hidden="1">
      <c r="A5928">
        <v>2002</v>
      </c>
      <c r="B5928" t="s">
        <v>98</v>
      </c>
      <c r="C5928" t="s">
        <v>81</v>
      </c>
      <c r="D5928" t="s">
        <v>86</v>
      </c>
      <c r="E5928">
        <v>1789618</v>
      </c>
    </row>
    <row r="5929" spans="1:6" hidden="1">
      <c r="A5929">
        <v>2002</v>
      </c>
      <c r="B5929" t="s">
        <v>98</v>
      </c>
      <c r="C5929" t="s">
        <v>81</v>
      </c>
      <c r="D5929" t="s">
        <v>87</v>
      </c>
      <c r="E5929">
        <v>120645</v>
      </c>
    </row>
    <row r="5930" spans="1:6" hidden="1">
      <c r="A5930">
        <v>2002</v>
      </c>
      <c r="B5930" t="s">
        <v>98</v>
      </c>
      <c r="C5930" t="s">
        <v>81</v>
      </c>
      <c r="D5930" t="s">
        <v>101</v>
      </c>
      <c r="E5930">
        <v>193527</v>
      </c>
    </row>
    <row r="5931" spans="1:6" hidden="1">
      <c r="A5931">
        <v>2002</v>
      </c>
      <c r="B5931" t="s">
        <v>98</v>
      </c>
      <c r="C5931" t="s">
        <v>81</v>
      </c>
      <c r="D5931" t="s">
        <v>88</v>
      </c>
      <c r="E5931">
        <v>21842</v>
      </c>
    </row>
    <row r="5932" spans="1:6" hidden="1">
      <c r="A5932">
        <v>2002</v>
      </c>
      <c r="B5932" t="s">
        <v>98</v>
      </c>
      <c r="C5932" t="s">
        <v>81</v>
      </c>
      <c r="D5932" t="s">
        <v>89</v>
      </c>
      <c r="E5932">
        <v>1647131</v>
      </c>
    </row>
    <row r="5933" spans="1:6" hidden="1">
      <c r="A5933">
        <v>2002</v>
      </c>
      <c r="B5933" t="s">
        <v>98</v>
      </c>
      <c r="C5933" t="s">
        <v>81</v>
      </c>
      <c r="D5933" t="s">
        <v>77</v>
      </c>
      <c r="E5933">
        <v>286060</v>
      </c>
    </row>
    <row r="5934" spans="1:6" hidden="1">
      <c r="A5934">
        <v>2002</v>
      </c>
      <c r="B5934" t="s">
        <v>102</v>
      </c>
      <c r="C5934" t="s">
        <v>7</v>
      </c>
      <c r="D5934" t="s">
        <v>263</v>
      </c>
      <c r="E5934">
        <v>-241839</v>
      </c>
    </row>
    <row r="5935" spans="1:6" hidden="1">
      <c r="A5935">
        <v>2002</v>
      </c>
      <c r="B5935" t="s">
        <v>102</v>
      </c>
      <c r="C5935" t="s">
        <v>7</v>
      </c>
      <c r="D5935" t="s">
        <v>8</v>
      </c>
      <c r="E5935">
        <v>0</v>
      </c>
      <c r="F5935">
        <v>20</v>
      </c>
    </row>
    <row r="5936" spans="1:6" hidden="1">
      <c r="A5936">
        <v>2002</v>
      </c>
      <c r="B5936" t="s">
        <v>102</v>
      </c>
      <c r="C5936" t="s">
        <v>7</v>
      </c>
      <c r="D5936" t="s">
        <v>9</v>
      </c>
      <c r="E5936">
        <v>0</v>
      </c>
      <c r="F5936">
        <v>20</v>
      </c>
    </row>
    <row r="5937" spans="1:6" hidden="1">
      <c r="A5937">
        <v>2002</v>
      </c>
      <c r="B5937" t="s">
        <v>102</v>
      </c>
      <c r="C5937" t="s">
        <v>10</v>
      </c>
      <c r="D5937" t="s">
        <v>11</v>
      </c>
      <c r="E5937">
        <v>-102645</v>
      </c>
    </row>
    <row r="5938" spans="1:6" hidden="1">
      <c r="A5938">
        <v>2002</v>
      </c>
      <c r="B5938" t="s">
        <v>102</v>
      </c>
      <c r="C5938" t="s">
        <v>10</v>
      </c>
      <c r="D5938" t="s">
        <v>91</v>
      </c>
      <c r="E5938">
        <v>829311</v>
      </c>
    </row>
    <row r="5939" spans="1:6" hidden="1">
      <c r="A5939">
        <v>2002</v>
      </c>
      <c r="B5939" t="s">
        <v>102</v>
      </c>
      <c r="C5939" t="s">
        <v>10</v>
      </c>
      <c r="D5939" t="s">
        <v>92</v>
      </c>
      <c r="E5939">
        <v>692253</v>
      </c>
    </row>
    <row r="5940" spans="1:6" hidden="1">
      <c r="A5940">
        <v>2002</v>
      </c>
      <c r="B5940" t="s">
        <v>102</v>
      </c>
      <c r="C5940" t="s">
        <v>10</v>
      </c>
      <c r="D5940" t="s">
        <v>14</v>
      </c>
      <c r="E5940">
        <v>750994</v>
      </c>
    </row>
    <row r="5941" spans="1:6" hidden="1">
      <c r="A5941">
        <v>2002</v>
      </c>
      <c r="B5941" t="s">
        <v>102</v>
      </c>
      <c r="C5941" t="s">
        <v>10</v>
      </c>
      <c r="D5941" t="s">
        <v>15</v>
      </c>
      <c r="E5941">
        <v>183846</v>
      </c>
    </row>
    <row r="5942" spans="1:6" hidden="1">
      <c r="A5942">
        <v>2002</v>
      </c>
      <c r="B5942" t="s">
        <v>102</v>
      </c>
      <c r="C5942" t="s">
        <v>10</v>
      </c>
      <c r="D5942" t="s">
        <v>16</v>
      </c>
      <c r="E5942">
        <v>567148</v>
      </c>
    </row>
    <row r="5943" spans="1:6" hidden="1">
      <c r="A5943">
        <v>2002</v>
      </c>
      <c r="B5943" t="s">
        <v>102</v>
      </c>
      <c r="C5943" t="s">
        <v>10</v>
      </c>
      <c r="D5943" t="s">
        <v>17</v>
      </c>
      <c r="E5943">
        <v>0</v>
      </c>
      <c r="F5943">
        <v>20</v>
      </c>
    </row>
    <row r="5944" spans="1:6" hidden="1">
      <c r="A5944">
        <v>2002</v>
      </c>
      <c r="B5944" t="s">
        <v>102</v>
      </c>
      <c r="C5944" t="s">
        <v>10</v>
      </c>
      <c r="D5944" t="s">
        <v>18</v>
      </c>
      <c r="E5944">
        <v>5114228</v>
      </c>
    </row>
    <row r="5945" spans="1:6" hidden="1">
      <c r="A5945">
        <v>2002</v>
      </c>
      <c r="B5945" t="s">
        <v>102</v>
      </c>
      <c r="C5945" t="s">
        <v>10</v>
      </c>
      <c r="D5945" t="s">
        <v>19</v>
      </c>
      <c r="E5945">
        <v>4975769</v>
      </c>
    </row>
    <row r="5946" spans="1:6" hidden="1">
      <c r="A5946">
        <v>2002</v>
      </c>
      <c r="B5946" t="s">
        <v>102</v>
      </c>
      <c r="C5946" t="s">
        <v>10</v>
      </c>
      <c r="D5946" t="s">
        <v>20</v>
      </c>
      <c r="E5946">
        <v>5824974</v>
      </c>
    </row>
    <row r="5947" spans="1:6" hidden="1">
      <c r="A5947">
        <v>2002</v>
      </c>
      <c r="B5947" t="s">
        <v>102</v>
      </c>
      <c r="C5947" t="s">
        <v>10</v>
      </c>
      <c r="D5947" t="s">
        <v>21</v>
      </c>
      <c r="E5947">
        <v>34413</v>
      </c>
    </row>
    <row r="5948" spans="1:6" hidden="1">
      <c r="A5948">
        <v>2002</v>
      </c>
      <c r="B5948" t="s">
        <v>102</v>
      </c>
      <c r="C5948" t="s">
        <v>10</v>
      </c>
      <c r="D5948" t="s">
        <v>22</v>
      </c>
      <c r="E5948">
        <v>-163239</v>
      </c>
    </row>
    <row r="5949" spans="1:6" hidden="1">
      <c r="A5949">
        <v>2002</v>
      </c>
      <c r="B5949" t="s">
        <v>102</v>
      </c>
      <c r="C5949" t="s">
        <v>23</v>
      </c>
      <c r="D5949" t="s">
        <v>24</v>
      </c>
      <c r="E5949">
        <v>78093</v>
      </c>
    </row>
    <row r="5950" spans="1:6" hidden="1">
      <c r="A5950">
        <v>2002</v>
      </c>
      <c r="B5950" t="s">
        <v>102</v>
      </c>
      <c r="C5950" t="s">
        <v>23</v>
      </c>
      <c r="D5950" t="s">
        <v>25</v>
      </c>
      <c r="E5950">
        <v>63361</v>
      </c>
    </row>
    <row r="5951" spans="1:6" hidden="1">
      <c r="A5951">
        <v>2002</v>
      </c>
      <c r="B5951" t="s">
        <v>102</v>
      </c>
      <c r="C5951" t="s">
        <v>23</v>
      </c>
      <c r="D5951" t="s">
        <v>26</v>
      </c>
      <c r="E5951">
        <v>14732</v>
      </c>
    </row>
    <row r="5952" spans="1:6" hidden="1">
      <c r="A5952">
        <v>2002</v>
      </c>
      <c r="B5952" t="s">
        <v>102</v>
      </c>
      <c r="C5952" t="s">
        <v>23</v>
      </c>
      <c r="D5952" t="s">
        <v>27</v>
      </c>
      <c r="E5952">
        <v>223</v>
      </c>
    </row>
    <row r="5953" spans="1:5" hidden="1">
      <c r="A5953">
        <v>2002</v>
      </c>
      <c r="B5953" t="s">
        <v>102</v>
      </c>
      <c r="C5953" t="s">
        <v>23</v>
      </c>
      <c r="D5953" t="s">
        <v>29</v>
      </c>
      <c r="E5953">
        <v>223</v>
      </c>
    </row>
    <row r="5954" spans="1:5" hidden="1">
      <c r="A5954">
        <v>2002</v>
      </c>
      <c r="B5954" t="s">
        <v>102</v>
      </c>
      <c r="C5954" t="s">
        <v>23</v>
      </c>
      <c r="D5954" t="s">
        <v>33</v>
      </c>
      <c r="E5954">
        <v>14573</v>
      </c>
    </row>
    <row r="5955" spans="1:5" hidden="1">
      <c r="A5955">
        <v>2002</v>
      </c>
      <c r="B5955" t="s">
        <v>102</v>
      </c>
      <c r="C5955" t="s">
        <v>23</v>
      </c>
      <c r="D5955" t="s">
        <v>34</v>
      </c>
      <c r="E5955">
        <v>10918</v>
      </c>
    </row>
    <row r="5956" spans="1:5" hidden="1">
      <c r="A5956">
        <v>2002</v>
      </c>
      <c r="B5956" t="s">
        <v>102</v>
      </c>
      <c r="C5956" t="s">
        <v>23</v>
      </c>
      <c r="D5956" t="s">
        <v>35</v>
      </c>
      <c r="E5956">
        <v>46957</v>
      </c>
    </row>
    <row r="5957" spans="1:5" hidden="1">
      <c r="A5957">
        <v>2002</v>
      </c>
      <c r="B5957" t="s">
        <v>102</v>
      </c>
      <c r="C5957" t="s">
        <v>23</v>
      </c>
      <c r="D5957" t="s">
        <v>39</v>
      </c>
      <c r="E5957">
        <v>0</v>
      </c>
    </row>
    <row r="5958" spans="1:5" hidden="1">
      <c r="A5958">
        <v>2002</v>
      </c>
      <c r="B5958" t="s">
        <v>102</v>
      </c>
      <c r="C5958" t="s">
        <v>23</v>
      </c>
      <c r="D5958" t="s">
        <v>40</v>
      </c>
      <c r="E5958">
        <v>0</v>
      </c>
    </row>
    <row r="5959" spans="1:5" hidden="1">
      <c r="A5959">
        <v>2002</v>
      </c>
      <c r="B5959" t="s">
        <v>102</v>
      </c>
      <c r="C5959" t="s">
        <v>23</v>
      </c>
      <c r="D5959" t="s">
        <v>41</v>
      </c>
      <c r="E5959">
        <v>0</v>
      </c>
    </row>
    <row r="5960" spans="1:5" hidden="1">
      <c r="A5960">
        <v>2002</v>
      </c>
      <c r="B5960" t="s">
        <v>102</v>
      </c>
      <c r="C5960" t="s">
        <v>23</v>
      </c>
      <c r="D5960" t="s">
        <v>42</v>
      </c>
      <c r="E5960">
        <v>0</v>
      </c>
    </row>
    <row r="5961" spans="1:5" hidden="1">
      <c r="A5961">
        <v>2002</v>
      </c>
      <c r="B5961" t="s">
        <v>102</v>
      </c>
      <c r="C5961" t="s">
        <v>23</v>
      </c>
      <c r="D5961" t="s">
        <v>43</v>
      </c>
      <c r="E5961">
        <v>0</v>
      </c>
    </row>
    <row r="5962" spans="1:5" hidden="1">
      <c r="A5962">
        <v>2002</v>
      </c>
      <c r="B5962" t="s">
        <v>102</v>
      </c>
      <c r="C5962" t="s">
        <v>23</v>
      </c>
      <c r="D5962" t="s">
        <v>44</v>
      </c>
      <c r="E5962">
        <v>3654</v>
      </c>
    </row>
    <row r="5963" spans="1:5" hidden="1">
      <c r="A5963">
        <v>2002</v>
      </c>
      <c r="B5963" t="s">
        <v>102</v>
      </c>
      <c r="C5963" t="s">
        <v>23</v>
      </c>
      <c r="D5963" t="s">
        <v>45</v>
      </c>
      <c r="E5963">
        <v>474970</v>
      </c>
    </row>
    <row r="5964" spans="1:5" hidden="1">
      <c r="A5964">
        <v>2002</v>
      </c>
      <c r="B5964" t="s">
        <v>102</v>
      </c>
      <c r="C5964" t="s">
        <v>23</v>
      </c>
      <c r="D5964" t="s">
        <v>46</v>
      </c>
      <c r="E5964">
        <v>458004</v>
      </c>
    </row>
    <row r="5965" spans="1:5" hidden="1">
      <c r="A5965">
        <v>2002</v>
      </c>
      <c r="B5965" t="s">
        <v>102</v>
      </c>
      <c r="C5965" t="s">
        <v>23</v>
      </c>
      <c r="D5965" t="s">
        <v>47</v>
      </c>
      <c r="E5965">
        <v>16966</v>
      </c>
    </row>
    <row r="5966" spans="1:5" hidden="1">
      <c r="A5966">
        <v>2002</v>
      </c>
      <c r="B5966" t="s">
        <v>102</v>
      </c>
      <c r="C5966" t="s">
        <v>23</v>
      </c>
      <c r="D5966" t="s">
        <v>48</v>
      </c>
      <c r="E5966">
        <v>801415</v>
      </c>
    </row>
    <row r="5967" spans="1:5" hidden="1">
      <c r="A5967">
        <v>2002</v>
      </c>
      <c r="B5967" t="s">
        <v>102</v>
      </c>
      <c r="C5967" t="s">
        <v>23</v>
      </c>
      <c r="D5967" t="s">
        <v>49</v>
      </c>
      <c r="E5967">
        <v>801415</v>
      </c>
    </row>
    <row r="5968" spans="1:5" hidden="1">
      <c r="A5968">
        <v>2002</v>
      </c>
      <c r="B5968" t="s">
        <v>102</v>
      </c>
      <c r="C5968" t="s">
        <v>23</v>
      </c>
      <c r="D5968" t="s">
        <v>50</v>
      </c>
      <c r="E5968">
        <v>564083</v>
      </c>
    </row>
    <row r="5969" spans="1:5" hidden="1">
      <c r="A5969">
        <v>2002</v>
      </c>
      <c r="B5969" t="s">
        <v>102</v>
      </c>
      <c r="C5969" t="s">
        <v>23</v>
      </c>
      <c r="D5969" t="s">
        <v>51</v>
      </c>
      <c r="E5969">
        <v>29473</v>
      </c>
    </row>
    <row r="5970" spans="1:5" hidden="1">
      <c r="A5970">
        <v>2002</v>
      </c>
      <c r="B5970" t="s">
        <v>102</v>
      </c>
      <c r="C5970" t="s">
        <v>23</v>
      </c>
      <c r="D5970" t="s">
        <v>52</v>
      </c>
      <c r="E5970">
        <v>207440</v>
      </c>
    </row>
    <row r="5971" spans="1:5" hidden="1">
      <c r="A5971">
        <v>2002</v>
      </c>
      <c r="B5971" t="s">
        <v>102</v>
      </c>
      <c r="C5971" t="s">
        <v>23</v>
      </c>
      <c r="D5971" t="s">
        <v>53</v>
      </c>
      <c r="E5971">
        <v>419</v>
      </c>
    </row>
    <row r="5972" spans="1:5" hidden="1">
      <c r="A5972">
        <v>2002</v>
      </c>
      <c r="B5972" t="s">
        <v>102</v>
      </c>
      <c r="C5972" t="s">
        <v>23</v>
      </c>
      <c r="D5972" t="s">
        <v>54</v>
      </c>
      <c r="E5972">
        <v>0</v>
      </c>
    </row>
    <row r="5973" spans="1:5" hidden="1">
      <c r="A5973">
        <v>2002</v>
      </c>
      <c r="B5973" t="s">
        <v>102</v>
      </c>
      <c r="C5973" t="s">
        <v>23</v>
      </c>
      <c r="D5973" t="s">
        <v>55</v>
      </c>
      <c r="E5973">
        <v>0</v>
      </c>
    </row>
    <row r="5974" spans="1:5" hidden="1">
      <c r="A5974">
        <v>2002</v>
      </c>
      <c r="B5974" t="s">
        <v>102</v>
      </c>
      <c r="C5974" t="s">
        <v>23</v>
      </c>
      <c r="D5974" t="s">
        <v>59</v>
      </c>
      <c r="E5974">
        <v>248965</v>
      </c>
    </row>
    <row r="5975" spans="1:5" hidden="1">
      <c r="A5975">
        <v>2002</v>
      </c>
      <c r="B5975" t="s">
        <v>102</v>
      </c>
      <c r="C5975" t="s">
        <v>23</v>
      </c>
      <c r="D5975" t="s">
        <v>60</v>
      </c>
      <c r="E5975">
        <v>17699</v>
      </c>
    </row>
    <row r="5976" spans="1:5" hidden="1">
      <c r="A5976">
        <v>2002</v>
      </c>
      <c r="B5976" t="s">
        <v>102</v>
      </c>
      <c r="C5976" t="s">
        <v>23</v>
      </c>
      <c r="D5976" t="s">
        <v>64</v>
      </c>
      <c r="E5976">
        <v>231266</v>
      </c>
    </row>
    <row r="5977" spans="1:5" hidden="1">
      <c r="A5977">
        <v>2002</v>
      </c>
      <c r="B5977" t="s">
        <v>102</v>
      </c>
      <c r="C5977" t="s">
        <v>23</v>
      </c>
      <c r="D5977" t="s">
        <v>66</v>
      </c>
      <c r="E5977">
        <v>0</v>
      </c>
    </row>
    <row r="5978" spans="1:5" hidden="1">
      <c r="A5978">
        <v>2002</v>
      </c>
      <c r="B5978" t="s">
        <v>102</v>
      </c>
      <c r="C5978" t="s">
        <v>23</v>
      </c>
      <c r="D5978" t="s">
        <v>67</v>
      </c>
      <c r="E5978">
        <v>0</v>
      </c>
    </row>
    <row r="5979" spans="1:5" hidden="1">
      <c r="A5979">
        <v>2002</v>
      </c>
      <c r="B5979" t="s">
        <v>102</v>
      </c>
      <c r="C5979" t="s">
        <v>23</v>
      </c>
      <c r="D5979" t="s">
        <v>68</v>
      </c>
      <c r="E5979">
        <v>0</v>
      </c>
    </row>
    <row r="5980" spans="1:5" hidden="1">
      <c r="A5980">
        <v>2002</v>
      </c>
      <c r="B5980" t="s">
        <v>102</v>
      </c>
      <c r="C5980" t="s">
        <v>23</v>
      </c>
      <c r="D5980" t="s">
        <v>70</v>
      </c>
      <c r="E5980">
        <v>0</v>
      </c>
    </row>
    <row r="5981" spans="1:5" hidden="1">
      <c r="A5981">
        <v>2002</v>
      </c>
      <c r="B5981" t="s">
        <v>102</v>
      </c>
      <c r="C5981" t="s">
        <v>23</v>
      </c>
      <c r="D5981" t="s">
        <v>71</v>
      </c>
      <c r="E5981">
        <v>0</v>
      </c>
    </row>
    <row r="5982" spans="1:5" hidden="1">
      <c r="A5982">
        <v>2002</v>
      </c>
      <c r="B5982" t="s">
        <v>102</v>
      </c>
      <c r="C5982" t="s">
        <v>23</v>
      </c>
      <c r="D5982" t="s">
        <v>72</v>
      </c>
      <c r="E5982">
        <v>963709</v>
      </c>
    </row>
    <row r="5983" spans="1:5" hidden="1">
      <c r="A5983">
        <v>2002</v>
      </c>
      <c r="B5983" t="s">
        <v>102</v>
      </c>
      <c r="C5983" t="s">
        <v>23</v>
      </c>
      <c r="D5983" t="s">
        <v>73</v>
      </c>
      <c r="E5983">
        <v>4954576</v>
      </c>
    </row>
    <row r="5984" spans="1:5" hidden="1">
      <c r="A5984">
        <v>2002</v>
      </c>
      <c r="B5984" t="s">
        <v>102</v>
      </c>
      <c r="C5984" t="s">
        <v>23</v>
      </c>
      <c r="D5984" t="s">
        <v>74</v>
      </c>
      <c r="E5984">
        <v>4954576</v>
      </c>
    </row>
    <row r="5985" spans="1:5" hidden="1">
      <c r="A5985">
        <v>2002</v>
      </c>
      <c r="B5985" t="s">
        <v>102</v>
      </c>
      <c r="C5985" t="s">
        <v>23</v>
      </c>
      <c r="D5985" t="s">
        <v>76</v>
      </c>
      <c r="E5985">
        <v>197651</v>
      </c>
    </row>
    <row r="5986" spans="1:5" hidden="1">
      <c r="A5986">
        <v>2002</v>
      </c>
      <c r="B5986" t="s">
        <v>102</v>
      </c>
      <c r="C5986" t="s">
        <v>23</v>
      </c>
      <c r="D5986" t="s">
        <v>77</v>
      </c>
      <c r="E5986">
        <v>137057</v>
      </c>
    </row>
    <row r="5987" spans="1:5" hidden="1">
      <c r="A5987">
        <v>2002</v>
      </c>
      <c r="B5987" t="s">
        <v>102</v>
      </c>
      <c r="C5987" t="s">
        <v>23</v>
      </c>
      <c r="D5987" t="s">
        <v>78</v>
      </c>
      <c r="E5987">
        <v>190802</v>
      </c>
    </row>
    <row r="5988" spans="1:5" hidden="1">
      <c r="A5988">
        <v>2002</v>
      </c>
      <c r="B5988" t="s">
        <v>102</v>
      </c>
      <c r="C5988" t="s">
        <v>23</v>
      </c>
      <c r="D5988" t="s">
        <v>79</v>
      </c>
      <c r="E5988">
        <v>6849</v>
      </c>
    </row>
    <row r="5989" spans="1:5" hidden="1">
      <c r="A5989">
        <v>2002</v>
      </c>
      <c r="B5989" t="s">
        <v>102</v>
      </c>
      <c r="C5989" t="s">
        <v>23</v>
      </c>
      <c r="D5989" t="s">
        <v>80</v>
      </c>
      <c r="E5989">
        <v>0</v>
      </c>
    </row>
    <row r="5990" spans="1:5" hidden="1">
      <c r="A5990">
        <v>2002</v>
      </c>
      <c r="B5990" t="s">
        <v>102</v>
      </c>
      <c r="C5990" t="s">
        <v>81</v>
      </c>
      <c r="D5990" t="s">
        <v>24</v>
      </c>
      <c r="E5990">
        <v>3330922</v>
      </c>
    </row>
    <row r="5991" spans="1:5" hidden="1">
      <c r="A5991">
        <v>2002</v>
      </c>
      <c r="B5991" t="s">
        <v>102</v>
      </c>
      <c r="C5991" t="s">
        <v>81</v>
      </c>
      <c r="D5991" t="s">
        <v>25</v>
      </c>
      <c r="E5991">
        <v>2737366</v>
      </c>
    </row>
    <row r="5992" spans="1:5" hidden="1">
      <c r="A5992">
        <v>2002</v>
      </c>
      <c r="B5992" t="s">
        <v>102</v>
      </c>
      <c r="C5992" t="s">
        <v>81</v>
      </c>
      <c r="D5992" t="s">
        <v>26</v>
      </c>
      <c r="E5992">
        <v>593556</v>
      </c>
    </row>
    <row r="5993" spans="1:5" hidden="1">
      <c r="A5993">
        <v>2002</v>
      </c>
      <c r="B5993" t="s">
        <v>102</v>
      </c>
      <c r="C5993" t="s">
        <v>81</v>
      </c>
      <c r="D5993" t="s">
        <v>30</v>
      </c>
      <c r="E5993">
        <v>0</v>
      </c>
    </row>
    <row r="5994" spans="1:5" hidden="1">
      <c r="A5994">
        <v>2002</v>
      </c>
      <c r="B5994" t="s">
        <v>102</v>
      </c>
      <c r="C5994" t="s">
        <v>81</v>
      </c>
      <c r="D5994" t="s">
        <v>32</v>
      </c>
      <c r="E5994">
        <v>0</v>
      </c>
    </row>
    <row r="5995" spans="1:5" hidden="1">
      <c r="A5995">
        <v>2002</v>
      </c>
      <c r="B5995" t="s">
        <v>102</v>
      </c>
      <c r="C5995" t="s">
        <v>81</v>
      </c>
      <c r="D5995" t="s">
        <v>33</v>
      </c>
      <c r="E5995">
        <v>1046885</v>
      </c>
    </row>
    <row r="5996" spans="1:5" hidden="1">
      <c r="A5996">
        <v>2002</v>
      </c>
      <c r="B5996" t="s">
        <v>102</v>
      </c>
      <c r="C5996" t="s">
        <v>81</v>
      </c>
      <c r="D5996" t="s">
        <v>34</v>
      </c>
      <c r="E5996">
        <v>32897</v>
      </c>
    </row>
    <row r="5997" spans="1:5" hidden="1">
      <c r="A5997">
        <v>2002</v>
      </c>
      <c r="B5997" t="s">
        <v>102</v>
      </c>
      <c r="C5997" t="s">
        <v>81</v>
      </c>
      <c r="D5997" t="s">
        <v>35</v>
      </c>
      <c r="E5997">
        <v>32501</v>
      </c>
    </row>
    <row r="5998" spans="1:5" hidden="1">
      <c r="A5998">
        <v>2002</v>
      </c>
      <c r="B5998" t="s">
        <v>102</v>
      </c>
      <c r="C5998" t="s">
        <v>81</v>
      </c>
      <c r="D5998" t="s">
        <v>36</v>
      </c>
      <c r="E5998">
        <v>1000570</v>
      </c>
    </row>
    <row r="5999" spans="1:5" hidden="1">
      <c r="A5999">
        <v>2002</v>
      </c>
      <c r="B5999" t="s">
        <v>102</v>
      </c>
      <c r="C5999" t="s">
        <v>81</v>
      </c>
      <c r="D5999" t="s">
        <v>37</v>
      </c>
      <c r="E5999">
        <v>85461</v>
      </c>
    </row>
    <row r="6000" spans="1:5" hidden="1">
      <c r="A6000">
        <v>2002</v>
      </c>
      <c r="B6000" t="s">
        <v>102</v>
      </c>
      <c r="C6000" t="s">
        <v>81</v>
      </c>
      <c r="D6000" t="s">
        <v>38</v>
      </c>
      <c r="E6000">
        <v>915109</v>
      </c>
    </row>
    <row r="6001" spans="1:5" hidden="1">
      <c r="A6001">
        <v>2002</v>
      </c>
      <c r="B6001" t="s">
        <v>102</v>
      </c>
      <c r="C6001" t="s">
        <v>81</v>
      </c>
      <c r="D6001" t="s">
        <v>39</v>
      </c>
      <c r="E6001">
        <v>0</v>
      </c>
    </row>
    <row r="6002" spans="1:5" hidden="1">
      <c r="A6002">
        <v>2002</v>
      </c>
      <c r="B6002" t="s">
        <v>102</v>
      </c>
      <c r="C6002" t="s">
        <v>81</v>
      </c>
      <c r="D6002" t="s">
        <v>40</v>
      </c>
      <c r="E6002">
        <v>1725</v>
      </c>
    </row>
    <row r="6003" spans="1:5" hidden="1">
      <c r="A6003">
        <v>2002</v>
      </c>
      <c r="B6003" t="s">
        <v>102</v>
      </c>
      <c r="C6003" t="s">
        <v>81</v>
      </c>
      <c r="D6003" t="s">
        <v>41</v>
      </c>
      <c r="E6003">
        <v>1306</v>
      </c>
    </row>
    <row r="6004" spans="1:5" hidden="1">
      <c r="A6004">
        <v>2002</v>
      </c>
      <c r="B6004" t="s">
        <v>102</v>
      </c>
      <c r="C6004" t="s">
        <v>81</v>
      </c>
      <c r="D6004" t="s">
        <v>42</v>
      </c>
      <c r="E6004">
        <v>419</v>
      </c>
    </row>
    <row r="6005" spans="1:5" hidden="1">
      <c r="A6005">
        <v>2002</v>
      </c>
      <c r="B6005" t="s">
        <v>102</v>
      </c>
      <c r="C6005" t="s">
        <v>81</v>
      </c>
      <c r="D6005" t="s">
        <v>43</v>
      </c>
      <c r="E6005">
        <v>0</v>
      </c>
    </row>
    <row r="6006" spans="1:5" hidden="1">
      <c r="A6006">
        <v>2002</v>
      </c>
      <c r="B6006" t="s">
        <v>102</v>
      </c>
      <c r="C6006" t="s">
        <v>81</v>
      </c>
      <c r="D6006" t="s">
        <v>44</v>
      </c>
      <c r="E6006">
        <v>11693</v>
      </c>
    </row>
    <row r="6007" spans="1:5" hidden="1">
      <c r="A6007">
        <v>2002</v>
      </c>
      <c r="B6007" t="s">
        <v>102</v>
      </c>
      <c r="C6007" t="s">
        <v>81</v>
      </c>
      <c r="D6007" t="s">
        <v>48</v>
      </c>
      <c r="E6007">
        <v>1744625</v>
      </c>
    </row>
    <row r="6008" spans="1:5" hidden="1">
      <c r="A6008">
        <v>2002</v>
      </c>
      <c r="B6008" t="s">
        <v>102</v>
      </c>
      <c r="C6008" t="s">
        <v>81</v>
      </c>
      <c r="D6008" t="s">
        <v>49</v>
      </c>
      <c r="E6008">
        <v>0</v>
      </c>
    </row>
    <row r="6009" spans="1:5" hidden="1">
      <c r="A6009">
        <v>2002</v>
      </c>
      <c r="B6009" t="s">
        <v>102</v>
      </c>
      <c r="C6009" t="s">
        <v>81</v>
      </c>
      <c r="D6009" t="s">
        <v>50</v>
      </c>
      <c r="E6009">
        <v>0</v>
      </c>
    </row>
    <row r="6010" spans="1:5" hidden="1">
      <c r="A6010">
        <v>2002</v>
      </c>
      <c r="B6010" t="s">
        <v>102</v>
      </c>
      <c r="C6010" t="s">
        <v>81</v>
      </c>
      <c r="D6010" t="s">
        <v>51</v>
      </c>
      <c r="E6010">
        <v>0</v>
      </c>
    </row>
    <row r="6011" spans="1:5" hidden="1">
      <c r="A6011">
        <v>2002</v>
      </c>
      <c r="B6011" t="s">
        <v>102</v>
      </c>
      <c r="C6011" t="s">
        <v>81</v>
      </c>
      <c r="D6011" t="s">
        <v>52</v>
      </c>
      <c r="E6011">
        <v>0</v>
      </c>
    </row>
    <row r="6012" spans="1:5" hidden="1">
      <c r="A6012">
        <v>2002</v>
      </c>
      <c r="B6012" t="s">
        <v>102</v>
      </c>
      <c r="C6012" t="s">
        <v>81</v>
      </c>
      <c r="D6012" t="s">
        <v>53</v>
      </c>
      <c r="E6012">
        <v>0</v>
      </c>
    </row>
    <row r="6013" spans="1:5" hidden="1">
      <c r="A6013">
        <v>2002</v>
      </c>
      <c r="B6013" t="s">
        <v>102</v>
      </c>
      <c r="C6013" t="s">
        <v>81</v>
      </c>
      <c r="D6013" t="s">
        <v>54</v>
      </c>
      <c r="E6013">
        <v>0</v>
      </c>
    </row>
    <row r="6014" spans="1:5" hidden="1">
      <c r="A6014">
        <v>2002</v>
      </c>
      <c r="B6014" t="s">
        <v>102</v>
      </c>
      <c r="C6014" t="s">
        <v>81</v>
      </c>
      <c r="D6014" t="s">
        <v>55</v>
      </c>
      <c r="E6014">
        <v>895420</v>
      </c>
    </row>
    <row r="6015" spans="1:5" hidden="1">
      <c r="A6015">
        <v>2002</v>
      </c>
      <c r="B6015" t="s">
        <v>102</v>
      </c>
      <c r="C6015" t="s">
        <v>81</v>
      </c>
      <c r="D6015" t="s">
        <v>56</v>
      </c>
      <c r="E6015">
        <v>849205</v>
      </c>
    </row>
    <row r="6016" spans="1:5" hidden="1">
      <c r="A6016">
        <v>2002</v>
      </c>
      <c r="B6016" t="s">
        <v>102</v>
      </c>
      <c r="C6016" t="s">
        <v>81</v>
      </c>
      <c r="D6016" t="s">
        <v>57</v>
      </c>
      <c r="E6016">
        <v>776023</v>
      </c>
    </row>
    <row r="6017" spans="1:6" hidden="1">
      <c r="A6017">
        <v>2002</v>
      </c>
      <c r="B6017" t="s">
        <v>102</v>
      </c>
      <c r="C6017" t="s">
        <v>81</v>
      </c>
      <c r="D6017" t="s">
        <v>58</v>
      </c>
      <c r="E6017">
        <v>73182</v>
      </c>
    </row>
    <row r="6018" spans="1:6" hidden="1">
      <c r="A6018">
        <v>2002</v>
      </c>
      <c r="B6018" t="s">
        <v>102</v>
      </c>
      <c r="C6018" t="s">
        <v>81</v>
      </c>
      <c r="D6018" t="s">
        <v>59</v>
      </c>
      <c r="E6018">
        <v>491471</v>
      </c>
    </row>
    <row r="6019" spans="1:6" hidden="1">
      <c r="A6019">
        <v>2002</v>
      </c>
      <c r="B6019" t="s">
        <v>102</v>
      </c>
      <c r="C6019" t="s">
        <v>81</v>
      </c>
      <c r="D6019" t="s">
        <v>61</v>
      </c>
      <c r="E6019">
        <v>18690</v>
      </c>
    </row>
    <row r="6020" spans="1:6" hidden="1">
      <c r="A6020">
        <v>2002</v>
      </c>
      <c r="B6020" t="s">
        <v>102</v>
      </c>
      <c r="C6020" t="s">
        <v>81</v>
      </c>
      <c r="D6020" t="s">
        <v>64</v>
      </c>
      <c r="E6020">
        <v>472781</v>
      </c>
    </row>
    <row r="6021" spans="1:6" hidden="1">
      <c r="A6021">
        <v>2002</v>
      </c>
      <c r="B6021" t="s">
        <v>102</v>
      </c>
      <c r="C6021" t="s">
        <v>81</v>
      </c>
      <c r="D6021" t="s">
        <v>66</v>
      </c>
      <c r="E6021">
        <v>13220</v>
      </c>
    </row>
    <row r="6022" spans="1:6" hidden="1">
      <c r="A6022">
        <v>2002</v>
      </c>
      <c r="B6022" t="s">
        <v>102</v>
      </c>
      <c r="C6022" t="s">
        <v>81</v>
      </c>
      <c r="D6022" t="s">
        <v>67</v>
      </c>
      <c r="E6022">
        <v>0</v>
      </c>
    </row>
    <row r="6023" spans="1:6" hidden="1">
      <c r="A6023">
        <v>2002</v>
      </c>
      <c r="B6023" t="s">
        <v>102</v>
      </c>
      <c r="C6023" t="s">
        <v>81</v>
      </c>
      <c r="D6023" t="s">
        <v>69</v>
      </c>
      <c r="E6023">
        <v>0</v>
      </c>
    </row>
    <row r="6024" spans="1:6" hidden="1">
      <c r="A6024">
        <v>2002</v>
      </c>
      <c r="B6024" t="s">
        <v>102</v>
      </c>
      <c r="C6024" t="s">
        <v>81</v>
      </c>
      <c r="D6024" t="s">
        <v>70</v>
      </c>
      <c r="E6024">
        <v>0</v>
      </c>
    </row>
    <row r="6025" spans="1:6" hidden="1">
      <c r="A6025">
        <v>2002</v>
      </c>
      <c r="B6025" t="s">
        <v>102</v>
      </c>
      <c r="C6025" t="s">
        <v>81</v>
      </c>
      <c r="D6025" t="s">
        <v>86</v>
      </c>
      <c r="E6025">
        <v>1793020</v>
      </c>
    </row>
    <row r="6026" spans="1:6" hidden="1">
      <c r="A6026">
        <v>2002</v>
      </c>
      <c r="B6026" t="s">
        <v>102</v>
      </c>
      <c r="C6026" t="s">
        <v>81</v>
      </c>
      <c r="D6026" t="s">
        <v>87</v>
      </c>
      <c r="E6026">
        <v>1374516</v>
      </c>
    </row>
    <row r="6027" spans="1:6" hidden="1">
      <c r="A6027">
        <v>2002</v>
      </c>
      <c r="B6027" t="s">
        <v>102</v>
      </c>
      <c r="C6027" t="s">
        <v>81</v>
      </c>
      <c r="D6027" t="s">
        <v>88</v>
      </c>
      <c r="E6027">
        <v>418504</v>
      </c>
    </row>
    <row r="6028" spans="1:6" hidden="1">
      <c r="A6028">
        <v>2002</v>
      </c>
      <c r="B6028" t="s">
        <v>102</v>
      </c>
      <c r="C6028" t="s">
        <v>81</v>
      </c>
      <c r="D6028" t="s">
        <v>77</v>
      </c>
      <c r="E6028">
        <v>137057</v>
      </c>
    </row>
    <row r="6029" spans="1:6" hidden="1">
      <c r="A6029">
        <v>2002</v>
      </c>
      <c r="B6029" t="s">
        <v>103</v>
      </c>
      <c r="C6029" t="s">
        <v>7</v>
      </c>
      <c r="D6029" t="s">
        <v>263</v>
      </c>
      <c r="E6029">
        <v>-274621</v>
      </c>
    </row>
    <row r="6030" spans="1:6" hidden="1">
      <c r="A6030">
        <v>2002</v>
      </c>
      <c r="B6030" t="s">
        <v>103</v>
      </c>
      <c r="C6030" t="s">
        <v>7</v>
      </c>
      <c r="D6030" t="s">
        <v>8</v>
      </c>
      <c r="E6030">
        <v>0</v>
      </c>
      <c r="F6030">
        <v>20</v>
      </c>
    </row>
    <row r="6031" spans="1:6" hidden="1">
      <c r="A6031">
        <v>2002</v>
      </c>
      <c r="B6031" t="s">
        <v>103</v>
      </c>
      <c r="C6031" t="s">
        <v>7</v>
      </c>
      <c r="D6031" t="s">
        <v>9</v>
      </c>
      <c r="E6031">
        <v>0</v>
      </c>
      <c r="F6031">
        <v>20</v>
      </c>
    </row>
    <row r="6032" spans="1:6" hidden="1">
      <c r="A6032">
        <v>2002</v>
      </c>
      <c r="B6032" t="s">
        <v>103</v>
      </c>
      <c r="C6032" t="s">
        <v>10</v>
      </c>
      <c r="D6032" t="s">
        <v>11</v>
      </c>
      <c r="E6032">
        <v>-135368</v>
      </c>
    </row>
    <row r="6033" spans="1:6" hidden="1">
      <c r="A6033">
        <v>2002</v>
      </c>
      <c r="B6033" t="s">
        <v>103</v>
      </c>
      <c r="C6033" t="s">
        <v>10</v>
      </c>
      <c r="D6033" t="s">
        <v>91</v>
      </c>
      <c r="E6033">
        <v>847356</v>
      </c>
    </row>
    <row r="6034" spans="1:6" hidden="1">
      <c r="A6034">
        <v>2002</v>
      </c>
      <c r="B6034" t="s">
        <v>103</v>
      </c>
      <c r="C6034" t="s">
        <v>10</v>
      </c>
      <c r="D6034" t="s">
        <v>92</v>
      </c>
      <c r="E6034">
        <v>707907</v>
      </c>
    </row>
    <row r="6035" spans="1:6" hidden="1">
      <c r="A6035">
        <v>2002</v>
      </c>
      <c r="B6035" t="s">
        <v>103</v>
      </c>
      <c r="C6035" t="s">
        <v>10</v>
      </c>
      <c r="D6035" t="s">
        <v>14</v>
      </c>
      <c r="E6035">
        <v>753412</v>
      </c>
    </row>
    <row r="6036" spans="1:6" hidden="1">
      <c r="A6036">
        <v>2002</v>
      </c>
      <c r="B6036" t="s">
        <v>103</v>
      </c>
      <c r="C6036" t="s">
        <v>10</v>
      </c>
      <c r="D6036" t="s">
        <v>15</v>
      </c>
      <c r="E6036">
        <v>186263</v>
      </c>
    </row>
    <row r="6037" spans="1:6" hidden="1">
      <c r="A6037">
        <v>2002</v>
      </c>
      <c r="B6037" t="s">
        <v>103</v>
      </c>
      <c r="C6037" t="s">
        <v>10</v>
      </c>
      <c r="D6037" t="s">
        <v>16</v>
      </c>
      <c r="E6037">
        <v>567148</v>
      </c>
    </row>
    <row r="6038" spans="1:6" hidden="1">
      <c r="A6038">
        <v>2002</v>
      </c>
      <c r="B6038" t="s">
        <v>103</v>
      </c>
      <c r="C6038" t="s">
        <v>10</v>
      </c>
      <c r="D6038" t="s">
        <v>17</v>
      </c>
      <c r="E6038">
        <v>0</v>
      </c>
      <c r="F6038">
        <v>20</v>
      </c>
    </row>
    <row r="6039" spans="1:6" hidden="1">
      <c r="A6039">
        <v>2002</v>
      </c>
      <c r="B6039" t="s">
        <v>103</v>
      </c>
      <c r="C6039" t="s">
        <v>10</v>
      </c>
      <c r="D6039" t="s">
        <v>18</v>
      </c>
      <c r="E6039">
        <v>5117006</v>
      </c>
    </row>
    <row r="6040" spans="1:6" hidden="1">
      <c r="A6040">
        <v>2002</v>
      </c>
      <c r="B6040" t="s">
        <v>103</v>
      </c>
      <c r="C6040" t="s">
        <v>10</v>
      </c>
      <c r="D6040" t="s">
        <v>19</v>
      </c>
      <c r="E6040">
        <v>4983241</v>
      </c>
    </row>
    <row r="6041" spans="1:6" hidden="1">
      <c r="A6041">
        <v>2002</v>
      </c>
      <c r="B6041" t="s">
        <v>103</v>
      </c>
      <c r="C6041" t="s">
        <v>10</v>
      </c>
      <c r="D6041" t="s">
        <v>20</v>
      </c>
      <c r="E6041">
        <v>5794642</v>
      </c>
    </row>
    <row r="6042" spans="1:6" hidden="1">
      <c r="A6042">
        <v>2002</v>
      </c>
      <c r="B6042" t="s">
        <v>103</v>
      </c>
      <c r="C6042" t="s">
        <v>10</v>
      </c>
      <c r="D6042" t="s">
        <v>21</v>
      </c>
      <c r="E6042">
        <v>4081</v>
      </c>
    </row>
    <row r="6043" spans="1:6" hidden="1">
      <c r="A6043">
        <v>2002</v>
      </c>
      <c r="B6043" t="s">
        <v>103</v>
      </c>
      <c r="C6043" t="s">
        <v>10</v>
      </c>
      <c r="D6043" t="s">
        <v>22</v>
      </c>
      <c r="E6043">
        <v>-197221</v>
      </c>
    </row>
    <row r="6044" spans="1:6" hidden="1">
      <c r="A6044">
        <v>2002</v>
      </c>
      <c r="B6044" t="s">
        <v>103</v>
      </c>
      <c r="C6044" t="s">
        <v>23</v>
      </c>
      <c r="D6044" t="s">
        <v>24</v>
      </c>
      <c r="E6044">
        <v>93651</v>
      </c>
    </row>
    <row r="6045" spans="1:6" hidden="1">
      <c r="A6045">
        <v>2002</v>
      </c>
      <c r="B6045" t="s">
        <v>103</v>
      </c>
      <c r="C6045" t="s">
        <v>23</v>
      </c>
      <c r="D6045" t="s">
        <v>25</v>
      </c>
      <c r="E6045">
        <v>75364</v>
      </c>
    </row>
    <row r="6046" spans="1:6" hidden="1">
      <c r="A6046">
        <v>2002</v>
      </c>
      <c r="B6046" t="s">
        <v>103</v>
      </c>
      <c r="C6046" t="s">
        <v>23</v>
      </c>
      <c r="D6046" t="s">
        <v>26</v>
      </c>
      <c r="E6046">
        <v>18287</v>
      </c>
    </row>
    <row r="6047" spans="1:6" hidden="1">
      <c r="A6047">
        <v>2002</v>
      </c>
      <c r="B6047" t="s">
        <v>103</v>
      </c>
      <c r="C6047" t="s">
        <v>23</v>
      </c>
      <c r="D6047" t="s">
        <v>27</v>
      </c>
      <c r="E6047">
        <v>293</v>
      </c>
    </row>
    <row r="6048" spans="1:6" hidden="1">
      <c r="A6048">
        <v>2002</v>
      </c>
      <c r="B6048" t="s">
        <v>103</v>
      </c>
      <c r="C6048" t="s">
        <v>23</v>
      </c>
      <c r="D6048" t="s">
        <v>29</v>
      </c>
      <c r="E6048">
        <v>293</v>
      </c>
    </row>
    <row r="6049" spans="1:5" hidden="1">
      <c r="A6049">
        <v>2002</v>
      </c>
      <c r="B6049" t="s">
        <v>103</v>
      </c>
      <c r="C6049" t="s">
        <v>23</v>
      </c>
      <c r="D6049" t="s">
        <v>33</v>
      </c>
      <c r="E6049">
        <v>14623</v>
      </c>
    </row>
    <row r="6050" spans="1:5" hidden="1">
      <c r="A6050">
        <v>2002</v>
      </c>
      <c r="B6050" t="s">
        <v>103</v>
      </c>
      <c r="C6050" t="s">
        <v>23</v>
      </c>
      <c r="D6050" t="s">
        <v>34</v>
      </c>
      <c r="E6050">
        <v>10968</v>
      </c>
    </row>
    <row r="6051" spans="1:5" hidden="1">
      <c r="A6051">
        <v>2002</v>
      </c>
      <c r="B6051" t="s">
        <v>103</v>
      </c>
      <c r="C6051" t="s">
        <v>23</v>
      </c>
      <c r="D6051" t="s">
        <v>35</v>
      </c>
      <c r="E6051">
        <v>47171</v>
      </c>
    </row>
    <row r="6052" spans="1:5" hidden="1">
      <c r="A6052">
        <v>2002</v>
      </c>
      <c r="B6052" t="s">
        <v>103</v>
      </c>
      <c r="C6052" t="s">
        <v>23</v>
      </c>
      <c r="D6052" t="s">
        <v>39</v>
      </c>
      <c r="E6052">
        <v>0</v>
      </c>
    </row>
    <row r="6053" spans="1:5" hidden="1">
      <c r="A6053">
        <v>2002</v>
      </c>
      <c r="B6053" t="s">
        <v>103</v>
      </c>
      <c r="C6053" t="s">
        <v>23</v>
      </c>
      <c r="D6053" t="s">
        <v>40</v>
      </c>
      <c r="E6053">
        <v>0</v>
      </c>
    </row>
    <row r="6054" spans="1:5" hidden="1">
      <c r="A6054">
        <v>2002</v>
      </c>
      <c r="B6054" t="s">
        <v>103</v>
      </c>
      <c r="C6054" t="s">
        <v>23</v>
      </c>
      <c r="D6054" t="s">
        <v>41</v>
      </c>
      <c r="E6054">
        <v>0</v>
      </c>
    </row>
    <row r="6055" spans="1:5" hidden="1">
      <c r="A6055">
        <v>2002</v>
      </c>
      <c r="B6055" t="s">
        <v>103</v>
      </c>
      <c r="C6055" t="s">
        <v>23</v>
      </c>
      <c r="D6055" t="s">
        <v>42</v>
      </c>
      <c r="E6055">
        <v>0</v>
      </c>
    </row>
    <row r="6056" spans="1:5" hidden="1">
      <c r="A6056">
        <v>2002</v>
      </c>
      <c r="B6056" t="s">
        <v>103</v>
      </c>
      <c r="C6056" t="s">
        <v>23</v>
      </c>
      <c r="D6056" t="s">
        <v>43</v>
      </c>
      <c r="E6056">
        <v>0</v>
      </c>
    </row>
    <row r="6057" spans="1:5" hidden="1">
      <c r="A6057">
        <v>2002</v>
      </c>
      <c r="B6057" t="s">
        <v>103</v>
      </c>
      <c r="C6057" t="s">
        <v>23</v>
      </c>
      <c r="D6057" t="s">
        <v>44</v>
      </c>
      <c r="E6057">
        <v>3654</v>
      </c>
    </row>
    <row r="6058" spans="1:5" hidden="1">
      <c r="A6058">
        <v>2002</v>
      </c>
      <c r="B6058" t="s">
        <v>103</v>
      </c>
      <c r="C6058" t="s">
        <v>23</v>
      </c>
      <c r="D6058" t="s">
        <v>45</v>
      </c>
      <c r="E6058">
        <v>474970</v>
      </c>
    </row>
    <row r="6059" spans="1:5" hidden="1">
      <c r="A6059">
        <v>2002</v>
      </c>
      <c r="B6059" t="s">
        <v>103</v>
      </c>
      <c r="C6059" t="s">
        <v>23</v>
      </c>
      <c r="D6059" t="s">
        <v>46</v>
      </c>
      <c r="E6059">
        <v>458004</v>
      </c>
    </row>
    <row r="6060" spans="1:5" hidden="1">
      <c r="A6060">
        <v>2002</v>
      </c>
      <c r="B6060" t="s">
        <v>103</v>
      </c>
      <c r="C6060" t="s">
        <v>23</v>
      </c>
      <c r="D6060" t="s">
        <v>47</v>
      </c>
      <c r="E6060">
        <v>16966</v>
      </c>
    </row>
    <row r="6061" spans="1:5" hidden="1">
      <c r="A6061">
        <v>2002</v>
      </c>
      <c r="B6061" t="s">
        <v>103</v>
      </c>
      <c r="C6061" t="s">
        <v>23</v>
      </c>
      <c r="D6061" t="s">
        <v>48</v>
      </c>
      <c r="E6061">
        <v>839334</v>
      </c>
    </row>
    <row r="6062" spans="1:5" hidden="1">
      <c r="A6062">
        <v>2002</v>
      </c>
      <c r="B6062" t="s">
        <v>103</v>
      </c>
      <c r="C6062" t="s">
        <v>23</v>
      </c>
      <c r="D6062" t="s">
        <v>49</v>
      </c>
      <c r="E6062">
        <v>801415</v>
      </c>
    </row>
    <row r="6063" spans="1:5" hidden="1">
      <c r="A6063">
        <v>2002</v>
      </c>
      <c r="B6063" t="s">
        <v>103</v>
      </c>
      <c r="C6063" t="s">
        <v>23</v>
      </c>
      <c r="D6063" t="s">
        <v>50</v>
      </c>
      <c r="E6063">
        <v>564083</v>
      </c>
    </row>
    <row r="6064" spans="1:5" hidden="1">
      <c r="A6064">
        <v>2002</v>
      </c>
      <c r="B6064" t="s">
        <v>103</v>
      </c>
      <c r="C6064" t="s">
        <v>23</v>
      </c>
      <c r="D6064" t="s">
        <v>51</v>
      </c>
      <c r="E6064">
        <v>29473</v>
      </c>
    </row>
    <row r="6065" spans="1:5" hidden="1">
      <c r="A6065">
        <v>2002</v>
      </c>
      <c r="B6065" t="s">
        <v>103</v>
      </c>
      <c r="C6065" t="s">
        <v>23</v>
      </c>
      <c r="D6065" t="s">
        <v>52</v>
      </c>
      <c r="E6065">
        <v>207440</v>
      </c>
    </row>
    <row r="6066" spans="1:5" hidden="1">
      <c r="A6066">
        <v>2002</v>
      </c>
      <c r="B6066" t="s">
        <v>103</v>
      </c>
      <c r="C6066" t="s">
        <v>23</v>
      </c>
      <c r="D6066" t="s">
        <v>53</v>
      </c>
      <c r="E6066">
        <v>419</v>
      </c>
    </row>
    <row r="6067" spans="1:5" hidden="1">
      <c r="A6067">
        <v>2002</v>
      </c>
      <c r="B6067" t="s">
        <v>103</v>
      </c>
      <c r="C6067" t="s">
        <v>23</v>
      </c>
      <c r="D6067" t="s">
        <v>54</v>
      </c>
      <c r="E6067">
        <v>0</v>
      </c>
    </row>
    <row r="6068" spans="1:5" hidden="1">
      <c r="A6068">
        <v>2002</v>
      </c>
      <c r="B6068" t="s">
        <v>103</v>
      </c>
      <c r="C6068" t="s">
        <v>23</v>
      </c>
      <c r="D6068" t="s">
        <v>55</v>
      </c>
      <c r="E6068">
        <v>115</v>
      </c>
    </row>
    <row r="6069" spans="1:5" hidden="1">
      <c r="A6069">
        <v>2002</v>
      </c>
      <c r="B6069" t="s">
        <v>103</v>
      </c>
      <c r="C6069" t="s">
        <v>23</v>
      </c>
      <c r="D6069" t="s">
        <v>56</v>
      </c>
      <c r="E6069">
        <v>37804</v>
      </c>
    </row>
    <row r="6070" spans="1:5" hidden="1">
      <c r="A6070">
        <v>2002</v>
      </c>
      <c r="B6070" t="s">
        <v>103</v>
      </c>
      <c r="C6070" t="s">
        <v>23</v>
      </c>
      <c r="D6070" t="s">
        <v>57</v>
      </c>
      <c r="E6070">
        <v>34550</v>
      </c>
    </row>
    <row r="6071" spans="1:5" hidden="1">
      <c r="A6071">
        <v>2002</v>
      </c>
      <c r="B6071" t="s">
        <v>103</v>
      </c>
      <c r="C6071" t="s">
        <v>23</v>
      </c>
      <c r="D6071" t="s">
        <v>58</v>
      </c>
      <c r="E6071">
        <v>3254</v>
      </c>
    </row>
    <row r="6072" spans="1:5" hidden="1">
      <c r="A6072">
        <v>2002</v>
      </c>
      <c r="B6072" t="s">
        <v>103</v>
      </c>
      <c r="C6072" t="s">
        <v>23</v>
      </c>
      <c r="D6072" t="s">
        <v>59</v>
      </c>
      <c r="E6072">
        <v>248965</v>
      </c>
    </row>
    <row r="6073" spans="1:5" hidden="1">
      <c r="A6073">
        <v>2002</v>
      </c>
      <c r="B6073" t="s">
        <v>103</v>
      </c>
      <c r="C6073" t="s">
        <v>23</v>
      </c>
      <c r="D6073" t="s">
        <v>60</v>
      </c>
      <c r="E6073">
        <v>17699</v>
      </c>
    </row>
    <row r="6074" spans="1:5" hidden="1">
      <c r="A6074">
        <v>2002</v>
      </c>
      <c r="B6074" t="s">
        <v>103</v>
      </c>
      <c r="C6074" t="s">
        <v>23</v>
      </c>
      <c r="D6074" t="s">
        <v>64</v>
      </c>
      <c r="E6074">
        <v>231266</v>
      </c>
    </row>
    <row r="6075" spans="1:5" hidden="1">
      <c r="A6075">
        <v>2002</v>
      </c>
      <c r="B6075" t="s">
        <v>103</v>
      </c>
      <c r="C6075" t="s">
        <v>23</v>
      </c>
      <c r="D6075" t="s">
        <v>66</v>
      </c>
      <c r="E6075">
        <v>0</v>
      </c>
    </row>
    <row r="6076" spans="1:5" hidden="1">
      <c r="A6076">
        <v>2002</v>
      </c>
      <c r="B6076" t="s">
        <v>103</v>
      </c>
      <c r="C6076" t="s">
        <v>23</v>
      </c>
      <c r="D6076" t="s">
        <v>67</v>
      </c>
      <c r="E6076">
        <v>0</v>
      </c>
    </row>
    <row r="6077" spans="1:5" hidden="1">
      <c r="A6077">
        <v>2002</v>
      </c>
      <c r="B6077" t="s">
        <v>103</v>
      </c>
      <c r="C6077" t="s">
        <v>23</v>
      </c>
      <c r="D6077" t="s">
        <v>68</v>
      </c>
      <c r="E6077">
        <v>0</v>
      </c>
    </row>
    <row r="6078" spans="1:5" hidden="1">
      <c r="A6078">
        <v>2002</v>
      </c>
      <c r="B6078" t="s">
        <v>103</v>
      </c>
      <c r="C6078" t="s">
        <v>23</v>
      </c>
      <c r="D6078" t="s">
        <v>70</v>
      </c>
      <c r="E6078">
        <v>0</v>
      </c>
    </row>
    <row r="6079" spans="1:5" hidden="1">
      <c r="A6079">
        <v>2002</v>
      </c>
      <c r="B6079" t="s">
        <v>103</v>
      </c>
      <c r="C6079" t="s">
        <v>23</v>
      </c>
      <c r="D6079" t="s">
        <v>71</v>
      </c>
      <c r="E6079">
        <v>0</v>
      </c>
    </row>
    <row r="6080" spans="1:5" hidden="1">
      <c r="A6080">
        <v>2002</v>
      </c>
      <c r="B6080" t="s">
        <v>103</v>
      </c>
      <c r="C6080" t="s">
        <v>23</v>
      </c>
      <c r="D6080" t="s">
        <v>72</v>
      </c>
      <c r="E6080">
        <v>984349</v>
      </c>
    </row>
    <row r="6081" spans="1:5" hidden="1">
      <c r="A6081">
        <v>2002</v>
      </c>
      <c r="B6081" t="s">
        <v>103</v>
      </c>
      <c r="C6081" t="s">
        <v>23</v>
      </c>
      <c r="D6081" t="s">
        <v>73</v>
      </c>
      <c r="E6081">
        <v>4992381</v>
      </c>
    </row>
    <row r="6082" spans="1:5" hidden="1">
      <c r="A6082">
        <v>2002</v>
      </c>
      <c r="B6082" t="s">
        <v>103</v>
      </c>
      <c r="C6082" t="s">
        <v>23</v>
      </c>
      <c r="D6082" t="s">
        <v>74</v>
      </c>
      <c r="E6082">
        <v>4992381</v>
      </c>
    </row>
    <row r="6083" spans="1:5" hidden="1">
      <c r="A6083">
        <v>2002</v>
      </c>
      <c r="B6083" t="s">
        <v>103</v>
      </c>
      <c r="C6083" t="s">
        <v>23</v>
      </c>
      <c r="D6083" t="s">
        <v>76</v>
      </c>
      <c r="E6083">
        <v>201301</v>
      </c>
    </row>
    <row r="6084" spans="1:5" hidden="1">
      <c r="A6084">
        <v>2002</v>
      </c>
      <c r="B6084" t="s">
        <v>103</v>
      </c>
      <c r="C6084" t="s">
        <v>23</v>
      </c>
      <c r="D6084" t="s">
        <v>77</v>
      </c>
      <c r="E6084">
        <v>139449</v>
      </c>
    </row>
    <row r="6085" spans="1:5" hidden="1">
      <c r="A6085">
        <v>2002</v>
      </c>
      <c r="B6085" t="s">
        <v>103</v>
      </c>
      <c r="C6085" t="s">
        <v>23</v>
      </c>
      <c r="D6085" t="s">
        <v>78</v>
      </c>
      <c r="E6085">
        <v>194452</v>
      </c>
    </row>
    <row r="6086" spans="1:5" hidden="1">
      <c r="A6086">
        <v>2002</v>
      </c>
      <c r="B6086" t="s">
        <v>103</v>
      </c>
      <c r="C6086" t="s">
        <v>23</v>
      </c>
      <c r="D6086" t="s">
        <v>79</v>
      </c>
      <c r="E6086">
        <v>6849</v>
      </c>
    </row>
    <row r="6087" spans="1:5" hidden="1">
      <c r="A6087">
        <v>2002</v>
      </c>
      <c r="B6087" t="s">
        <v>103</v>
      </c>
      <c r="C6087" t="s">
        <v>23</v>
      </c>
      <c r="D6087" t="s">
        <v>80</v>
      </c>
      <c r="E6087">
        <v>0</v>
      </c>
    </row>
    <row r="6088" spans="1:5" hidden="1">
      <c r="A6088">
        <v>2002</v>
      </c>
      <c r="B6088" t="s">
        <v>103</v>
      </c>
      <c r="C6088" t="s">
        <v>81</v>
      </c>
      <c r="D6088" t="s">
        <v>24</v>
      </c>
      <c r="E6088">
        <v>3330922</v>
      </c>
    </row>
    <row r="6089" spans="1:5" hidden="1">
      <c r="A6089">
        <v>2002</v>
      </c>
      <c r="B6089" t="s">
        <v>103</v>
      </c>
      <c r="C6089" t="s">
        <v>81</v>
      </c>
      <c r="D6089" t="s">
        <v>25</v>
      </c>
      <c r="E6089">
        <v>2737366</v>
      </c>
    </row>
    <row r="6090" spans="1:5" hidden="1">
      <c r="A6090">
        <v>2002</v>
      </c>
      <c r="B6090" t="s">
        <v>103</v>
      </c>
      <c r="C6090" t="s">
        <v>81</v>
      </c>
      <c r="D6090" t="s">
        <v>26</v>
      </c>
      <c r="E6090">
        <v>593556</v>
      </c>
    </row>
    <row r="6091" spans="1:5" hidden="1">
      <c r="A6091">
        <v>2002</v>
      </c>
      <c r="B6091" t="s">
        <v>103</v>
      </c>
      <c r="C6091" t="s">
        <v>81</v>
      </c>
      <c r="D6091" t="s">
        <v>30</v>
      </c>
      <c r="E6091">
        <v>0</v>
      </c>
    </row>
    <row r="6092" spans="1:5" hidden="1">
      <c r="A6092">
        <v>2002</v>
      </c>
      <c r="B6092" t="s">
        <v>103</v>
      </c>
      <c r="C6092" t="s">
        <v>81</v>
      </c>
      <c r="D6092" t="s">
        <v>32</v>
      </c>
      <c r="E6092">
        <v>0</v>
      </c>
    </row>
    <row r="6093" spans="1:5" hidden="1">
      <c r="A6093">
        <v>2002</v>
      </c>
      <c r="B6093" t="s">
        <v>103</v>
      </c>
      <c r="C6093" t="s">
        <v>81</v>
      </c>
      <c r="D6093" t="s">
        <v>33</v>
      </c>
      <c r="E6093">
        <v>1047295</v>
      </c>
    </row>
    <row r="6094" spans="1:5" hidden="1">
      <c r="A6094">
        <v>2002</v>
      </c>
      <c r="B6094" t="s">
        <v>103</v>
      </c>
      <c r="C6094" t="s">
        <v>81</v>
      </c>
      <c r="D6094" t="s">
        <v>34</v>
      </c>
      <c r="E6094">
        <v>33307</v>
      </c>
    </row>
    <row r="6095" spans="1:5" hidden="1">
      <c r="A6095">
        <v>2002</v>
      </c>
      <c r="B6095" t="s">
        <v>103</v>
      </c>
      <c r="C6095" t="s">
        <v>81</v>
      </c>
      <c r="D6095" t="s">
        <v>35</v>
      </c>
      <c r="E6095">
        <v>32907</v>
      </c>
    </row>
    <row r="6096" spans="1:5" hidden="1">
      <c r="A6096">
        <v>2002</v>
      </c>
      <c r="B6096" t="s">
        <v>103</v>
      </c>
      <c r="C6096" t="s">
        <v>81</v>
      </c>
      <c r="D6096" t="s">
        <v>36</v>
      </c>
      <c r="E6096">
        <v>1000570</v>
      </c>
    </row>
    <row r="6097" spans="1:5" hidden="1">
      <c r="A6097">
        <v>2002</v>
      </c>
      <c r="B6097" t="s">
        <v>103</v>
      </c>
      <c r="C6097" t="s">
        <v>81</v>
      </c>
      <c r="D6097" t="s">
        <v>37</v>
      </c>
      <c r="E6097">
        <v>85461</v>
      </c>
    </row>
    <row r="6098" spans="1:5" hidden="1">
      <c r="A6098">
        <v>2002</v>
      </c>
      <c r="B6098" t="s">
        <v>103</v>
      </c>
      <c r="C6098" t="s">
        <v>81</v>
      </c>
      <c r="D6098" t="s">
        <v>38</v>
      </c>
      <c r="E6098">
        <v>915109</v>
      </c>
    </row>
    <row r="6099" spans="1:5" hidden="1">
      <c r="A6099">
        <v>2002</v>
      </c>
      <c r="B6099" t="s">
        <v>103</v>
      </c>
      <c r="C6099" t="s">
        <v>81</v>
      </c>
      <c r="D6099" t="s">
        <v>39</v>
      </c>
      <c r="E6099">
        <v>0</v>
      </c>
    </row>
    <row r="6100" spans="1:5" hidden="1">
      <c r="A6100">
        <v>2002</v>
      </c>
      <c r="B6100" t="s">
        <v>103</v>
      </c>
      <c r="C6100" t="s">
        <v>81</v>
      </c>
      <c r="D6100" t="s">
        <v>40</v>
      </c>
      <c r="E6100">
        <v>1725</v>
      </c>
    </row>
    <row r="6101" spans="1:5" hidden="1">
      <c r="A6101">
        <v>2002</v>
      </c>
      <c r="B6101" t="s">
        <v>103</v>
      </c>
      <c r="C6101" t="s">
        <v>81</v>
      </c>
      <c r="D6101" t="s">
        <v>41</v>
      </c>
      <c r="E6101">
        <v>1306</v>
      </c>
    </row>
    <row r="6102" spans="1:5" hidden="1">
      <c r="A6102">
        <v>2002</v>
      </c>
      <c r="B6102" t="s">
        <v>103</v>
      </c>
      <c r="C6102" t="s">
        <v>81</v>
      </c>
      <c r="D6102" t="s">
        <v>42</v>
      </c>
      <c r="E6102">
        <v>419</v>
      </c>
    </row>
    <row r="6103" spans="1:5" hidden="1">
      <c r="A6103">
        <v>2002</v>
      </c>
      <c r="B6103" t="s">
        <v>103</v>
      </c>
      <c r="C6103" t="s">
        <v>81</v>
      </c>
      <c r="D6103" t="s">
        <v>43</v>
      </c>
      <c r="E6103">
        <v>0</v>
      </c>
    </row>
    <row r="6104" spans="1:5" hidden="1">
      <c r="A6104">
        <v>2002</v>
      </c>
      <c r="B6104" t="s">
        <v>103</v>
      </c>
      <c r="C6104" t="s">
        <v>81</v>
      </c>
      <c r="D6104" t="s">
        <v>44</v>
      </c>
      <c r="E6104">
        <v>11693</v>
      </c>
    </row>
    <row r="6105" spans="1:5" hidden="1">
      <c r="A6105">
        <v>2002</v>
      </c>
      <c r="B6105" t="s">
        <v>103</v>
      </c>
      <c r="C6105" t="s">
        <v>81</v>
      </c>
      <c r="D6105" t="s">
        <v>48</v>
      </c>
      <c r="E6105">
        <v>1744740</v>
      </c>
    </row>
    <row r="6106" spans="1:5" hidden="1">
      <c r="A6106">
        <v>2002</v>
      </c>
      <c r="B6106" t="s">
        <v>103</v>
      </c>
      <c r="C6106" t="s">
        <v>81</v>
      </c>
      <c r="D6106" t="s">
        <v>49</v>
      </c>
      <c r="E6106">
        <v>115</v>
      </c>
    </row>
    <row r="6107" spans="1:5" hidden="1">
      <c r="A6107">
        <v>2002</v>
      </c>
      <c r="B6107" t="s">
        <v>103</v>
      </c>
      <c r="C6107" t="s">
        <v>81</v>
      </c>
      <c r="D6107" t="s">
        <v>50</v>
      </c>
      <c r="E6107">
        <v>0</v>
      </c>
    </row>
    <row r="6108" spans="1:5" hidden="1">
      <c r="A6108">
        <v>2002</v>
      </c>
      <c r="B6108" t="s">
        <v>103</v>
      </c>
      <c r="C6108" t="s">
        <v>81</v>
      </c>
      <c r="D6108" t="s">
        <v>51</v>
      </c>
      <c r="E6108">
        <v>115</v>
      </c>
    </row>
    <row r="6109" spans="1:5" hidden="1">
      <c r="A6109">
        <v>2002</v>
      </c>
      <c r="B6109" t="s">
        <v>103</v>
      </c>
      <c r="C6109" t="s">
        <v>81</v>
      </c>
      <c r="D6109" t="s">
        <v>52</v>
      </c>
      <c r="E6109">
        <v>0</v>
      </c>
    </row>
    <row r="6110" spans="1:5" hidden="1">
      <c r="A6110">
        <v>2002</v>
      </c>
      <c r="B6110" t="s">
        <v>103</v>
      </c>
      <c r="C6110" t="s">
        <v>81</v>
      </c>
      <c r="D6110" t="s">
        <v>53</v>
      </c>
      <c r="E6110">
        <v>0</v>
      </c>
    </row>
    <row r="6111" spans="1:5" hidden="1">
      <c r="A6111">
        <v>2002</v>
      </c>
      <c r="B6111" t="s">
        <v>103</v>
      </c>
      <c r="C6111" t="s">
        <v>81</v>
      </c>
      <c r="D6111" t="s">
        <v>54</v>
      </c>
      <c r="E6111">
        <v>0</v>
      </c>
    </row>
    <row r="6112" spans="1:5" hidden="1">
      <c r="A6112">
        <v>2002</v>
      </c>
      <c r="B6112" t="s">
        <v>103</v>
      </c>
      <c r="C6112" t="s">
        <v>81</v>
      </c>
      <c r="D6112" t="s">
        <v>55</v>
      </c>
      <c r="E6112">
        <v>895420</v>
      </c>
    </row>
    <row r="6113" spans="1:5" hidden="1">
      <c r="A6113">
        <v>2002</v>
      </c>
      <c r="B6113" t="s">
        <v>103</v>
      </c>
      <c r="C6113" t="s">
        <v>81</v>
      </c>
      <c r="D6113" t="s">
        <v>56</v>
      </c>
      <c r="E6113">
        <v>849205</v>
      </c>
    </row>
    <row r="6114" spans="1:5" hidden="1">
      <c r="A6114">
        <v>2002</v>
      </c>
      <c r="B6114" t="s">
        <v>103</v>
      </c>
      <c r="C6114" t="s">
        <v>81</v>
      </c>
      <c r="D6114" t="s">
        <v>57</v>
      </c>
      <c r="E6114">
        <v>776023</v>
      </c>
    </row>
    <row r="6115" spans="1:5" hidden="1">
      <c r="A6115">
        <v>2002</v>
      </c>
      <c r="B6115" t="s">
        <v>103</v>
      </c>
      <c r="C6115" t="s">
        <v>81</v>
      </c>
      <c r="D6115" t="s">
        <v>58</v>
      </c>
      <c r="E6115">
        <v>73182</v>
      </c>
    </row>
    <row r="6116" spans="1:5" hidden="1">
      <c r="A6116">
        <v>2002</v>
      </c>
      <c r="B6116" t="s">
        <v>103</v>
      </c>
      <c r="C6116" t="s">
        <v>81</v>
      </c>
      <c r="D6116" t="s">
        <v>59</v>
      </c>
      <c r="E6116">
        <v>496165</v>
      </c>
    </row>
    <row r="6117" spans="1:5" hidden="1">
      <c r="A6117">
        <v>2002</v>
      </c>
      <c r="B6117" t="s">
        <v>103</v>
      </c>
      <c r="C6117" t="s">
        <v>81</v>
      </c>
      <c r="D6117" t="s">
        <v>61</v>
      </c>
      <c r="E6117">
        <v>18690</v>
      </c>
    </row>
    <row r="6118" spans="1:5" hidden="1">
      <c r="A6118">
        <v>2002</v>
      </c>
      <c r="B6118" t="s">
        <v>103</v>
      </c>
      <c r="C6118" t="s">
        <v>81</v>
      </c>
      <c r="D6118" t="s">
        <v>64</v>
      </c>
      <c r="E6118">
        <v>477475</v>
      </c>
    </row>
    <row r="6119" spans="1:5" hidden="1">
      <c r="A6119">
        <v>2002</v>
      </c>
      <c r="B6119" t="s">
        <v>103</v>
      </c>
      <c r="C6119" t="s">
        <v>81</v>
      </c>
      <c r="D6119" t="s">
        <v>66</v>
      </c>
      <c r="E6119">
        <v>13220</v>
      </c>
    </row>
    <row r="6120" spans="1:5" hidden="1">
      <c r="A6120">
        <v>2002</v>
      </c>
      <c r="B6120" t="s">
        <v>103</v>
      </c>
      <c r="C6120" t="s">
        <v>81</v>
      </c>
      <c r="D6120" t="s">
        <v>67</v>
      </c>
      <c r="E6120">
        <v>0</v>
      </c>
    </row>
    <row r="6121" spans="1:5" hidden="1">
      <c r="A6121">
        <v>2002</v>
      </c>
      <c r="B6121" t="s">
        <v>103</v>
      </c>
      <c r="C6121" t="s">
        <v>81</v>
      </c>
      <c r="D6121" t="s">
        <v>69</v>
      </c>
      <c r="E6121">
        <v>0</v>
      </c>
    </row>
    <row r="6122" spans="1:5" hidden="1">
      <c r="A6122">
        <v>2002</v>
      </c>
      <c r="B6122" t="s">
        <v>103</v>
      </c>
      <c r="C6122" t="s">
        <v>81</v>
      </c>
      <c r="D6122" t="s">
        <v>70</v>
      </c>
      <c r="E6122">
        <v>0</v>
      </c>
    </row>
    <row r="6123" spans="1:5" hidden="1">
      <c r="A6123">
        <v>2002</v>
      </c>
      <c r="B6123" t="s">
        <v>103</v>
      </c>
      <c r="C6123" t="s">
        <v>81</v>
      </c>
      <c r="D6123" t="s">
        <v>86</v>
      </c>
      <c r="E6123">
        <v>1831704</v>
      </c>
    </row>
    <row r="6124" spans="1:5" hidden="1">
      <c r="A6124">
        <v>2002</v>
      </c>
      <c r="B6124" t="s">
        <v>103</v>
      </c>
      <c r="C6124" t="s">
        <v>81</v>
      </c>
      <c r="D6124" t="s">
        <v>87</v>
      </c>
      <c r="E6124">
        <v>1378408</v>
      </c>
    </row>
    <row r="6125" spans="1:5" hidden="1">
      <c r="A6125">
        <v>2002</v>
      </c>
      <c r="B6125" t="s">
        <v>103</v>
      </c>
      <c r="C6125" t="s">
        <v>81</v>
      </c>
      <c r="D6125" t="s">
        <v>88</v>
      </c>
      <c r="E6125">
        <v>418747</v>
      </c>
    </row>
    <row r="6126" spans="1:5" hidden="1">
      <c r="A6126">
        <v>2002</v>
      </c>
      <c r="B6126" t="s">
        <v>103</v>
      </c>
      <c r="C6126" t="s">
        <v>81</v>
      </c>
      <c r="D6126" t="s">
        <v>89</v>
      </c>
      <c r="E6126">
        <v>34550</v>
      </c>
    </row>
    <row r="6127" spans="1:5" hidden="1">
      <c r="A6127">
        <v>2002</v>
      </c>
      <c r="B6127" t="s">
        <v>103</v>
      </c>
      <c r="C6127" t="s">
        <v>81</v>
      </c>
      <c r="D6127" t="s">
        <v>77</v>
      </c>
      <c r="E6127">
        <v>139449</v>
      </c>
    </row>
    <row r="6128" spans="1:5" hidden="1">
      <c r="A6128">
        <v>2002</v>
      </c>
      <c r="B6128" t="s">
        <v>104</v>
      </c>
      <c r="C6128" t="s">
        <v>7</v>
      </c>
      <c r="D6128" t="s">
        <v>263</v>
      </c>
      <c r="E6128">
        <v>-32782</v>
      </c>
    </row>
    <row r="6129" spans="1:6" hidden="1">
      <c r="A6129">
        <v>2002</v>
      </c>
      <c r="B6129" t="s">
        <v>104</v>
      </c>
      <c r="C6129" t="s">
        <v>7</v>
      </c>
      <c r="D6129" t="s">
        <v>8</v>
      </c>
      <c r="E6129">
        <v>0</v>
      </c>
      <c r="F6129">
        <v>20</v>
      </c>
    </row>
    <row r="6130" spans="1:6" hidden="1">
      <c r="A6130">
        <v>2002</v>
      </c>
      <c r="B6130" t="s">
        <v>104</v>
      </c>
      <c r="C6130" t="s">
        <v>7</v>
      </c>
      <c r="D6130" t="s">
        <v>9</v>
      </c>
      <c r="E6130">
        <v>0</v>
      </c>
      <c r="F6130">
        <v>20</v>
      </c>
    </row>
    <row r="6131" spans="1:6" hidden="1">
      <c r="A6131">
        <v>2002</v>
      </c>
      <c r="B6131" t="s">
        <v>104</v>
      </c>
      <c r="C6131" t="s">
        <v>10</v>
      </c>
      <c r="D6131" t="s">
        <v>11</v>
      </c>
      <c r="E6131">
        <v>-32723</v>
      </c>
    </row>
    <row r="6132" spans="1:6" hidden="1">
      <c r="A6132">
        <v>2002</v>
      </c>
      <c r="B6132" t="s">
        <v>104</v>
      </c>
      <c r="C6132" t="s">
        <v>10</v>
      </c>
      <c r="D6132" t="s">
        <v>91</v>
      </c>
      <c r="E6132">
        <v>18045</v>
      </c>
    </row>
    <row r="6133" spans="1:6" hidden="1">
      <c r="A6133">
        <v>2002</v>
      </c>
      <c r="B6133" t="s">
        <v>104</v>
      </c>
      <c r="C6133" t="s">
        <v>10</v>
      </c>
      <c r="D6133" t="s">
        <v>92</v>
      </c>
      <c r="E6133">
        <v>15653</v>
      </c>
    </row>
    <row r="6134" spans="1:6" hidden="1">
      <c r="A6134">
        <v>2002</v>
      </c>
      <c r="B6134" t="s">
        <v>104</v>
      </c>
      <c r="C6134" t="s">
        <v>10</v>
      </c>
      <c r="D6134" t="s">
        <v>14</v>
      </c>
      <c r="E6134">
        <v>2417</v>
      </c>
    </row>
    <row r="6135" spans="1:6" hidden="1">
      <c r="A6135">
        <v>2002</v>
      </c>
      <c r="B6135" t="s">
        <v>104</v>
      </c>
      <c r="C6135" t="s">
        <v>10</v>
      </c>
      <c r="D6135" t="s">
        <v>17</v>
      </c>
      <c r="E6135">
        <v>0</v>
      </c>
      <c r="F6135">
        <v>20</v>
      </c>
    </row>
    <row r="6136" spans="1:6" hidden="1">
      <c r="A6136">
        <v>2002</v>
      </c>
      <c r="B6136" t="s">
        <v>104</v>
      </c>
      <c r="C6136" t="s">
        <v>10</v>
      </c>
      <c r="D6136" t="s">
        <v>18</v>
      </c>
      <c r="E6136">
        <v>2778</v>
      </c>
    </row>
    <row r="6137" spans="1:6" hidden="1">
      <c r="A6137">
        <v>2002</v>
      </c>
      <c r="B6137" t="s">
        <v>104</v>
      </c>
      <c r="C6137" t="s">
        <v>10</v>
      </c>
      <c r="D6137" t="s">
        <v>19</v>
      </c>
      <c r="E6137">
        <v>7472</v>
      </c>
    </row>
    <row r="6138" spans="1:6" hidden="1">
      <c r="A6138">
        <v>2002</v>
      </c>
      <c r="B6138" t="s">
        <v>104</v>
      </c>
      <c r="C6138" t="s">
        <v>10</v>
      </c>
      <c r="D6138" t="s">
        <v>20</v>
      </c>
      <c r="E6138">
        <v>-30332</v>
      </c>
    </row>
    <row r="6139" spans="1:6" hidden="1">
      <c r="A6139">
        <v>2002</v>
      </c>
      <c r="B6139" t="s">
        <v>104</v>
      </c>
      <c r="C6139" t="s">
        <v>10</v>
      </c>
      <c r="D6139" t="s">
        <v>21</v>
      </c>
      <c r="E6139">
        <v>-30332</v>
      </c>
    </row>
    <row r="6140" spans="1:6" hidden="1">
      <c r="A6140">
        <v>2002</v>
      </c>
      <c r="B6140" t="s">
        <v>104</v>
      </c>
      <c r="C6140" t="s">
        <v>10</v>
      </c>
      <c r="D6140" t="s">
        <v>22</v>
      </c>
      <c r="E6140">
        <v>-33982</v>
      </c>
    </row>
    <row r="6141" spans="1:6" hidden="1">
      <c r="A6141">
        <v>2002</v>
      </c>
      <c r="B6141" t="s">
        <v>104</v>
      </c>
      <c r="C6141" t="s">
        <v>23</v>
      </c>
      <c r="D6141" t="s">
        <v>24</v>
      </c>
      <c r="E6141">
        <v>15558</v>
      </c>
    </row>
    <row r="6142" spans="1:6" hidden="1">
      <c r="A6142">
        <v>2002</v>
      </c>
      <c r="B6142" t="s">
        <v>104</v>
      </c>
      <c r="C6142" t="s">
        <v>23</v>
      </c>
      <c r="D6142" t="s">
        <v>25</v>
      </c>
      <c r="E6142">
        <v>12003</v>
      </c>
    </row>
    <row r="6143" spans="1:6" hidden="1">
      <c r="A6143">
        <v>2002</v>
      </c>
      <c r="B6143" t="s">
        <v>104</v>
      </c>
      <c r="C6143" t="s">
        <v>23</v>
      </c>
      <c r="D6143" t="s">
        <v>26</v>
      </c>
      <c r="E6143">
        <v>3555</v>
      </c>
    </row>
    <row r="6144" spans="1:6" hidden="1">
      <c r="A6144">
        <v>2002</v>
      </c>
      <c r="B6144" t="s">
        <v>104</v>
      </c>
      <c r="C6144" t="s">
        <v>23</v>
      </c>
      <c r="D6144" t="s">
        <v>27</v>
      </c>
      <c r="E6144">
        <v>70</v>
      </c>
    </row>
    <row r="6145" spans="1:5" hidden="1">
      <c r="A6145">
        <v>2002</v>
      </c>
      <c r="B6145" t="s">
        <v>104</v>
      </c>
      <c r="C6145" t="s">
        <v>23</v>
      </c>
      <c r="D6145" t="s">
        <v>29</v>
      </c>
      <c r="E6145">
        <v>70</v>
      </c>
    </row>
    <row r="6146" spans="1:5" hidden="1">
      <c r="A6146">
        <v>2002</v>
      </c>
      <c r="B6146" t="s">
        <v>104</v>
      </c>
      <c r="C6146" t="s">
        <v>23</v>
      </c>
      <c r="D6146" t="s">
        <v>33</v>
      </c>
      <c r="E6146">
        <v>50</v>
      </c>
    </row>
    <row r="6147" spans="1:5" hidden="1">
      <c r="A6147">
        <v>2002</v>
      </c>
      <c r="B6147" t="s">
        <v>104</v>
      </c>
      <c r="C6147" t="s">
        <v>23</v>
      </c>
      <c r="D6147" t="s">
        <v>34</v>
      </c>
      <c r="E6147">
        <v>50</v>
      </c>
    </row>
    <row r="6148" spans="1:5" hidden="1">
      <c r="A6148">
        <v>2002</v>
      </c>
      <c r="B6148" t="s">
        <v>104</v>
      </c>
      <c r="C6148" t="s">
        <v>23</v>
      </c>
      <c r="D6148" t="s">
        <v>35</v>
      </c>
      <c r="E6148">
        <v>214</v>
      </c>
    </row>
    <row r="6149" spans="1:5" hidden="1">
      <c r="A6149">
        <v>2002</v>
      </c>
      <c r="B6149" t="s">
        <v>104</v>
      </c>
      <c r="C6149" t="s">
        <v>23</v>
      </c>
      <c r="D6149" t="s">
        <v>39</v>
      </c>
      <c r="E6149">
        <v>0</v>
      </c>
    </row>
    <row r="6150" spans="1:5" hidden="1">
      <c r="A6150">
        <v>2002</v>
      </c>
      <c r="B6150" t="s">
        <v>104</v>
      </c>
      <c r="C6150" t="s">
        <v>23</v>
      </c>
      <c r="D6150" t="s">
        <v>40</v>
      </c>
      <c r="E6150">
        <v>0</v>
      </c>
    </row>
    <row r="6151" spans="1:5" hidden="1">
      <c r="A6151">
        <v>2002</v>
      </c>
      <c r="B6151" t="s">
        <v>104</v>
      </c>
      <c r="C6151" t="s">
        <v>23</v>
      </c>
      <c r="D6151" t="s">
        <v>41</v>
      </c>
      <c r="E6151">
        <v>0</v>
      </c>
    </row>
    <row r="6152" spans="1:5" hidden="1">
      <c r="A6152">
        <v>2002</v>
      </c>
      <c r="B6152" t="s">
        <v>104</v>
      </c>
      <c r="C6152" t="s">
        <v>23</v>
      </c>
      <c r="D6152" t="s">
        <v>42</v>
      </c>
      <c r="E6152">
        <v>0</v>
      </c>
    </row>
    <row r="6153" spans="1:5" hidden="1">
      <c r="A6153">
        <v>2002</v>
      </c>
      <c r="B6153" t="s">
        <v>104</v>
      </c>
      <c r="C6153" t="s">
        <v>23</v>
      </c>
      <c r="D6153" t="s">
        <v>43</v>
      </c>
      <c r="E6153">
        <v>0</v>
      </c>
    </row>
    <row r="6154" spans="1:5" hidden="1">
      <c r="A6154">
        <v>2002</v>
      </c>
      <c r="B6154" t="s">
        <v>104</v>
      </c>
      <c r="C6154" t="s">
        <v>23</v>
      </c>
      <c r="D6154" t="s">
        <v>44</v>
      </c>
      <c r="E6154">
        <v>0</v>
      </c>
    </row>
    <row r="6155" spans="1:5" hidden="1">
      <c r="A6155">
        <v>2002</v>
      </c>
      <c r="B6155" t="s">
        <v>104</v>
      </c>
      <c r="C6155" t="s">
        <v>23</v>
      </c>
      <c r="D6155" t="s">
        <v>45</v>
      </c>
      <c r="E6155">
        <v>0</v>
      </c>
    </row>
    <row r="6156" spans="1:5" hidden="1">
      <c r="A6156">
        <v>2002</v>
      </c>
      <c r="B6156" t="s">
        <v>104</v>
      </c>
      <c r="C6156" t="s">
        <v>23</v>
      </c>
      <c r="D6156" t="s">
        <v>46</v>
      </c>
      <c r="E6156">
        <v>0</v>
      </c>
    </row>
    <row r="6157" spans="1:5" hidden="1">
      <c r="A6157">
        <v>2002</v>
      </c>
      <c r="B6157" t="s">
        <v>104</v>
      </c>
      <c r="C6157" t="s">
        <v>23</v>
      </c>
      <c r="D6157" t="s">
        <v>47</v>
      </c>
      <c r="E6157">
        <v>0</v>
      </c>
    </row>
    <row r="6158" spans="1:5" hidden="1">
      <c r="A6158">
        <v>2002</v>
      </c>
      <c r="B6158" t="s">
        <v>104</v>
      </c>
      <c r="C6158" t="s">
        <v>23</v>
      </c>
      <c r="D6158" t="s">
        <v>48</v>
      </c>
      <c r="E6158">
        <v>37919</v>
      </c>
    </row>
    <row r="6159" spans="1:5" hidden="1">
      <c r="A6159">
        <v>2002</v>
      </c>
      <c r="B6159" t="s">
        <v>104</v>
      </c>
      <c r="C6159" t="s">
        <v>23</v>
      </c>
      <c r="D6159" t="s">
        <v>55</v>
      </c>
      <c r="E6159">
        <v>115</v>
      </c>
    </row>
    <row r="6160" spans="1:5" hidden="1">
      <c r="A6160">
        <v>2002</v>
      </c>
      <c r="B6160" t="s">
        <v>104</v>
      </c>
      <c r="C6160" t="s">
        <v>23</v>
      </c>
      <c r="D6160" t="s">
        <v>56</v>
      </c>
      <c r="E6160">
        <v>37804</v>
      </c>
    </row>
    <row r="6161" spans="1:5" hidden="1">
      <c r="A6161">
        <v>2002</v>
      </c>
      <c r="B6161" t="s">
        <v>104</v>
      </c>
      <c r="C6161" t="s">
        <v>23</v>
      </c>
      <c r="D6161" t="s">
        <v>57</v>
      </c>
      <c r="E6161">
        <v>34550</v>
      </c>
    </row>
    <row r="6162" spans="1:5" hidden="1">
      <c r="A6162">
        <v>2002</v>
      </c>
      <c r="B6162" t="s">
        <v>104</v>
      </c>
      <c r="C6162" t="s">
        <v>23</v>
      </c>
      <c r="D6162" t="s">
        <v>58</v>
      </c>
      <c r="E6162">
        <v>3254</v>
      </c>
    </row>
    <row r="6163" spans="1:5" hidden="1">
      <c r="A6163">
        <v>2002</v>
      </c>
      <c r="B6163" t="s">
        <v>104</v>
      </c>
      <c r="C6163" t="s">
        <v>23</v>
      </c>
      <c r="D6163" t="s">
        <v>59</v>
      </c>
      <c r="E6163">
        <v>0</v>
      </c>
    </row>
    <row r="6164" spans="1:5" hidden="1">
      <c r="A6164">
        <v>2002</v>
      </c>
      <c r="B6164" t="s">
        <v>104</v>
      </c>
      <c r="C6164" t="s">
        <v>23</v>
      </c>
      <c r="D6164" t="s">
        <v>60</v>
      </c>
      <c r="E6164">
        <v>0</v>
      </c>
    </row>
    <row r="6165" spans="1:5" hidden="1">
      <c r="A6165">
        <v>2002</v>
      </c>
      <c r="B6165" t="s">
        <v>104</v>
      </c>
      <c r="C6165" t="s">
        <v>23</v>
      </c>
      <c r="D6165" t="s">
        <v>64</v>
      </c>
      <c r="E6165">
        <v>0</v>
      </c>
    </row>
    <row r="6166" spans="1:5" hidden="1">
      <c r="A6166">
        <v>2002</v>
      </c>
      <c r="B6166" t="s">
        <v>104</v>
      </c>
      <c r="C6166" t="s">
        <v>23</v>
      </c>
      <c r="D6166" t="s">
        <v>66</v>
      </c>
      <c r="E6166">
        <v>0</v>
      </c>
    </row>
    <row r="6167" spans="1:5" hidden="1">
      <c r="A6167">
        <v>2002</v>
      </c>
      <c r="B6167" t="s">
        <v>104</v>
      </c>
      <c r="C6167" t="s">
        <v>23</v>
      </c>
      <c r="D6167" t="s">
        <v>67</v>
      </c>
      <c r="E6167">
        <v>0</v>
      </c>
    </row>
    <row r="6168" spans="1:5" hidden="1">
      <c r="A6168">
        <v>2002</v>
      </c>
      <c r="B6168" t="s">
        <v>104</v>
      </c>
      <c r="C6168" t="s">
        <v>23</v>
      </c>
      <c r="D6168" t="s">
        <v>68</v>
      </c>
      <c r="E6168">
        <v>0</v>
      </c>
    </row>
    <row r="6169" spans="1:5" hidden="1">
      <c r="A6169">
        <v>2002</v>
      </c>
      <c r="B6169" t="s">
        <v>104</v>
      </c>
      <c r="C6169" t="s">
        <v>23</v>
      </c>
      <c r="D6169" t="s">
        <v>70</v>
      </c>
      <c r="E6169">
        <v>0</v>
      </c>
    </row>
    <row r="6170" spans="1:5" hidden="1">
      <c r="A6170">
        <v>2002</v>
      </c>
      <c r="B6170" t="s">
        <v>104</v>
      </c>
      <c r="C6170" t="s">
        <v>23</v>
      </c>
      <c r="D6170" t="s">
        <v>71</v>
      </c>
      <c r="E6170">
        <v>0</v>
      </c>
    </row>
    <row r="6171" spans="1:5" hidden="1">
      <c r="A6171">
        <v>2002</v>
      </c>
      <c r="B6171" t="s">
        <v>104</v>
      </c>
      <c r="C6171" t="s">
        <v>23</v>
      </c>
      <c r="D6171" t="s">
        <v>72</v>
      </c>
      <c r="E6171">
        <v>20640</v>
      </c>
    </row>
    <row r="6172" spans="1:5" hidden="1">
      <c r="A6172">
        <v>2002</v>
      </c>
      <c r="B6172" t="s">
        <v>104</v>
      </c>
      <c r="C6172" t="s">
        <v>23</v>
      </c>
      <c r="D6172" t="s">
        <v>73</v>
      </c>
      <c r="E6172">
        <v>37804</v>
      </c>
    </row>
    <row r="6173" spans="1:5" hidden="1">
      <c r="A6173">
        <v>2002</v>
      </c>
      <c r="B6173" t="s">
        <v>104</v>
      </c>
      <c r="C6173" t="s">
        <v>23</v>
      </c>
      <c r="D6173" t="s">
        <v>74</v>
      </c>
      <c r="E6173">
        <v>37804</v>
      </c>
    </row>
    <row r="6174" spans="1:5" hidden="1">
      <c r="A6174">
        <v>2002</v>
      </c>
      <c r="B6174" t="s">
        <v>104</v>
      </c>
      <c r="C6174" t="s">
        <v>23</v>
      </c>
      <c r="D6174" t="s">
        <v>76</v>
      </c>
      <c r="E6174">
        <v>3650</v>
      </c>
    </row>
    <row r="6175" spans="1:5" hidden="1">
      <c r="A6175">
        <v>2002</v>
      </c>
      <c r="B6175" t="s">
        <v>104</v>
      </c>
      <c r="C6175" t="s">
        <v>23</v>
      </c>
      <c r="D6175" t="s">
        <v>77</v>
      </c>
      <c r="E6175">
        <v>2391</v>
      </c>
    </row>
    <row r="6176" spans="1:5" hidden="1">
      <c r="A6176">
        <v>2002</v>
      </c>
      <c r="B6176" t="s">
        <v>104</v>
      </c>
      <c r="C6176" t="s">
        <v>23</v>
      </c>
      <c r="D6176" t="s">
        <v>78</v>
      </c>
      <c r="E6176">
        <v>3650</v>
      </c>
    </row>
    <row r="6177" spans="1:5" hidden="1">
      <c r="A6177">
        <v>2002</v>
      </c>
      <c r="B6177" t="s">
        <v>104</v>
      </c>
      <c r="C6177" t="s">
        <v>23</v>
      </c>
      <c r="D6177" t="s">
        <v>79</v>
      </c>
      <c r="E6177">
        <v>0</v>
      </c>
    </row>
    <row r="6178" spans="1:5" hidden="1">
      <c r="A6178">
        <v>2002</v>
      </c>
      <c r="B6178" t="s">
        <v>104</v>
      </c>
      <c r="C6178" t="s">
        <v>23</v>
      </c>
      <c r="D6178" t="s">
        <v>80</v>
      </c>
      <c r="E6178">
        <v>0</v>
      </c>
    </row>
    <row r="6179" spans="1:5" hidden="1">
      <c r="A6179">
        <v>2002</v>
      </c>
      <c r="B6179" t="s">
        <v>104</v>
      </c>
      <c r="C6179" t="s">
        <v>81</v>
      </c>
      <c r="D6179" t="s">
        <v>30</v>
      </c>
      <c r="E6179">
        <v>0</v>
      </c>
    </row>
    <row r="6180" spans="1:5" hidden="1">
      <c r="A6180">
        <v>2002</v>
      </c>
      <c r="B6180" t="s">
        <v>104</v>
      </c>
      <c r="C6180" t="s">
        <v>81</v>
      </c>
      <c r="D6180" t="s">
        <v>32</v>
      </c>
      <c r="E6180">
        <v>0</v>
      </c>
    </row>
    <row r="6181" spans="1:5" hidden="1">
      <c r="A6181">
        <v>2002</v>
      </c>
      <c r="B6181" t="s">
        <v>104</v>
      </c>
      <c r="C6181" t="s">
        <v>81</v>
      </c>
      <c r="D6181" t="s">
        <v>33</v>
      </c>
      <c r="E6181">
        <v>411</v>
      </c>
    </row>
    <row r="6182" spans="1:5" hidden="1">
      <c r="A6182">
        <v>2002</v>
      </c>
      <c r="B6182" t="s">
        <v>104</v>
      </c>
      <c r="C6182" t="s">
        <v>81</v>
      </c>
      <c r="D6182" t="s">
        <v>34</v>
      </c>
      <c r="E6182">
        <v>411</v>
      </c>
    </row>
    <row r="6183" spans="1:5" hidden="1">
      <c r="A6183">
        <v>2002</v>
      </c>
      <c r="B6183" t="s">
        <v>104</v>
      </c>
      <c r="C6183" t="s">
        <v>81</v>
      </c>
      <c r="D6183" t="s">
        <v>35</v>
      </c>
      <c r="E6183">
        <v>406</v>
      </c>
    </row>
    <row r="6184" spans="1:5" hidden="1">
      <c r="A6184">
        <v>2002</v>
      </c>
      <c r="B6184" t="s">
        <v>104</v>
      </c>
      <c r="C6184" t="s">
        <v>81</v>
      </c>
      <c r="D6184" t="s">
        <v>36</v>
      </c>
      <c r="E6184">
        <v>0</v>
      </c>
    </row>
    <row r="6185" spans="1:5" hidden="1">
      <c r="A6185">
        <v>2002</v>
      </c>
      <c r="B6185" t="s">
        <v>104</v>
      </c>
      <c r="C6185" t="s">
        <v>81</v>
      </c>
      <c r="D6185" t="s">
        <v>37</v>
      </c>
      <c r="E6185">
        <v>0</v>
      </c>
    </row>
    <row r="6186" spans="1:5" hidden="1">
      <c r="A6186">
        <v>2002</v>
      </c>
      <c r="B6186" t="s">
        <v>104</v>
      </c>
      <c r="C6186" t="s">
        <v>81</v>
      </c>
      <c r="D6186" t="s">
        <v>38</v>
      </c>
      <c r="E6186">
        <v>0</v>
      </c>
    </row>
    <row r="6187" spans="1:5" hidden="1">
      <c r="A6187">
        <v>2002</v>
      </c>
      <c r="B6187" t="s">
        <v>104</v>
      </c>
      <c r="C6187" t="s">
        <v>81</v>
      </c>
      <c r="D6187" t="s">
        <v>39</v>
      </c>
      <c r="E6187">
        <v>0</v>
      </c>
    </row>
    <row r="6188" spans="1:5" hidden="1">
      <c r="A6188">
        <v>2002</v>
      </c>
      <c r="B6188" t="s">
        <v>104</v>
      </c>
      <c r="C6188" t="s">
        <v>81</v>
      </c>
      <c r="D6188" t="s">
        <v>40</v>
      </c>
      <c r="E6188">
        <v>0</v>
      </c>
    </row>
    <row r="6189" spans="1:5" hidden="1">
      <c r="A6189">
        <v>2002</v>
      </c>
      <c r="B6189" t="s">
        <v>104</v>
      </c>
      <c r="C6189" t="s">
        <v>81</v>
      </c>
      <c r="D6189" t="s">
        <v>41</v>
      </c>
      <c r="E6189">
        <v>0</v>
      </c>
    </row>
    <row r="6190" spans="1:5" hidden="1">
      <c r="A6190">
        <v>2002</v>
      </c>
      <c r="B6190" t="s">
        <v>104</v>
      </c>
      <c r="C6190" t="s">
        <v>81</v>
      </c>
      <c r="D6190" t="s">
        <v>42</v>
      </c>
      <c r="E6190">
        <v>0</v>
      </c>
    </row>
    <row r="6191" spans="1:5" hidden="1">
      <c r="A6191">
        <v>2002</v>
      </c>
      <c r="B6191" t="s">
        <v>104</v>
      </c>
      <c r="C6191" t="s">
        <v>81</v>
      </c>
      <c r="D6191" t="s">
        <v>43</v>
      </c>
      <c r="E6191">
        <v>0</v>
      </c>
    </row>
    <row r="6192" spans="1:5" hidden="1">
      <c r="A6192">
        <v>2002</v>
      </c>
      <c r="B6192" t="s">
        <v>104</v>
      </c>
      <c r="C6192" t="s">
        <v>81</v>
      </c>
      <c r="D6192" t="s">
        <v>44</v>
      </c>
      <c r="E6192">
        <v>0</v>
      </c>
    </row>
    <row r="6193" spans="1:5" hidden="1">
      <c r="A6193">
        <v>2002</v>
      </c>
      <c r="B6193" t="s">
        <v>104</v>
      </c>
      <c r="C6193" t="s">
        <v>81</v>
      </c>
      <c r="D6193" t="s">
        <v>48</v>
      </c>
      <c r="E6193">
        <v>115</v>
      </c>
    </row>
    <row r="6194" spans="1:5" hidden="1">
      <c r="A6194">
        <v>2002</v>
      </c>
      <c r="B6194" t="s">
        <v>104</v>
      </c>
      <c r="C6194" t="s">
        <v>81</v>
      </c>
      <c r="D6194" t="s">
        <v>49</v>
      </c>
      <c r="E6194">
        <v>115</v>
      </c>
    </row>
    <row r="6195" spans="1:5" hidden="1">
      <c r="A6195">
        <v>2002</v>
      </c>
      <c r="B6195" t="s">
        <v>104</v>
      </c>
      <c r="C6195" t="s">
        <v>81</v>
      </c>
      <c r="D6195" t="s">
        <v>50</v>
      </c>
      <c r="E6195">
        <v>0</v>
      </c>
    </row>
    <row r="6196" spans="1:5" hidden="1">
      <c r="A6196">
        <v>2002</v>
      </c>
      <c r="B6196" t="s">
        <v>104</v>
      </c>
      <c r="C6196" t="s">
        <v>81</v>
      </c>
      <c r="D6196" t="s">
        <v>51</v>
      </c>
      <c r="E6196">
        <v>115</v>
      </c>
    </row>
    <row r="6197" spans="1:5" hidden="1">
      <c r="A6197">
        <v>2002</v>
      </c>
      <c r="B6197" t="s">
        <v>104</v>
      </c>
      <c r="C6197" t="s">
        <v>81</v>
      </c>
      <c r="D6197" t="s">
        <v>52</v>
      </c>
      <c r="E6197">
        <v>0</v>
      </c>
    </row>
    <row r="6198" spans="1:5" hidden="1">
      <c r="A6198">
        <v>2002</v>
      </c>
      <c r="B6198" t="s">
        <v>104</v>
      </c>
      <c r="C6198" t="s">
        <v>81</v>
      </c>
      <c r="D6198" t="s">
        <v>53</v>
      </c>
      <c r="E6198">
        <v>0</v>
      </c>
    </row>
    <row r="6199" spans="1:5" hidden="1">
      <c r="A6199">
        <v>2002</v>
      </c>
      <c r="B6199" t="s">
        <v>104</v>
      </c>
      <c r="C6199" t="s">
        <v>81</v>
      </c>
      <c r="D6199" t="s">
        <v>54</v>
      </c>
      <c r="E6199">
        <v>0</v>
      </c>
    </row>
    <row r="6200" spans="1:5" hidden="1">
      <c r="A6200">
        <v>2002</v>
      </c>
      <c r="B6200" t="s">
        <v>104</v>
      </c>
      <c r="C6200" t="s">
        <v>81</v>
      </c>
      <c r="D6200" t="s">
        <v>59</v>
      </c>
      <c r="E6200">
        <v>4694</v>
      </c>
    </row>
    <row r="6201" spans="1:5" hidden="1">
      <c r="A6201">
        <v>2002</v>
      </c>
      <c r="B6201" t="s">
        <v>104</v>
      </c>
      <c r="C6201" t="s">
        <v>81</v>
      </c>
      <c r="D6201" t="s">
        <v>61</v>
      </c>
      <c r="E6201">
        <v>0</v>
      </c>
    </row>
    <row r="6202" spans="1:5" hidden="1">
      <c r="A6202">
        <v>2002</v>
      </c>
      <c r="B6202" t="s">
        <v>104</v>
      </c>
      <c r="C6202" t="s">
        <v>81</v>
      </c>
      <c r="D6202" t="s">
        <v>64</v>
      </c>
      <c r="E6202">
        <v>4694</v>
      </c>
    </row>
    <row r="6203" spans="1:5" hidden="1">
      <c r="A6203">
        <v>2002</v>
      </c>
      <c r="B6203" t="s">
        <v>104</v>
      </c>
      <c r="C6203" t="s">
        <v>81</v>
      </c>
      <c r="D6203" t="s">
        <v>67</v>
      </c>
      <c r="E6203">
        <v>0</v>
      </c>
    </row>
    <row r="6204" spans="1:5" hidden="1">
      <c r="A6204">
        <v>2002</v>
      </c>
      <c r="B6204" t="s">
        <v>104</v>
      </c>
      <c r="C6204" t="s">
        <v>81</v>
      </c>
      <c r="D6204" t="s">
        <v>69</v>
      </c>
      <c r="E6204">
        <v>0</v>
      </c>
    </row>
    <row r="6205" spans="1:5" hidden="1">
      <c r="A6205">
        <v>2002</v>
      </c>
      <c r="B6205" t="s">
        <v>104</v>
      </c>
      <c r="C6205" t="s">
        <v>81</v>
      </c>
      <c r="D6205" t="s">
        <v>70</v>
      </c>
      <c r="E6205">
        <v>0</v>
      </c>
    </row>
    <row r="6206" spans="1:5" hidden="1">
      <c r="A6206">
        <v>2002</v>
      </c>
      <c r="B6206" t="s">
        <v>104</v>
      </c>
      <c r="C6206" t="s">
        <v>81</v>
      </c>
      <c r="D6206" t="s">
        <v>86</v>
      </c>
      <c r="E6206">
        <v>38685</v>
      </c>
    </row>
    <row r="6207" spans="1:5" hidden="1">
      <c r="A6207">
        <v>2002</v>
      </c>
      <c r="B6207" t="s">
        <v>104</v>
      </c>
      <c r="C6207" t="s">
        <v>81</v>
      </c>
      <c r="D6207" t="s">
        <v>87</v>
      </c>
      <c r="E6207">
        <v>3892</v>
      </c>
    </row>
    <row r="6208" spans="1:5" hidden="1">
      <c r="A6208">
        <v>2002</v>
      </c>
      <c r="B6208" t="s">
        <v>104</v>
      </c>
      <c r="C6208" t="s">
        <v>81</v>
      </c>
      <c r="D6208" t="s">
        <v>88</v>
      </c>
      <c r="E6208">
        <v>243</v>
      </c>
    </row>
    <row r="6209" spans="1:5" hidden="1">
      <c r="A6209">
        <v>2002</v>
      </c>
      <c r="B6209" t="s">
        <v>104</v>
      </c>
      <c r="C6209" t="s">
        <v>81</v>
      </c>
      <c r="D6209" t="s">
        <v>89</v>
      </c>
      <c r="E6209">
        <v>34550</v>
      </c>
    </row>
    <row r="6210" spans="1:5" hidden="1">
      <c r="A6210">
        <v>2002</v>
      </c>
      <c r="B6210" t="s">
        <v>104</v>
      </c>
      <c r="C6210" t="s">
        <v>81</v>
      </c>
      <c r="D6210" t="s">
        <v>77</v>
      </c>
      <c r="E6210">
        <v>2391</v>
      </c>
    </row>
    <row r="6211" spans="1:5" hidden="1">
      <c r="A6211">
        <v>2002</v>
      </c>
      <c r="B6211" t="s">
        <v>105</v>
      </c>
      <c r="C6211" t="s">
        <v>10</v>
      </c>
      <c r="D6211" t="s">
        <v>91</v>
      </c>
      <c r="E6211">
        <v>827115</v>
      </c>
    </row>
    <row r="6212" spans="1:5" hidden="1">
      <c r="A6212">
        <v>2002</v>
      </c>
      <c r="B6212" t="s">
        <v>105</v>
      </c>
      <c r="C6212" t="s">
        <v>10</v>
      </c>
      <c r="D6212" t="s">
        <v>92</v>
      </c>
      <c r="E6212">
        <v>827115</v>
      </c>
    </row>
    <row r="6213" spans="1:5" hidden="1">
      <c r="A6213">
        <v>2002</v>
      </c>
      <c r="B6213" t="s">
        <v>105</v>
      </c>
      <c r="C6213" t="s">
        <v>23</v>
      </c>
      <c r="D6213" t="s">
        <v>27</v>
      </c>
      <c r="E6213">
        <v>851701</v>
      </c>
    </row>
    <row r="6214" spans="1:5" hidden="1">
      <c r="A6214">
        <v>2002</v>
      </c>
      <c r="B6214" t="s">
        <v>105</v>
      </c>
      <c r="C6214" t="s">
        <v>23</v>
      </c>
      <c r="D6214" t="s">
        <v>28</v>
      </c>
      <c r="E6214">
        <v>851701</v>
      </c>
    </row>
    <row r="6215" spans="1:5" hidden="1">
      <c r="A6215">
        <v>2002</v>
      </c>
      <c r="B6215" t="s">
        <v>105</v>
      </c>
      <c r="C6215" t="s">
        <v>81</v>
      </c>
      <c r="D6215" t="s">
        <v>85</v>
      </c>
      <c r="E6215">
        <v>827115</v>
      </c>
    </row>
    <row r="6216" spans="1:5" hidden="1">
      <c r="A6216">
        <v>2002</v>
      </c>
      <c r="B6216" t="s">
        <v>105</v>
      </c>
      <c r="C6216" t="s">
        <v>81</v>
      </c>
      <c r="D6216" t="s">
        <v>30</v>
      </c>
      <c r="E6216">
        <v>24586</v>
      </c>
    </row>
    <row r="6217" spans="1:5" hidden="1">
      <c r="A6217">
        <v>2002</v>
      </c>
      <c r="B6217" t="s">
        <v>105</v>
      </c>
      <c r="C6217" t="s">
        <v>81</v>
      </c>
      <c r="D6217" t="s">
        <v>31</v>
      </c>
      <c r="E6217">
        <v>24586</v>
      </c>
    </row>
    <row r="6218" spans="1:5" hidden="1">
      <c r="A6218">
        <v>2002</v>
      </c>
      <c r="B6218" t="s">
        <v>106</v>
      </c>
      <c r="C6218" t="s">
        <v>7</v>
      </c>
      <c r="D6218" t="s">
        <v>263</v>
      </c>
      <c r="E6218">
        <v>-108678</v>
      </c>
    </row>
    <row r="6219" spans="1:5" hidden="1">
      <c r="A6219">
        <v>2002</v>
      </c>
      <c r="B6219" t="s">
        <v>106</v>
      </c>
      <c r="C6219" t="s">
        <v>10</v>
      </c>
      <c r="D6219" t="s">
        <v>11</v>
      </c>
      <c r="E6219">
        <v>588106</v>
      </c>
    </row>
    <row r="6220" spans="1:5" hidden="1">
      <c r="A6220">
        <v>2002</v>
      </c>
      <c r="B6220" t="s">
        <v>106</v>
      </c>
      <c r="C6220" t="s">
        <v>10</v>
      </c>
      <c r="D6220" t="s">
        <v>107</v>
      </c>
      <c r="E6220">
        <v>851331</v>
      </c>
    </row>
    <row r="6221" spans="1:5" hidden="1">
      <c r="A6221">
        <v>2002</v>
      </c>
      <c r="B6221" t="s">
        <v>106</v>
      </c>
      <c r="C6221" t="s">
        <v>10</v>
      </c>
      <c r="D6221" t="s">
        <v>108</v>
      </c>
      <c r="E6221">
        <v>606532</v>
      </c>
    </row>
    <row r="6222" spans="1:5" hidden="1">
      <c r="A6222">
        <v>2002</v>
      </c>
      <c r="B6222" t="s">
        <v>106</v>
      </c>
      <c r="C6222" t="s">
        <v>10</v>
      </c>
      <c r="D6222" t="s">
        <v>22</v>
      </c>
      <c r="E6222">
        <v>588122</v>
      </c>
    </row>
    <row r="6223" spans="1:5" hidden="1">
      <c r="A6223">
        <v>2002</v>
      </c>
      <c r="B6223" t="s">
        <v>106</v>
      </c>
      <c r="C6223" t="s">
        <v>23</v>
      </c>
      <c r="D6223" t="s">
        <v>24</v>
      </c>
      <c r="E6223">
        <v>119676</v>
      </c>
    </row>
    <row r="6224" spans="1:5" hidden="1">
      <c r="A6224">
        <v>2002</v>
      </c>
      <c r="B6224" t="s">
        <v>106</v>
      </c>
      <c r="C6224" t="s">
        <v>23</v>
      </c>
      <c r="D6224" t="s">
        <v>25</v>
      </c>
      <c r="E6224">
        <v>119676</v>
      </c>
    </row>
    <row r="6225" spans="1:5" hidden="1">
      <c r="A6225">
        <v>2002</v>
      </c>
      <c r="B6225" t="s">
        <v>106</v>
      </c>
      <c r="C6225" t="s">
        <v>23</v>
      </c>
      <c r="D6225" t="s">
        <v>26</v>
      </c>
      <c r="E6225">
        <v>0</v>
      </c>
    </row>
    <row r="6226" spans="1:5" hidden="1">
      <c r="A6226">
        <v>2002</v>
      </c>
      <c r="B6226" t="s">
        <v>106</v>
      </c>
      <c r="C6226" t="s">
        <v>23</v>
      </c>
      <c r="D6226" t="s">
        <v>30</v>
      </c>
      <c r="E6226">
        <v>0</v>
      </c>
    </row>
    <row r="6227" spans="1:5" hidden="1">
      <c r="A6227">
        <v>2002</v>
      </c>
      <c r="B6227" t="s">
        <v>106</v>
      </c>
      <c r="C6227" t="s">
        <v>23</v>
      </c>
      <c r="D6227" t="s">
        <v>31</v>
      </c>
      <c r="E6227">
        <v>0</v>
      </c>
    </row>
    <row r="6228" spans="1:5" hidden="1">
      <c r="A6228">
        <v>2002</v>
      </c>
      <c r="B6228" t="s">
        <v>106</v>
      </c>
      <c r="C6228" t="s">
        <v>23</v>
      </c>
      <c r="D6228" t="s">
        <v>32</v>
      </c>
      <c r="E6228">
        <v>0</v>
      </c>
    </row>
    <row r="6229" spans="1:5" hidden="1">
      <c r="A6229">
        <v>2002</v>
      </c>
      <c r="B6229" t="s">
        <v>106</v>
      </c>
      <c r="C6229" t="s">
        <v>23</v>
      </c>
      <c r="D6229" t="s">
        <v>33</v>
      </c>
      <c r="E6229">
        <v>118707</v>
      </c>
    </row>
    <row r="6230" spans="1:5" hidden="1">
      <c r="A6230">
        <v>2002</v>
      </c>
      <c r="B6230" t="s">
        <v>106</v>
      </c>
      <c r="C6230" t="s">
        <v>23</v>
      </c>
      <c r="D6230" t="s">
        <v>34</v>
      </c>
      <c r="E6230">
        <v>117731</v>
      </c>
    </row>
    <row r="6231" spans="1:5" hidden="1">
      <c r="A6231">
        <v>2002</v>
      </c>
      <c r="B6231" t="s">
        <v>106</v>
      </c>
      <c r="C6231" t="s">
        <v>23</v>
      </c>
      <c r="D6231" t="s">
        <v>35</v>
      </c>
      <c r="E6231">
        <v>133091</v>
      </c>
    </row>
    <row r="6232" spans="1:5" hidden="1">
      <c r="A6232">
        <v>2002</v>
      </c>
      <c r="B6232" t="s">
        <v>106</v>
      </c>
      <c r="C6232" t="s">
        <v>23</v>
      </c>
      <c r="D6232" t="s">
        <v>36</v>
      </c>
      <c r="E6232">
        <v>1042</v>
      </c>
    </row>
    <row r="6233" spans="1:5" hidden="1">
      <c r="A6233">
        <v>2002</v>
      </c>
      <c r="B6233" t="s">
        <v>106</v>
      </c>
      <c r="C6233" t="s">
        <v>23</v>
      </c>
      <c r="D6233" t="s">
        <v>37</v>
      </c>
      <c r="E6233">
        <v>1042</v>
      </c>
    </row>
    <row r="6234" spans="1:5" hidden="1">
      <c r="A6234">
        <v>2002</v>
      </c>
      <c r="B6234" t="s">
        <v>106</v>
      </c>
      <c r="C6234" t="s">
        <v>23</v>
      </c>
      <c r="D6234" t="s">
        <v>38</v>
      </c>
      <c r="E6234">
        <v>0</v>
      </c>
    </row>
    <row r="6235" spans="1:5" hidden="1">
      <c r="A6235">
        <v>2002</v>
      </c>
      <c r="B6235" t="s">
        <v>106</v>
      </c>
      <c r="C6235" t="s">
        <v>23</v>
      </c>
      <c r="D6235" t="s">
        <v>39</v>
      </c>
      <c r="E6235">
        <v>-66</v>
      </c>
    </row>
    <row r="6236" spans="1:5" hidden="1">
      <c r="A6236">
        <v>2002</v>
      </c>
      <c r="B6236" t="s">
        <v>106</v>
      </c>
      <c r="C6236" t="s">
        <v>23</v>
      </c>
      <c r="D6236" t="s">
        <v>40</v>
      </c>
      <c r="E6236">
        <v>0</v>
      </c>
    </row>
    <row r="6237" spans="1:5" hidden="1">
      <c r="A6237">
        <v>2002</v>
      </c>
      <c r="B6237" t="s">
        <v>106</v>
      </c>
      <c r="C6237" t="s">
        <v>23</v>
      </c>
      <c r="D6237" t="s">
        <v>41</v>
      </c>
      <c r="E6237">
        <v>0</v>
      </c>
    </row>
    <row r="6238" spans="1:5" hidden="1">
      <c r="A6238">
        <v>2002</v>
      </c>
      <c r="B6238" t="s">
        <v>106</v>
      </c>
      <c r="C6238" t="s">
        <v>23</v>
      </c>
      <c r="D6238" t="s">
        <v>42</v>
      </c>
      <c r="E6238">
        <v>0</v>
      </c>
    </row>
    <row r="6239" spans="1:5" hidden="1">
      <c r="A6239">
        <v>2002</v>
      </c>
      <c r="B6239" t="s">
        <v>106</v>
      </c>
      <c r="C6239" t="s">
        <v>23</v>
      </c>
      <c r="D6239" t="s">
        <v>43</v>
      </c>
      <c r="E6239">
        <v>0</v>
      </c>
    </row>
    <row r="6240" spans="1:5" hidden="1">
      <c r="A6240">
        <v>2002</v>
      </c>
      <c r="B6240" t="s">
        <v>106</v>
      </c>
      <c r="C6240" t="s">
        <v>23</v>
      </c>
      <c r="D6240" t="s">
        <v>44</v>
      </c>
      <c r="E6240">
        <v>0</v>
      </c>
    </row>
    <row r="6241" spans="1:5" hidden="1">
      <c r="A6241">
        <v>2002</v>
      </c>
      <c r="B6241" t="s">
        <v>106</v>
      </c>
      <c r="C6241" t="s">
        <v>23</v>
      </c>
      <c r="D6241" t="s">
        <v>45</v>
      </c>
      <c r="E6241">
        <v>0</v>
      </c>
    </row>
    <row r="6242" spans="1:5" hidden="1">
      <c r="A6242">
        <v>2002</v>
      </c>
      <c r="B6242" t="s">
        <v>106</v>
      </c>
      <c r="C6242" t="s">
        <v>23</v>
      </c>
      <c r="D6242" t="s">
        <v>46</v>
      </c>
      <c r="E6242">
        <v>0</v>
      </c>
    </row>
    <row r="6243" spans="1:5" hidden="1">
      <c r="A6243">
        <v>2002</v>
      </c>
      <c r="B6243" t="s">
        <v>106</v>
      </c>
      <c r="C6243" t="s">
        <v>23</v>
      </c>
      <c r="D6243" t="s">
        <v>47</v>
      </c>
      <c r="E6243">
        <v>0</v>
      </c>
    </row>
    <row r="6244" spans="1:5" hidden="1">
      <c r="A6244">
        <v>2002</v>
      </c>
      <c r="B6244" t="s">
        <v>106</v>
      </c>
      <c r="C6244" t="s">
        <v>23</v>
      </c>
      <c r="D6244" t="s">
        <v>48</v>
      </c>
      <c r="E6244">
        <v>49311</v>
      </c>
    </row>
    <row r="6245" spans="1:5" hidden="1">
      <c r="A6245">
        <v>2002</v>
      </c>
      <c r="B6245" t="s">
        <v>106</v>
      </c>
      <c r="C6245" t="s">
        <v>23</v>
      </c>
      <c r="D6245" t="s">
        <v>49</v>
      </c>
      <c r="E6245">
        <v>0</v>
      </c>
    </row>
    <row r="6246" spans="1:5" hidden="1">
      <c r="A6246">
        <v>2002</v>
      </c>
      <c r="B6246" t="s">
        <v>106</v>
      </c>
      <c r="C6246" t="s">
        <v>23</v>
      </c>
      <c r="D6246" t="s">
        <v>50</v>
      </c>
      <c r="E6246">
        <v>0</v>
      </c>
    </row>
    <row r="6247" spans="1:5" hidden="1">
      <c r="A6247">
        <v>2002</v>
      </c>
      <c r="B6247" t="s">
        <v>106</v>
      </c>
      <c r="C6247" t="s">
        <v>23</v>
      </c>
      <c r="D6247" t="s">
        <v>51</v>
      </c>
      <c r="E6247">
        <v>0</v>
      </c>
    </row>
    <row r="6248" spans="1:5" hidden="1">
      <c r="A6248">
        <v>2002</v>
      </c>
      <c r="B6248" t="s">
        <v>106</v>
      </c>
      <c r="C6248" t="s">
        <v>23</v>
      </c>
      <c r="D6248" t="s">
        <v>52</v>
      </c>
      <c r="E6248">
        <v>0</v>
      </c>
    </row>
    <row r="6249" spans="1:5" hidden="1">
      <c r="A6249">
        <v>2002</v>
      </c>
      <c r="B6249" t="s">
        <v>106</v>
      </c>
      <c r="C6249" t="s">
        <v>23</v>
      </c>
      <c r="D6249" t="s">
        <v>53</v>
      </c>
      <c r="E6249">
        <v>0</v>
      </c>
    </row>
    <row r="6250" spans="1:5" hidden="1">
      <c r="A6250">
        <v>2002</v>
      </c>
      <c r="B6250" t="s">
        <v>106</v>
      </c>
      <c r="C6250" t="s">
        <v>23</v>
      </c>
      <c r="D6250" t="s">
        <v>54</v>
      </c>
      <c r="E6250">
        <v>0</v>
      </c>
    </row>
    <row r="6251" spans="1:5" hidden="1">
      <c r="A6251">
        <v>2002</v>
      </c>
      <c r="B6251" t="s">
        <v>106</v>
      </c>
      <c r="C6251" t="s">
        <v>23</v>
      </c>
      <c r="D6251" t="s">
        <v>55</v>
      </c>
      <c r="E6251">
        <v>49311</v>
      </c>
    </row>
    <row r="6252" spans="1:5" hidden="1">
      <c r="A6252">
        <v>2002</v>
      </c>
      <c r="B6252" t="s">
        <v>106</v>
      </c>
      <c r="C6252" t="s">
        <v>23</v>
      </c>
      <c r="D6252" t="s">
        <v>59</v>
      </c>
      <c r="E6252">
        <v>421268</v>
      </c>
    </row>
    <row r="6253" spans="1:5" hidden="1">
      <c r="A6253">
        <v>2002</v>
      </c>
      <c r="B6253" t="s">
        <v>106</v>
      </c>
      <c r="C6253" t="s">
        <v>23</v>
      </c>
      <c r="D6253" t="s">
        <v>60</v>
      </c>
      <c r="E6253">
        <v>0</v>
      </c>
    </row>
    <row r="6254" spans="1:5" hidden="1">
      <c r="A6254">
        <v>2002</v>
      </c>
      <c r="B6254" t="s">
        <v>106</v>
      </c>
      <c r="C6254" t="s">
        <v>23</v>
      </c>
      <c r="D6254" t="s">
        <v>61</v>
      </c>
      <c r="E6254">
        <v>0</v>
      </c>
    </row>
    <row r="6255" spans="1:5" hidden="1">
      <c r="A6255">
        <v>2002</v>
      </c>
      <c r="B6255" t="s">
        <v>106</v>
      </c>
      <c r="C6255" t="s">
        <v>23</v>
      </c>
      <c r="D6255" t="s">
        <v>62</v>
      </c>
      <c r="E6255">
        <v>0</v>
      </c>
    </row>
    <row r="6256" spans="1:5" hidden="1">
      <c r="A6256">
        <v>2002</v>
      </c>
      <c r="B6256" t="s">
        <v>106</v>
      </c>
      <c r="C6256" t="s">
        <v>23</v>
      </c>
      <c r="D6256" t="s">
        <v>64</v>
      </c>
      <c r="E6256">
        <v>421268</v>
      </c>
    </row>
    <row r="6257" spans="1:5" hidden="1">
      <c r="A6257">
        <v>2002</v>
      </c>
      <c r="B6257" t="s">
        <v>106</v>
      </c>
      <c r="C6257" t="s">
        <v>23</v>
      </c>
      <c r="D6257" t="s">
        <v>66</v>
      </c>
      <c r="E6257">
        <v>0</v>
      </c>
    </row>
    <row r="6258" spans="1:5" hidden="1">
      <c r="A6258">
        <v>2002</v>
      </c>
      <c r="B6258" t="s">
        <v>106</v>
      </c>
      <c r="C6258" t="s">
        <v>23</v>
      </c>
      <c r="D6258" t="s">
        <v>67</v>
      </c>
      <c r="E6258">
        <v>23284</v>
      </c>
    </row>
    <row r="6259" spans="1:5" hidden="1">
      <c r="A6259">
        <v>2002</v>
      </c>
      <c r="B6259" t="s">
        <v>106</v>
      </c>
      <c r="C6259" t="s">
        <v>23</v>
      </c>
      <c r="D6259" t="s">
        <v>68</v>
      </c>
      <c r="E6259">
        <v>0</v>
      </c>
    </row>
    <row r="6260" spans="1:5" hidden="1">
      <c r="A6260">
        <v>2002</v>
      </c>
      <c r="B6260" t="s">
        <v>106</v>
      </c>
      <c r="C6260" t="s">
        <v>23</v>
      </c>
      <c r="D6260" t="s">
        <v>69</v>
      </c>
      <c r="E6260">
        <v>19513</v>
      </c>
    </row>
    <row r="6261" spans="1:5" hidden="1">
      <c r="A6261">
        <v>2002</v>
      </c>
      <c r="B6261" t="s">
        <v>106</v>
      </c>
      <c r="C6261" t="s">
        <v>23</v>
      </c>
      <c r="D6261" t="s">
        <v>70</v>
      </c>
      <c r="E6261">
        <v>3771</v>
      </c>
    </row>
    <row r="6262" spans="1:5" hidden="1">
      <c r="A6262">
        <v>2002</v>
      </c>
      <c r="B6262" t="s">
        <v>106</v>
      </c>
      <c r="C6262" t="s">
        <v>23</v>
      </c>
      <c r="D6262" t="s">
        <v>71</v>
      </c>
      <c r="E6262">
        <v>-16</v>
      </c>
    </row>
    <row r="6263" spans="1:5" hidden="1">
      <c r="A6263">
        <v>2002</v>
      </c>
      <c r="B6263" t="s">
        <v>106</v>
      </c>
      <c r="C6263" t="s">
        <v>23</v>
      </c>
      <c r="D6263" t="s">
        <v>109</v>
      </c>
      <c r="E6263">
        <v>3071649</v>
      </c>
    </row>
    <row r="6264" spans="1:5" hidden="1">
      <c r="A6264">
        <v>2002</v>
      </c>
      <c r="B6264" t="s">
        <v>106</v>
      </c>
      <c r="C6264" t="s">
        <v>23</v>
      </c>
      <c r="D6264" t="s">
        <v>110</v>
      </c>
      <c r="E6264">
        <v>1811086</v>
      </c>
    </row>
    <row r="6265" spans="1:5" hidden="1">
      <c r="A6265">
        <v>2002</v>
      </c>
      <c r="B6265" t="s">
        <v>106</v>
      </c>
      <c r="C6265" t="s">
        <v>23</v>
      </c>
      <c r="D6265" t="s">
        <v>111</v>
      </c>
      <c r="E6265">
        <v>1260563</v>
      </c>
    </row>
    <row r="6266" spans="1:5" hidden="1">
      <c r="A6266">
        <v>2002</v>
      </c>
      <c r="B6266" t="s">
        <v>106</v>
      </c>
      <c r="C6266" t="s">
        <v>23</v>
      </c>
      <c r="D6266" t="s">
        <v>112</v>
      </c>
      <c r="E6266">
        <v>41386</v>
      </c>
    </row>
    <row r="6267" spans="1:5" hidden="1">
      <c r="A6267">
        <v>2002</v>
      </c>
      <c r="B6267" t="s">
        <v>106</v>
      </c>
      <c r="C6267" t="s">
        <v>81</v>
      </c>
      <c r="D6267" t="s">
        <v>24</v>
      </c>
      <c r="E6267">
        <v>3961</v>
      </c>
    </row>
    <row r="6268" spans="1:5" hidden="1">
      <c r="A6268">
        <v>2002</v>
      </c>
      <c r="B6268" t="s">
        <v>106</v>
      </c>
      <c r="C6268" t="s">
        <v>81</v>
      </c>
      <c r="D6268" t="s">
        <v>25</v>
      </c>
      <c r="E6268">
        <v>3961</v>
      </c>
    </row>
    <row r="6269" spans="1:5" hidden="1">
      <c r="A6269">
        <v>2002</v>
      </c>
      <c r="B6269" t="s">
        <v>106</v>
      </c>
      <c r="C6269" t="s">
        <v>81</v>
      </c>
      <c r="D6269" t="s">
        <v>26</v>
      </c>
      <c r="E6269">
        <v>0</v>
      </c>
    </row>
    <row r="6270" spans="1:5" hidden="1">
      <c r="A6270">
        <v>2002</v>
      </c>
      <c r="B6270" t="s">
        <v>106</v>
      </c>
      <c r="C6270" t="s">
        <v>81</v>
      </c>
      <c r="D6270" t="s">
        <v>27</v>
      </c>
      <c r="E6270">
        <v>0</v>
      </c>
    </row>
    <row r="6271" spans="1:5" hidden="1">
      <c r="A6271">
        <v>2002</v>
      </c>
      <c r="B6271" t="s">
        <v>106</v>
      </c>
      <c r="C6271" t="s">
        <v>81</v>
      </c>
      <c r="D6271" t="s">
        <v>28</v>
      </c>
      <c r="E6271">
        <v>0</v>
      </c>
    </row>
    <row r="6272" spans="1:5" hidden="1">
      <c r="A6272">
        <v>2002</v>
      </c>
      <c r="B6272" t="s">
        <v>106</v>
      </c>
      <c r="C6272" t="s">
        <v>81</v>
      </c>
      <c r="D6272" t="s">
        <v>82</v>
      </c>
      <c r="E6272">
        <v>0</v>
      </c>
    </row>
    <row r="6273" spans="1:5" hidden="1">
      <c r="A6273">
        <v>2002</v>
      </c>
      <c r="B6273" t="s">
        <v>106</v>
      </c>
      <c r="C6273" t="s">
        <v>81</v>
      </c>
      <c r="D6273" t="s">
        <v>83</v>
      </c>
      <c r="E6273">
        <v>0</v>
      </c>
    </row>
    <row r="6274" spans="1:5" hidden="1">
      <c r="A6274">
        <v>2002</v>
      </c>
      <c r="B6274" t="s">
        <v>106</v>
      </c>
      <c r="C6274" t="s">
        <v>81</v>
      </c>
      <c r="D6274" t="s">
        <v>84</v>
      </c>
      <c r="E6274">
        <v>0</v>
      </c>
    </row>
    <row r="6275" spans="1:5" hidden="1">
      <c r="A6275">
        <v>2002</v>
      </c>
      <c r="B6275" t="s">
        <v>106</v>
      </c>
      <c r="C6275" t="s">
        <v>81</v>
      </c>
      <c r="D6275" t="s">
        <v>29</v>
      </c>
      <c r="E6275">
        <v>0</v>
      </c>
    </row>
    <row r="6276" spans="1:5" hidden="1">
      <c r="A6276">
        <v>2002</v>
      </c>
      <c r="B6276" t="s">
        <v>106</v>
      </c>
      <c r="C6276" t="s">
        <v>81</v>
      </c>
      <c r="D6276" t="s">
        <v>33</v>
      </c>
      <c r="E6276">
        <v>220070</v>
      </c>
    </row>
    <row r="6277" spans="1:5" hidden="1">
      <c r="A6277">
        <v>2002</v>
      </c>
      <c r="B6277" t="s">
        <v>106</v>
      </c>
      <c r="C6277" t="s">
        <v>81</v>
      </c>
      <c r="D6277" t="s">
        <v>34</v>
      </c>
      <c r="E6277">
        <v>147234</v>
      </c>
    </row>
    <row r="6278" spans="1:5" hidden="1">
      <c r="A6278">
        <v>2002</v>
      </c>
      <c r="B6278" t="s">
        <v>106</v>
      </c>
      <c r="C6278" t="s">
        <v>81</v>
      </c>
      <c r="D6278" t="s">
        <v>35</v>
      </c>
      <c r="E6278">
        <v>130729</v>
      </c>
    </row>
    <row r="6279" spans="1:5" hidden="1">
      <c r="A6279">
        <v>2002</v>
      </c>
      <c r="B6279" t="s">
        <v>106</v>
      </c>
      <c r="C6279" t="s">
        <v>81</v>
      </c>
      <c r="D6279" t="s">
        <v>36</v>
      </c>
      <c r="E6279">
        <v>47243</v>
      </c>
    </row>
    <row r="6280" spans="1:5" hidden="1">
      <c r="A6280">
        <v>2002</v>
      </c>
      <c r="B6280" t="s">
        <v>106</v>
      </c>
      <c r="C6280" t="s">
        <v>81</v>
      </c>
      <c r="D6280" t="s">
        <v>37</v>
      </c>
      <c r="E6280">
        <v>47243</v>
      </c>
    </row>
    <row r="6281" spans="1:5" hidden="1">
      <c r="A6281">
        <v>2002</v>
      </c>
      <c r="B6281" t="s">
        <v>106</v>
      </c>
      <c r="C6281" t="s">
        <v>81</v>
      </c>
      <c r="D6281" t="s">
        <v>38</v>
      </c>
      <c r="E6281">
        <v>0</v>
      </c>
    </row>
    <row r="6282" spans="1:5" hidden="1">
      <c r="A6282">
        <v>2002</v>
      </c>
      <c r="B6282" t="s">
        <v>106</v>
      </c>
      <c r="C6282" t="s">
        <v>81</v>
      </c>
      <c r="D6282" t="s">
        <v>39</v>
      </c>
      <c r="E6282">
        <v>25593</v>
      </c>
    </row>
    <row r="6283" spans="1:5" hidden="1">
      <c r="A6283">
        <v>2002</v>
      </c>
      <c r="B6283" t="s">
        <v>106</v>
      </c>
      <c r="C6283" t="s">
        <v>81</v>
      </c>
      <c r="D6283" t="s">
        <v>40</v>
      </c>
      <c r="E6283">
        <v>0</v>
      </c>
    </row>
    <row r="6284" spans="1:5" hidden="1">
      <c r="A6284">
        <v>2002</v>
      </c>
      <c r="B6284" t="s">
        <v>106</v>
      </c>
      <c r="C6284" t="s">
        <v>81</v>
      </c>
      <c r="D6284" t="s">
        <v>41</v>
      </c>
      <c r="E6284">
        <v>0</v>
      </c>
    </row>
    <row r="6285" spans="1:5" hidden="1">
      <c r="A6285">
        <v>2002</v>
      </c>
      <c r="B6285" t="s">
        <v>106</v>
      </c>
      <c r="C6285" t="s">
        <v>81</v>
      </c>
      <c r="D6285" t="s">
        <v>42</v>
      </c>
      <c r="E6285">
        <v>0</v>
      </c>
    </row>
    <row r="6286" spans="1:5" hidden="1">
      <c r="A6286">
        <v>2002</v>
      </c>
      <c r="B6286" t="s">
        <v>106</v>
      </c>
      <c r="C6286" t="s">
        <v>81</v>
      </c>
      <c r="D6286" t="s">
        <v>43</v>
      </c>
      <c r="E6286">
        <v>0</v>
      </c>
    </row>
    <row r="6287" spans="1:5" hidden="1">
      <c r="A6287">
        <v>2002</v>
      </c>
      <c r="B6287" t="s">
        <v>106</v>
      </c>
      <c r="C6287" t="s">
        <v>81</v>
      </c>
      <c r="D6287" t="s">
        <v>44</v>
      </c>
      <c r="E6287">
        <v>0</v>
      </c>
    </row>
    <row r="6288" spans="1:5" hidden="1">
      <c r="A6288">
        <v>2002</v>
      </c>
      <c r="B6288" t="s">
        <v>106</v>
      </c>
      <c r="C6288" t="s">
        <v>81</v>
      </c>
      <c r="D6288" t="s">
        <v>45</v>
      </c>
      <c r="E6288">
        <v>0</v>
      </c>
    </row>
    <row r="6289" spans="1:6" hidden="1">
      <c r="A6289">
        <v>2002</v>
      </c>
      <c r="B6289" t="s">
        <v>106</v>
      </c>
      <c r="C6289" t="s">
        <v>81</v>
      </c>
      <c r="D6289" t="s">
        <v>46</v>
      </c>
      <c r="E6289">
        <v>0</v>
      </c>
    </row>
    <row r="6290" spans="1:6" hidden="1">
      <c r="A6290">
        <v>2002</v>
      </c>
      <c r="B6290" t="s">
        <v>106</v>
      </c>
      <c r="C6290" t="s">
        <v>81</v>
      </c>
      <c r="D6290" t="s">
        <v>47</v>
      </c>
      <c r="E6290">
        <v>0</v>
      </c>
    </row>
    <row r="6291" spans="1:6" hidden="1">
      <c r="A6291">
        <v>2002</v>
      </c>
      <c r="B6291" t="s">
        <v>106</v>
      </c>
      <c r="C6291" t="s">
        <v>81</v>
      </c>
      <c r="D6291" t="s">
        <v>48</v>
      </c>
      <c r="E6291">
        <v>1303</v>
      </c>
    </row>
    <row r="6292" spans="1:6" hidden="1">
      <c r="A6292">
        <v>2002</v>
      </c>
      <c r="B6292" t="s">
        <v>106</v>
      </c>
      <c r="C6292" t="s">
        <v>81</v>
      </c>
      <c r="D6292" t="s">
        <v>49</v>
      </c>
      <c r="E6292">
        <v>0</v>
      </c>
    </row>
    <row r="6293" spans="1:6" hidden="1">
      <c r="A6293">
        <v>2002</v>
      </c>
      <c r="B6293" t="s">
        <v>106</v>
      </c>
      <c r="C6293" t="s">
        <v>81</v>
      </c>
      <c r="D6293" t="s">
        <v>50</v>
      </c>
      <c r="E6293">
        <v>0</v>
      </c>
    </row>
    <row r="6294" spans="1:6" hidden="1">
      <c r="A6294">
        <v>2002</v>
      </c>
      <c r="B6294" t="s">
        <v>106</v>
      </c>
      <c r="C6294" t="s">
        <v>81</v>
      </c>
      <c r="D6294" t="s">
        <v>51</v>
      </c>
      <c r="E6294">
        <v>0</v>
      </c>
    </row>
    <row r="6295" spans="1:6" hidden="1">
      <c r="A6295">
        <v>2002</v>
      </c>
      <c r="B6295" t="s">
        <v>106</v>
      </c>
      <c r="C6295" t="s">
        <v>81</v>
      </c>
      <c r="D6295" t="s">
        <v>52</v>
      </c>
      <c r="E6295">
        <v>0</v>
      </c>
    </row>
    <row r="6296" spans="1:6" hidden="1">
      <c r="A6296">
        <v>2002</v>
      </c>
      <c r="B6296" t="s">
        <v>106</v>
      </c>
      <c r="C6296" t="s">
        <v>81</v>
      </c>
      <c r="D6296" t="s">
        <v>53</v>
      </c>
      <c r="E6296">
        <v>0</v>
      </c>
    </row>
    <row r="6297" spans="1:6" hidden="1">
      <c r="A6297">
        <v>2002</v>
      </c>
      <c r="B6297" t="s">
        <v>106</v>
      </c>
      <c r="C6297" t="s">
        <v>81</v>
      </c>
      <c r="D6297" t="s">
        <v>54</v>
      </c>
      <c r="E6297">
        <v>0</v>
      </c>
    </row>
    <row r="6298" spans="1:6" hidden="1">
      <c r="A6298">
        <v>2002</v>
      </c>
      <c r="B6298" t="s">
        <v>106</v>
      </c>
      <c r="C6298" t="s">
        <v>81</v>
      </c>
      <c r="D6298" t="s">
        <v>55</v>
      </c>
      <c r="E6298">
        <v>1303</v>
      </c>
    </row>
    <row r="6299" spans="1:6" hidden="1">
      <c r="A6299">
        <v>2002</v>
      </c>
      <c r="B6299" t="s">
        <v>106</v>
      </c>
      <c r="C6299" t="s">
        <v>81</v>
      </c>
      <c r="D6299" t="s">
        <v>59</v>
      </c>
      <c r="E6299">
        <v>238829</v>
      </c>
    </row>
    <row r="6300" spans="1:6" hidden="1">
      <c r="A6300">
        <v>2002</v>
      </c>
      <c r="B6300" t="s">
        <v>106</v>
      </c>
      <c r="C6300" t="s">
        <v>81</v>
      </c>
      <c r="D6300" t="s">
        <v>60</v>
      </c>
      <c r="E6300">
        <v>0</v>
      </c>
    </row>
    <row r="6301" spans="1:6" hidden="1">
      <c r="A6301">
        <v>2002</v>
      </c>
      <c r="B6301" t="s">
        <v>106</v>
      </c>
      <c r="C6301" t="s">
        <v>81</v>
      </c>
      <c r="D6301" t="s">
        <v>61</v>
      </c>
      <c r="E6301">
        <v>0</v>
      </c>
    </row>
    <row r="6302" spans="1:6" hidden="1">
      <c r="A6302">
        <v>2002</v>
      </c>
      <c r="B6302" t="s">
        <v>106</v>
      </c>
      <c r="C6302" t="s">
        <v>81</v>
      </c>
      <c r="D6302" t="s">
        <v>62</v>
      </c>
      <c r="E6302">
        <v>0</v>
      </c>
    </row>
    <row r="6303" spans="1:6" hidden="1">
      <c r="A6303">
        <v>2002</v>
      </c>
      <c r="B6303" t="s">
        <v>106</v>
      </c>
      <c r="C6303" t="s">
        <v>81</v>
      </c>
      <c r="D6303" t="s">
        <v>64</v>
      </c>
      <c r="E6303">
        <v>238829</v>
      </c>
    </row>
    <row r="6304" spans="1:6" hidden="1">
      <c r="A6304">
        <v>2002</v>
      </c>
      <c r="B6304" t="s">
        <v>106</v>
      </c>
      <c r="C6304" t="s">
        <v>81</v>
      </c>
      <c r="D6304" t="s">
        <v>65</v>
      </c>
      <c r="E6304">
        <v>0</v>
      </c>
      <c r="F6304">
        <v>90</v>
      </c>
    </row>
    <row r="6305" spans="1:5" hidden="1">
      <c r="A6305">
        <v>2002</v>
      </c>
      <c r="B6305" t="s">
        <v>106</v>
      </c>
      <c r="C6305" t="s">
        <v>81</v>
      </c>
      <c r="D6305" t="s">
        <v>66</v>
      </c>
      <c r="E6305">
        <v>0</v>
      </c>
    </row>
    <row r="6306" spans="1:5" hidden="1">
      <c r="A6306">
        <v>2002</v>
      </c>
      <c r="B6306" t="s">
        <v>106</v>
      </c>
      <c r="C6306" t="s">
        <v>81</v>
      </c>
      <c r="D6306" t="s">
        <v>67</v>
      </c>
      <c r="E6306">
        <v>4858</v>
      </c>
    </row>
    <row r="6307" spans="1:5" hidden="1">
      <c r="A6307">
        <v>2002</v>
      </c>
      <c r="B6307" t="s">
        <v>106</v>
      </c>
      <c r="C6307" t="s">
        <v>81</v>
      </c>
      <c r="D6307" t="s">
        <v>68</v>
      </c>
      <c r="E6307">
        <v>0</v>
      </c>
    </row>
    <row r="6308" spans="1:5" hidden="1">
      <c r="A6308">
        <v>2002</v>
      </c>
      <c r="B6308" t="s">
        <v>106</v>
      </c>
      <c r="C6308" t="s">
        <v>81</v>
      </c>
      <c r="D6308" t="s">
        <v>69</v>
      </c>
      <c r="E6308">
        <v>0</v>
      </c>
    </row>
    <row r="6309" spans="1:5" hidden="1">
      <c r="A6309">
        <v>2002</v>
      </c>
      <c r="B6309" t="s">
        <v>106</v>
      </c>
      <c r="C6309" t="s">
        <v>81</v>
      </c>
      <c r="D6309" t="s">
        <v>70</v>
      </c>
      <c r="E6309">
        <v>4858</v>
      </c>
    </row>
    <row r="6310" spans="1:5" hidden="1">
      <c r="A6310">
        <v>2002</v>
      </c>
      <c r="B6310" t="s">
        <v>106</v>
      </c>
      <c r="C6310" t="s">
        <v>81</v>
      </c>
      <c r="D6310" t="s">
        <v>113</v>
      </c>
      <c r="E6310">
        <v>3922981</v>
      </c>
    </row>
    <row r="6311" spans="1:5" hidden="1">
      <c r="A6311">
        <v>2002</v>
      </c>
      <c r="B6311" t="s">
        <v>106</v>
      </c>
      <c r="C6311" t="s">
        <v>81</v>
      </c>
      <c r="D6311" t="s">
        <v>114</v>
      </c>
      <c r="E6311">
        <v>3284309</v>
      </c>
    </row>
    <row r="6312" spans="1:5" hidden="1">
      <c r="A6312">
        <v>2002</v>
      </c>
      <c r="B6312" t="s">
        <v>106</v>
      </c>
      <c r="C6312" t="s">
        <v>81</v>
      </c>
      <c r="D6312" t="s">
        <v>115</v>
      </c>
      <c r="E6312">
        <v>638672</v>
      </c>
    </row>
    <row r="6313" spans="1:5" hidden="1">
      <c r="A6313">
        <v>2002</v>
      </c>
      <c r="B6313" t="s">
        <v>106</v>
      </c>
      <c r="C6313" t="s">
        <v>81</v>
      </c>
      <c r="D6313" t="s">
        <v>116</v>
      </c>
      <c r="E6313">
        <v>9521</v>
      </c>
    </row>
    <row r="6314" spans="1:5" hidden="1">
      <c r="A6314">
        <v>2003</v>
      </c>
      <c r="B6314" t="s">
        <v>6</v>
      </c>
      <c r="C6314" t="s">
        <v>7</v>
      </c>
      <c r="D6314" t="s">
        <v>263</v>
      </c>
      <c r="E6314">
        <v>1674</v>
      </c>
    </row>
    <row r="6315" spans="1:5" hidden="1">
      <c r="A6315">
        <v>2003</v>
      </c>
      <c r="B6315" t="s">
        <v>6</v>
      </c>
      <c r="C6315" t="s">
        <v>7</v>
      </c>
      <c r="D6315" t="s">
        <v>8</v>
      </c>
      <c r="E6315">
        <v>958281</v>
      </c>
    </row>
    <row r="6316" spans="1:5" hidden="1">
      <c r="A6316">
        <v>2003</v>
      </c>
      <c r="B6316" t="s">
        <v>6</v>
      </c>
      <c r="C6316" t="s">
        <v>7</v>
      </c>
      <c r="D6316" t="s">
        <v>9</v>
      </c>
      <c r="E6316">
        <v>2011766</v>
      </c>
    </row>
    <row r="6317" spans="1:5" hidden="1">
      <c r="A6317">
        <v>2003</v>
      </c>
      <c r="B6317" t="s">
        <v>6</v>
      </c>
      <c r="C6317" t="s">
        <v>10</v>
      </c>
      <c r="D6317" t="s">
        <v>11</v>
      </c>
      <c r="E6317">
        <v>512600</v>
      </c>
    </row>
    <row r="6318" spans="1:5" hidden="1">
      <c r="A6318">
        <v>2003</v>
      </c>
      <c r="B6318" t="s">
        <v>6</v>
      </c>
      <c r="C6318" t="s">
        <v>10</v>
      </c>
      <c r="D6318" t="s">
        <v>12</v>
      </c>
      <c r="E6318">
        <v>9142771</v>
      </c>
    </row>
    <row r="6319" spans="1:5" hidden="1">
      <c r="A6319">
        <v>2003</v>
      </c>
      <c r="B6319" t="s">
        <v>6</v>
      </c>
      <c r="C6319" t="s">
        <v>10</v>
      </c>
      <c r="D6319" t="s">
        <v>13</v>
      </c>
      <c r="E6319">
        <v>7574349</v>
      </c>
    </row>
    <row r="6320" spans="1:5" hidden="1">
      <c r="A6320">
        <v>2003</v>
      </c>
      <c r="B6320" t="s">
        <v>6</v>
      </c>
      <c r="C6320" t="s">
        <v>10</v>
      </c>
      <c r="D6320" t="s">
        <v>14</v>
      </c>
      <c r="E6320">
        <v>4414308</v>
      </c>
    </row>
    <row r="6321" spans="1:6" hidden="1">
      <c r="A6321">
        <v>2003</v>
      </c>
      <c r="B6321" t="s">
        <v>6</v>
      </c>
      <c r="C6321" t="s">
        <v>10</v>
      </c>
      <c r="D6321" t="s">
        <v>15</v>
      </c>
      <c r="E6321">
        <v>3794690</v>
      </c>
    </row>
    <row r="6322" spans="1:6" hidden="1">
      <c r="A6322">
        <v>2003</v>
      </c>
      <c r="B6322" t="s">
        <v>6</v>
      </c>
      <c r="C6322" t="s">
        <v>10</v>
      </c>
      <c r="D6322" t="s">
        <v>16</v>
      </c>
      <c r="E6322">
        <v>619617</v>
      </c>
    </row>
    <row r="6323" spans="1:6" hidden="1">
      <c r="A6323">
        <v>2003</v>
      </c>
      <c r="B6323" t="s">
        <v>6</v>
      </c>
      <c r="C6323" t="s">
        <v>10</v>
      </c>
      <c r="D6323" t="s">
        <v>17</v>
      </c>
      <c r="E6323">
        <v>0</v>
      </c>
      <c r="F6323">
        <v>20</v>
      </c>
    </row>
    <row r="6324" spans="1:6" hidden="1">
      <c r="A6324">
        <v>2003</v>
      </c>
      <c r="B6324" t="s">
        <v>6</v>
      </c>
      <c r="C6324" t="s">
        <v>10</v>
      </c>
      <c r="D6324" t="s">
        <v>18</v>
      </c>
      <c r="E6324">
        <v>9096209</v>
      </c>
    </row>
    <row r="6325" spans="1:6" hidden="1">
      <c r="A6325">
        <v>2003</v>
      </c>
      <c r="B6325" t="s">
        <v>6</v>
      </c>
      <c r="C6325" t="s">
        <v>10</v>
      </c>
      <c r="D6325" t="s">
        <v>19</v>
      </c>
      <c r="E6325">
        <v>9526220</v>
      </c>
    </row>
    <row r="6326" spans="1:6" hidden="1">
      <c r="A6326">
        <v>2003</v>
      </c>
      <c r="B6326" t="s">
        <v>6</v>
      </c>
      <c r="C6326" t="s">
        <v>10</v>
      </c>
      <c r="D6326" t="s">
        <v>20</v>
      </c>
      <c r="E6326">
        <v>9526220</v>
      </c>
    </row>
    <row r="6327" spans="1:6" hidden="1">
      <c r="A6327">
        <v>2003</v>
      </c>
      <c r="B6327" t="s">
        <v>6</v>
      </c>
      <c r="C6327" t="s">
        <v>10</v>
      </c>
      <c r="D6327" t="s">
        <v>21</v>
      </c>
      <c r="E6327">
        <v>2019593</v>
      </c>
    </row>
    <row r="6328" spans="1:6" hidden="1">
      <c r="A6328">
        <v>2003</v>
      </c>
      <c r="B6328" t="s">
        <v>6</v>
      </c>
      <c r="C6328" t="s">
        <v>10</v>
      </c>
      <c r="D6328" t="s">
        <v>22</v>
      </c>
      <c r="E6328">
        <v>-753026</v>
      </c>
    </row>
    <row r="6329" spans="1:6" hidden="1">
      <c r="A6329">
        <v>2003</v>
      </c>
      <c r="B6329" t="s">
        <v>6</v>
      </c>
      <c r="C6329" t="s">
        <v>23</v>
      </c>
      <c r="D6329" t="s">
        <v>24</v>
      </c>
      <c r="E6329">
        <v>3671547</v>
      </c>
    </row>
    <row r="6330" spans="1:6" hidden="1">
      <c r="A6330">
        <v>2003</v>
      </c>
      <c r="B6330" t="s">
        <v>6</v>
      </c>
      <c r="C6330" t="s">
        <v>23</v>
      </c>
      <c r="D6330" t="s">
        <v>25</v>
      </c>
      <c r="E6330">
        <v>3022445</v>
      </c>
    </row>
    <row r="6331" spans="1:6" hidden="1">
      <c r="A6331">
        <v>2003</v>
      </c>
      <c r="B6331" t="s">
        <v>6</v>
      </c>
      <c r="C6331" t="s">
        <v>23</v>
      </c>
      <c r="D6331" t="s">
        <v>26</v>
      </c>
      <c r="E6331">
        <v>649102</v>
      </c>
    </row>
    <row r="6332" spans="1:6" hidden="1">
      <c r="A6332">
        <v>2003</v>
      </c>
      <c r="B6332" t="s">
        <v>6</v>
      </c>
      <c r="C6332" t="s">
        <v>23</v>
      </c>
      <c r="D6332" t="s">
        <v>27</v>
      </c>
      <c r="E6332">
        <v>1133044</v>
      </c>
    </row>
    <row r="6333" spans="1:6" hidden="1">
      <c r="A6333">
        <v>2003</v>
      </c>
      <c r="B6333" t="s">
        <v>6</v>
      </c>
      <c r="C6333" t="s">
        <v>23</v>
      </c>
      <c r="D6333" t="s">
        <v>28</v>
      </c>
      <c r="E6333">
        <v>1022075</v>
      </c>
    </row>
    <row r="6334" spans="1:6" hidden="1">
      <c r="A6334">
        <v>2003</v>
      </c>
      <c r="B6334" t="s">
        <v>6</v>
      </c>
      <c r="C6334" t="s">
        <v>23</v>
      </c>
      <c r="D6334" t="s">
        <v>29</v>
      </c>
      <c r="E6334">
        <v>110969</v>
      </c>
    </row>
    <row r="6335" spans="1:6" hidden="1">
      <c r="A6335">
        <v>2003</v>
      </c>
      <c r="B6335" t="s">
        <v>6</v>
      </c>
      <c r="C6335" t="s">
        <v>23</v>
      </c>
      <c r="D6335" t="s">
        <v>30</v>
      </c>
      <c r="E6335">
        <v>76128</v>
      </c>
    </row>
    <row r="6336" spans="1:6" hidden="1">
      <c r="A6336">
        <v>2003</v>
      </c>
      <c r="B6336" t="s">
        <v>6</v>
      </c>
      <c r="C6336" t="s">
        <v>23</v>
      </c>
      <c r="D6336" t="s">
        <v>31</v>
      </c>
      <c r="E6336">
        <v>34554</v>
      </c>
    </row>
    <row r="6337" spans="1:5" hidden="1">
      <c r="A6337">
        <v>2003</v>
      </c>
      <c r="B6337" t="s">
        <v>6</v>
      </c>
      <c r="C6337" t="s">
        <v>23</v>
      </c>
      <c r="D6337" t="s">
        <v>32</v>
      </c>
      <c r="E6337">
        <v>41574</v>
      </c>
    </row>
    <row r="6338" spans="1:5" hidden="1">
      <c r="A6338">
        <v>2003</v>
      </c>
      <c r="B6338" t="s">
        <v>6</v>
      </c>
      <c r="C6338" t="s">
        <v>23</v>
      </c>
      <c r="D6338" t="s">
        <v>33</v>
      </c>
      <c r="E6338">
        <v>1864938</v>
      </c>
    </row>
    <row r="6339" spans="1:5" hidden="1">
      <c r="A6339">
        <v>2003</v>
      </c>
      <c r="B6339" t="s">
        <v>6</v>
      </c>
      <c r="C6339" t="s">
        <v>23</v>
      </c>
      <c r="D6339" t="s">
        <v>34</v>
      </c>
      <c r="E6339">
        <v>409728</v>
      </c>
    </row>
    <row r="6340" spans="1:5" hidden="1">
      <c r="A6340">
        <v>2003</v>
      </c>
      <c r="B6340" t="s">
        <v>6</v>
      </c>
      <c r="C6340" t="s">
        <v>23</v>
      </c>
      <c r="D6340" t="s">
        <v>35</v>
      </c>
      <c r="E6340">
        <v>496966</v>
      </c>
    </row>
    <row r="6341" spans="1:5" hidden="1">
      <c r="A6341">
        <v>2003</v>
      </c>
      <c r="B6341" t="s">
        <v>6</v>
      </c>
      <c r="C6341" t="s">
        <v>23</v>
      </c>
      <c r="D6341" t="s">
        <v>36</v>
      </c>
      <c r="E6341">
        <v>1358316</v>
      </c>
    </row>
    <row r="6342" spans="1:5" hidden="1">
      <c r="A6342">
        <v>2003</v>
      </c>
      <c r="B6342" t="s">
        <v>6</v>
      </c>
      <c r="C6342" t="s">
        <v>23</v>
      </c>
      <c r="D6342" t="s">
        <v>37</v>
      </c>
      <c r="E6342">
        <v>293554</v>
      </c>
    </row>
    <row r="6343" spans="1:5" hidden="1">
      <c r="A6343">
        <v>2003</v>
      </c>
      <c r="B6343" t="s">
        <v>6</v>
      </c>
      <c r="C6343" t="s">
        <v>23</v>
      </c>
      <c r="D6343" t="s">
        <v>38</v>
      </c>
      <c r="E6343">
        <v>1064762</v>
      </c>
    </row>
    <row r="6344" spans="1:5" hidden="1">
      <c r="A6344">
        <v>2003</v>
      </c>
      <c r="B6344" t="s">
        <v>6</v>
      </c>
      <c r="C6344" t="s">
        <v>23</v>
      </c>
      <c r="D6344" t="s">
        <v>39</v>
      </c>
      <c r="E6344">
        <v>78151</v>
      </c>
    </row>
    <row r="6345" spans="1:5" hidden="1">
      <c r="A6345">
        <v>2003</v>
      </c>
      <c r="B6345" t="s">
        <v>6</v>
      </c>
      <c r="C6345" t="s">
        <v>23</v>
      </c>
      <c r="D6345" t="s">
        <v>40</v>
      </c>
      <c r="E6345">
        <v>2926</v>
      </c>
    </row>
    <row r="6346" spans="1:5" hidden="1">
      <c r="A6346">
        <v>2003</v>
      </c>
      <c r="B6346" t="s">
        <v>6</v>
      </c>
      <c r="C6346" t="s">
        <v>23</v>
      </c>
      <c r="D6346" t="s">
        <v>41</v>
      </c>
      <c r="E6346">
        <v>2776</v>
      </c>
    </row>
    <row r="6347" spans="1:5" hidden="1">
      <c r="A6347">
        <v>2003</v>
      </c>
      <c r="B6347" t="s">
        <v>6</v>
      </c>
      <c r="C6347" t="s">
        <v>23</v>
      </c>
      <c r="D6347" t="s">
        <v>42</v>
      </c>
      <c r="E6347">
        <v>151</v>
      </c>
    </row>
    <row r="6348" spans="1:5" hidden="1">
      <c r="A6348">
        <v>2003</v>
      </c>
      <c r="B6348" t="s">
        <v>6</v>
      </c>
      <c r="C6348" t="s">
        <v>23</v>
      </c>
      <c r="D6348" t="s">
        <v>43</v>
      </c>
      <c r="E6348">
        <v>0</v>
      </c>
    </row>
    <row r="6349" spans="1:5" hidden="1">
      <c r="A6349">
        <v>2003</v>
      </c>
      <c r="B6349" t="s">
        <v>6</v>
      </c>
      <c r="C6349" t="s">
        <v>23</v>
      </c>
      <c r="D6349" t="s">
        <v>44</v>
      </c>
      <c r="E6349">
        <v>15816</v>
      </c>
    </row>
    <row r="6350" spans="1:5" hidden="1">
      <c r="A6350">
        <v>2003</v>
      </c>
      <c r="B6350" t="s">
        <v>6</v>
      </c>
      <c r="C6350" t="s">
        <v>23</v>
      </c>
      <c r="D6350" t="s">
        <v>45</v>
      </c>
      <c r="E6350">
        <v>687885</v>
      </c>
    </row>
    <row r="6351" spans="1:5" hidden="1">
      <c r="A6351">
        <v>2003</v>
      </c>
      <c r="B6351" t="s">
        <v>6</v>
      </c>
      <c r="C6351" t="s">
        <v>23</v>
      </c>
      <c r="D6351" t="s">
        <v>46</v>
      </c>
      <c r="E6351">
        <v>667944</v>
      </c>
    </row>
    <row r="6352" spans="1:5" hidden="1">
      <c r="A6352">
        <v>2003</v>
      </c>
      <c r="B6352" t="s">
        <v>6</v>
      </c>
      <c r="C6352" t="s">
        <v>23</v>
      </c>
      <c r="D6352" t="s">
        <v>47</v>
      </c>
      <c r="E6352">
        <v>19941</v>
      </c>
    </row>
    <row r="6353" spans="1:5" hidden="1">
      <c r="A6353">
        <v>2003</v>
      </c>
      <c r="B6353" t="s">
        <v>6</v>
      </c>
      <c r="C6353" t="s">
        <v>23</v>
      </c>
      <c r="D6353" t="s">
        <v>48</v>
      </c>
      <c r="E6353">
        <v>2718719</v>
      </c>
    </row>
    <row r="6354" spans="1:5" hidden="1">
      <c r="A6354">
        <v>2003</v>
      </c>
      <c r="B6354" t="s">
        <v>6</v>
      </c>
      <c r="C6354" t="s">
        <v>23</v>
      </c>
      <c r="D6354" t="s">
        <v>49</v>
      </c>
      <c r="E6354">
        <v>886328</v>
      </c>
    </row>
    <row r="6355" spans="1:5" hidden="1">
      <c r="A6355">
        <v>2003</v>
      </c>
      <c r="B6355" t="s">
        <v>6</v>
      </c>
      <c r="C6355" t="s">
        <v>23</v>
      </c>
      <c r="D6355" t="s">
        <v>50</v>
      </c>
      <c r="E6355">
        <v>585705</v>
      </c>
    </row>
    <row r="6356" spans="1:5" hidden="1">
      <c r="A6356">
        <v>2003</v>
      </c>
      <c r="B6356" t="s">
        <v>6</v>
      </c>
      <c r="C6356" t="s">
        <v>23</v>
      </c>
      <c r="D6356" t="s">
        <v>51</v>
      </c>
      <c r="E6356">
        <v>63397</v>
      </c>
    </row>
    <row r="6357" spans="1:5" hidden="1">
      <c r="A6357">
        <v>2003</v>
      </c>
      <c r="B6357" t="s">
        <v>6</v>
      </c>
      <c r="C6357" t="s">
        <v>23</v>
      </c>
      <c r="D6357" t="s">
        <v>52</v>
      </c>
      <c r="E6357">
        <v>237076</v>
      </c>
    </row>
    <row r="6358" spans="1:5" hidden="1">
      <c r="A6358">
        <v>2003</v>
      </c>
      <c r="B6358" t="s">
        <v>6</v>
      </c>
      <c r="C6358" t="s">
        <v>23</v>
      </c>
      <c r="D6358" t="s">
        <v>53</v>
      </c>
      <c r="E6358">
        <v>151</v>
      </c>
    </row>
    <row r="6359" spans="1:5" hidden="1">
      <c r="A6359">
        <v>2003</v>
      </c>
      <c r="B6359" t="s">
        <v>6</v>
      </c>
      <c r="C6359" t="s">
        <v>23</v>
      </c>
      <c r="D6359" t="s">
        <v>54</v>
      </c>
      <c r="E6359">
        <v>0</v>
      </c>
    </row>
    <row r="6360" spans="1:5" hidden="1">
      <c r="A6360">
        <v>2003</v>
      </c>
      <c r="B6360" t="s">
        <v>6</v>
      </c>
      <c r="C6360" t="s">
        <v>23</v>
      </c>
      <c r="D6360" t="s">
        <v>55</v>
      </c>
      <c r="E6360">
        <v>905945</v>
      </c>
    </row>
    <row r="6361" spans="1:5" hidden="1">
      <c r="A6361">
        <v>2003</v>
      </c>
      <c r="B6361" t="s">
        <v>6</v>
      </c>
      <c r="C6361" t="s">
        <v>23</v>
      </c>
      <c r="D6361" t="s">
        <v>56</v>
      </c>
      <c r="E6361">
        <v>926445</v>
      </c>
    </row>
    <row r="6362" spans="1:5" hidden="1">
      <c r="A6362">
        <v>2003</v>
      </c>
      <c r="B6362" t="s">
        <v>6</v>
      </c>
      <c r="C6362" t="s">
        <v>23</v>
      </c>
      <c r="D6362" t="s">
        <v>57</v>
      </c>
      <c r="E6362">
        <v>840705</v>
      </c>
    </row>
    <row r="6363" spans="1:5" hidden="1">
      <c r="A6363">
        <v>2003</v>
      </c>
      <c r="B6363" t="s">
        <v>6</v>
      </c>
      <c r="C6363" t="s">
        <v>23</v>
      </c>
      <c r="D6363" t="s">
        <v>58</v>
      </c>
      <c r="E6363">
        <v>85741</v>
      </c>
    </row>
    <row r="6364" spans="1:5" hidden="1">
      <c r="A6364">
        <v>2003</v>
      </c>
      <c r="B6364" t="s">
        <v>6</v>
      </c>
      <c r="C6364" t="s">
        <v>23</v>
      </c>
      <c r="D6364" t="s">
        <v>59</v>
      </c>
      <c r="E6364">
        <v>545711</v>
      </c>
    </row>
    <row r="6365" spans="1:5" hidden="1">
      <c r="A6365">
        <v>2003</v>
      </c>
      <c r="B6365" t="s">
        <v>6</v>
      </c>
      <c r="C6365" t="s">
        <v>23</v>
      </c>
      <c r="D6365" t="s">
        <v>60</v>
      </c>
      <c r="E6365">
        <v>61586</v>
      </c>
    </row>
    <row r="6366" spans="1:5" hidden="1">
      <c r="A6366">
        <v>2003</v>
      </c>
      <c r="B6366" t="s">
        <v>6</v>
      </c>
      <c r="C6366" t="s">
        <v>23</v>
      </c>
      <c r="D6366" t="s">
        <v>61</v>
      </c>
      <c r="E6366">
        <v>60203</v>
      </c>
    </row>
    <row r="6367" spans="1:5" hidden="1">
      <c r="A6367">
        <v>2003</v>
      </c>
      <c r="B6367" t="s">
        <v>6</v>
      </c>
      <c r="C6367" t="s">
        <v>23</v>
      </c>
      <c r="D6367" t="s">
        <v>62</v>
      </c>
      <c r="E6367">
        <v>0</v>
      </c>
    </row>
    <row r="6368" spans="1:5" hidden="1">
      <c r="A6368">
        <v>2003</v>
      </c>
      <c r="B6368" t="s">
        <v>6</v>
      </c>
      <c r="C6368" t="s">
        <v>23</v>
      </c>
      <c r="D6368" t="s">
        <v>63</v>
      </c>
      <c r="E6368">
        <v>0</v>
      </c>
    </row>
    <row r="6369" spans="1:6" hidden="1">
      <c r="A6369">
        <v>2003</v>
      </c>
      <c r="B6369" t="s">
        <v>6</v>
      </c>
      <c r="C6369" t="s">
        <v>23</v>
      </c>
      <c r="D6369" t="s">
        <v>64</v>
      </c>
      <c r="E6369">
        <v>423923</v>
      </c>
    </row>
    <row r="6370" spans="1:6" hidden="1">
      <c r="A6370">
        <v>2003</v>
      </c>
      <c r="B6370" t="s">
        <v>6</v>
      </c>
      <c r="C6370" t="s">
        <v>23</v>
      </c>
      <c r="D6370" t="s">
        <v>65</v>
      </c>
      <c r="E6370">
        <v>0</v>
      </c>
      <c r="F6370">
        <v>90</v>
      </c>
    </row>
    <row r="6371" spans="1:6" hidden="1">
      <c r="A6371">
        <v>2003</v>
      </c>
      <c r="B6371" t="s">
        <v>6</v>
      </c>
      <c r="C6371" t="s">
        <v>23</v>
      </c>
      <c r="D6371" t="s">
        <v>66</v>
      </c>
      <c r="E6371">
        <v>17774</v>
      </c>
    </row>
    <row r="6372" spans="1:6" hidden="1">
      <c r="A6372">
        <v>2003</v>
      </c>
      <c r="B6372" t="s">
        <v>6</v>
      </c>
      <c r="C6372" t="s">
        <v>23</v>
      </c>
      <c r="D6372" t="s">
        <v>67</v>
      </c>
      <c r="E6372">
        <v>13225</v>
      </c>
    </row>
    <row r="6373" spans="1:6" hidden="1">
      <c r="A6373">
        <v>2003</v>
      </c>
      <c r="B6373" t="s">
        <v>6</v>
      </c>
      <c r="C6373" t="s">
        <v>23</v>
      </c>
      <c r="D6373" t="s">
        <v>68</v>
      </c>
      <c r="E6373">
        <v>37</v>
      </c>
    </row>
    <row r="6374" spans="1:6" hidden="1">
      <c r="A6374">
        <v>2003</v>
      </c>
      <c r="B6374" t="s">
        <v>6</v>
      </c>
      <c r="C6374" t="s">
        <v>23</v>
      </c>
      <c r="D6374" t="s">
        <v>69</v>
      </c>
      <c r="E6374">
        <v>10263</v>
      </c>
    </row>
    <row r="6375" spans="1:6" hidden="1">
      <c r="A6375">
        <v>2003</v>
      </c>
      <c r="B6375" t="s">
        <v>6</v>
      </c>
      <c r="C6375" t="s">
        <v>23</v>
      </c>
      <c r="D6375" t="s">
        <v>70</v>
      </c>
      <c r="E6375">
        <v>2925</v>
      </c>
    </row>
    <row r="6376" spans="1:6" hidden="1">
      <c r="A6376">
        <v>2003</v>
      </c>
      <c r="B6376" t="s">
        <v>6</v>
      </c>
      <c r="C6376" t="s">
        <v>23</v>
      </c>
      <c r="D6376" t="s">
        <v>71</v>
      </c>
      <c r="E6376">
        <v>-314</v>
      </c>
    </row>
    <row r="6377" spans="1:6" hidden="1">
      <c r="A6377">
        <v>2003</v>
      </c>
      <c r="B6377" t="s">
        <v>6</v>
      </c>
      <c r="C6377" t="s">
        <v>23</v>
      </c>
      <c r="D6377" t="s">
        <v>72</v>
      </c>
      <c r="E6377">
        <v>10139862</v>
      </c>
    </row>
    <row r="6378" spans="1:6" hidden="1">
      <c r="A6378">
        <v>2003</v>
      </c>
      <c r="B6378" t="s">
        <v>6</v>
      </c>
      <c r="C6378" t="s">
        <v>23</v>
      </c>
      <c r="D6378" t="s">
        <v>73</v>
      </c>
      <c r="E6378">
        <v>7506627</v>
      </c>
    </row>
    <row r="6379" spans="1:6" hidden="1">
      <c r="A6379">
        <v>2003</v>
      </c>
      <c r="B6379" t="s">
        <v>6</v>
      </c>
      <c r="C6379" t="s">
        <v>23</v>
      </c>
      <c r="D6379" t="s">
        <v>74</v>
      </c>
      <c r="E6379">
        <v>6479275</v>
      </c>
    </row>
    <row r="6380" spans="1:6" hidden="1">
      <c r="A6380">
        <v>2003</v>
      </c>
      <c r="B6380" t="s">
        <v>6</v>
      </c>
      <c r="C6380" t="s">
        <v>23</v>
      </c>
      <c r="D6380" t="s">
        <v>75</v>
      </c>
      <c r="E6380">
        <v>1027352</v>
      </c>
    </row>
    <row r="6381" spans="1:6" hidden="1">
      <c r="A6381">
        <v>2003</v>
      </c>
      <c r="B6381" t="s">
        <v>6</v>
      </c>
      <c r="C6381" t="s">
        <v>23</v>
      </c>
      <c r="D6381" t="s">
        <v>76</v>
      </c>
      <c r="E6381">
        <v>2834362</v>
      </c>
    </row>
    <row r="6382" spans="1:6" hidden="1">
      <c r="A6382">
        <v>2003</v>
      </c>
      <c r="B6382" t="s">
        <v>6</v>
      </c>
      <c r="C6382" t="s">
        <v>23</v>
      </c>
      <c r="D6382" t="s">
        <v>77</v>
      </c>
      <c r="E6382">
        <v>1568422</v>
      </c>
    </row>
    <row r="6383" spans="1:6" hidden="1">
      <c r="A6383">
        <v>2003</v>
      </c>
      <c r="B6383" t="s">
        <v>6</v>
      </c>
      <c r="C6383" t="s">
        <v>23</v>
      </c>
      <c r="D6383" t="s">
        <v>78</v>
      </c>
      <c r="E6383">
        <v>2320117</v>
      </c>
    </row>
    <row r="6384" spans="1:6" hidden="1">
      <c r="A6384">
        <v>2003</v>
      </c>
      <c r="B6384" t="s">
        <v>6</v>
      </c>
      <c r="C6384" t="s">
        <v>23</v>
      </c>
      <c r="D6384" t="s">
        <v>79</v>
      </c>
      <c r="E6384">
        <v>514456</v>
      </c>
    </row>
    <row r="6385" spans="1:5" hidden="1">
      <c r="A6385">
        <v>2003</v>
      </c>
      <c r="B6385" t="s">
        <v>6</v>
      </c>
      <c r="C6385" t="s">
        <v>23</v>
      </c>
      <c r="D6385" t="s">
        <v>80</v>
      </c>
      <c r="E6385">
        <v>-211</v>
      </c>
    </row>
    <row r="6386" spans="1:5" hidden="1">
      <c r="A6386">
        <v>2003</v>
      </c>
      <c r="B6386" t="s">
        <v>6</v>
      </c>
      <c r="C6386" t="s">
        <v>81</v>
      </c>
      <c r="D6386" t="s">
        <v>24</v>
      </c>
      <c r="E6386">
        <v>3806716</v>
      </c>
    </row>
    <row r="6387" spans="1:5" hidden="1">
      <c r="A6387">
        <v>2003</v>
      </c>
      <c r="B6387" t="s">
        <v>6</v>
      </c>
      <c r="C6387" t="s">
        <v>81</v>
      </c>
      <c r="D6387" t="s">
        <v>25</v>
      </c>
      <c r="E6387">
        <v>3157614</v>
      </c>
    </row>
    <row r="6388" spans="1:5" hidden="1">
      <c r="A6388">
        <v>2003</v>
      </c>
      <c r="B6388" t="s">
        <v>6</v>
      </c>
      <c r="C6388" t="s">
        <v>81</v>
      </c>
      <c r="D6388" t="s">
        <v>26</v>
      </c>
      <c r="E6388">
        <v>649102</v>
      </c>
    </row>
    <row r="6389" spans="1:5" hidden="1">
      <c r="A6389">
        <v>2003</v>
      </c>
      <c r="B6389" t="s">
        <v>6</v>
      </c>
      <c r="C6389" t="s">
        <v>81</v>
      </c>
      <c r="D6389" t="s">
        <v>27</v>
      </c>
      <c r="E6389">
        <v>1133044</v>
      </c>
    </row>
    <row r="6390" spans="1:5" hidden="1">
      <c r="A6390">
        <v>2003</v>
      </c>
      <c r="B6390" t="s">
        <v>6</v>
      </c>
      <c r="C6390" t="s">
        <v>81</v>
      </c>
      <c r="D6390" t="s">
        <v>28</v>
      </c>
      <c r="E6390">
        <v>1022075</v>
      </c>
    </row>
    <row r="6391" spans="1:5" hidden="1">
      <c r="A6391">
        <v>2003</v>
      </c>
      <c r="B6391" t="s">
        <v>6</v>
      </c>
      <c r="C6391" t="s">
        <v>81</v>
      </c>
      <c r="D6391" t="s">
        <v>82</v>
      </c>
      <c r="E6391">
        <v>656147</v>
      </c>
    </row>
    <row r="6392" spans="1:5" hidden="1">
      <c r="A6392">
        <v>2003</v>
      </c>
      <c r="B6392" t="s">
        <v>6</v>
      </c>
      <c r="C6392" t="s">
        <v>81</v>
      </c>
      <c r="D6392" t="s">
        <v>83</v>
      </c>
      <c r="E6392">
        <v>26720</v>
      </c>
    </row>
    <row r="6393" spans="1:5" hidden="1">
      <c r="A6393">
        <v>2003</v>
      </c>
      <c r="B6393" t="s">
        <v>6</v>
      </c>
      <c r="C6393" t="s">
        <v>81</v>
      </c>
      <c r="D6393" t="s">
        <v>84</v>
      </c>
      <c r="E6393">
        <v>339208</v>
      </c>
    </row>
    <row r="6394" spans="1:5" hidden="1">
      <c r="A6394">
        <v>2003</v>
      </c>
      <c r="B6394" t="s">
        <v>6</v>
      </c>
      <c r="C6394" t="s">
        <v>81</v>
      </c>
      <c r="D6394" t="s">
        <v>85</v>
      </c>
      <c r="E6394">
        <v>987521</v>
      </c>
    </row>
    <row r="6395" spans="1:5" hidden="1">
      <c r="A6395">
        <v>2003</v>
      </c>
      <c r="B6395" t="s">
        <v>6</v>
      </c>
      <c r="C6395" t="s">
        <v>81</v>
      </c>
      <c r="D6395" t="s">
        <v>29</v>
      </c>
      <c r="E6395">
        <v>110969</v>
      </c>
    </row>
    <row r="6396" spans="1:5" hidden="1">
      <c r="A6396">
        <v>2003</v>
      </c>
      <c r="B6396" t="s">
        <v>6</v>
      </c>
      <c r="C6396" t="s">
        <v>81</v>
      </c>
      <c r="D6396" t="s">
        <v>30</v>
      </c>
      <c r="E6396">
        <v>76128</v>
      </c>
    </row>
    <row r="6397" spans="1:5" hidden="1">
      <c r="A6397">
        <v>2003</v>
      </c>
      <c r="B6397" t="s">
        <v>6</v>
      </c>
      <c r="C6397" t="s">
        <v>81</v>
      </c>
      <c r="D6397" t="s">
        <v>31</v>
      </c>
      <c r="E6397">
        <v>34554</v>
      </c>
    </row>
    <row r="6398" spans="1:5" hidden="1">
      <c r="A6398">
        <v>2003</v>
      </c>
      <c r="B6398" t="s">
        <v>6</v>
      </c>
      <c r="C6398" t="s">
        <v>81</v>
      </c>
      <c r="D6398" t="s">
        <v>32</v>
      </c>
      <c r="E6398">
        <v>41574</v>
      </c>
    </row>
    <row r="6399" spans="1:5" hidden="1">
      <c r="A6399">
        <v>2003</v>
      </c>
      <c r="B6399" t="s">
        <v>6</v>
      </c>
      <c r="C6399" t="s">
        <v>81</v>
      </c>
      <c r="D6399" t="s">
        <v>33</v>
      </c>
      <c r="E6399">
        <v>1683207</v>
      </c>
    </row>
    <row r="6400" spans="1:5" hidden="1">
      <c r="A6400">
        <v>2003</v>
      </c>
      <c r="B6400" t="s">
        <v>6</v>
      </c>
      <c r="C6400" t="s">
        <v>81</v>
      </c>
      <c r="D6400" t="s">
        <v>34</v>
      </c>
      <c r="E6400">
        <v>373917</v>
      </c>
    </row>
    <row r="6401" spans="1:5" hidden="1">
      <c r="A6401">
        <v>2003</v>
      </c>
      <c r="B6401" t="s">
        <v>6</v>
      </c>
      <c r="C6401" t="s">
        <v>81</v>
      </c>
      <c r="D6401" t="s">
        <v>35</v>
      </c>
      <c r="E6401">
        <v>487613</v>
      </c>
    </row>
    <row r="6402" spans="1:5" hidden="1">
      <c r="A6402">
        <v>2003</v>
      </c>
      <c r="B6402" t="s">
        <v>6</v>
      </c>
      <c r="C6402" t="s">
        <v>81</v>
      </c>
      <c r="D6402" t="s">
        <v>36</v>
      </c>
      <c r="E6402">
        <v>1287184</v>
      </c>
    </row>
    <row r="6403" spans="1:5" hidden="1">
      <c r="A6403">
        <v>2003</v>
      </c>
      <c r="B6403" t="s">
        <v>6</v>
      </c>
      <c r="C6403" t="s">
        <v>81</v>
      </c>
      <c r="D6403" t="s">
        <v>37</v>
      </c>
      <c r="E6403">
        <v>222422</v>
      </c>
    </row>
    <row r="6404" spans="1:5" hidden="1">
      <c r="A6404">
        <v>2003</v>
      </c>
      <c r="B6404" t="s">
        <v>6</v>
      </c>
      <c r="C6404" t="s">
        <v>81</v>
      </c>
      <c r="D6404" t="s">
        <v>38</v>
      </c>
      <c r="E6404">
        <v>1064762</v>
      </c>
    </row>
    <row r="6405" spans="1:5" hidden="1">
      <c r="A6405">
        <v>2003</v>
      </c>
      <c r="B6405" t="s">
        <v>6</v>
      </c>
      <c r="C6405" t="s">
        <v>81</v>
      </c>
      <c r="D6405" t="s">
        <v>39</v>
      </c>
      <c r="E6405">
        <v>3364</v>
      </c>
    </row>
    <row r="6406" spans="1:5" hidden="1">
      <c r="A6406">
        <v>2003</v>
      </c>
      <c r="B6406" t="s">
        <v>6</v>
      </c>
      <c r="C6406" t="s">
        <v>81</v>
      </c>
      <c r="D6406" t="s">
        <v>40</v>
      </c>
      <c r="E6406">
        <v>2926</v>
      </c>
    </row>
    <row r="6407" spans="1:5" hidden="1">
      <c r="A6407">
        <v>2003</v>
      </c>
      <c r="B6407" t="s">
        <v>6</v>
      </c>
      <c r="C6407" t="s">
        <v>81</v>
      </c>
      <c r="D6407" t="s">
        <v>41</v>
      </c>
      <c r="E6407">
        <v>2775</v>
      </c>
    </row>
    <row r="6408" spans="1:5" hidden="1">
      <c r="A6408">
        <v>2003</v>
      </c>
      <c r="B6408" t="s">
        <v>6</v>
      </c>
      <c r="C6408" t="s">
        <v>81</v>
      </c>
      <c r="D6408" t="s">
        <v>42</v>
      </c>
      <c r="E6408">
        <v>151</v>
      </c>
    </row>
    <row r="6409" spans="1:5" hidden="1">
      <c r="A6409">
        <v>2003</v>
      </c>
      <c r="B6409" t="s">
        <v>6</v>
      </c>
      <c r="C6409" t="s">
        <v>81</v>
      </c>
      <c r="D6409" t="s">
        <v>43</v>
      </c>
      <c r="E6409">
        <v>0</v>
      </c>
    </row>
    <row r="6410" spans="1:5" hidden="1">
      <c r="A6410">
        <v>2003</v>
      </c>
      <c r="B6410" t="s">
        <v>6</v>
      </c>
      <c r="C6410" t="s">
        <v>81</v>
      </c>
      <c r="D6410" t="s">
        <v>44</v>
      </c>
      <c r="E6410">
        <v>15816</v>
      </c>
    </row>
    <row r="6411" spans="1:5" hidden="1">
      <c r="A6411">
        <v>2003</v>
      </c>
      <c r="B6411" t="s">
        <v>6</v>
      </c>
      <c r="C6411" t="s">
        <v>81</v>
      </c>
      <c r="D6411" t="s">
        <v>45</v>
      </c>
      <c r="E6411">
        <v>687885</v>
      </c>
    </row>
    <row r="6412" spans="1:5" hidden="1">
      <c r="A6412">
        <v>2003</v>
      </c>
      <c r="B6412" t="s">
        <v>6</v>
      </c>
      <c r="C6412" t="s">
        <v>81</v>
      </c>
      <c r="D6412" t="s">
        <v>46</v>
      </c>
      <c r="E6412">
        <v>667944</v>
      </c>
    </row>
    <row r="6413" spans="1:5" hidden="1">
      <c r="A6413">
        <v>2003</v>
      </c>
      <c r="B6413" t="s">
        <v>6</v>
      </c>
      <c r="C6413" t="s">
        <v>81</v>
      </c>
      <c r="D6413" t="s">
        <v>47</v>
      </c>
      <c r="E6413">
        <v>19941</v>
      </c>
    </row>
    <row r="6414" spans="1:5" hidden="1">
      <c r="A6414">
        <v>2003</v>
      </c>
      <c r="B6414" t="s">
        <v>6</v>
      </c>
      <c r="C6414" t="s">
        <v>81</v>
      </c>
      <c r="D6414" t="s">
        <v>48</v>
      </c>
      <c r="E6414">
        <v>2764181</v>
      </c>
    </row>
    <row r="6415" spans="1:5" hidden="1">
      <c r="A6415">
        <v>2003</v>
      </c>
      <c r="B6415" t="s">
        <v>6</v>
      </c>
      <c r="C6415" t="s">
        <v>81</v>
      </c>
      <c r="D6415" t="s">
        <v>49</v>
      </c>
      <c r="E6415">
        <v>886328</v>
      </c>
    </row>
    <row r="6416" spans="1:5" hidden="1">
      <c r="A6416">
        <v>2003</v>
      </c>
      <c r="B6416" t="s">
        <v>6</v>
      </c>
      <c r="C6416" t="s">
        <v>81</v>
      </c>
      <c r="D6416" t="s">
        <v>50</v>
      </c>
      <c r="E6416">
        <v>585705</v>
      </c>
    </row>
    <row r="6417" spans="1:5" hidden="1">
      <c r="A6417">
        <v>2003</v>
      </c>
      <c r="B6417" t="s">
        <v>6</v>
      </c>
      <c r="C6417" t="s">
        <v>81</v>
      </c>
      <c r="D6417" t="s">
        <v>51</v>
      </c>
      <c r="E6417">
        <v>63397</v>
      </c>
    </row>
    <row r="6418" spans="1:5" hidden="1">
      <c r="A6418">
        <v>2003</v>
      </c>
      <c r="B6418" t="s">
        <v>6</v>
      </c>
      <c r="C6418" t="s">
        <v>81</v>
      </c>
      <c r="D6418" t="s">
        <v>52</v>
      </c>
      <c r="E6418">
        <v>237076</v>
      </c>
    </row>
    <row r="6419" spans="1:5" hidden="1">
      <c r="A6419">
        <v>2003</v>
      </c>
      <c r="B6419" t="s">
        <v>6</v>
      </c>
      <c r="C6419" t="s">
        <v>81</v>
      </c>
      <c r="D6419" t="s">
        <v>53</v>
      </c>
      <c r="E6419">
        <v>151</v>
      </c>
    </row>
    <row r="6420" spans="1:5" hidden="1">
      <c r="A6420">
        <v>2003</v>
      </c>
      <c r="B6420" t="s">
        <v>6</v>
      </c>
      <c r="C6420" t="s">
        <v>81</v>
      </c>
      <c r="D6420" t="s">
        <v>54</v>
      </c>
      <c r="E6420">
        <v>0</v>
      </c>
    </row>
    <row r="6421" spans="1:5" hidden="1">
      <c r="A6421">
        <v>2003</v>
      </c>
      <c r="B6421" t="s">
        <v>6</v>
      </c>
      <c r="C6421" t="s">
        <v>81</v>
      </c>
      <c r="D6421" t="s">
        <v>55</v>
      </c>
      <c r="E6421">
        <v>951407</v>
      </c>
    </row>
    <row r="6422" spans="1:5" hidden="1">
      <c r="A6422">
        <v>2003</v>
      </c>
      <c r="B6422" t="s">
        <v>6</v>
      </c>
      <c r="C6422" t="s">
        <v>81</v>
      </c>
      <c r="D6422" t="s">
        <v>56</v>
      </c>
      <c r="E6422">
        <v>926445</v>
      </c>
    </row>
    <row r="6423" spans="1:5" hidden="1">
      <c r="A6423">
        <v>2003</v>
      </c>
      <c r="B6423" t="s">
        <v>6</v>
      </c>
      <c r="C6423" t="s">
        <v>81</v>
      </c>
      <c r="D6423" t="s">
        <v>57</v>
      </c>
      <c r="E6423">
        <v>840705</v>
      </c>
    </row>
    <row r="6424" spans="1:5" hidden="1">
      <c r="A6424">
        <v>2003</v>
      </c>
      <c r="B6424" t="s">
        <v>6</v>
      </c>
      <c r="C6424" t="s">
        <v>81</v>
      </c>
      <c r="D6424" t="s">
        <v>58</v>
      </c>
      <c r="E6424">
        <v>85741</v>
      </c>
    </row>
    <row r="6425" spans="1:5" hidden="1">
      <c r="A6425">
        <v>2003</v>
      </c>
      <c r="B6425" t="s">
        <v>6</v>
      </c>
      <c r="C6425" t="s">
        <v>81</v>
      </c>
      <c r="D6425" t="s">
        <v>59</v>
      </c>
      <c r="E6425">
        <v>930260</v>
      </c>
    </row>
    <row r="6426" spans="1:5" hidden="1">
      <c r="A6426">
        <v>2003</v>
      </c>
      <c r="B6426" t="s">
        <v>6</v>
      </c>
      <c r="C6426" t="s">
        <v>81</v>
      </c>
      <c r="D6426" t="s">
        <v>60</v>
      </c>
      <c r="E6426">
        <v>61586</v>
      </c>
    </row>
    <row r="6427" spans="1:5" hidden="1">
      <c r="A6427">
        <v>2003</v>
      </c>
      <c r="B6427" t="s">
        <v>6</v>
      </c>
      <c r="C6427" t="s">
        <v>81</v>
      </c>
      <c r="D6427" t="s">
        <v>61</v>
      </c>
      <c r="E6427">
        <v>60203</v>
      </c>
    </row>
    <row r="6428" spans="1:5" hidden="1">
      <c r="A6428">
        <v>2003</v>
      </c>
      <c r="B6428" t="s">
        <v>6</v>
      </c>
      <c r="C6428" t="s">
        <v>81</v>
      </c>
      <c r="D6428" t="s">
        <v>62</v>
      </c>
      <c r="E6428">
        <v>0</v>
      </c>
    </row>
    <row r="6429" spans="1:5" hidden="1">
      <c r="A6429">
        <v>2003</v>
      </c>
      <c r="B6429" t="s">
        <v>6</v>
      </c>
      <c r="C6429" t="s">
        <v>81</v>
      </c>
      <c r="D6429" t="s">
        <v>64</v>
      </c>
      <c r="E6429">
        <v>808472</v>
      </c>
    </row>
    <row r="6430" spans="1:5" hidden="1">
      <c r="A6430">
        <v>2003</v>
      </c>
      <c r="B6430" t="s">
        <v>6</v>
      </c>
      <c r="C6430" t="s">
        <v>81</v>
      </c>
      <c r="D6430" t="s">
        <v>66</v>
      </c>
      <c r="E6430">
        <v>17774</v>
      </c>
    </row>
    <row r="6431" spans="1:5" hidden="1">
      <c r="A6431">
        <v>2003</v>
      </c>
      <c r="B6431" t="s">
        <v>6</v>
      </c>
      <c r="C6431" t="s">
        <v>81</v>
      </c>
      <c r="D6431" t="s">
        <v>67</v>
      </c>
      <c r="E6431">
        <v>74654</v>
      </c>
    </row>
    <row r="6432" spans="1:5" hidden="1">
      <c r="A6432">
        <v>2003</v>
      </c>
      <c r="B6432" t="s">
        <v>6</v>
      </c>
      <c r="C6432" t="s">
        <v>81</v>
      </c>
      <c r="D6432" t="s">
        <v>68</v>
      </c>
      <c r="E6432">
        <v>37</v>
      </c>
    </row>
    <row r="6433" spans="1:6" hidden="1">
      <c r="A6433">
        <v>2003</v>
      </c>
      <c r="B6433" t="s">
        <v>6</v>
      </c>
      <c r="C6433" t="s">
        <v>81</v>
      </c>
      <c r="D6433" t="s">
        <v>69</v>
      </c>
      <c r="E6433">
        <v>66259</v>
      </c>
    </row>
    <row r="6434" spans="1:6" hidden="1">
      <c r="A6434">
        <v>2003</v>
      </c>
      <c r="B6434" t="s">
        <v>6</v>
      </c>
      <c r="C6434" t="s">
        <v>81</v>
      </c>
      <c r="D6434" t="s">
        <v>70</v>
      </c>
      <c r="E6434">
        <v>8358</v>
      </c>
    </row>
    <row r="6435" spans="1:6" hidden="1">
      <c r="A6435">
        <v>2003</v>
      </c>
      <c r="B6435" t="s">
        <v>6</v>
      </c>
      <c r="C6435" t="s">
        <v>81</v>
      </c>
      <c r="D6435" t="s">
        <v>86</v>
      </c>
      <c r="E6435">
        <v>18295112</v>
      </c>
    </row>
    <row r="6436" spans="1:6" hidden="1">
      <c r="A6436">
        <v>2003</v>
      </c>
      <c r="B6436" t="s">
        <v>6</v>
      </c>
      <c r="C6436" t="s">
        <v>81</v>
      </c>
      <c r="D6436" t="s">
        <v>87</v>
      </c>
      <c r="E6436">
        <v>15734956</v>
      </c>
    </row>
    <row r="6437" spans="1:6" hidden="1">
      <c r="A6437">
        <v>2003</v>
      </c>
      <c r="B6437" t="s">
        <v>6</v>
      </c>
      <c r="C6437" t="s">
        <v>81</v>
      </c>
      <c r="D6437" t="s">
        <v>88</v>
      </c>
      <c r="E6437">
        <v>629091</v>
      </c>
    </row>
    <row r="6438" spans="1:6" hidden="1">
      <c r="A6438">
        <v>2003</v>
      </c>
      <c r="B6438" t="s">
        <v>6</v>
      </c>
      <c r="C6438" t="s">
        <v>81</v>
      </c>
      <c r="D6438" t="s">
        <v>89</v>
      </c>
      <c r="E6438">
        <v>1931065</v>
      </c>
    </row>
    <row r="6439" spans="1:6" hidden="1">
      <c r="A6439">
        <v>2003</v>
      </c>
      <c r="B6439" t="s">
        <v>6</v>
      </c>
      <c r="C6439" t="s">
        <v>81</v>
      </c>
      <c r="D6439" t="s">
        <v>77</v>
      </c>
      <c r="E6439">
        <v>1568422</v>
      </c>
    </row>
    <row r="6440" spans="1:6" hidden="1">
      <c r="A6440">
        <v>2003</v>
      </c>
      <c r="B6440" t="s">
        <v>90</v>
      </c>
      <c r="C6440" t="s">
        <v>7</v>
      </c>
      <c r="D6440" t="s">
        <v>263</v>
      </c>
      <c r="E6440">
        <v>-12616</v>
      </c>
    </row>
    <row r="6441" spans="1:6" hidden="1">
      <c r="A6441">
        <v>2003</v>
      </c>
      <c r="B6441" t="s">
        <v>90</v>
      </c>
      <c r="C6441" t="s">
        <v>7</v>
      </c>
      <c r="D6441" t="s">
        <v>8</v>
      </c>
      <c r="E6441">
        <v>0</v>
      </c>
      <c r="F6441">
        <v>20</v>
      </c>
    </row>
    <row r="6442" spans="1:6" hidden="1">
      <c r="A6442">
        <v>2003</v>
      </c>
      <c r="B6442" t="s">
        <v>90</v>
      </c>
      <c r="C6442" t="s">
        <v>7</v>
      </c>
      <c r="D6442" t="s">
        <v>9</v>
      </c>
      <c r="E6442">
        <v>0</v>
      </c>
      <c r="F6442">
        <v>20</v>
      </c>
    </row>
    <row r="6443" spans="1:6" hidden="1">
      <c r="A6443">
        <v>2003</v>
      </c>
      <c r="B6443" t="s">
        <v>90</v>
      </c>
      <c r="C6443" t="s">
        <v>10</v>
      </c>
      <c r="D6443" t="s">
        <v>11</v>
      </c>
      <c r="E6443">
        <v>626676</v>
      </c>
    </row>
    <row r="6444" spans="1:6" hidden="1">
      <c r="A6444">
        <v>2003</v>
      </c>
      <c r="B6444" t="s">
        <v>90</v>
      </c>
      <c r="C6444" t="s">
        <v>10</v>
      </c>
      <c r="D6444" t="s">
        <v>91</v>
      </c>
      <c r="E6444">
        <v>5621180</v>
      </c>
    </row>
    <row r="6445" spans="1:6" hidden="1">
      <c r="A6445">
        <v>2003</v>
      </c>
      <c r="B6445" t="s">
        <v>90</v>
      </c>
      <c r="C6445" t="s">
        <v>10</v>
      </c>
      <c r="D6445" t="s">
        <v>92</v>
      </c>
      <c r="E6445">
        <v>4566766</v>
      </c>
    </row>
    <row r="6446" spans="1:6" hidden="1">
      <c r="A6446">
        <v>2003</v>
      </c>
      <c r="B6446" t="s">
        <v>90</v>
      </c>
      <c r="C6446" t="s">
        <v>10</v>
      </c>
      <c r="D6446" t="s">
        <v>14</v>
      </c>
      <c r="E6446">
        <v>3144507</v>
      </c>
    </row>
    <row r="6447" spans="1:6" hidden="1">
      <c r="A6447">
        <v>2003</v>
      </c>
      <c r="B6447" t="s">
        <v>90</v>
      </c>
      <c r="C6447" t="s">
        <v>10</v>
      </c>
      <c r="D6447" t="s">
        <v>17</v>
      </c>
      <c r="E6447">
        <v>3182388</v>
      </c>
    </row>
    <row r="6448" spans="1:6" hidden="1">
      <c r="A6448">
        <v>2003</v>
      </c>
      <c r="B6448" t="s">
        <v>90</v>
      </c>
      <c r="C6448" t="s">
        <v>10</v>
      </c>
      <c r="D6448" t="s">
        <v>18</v>
      </c>
      <c r="E6448">
        <v>1768650</v>
      </c>
    </row>
    <row r="6449" spans="1:6" hidden="1">
      <c r="A6449">
        <v>2003</v>
      </c>
      <c r="B6449" t="s">
        <v>90</v>
      </c>
      <c r="C6449" t="s">
        <v>10</v>
      </c>
      <c r="D6449" t="s">
        <v>19</v>
      </c>
      <c r="E6449">
        <v>1618278</v>
      </c>
    </row>
    <row r="6450" spans="1:6" hidden="1">
      <c r="A6450">
        <v>2003</v>
      </c>
      <c r="B6450" t="s">
        <v>90</v>
      </c>
      <c r="C6450" t="s">
        <v>10</v>
      </c>
      <c r="D6450" t="s">
        <v>21</v>
      </c>
      <c r="E6450">
        <v>1618278</v>
      </c>
    </row>
    <row r="6451" spans="1:6" hidden="1">
      <c r="A6451">
        <v>2003</v>
      </c>
      <c r="B6451" t="s">
        <v>90</v>
      </c>
      <c r="C6451" t="s">
        <v>10</v>
      </c>
      <c r="D6451" t="s">
        <v>22</v>
      </c>
      <c r="E6451">
        <v>-463316</v>
      </c>
    </row>
    <row r="6452" spans="1:6" hidden="1">
      <c r="A6452">
        <v>2003</v>
      </c>
      <c r="B6452" t="s">
        <v>90</v>
      </c>
      <c r="C6452" t="s">
        <v>23</v>
      </c>
      <c r="D6452" t="s">
        <v>24</v>
      </c>
      <c r="E6452">
        <v>2425033</v>
      </c>
    </row>
    <row r="6453" spans="1:6" hidden="1">
      <c r="A6453">
        <v>2003</v>
      </c>
      <c r="B6453" t="s">
        <v>90</v>
      </c>
      <c r="C6453" t="s">
        <v>23</v>
      </c>
      <c r="D6453" t="s">
        <v>25</v>
      </c>
      <c r="E6453">
        <v>2023316</v>
      </c>
    </row>
    <row r="6454" spans="1:6" hidden="1">
      <c r="A6454">
        <v>2003</v>
      </c>
      <c r="B6454" t="s">
        <v>90</v>
      </c>
      <c r="C6454" t="s">
        <v>23</v>
      </c>
      <c r="D6454" t="s">
        <v>26</v>
      </c>
      <c r="E6454">
        <v>401717</v>
      </c>
    </row>
    <row r="6455" spans="1:6" hidden="1">
      <c r="A6455">
        <v>2003</v>
      </c>
      <c r="B6455" t="s">
        <v>90</v>
      </c>
      <c r="C6455" t="s">
        <v>23</v>
      </c>
      <c r="D6455" t="s">
        <v>27</v>
      </c>
      <c r="E6455">
        <v>93214</v>
      </c>
    </row>
    <row r="6456" spans="1:6" hidden="1">
      <c r="A6456">
        <v>2003</v>
      </c>
      <c r="B6456" t="s">
        <v>90</v>
      </c>
      <c r="C6456" t="s">
        <v>23</v>
      </c>
      <c r="D6456" t="s">
        <v>29</v>
      </c>
      <c r="E6456">
        <v>93214</v>
      </c>
    </row>
    <row r="6457" spans="1:6" hidden="1">
      <c r="A6457">
        <v>2003</v>
      </c>
      <c r="B6457" t="s">
        <v>90</v>
      </c>
      <c r="C6457" t="s">
        <v>23</v>
      </c>
      <c r="D6457" t="s">
        <v>33</v>
      </c>
      <c r="E6457">
        <v>1585347</v>
      </c>
    </row>
    <row r="6458" spans="1:6" hidden="1">
      <c r="A6458">
        <v>2003</v>
      </c>
      <c r="B6458" t="s">
        <v>90</v>
      </c>
      <c r="C6458" t="s">
        <v>23</v>
      </c>
      <c r="D6458" t="s">
        <v>34</v>
      </c>
      <c r="E6458">
        <v>159940</v>
      </c>
    </row>
    <row r="6459" spans="1:6" hidden="1">
      <c r="A6459">
        <v>2003</v>
      </c>
      <c r="B6459" t="s">
        <v>90</v>
      </c>
      <c r="C6459" t="s">
        <v>23</v>
      </c>
      <c r="D6459" t="s">
        <v>35</v>
      </c>
      <c r="E6459">
        <v>243880</v>
      </c>
    </row>
    <row r="6460" spans="1:6" hidden="1">
      <c r="A6460">
        <v>2003</v>
      </c>
      <c r="B6460" t="s">
        <v>90</v>
      </c>
      <c r="C6460" t="s">
        <v>23</v>
      </c>
      <c r="D6460" t="s">
        <v>36</v>
      </c>
      <c r="E6460">
        <v>1335587</v>
      </c>
    </row>
    <row r="6461" spans="1:6" hidden="1">
      <c r="A6461">
        <v>2003</v>
      </c>
      <c r="B6461" t="s">
        <v>90</v>
      </c>
      <c r="C6461" t="s">
        <v>23</v>
      </c>
      <c r="D6461" t="s">
        <v>37</v>
      </c>
      <c r="E6461">
        <v>270825</v>
      </c>
    </row>
    <row r="6462" spans="1:6" hidden="1">
      <c r="A6462">
        <v>2003</v>
      </c>
      <c r="B6462" t="s">
        <v>90</v>
      </c>
      <c r="C6462" t="s">
        <v>23</v>
      </c>
      <c r="D6462" t="s">
        <v>38</v>
      </c>
      <c r="E6462">
        <v>1064762</v>
      </c>
    </row>
    <row r="6463" spans="1:6" hidden="1">
      <c r="A6463">
        <v>2003</v>
      </c>
      <c r="B6463" t="s">
        <v>90</v>
      </c>
      <c r="C6463" t="s">
        <v>23</v>
      </c>
      <c r="D6463" t="s">
        <v>39</v>
      </c>
      <c r="E6463">
        <v>78151</v>
      </c>
    </row>
    <row r="6464" spans="1:6" hidden="1">
      <c r="A6464">
        <v>2003</v>
      </c>
      <c r="B6464" t="s">
        <v>90</v>
      </c>
      <c r="C6464" t="s">
        <v>23</v>
      </c>
      <c r="D6464" t="s">
        <v>93</v>
      </c>
      <c r="E6464">
        <v>0</v>
      </c>
      <c r="F6464">
        <v>20</v>
      </c>
    </row>
    <row r="6465" spans="1:6" hidden="1">
      <c r="A6465">
        <v>2003</v>
      </c>
      <c r="B6465" t="s">
        <v>90</v>
      </c>
      <c r="C6465" t="s">
        <v>23</v>
      </c>
      <c r="D6465" t="s">
        <v>94</v>
      </c>
      <c r="E6465">
        <v>0</v>
      </c>
      <c r="F6465">
        <v>20</v>
      </c>
    </row>
    <row r="6466" spans="1:6" hidden="1">
      <c r="A6466">
        <v>2003</v>
      </c>
      <c r="B6466" t="s">
        <v>90</v>
      </c>
      <c r="C6466" t="s">
        <v>23</v>
      </c>
      <c r="D6466" t="s">
        <v>95</v>
      </c>
      <c r="E6466">
        <v>0</v>
      </c>
      <c r="F6466">
        <v>20</v>
      </c>
    </row>
    <row r="6467" spans="1:6" hidden="1">
      <c r="A6467">
        <v>2003</v>
      </c>
      <c r="B6467" t="s">
        <v>90</v>
      </c>
      <c r="C6467" t="s">
        <v>23</v>
      </c>
      <c r="D6467" t="s">
        <v>96</v>
      </c>
      <c r="E6467">
        <v>0</v>
      </c>
      <c r="F6467">
        <v>20</v>
      </c>
    </row>
    <row r="6468" spans="1:6" hidden="1">
      <c r="A6468">
        <v>2003</v>
      </c>
      <c r="B6468" t="s">
        <v>90</v>
      </c>
      <c r="C6468" t="s">
        <v>23</v>
      </c>
      <c r="D6468" t="s">
        <v>40</v>
      </c>
      <c r="E6468">
        <v>0</v>
      </c>
    </row>
    <row r="6469" spans="1:6" hidden="1">
      <c r="A6469">
        <v>2003</v>
      </c>
      <c r="B6469" t="s">
        <v>90</v>
      </c>
      <c r="C6469" t="s">
        <v>23</v>
      </c>
      <c r="D6469" t="s">
        <v>41</v>
      </c>
      <c r="E6469">
        <v>0</v>
      </c>
    </row>
    <row r="6470" spans="1:6" hidden="1">
      <c r="A6470">
        <v>2003</v>
      </c>
      <c r="B6470" t="s">
        <v>90</v>
      </c>
      <c r="C6470" t="s">
        <v>23</v>
      </c>
      <c r="D6470" t="s">
        <v>42</v>
      </c>
      <c r="E6470">
        <v>0</v>
      </c>
    </row>
    <row r="6471" spans="1:6" hidden="1">
      <c r="A6471">
        <v>2003</v>
      </c>
      <c r="B6471" t="s">
        <v>90</v>
      </c>
      <c r="C6471" t="s">
        <v>23</v>
      </c>
      <c r="D6471" t="s">
        <v>43</v>
      </c>
      <c r="E6471">
        <v>0</v>
      </c>
    </row>
    <row r="6472" spans="1:6" hidden="1">
      <c r="A6472">
        <v>2003</v>
      </c>
      <c r="B6472" t="s">
        <v>90</v>
      </c>
      <c r="C6472" t="s">
        <v>23</v>
      </c>
      <c r="D6472" t="s">
        <v>44</v>
      </c>
      <c r="E6472">
        <v>11669</v>
      </c>
    </row>
    <row r="6473" spans="1:6" hidden="1">
      <c r="A6473">
        <v>2003</v>
      </c>
      <c r="B6473" t="s">
        <v>90</v>
      </c>
      <c r="C6473" t="s">
        <v>23</v>
      </c>
      <c r="D6473" t="s">
        <v>45</v>
      </c>
      <c r="E6473">
        <v>110078</v>
      </c>
    </row>
    <row r="6474" spans="1:6" hidden="1">
      <c r="A6474">
        <v>2003</v>
      </c>
      <c r="B6474" t="s">
        <v>90</v>
      </c>
      <c r="C6474" t="s">
        <v>23</v>
      </c>
      <c r="D6474" t="s">
        <v>46</v>
      </c>
      <c r="E6474">
        <v>110078</v>
      </c>
    </row>
    <row r="6475" spans="1:6" hidden="1">
      <c r="A6475">
        <v>2003</v>
      </c>
      <c r="B6475" t="s">
        <v>90</v>
      </c>
      <c r="C6475" t="s">
        <v>23</v>
      </c>
      <c r="D6475" t="s">
        <v>47</v>
      </c>
      <c r="E6475">
        <v>0</v>
      </c>
    </row>
    <row r="6476" spans="1:6" hidden="1">
      <c r="A6476">
        <v>2003</v>
      </c>
      <c r="B6476" t="s">
        <v>90</v>
      </c>
      <c r="C6476" t="s">
        <v>23</v>
      </c>
      <c r="D6476" t="s">
        <v>48</v>
      </c>
      <c r="E6476">
        <v>44050</v>
      </c>
    </row>
    <row r="6477" spans="1:6" hidden="1">
      <c r="A6477">
        <v>2003</v>
      </c>
      <c r="B6477" t="s">
        <v>90</v>
      </c>
      <c r="C6477" t="s">
        <v>23</v>
      </c>
      <c r="D6477" t="s">
        <v>55</v>
      </c>
      <c r="E6477">
        <v>44050</v>
      </c>
    </row>
    <row r="6478" spans="1:6" hidden="1">
      <c r="A6478">
        <v>2003</v>
      </c>
      <c r="B6478" t="s">
        <v>90</v>
      </c>
      <c r="C6478" t="s">
        <v>23</v>
      </c>
      <c r="D6478" t="s">
        <v>59</v>
      </c>
      <c r="E6478">
        <v>76014</v>
      </c>
    </row>
    <row r="6479" spans="1:6" hidden="1">
      <c r="A6479">
        <v>2003</v>
      </c>
      <c r="B6479" t="s">
        <v>90</v>
      </c>
      <c r="C6479" t="s">
        <v>23</v>
      </c>
      <c r="D6479" t="s">
        <v>60</v>
      </c>
      <c r="E6479">
        <v>39476</v>
      </c>
    </row>
    <row r="6480" spans="1:6" hidden="1">
      <c r="A6480">
        <v>2003</v>
      </c>
      <c r="B6480" t="s">
        <v>90</v>
      </c>
      <c r="C6480" t="s">
        <v>23</v>
      </c>
      <c r="D6480" t="s">
        <v>64</v>
      </c>
      <c r="E6480">
        <v>36538</v>
      </c>
    </row>
    <row r="6481" spans="1:5" hidden="1">
      <c r="A6481">
        <v>2003</v>
      </c>
      <c r="B6481" t="s">
        <v>90</v>
      </c>
      <c r="C6481" t="s">
        <v>23</v>
      </c>
      <c r="D6481" t="s">
        <v>66</v>
      </c>
      <c r="E6481">
        <v>0</v>
      </c>
    </row>
    <row r="6482" spans="1:5" hidden="1">
      <c r="A6482">
        <v>2003</v>
      </c>
      <c r="B6482" t="s">
        <v>90</v>
      </c>
      <c r="C6482" t="s">
        <v>23</v>
      </c>
      <c r="D6482" t="s">
        <v>67</v>
      </c>
      <c r="E6482">
        <v>2962</v>
      </c>
    </row>
    <row r="6483" spans="1:5" hidden="1">
      <c r="A6483">
        <v>2003</v>
      </c>
      <c r="B6483" t="s">
        <v>90</v>
      </c>
      <c r="C6483" t="s">
        <v>23</v>
      </c>
      <c r="D6483" t="s">
        <v>68</v>
      </c>
      <c r="E6483">
        <v>37</v>
      </c>
    </row>
    <row r="6484" spans="1:5" hidden="1">
      <c r="A6484">
        <v>2003</v>
      </c>
      <c r="B6484" t="s">
        <v>90</v>
      </c>
      <c r="C6484" t="s">
        <v>23</v>
      </c>
      <c r="D6484" t="s">
        <v>70</v>
      </c>
      <c r="E6484">
        <v>2925</v>
      </c>
    </row>
    <row r="6485" spans="1:5" hidden="1">
      <c r="A6485">
        <v>2003</v>
      </c>
      <c r="B6485" t="s">
        <v>90</v>
      </c>
      <c r="C6485" t="s">
        <v>23</v>
      </c>
      <c r="D6485" t="s">
        <v>71</v>
      </c>
      <c r="E6485">
        <v>-2734</v>
      </c>
    </row>
    <row r="6486" spans="1:5" hidden="1">
      <c r="A6486">
        <v>2003</v>
      </c>
      <c r="B6486" t="s">
        <v>90</v>
      </c>
      <c r="C6486" t="s">
        <v>23</v>
      </c>
      <c r="D6486" t="s">
        <v>72</v>
      </c>
      <c r="E6486">
        <v>7935448</v>
      </c>
    </row>
    <row r="6487" spans="1:5" hidden="1">
      <c r="A6487">
        <v>2003</v>
      </c>
      <c r="B6487" t="s">
        <v>90</v>
      </c>
      <c r="C6487" t="s">
        <v>23</v>
      </c>
      <c r="D6487" t="s">
        <v>76</v>
      </c>
      <c r="E6487">
        <v>2147140</v>
      </c>
    </row>
    <row r="6488" spans="1:5" hidden="1">
      <c r="A6488">
        <v>2003</v>
      </c>
      <c r="B6488" t="s">
        <v>90</v>
      </c>
      <c r="C6488" t="s">
        <v>23</v>
      </c>
      <c r="D6488" t="s">
        <v>77</v>
      </c>
      <c r="E6488">
        <v>1054414</v>
      </c>
    </row>
    <row r="6489" spans="1:5" hidden="1">
      <c r="A6489">
        <v>2003</v>
      </c>
      <c r="B6489" t="s">
        <v>90</v>
      </c>
      <c r="C6489" t="s">
        <v>23</v>
      </c>
      <c r="D6489" t="s">
        <v>78</v>
      </c>
      <c r="E6489">
        <v>1670383</v>
      </c>
    </row>
    <row r="6490" spans="1:5" hidden="1">
      <c r="A6490">
        <v>2003</v>
      </c>
      <c r="B6490" t="s">
        <v>90</v>
      </c>
      <c r="C6490" t="s">
        <v>23</v>
      </c>
      <c r="D6490" t="s">
        <v>79</v>
      </c>
      <c r="E6490">
        <v>476757</v>
      </c>
    </row>
    <row r="6491" spans="1:5" hidden="1">
      <c r="A6491">
        <v>2003</v>
      </c>
      <c r="B6491" t="s">
        <v>90</v>
      </c>
      <c r="C6491" t="s">
        <v>23</v>
      </c>
      <c r="D6491" t="s">
        <v>80</v>
      </c>
      <c r="E6491">
        <v>0</v>
      </c>
    </row>
    <row r="6492" spans="1:5" hidden="1">
      <c r="A6492">
        <v>2003</v>
      </c>
      <c r="B6492" t="s">
        <v>90</v>
      </c>
      <c r="C6492" t="s">
        <v>81</v>
      </c>
      <c r="D6492" t="s">
        <v>30</v>
      </c>
      <c r="E6492">
        <v>41574</v>
      </c>
    </row>
    <row r="6493" spans="1:5" hidden="1">
      <c r="A6493">
        <v>2003</v>
      </c>
      <c r="B6493" t="s">
        <v>90</v>
      </c>
      <c r="C6493" t="s">
        <v>81</v>
      </c>
      <c r="D6493" t="s">
        <v>32</v>
      </c>
      <c r="E6493">
        <v>41574</v>
      </c>
    </row>
    <row r="6494" spans="1:5" hidden="1">
      <c r="A6494">
        <v>2003</v>
      </c>
      <c r="B6494" t="s">
        <v>90</v>
      </c>
      <c r="C6494" t="s">
        <v>81</v>
      </c>
      <c r="D6494" t="s">
        <v>33</v>
      </c>
      <c r="E6494">
        <v>209489</v>
      </c>
    </row>
    <row r="6495" spans="1:5" hidden="1">
      <c r="A6495">
        <v>2003</v>
      </c>
      <c r="B6495" t="s">
        <v>90</v>
      </c>
      <c r="C6495" t="s">
        <v>81</v>
      </c>
      <c r="D6495" t="s">
        <v>34</v>
      </c>
      <c r="E6495">
        <v>101279</v>
      </c>
    </row>
    <row r="6496" spans="1:5" hidden="1">
      <c r="A6496">
        <v>2003</v>
      </c>
      <c r="B6496" t="s">
        <v>90</v>
      </c>
      <c r="C6496" t="s">
        <v>81</v>
      </c>
      <c r="D6496" t="s">
        <v>35</v>
      </c>
      <c r="E6496">
        <v>86093</v>
      </c>
    </row>
    <row r="6497" spans="1:6" hidden="1">
      <c r="A6497">
        <v>2003</v>
      </c>
      <c r="B6497" t="s">
        <v>90</v>
      </c>
      <c r="C6497" t="s">
        <v>81</v>
      </c>
      <c r="D6497" t="s">
        <v>36</v>
      </c>
      <c r="E6497">
        <v>103583</v>
      </c>
    </row>
    <row r="6498" spans="1:6" hidden="1">
      <c r="A6498">
        <v>2003</v>
      </c>
      <c r="B6498" t="s">
        <v>90</v>
      </c>
      <c r="C6498" t="s">
        <v>81</v>
      </c>
      <c r="D6498" t="s">
        <v>37</v>
      </c>
      <c r="E6498">
        <v>103583</v>
      </c>
    </row>
    <row r="6499" spans="1:6" hidden="1">
      <c r="A6499">
        <v>2003</v>
      </c>
      <c r="B6499" t="s">
        <v>90</v>
      </c>
      <c r="C6499" t="s">
        <v>81</v>
      </c>
      <c r="D6499" t="s">
        <v>38</v>
      </c>
      <c r="E6499">
        <v>0</v>
      </c>
    </row>
    <row r="6500" spans="1:6" hidden="1">
      <c r="A6500">
        <v>2003</v>
      </c>
      <c r="B6500" t="s">
        <v>90</v>
      </c>
      <c r="C6500" t="s">
        <v>81</v>
      </c>
      <c r="D6500" t="s">
        <v>39</v>
      </c>
      <c r="E6500">
        <v>3364</v>
      </c>
    </row>
    <row r="6501" spans="1:6" hidden="1">
      <c r="A6501">
        <v>2003</v>
      </c>
      <c r="B6501" t="s">
        <v>90</v>
      </c>
      <c r="C6501" t="s">
        <v>81</v>
      </c>
      <c r="D6501" t="s">
        <v>93</v>
      </c>
      <c r="E6501">
        <v>0</v>
      </c>
      <c r="F6501">
        <v>20</v>
      </c>
    </row>
    <row r="6502" spans="1:6" hidden="1">
      <c r="A6502">
        <v>2003</v>
      </c>
      <c r="B6502" t="s">
        <v>90</v>
      </c>
      <c r="C6502" t="s">
        <v>81</v>
      </c>
      <c r="D6502" t="s">
        <v>94</v>
      </c>
      <c r="E6502">
        <v>0</v>
      </c>
      <c r="F6502">
        <v>20</v>
      </c>
    </row>
    <row r="6503" spans="1:6" hidden="1">
      <c r="A6503">
        <v>2003</v>
      </c>
      <c r="B6503" t="s">
        <v>90</v>
      </c>
      <c r="C6503" t="s">
        <v>81</v>
      </c>
      <c r="D6503" t="s">
        <v>95</v>
      </c>
      <c r="E6503">
        <v>0</v>
      </c>
      <c r="F6503">
        <v>20</v>
      </c>
    </row>
    <row r="6504" spans="1:6" hidden="1">
      <c r="A6504">
        <v>2003</v>
      </c>
      <c r="B6504" t="s">
        <v>90</v>
      </c>
      <c r="C6504" t="s">
        <v>81</v>
      </c>
      <c r="D6504" t="s">
        <v>96</v>
      </c>
      <c r="E6504">
        <v>0</v>
      </c>
      <c r="F6504">
        <v>20</v>
      </c>
    </row>
    <row r="6505" spans="1:6" hidden="1">
      <c r="A6505">
        <v>2003</v>
      </c>
      <c r="B6505" t="s">
        <v>90</v>
      </c>
      <c r="C6505" t="s">
        <v>81</v>
      </c>
      <c r="D6505" t="s">
        <v>40</v>
      </c>
      <c r="E6505">
        <v>1263</v>
      </c>
    </row>
    <row r="6506" spans="1:6" hidden="1">
      <c r="A6506">
        <v>2003</v>
      </c>
      <c r="B6506" t="s">
        <v>90</v>
      </c>
      <c r="C6506" t="s">
        <v>81</v>
      </c>
      <c r="D6506" t="s">
        <v>41</v>
      </c>
      <c r="E6506">
        <v>1263</v>
      </c>
    </row>
    <row r="6507" spans="1:6" hidden="1">
      <c r="A6507">
        <v>2003</v>
      </c>
      <c r="B6507" t="s">
        <v>90</v>
      </c>
      <c r="C6507" t="s">
        <v>81</v>
      </c>
      <c r="D6507" t="s">
        <v>42</v>
      </c>
      <c r="E6507">
        <v>0</v>
      </c>
    </row>
    <row r="6508" spans="1:6" hidden="1">
      <c r="A6508">
        <v>2003</v>
      </c>
      <c r="B6508" t="s">
        <v>90</v>
      </c>
      <c r="C6508" t="s">
        <v>81</v>
      </c>
      <c r="D6508" t="s">
        <v>43</v>
      </c>
      <c r="E6508">
        <v>0</v>
      </c>
    </row>
    <row r="6509" spans="1:6" hidden="1">
      <c r="A6509">
        <v>2003</v>
      </c>
      <c r="B6509" t="s">
        <v>90</v>
      </c>
      <c r="C6509" t="s">
        <v>81</v>
      </c>
      <c r="D6509" t="s">
        <v>44</v>
      </c>
      <c r="E6509">
        <v>0</v>
      </c>
    </row>
    <row r="6510" spans="1:6" hidden="1">
      <c r="A6510">
        <v>2003</v>
      </c>
      <c r="B6510" t="s">
        <v>90</v>
      </c>
      <c r="C6510" t="s">
        <v>81</v>
      </c>
      <c r="D6510" t="s">
        <v>48</v>
      </c>
      <c r="E6510">
        <v>42477</v>
      </c>
    </row>
    <row r="6511" spans="1:6" hidden="1">
      <c r="A6511">
        <v>2003</v>
      </c>
      <c r="B6511" t="s">
        <v>90</v>
      </c>
      <c r="C6511" t="s">
        <v>81</v>
      </c>
      <c r="D6511" t="s">
        <v>49</v>
      </c>
      <c r="E6511">
        <v>42477</v>
      </c>
    </row>
    <row r="6512" spans="1:6" hidden="1">
      <c r="A6512">
        <v>2003</v>
      </c>
      <c r="B6512" t="s">
        <v>90</v>
      </c>
      <c r="C6512" t="s">
        <v>81</v>
      </c>
      <c r="D6512" t="s">
        <v>50</v>
      </c>
      <c r="E6512">
        <v>0</v>
      </c>
    </row>
    <row r="6513" spans="1:6" hidden="1">
      <c r="A6513">
        <v>2003</v>
      </c>
      <c r="B6513" t="s">
        <v>90</v>
      </c>
      <c r="C6513" t="s">
        <v>81</v>
      </c>
      <c r="D6513" t="s">
        <v>51</v>
      </c>
      <c r="E6513">
        <v>42477</v>
      </c>
    </row>
    <row r="6514" spans="1:6" hidden="1">
      <c r="A6514">
        <v>2003</v>
      </c>
      <c r="B6514" t="s">
        <v>90</v>
      </c>
      <c r="C6514" t="s">
        <v>81</v>
      </c>
      <c r="D6514" t="s">
        <v>52</v>
      </c>
      <c r="E6514">
        <v>0</v>
      </c>
    </row>
    <row r="6515" spans="1:6" hidden="1">
      <c r="A6515">
        <v>2003</v>
      </c>
      <c r="B6515" t="s">
        <v>90</v>
      </c>
      <c r="C6515" t="s">
        <v>81</v>
      </c>
      <c r="D6515" t="s">
        <v>53</v>
      </c>
      <c r="E6515">
        <v>0</v>
      </c>
    </row>
    <row r="6516" spans="1:6" hidden="1">
      <c r="A6516">
        <v>2003</v>
      </c>
      <c r="B6516" t="s">
        <v>90</v>
      </c>
      <c r="C6516" t="s">
        <v>81</v>
      </c>
      <c r="D6516" t="s">
        <v>54</v>
      </c>
      <c r="E6516">
        <v>0</v>
      </c>
    </row>
    <row r="6517" spans="1:6" hidden="1">
      <c r="A6517">
        <v>2003</v>
      </c>
      <c r="B6517" t="s">
        <v>90</v>
      </c>
      <c r="C6517" t="s">
        <v>81</v>
      </c>
      <c r="D6517" t="s">
        <v>59</v>
      </c>
      <c r="E6517">
        <v>37294</v>
      </c>
    </row>
    <row r="6518" spans="1:6" hidden="1">
      <c r="A6518">
        <v>2003</v>
      </c>
      <c r="B6518" t="s">
        <v>90</v>
      </c>
      <c r="C6518" t="s">
        <v>81</v>
      </c>
      <c r="D6518" t="s">
        <v>61</v>
      </c>
      <c r="E6518">
        <v>37294</v>
      </c>
    </row>
    <row r="6519" spans="1:6" hidden="1">
      <c r="A6519">
        <v>2003</v>
      </c>
      <c r="B6519" t="s">
        <v>90</v>
      </c>
      <c r="C6519" t="s">
        <v>81</v>
      </c>
      <c r="D6519" t="s">
        <v>64</v>
      </c>
      <c r="E6519">
        <v>0</v>
      </c>
    </row>
    <row r="6520" spans="1:6" hidden="1">
      <c r="A6520">
        <v>2003</v>
      </c>
      <c r="B6520" t="s">
        <v>90</v>
      </c>
      <c r="C6520" t="s">
        <v>81</v>
      </c>
      <c r="D6520" t="s">
        <v>67</v>
      </c>
      <c r="E6520">
        <v>65774</v>
      </c>
    </row>
    <row r="6521" spans="1:6" hidden="1">
      <c r="A6521">
        <v>2003</v>
      </c>
      <c r="B6521" t="s">
        <v>90</v>
      </c>
      <c r="C6521" t="s">
        <v>81</v>
      </c>
      <c r="D6521" t="s">
        <v>69</v>
      </c>
      <c r="E6521">
        <v>57416</v>
      </c>
    </row>
    <row r="6522" spans="1:6" hidden="1">
      <c r="A6522">
        <v>2003</v>
      </c>
      <c r="B6522" t="s">
        <v>90</v>
      </c>
      <c r="C6522" t="s">
        <v>81</v>
      </c>
      <c r="D6522" t="s">
        <v>70</v>
      </c>
      <c r="E6522">
        <v>8358</v>
      </c>
    </row>
    <row r="6523" spans="1:6" hidden="1">
      <c r="A6523">
        <v>2003</v>
      </c>
      <c r="B6523" t="s">
        <v>90</v>
      </c>
      <c r="C6523" t="s">
        <v>81</v>
      </c>
      <c r="D6523" t="s">
        <v>86</v>
      </c>
      <c r="E6523">
        <v>13556628</v>
      </c>
    </row>
    <row r="6524" spans="1:6" hidden="1">
      <c r="A6524">
        <v>2003</v>
      </c>
      <c r="B6524" t="s">
        <v>90</v>
      </c>
      <c r="C6524" t="s">
        <v>81</v>
      </c>
      <c r="D6524" t="s">
        <v>87</v>
      </c>
      <c r="E6524">
        <v>13452115</v>
      </c>
    </row>
    <row r="6525" spans="1:6" hidden="1">
      <c r="A6525">
        <v>2003</v>
      </c>
      <c r="B6525" t="s">
        <v>90</v>
      </c>
      <c r="C6525" t="s">
        <v>81</v>
      </c>
      <c r="D6525" t="s">
        <v>88</v>
      </c>
      <c r="E6525">
        <v>104513</v>
      </c>
    </row>
    <row r="6526" spans="1:6" hidden="1">
      <c r="A6526">
        <v>2003</v>
      </c>
      <c r="B6526" t="s">
        <v>90</v>
      </c>
      <c r="C6526" t="s">
        <v>81</v>
      </c>
      <c r="D6526" t="s">
        <v>77</v>
      </c>
      <c r="E6526">
        <v>1054414</v>
      </c>
    </row>
    <row r="6527" spans="1:6" hidden="1">
      <c r="A6527">
        <v>2003</v>
      </c>
      <c r="B6527" t="s">
        <v>97</v>
      </c>
      <c r="C6527" t="s">
        <v>7</v>
      </c>
      <c r="D6527" t="s">
        <v>263</v>
      </c>
      <c r="E6527">
        <v>297321</v>
      </c>
    </row>
    <row r="6528" spans="1:6" hidden="1">
      <c r="A6528">
        <v>2003</v>
      </c>
      <c r="B6528" t="s">
        <v>97</v>
      </c>
      <c r="C6528" t="s">
        <v>7</v>
      </c>
      <c r="D6528" t="s">
        <v>8</v>
      </c>
      <c r="E6528">
        <v>0</v>
      </c>
      <c r="F6528">
        <v>20</v>
      </c>
    </row>
    <row r="6529" spans="1:6" hidden="1">
      <c r="A6529">
        <v>2003</v>
      </c>
      <c r="B6529" t="s">
        <v>97</v>
      </c>
      <c r="C6529" t="s">
        <v>7</v>
      </c>
      <c r="D6529" t="s">
        <v>9</v>
      </c>
      <c r="E6529">
        <v>0</v>
      </c>
      <c r="F6529">
        <v>20</v>
      </c>
    </row>
    <row r="6530" spans="1:6" hidden="1">
      <c r="A6530">
        <v>2003</v>
      </c>
      <c r="B6530" t="s">
        <v>97</v>
      </c>
      <c r="C6530" t="s">
        <v>10</v>
      </c>
      <c r="D6530" t="s">
        <v>11</v>
      </c>
      <c r="E6530">
        <v>117747</v>
      </c>
    </row>
    <row r="6531" spans="1:6" hidden="1">
      <c r="A6531">
        <v>2003</v>
      </c>
      <c r="B6531" t="s">
        <v>97</v>
      </c>
      <c r="C6531" t="s">
        <v>10</v>
      </c>
      <c r="D6531" t="s">
        <v>91</v>
      </c>
      <c r="E6531">
        <v>305681</v>
      </c>
    </row>
    <row r="6532" spans="1:6" hidden="1">
      <c r="A6532">
        <v>2003</v>
      </c>
      <c r="B6532" t="s">
        <v>97</v>
      </c>
      <c r="C6532" t="s">
        <v>10</v>
      </c>
      <c r="D6532" t="s">
        <v>92</v>
      </c>
      <c r="E6532">
        <v>255906</v>
      </c>
    </row>
    <row r="6533" spans="1:6" hidden="1">
      <c r="A6533">
        <v>2003</v>
      </c>
      <c r="B6533" t="s">
        <v>97</v>
      </c>
      <c r="C6533" t="s">
        <v>10</v>
      </c>
      <c r="D6533" t="s">
        <v>14</v>
      </c>
      <c r="E6533">
        <v>133799</v>
      </c>
    </row>
    <row r="6534" spans="1:6" hidden="1">
      <c r="A6534">
        <v>2003</v>
      </c>
      <c r="B6534" t="s">
        <v>97</v>
      </c>
      <c r="C6534" t="s">
        <v>10</v>
      </c>
      <c r="D6534" t="s">
        <v>17</v>
      </c>
      <c r="E6534">
        <v>217086</v>
      </c>
    </row>
    <row r="6535" spans="1:6" hidden="1">
      <c r="A6535">
        <v>2003</v>
      </c>
      <c r="B6535" t="s">
        <v>97</v>
      </c>
      <c r="C6535" t="s">
        <v>10</v>
      </c>
      <c r="D6535" t="s">
        <v>18</v>
      </c>
      <c r="E6535">
        <v>194357</v>
      </c>
    </row>
    <row r="6536" spans="1:6" hidden="1">
      <c r="A6536">
        <v>2003</v>
      </c>
      <c r="B6536" t="s">
        <v>97</v>
      </c>
      <c r="C6536" t="s">
        <v>10</v>
      </c>
      <c r="D6536" t="s">
        <v>19</v>
      </c>
      <c r="E6536">
        <v>185296</v>
      </c>
    </row>
    <row r="6537" spans="1:6" hidden="1">
      <c r="A6537">
        <v>2003</v>
      </c>
      <c r="B6537" t="s">
        <v>97</v>
      </c>
      <c r="C6537" t="s">
        <v>10</v>
      </c>
      <c r="D6537" t="s">
        <v>21</v>
      </c>
      <c r="E6537">
        <v>167523</v>
      </c>
    </row>
    <row r="6538" spans="1:6" hidden="1">
      <c r="A6538">
        <v>2003</v>
      </c>
      <c r="B6538" t="s">
        <v>97</v>
      </c>
      <c r="C6538" t="s">
        <v>10</v>
      </c>
      <c r="D6538" t="s">
        <v>22</v>
      </c>
      <c r="E6538">
        <v>65821</v>
      </c>
    </row>
    <row r="6539" spans="1:6" hidden="1">
      <c r="A6539">
        <v>2003</v>
      </c>
      <c r="B6539" t="s">
        <v>97</v>
      </c>
      <c r="C6539" t="s">
        <v>23</v>
      </c>
      <c r="D6539" t="s">
        <v>24</v>
      </c>
      <c r="E6539">
        <v>155307</v>
      </c>
    </row>
    <row r="6540" spans="1:6" hidden="1">
      <c r="A6540">
        <v>2003</v>
      </c>
      <c r="B6540" t="s">
        <v>97</v>
      </c>
      <c r="C6540" t="s">
        <v>23</v>
      </c>
      <c r="D6540" t="s">
        <v>25</v>
      </c>
      <c r="E6540">
        <v>123869</v>
      </c>
    </row>
    <row r="6541" spans="1:6" hidden="1">
      <c r="A6541">
        <v>2003</v>
      </c>
      <c r="B6541" t="s">
        <v>97</v>
      </c>
      <c r="C6541" t="s">
        <v>23</v>
      </c>
      <c r="D6541" t="s">
        <v>26</v>
      </c>
      <c r="E6541">
        <v>31438</v>
      </c>
    </row>
    <row r="6542" spans="1:6" hidden="1">
      <c r="A6542">
        <v>2003</v>
      </c>
      <c r="B6542" t="s">
        <v>97</v>
      </c>
      <c r="C6542" t="s">
        <v>23</v>
      </c>
      <c r="D6542" t="s">
        <v>27</v>
      </c>
      <c r="E6542">
        <v>16575</v>
      </c>
    </row>
    <row r="6543" spans="1:6" hidden="1">
      <c r="A6543">
        <v>2003</v>
      </c>
      <c r="B6543" t="s">
        <v>97</v>
      </c>
      <c r="C6543" t="s">
        <v>23</v>
      </c>
      <c r="D6543" t="s">
        <v>29</v>
      </c>
      <c r="E6543">
        <v>16575</v>
      </c>
    </row>
    <row r="6544" spans="1:6" hidden="1">
      <c r="A6544">
        <v>2003</v>
      </c>
      <c r="B6544" t="s">
        <v>97</v>
      </c>
      <c r="C6544" t="s">
        <v>23</v>
      </c>
      <c r="D6544" t="s">
        <v>33</v>
      </c>
      <c r="E6544">
        <v>182230</v>
      </c>
    </row>
    <row r="6545" spans="1:6" hidden="1">
      <c r="A6545">
        <v>2003</v>
      </c>
      <c r="B6545" t="s">
        <v>97</v>
      </c>
      <c r="C6545" t="s">
        <v>23</v>
      </c>
      <c r="D6545" t="s">
        <v>34</v>
      </c>
      <c r="E6545">
        <v>156575</v>
      </c>
    </row>
    <row r="6546" spans="1:6" hidden="1">
      <c r="A6546">
        <v>2003</v>
      </c>
      <c r="B6546" t="s">
        <v>97</v>
      </c>
      <c r="C6546" t="s">
        <v>23</v>
      </c>
      <c r="D6546" t="s">
        <v>35</v>
      </c>
      <c r="E6546">
        <v>114053</v>
      </c>
    </row>
    <row r="6547" spans="1:6" hidden="1">
      <c r="A6547">
        <v>2003</v>
      </c>
      <c r="B6547" t="s">
        <v>97</v>
      </c>
      <c r="C6547" t="s">
        <v>23</v>
      </c>
      <c r="D6547" t="s">
        <v>36</v>
      </c>
      <c r="E6547">
        <v>22729</v>
      </c>
    </row>
    <row r="6548" spans="1:6" hidden="1">
      <c r="A6548">
        <v>2003</v>
      </c>
      <c r="B6548" t="s">
        <v>97</v>
      </c>
      <c r="C6548" t="s">
        <v>23</v>
      </c>
      <c r="D6548" t="s">
        <v>37</v>
      </c>
      <c r="E6548">
        <v>22729</v>
      </c>
    </row>
    <row r="6549" spans="1:6" hidden="1">
      <c r="A6549">
        <v>2003</v>
      </c>
      <c r="B6549" t="s">
        <v>97</v>
      </c>
      <c r="C6549" t="s">
        <v>23</v>
      </c>
      <c r="D6549" t="s">
        <v>38</v>
      </c>
      <c r="E6549">
        <v>0</v>
      </c>
    </row>
    <row r="6550" spans="1:6" hidden="1">
      <c r="A6550">
        <v>2003</v>
      </c>
      <c r="B6550" t="s">
        <v>97</v>
      </c>
      <c r="C6550" t="s">
        <v>23</v>
      </c>
      <c r="D6550" t="s">
        <v>39</v>
      </c>
      <c r="E6550">
        <v>0</v>
      </c>
    </row>
    <row r="6551" spans="1:6" hidden="1">
      <c r="A6551">
        <v>2003</v>
      </c>
      <c r="B6551" t="s">
        <v>97</v>
      </c>
      <c r="C6551" t="s">
        <v>23</v>
      </c>
      <c r="D6551" t="s">
        <v>93</v>
      </c>
      <c r="E6551">
        <v>0</v>
      </c>
      <c r="F6551">
        <v>20</v>
      </c>
    </row>
    <row r="6552" spans="1:6" hidden="1">
      <c r="A6552">
        <v>2003</v>
      </c>
      <c r="B6552" t="s">
        <v>97</v>
      </c>
      <c r="C6552" t="s">
        <v>23</v>
      </c>
      <c r="D6552" t="s">
        <v>94</v>
      </c>
      <c r="E6552">
        <v>0</v>
      </c>
      <c r="F6552">
        <v>20</v>
      </c>
    </row>
    <row r="6553" spans="1:6" hidden="1">
      <c r="A6553">
        <v>2003</v>
      </c>
      <c r="B6553" t="s">
        <v>97</v>
      </c>
      <c r="C6553" t="s">
        <v>23</v>
      </c>
      <c r="D6553" t="s">
        <v>95</v>
      </c>
      <c r="E6553">
        <v>0</v>
      </c>
      <c r="F6553">
        <v>20</v>
      </c>
    </row>
    <row r="6554" spans="1:6" hidden="1">
      <c r="A6554">
        <v>2003</v>
      </c>
      <c r="B6554" t="s">
        <v>97</v>
      </c>
      <c r="C6554" t="s">
        <v>23</v>
      </c>
      <c r="D6554" t="s">
        <v>96</v>
      </c>
      <c r="E6554">
        <v>0</v>
      </c>
      <c r="F6554">
        <v>20</v>
      </c>
    </row>
    <row r="6555" spans="1:6" hidden="1">
      <c r="A6555">
        <v>2003</v>
      </c>
      <c r="B6555" t="s">
        <v>97</v>
      </c>
      <c r="C6555" t="s">
        <v>23</v>
      </c>
      <c r="D6555" t="s">
        <v>40</v>
      </c>
      <c r="E6555">
        <v>2926</v>
      </c>
    </row>
    <row r="6556" spans="1:6" hidden="1">
      <c r="A6556">
        <v>2003</v>
      </c>
      <c r="B6556" t="s">
        <v>97</v>
      </c>
      <c r="C6556" t="s">
        <v>23</v>
      </c>
      <c r="D6556" t="s">
        <v>41</v>
      </c>
      <c r="E6556">
        <v>2776</v>
      </c>
    </row>
    <row r="6557" spans="1:6" hidden="1">
      <c r="A6557">
        <v>2003</v>
      </c>
      <c r="B6557" t="s">
        <v>97</v>
      </c>
      <c r="C6557" t="s">
        <v>23</v>
      </c>
      <c r="D6557" t="s">
        <v>42</v>
      </c>
      <c r="E6557">
        <v>151</v>
      </c>
    </row>
    <row r="6558" spans="1:6" hidden="1">
      <c r="A6558">
        <v>2003</v>
      </c>
      <c r="B6558" t="s">
        <v>97</v>
      </c>
      <c r="C6558" t="s">
        <v>23</v>
      </c>
      <c r="D6558" t="s">
        <v>43</v>
      </c>
      <c r="E6558">
        <v>0</v>
      </c>
    </row>
    <row r="6559" spans="1:6" hidden="1">
      <c r="A6559">
        <v>2003</v>
      </c>
      <c r="B6559" t="s">
        <v>97</v>
      </c>
      <c r="C6559" t="s">
        <v>23</v>
      </c>
      <c r="D6559" t="s">
        <v>44</v>
      </c>
      <c r="E6559">
        <v>0</v>
      </c>
    </row>
    <row r="6560" spans="1:6" hidden="1">
      <c r="A6560">
        <v>2003</v>
      </c>
      <c r="B6560" t="s">
        <v>97</v>
      </c>
      <c r="C6560" t="s">
        <v>23</v>
      </c>
      <c r="D6560" t="s">
        <v>45</v>
      </c>
      <c r="E6560">
        <v>28102</v>
      </c>
    </row>
    <row r="6561" spans="1:5" hidden="1">
      <c r="A6561">
        <v>2003</v>
      </c>
      <c r="B6561" t="s">
        <v>97</v>
      </c>
      <c r="C6561" t="s">
        <v>23</v>
      </c>
      <c r="D6561" t="s">
        <v>46</v>
      </c>
      <c r="E6561">
        <v>28102</v>
      </c>
    </row>
    <row r="6562" spans="1:5" hidden="1">
      <c r="A6562">
        <v>2003</v>
      </c>
      <c r="B6562" t="s">
        <v>97</v>
      </c>
      <c r="C6562" t="s">
        <v>23</v>
      </c>
      <c r="D6562" t="s">
        <v>47</v>
      </c>
      <c r="E6562">
        <v>0</v>
      </c>
    </row>
    <row r="6563" spans="1:5" hidden="1">
      <c r="A6563">
        <v>2003</v>
      </c>
      <c r="B6563" t="s">
        <v>97</v>
      </c>
      <c r="C6563" t="s">
        <v>23</v>
      </c>
      <c r="D6563" t="s">
        <v>48</v>
      </c>
      <c r="E6563">
        <v>2583</v>
      </c>
    </row>
    <row r="6564" spans="1:5" hidden="1">
      <c r="A6564">
        <v>2003</v>
      </c>
      <c r="B6564" t="s">
        <v>97</v>
      </c>
      <c r="C6564" t="s">
        <v>23</v>
      </c>
      <c r="D6564" t="s">
        <v>55</v>
      </c>
      <c r="E6564">
        <v>2583</v>
      </c>
    </row>
    <row r="6565" spans="1:5" hidden="1">
      <c r="A6565">
        <v>2003</v>
      </c>
      <c r="B6565" t="s">
        <v>97</v>
      </c>
      <c r="C6565" t="s">
        <v>23</v>
      </c>
      <c r="D6565" t="s">
        <v>59</v>
      </c>
      <c r="E6565">
        <v>60318</v>
      </c>
    </row>
    <row r="6566" spans="1:5" hidden="1">
      <c r="A6566">
        <v>2003</v>
      </c>
      <c r="B6566" t="s">
        <v>97</v>
      </c>
      <c r="C6566" t="s">
        <v>23</v>
      </c>
      <c r="D6566" t="s">
        <v>60</v>
      </c>
      <c r="E6566">
        <v>115</v>
      </c>
    </row>
    <row r="6567" spans="1:5" hidden="1">
      <c r="A6567">
        <v>2003</v>
      </c>
      <c r="B6567" t="s">
        <v>97</v>
      </c>
      <c r="C6567" t="s">
        <v>23</v>
      </c>
      <c r="D6567" t="s">
        <v>61</v>
      </c>
      <c r="E6567">
        <v>60203</v>
      </c>
    </row>
    <row r="6568" spans="1:5" hidden="1">
      <c r="A6568">
        <v>2003</v>
      </c>
      <c r="B6568" t="s">
        <v>97</v>
      </c>
      <c r="C6568" t="s">
        <v>23</v>
      </c>
      <c r="D6568" t="s">
        <v>64</v>
      </c>
      <c r="E6568">
        <v>0</v>
      </c>
    </row>
    <row r="6569" spans="1:5" hidden="1">
      <c r="A6569">
        <v>2003</v>
      </c>
      <c r="B6569" t="s">
        <v>97</v>
      </c>
      <c r="C6569" t="s">
        <v>23</v>
      </c>
      <c r="D6569" t="s">
        <v>66</v>
      </c>
      <c r="E6569">
        <v>17774</v>
      </c>
    </row>
    <row r="6570" spans="1:5" hidden="1">
      <c r="A6570">
        <v>2003</v>
      </c>
      <c r="B6570" t="s">
        <v>97</v>
      </c>
      <c r="C6570" t="s">
        <v>23</v>
      </c>
      <c r="D6570" t="s">
        <v>67</v>
      </c>
      <c r="E6570">
        <v>0</v>
      </c>
    </row>
    <row r="6571" spans="1:5" hidden="1">
      <c r="A6571">
        <v>2003</v>
      </c>
      <c r="B6571" t="s">
        <v>97</v>
      </c>
      <c r="C6571" t="s">
        <v>23</v>
      </c>
      <c r="D6571" t="s">
        <v>68</v>
      </c>
      <c r="E6571">
        <v>0</v>
      </c>
    </row>
    <row r="6572" spans="1:5" hidden="1">
      <c r="A6572">
        <v>2003</v>
      </c>
      <c r="B6572" t="s">
        <v>97</v>
      </c>
      <c r="C6572" t="s">
        <v>23</v>
      </c>
      <c r="D6572" t="s">
        <v>70</v>
      </c>
      <c r="E6572">
        <v>0</v>
      </c>
    </row>
    <row r="6573" spans="1:5" hidden="1">
      <c r="A6573">
        <v>2003</v>
      </c>
      <c r="B6573" t="s">
        <v>97</v>
      </c>
      <c r="C6573" t="s">
        <v>23</v>
      </c>
      <c r="D6573" t="s">
        <v>71</v>
      </c>
      <c r="E6573">
        <v>0</v>
      </c>
    </row>
    <row r="6574" spans="1:5" hidden="1">
      <c r="A6574">
        <v>2003</v>
      </c>
      <c r="B6574" t="s">
        <v>97</v>
      </c>
      <c r="C6574" t="s">
        <v>23</v>
      </c>
      <c r="D6574" t="s">
        <v>72</v>
      </c>
      <c r="E6574">
        <v>256723</v>
      </c>
    </row>
    <row r="6575" spans="1:5" hidden="1">
      <c r="A6575">
        <v>2003</v>
      </c>
      <c r="B6575" t="s">
        <v>97</v>
      </c>
      <c r="C6575" t="s">
        <v>23</v>
      </c>
      <c r="D6575" t="s">
        <v>76</v>
      </c>
      <c r="E6575">
        <v>101702</v>
      </c>
    </row>
    <row r="6576" spans="1:5" hidden="1">
      <c r="A6576">
        <v>2003</v>
      </c>
      <c r="B6576" t="s">
        <v>97</v>
      </c>
      <c r="C6576" t="s">
        <v>23</v>
      </c>
      <c r="D6576" t="s">
        <v>77</v>
      </c>
      <c r="E6576">
        <v>49776</v>
      </c>
    </row>
    <row r="6577" spans="1:6" hidden="1">
      <c r="A6577">
        <v>2003</v>
      </c>
      <c r="B6577" t="s">
        <v>97</v>
      </c>
      <c r="C6577" t="s">
        <v>23</v>
      </c>
      <c r="D6577" t="s">
        <v>78</v>
      </c>
      <c r="E6577">
        <v>98808</v>
      </c>
    </row>
    <row r="6578" spans="1:6" hidden="1">
      <c r="A6578">
        <v>2003</v>
      </c>
      <c r="B6578" t="s">
        <v>97</v>
      </c>
      <c r="C6578" t="s">
        <v>23</v>
      </c>
      <c r="D6578" t="s">
        <v>79</v>
      </c>
      <c r="E6578">
        <v>3105</v>
      </c>
    </row>
    <row r="6579" spans="1:6" hidden="1">
      <c r="A6579">
        <v>2003</v>
      </c>
      <c r="B6579" t="s">
        <v>97</v>
      </c>
      <c r="C6579" t="s">
        <v>23</v>
      </c>
      <c r="D6579" t="s">
        <v>80</v>
      </c>
      <c r="E6579">
        <v>-211</v>
      </c>
    </row>
    <row r="6580" spans="1:6" hidden="1">
      <c r="A6580">
        <v>2003</v>
      </c>
      <c r="B6580" t="s">
        <v>97</v>
      </c>
      <c r="C6580" t="s">
        <v>81</v>
      </c>
      <c r="D6580" t="s">
        <v>30</v>
      </c>
      <c r="E6580">
        <v>0</v>
      </c>
    </row>
    <row r="6581" spans="1:6" hidden="1">
      <c r="A6581">
        <v>2003</v>
      </c>
      <c r="B6581" t="s">
        <v>97</v>
      </c>
      <c r="C6581" t="s">
        <v>81</v>
      </c>
      <c r="D6581" t="s">
        <v>32</v>
      </c>
      <c r="E6581">
        <v>0</v>
      </c>
    </row>
    <row r="6582" spans="1:6" hidden="1">
      <c r="A6582">
        <v>2003</v>
      </c>
      <c r="B6582" t="s">
        <v>97</v>
      </c>
      <c r="C6582" t="s">
        <v>81</v>
      </c>
      <c r="D6582" t="s">
        <v>33</v>
      </c>
      <c r="E6582">
        <v>242788</v>
      </c>
    </row>
    <row r="6583" spans="1:6" hidden="1">
      <c r="A6583">
        <v>2003</v>
      </c>
      <c r="B6583" t="s">
        <v>97</v>
      </c>
      <c r="C6583" t="s">
        <v>81</v>
      </c>
      <c r="D6583" t="s">
        <v>34</v>
      </c>
      <c r="E6583">
        <v>223493</v>
      </c>
    </row>
    <row r="6584" spans="1:6" hidden="1">
      <c r="A6584">
        <v>2003</v>
      </c>
      <c r="B6584" t="s">
        <v>97</v>
      </c>
      <c r="C6584" t="s">
        <v>81</v>
      </c>
      <c r="D6584" t="s">
        <v>35</v>
      </c>
      <c r="E6584">
        <v>357748</v>
      </c>
    </row>
    <row r="6585" spans="1:6" hidden="1">
      <c r="A6585">
        <v>2003</v>
      </c>
      <c r="B6585" t="s">
        <v>97</v>
      </c>
      <c r="C6585" t="s">
        <v>81</v>
      </c>
      <c r="D6585" t="s">
        <v>36</v>
      </c>
      <c r="E6585">
        <v>19180</v>
      </c>
    </row>
    <row r="6586" spans="1:6" hidden="1">
      <c r="A6586">
        <v>2003</v>
      </c>
      <c r="B6586" t="s">
        <v>97</v>
      </c>
      <c r="C6586" t="s">
        <v>81</v>
      </c>
      <c r="D6586" t="s">
        <v>37</v>
      </c>
      <c r="E6586">
        <v>19180</v>
      </c>
    </row>
    <row r="6587" spans="1:6" hidden="1">
      <c r="A6587">
        <v>2003</v>
      </c>
      <c r="B6587" t="s">
        <v>97</v>
      </c>
      <c r="C6587" t="s">
        <v>81</v>
      </c>
      <c r="D6587" t="s">
        <v>38</v>
      </c>
      <c r="E6587">
        <v>0</v>
      </c>
    </row>
    <row r="6588" spans="1:6" hidden="1">
      <c r="A6588">
        <v>2003</v>
      </c>
      <c r="B6588" t="s">
        <v>97</v>
      </c>
      <c r="C6588" t="s">
        <v>81</v>
      </c>
      <c r="D6588" t="s">
        <v>39</v>
      </c>
      <c r="E6588">
        <v>0</v>
      </c>
    </row>
    <row r="6589" spans="1:6" hidden="1">
      <c r="A6589">
        <v>2003</v>
      </c>
      <c r="B6589" t="s">
        <v>97</v>
      </c>
      <c r="C6589" t="s">
        <v>81</v>
      </c>
      <c r="D6589" t="s">
        <v>93</v>
      </c>
      <c r="E6589">
        <v>0</v>
      </c>
      <c r="F6589">
        <v>20</v>
      </c>
    </row>
    <row r="6590" spans="1:6" hidden="1">
      <c r="A6590">
        <v>2003</v>
      </c>
      <c r="B6590" t="s">
        <v>97</v>
      </c>
      <c r="C6590" t="s">
        <v>81</v>
      </c>
      <c r="D6590" t="s">
        <v>94</v>
      </c>
      <c r="E6590">
        <v>0</v>
      </c>
      <c r="F6590">
        <v>20</v>
      </c>
    </row>
    <row r="6591" spans="1:6" hidden="1">
      <c r="A6591">
        <v>2003</v>
      </c>
      <c r="B6591" t="s">
        <v>97</v>
      </c>
      <c r="C6591" t="s">
        <v>81</v>
      </c>
      <c r="D6591" t="s">
        <v>95</v>
      </c>
      <c r="E6591">
        <v>0</v>
      </c>
      <c r="F6591">
        <v>20</v>
      </c>
    </row>
    <row r="6592" spans="1:6" hidden="1">
      <c r="A6592">
        <v>2003</v>
      </c>
      <c r="B6592" t="s">
        <v>97</v>
      </c>
      <c r="C6592" t="s">
        <v>81</v>
      </c>
      <c r="D6592" t="s">
        <v>96</v>
      </c>
      <c r="E6592">
        <v>0</v>
      </c>
      <c r="F6592">
        <v>20</v>
      </c>
    </row>
    <row r="6593" spans="1:5" hidden="1">
      <c r="A6593">
        <v>2003</v>
      </c>
      <c r="B6593" t="s">
        <v>97</v>
      </c>
      <c r="C6593" t="s">
        <v>81</v>
      </c>
      <c r="D6593" t="s">
        <v>40</v>
      </c>
      <c r="E6593">
        <v>115</v>
      </c>
    </row>
    <row r="6594" spans="1:5" hidden="1">
      <c r="A6594">
        <v>2003</v>
      </c>
      <c r="B6594" t="s">
        <v>97</v>
      </c>
      <c r="C6594" t="s">
        <v>81</v>
      </c>
      <c r="D6594" t="s">
        <v>41</v>
      </c>
      <c r="E6594">
        <v>115</v>
      </c>
    </row>
    <row r="6595" spans="1:5" hidden="1">
      <c r="A6595">
        <v>2003</v>
      </c>
      <c r="B6595" t="s">
        <v>97</v>
      </c>
      <c r="C6595" t="s">
        <v>81</v>
      </c>
      <c r="D6595" t="s">
        <v>42</v>
      </c>
      <c r="E6595">
        <v>0</v>
      </c>
    </row>
    <row r="6596" spans="1:5" hidden="1">
      <c r="A6596">
        <v>2003</v>
      </c>
      <c r="B6596" t="s">
        <v>97</v>
      </c>
      <c r="C6596" t="s">
        <v>81</v>
      </c>
      <c r="D6596" t="s">
        <v>43</v>
      </c>
      <c r="E6596">
        <v>0</v>
      </c>
    </row>
    <row r="6597" spans="1:5" hidden="1">
      <c r="A6597">
        <v>2003</v>
      </c>
      <c r="B6597" t="s">
        <v>97</v>
      </c>
      <c r="C6597" t="s">
        <v>81</v>
      </c>
      <c r="D6597" t="s">
        <v>44</v>
      </c>
      <c r="E6597">
        <v>0</v>
      </c>
    </row>
    <row r="6598" spans="1:5" hidden="1">
      <c r="A6598">
        <v>2003</v>
      </c>
      <c r="B6598" t="s">
        <v>97</v>
      </c>
      <c r="C6598" t="s">
        <v>81</v>
      </c>
      <c r="D6598" t="s">
        <v>48</v>
      </c>
      <c r="E6598">
        <v>20356</v>
      </c>
    </row>
    <row r="6599" spans="1:5" hidden="1">
      <c r="A6599">
        <v>2003</v>
      </c>
      <c r="B6599" t="s">
        <v>97</v>
      </c>
      <c r="C6599" t="s">
        <v>81</v>
      </c>
      <c r="D6599" t="s">
        <v>49</v>
      </c>
      <c r="E6599">
        <v>20356</v>
      </c>
    </row>
    <row r="6600" spans="1:5" hidden="1">
      <c r="A6600">
        <v>2003</v>
      </c>
      <c r="B6600" t="s">
        <v>97</v>
      </c>
      <c r="C6600" t="s">
        <v>81</v>
      </c>
      <c r="D6600" t="s">
        <v>50</v>
      </c>
      <c r="E6600">
        <v>0</v>
      </c>
    </row>
    <row r="6601" spans="1:5" hidden="1">
      <c r="A6601">
        <v>2003</v>
      </c>
      <c r="B6601" t="s">
        <v>97</v>
      </c>
      <c r="C6601" t="s">
        <v>81</v>
      </c>
      <c r="D6601" t="s">
        <v>51</v>
      </c>
      <c r="E6601">
        <v>2583</v>
      </c>
    </row>
    <row r="6602" spans="1:5" hidden="1">
      <c r="A6602">
        <v>2003</v>
      </c>
      <c r="B6602" t="s">
        <v>97</v>
      </c>
      <c r="C6602" t="s">
        <v>81</v>
      </c>
      <c r="D6602" t="s">
        <v>52</v>
      </c>
      <c r="E6602">
        <v>17623</v>
      </c>
    </row>
    <row r="6603" spans="1:5" hidden="1">
      <c r="A6603">
        <v>2003</v>
      </c>
      <c r="B6603" t="s">
        <v>97</v>
      </c>
      <c r="C6603" t="s">
        <v>81</v>
      </c>
      <c r="D6603" t="s">
        <v>53</v>
      </c>
      <c r="E6603">
        <v>151</v>
      </c>
    </row>
    <row r="6604" spans="1:5" hidden="1">
      <c r="A6604">
        <v>2003</v>
      </c>
      <c r="B6604" t="s">
        <v>97</v>
      </c>
      <c r="C6604" t="s">
        <v>81</v>
      </c>
      <c r="D6604" t="s">
        <v>54</v>
      </c>
      <c r="E6604">
        <v>0</v>
      </c>
    </row>
    <row r="6605" spans="1:5" hidden="1">
      <c r="A6605">
        <v>2003</v>
      </c>
      <c r="B6605" t="s">
        <v>97</v>
      </c>
      <c r="C6605" t="s">
        <v>81</v>
      </c>
      <c r="D6605" t="s">
        <v>59</v>
      </c>
      <c r="E6605">
        <v>61586</v>
      </c>
    </row>
    <row r="6606" spans="1:5" hidden="1">
      <c r="A6606">
        <v>2003</v>
      </c>
      <c r="B6606" t="s">
        <v>97</v>
      </c>
      <c r="C6606" t="s">
        <v>81</v>
      </c>
      <c r="D6606" t="s">
        <v>60</v>
      </c>
      <c r="E6606">
        <v>61586</v>
      </c>
    </row>
    <row r="6607" spans="1:5" hidden="1">
      <c r="A6607">
        <v>2003</v>
      </c>
      <c r="B6607" t="s">
        <v>97</v>
      </c>
      <c r="C6607" t="s">
        <v>81</v>
      </c>
      <c r="D6607" t="s">
        <v>61</v>
      </c>
      <c r="E6607">
        <v>0</v>
      </c>
    </row>
    <row r="6608" spans="1:5" hidden="1">
      <c r="A6608">
        <v>2003</v>
      </c>
      <c r="B6608" t="s">
        <v>97</v>
      </c>
      <c r="C6608" t="s">
        <v>81</v>
      </c>
      <c r="D6608" t="s">
        <v>64</v>
      </c>
      <c r="E6608">
        <v>0</v>
      </c>
    </row>
    <row r="6609" spans="1:6" hidden="1">
      <c r="A6609">
        <v>2003</v>
      </c>
      <c r="B6609" t="s">
        <v>97</v>
      </c>
      <c r="C6609" t="s">
        <v>81</v>
      </c>
      <c r="D6609" t="s">
        <v>67</v>
      </c>
      <c r="E6609">
        <v>0</v>
      </c>
    </row>
    <row r="6610" spans="1:6" hidden="1">
      <c r="A6610">
        <v>2003</v>
      </c>
      <c r="B6610" t="s">
        <v>97</v>
      </c>
      <c r="C6610" t="s">
        <v>81</v>
      </c>
      <c r="D6610" t="s">
        <v>69</v>
      </c>
      <c r="E6610">
        <v>0</v>
      </c>
    </row>
    <row r="6611" spans="1:6" hidden="1">
      <c r="A6611">
        <v>2003</v>
      </c>
      <c r="B6611" t="s">
        <v>97</v>
      </c>
      <c r="C6611" t="s">
        <v>81</v>
      </c>
      <c r="D6611" t="s">
        <v>70</v>
      </c>
      <c r="E6611">
        <v>0</v>
      </c>
    </row>
    <row r="6612" spans="1:6" hidden="1">
      <c r="A6612">
        <v>2003</v>
      </c>
      <c r="B6612" t="s">
        <v>97</v>
      </c>
      <c r="C6612" t="s">
        <v>81</v>
      </c>
      <c r="D6612" t="s">
        <v>86</v>
      </c>
      <c r="E6612">
        <v>562404</v>
      </c>
    </row>
    <row r="6613" spans="1:6" hidden="1">
      <c r="A6613">
        <v>2003</v>
      </c>
      <c r="B6613" t="s">
        <v>97</v>
      </c>
      <c r="C6613" t="s">
        <v>81</v>
      </c>
      <c r="D6613" t="s">
        <v>87</v>
      </c>
      <c r="E6613">
        <v>557114</v>
      </c>
    </row>
    <row r="6614" spans="1:6" hidden="1">
      <c r="A6614">
        <v>2003</v>
      </c>
      <c r="B6614" t="s">
        <v>97</v>
      </c>
      <c r="C6614" t="s">
        <v>81</v>
      </c>
      <c r="D6614" t="s">
        <v>88</v>
      </c>
      <c r="E6614">
        <v>5290</v>
      </c>
    </row>
    <row r="6615" spans="1:6" hidden="1">
      <c r="A6615">
        <v>2003</v>
      </c>
      <c r="B6615" t="s">
        <v>97</v>
      </c>
      <c r="C6615" t="s">
        <v>81</v>
      </c>
      <c r="D6615" t="s">
        <v>77</v>
      </c>
      <c r="E6615">
        <v>49776</v>
      </c>
    </row>
    <row r="6616" spans="1:6" hidden="1">
      <c r="A6616">
        <v>2003</v>
      </c>
      <c r="B6616" t="s">
        <v>98</v>
      </c>
      <c r="C6616" t="s">
        <v>7</v>
      </c>
      <c r="D6616" t="s">
        <v>263</v>
      </c>
      <c r="E6616">
        <v>9308</v>
      </c>
    </row>
    <row r="6617" spans="1:6" hidden="1">
      <c r="A6617">
        <v>2003</v>
      </c>
      <c r="B6617" t="s">
        <v>98</v>
      </c>
      <c r="C6617" t="s">
        <v>7</v>
      </c>
      <c r="D6617" t="s">
        <v>8</v>
      </c>
      <c r="E6617">
        <v>196764</v>
      </c>
    </row>
    <row r="6618" spans="1:6" hidden="1">
      <c r="A6618">
        <v>2003</v>
      </c>
      <c r="B6618" t="s">
        <v>98</v>
      </c>
      <c r="C6618" t="s">
        <v>7</v>
      </c>
      <c r="D6618" t="s">
        <v>9</v>
      </c>
      <c r="E6618">
        <v>362717</v>
      </c>
    </row>
    <row r="6619" spans="1:6" hidden="1">
      <c r="A6619">
        <v>2003</v>
      </c>
      <c r="B6619" t="s">
        <v>98</v>
      </c>
      <c r="C6619" t="s">
        <v>10</v>
      </c>
      <c r="D6619" t="s">
        <v>11</v>
      </c>
      <c r="E6619">
        <v>-150946</v>
      </c>
    </row>
    <row r="6620" spans="1:6" hidden="1">
      <c r="A6620">
        <v>2003</v>
      </c>
      <c r="B6620" t="s">
        <v>98</v>
      </c>
      <c r="C6620" t="s">
        <v>10</v>
      </c>
      <c r="D6620" t="s">
        <v>91</v>
      </c>
      <c r="E6620">
        <v>1291557</v>
      </c>
    </row>
    <row r="6621" spans="1:6" hidden="1">
      <c r="A6621">
        <v>2003</v>
      </c>
      <c r="B6621" t="s">
        <v>98</v>
      </c>
      <c r="C6621" t="s">
        <v>10</v>
      </c>
      <c r="D6621" t="s">
        <v>92</v>
      </c>
      <c r="E6621">
        <v>986217</v>
      </c>
    </row>
    <row r="6622" spans="1:6" hidden="1">
      <c r="A6622">
        <v>2003</v>
      </c>
      <c r="B6622" t="s">
        <v>98</v>
      </c>
      <c r="C6622" t="s">
        <v>10</v>
      </c>
      <c r="D6622" t="s">
        <v>14</v>
      </c>
      <c r="E6622">
        <v>305340</v>
      </c>
    </row>
    <row r="6623" spans="1:6" hidden="1">
      <c r="A6623">
        <v>2003</v>
      </c>
      <c r="B6623" t="s">
        <v>98</v>
      </c>
      <c r="C6623" t="s">
        <v>10</v>
      </c>
      <c r="D6623" t="s">
        <v>17</v>
      </c>
      <c r="E6623">
        <v>0</v>
      </c>
      <c r="F6623">
        <v>20</v>
      </c>
    </row>
    <row r="6624" spans="1:6" hidden="1">
      <c r="A6624">
        <v>2003</v>
      </c>
      <c r="B6624" t="s">
        <v>98</v>
      </c>
      <c r="C6624" t="s">
        <v>10</v>
      </c>
      <c r="D6624" t="s">
        <v>18</v>
      </c>
      <c r="E6624">
        <v>1344402</v>
      </c>
    </row>
    <row r="6625" spans="1:5" hidden="1">
      <c r="A6625">
        <v>2003</v>
      </c>
      <c r="B6625" t="s">
        <v>98</v>
      </c>
      <c r="C6625" t="s">
        <v>10</v>
      </c>
      <c r="D6625" t="s">
        <v>19</v>
      </c>
      <c r="E6625">
        <v>2060716</v>
      </c>
    </row>
    <row r="6626" spans="1:5" hidden="1">
      <c r="A6626">
        <v>2003</v>
      </c>
      <c r="B6626" t="s">
        <v>98</v>
      </c>
      <c r="C6626" t="s">
        <v>10</v>
      </c>
      <c r="D6626" t="s">
        <v>20</v>
      </c>
      <c r="E6626">
        <v>1183129</v>
      </c>
    </row>
    <row r="6627" spans="1:5" hidden="1">
      <c r="A6627">
        <v>2003</v>
      </c>
      <c r="B6627" t="s">
        <v>98</v>
      </c>
      <c r="C6627" t="s">
        <v>10</v>
      </c>
      <c r="D6627" t="s">
        <v>21</v>
      </c>
      <c r="E6627">
        <v>155777</v>
      </c>
    </row>
    <row r="6628" spans="1:5" hidden="1">
      <c r="A6628">
        <v>2003</v>
      </c>
      <c r="B6628" t="s">
        <v>98</v>
      </c>
      <c r="C6628" t="s">
        <v>10</v>
      </c>
      <c r="D6628" t="s">
        <v>22</v>
      </c>
      <c r="E6628">
        <v>-149792</v>
      </c>
    </row>
    <row r="6629" spans="1:5" hidden="1">
      <c r="A6629">
        <v>2003</v>
      </c>
      <c r="B6629" t="s">
        <v>98</v>
      </c>
      <c r="C6629" t="s">
        <v>23</v>
      </c>
      <c r="D6629" t="s">
        <v>24</v>
      </c>
      <c r="E6629">
        <v>985304</v>
      </c>
    </row>
    <row r="6630" spans="1:5" hidden="1">
      <c r="A6630">
        <v>2003</v>
      </c>
      <c r="B6630" t="s">
        <v>98</v>
      </c>
      <c r="C6630" t="s">
        <v>23</v>
      </c>
      <c r="D6630" t="s">
        <v>25</v>
      </c>
      <c r="E6630">
        <v>788058</v>
      </c>
    </row>
    <row r="6631" spans="1:5" hidden="1">
      <c r="A6631">
        <v>2003</v>
      </c>
      <c r="B6631" t="s">
        <v>98</v>
      </c>
      <c r="C6631" t="s">
        <v>23</v>
      </c>
      <c r="D6631" t="s">
        <v>26</v>
      </c>
      <c r="E6631">
        <v>197246</v>
      </c>
    </row>
    <row r="6632" spans="1:5" hidden="1">
      <c r="A6632">
        <v>2003</v>
      </c>
      <c r="B6632" t="s">
        <v>98</v>
      </c>
      <c r="C6632" t="s">
        <v>23</v>
      </c>
      <c r="D6632" t="s">
        <v>27</v>
      </c>
      <c r="E6632">
        <v>913</v>
      </c>
    </row>
    <row r="6633" spans="1:5" hidden="1">
      <c r="A6633">
        <v>2003</v>
      </c>
      <c r="B6633" t="s">
        <v>98</v>
      </c>
      <c r="C6633" t="s">
        <v>23</v>
      </c>
      <c r="D6633" t="s">
        <v>29</v>
      </c>
      <c r="E6633">
        <v>913</v>
      </c>
    </row>
    <row r="6634" spans="1:5" hidden="1">
      <c r="A6634">
        <v>2003</v>
      </c>
      <c r="B6634" t="s">
        <v>98</v>
      </c>
      <c r="C6634" t="s">
        <v>23</v>
      </c>
      <c r="D6634" t="s">
        <v>30</v>
      </c>
      <c r="E6634">
        <v>76128</v>
      </c>
    </row>
    <row r="6635" spans="1:5" hidden="1">
      <c r="A6635">
        <v>2003</v>
      </c>
      <c r="B6635" t="s">
        <v>98</v>
      </c>
      <c r="C6635" t="s">
        <v>23</v>
      </c>
      <c r="D6635" t="s">
        <v>31</v>
      </c>
      <c r="E6635">
        <v>34554</v>
      </c>
    </row>
    <row r="6636" spans="1:5" hidden="1">
      <c r="A6636">
        <v>2003</v>
      </c>
      <c r="B6636" t="s">
        <v>98</v>
      </c>
      <c r="C6636" t="s">
        <v>23</v>
      </c>
      <c r="D6636" t="s">
        <v>32</v>
      </c>
      <c r="E6636">
        <v>41574</v>
      </c>
    </row>
    <row r="6637" spans="1:5" hidden="1">
      <c r="A6637">
        <v>2003</v>
      </c>
      <c r="B6637" t="s">
        <v>98</v>
      </c>
      <c r="C6637" t="s">
        <v>23</v>
      </c>
      <c r="D6637" t="s">
        <v>33</v>
      </c>
      <c r="E6637">
        <v>72491</v>
      </c>
    </row>
    <row r="6638" spans="1:5" hidden="1">
      <c r="A6638">
        <v>2003</v>
      </c>
      <c r="B6638" t="s">
        <v>98</v>
      </c>
      <c r="C6638" t="s">
        <v>23</v>
      </c>
      <c r="D6638" t="s">
        <v>34</v>
      </c>
      <c r="E6638">
        <v>72491</v>
      </c>
    </row>
    <row r="6639" spans="1:5" hidden="1">
      <c r="A6639">
        <v>2003</v>
      </c>
      <c r="B6639" t="s">
        <v>98</v>
      </c>
      <c r="C6639" t="s">
        <v>23</v>
      </c>
      <c r="D6639" t="s">
        <v>35</v>
      </c>
      <c r="E6639">
        <v>75565</v>
      </c>
    </row>
    <row r="6640" spans="1:5" hidden="1">
      <c r="A6640">
        <v>2003</v>
      </c>
      <c r="B6640" t="s">
        <v>98</v>
      </c>
      <c r="C6640" t="s">
        <v>23</v>
      </c>
      <c r="D6640" t="s">
        <v>36</v>
      </c>
      <c r="E6640">
        <v>0</v>
      </c>
    </row>
    <row r="6641" spans="1:5" hidden="1">
      <c r="A6641">
        <v>2003</v>
      </c>
      <c r="B6641" t="s">
        <v>98</v>
      </c>
      <c r="C6641" t="s">
        <v>23</v>
      </c>
      <c r="D6641" t="s">
        <v>37</v>
      </c>
      <c r="E6641">
        <v>0</v>
      </c>
    </row>
    <row r="6642" spans="1:5" hidden="1">
      <c r="A6642">
        <v>2003</v>
      </c>
      <c r="B6642" t="s">
        <v>98</v>
      </c>
      <c r="C6642" t="s">
        <v>23</v>
      </c>
      <c r="D6642" t="s">
        <v>40</v>
      </c>
      <c r="E6642">
        <v>0</v>
      </c>
    </row>
    <row r="6643" spans="1:5" hidden="1">
      <c r="A6643">
        <v>2003</v>
      </c>
      <c r="B6643" t="s">
        <v>98</v>
      </c>
      <c r="C6643" t="s">
        <v>23</v>
      </c>
      <c r="D6643" t="s">
        <v>41</v>
      </c>
      <c r="E6643">
        <v>0</v>
      </c>
    </row>
    <row r="6644" spans="1:5" hidden="1">
      <c r="A6644">
        <v>2003</v>
      </c>
      <c r="B6644" t="s">
        <v>98</v>
      </c>
      <c r="C6644" t="s">
        <v>23</v>
      </c>
      <c r="D6644" t="s">
        <v>42</v>
      </c>
      <c r="E6644">
        <v>0</v>
      </c>
    </row>
    <row r="6645" spans="1:5" hidden="1">
      <c r="A6645">
        <v>2003</v>
      </c>
      <c r="B6645" t="s">
        <v>98</v>
      </c>
      <c r="C6645" t="s">
        <v>23</v>
      </c>
      <c r="D6645" t="s">
        <v>43</v>
      </c>
      <c r="E6645">
        <v>0</v>
      </c>
    </row>
    <row r="6646" spans="1:5" hidden="1">
      <c r="A6646">
        <v>2003</v>
      </c>
      <c r="B6646" t="s">
        <v>98</v>
      </c>
      <c r="C6646" t="s">
        <v>23</v>
      </c>
      <c r="D6646" t="s">
        <v>44</v>
      </c>
      <c r="E6646">
        <v>0</v>
      </c>
    </row>
    <row r="6647" spans="1:5" hidden="1">
      <c r="A6647">
        <v>2003</v>
      </c>
      <c r="B6647" t="s">
        <v>98</v>
      </c>
      <c r="C6647" t="s">
        <v>23</v>
      </c>
      <c r="D6647" t="s">
        <v>45</v>
      </c>
      <c r="E6647">
        <v>0</v>
      </c>
    </row>
    <row r="6648" spans="1:5" hidden="1">
      <c r="A6648">
        <v>2003</v>
      </c>
      <c r="B6648" t="s">
        <v>98</v>
      </c>
      <c r="C6648" t="s">
        <v>23</v>
      </c>
      <c r="D6648" t="s">
        <v>46</v>
      </c>
      <c r="E6648">
        <v>0</v>
      </c>
    </row>
    <row r="6649" spans="1:5" hidden="1">
      <c r="A6649">
        <v>2003</v>
      </c>
      <c r="B6649" t="s">
        <v>98</v>
      </c>
      <c r="C6649" t="s">
        <v>23</v>
      </c>
      <c r="D6649" t="s">
        <v>47</v>
      </c>
      <c r="E6649">
        <v>0</v>
      </c>
    </row>
    <row r="6650" spans="1:5" hidden="1">
      <c r="A6650">
        <v>2003</v>
      </c>
      <c r="B6650" t="s">
        <v>98</v>
      </c>
      <c r="C6650" t="s">
        <v>23</v>
      </c>
      <c r="D6650" t="s">
        <v>48</v>
      </c>
      <c r="E6650">
        <v>1736814</v>
      </c>
    </row>
    <row r="6651" spans="1:5" hidden="1">
      <c r="A6651">
        <v>2003</v>
      </c>
      <c r="B6651" t="s">
        <v>98</v>
      </c>
      <c r="C6651" t="s">
        <v>23</v>
      </c>
      <c r="D6651" t="s">
        <v>55</v>
      </c>
      <c r="E6651">
        <v>859227</v>
      </c>
    </row>
    <row r="6652" spans="1:5" hidden="1">
      <c r="A6652">
        <v>2003</v>
      </c>
      <c r="B6652" t="s">
        <v>98</v>
      </c>
      <c r="C6652" t="s">
        <v>23</v>
      </c>
      <c r="D6652" t="s">
        <v>56</v>
      </c>
      <c r="E6652">
        <v>877587</v>
      </c>
    </row>
    <row r="6653" spans="1:5" hidden="1">
      <c r="A6653">
        <v>2003</v>
      </c>
      <c r="B6653" t="s">
        <v>98</v>
      </c>
      <c r="C6653" t="s">
        <v>23</v>
      </c>
      <c r="D6653" t="s">
        <v>57</v>
      </c>
      <c r="E6653">
        <v>797539</v>
      </c>
    </row>
    <row r="6654" spans="1:5" hidden="1">
      <c r="A6654">
        <v>2003</v>
      </c>
      <c r="B6654" t="s">
        <v>98</v>
      </c>
      <c r="C6654" t="s">
        <v>23</v>
      </c>
      <c r="D6654" t="s">
        <v>58</v>
      </c>
      <c r="E6654">
        <v>80048</v>
      </c>
    </row>
    <row r="6655" spans="1:5" hidden="1">
      <c r="A6655">
        <v>2003</v>
      </c>
      <c r="B6655" t="s">
        <v>98</v>
      </c>
      <c r="C6655" t="s">
        <v>23</v>
      </c>
      <c r="D6655" t="s">
        <v>59</v>
      </c>
      <c r="E6655">
        <v>64412</v>
      </c>
    </row>
    <row r="6656" spans="1:5" hidden="1">
      <c r="A6656">
        <v>2003</v>
      </c>
      <c r="B6656" t="s">
        <v>98</v>
      </c>
      <c r="C6656" t="s">
        <v>23</v>
      </c>
      <c r="D6656" t="s">
        <v>60</v>
      </c>
      <c r="E6656">
        <v>5</v>
      </c>
    </row>
    <row r="6657" spans="1:6" hidden="1">
      <c r="A6657">
        <v>2003</v>
      </c>
      <c r="B6657" t="s">
        <v>98</v>
      </c>
      <c r="C6657" t="s">
        <v>23</v>
      </c>
      <c r="D6657" t="s">
        <v>61</v>
      </c>
      <c r="E6657">
        <v>0</v>
      </c>
    </row>
    <row r="6658" spans="1:6" hidden="1">
      <c r="A6658">
        <v>2003</v>
      </c>
      <c r="B6658" t="s">
        <v>98</v>
      </c>
      <c r="C6658" t="s">
        <v>23</v>
      </c>
      <c r="D6658" t="s">
        <v>62</v>
      </c>
      <c r="E6658">
        <v>0</v>
      </c>
    </row>
    <row r="6659" spans="1:6" hidden="1">
      <c r="A6659">
        <v>2003</v>
      </c>
      <c r="B6659" t="s">
        <v>98</v>
      </c>
      <c r="C6659" t="s">
        <v>23</v>
      </c>
      <c r="D6659" t="s">
        <v>63</v>
      </c>
      <c r="E6659">
        <v>0</v>
      </c>
    </row>
    <row r="6660" spans="1:6" hidden="1">
      <c r="A6660">
        <v>2003</v>
      </c>
      <c r="B6660" t="s">
        <v>98</v>
      </c>
      <c r="C6660" t="s">
        <v>23</v>
      </c>
      <c r="D6660" t="s">
        <v>64</v>
      </c>
      <c r="E6660">
        <v>64407</v>
      </c>
    </row>
    <row r="6661" spans="1:6" hidden="1">
      <c r="A6661">
        <v>2003</v>
      </c>
      <c r="B6661" t="s">
        <v>98</v>
      </c>
      <c r="C6661" t="s">
        <v>23</v>
      </c>
      <c r="D6661" t="s">
        <v>65</v>
      </c>
      <c r="E6661">
        <v>0</v>
      </c>
      <c r="F6661">
        <v>90</v>
      </c>
    </row>
    <row r="6662" spans="1:6" hidden="1">
      <c r="A6662">
        <v>2003</v>
      </c>
      <c r="B6662" t="s">
        <v>98</v>
      </c>
      <c r="C6662" t="s">
        <v>23</v>
      </c>
      <c r="D6662" t="s">
        <v>66</v>
      </c>
      <c r="E6662">
        <v>0</v>
      </c>
      <c r="F6662">
        <v>90</v>
      </c>
    </row>
    <row r="6663" spans="1:6" hidden="1">
      <c r="A6663">
        <v>2003</v>
      </c>
      <c r="B6663" t="s">
        <v>98</v>
      </c>
      <c r="C6663" t="s">
        <v>23</v>
      </c>
      <c r="D6663" t="s">
        <v>67</v>
      </c>
      <c r="E6663">
        <v>10263</v>
      </c>
    </row>
    <row r="6664" spans="1:6" hidden="1">
      <c r="A6664">
        <v>2003</v>
      </c>
      <c r="B6664" t="s">
        <v>98</v>
      </c>
      <c r="C6664" t="s">
        <v>23</v>
      </c>
      <c r="D6664" t="s">
        <v>69</v>
      </c>
      <c r="E6664">
        <v>10263</v>
      </c>
    </row>
    <row r="6665" spans="1:6" hidden="1">
      <c r="A6665">
        <v>2003</v>
      </c>
      <c r="B6665" t="s">
        <v>98</v>
      </c>
      <c r="C6665" t="s">
        <v>23</v>
      </c>
      <c r="D6665" t="s">
        <v>70</v>
      </c>
      <c r="E6665">
        <v>0</v>
      </c>
    </row>
    <row r="6666" spans="1:6" hidden="1">
      <c r="A6666">
        <v>2003</v>
      </c>
      <c r="B6666" t="s">
        <v>98</v>
      </c>
      <c r="C6666" t="s">
        <v>23</v>
      </c>
      <c r="D6666" t="s">
        <v>71</v>
      </c>
      <c r="E6666">
        <v>2420</v>
      </c>
    </row>
    <row r="6667" spans="1:6" hidden="1">
      <c r="A6667">
        <v>2003</v>
      </c>
      <c r="B6667" t="s">
        <v>98</v>
      </c>
      <c r="C6667" t="s">
        <v>23</v>
      </c>
      <c r="D6667" t="s">
        <v>99</v>
      </c>
      <c r="E6667">
        <v>3233622</v>
      </c>
    </row>
    <row r="6668" spans="1:6" hidden="1">
      <c r="A6668">
        <v>2003</v>
      </c>
      <c r="B6668" t="s">
        <v>98</v>
      </c>
      <c r="C6668" t="s">
        <v>23</v>
      </c>
      <c r="D6668" t="s">
        <v>72</v>
      </c>
      <c r="E6668">
        <v>780650</v>
      </c>
    </row>
    <row r="6669" spans="1:6" hidden="1">
      <c r="A6669">
        <v>2003</v>
      </c>
      <c r="B6669" t="s">
        <v>98</v>
      </c>
      <c r="C6669" t="s">
        <v>23</v>
      </c>
      <c r="D6669" t="s">
        <v>73</v>
      </c>
      <c r="E6669">
        <v>1904939</v>
      </c>
    </row>
    <row r="6670" spans="1:6" hidden="1">
      <c r="A6670">
        <v>2003</v>
      </c>
      <c r="B6670" t="s">
        <v>98</v>
      </c>
      <c r="C6670" t="s">
        <v>23</v>
      </c>
      <c r="D6670" t="s">
        <v>74</v>
      </c>
      <c r="E6670">
        <v>877587</v>
      </c>
    </row>
    <row r="6671" spans="1:6" hidden="1">
      <c r="A6671">
        <v>2003</v>
      </c>
      <c r="B6671" t="s">
        <v>98</v>
      </c>
      <c r="C6671" t="s">
        <v>23</v>
      </c>
      <c r="D6671" t="s">
        <v>75</v>
      </c>
      <c r="E6671">
        <v>1027352</v>
      </c>
    </row>
    <row r="6672" spans="1:6" hidden="1">
      <c r="A6672">
        <v>2003</v>
      </c>
      <c r="B6672" t="s">
        <v>98</v>
      </c>
      <c r="C6672" t="s">
        <v>23</v>
      </c>
      <c r="D6672" t="s">
        <v>76</v>
      </c>
      <c r="E6672">
        <v>301766</v>
      </c>
    </row>
    <row r="6673" spans="1:5" hidden="1">
      <c r="A6673">
        <v>2003</v>
      </c>
      <c r="B6673" t="s">
        <v>98</v>
      </c>
      <c r="C6673" t="s">
        <v>23</v>
      </c>
      <c r="D6673" t="s">
        <v>77</v>
      </c>
      <c r="E6673">
        <v>305340</v>
      </c>
    </row>
    <row r="6674" spans="1:5" hidden="1">
      <c r="A6674">
        <v>2003</v>
      </c>
      <c r="B6674" t="s">
        <v>98</v>
      </c>
      <c r="C6674" t="s">
        <v>23</v>
      </c>
      <c r="D6674" t="s">
        <v>78</v>
      </c>
      <c r="E6674">
        <v>275368</v>
      </c>
    </row>
    <row r="6675" spans="1:5" hidden="1">
      <c r="A6675">
        <v>2003</v>
      </c>
      <c r="B6675" t="s">
        <v>98</v>
      </c>
      <c r="C6675" t="s">
        <v>23</v>
      </c>
      <c r="D6675" t="s">
        <v>79</v>
      </c>
      <c r="E6675">
        <v>26398</v>
      </c>
    </row>
    <row r="6676" spans="1:5" hidden="1">
      <c r="A6676">
        <v>2003</v>
      </c>
      <c r="B6676" t="s">
        <v>98</v>
      </c>
      <c r="C6676" t="s">
        <v>23</v>
      </c>
      <c r="D6676" t="s">
        <v>80</v>
      </c>
      <c r="E6676">
        <v>0</v>
      </c>
    </row>
    <row r="6677" spans="1:5" hidden="1">
      <c r="A6677">
        <v>2003</v>
      </c>
      <c r="B6677" t="s">
        <v>98</v>
      </c>
      <c r="C6677" t="s">
        <v>81</v>
      </c>
      <c r="D6677" t="s">
        <v>27</v>
      </c>
      <c r="E6677">
        <v>1133044</v>
      </c>
    </row>
    <row r="6678" spans="1:5" hidden="1">
      <c r="A6678">
        <v>2003</v>
      </c>
      <c r="B6678" t="s">
        <v>98</v>
      </c>
      <c r="C6678" t="s">
        <v>81</v>
      </c>
      <c r="D6678" t="s">
        <v>28</v>
      </c>
      <c r="E6678">
        <v>1022075</v>
      </c>
    </row>
    <row r="6679" spans="1:5" hidden="1">
      <c r="A6679">
        <v>2003</v>
      </c>
      <c r="B6679" t="s">
        <v>98</v>
      </c>
      <c r="C6679" t="s">
        <v>81</v>
      </c>
      <c r="D6679" t="s">
        <v>82</v>
      </c>
      <c r="E6679">
        <v>656147</v>
      </c>
    </row>
    <row r="6680" spans="1:5" hidden="1">
      <c r="A6680">
        <v>2003</v>
      </c>
      <c r="B6680" t="s">
        <v>98</v>
      </c>
      <c r="C6680" t="s">
        <v>81</v>
      </c>
      <c r="D6680" t="s">
        <v>83</v>
      </c>
      <c r="E6680">
        <v>26720</v>
      </c>
    </row>
    <row r="6681" spans="1:5" hidden="1">
      <c r="A6681">
        <v>2003</v>
      </c>
      <c r="B6681" t="s">
        <v>98</v>
      </c>
      <c r="C6681" t="s">
        <v>81</v>
      </c>
      <c r="D6681" t="s">
        <v>84</v>
      </c>
      <c r="E6681">
        <v>339208</v>
      </c>
    </row>
    <row r="6682" spans="1:5" hidden="1">
      <c r="A6682">
        <v>2003</v>
      </c>
      <c r="B6682" t="s">
        <v>98</v>
      </c>
      <c r="C6682" t="s">
        <v>81</v>
      </c>
      <c r="D6682" t="s">
        <v>29</v>
      </c>
      <c r="E6682">
        <v>110969</v>
      </c>
    </row>
    <row r="6683" spans="1:5" hidden="1">
      <c r="A6683">
        <v>2003</v>
      </c>
      <c r="B6683" t="s">
        <v>98</v>
      </c>
      <c r="C6683" t="s">
        <v>81</v>
      </c>
      <c r="D6683" t="s">
        <v>30</v>
      </c>
      <c r="E6683">
        <v>0</v>
      </c>
    </row>
    <row r="6684" spans="1:5" hidden="1">
      <c r="A6684">
        <v>2003</v>
      </c>
      <c r="B6684" t="s">
        <v>98</v>
      </c>
      <c r="C6684" t="s">
        <v>81</v>
      </c>
      <c r="D6684" t="s">
        <v>32</v>
      </c>
      <c r="E6684">
        <v>0</v>
      </c>
    </row>
    <row r="6685" spans="1:5" hidden="1">
      <c r="A6685">
        <v>2003</v>
      </c>
      <c r="B6685" t="s">
        <v>98</v>
      </c>
      <c r="C6685" t="s">
        <v>81</v>
      </c>
      <c r="D6685" t="s">
        <v>33</v>
      </c>
      <c r="E6685">
        <v>54637</v>
      </c>
    </row>
    <row r="6686" spans="1:5" hidden="1">
      <c r="A6686">
        <v>2003</v>
      </c>
      <c r="B6686" t="s">
        <v>98</v>
      </c>
      <c r="C6686" t="s">
        <v>81</v>
      </c>
      <c r="D6686" t="s">
        <v>34</v>
      </c>
      <c r="E6686">
        <v>10754</v>
      </c>
    </row>
    <row r="6687" spans="1:5" hidden="1">
      <c r="A6687">
        <v>2003</v>
      </c>
      <c r="B6687" t="s">
        <v>98</v>
      </c>
      <c r="C6687" t="s">
        <v>81</v>
      </c>
      <c r="D6687" t="s">
        <v>35</v>
      </c>
      <c r="E6687">
        <v>8972</v>
      </c>
    </row>
    <row r="6688" spans="1:5" hidden="1">
      <c r="A6688">
        <v>2003</v>
      </c>
      <c r="B6688" t="s">
        <v>98</v>
      </c>
      <c r="C6688" t="s">
        <v>81</v>
      </c>
      <c r="D6688" t="s">
        <v>36</v>
      </c>
      <c r="E6688">
        <v>39950</v>
      </c>
    </row>
    <row r="6689" spans="1:6" hidden="1">
      <c r="A6689">
        <v>2003</v>
      </c>
      <c r="B6689" t="s">
        <v>98</v>
      </c>
      <c r="C6689" t="s">
        <v>81</v>
      </c>
      <c r="D6689" t="s">
        <v>37</v>
      </c>
      <c r="E6689">
        <v>39950</v>
      </c>
    </row>
    <row r="6690" spans="1:6" hidden="1">
      <c r="A6690">
        <v>2003</v>
      </c>
      <c r="B6690" t="s">
        <v>98</v>
      </c>
      <c r="C6690" t="s">
        <v>81</v>
      </c>
      <c r="D6690" t="s">
        <v>38</v>
      </c>
      <c r="E6690">
        <v>0</v>
      </c>
    </row>
    <row r="6691" spans="1:6" hidden="1">
      <c r="A6691">
        <v>2003</v>
      </c>
      <c r="B6691" t="s">
        <v>98</v>
      </c>
      <c r="C6691" t="s">
        <v>81</v>
      </c>
      <c r="D6691" t="s">
        <v>39</v>
      </c>
      <c r="E6691">
        <v>0</v>
      </c>
    </row>
    <row r="6692" spans="1:6" hidden="1">
      <c r="A6692">
        <v>2003</v>
      </c>
      <c r="B6692" t="s">
        <v>98</v>
      </c>
      <c r="C6692" t="s">
        <v>81</v>
      </c>
      <c r="D6692" t="s">
        <v>40</v>
      </c>
      <c r="E6692">
        <v>5</v>
      </c>
    </row>
    <row r="6693" spans="1:6" hidden="1">
      <c r="A6693">
        <v>2003</v>
      </c>
      <c r="B6693" t="s">
        <v>98</v>
      </c>
      <c r="C6693" t="s">
        <v>81</v>
      </c>
      <c r="D6693" t="s">
        <v>41</v>
      </c>
      <c r="E6693">
        <v>5</v>
      </c>
    </row>
    <row r="6694" spans="1:6" hidden="1">
      <c r="A6694">
        <v>2003</v>
      </c>
      <c r="B6694" t="s">
        <v>98</v>
      </c>
      <c r="C6694" t="s">
        <v>81</v>
      </c>
      <c r="D6694" t="s">
        <v>42</v>
      </c>
      <c r="E6694">
        <v>0</v>
      </c>
    </row>
    <row r="6695" spans="1:6" hidden="1">
      <c r="A6695">
        <v>2003</v>
      </c>
      <c r="B6695" t="s">
        <v>98</v>
      </c>
      <c r="C6695" t="s">
        <v>81</v>
      </c>
      <c r="D6695" t="s">
        <v>43</v>
      </c>
      <c r="E6695">
        <v>0</v>
      </c>
      <c r="F6695">
        <v>90</v>
      </c>
    </row>
    <row r="6696" spans="1:6" hidden="1">
      <c r="A6696">
        <v>2003</v>
      </c>
      <c r="B6696" t="s">
        <v>98</v>
      </c>
      <c r="C6696" t="s">
        <v>81</v>
      </c>
      <c r="D6696" t="s">
        <v>44</v>
      </c>
      <c r="E6696">
        <v>3928</v>
      </c>
    </row>
    <row r="6697" spans="1:6" hidden="1">
      <c r="A6697">
        <v>2003</v>
      </c>
      <c r="B6697" t="s">
        <v>98</v>
      </c>
      <c r="C6697" t="s">
        <v>81</v>
      </c>
      <c r="D6697" t="s">
        <v>45</v>
      </c>
      <c r="E6697">
        <v>687885</v>
      </c>
    </row>
    <row r="6698" spans="1:6" hidden="1">
      <c r="A6698">
        <v>2003</v>
      </c>
      <c r="B6698" t="s">
        <v>98</v>
      </c>
      <c r="C6698" t="s">
        <v>81</v>
      </c>
      <c r="D6698" t="s">
        <v>46</v>
      </c>
      <c r="E6698">
        <v>667944</v>
      </c>
    </row>
    <row r="6699" spans="1:6" hidden="1">
      <c r="A6699">
        <v>2003</v>
      </c>
      <c r="B6699" t="s">
        <v>98</v>
      </c>
      <c r="C6699" t="s">
        <v>81</v>
      </c>
      <c r="D6699" t="s">
        <v>47</v>
      </c>
      <c r="E6699">
        <v>19941</v>
      </c>
    </row>
    <row r="6700" spans="1:6" hidden="1">
      <c r="A6700">
        <v>2003</v>
      </c>
      <c r="B6700" t="s">
        <v>98</v>
      </c>
      <c r="C6700" t="s">
        <v>81</v>
      </c>
      <c r="D6700" t="s">
        <v>48</v>
      </c>
      <c r="E6700">
        <v>823410</v>
      </c>
    </row>
    <row r="6701" spans="1:6" hidden="1">
      <c r="A6701">
        <v>2003</v>
      </c>
      <c r="B6701" t="s">
        <v>98</v>
      </c>
      <c r="C6701" t="s">
        <v>81</v>
      </c>
      <c r="D6701" t="s">
        <v>49</v>
      </c>
      <c r="E6701">
        <v>823410</v>
      </c>
    </row>
    <row r="6702" spans="1:6" hidden="1">
      <c r="A6702">
        <v>2003</v>
      </c>
      <c r="B6702" t="s">
        <v>98</v>
      </c>
      <c r="C6702" t="s">
        <v>81</v>
      </c>
      <c r="D6702" t="s">
        <v>50</v>
      </c>
      <c r="E6702">
        <v>585705</v>
      </c>
    </row>
    <row r="6703" spans="1:6" hidden="1">
      <c r="A6703">
        <v>2003</v>
      </c>
      <c r="B6703" t="s">
        <v>98</v>
      </c>
      <c r="C6703" t="s">
        <v>81</v>
      </c>
      <c r="D6703" t="s">
        <v>51</v>
      </c>
      <c r="E6703">
        <v>18252</v>
      </c>
    </row>
    <row r="6704" spans="1:6" hidden="1">
      <c r="A6704">
        <v>2003</v>
      </c>
      <c r="B6704" t="s">
        <v>98</v>
      </c>
      <c r="C6704" t="s">
        <v>81</v>
      </c>
      <c r="D6704" t="s">
        <v>52</v>
      </c>
      <c r="E6704">
        <v>219453</v>
      </c>
    </row>
    <row r="6705" spans="1:6" hidden="1">
      <c r="A6705">
        <v>2003</v>
      </c>
      <c r="B6705" t="s">
        <v>98</v>
      </c>
      <c r="C6705" t="s">
        <v>81</v>
      </c>
      <c r="D6705" t="s">
        <v>53</v>
      </c>
      <c r="E6705">
        <v>0</v>
      </c>
      <c r="F6705">
        <v>90</v>
      </c>
    </row>
    <row r="6706" spans="1:6" hidden="1">
      <c r="A6706">
        <v>2003</v>
      </c>
      <c r="B6706" t="s">
        <v>98</v>
      </c>
      <c r="C6706" t="s">
        <v>81</v>
      </c>
      <c r="D6706" t="s">
        <v>54</v>
      </c>
      <c r="E6706">
        <v>0</v>
      </c>
      <c r="F6706">
        <v>90</v>
      </c>
    </row>
    <row r="6707" spans="1:6" hidden="1">
      <c r="A6707">
        <v>2003</v>
      </c>
      <c r="B6707" t="s">
        <v>98</v>
      </c>
      <c r="C6707" t="s">
        <v>81</v>
      </c>
      <c r="D6707" t="s">
        <v>59</v>
      </c>
      <c r="E6707">
        <v>128658</v>
      </c>
    </row>
    <row r="6708" spans="1:6" hidden="1">
      <c r="A6708">
        <v>2003</v>
      </c>
      <c r="B6708" t="s">
        <v>98</v>
      </c>
      <c r="C6708" t="s">
        <v>81</v>
      </c>
      <c r="D6708" t="s">
        <v>60</v>
      </c>
      <c r="E6708">
        <v>0</v>
      </c>
    </row>
    <row r="6709" spans="1:6" hidden="1">
      <c r="A6709">
        <v>2003</v>
      </c>
      <c r="B6709" t="s">
        <v>98</v>
      </c>
      <c r="C6709" t="s">
        <v>81</v>
      </c>
      <c r="D6709" t="s">
        <v>61</v>
      </c>
      <c r="E6709">
        <v>0</v>
      </c>
    </row>
    <row r="6710" spans="1:6" hidden="1">
      <c r="A6710">
        <v>2003</v>
      </c>
      <c r="B6710" t="s">
        <v>98</v>
      </c>
      <c r="C6710" t="s">
        <v>81</v>
      </c>
      <c r="D6710" t="s">
        <v>62</v>
      </c>
      <c r="E6710">
        <v>0</v>
      </c>
    </row>
    <row r="6711" spans="1:6" hidden="1">
      <c r="A6711">
        <v>2003</v>
      </c>
      <c r="B6711" t="s">
        <v>98</v>
      </c>
      <c r="C6711" t="s">
        <v>81</v>
      </c>
      <c r="D6711" t="s">
        <v>64</v>
      </c>
      <c r="E6711">
        <v>128658</v>
      </c>
    </row>
    <row r="6712" spans="1:6" hidden="1">
      <c r="A6712">
        <v>2003</v>
      </c>
      <c r="B6712" t="s">
        <v>98</v>
      </c>
      <c r="C6712" t="s">
        <v>81</v>
      </c>
      <c r="D6712" t="s">
        <v>67</v>
      </c>
      <c r="E6712">
        <v>8880</v>
      </c>
    </row>
    <row r="6713" spans="1:6" hidden="1">
      <c r="A6713">
        <v>2003</v>
      </c>
      <c r="B6713" t="s">
        <v>98</v>
      </c>
      <c r="C6713" t="s">
        <v>81</v>
      </c>
      <c r="D6713" t="s">
        <v>68</v>
      </c>
      <c r="E6713">
        <v>37</v>
      </c>
    </row>
    <row r="6714" spans="1:6" hidden="1">
      <c r="A6714">
        <v>2003</v>
      </c>
      <c r="B6714" t="s">
        <v>98</v>
      </c>
      <c r="C6714" t="s">
        <v>81</v>
      </c>
      <c r="D6714" t="s">
        <v>69</v>
      </c>
      <c r="E6714">
        <v>8843</v>
      </c>
    </row>
    <row r="6715" spans="1:6" hidden="1">
      <c r="A6715">
        <v>2003</v>
      </c>
      <c r="B6715" t="s">
        <v>98</v>
      </c>
      <c r="C6715" t="s">
        <v>81</v>
      </c>
      <c r="D6715" t="s">
        <v>70</v>
      </c>
      <c r="E6715">
        <v>0</v>
      </c>
    </row>
    <row r="6716" spans="1:6" hidden="1">
      <c r="A6716">
        <v>2003</v>
      </c>
      <c r="B6716" t="s">
        <v>98</v>
      </c>
      <c r="C6716" t="s">
        <v>81</v>
      </c>
      <c r="D6716" t="s">
        <v>100</v>
      </c>
      <c r="E6716">
        <v>3083830</v>
      </c>
    </row>
    <row r="6717" spans="1:6" hidden="1">
      <c r="A6717">
        <v>2003</v>
      </c>
      <c r="B6717" t="s">
        <v>98</v>
      </c>
      <c r="C6717" t="s">
        <v>81</v>
      </c>
      <c r="D6717" t="s">
        <v>86</v>
      </c>
      <c r="E6717">
        <v>2072207</v>
      </c>
    </row>
    <row r="6718" spans="1:6" hidden="1">
      <c r="A6718">
        <v>2003</v>
      </c>
      <c r="B6718" t="s">
        <v>98</v>
      </c>
      <c r="C6718" t="s">
        <v>81</v>
      </c>
      <c r="D6718" t="s">
        <v>87</v>
      </c>
      <c r="E6718">
        <v>148513</v>
      </c>
    </row>
    <row r="6719" spans="1:6" hidden="1">
      <c r="A6719">
        <v>2003</v>
      </c>
      <c r="B6719" t="s">
        <v>98</v>
      </c>
      <c r="C6719" t="s">
        <v>81</v>
      </c>
      <c r="D6719" t="s">
        <v>101</v>
      </c>
      <c r="E6719">
        <v>247316</v>
      </c>
    </row>
    <row r="6720" spans="1:6" hidden="1">
      <c r="A6720">
        <v>2003</v>
      </c>
      <c r="B6720" t="s">
        <v>98</v>
      </c>
      <c r="C6720" t="s">
        <v>81</v>
      </c>
      <c r="D6720" t="s">
        <v>88</v>
      </c>
      <c r="E6720">
        <v>35795</v>
      </c>
    </row>
    <row r="6721" spans="1:6" hidden="1">
      <c r="A6721">
        <v>2003</v>
      </c>
      <c r="B6721" t="s">
        <v>98</v>
      </c>
      <c r="C6721" t="s">
        <v>81</v>
      </c>
      <c r="D6721" t="s">
        <v>89</v>
      </c>
      <c r="E6721">
        <v>1887899</v>
      </c>
    </row>
    <row r="6722" spans="1:6" hidden="1">
      <c r="A6722">
        <v>2003</v>
      </c>
      <c r="B6722" t="s">
        <v>98</v>
      </c>
      <c r="C6722" t="s">
        <v>81</v>
      </c>
      <c r="D6722" t="s">
        <v>77</v>
      </c>
      <c r="E6722">
        <v>305340</v>
      </c>
    </row>
    <row r="6723" spans="1:6" hidden="1">
      <c r="A6723">
        <v>2003</v>
      </c>
      <c r="B6723" t="s">
        <v>102</v>
      </c>
      <c r="C6723" t="s">
        <v>7</v>
      </c>
      <c r="D6723" t="s">
        <v>263</v>
      </c>
      <c r="E6723">
        <v>-257160</v>
      </c>
    </row>
    <row r="6724" spans="1:6" hidden="1">
      <c r="A6724">
        <v>2003</v>
      </c>
      <c r="B6724" t="s">
        <v>102</v>
      </c>
      <c r="C6724" t="s">
        <v>7</v>
      </c>
      <c r="D6724" t="s">
        <v>8</v>
      </c>
      <c r="E6724">
        <v>0</v>
      </c>
      <c r="F6724">
        <v>20</v>
      </c>
    </row>
    <row r="6725" spans="1:6" hidden="1">
      <c r="A6725">
        <v>2003</v>
      </c>
      <c r="B6725" t="s">
        <v>102</v>
      </c>
      <c r="C6725" t="s">
        <v>7</v>
      </c>
      <c r="D6725" t="s">
        <v>9</v>
      </c>
      <c r="E6725">
        <v>0</v>
      </c>
      <c r="F6725">
        <v>20</v>
      </c>
    </row>
    <row r="6726" spans="1:6" hidden="1">
      <c r="A6726">
        <v>2003</v>
      </c>
      <c r="B6726" t="s">
        <v>102</v>
      </c>
      <c r="C6726" t="s">
        <v>10</v>
      </c>
      <c r="D6726" t="s">
        <v>11</v>
      </c>
      <c r="E6726">
        <v>-37963</v>
      </c>
    </row>
    <row r="6727" spans="1:6" hidden="1">
      <c r="A6727">
        <v>2003</v>
      </c>
      <c r="B6727" t="s">
        <v>102</v>
      </c>
      <c r="C6727" t="s">
        <v>10</v>
      </c>
      <c r="D6727" t="s">
        <v>91</v>
      </c>
      <c r="E6727">
        <v>914316</v>
      </c>
    </row>
    <row r="6728" spans="1:6" hidden="1">
      <c r="A6728">
        <v>2003</v>
      </c>
      <c r="B6728" t="s">
        <v>102</v>
      </c>
      <c r="C6728" t="s">
        <v>10</v>
      </c>
      <c r="D6728" t="s">
        <v>92</v>
      </c>
      <c r="E6728">
        <v>758008</v>
      </c>
    </row>
    <row r="6729" spans="1:6" hidden="1">
      <c r="A6729">
        <v>2003</v>
      </c>
      <c r="B6729" t="s">
        <v>102</v>
      </c>
      <c r="C6729" t="s">
        <v>10</v>
      </c>
      <c r="D6729" t="s">
        <v>14</v>
      </c>
      <c r="E6729">
        <v>828050</v>
      </c>
    </row>
    <row r="6730" spans="1:6" hidden="1">
      <c r="A6730">
        <v>2003</v>
      </c>
      <c r="B6730" t="s">
        <v>102</v>
      </c>
      <c r="C6730" t="s">
        <v>10</v>
      </c>
      <c r="D6730" t="s">
        <v>15</v>
      </c>
      <c r="E6730">
        <v>208432</v>
      </c>
    </row>
    <row r="6731" spans="1:6" hidden="1">
      <c r="A6731">
        <v>2003</v>
      </c>
      <c r="B6731" t="s">
        <v>102</v>
      </c>
      <c r="C6731" t="s">
        <v>10</v>
      </c>
      <c r="D6731" t="s">
        <v>16</v>
      </c>
      <c r="E6731">
        <v>619617</v>
      </c>
    </row>
    <row r="6732" spans="1:6" hidden="1">
      <c r="A6732">
        <v>2003</v>
      </c>
      <c r="B6732" t="s">
        <v>102</v>
      </c>
      <c r="C6732" t="s">
        <v>10</v>
      </c>
      <c r="D6732" t="s">
        <v>17</v>
      </c>
      <c r="E6732">
        <v>0</v>
      </c>
      <c r="F6732">
        <v>20</v>
      </c>
    </row>
    <row r="6733" spans="1:6" hidden="1">
      <c r="A6733">
        <v>2003</v>
      </c>
      <c r="B6733" t="s">
        <v>102</v>
      </c>
      <c r="C6733" t="s">
        <v>10</v>
      </c>
      <c r="D6733" t="s">
        <v>18</v>
      </c>
      <c r="E6733">
        <v>5786102</v>
      </c>
    </row>
    <row r="6734" spans="1:6" hidden="1">
      <c r="A6734">
        <v>2003</v>
      </c>
      <c r="B6734" t="s">
        <v>102</v>
      </c>
      <c r="C6734" t="s">
        <v>10</v>
      </c>
      <c r="D6734" t="s">
        <v>19</v>
      </c>
      <c r="E6734">
        <v>5653400</v>
      </c>
    </row>
    <row r="6735" spans="1:6" hidden="1">
      <c r="A6735">
        <v>2003</v>
      </c>
      <c r="B6735" t="s">
        <v>102</v>
      </c>
      <c r="C6735" t="s">
        <v>10</v>
      </c>
      <c r="D6735" t="s">
        <v>20</v>
      </c>
      <c r="E6735">
        <v>6579846</v>
      </c>
    </row>
    <row r="6736" spans="1:6" hidden="1">
      <c r="A6736">
        <v>2003</v>
      </c>
      <c r="B6736" t="s">
        <v>102</v>
      </c>
      <c r="C6736" t="s">
        <v>10</v>
      </c>
      <c r="D6736" t="s">
        <v>21</v>
      </c>
      <c r="E6736">
        <v>118344</v>
      </c>
    </row>
    <row r="6737" spans="1:5" hidden="1">
      <c r="A6737">
        <v>2003</v>
      </c>
      <c r="B6737" t="s">
        <v>102</v>
      </c>
      <c r="C6737" t="s">
        <v>10</v>
      </c>
      <c r="D6737" t="s">
        <v>22</v>
      </c>
      <c r="E6737">
        <v>-160660</v>
      </c>
    </row>
    <row r="6738" spans="1:5" hidden="1">
      <c r="A6738">
        <v>2003</v>
      </c>
      <c r="B6738" t="s">
        <v>102</v>
      </c>
      <c r="C6738" t="s">
        <v>23</v>
      </c>
      <c r="D6738" t="s">
        <v>24</v>
      </c>
      <c r="E6738">
        <v>86000</v>
      </c>
    </row>
    <row r="6739" spans="1:5" hidden="1">
      <c r="A6739">
        <v>2003</v>
      </c>
      <c r="B6739" t="s">
        <v>102</v>
      </c>
      <c r="C6739" t="s">
        <v>23</v>
      </c>
      <c r="D6739" t="s">
        <v>25</v>
      </c>
      <c r="E6739">
        <v>70700</v>
      </c>
    </row>
    <row r="6740" spans="1:5" hidden="1">
      <c r="A6740">
        <v>2003</v>
      </c>
      <c r="B6740" t="s">
        <v>102</v>
      </c>
      <c r="C6740" t="s">
        <v>23</v>
      </c>
      <c r="D6740" t="s">
        <v>26</v>
      </c>
      <c r="E6740">
        <v>15300</v>
      </c>
    </row>
    <row r="6741" spans="1:5" hidden="1">
      <c r="A6741">
        <v>2003</v>
      </c>
      <c r="B6741" t="s">
        <v>102</v>
      </c>
      <c r="C6741" t="s">
        <v>23</v>
      </c>
      <c r="D6741" t="s">
        <v>27</v>
      </c>
      <c r="E6741">
        <v>266</v>
      </c>
    </row>
    <row r="6742" spans="1:5" hidden="1">
      <c r="A6742">
        <v>2003</v>
      </c>
      <c r="B6742" t="s">
        <v>102</v>
      </c>
      <c r="C6742" t="s">
        <v>23</v>
      </c>
      <c r="D6742" t="s">
        <v>29</v>
      </c>
      <c r="E6742">
        <v>266</v>
      </c>
    </row>
    <row r="6743" spans="1:5" hidden="1">
      <c r="A6743">
        <v>2003</v>
      </c>
      <c r="B6743" t="s">
        <v>102</v>
      </c>
      <c r="C6743" t="s">
        <v>23</v>
      </c>
      <c r="D6743" t="s">
        <v>33</v>
      </c>
      <c r="E6743">
        <v>24422</v>
      </c>
    </row>
    <row r="6744" spans="1:5" hidden="1">
      <c r="A6744">
        <v>2003</v>
      </c>
      <c r="B6744" t="s">
        <v>102</v>
      </c>
      <c r="C6744" t="s">
        <v>23</v>
      </c>
      <c r="D6744" t="s">
        <v>34</v>
      </c>
      <c r="E6744">
        <v>20275</v>
      </c>
    </row>
    <row r="6745" spans="1:5" hidden="1">
      <c r="A6745">
        <v>2003</v>
      </c>
      <c r="B6745" t="s">
        <v>102</v>
      </c>
      <c r="C6745" t="s">
        <v>23</v>
      </c>
      <c r="D6745" t="s">
        <v>35</v>
      </c>
      <c r="E6745">
        <v>62097</v>
      </c>
    </row>
    <row r="6746" spans="1:5" hidden="1">
      <c r="A6746">
        <v>2003</v>
      </c>
      <c r="B6746" t="s">
        <v>102</v>
      </c>
      <c r="C6746" t="s">
        <v>23</v>
      </c>
      <c r="D6746" t="s">
        <v>39</v>
      </c>
      <c r="E6746">
        <v>0</v>
      </c>
    </row>
    <row r="6747" spans="1:5" hidden="1">
      <c r="A6747">
        <v>2003</v>
      </c>
      <c r="B6747" t="s">
        <v>102</v>
      </c>
      <c r="C6747" t="s">
        <v>23</v>
      </c>
      <c r="D6747" t="s">
        <v>40</v>
      </c>
      <c r="E6747">
        <v>0</v>
      </c>
    </row>
    <row r="6748" spans="1:5" hidden="1">
      <c r="A6748">
        <v>2003</v>
      </c>
      <c r="B6748" t="s">
        <v>102</v>
      </c>
      <c r="C6748" t="s">
        <v>23</v>
      </c>
      <c r="D6748" t="s">
        <v>41</v>
      </c>
      <c r="E6748">
        <v>0</v>
      </c>
    </row>
    <row r="6749" spans="1:5" hidden="1">
      <c r="A6749">
        <v>2003</v>
      </c>
      <c r="B6749" t="s">
        <v>102</v>
      </c>
      <c r="C6749" t="s">
        <v>23</v>
      </c>
      <c r="D6749" t="s">
        <v>42</v>
      </c>
      <c r="E6749">
        <v>0</v>
      </c>
    </row>
    <row r="6750" spans="1:5" hidden="1">
      <c r="A6750">
        <v>2003</v>
      </c>
      <c r="B6750" t="s">
        <v>102</v>
      </c>
      <c r="C6750" t="s">
        <v>23</v>
      </c>
      <c r="D6750" t="s">
        <v>43</v>
      </c>
      <c r="E6750">
        <v>0</v>
      </c>
    </row>
    <row r="6751" spans="1:5" hidden="1">
      <c r="A6751">
        <v>2003</v>
      </c>
      <c r="B6751" t="s">
        <v>102</v>
      </c>
      <c r="C6751" t="s">
        <v>23</v>
      </c>
      <c r="D6751" t="s">
        <v>44</v>
      </c>
      <c r="E6751">
        <v>4147</v>
      </c>
    </row>
    <row r="6752" spans="1:5" hidden="1">
      <c r="A6752">
        <v>2003</v>
      </c>
      <c r="B6752" t="s">
        <v>102</v>
      </c>
      <c r="C6752" t="s">
        <v>23</v>
      </c>
      <c r="D6752" t="s">
        <v>45</v>
      </c>
      <c r="E6752">
        <v>549705</v>
      </c>
    </row>
    <row r="6753" spans="1:5" hidden="1">
      <c r="A6753">
        <v>2003</v>
      </c>
      <c r="B6753" t="s">
        <v>102</v>
      </c>
      <c r="C6753" t="s">
        <v>23</v>
      </c>
      <c r="D6753" t="s">
        <v>46</v>
      </c>
      <c r="E6753">
        <v>529764</v>
      </c>
    </row>
    <row r="6754" spans="1:5" hidden="1">
      <c r="A6754">
        <v>2003</v>
      </c>
      <c r="B6754" t="s">
        <v>102</v>
      </c>
      <c r="C6754" t="s">
        <v>23</v>
      </c>
      <c r="D6754" t="s">
        <v>47</v>
      </c>
      <c r="E6754">
        <v>19941</v>
      </c>
    </row>
    <row r="6755" spans="1:5" hidden="1">
      <c r="A6755">
        <v>2003</v>
      </c>
      <c r="B6755" t="s">
        <v>102</v>
      </c>
      <c r="C6755" t="s">
        <v>23</v>
      </c>
      <c r="D6755" t="s">
        <v>48</v>
      </c>
      <c r="E6755">
        <v>886328</v>
      </c>
    </row>
    <row r="6756" spans="1:5" hidden="1">
      <c r="A6756">
        <v>2003</v>
      </c>
      <c r="B6756" t="s">
        <v>102</v>
      </c>
      <c r="C6756" t="s">
        <v>23</v>
      </c>
      <c r="D6756" t="s">
        <v>49</v>
      </c>
      <c r="E6756">
        <v>886328</v>
      </c>
    </row>
    <row r="6757" spans="1:5" hidden="1">
      <c r="A6757">
        <v>2003</v>
      </c>
      <c r="B6757" t="s">
        <v>102</v>
      </c>
      <c r="C6757" t="s">
        <v>23</v>
      </c>
      <c r="D6757" t="s">
        <v>50</v>
      </c>
      <c r="E6757">
        <v>585705</v>
      </c>
    </row>
    <row r="6758" spans="1:5" hidden="1">
      <c r="A6758">
        <v>2003</v>
      </c>
      <c r="B6758" t="s">
        <v>102</v>
      </c>
      <c r="C6758" t="s">
        <v>23</v>
      </c>
      <c r="D6758" t="s">
        <v>51</v>
      </c>
      <c r="E6758">
        <v>63397</v>
      </c>
    </row>
    <row r="6759" spans="1:5" hidden="1">
      <c r="A6759">
        <v>2003</v>
      </c>
      <c r="B6759" t="s">
        <v>102</v>
      </c>
      <c r="C6759" t="s">
        <v>23</v>
      </c>
      <c r="D6759" t="s">
        <v>52</v>
      </c>
      <c r="E6759">
        <v>237076</v>
      </c>
    </row>
    <row r="6760" spans="1:5" hidden="1">
      <c r="A6760">
        <v>2003</v>
      </c>
      <c r="B6760" t="s">
        <v>102</v>
      </c>
      <c r="C6760" t="s">
        <v>23</v>
      </c>
      <c r="D6760" t="s">
        <v>53</v>
      </c>
      <c r="E6760">
        <v>151</v>
      </c>
    </row>
    <row r="6761" spans="1:5" hidden="1">
      <c r="A6761">
        <v>2003</v>
      </c>
      <c r="B6761" t="s">
        <v>102</v>
      </c>
      <c r="C6761" t="s">
        <v>23</v>
      </c>
      <c r="D6761" t="s">
        <v>54</v>
      </c>
      <c r="E6761">
        <v>0</v>
      </c>
    </row>
    <row r="6762" spans="1:5" hidden="1">
      <c r="A6762">
        <v>2003</v>
      </c>
      <c r="B6762" t="s">
        <v>102</v>
      </c>
      <c r="C6762" t="s">
        <v>23</v>
      </c>
      <c r="D6762" t="s">
        <v>55</v>
      </c>
      <c r="E6762">
        <v>0</v>
      </c>
    </row>
    <row r="6763" spans="1:5" hidden="1">
      <c r="A6763">
        <v>2003</v>
      </c>
      <c r="B6763" t="s">
        <v>102</v>
      </c>
      <c r="C6763" t="s">
        <v>23</v>
      </c>
      <c r="D6763" t="s">
        <v>59</v>
      </c>
      <c r="E6763">
        <v>344968</v>
      </c>
    </row>
    <row r="6764" spans="1:5" hidden="1">
      <c r="A6764">
        <v>2003</v>
      </c>
      <c r="B6764" t="s">
        <v>102</v>
      </c>
      <c r="C6764" t="s">
        <v>23</v>
      </c>
      <c r="D6764" t="s">
        <v>60</v>
      </c>
      <c r="E6764">
        <v>21990</v>
      </c>
    </row>
    <row r="6765" spans="1:5" hidden="1">
      <c r="A6765">
        <v>2003</v>
      </c>
      <c r="B6765" t="s">
        <v>102</v>
      </c>
      <c r="C6765" t="s">
        <v>23</v>
      </c>
      <c r="D6765" t="s">
        <v>64</v>
      </c>
      <c r="E6765">
        <v>322978</v>
      </c>
    </row>
    <row r="6766" spans="1:5" hidden="1">
      <c r="A6766">
        <v>2003</v>
      </c>
      <c r="B6766" t="s">
        <v>102</v>
      </c>
      <c r="C6766" t="s">
        <v>23</v>
      </c>
      <c r="D6766" t="s">
        <v>66</v>
      </c>
      <c r="E6766">
        <v>0</v>
      </c>
    </row>
    <row r="6767" spans="1:5" hidden="1">
      <c r="A6767">
        <v>2003</v>
      </c>
      <c r="B6767" t="s">
        <v>102</v>
      </c>
      <c r="C6767" t="s">
        <v>23</v>
      </c>
      <c r="D6767" t="s">
        <v>67</v>
      </c>
      <c r="E6767">
        <v>0</v>
      </c>
    </row>
    <row r="6768" spans="1:5" hidden="1">
      <c r="A6768">
        <v>2003</v>
      </c>
      <c r="B6768" t="s">
        <v>102</v>
      </c>
      <c r="C6768" t="s">
        <v>23</v>
      </c>
      <c r="D6768" t="s">
        <v>68</v>
      </c>
      <c r="E6768">
        <v>0</v>
      </c>
    </row>
    <row r="6769" spans="1:5" hidden="1">
      <c r="A6769">
        <v>2003</v>
      </c>
      <c r="B6769" t="s">
        <v>102</v>
      </c>
      <c r="C6769" t="s">
        <v>23</v>
      </c>
      <c r="D6769" t="s">
        <v>70</v>
      </c>
      <c r="E6769">
        <v>0</v>
      </c>
    </row>
    <row r="6770" spans="1:5" hidden="1">
      <c r="A6770">
        <v>2003</v>
      </c>
      <c r="B6770" t="s">
        <v>102</v>
      </c>
      <c r="C6770" t="s">
        <v>23</v>
      </c>
      <c r="D6770" t="s">
        <v>71</v>
      </c>
      <c r="E6770">
        <v>0</v>
      </c>
    </row>
    <row r="6771" spans="1:5" hidden="1">
      <c r="A6771">
        <v>2003</v>
      </c>
      <c r="B6771" t="s">
        <v>102</v>
      </c>
      <c r="C6771" t="s">
        <v>23</v>
      </c>
      <c r="D6771" t="s">
        <v>72</v>
      </c>
      <c r="E6771">
        <v>1140396</v>
      </c>
    </row>
    <row r="6772" spans="1:5" hidden="1">
      <c r="A6772">
        <v>2003</v>
      </c>
      <c r="B6772" t="s">
        <v>102</v>
      </c>
      <c r="C6772" t="s">
        <v>23</v>
      </c>
      <c r="D6772" t="s">
        <v>73</v>
      </c>
      <c r="E6772">
        <v>5552830</v>
      </c>
    </row>
    <row r="6773" spans="1:5" hidden="1">
      <c r="A6773">
        <v>2003</v>
      </c>
      <c r="B6773" t="s">
        <v>102</v>
      </c>
      <c r="C6773" t="s">
        <v>23</v>
      </c>
      <c r="D6773" t="s">
        <v>74</v>
      </c>
      <c r="E6773">
        <v>5552830</v>
      </c>
    </row>
    <row r="6774" spans="1:5" hidden="1">
      <c r="A6774">
        <v>2003</v>
      </c>
      <c r="B6774" t="s">
        <v>102</v>
      </c>
      <c r="C6774" t="s">
        <v>23</v>
      </c>
      <c r="D6774" t="s">
        <v>76</v>
      </c>
      <c r="E6774">
        <v>279004</v>
      </c>
    </row>
    <row r="6775" spans="1:5" hidden="1">
      <c r="A6775">
        <v>2003</v>
      </c>
      <c r="B6775" t="s">
        <v>102</v>
      </c>
      <c r="C6775" t="s">
        <v>23</v>
      </c>
      <c r="D6775" t="s">
        <v>77</v>
      </c>
      <c r="E6775">
        <v>156307</v>
      </c>
    </row>
    <row r="6776" spans="1:5" hidden="1">
      <c r="A6776">
        <v>2003</v>
      </c>
      <c r="B6776" t="s">
        <v>102</v>
      </c>
      <c r="C6776" t="s">
        <v>23</v>
      </c>
      <c r="D6776" t="s">
        <v>78</v>
      </c>
      <c r="E6776">
        <v>270808</v>
      </c>
    </row>
    <row r="6777" spans="1:5" hidden="1">
      <c r="A6777">
        <v>2003</v>
      </c>
      <c r="B6777" t="s">
        <v>102</v>
      </c>
      <c r="C6777" t="s">
        <v>23</v>
      </c>
      <c r="D6777" t="s">
        <v>79</v>
      </c>
      <c r="E6777">
        <v>8196</v>
      </c>
    </row>
    <row r="6778" spans="1:5" hidden="1">
      <c r="A6778">
        <v>2003</v>
      </c>
      <c r="B6778" t="s">
        <v>102</v>
      </c>
      <c r="C6778" t="s">
        <v>23</v>
      </c>
      <c r="D6778" t="s">
        <v>80</v>
      </c>
      <c r="E6778">
        <v>0</v>
      </c>
    </row>
    <row r="6779" spans="1:5" hidden="1">
      <c r="A6779">
        <v>2003</v>
      </c>
      <c r="B6779" t="s">
        <v>102</v>
      </c>
      <c r="C6779" t="s">
        <v>81</v>
      </c>
      <c r="D6779" t="s">
        <v>24</v>
      </c>
      <c r="E6779">
        <v>3806716</v>
      </c>
    </row>
    <row r="6780" spans="1:5" hidden="1">
      <c r="A6780">
        <v>2003</v>
      </c>
      <c r="B6780" t="s">
        <v>102</v>
      </c>
      <c r="C6780" t="s">
        <v>81</v>
      </c>
      <c r="D6780" t="s">
        <v>25</v>
      </c>
      <c r="E6780">
        <v>3157614</v>
      </c>
    </row>
    <row r="6781" spans="1:5" hidden="1">
      <c r="A6781">
        <v>2003</v>
      </c>
      <c r="B6781" t="s">
        <v>102</v>
      </c>
      <c r="C6781" t="s">
        <v>81</v>
      </c>
      <c r="D6781" t="s">
        <v>26</v>
      </c>
      <c r="E6781">
        <v>649102</v>
      </c>
    </row>
    <row r="6782" spans="1:5" hidden="1">
      <c r="A6782">
        <v>2003</v>
      </c>
      <c r="B6782" t="s">
        <v>102</v>
      </c>
      <c r="C6782" t="s">
        <v>81</v>
      </c>
      <c r="D6782" t="s">
        <v>30</v>
      </c>
      <c r="E6782">
        <v>0</v>
      </c>
    </row>
    <row r="6783" spans="1:5" hidden="1">
      <c r="A6783">
        <v>2003</v>
      </c>
      <c r="B6783" t="s">
        <v>102</v>
      </c>
      <c r="C6783" t="s">
        <v>81</v>
      </c>
      <c r="D6783" t="s">
        <v>32</v>
      </c>
      <c r="E6783">
        <v>0</v>
      </c>
    </row>
    <row r="6784" spans="1:5" hidden="1">
      <c r="A6784">
        <v>2003</v>
      </c>
      <c r="B6784" t="s">
        <v>102</v>
      </c>
      <c r="C6784" t="s">
        <v>81</v>
      </c>
      <c r="D6784" t="s">
        <v>33</v>
      </c>
      <c r="E6784">
        <v>1175758</v>
      </c>
    </row>
    <row r="6785" spans="1:5" hidden="1">
      <c r="A6785">
        <v>2003</v>
      </c>
      <c r="B6785" t="s">
        <v>102</v>
      </c>
      <c r="C6785" t="s">
        <v>81</v>
      </c>
      <c r="D6785" t="s">
        <v>34</v>
      </c>
      <c r="E6785">
        <v>37856</v>
      </c>
    </row>
    <row r="6786" spans="1:5" hidden="1">
      <c r="A6786">
        <v>2003</v>
      </c>
      <c r="B6786" t="s">
        <v>102</v>
      </c>
      <c r="C6786" t="s">
        <v>81</v>
      </c>
      <c r="D6786" t="s">
        <v>35</v>
      </c>
      <c r="E6786">
        <v>34314</v>
      </c>
    </row>
    <row r="6787" spans="1:5" hidden="1">
      <c r="A6787">
        <v>2003</v>
      </c>
      <c r="B6787" t="s">
        <v>102</v>
      </c>
      <c r="C6787" t="s">
        <v>81</v>
      </c>
      <c r="D6787" t="s">
        <v>36</v>
      </c>
      <c r="E6787">
        <v>1124471</v>
      </c>
    </row>
    <row r="6788" spans="1:5" hidden="1">
      <c r="A6788">
        <v>2003</v>
      </c>
      <c r="B6788" t="s">
        <v>102</v>
      </c>
      <c r="C6788" t="s">
        <v>81</v>
      </c>
      <c r="D6788" t="s">
        <v>37</v>
      </c>
      <c r="E6788">
        <v>59709</v>
      </c>
    </row>
    <row r="6789" spans="1:5" hidden="1">
      <c r="A6789">
        <v>2003</v>
      </c>
      <c r="B6789" t="s">
        <v>102</v>
      </c>
      <c r="C6789" t="s">
        <v>81</v>
      </c>
      <c r="D6789" t="s">
        <v>38</v>
      </c>
      <c r="E6789">
        <v>1064762</v>
      </c>
    </row>
    <row r="6790" spans="1:5" hidden="1">
      <c r="A6790">
        <v>2003</v>
      </c>
      <c r="B6790" t="s">
        <v>102</v>
      </c>
      <c r="C6790" t="s">
        <v>81</v>
      </c>
      <c r="D6790" t="s">
        <v>39</v>
      </c>
      <c r="E6790">
        <v>0</v>
      </c>
    </row>
    <row r="6791" spans="1:5" hidden="1">
      <c r="A6791">
        <v>2003</v>
      </c>
      <c r="B6791" t="s">
        <v>102</v>
      </c>
      <c r="C6791" t="s">
        <v>81</v>
      </c>
      <c r="D6791" t="s">
        <v>40</v>
      </c>
      <c r="E6791">
        <v>1543</v>
      </c>
    </row>
    <row r="6792" spans="1:5" hidden="1">
      <c r="A6792">
        <v>2003</v>
      </c>
      <c r="B6792" t="s">
        <v>102</v>
      </c>
      <c r="C6792" t="s">
        <v>81</v>
      </c>
      <c r="D6792" t="s">
        <v>41</v>
      </c>
      <c r="E6792">
        <v>1392</v>
      </c>
    </row>
    <row r="6793" spans="1:5" hidden="1">
      <c r="A6793">
        <v>2003</v>
      </c>
      <c r="B6793" t="s">
        <v>102</v>
      </c>
      <c r="C6793" t="s">
        <v>81</v>
      </c>
      <c r="D6793" t="s">
        <v>42</v>
      </c>
      <c r="E6793">
        <v>151</v>
      </c>
    </row>
    <row r="6794" spans="1:5" hidden="1">
      <c r="A6794">
        <v>2003</v>
      </c>
      <c r="B6794" t="s">
        <v>102</v>
      </c>
      <c r="C6794" t="s">
        <v>81</v>
      </c>
      <c r="D6794" t="s">
        <v>43</v>
      </c>
      <c r="E6794">
        <v>0</v>
      </c>
    </row>
    <row r="6795" spans="1:5" hidden="1">
      <c r="A6795">
        <v>2003</v>
      </c>
      <c r="B6795" t="s">
        <v>102</v>
      </c>
      <c r="C6795" t="s">
        <v>81</v>
      </c>
      <c r="D6795" t="s">
        <v>44</v>
      </c>
      <c r="E6795">
        <v>11888</v>
      </c>
    </row>
    <row r="6796" spans="1:5" hidden="1">
      <c r="A6796">
        <v>2003</v>
      </c>
      <c r="B6796" t="s">
        <v>102</v>
      </c>
      <c r="C6796" t="s">
        <v>81</v>
      </c>
      <c r="D6796" t="s">
        <v>48</v>
      </c>
      <c r="E6796">
        <v>1877852</v>
      </c>
    </row>
    <row r="6797" spans="1:5" hidden="1">
      <c r="A6797">
        <v>2003</v>
      </c>
      <c r="B6797" t="s">
        <v>102</v>
      </c>
      <c r="C6797" t="s">
        <v>81</v>
      </c>
      <c r="D6797" t="s">
        <v>49</v>
      </c>
      <c r="E6797">
        <v>0</v>
      </c>
    </row>
    <row r="6798" spans="1:5" hidden="1">
      <c r="A6798">
        <v>2003</v>
      </c>
      <c r="B6798" t="s">
        <v>102</v>
      </c>
      <c r="C6798" t="s">
        <v>81</v>
      </c>
      <c r="D6798" t="s">
        <v>50</v>
      </c>
      <c r="E6798">
        <v>0</v>
      </c>
    </row>
    <row r="6799" spans="1:5" hidden="1">
      <c r="A6799">
        <v>2003</v>
      </c>
      <c r="B6799" t="s">
        <v>102</v>
      </c>
      <c r="C6799" t="s">
        <v>81</v>
      </c>
      <c r="D6799" t="s">
        <v>51</v>
      </c>
      <c r="E6799">
        <v>0</v>
      </c>
    </row>
    <row r="6800" spans="1:5" hidden="1">
      <c r="A6800">
        <v>2003</v>
      </c>
      <c r="B6800" t="s">
        <v>102</v>
      </c>
      <c r="C6800" t="s">
        <v>81</v>
      </c>
      <c r="D6800" t="s">
        <v>52</v>
      </c>
      <c r="E6800">
        <v>0</v>
      </c>
    </row>
    <row r="6801" spans="1:5" hidden="1">
      <c r="A6801">
        <v>2003</v>
      </c>
      <c r="B6801" t="s">
        <v>102</v>
      </c>
      <c r="C6801" t="s">
        <v>81</v>
      </c>
      <c r="D6801" t="s">
        <v>53</v>
      </c>
      <c r="E6801">
        <v>0</v>
      </c>
    </row>
    <row r="6802" spans="1:5" hidden="1">
      <c r="A6802">
        <v>2003</v>
      </c>
      <c r="B6802" t="s">
        <v>102</v>
      </c>
      <c r="C6802" t="s">
        <v>81</v>
      </c>
      <c r="D6802" t="s">
        <v>54</v>
      </c>
      <c r="E6802">
        <v>0</v>
      </c>
    </row>
    <row r="6803" spans="1:5" hidden="1">
      <c r="A6803">
        <v>2003</v>
      </c>
      <c r="B6803" t="s">
        <v>102</v>
      </c>
      <c r="C6803" t="s">
        <v>81</v>
      </c>
      <c r="D6803" t="s">
        <v>55</v>
      </c>
      <c r="E6803">
        <v>951407</v>
      </c>
    </row>
    <row r="6804" spans="1:5" hidden="1">
      <c r="A6804">
        <v>2003</v>
      </c>
      <c r="B6804" t="s">
        <v>102</v>
      </c>
      <c r="C6804" t="s">
        <v>81</v>
      </c>
      <c r="D6804" t="s">
        <v>56</v>
      </c>
      <c r="E6804">
        <v>926445</v>
      </c>
    </row>
    <row r="6805" spans="1:5" hidden="1">
      <c r="A6805">
        <v>2003</v>
      </c>
      <c r="B6805" t="s">
        <v>102</v>
      </c>
      <c r="C6805" t="s">
        <v>81</v>
      </c>
      <c r="D6805" t="s">
        <v>57</v>
      </c>
      <c r="E6805">
        <v>840705</v>
      </c>
    </row>
    <row r="6806" spans="1:5" hidden="1">
      <c r="A6806">
        <v>2003</v>
      </c>
      <c r="B6806" t="s">
        <v>102</v>
      </c>
      <c r="C6806" t="s">
        <v>81</v>
      </c>
      <c r="D6806" t="s">
        <v>58</v>
      </c>
      <c r="E6806">
        <v>85741</v>
      </c>
    </row>
    <row r="6807" spans="1:5" hidden="1">
      <c r="A6807">
        <v>2003</v>
      </c>
      <c r="B6807" t="s">
        <v>102</v>
      </c>
      <c r="C6807" t="s">
        <v>81</v>
      </c>
      <c r="D6807" t="s">
        <v>59</v>
      </c>
      <c r="E6807">
        <v>696893</v>
      </c>
    </row>
    <row r="6808" spans="1:5" hidden="1">
      <c r="A6808">
        <v>2003</v>
      </c>
      <c r="B6808" t="s">
        <v>102</v>
      </c>
      <c r="C6808" t="s">
        <v>81</v>
      </c>
      <c r="D6808" t="s">
        <v>61</v>
      </c>
      <c r="E6808">
        <v>22909</v>
      </c>
    </row>
    <row r="6809" spans="1:5" hidden="1">
      <c r="A6809">
        <v>2003</v>
      </c>
      <c r="B6809" t="s">
        <v>102</v>
      </c>
      <c r="C6809" t="s">
        <v>81</v>
      </c>
      <c r="D6809" t="s">
        <v>64</v>
      </c>
      <c r="E6809">
        <v>673984</v>
      </c>
    </row>
    <row r="6810" spans="1:5" hidden="1">
      <c r="A6810">
        <v>2003</v>
      </c>
      <c r="B6810" t="s">
        <v>102</v>
      </c>
      <c r="C6810" t="s">
        <v>81</v>
      </c>
      <c r="D6810" t="s">
        <v>66</v>
      </c>
      <c r="E6810">
        <v>17774</v>
      </c>
    </row>
    <row r="6811" spans="1:5" hidden="1">
      <c r="A6811">
        <v>2003</v>
      </c>
      <c r="B6811" t="s">
        <v>102</v>
      </c>
      <c r="C6811" t="s">
        <v>81</v>
      </c>
      <c r="D6811" t="s">
        <v>67</v>
      </c>
      <c r="E6811">
        <v>0</v>
      </c>
    </row>
    <row r="6812" spans="1:5" hidden="1">
      <c r="A6812">
        <v>2003</v>
      </c>
      <c r="B6812" t="s">
        <v>102</v>
      </c>
      <c r="C6812" t="s">
        <v>81</v>
      </c>
      <c r="D6812" t="s">
        <v>69</v>
      </c>
      <c r="E6812">
        <v>0</v>
      </c>
    </row>
    <row r="6813" spans="1:5" hidden="1">
      <c r="A6813">
        <v>2003</v>
      </c>
      <c r="B6813" t="s">
        <v>102</v>
      </c>
      <c r="C6813" t="s">
        <v>81</v>
      </c>
      <c r="D6813" t="s">
        <v>70</v>
      </c>
      <c r="E6813">
        <v>0</v>
      </c>
    </row>
    <row r="6814" spans="1:5" hidden="1">
      <c r="A6814">
        <v>2003</v>
      </c>
      <c r="B6814" t="s">
        <v>102</v>
      </c>
      <c r="C6814" t="s">
        <v>81</v>
      </c>
      <c r="D6814" t="s">
        <v>86</v>
      </c>
      <c r="E6814">
        <v>2054711</v>
      </c>
    </row>
    <row r="6815" spans="1:5" hidden="1">
      <c r="A6815">
        <v>2003</v>
      </c>
      <c r="B6815" t="s">
        <v>102</v>
      </c>
      <c r="C6815" t="s">
        <v>81</v>
      </c>
      <c r="D6815" t="s">
        <v>87</v>
      </c>
      <c r="E6815">
        <v>1571805</v>
      </c>
    </row>
    <row r="6816" spans="1:5" hidden="1">
      <c r="A6816">
        <v>2003</v>
      </c>
      <c r="B6816" t="s">
        <v>102</v>
      </c>
      <c r="C6816" t="s">
        <v>81</v>
      </c>
      <c r="D6816" t="s">
        <v>88</v>
      </c>
      <c r="E6816">
        <v>482907</v>
      </c>
    </row>
    <row r="6817" spans="1:6" hidden="1">
      <c r="A6817">
        <v>2003</v>
      </c>
      <c r="B6817" t="s">
        <v>102</v>
      </c>
      <c r="C6817" t="s">
        <v>81</v>
      </c>
      <c r="D6817" t="s">
        <v>77</v>
      </c>
      <c r="E6817">
        <v>156307</v>
      </c>
    </row>
    <row r="6818" spans="1:6" hidden="1">
      <c r="A6818">
        <v>2003</v>
      </c>
      <c r="B6818" t="s">
        <v>103</v>
      </c>
      <c r="C6818" t="s">
        <v>7</v>
      </c>
      <c r="D6818" t="s">
        <v>263</v>
      </c>
      <c r="E6818">
        <v>-292339</v>
      </c>
    </row>
    <row r="6819" spans="1:6" hidden="1">
      <c r="A6819">
        <v>2003</v>
      </c>
      <c r="B6819" t="s">
        <v>103</v>
      </c>
      <c r="C6819" t="s">
        <v>7</v>
      </c>
      <c r="D6819" t="s">
        <v>8</v>
      </c>
      <c r="E6819">
        <v>0</v>
      </c>
      <c r="F6819">
        <v>20</v>
      </c>
    </row>
    <row r="6820" spans="1:6" hidden="1">
      <c r="A6820">
        <v>2003</v>
      </c>
      <c r="B6820" t="s">
        <v>103</v>
      </c>
      <c r="C6820" t="s">
        <v>7</v>
      </c>
      <c r="D6820" t="s">
        <v>9</v>
      </c>
      <c r="E6820">
        <v>0</v>
      </c>
      <c r="F6820">
        <v>20</v>
      </c>
    </row>
    <row r="6821" spans="1:6" hidden="1">
      <c r="A6821">
        <v>2003</v>
      </c>
      <c r="B6821" t="s">
        <v>103</v>
      </c>
      <c r="C6821" t="s">
        <v>10</v>
      </c>
      <c r="D6821" t="s">
        <v>11</v>
      </c>
      <c r="E6821">
        <v>-80877</v>
      </c>
    </row>
    <row r="6822" spans="1:6" hidden="1">
      <c r="A6822">
        <v>2003</v>
      </c>
      <c r="B6822" t="s">
        <v>103</v>
      </c>
      <c r="C6822" t="s">
        <v>10</v>
      </c>
      <c r="D6822" t="s">
        <v>91</v>
      </c>
      <c r="E6822">
        <v>936832</v>
      </c>
    </row>
    <row r="6823" spans="1:6" hidden="1">
      <c r="A6823">
        <v>2003</v>
      </c>
      <c r="B6823" t="s">
        <v>103</v>
      </c>
      <c r="C6823" t="s">
        <v>10</v>
      </c>
      <c r="D6823" t="s">
        <v>92</v>
      </c>
      <c r="E6823">
        <v>777939</v>
      </c>
    </row>
    <row r="6824" spans="1:6" hidden="1">
      <c r="A6824">
        <v>2003</v>
      </c>
      <c r="B6824" t="s">
        <v>103</v>
      </c>
      <c r="C6824" t="s">
        <v>10</v>
      </c>
      <c r="D6824" t="s">
        <v>14</v>
      </c>
      <c r="E6824">
        <v>830662</v>
      </c>
    </row>
    <row r="6825" spans="1:6" hidden="1">
      <c r="A6825">
        <v>2003</v>
      </c>
      <c r="B6825" t="s">
        <v>103</v>
      </c>
      <c r="C6825" t="s">
        <v>10</v>
      </c>
      <c r="D6825" t="s">
        <v>15</v>
      </c>
      <c r="E6825">
        <v>211044</v>
      </c>
    </row>
    <row r="6826" spans="1:6" hidden="1">
      <c r="A6826">
        <v>2003</v>
      </c>
      <c r="B6826" t="s">
        <v>103</v>
      </c>
      <c r="C6826" t="s">
        <v>10</v>
      </c>
      <c r="D6826" t="s">
        <v>16</v>
      </c>
      <c r="E6826">
        <v>619617</v>
      </c>
    </row>
    <row r="6827" spans="1:6" hidden="1">
      <c r="A6827">
        <v>2003</v>
      </c>
      <c r="B6827" t="s">
        <v>103</v>
      </c>
      <c r="C6827" t="s">
        <v>10</v>
      </c>
      <c r="D6827" t="s">
        <v>17</v>
      </c>
      <c r="E6827">
        <v>0</v>
      </c>
      <c r="F6827">
        <v>20</v>
      </c>
    </row>
    <row r="6828" spans="1:6" hidden="1">
      <c r="A6828">
        <v>2003</v>
      </c>
      <c r="B6828" t="s">
        <v>103</v>
      </c>
      <c r="C6828" t="s">
        <v>10</v>
      </c>
      <c r="D6828" t="s">
        <v>18</v>
      </c>
      <c r="E6828">
        <v>5788802</v>
      </c>
    </row>
    <row r="6829" spans="1:6" hidden="1">
      <c r="A6829">
        <v>2003</v>
      </c>
      <c r="B6829" t="s">
        <v>103</v>
      </c>
      <c r="C6829" t="s">
        <v>10</v>
      </c>
      <c r="D6829" t="s">
        <v>19</v>
      </c>
      <c r="E6829">
        <v>5661930</v>
      </c>
    </row>
    <row r="6830" spans="1:6" hidden="1">
      <c r="A6830">
        <v>2003</v>
      </c>
      <c r="B6830" t="s">
        <v>103</v>
      </c>
      <c r="C6830" t="s">
        <v>10</v>
      </c>
      <c r="D6830" t="s">
        <v>20</v>
      </c>
      <c r="E6830">
        <v>6539517</v>
      </c>
    </row>
    <row r="6831" spans="1:6" hidden="1">
      <c r="A6831">
        <v>2003</v>
      </c>
      <c r="B6831" t="s">
        <v>103</v>
      </c>
      <c r="C6831" t="s">
        <v>10</v>
      </c>
      <c r="D6831" t="s">
        <v>21</v>
      </c>
      <c r="E6831">
        <v>78016</v>
      </c>
    </row>
    <row r="6832" spans="1:6" hidden="1">
      <c r="A6832">
        <v>2003</v>
      </c>
      <c r="B6832" t="s">
        <v>103</v>
      </c>
      <c r="C6832" t="s">
        <v>10</v>
      </c>
      <c r="D6832" t="s">
        <v>22</v>
      </c>
      <c r="E6832">
        <v>-205739</v>
      </c>
    </row>
    <row r="6833" spans="1:5" hidden="1">
      <c r="A6833">
        <v>2003</v>
      </c>
      <c r="B6833" t="s">
        <v>103</v>
      </c>
      <c r="C6833" t="s">
        <v>23</v>
      </c>
      <c r="D6833" t="s">
        <v>24</v>
      </c>
      <c r="E6833">
        <v>105903</v>
      </c>
    </row>
    <row r="6834" spans="1:5" hidden="1">
      <c r="A6834">
        <v>2003</v>
      </c>
      <c r="B6834" t="s">
        <v>103</v>
      </c>
      <c r="C6834" t="s">
        <v>23</v>
      </c>
      <c r="D6834" t="s">
        <v>25</v>
      </c>
      <c r="E6834">
        <v>87203</v>
      </c>
    </row>
    <row r="6835" spans="1:5" hidden="1">
      <c r="A6835">
        <v>2003</v>
      </c>
      <c r="B6835" t="s">
        <v>103</v>
      </c>
      <c r="C6835" t="s">
        <v>23</v>
      </c>
      <c r="D6835" t="s">
        <v>26</v>
      </c>
      <c r="E6835">
        <v>18700</v>
      </c>
    </row>
    <row r="6836" spans="1:5" hidden="1">
      <c r="A6836">
        <v>2003</v>
      </c>
      <c r="B6836" t="s">
        <v>103</v>
      </c>
      <c r="C6836" t="s">
        <v>23</v>
      </c>
      <c r="D6836" t="s">
        <v>27</v>
      </c>
      <c r="E6836">
        <v>267</v>
      </c>
    </row>
    <row r="6837" spans="1:5" hidden="1">
      <c r="A6837">
        <v>2003</v>
      </c>
      <c r="B6837" t="s">
        <v>103</v>
      </c>
      <c r="C6837" t="s">
        <v>23</v>
      </c>
      <c r="D6837" t="s">
        <v>29</v>
      </c>
      <c r="E6837">
        <v>267</v>
      </c>
    </row>
    <row r="6838" spans="1:5" hidden="1">
      <c r="A6838">
        <v>2003</v>
      </c>
      <c r="B6838" t="s">
        <v>103</v>
      </c>
      <c r="C6838" t="s">
        <v>23</v>
      </c>
      <c r="D6838" t="s">
        <v>33</v>
      </c>
      <c r="E6838">
        <v>24869</v>
      </c>
    </row>
    <row r="6839" spans="1:5" hidden="1">
      <c r="A6839">
        <v>2003</v>
      </c>
      <c r="B6839" t="s">
        <v>103</v>
      </c>
      <c r="C6839" t="s">
        <v>23</v>
      </c>
      <c r="D6839" t="s">
        <v>34</v>
      </c>
      <c r="E6839">
        <v>20723</v>
      </c>
    </row>
    <row r="6840" spans="1:5" hidden="1">
      <c r="A6840">
        <v>2003</v>
      </c>
      <c r="B6840" t="s">
        <v>103</v>
      </c>
      <c r="C6840" t="s">
        <v>23</v>
      </c>
      <c r="D6840" t="s">
        <v>35</v>
      </c>
      <c r="E6840">
        <v>63467</v>
      </c>
    </row>
    <row r="6841" spans="1:5" hidden="1">
      <c r="A6841">
        <v>2003</v>
      </c>
      <c r="B6841" t="s">
        <v>103</v>
      </c>
      <c r="C6841" t="s">
        <v>23</v>
      </c>
      <c r="D6841" t="s">
        <v>39</v>
      </c>
      <c r="E6841">
        <v>0</v>
      </c>
    </row>
    <row r="6842" spans="1:5" hidden="1">
      <c r="A6842">
        <v>2003</v>
      </c>
      <c r="B6842" t="s">
        <v>103</v>
      </c>
      <c r="C6842" t="s">
        <v>23</v>
      </c>
      <c r="D6842" t="s">
        <v>40</v>
      </c>
      <c r="E6842">
        <v>0</v>
      </c>
    </row>
    <row r="6843" spans="1:5" hidden="1">
      <c r="A6843">
        <v>2003</v>
      </c>
      <c r="B6843" t="s">
        <v>103</v>
      </c>
      <c r="C6843" t="s">
        <v>23</v>
      </c>
      <c r="D6843" t="s">
        <v>41</v>
      </c>
      <c r="E6843">
        <v>0</v>
      </c>
    </row>
    <row r="6844" spans="1:5" hidden="1">
      <c r="A6844">
        <v>2003</v>
      </c>
      <c r="B6844" t="s">
        <v>103</v>
      </c>
      <c r="C6844" t="s">
        <v>23</v>
      </c>
      <c r="D6844" t="s">
        <v>42</v>
      </c>
      <c r="E6844">
        <v>0</v>
      </c>
    </row>
    <row r="6845" spans="1:5" hidden="1">
      <c r="A6845">
        <v>2003</v>
      </c>
      <c r="B6845" t="s">
        <v>103</v>
      </c>
      <c r="C6845" t="s">
        <v>23</v>
      </c>
      <c r="D6845" t="s">
        <v>43</v>
      </c>
      <c r="E6845">
        <v>0</v>
      </c>
    </row>
    <row r="6846" spans="1:5" hidden="1">
      <c r="A6846">
        <v>2003</v>
      </c>
      <c r="B6846" t="s">
        <v>103</v>
      </c>
      <c r="C6846" t="s">
        <v>23</v>
      </c>
      <c r="D6846" t="s">
        <v>44</v>
      </c>
      <c r="E6846">
        <v>4147</v>
      </c>
    </row>
    <row r="6847" spans="1:5" hidden="1">
      <c r="A6847">
        <v>2003</v>
      </c>
      <c r="B6847" t="s">
        <v>103</v>
      </c>
      <c r="C6847" t="s">
        <v>23</v>
      </c>
      <c r="D6847" t="s">
        <v>45</v>
      </c>
      <c r="E6847">
        <v>549705</v>
      </c>
    </row>
    <row r="6848" spans="1:5" hidden="1">
      <c r="A6848">
        <v>2003</v>
      </c>
      <c r="B6848" t="s">
        <v>103</v>
      </c>
      <c r="C6848" t="s">
        <v>23</v>
      </c>
      <c r="D6848" t="s">
        <v>46</v>
      </c>
      <c r="E6848">
        <v>529764</v>
      </c>
    </row>
    <row r="6849" spans="1:5" hidden="1">
      <c r="A6849">
        <v>2003</v>
      </c>
      <c r="B6849" t="s">
        <v>103</v>
      </c>
      <c r="C6849" t="s">
        <v>23</v>
      </c>
      <c r="D6849" t="s">
        <v>47</v>
      </c>
      <c r="E6849">
        <v>19941</v>
      </c>
    </row>
    <row r="6850" spans="1:5" hidden="1">
      <c r="A6850">
        <v>2003</v>
      </c>
      <c r="B6850" t="s">
        <v>103</v>
      </c>
      <c r="C6850" t="s">
        <v>23</v>
      </c>
      <c r="D6850" t="s">
        <v>48</v>
      </c>
      <c r="E6850">
        <v>935272</v>
      </c>
    </row>
    <row r="6851" spans="1:5" hidden="1">
      <c r="A6851">
        <v>2003</v>
      </c>
      <c r="B6851" t="s">
        <v>103</v>
      </c>
      <c r="C6851" t="s">
        <v>23</v>
      </c>
      <c r="D6851" t="s">
        <v>49</v>
      </c>
      <c r="E6851">
        <v>886328</v>
      </c>
    </row>
    <row r="6852" spans="1:5" hidden="1">
      <c r="A6852">
        <v>2003</v>
      </c>
      <c r="B6852" t="s">
        <v>103</v>
      </c>
      <c r="C6852" t="s">
        <v>23</v>
      </c>
      <c r="D6852" t="s">
        <v>50</v>
      </c>
      <c r="E6852">
        <v>585705</v>
      </c>
    </row>
    <row r="6853" spans="1:5" hidden="1">
      <c r="A6853">
        <v>2003</v>
      </c>
      <c r="B6853" t="s">
        <v>103</v>
      </c>
      <c r="C6853" t="s">
        <v>23</v>
      </c>
      <c r="D6853" t="s">
        <v>51</v>
      </c>
      <c r="E6853">
        <v>63397</v>
      </c>
    </row>
    <row r="6854" spans="1:5" hidden="1">
      <c r="A6854">
        <v>2003</v>
      </c>
      <c r="B6854" t="s">
        <v>103</v>
      </c>
      <c r="C6854" t="s">
        <v>23</v>
      </c>
      <c r="D6854" t="s">
        <v>52</v>
      </c>
      <c r="E6854">
        <v>237076</v>
      </c>
    </row>
    <row r="6855" spans="1:5" hidden="1">
      <c r="A6855">
        <v>2003</v>
      </c>
      <c r="B6855" t="s">
        <v>103</v>
      </c>
      <c r="C6855" t="s">
        <v>23</v>
      </c>
      <c r="D6855" t="s">
        <v>53</v>
      </c>
      <c r="E6855">
        <v>151</v>
      </c>
    </row>
    <row r="6856" spans="1:5" hidden="1">
      <c r="A6856">
        <v>2003</v>
      </c>
      <c r="B6856" t="s">
        <v>103</v>
      </c>
      <c r="C6856" t="s">
        <v>23</v>
      </c>
      <c r="D6856" t="s">
        <v>54</v>
      </c>
      <c r="E6856">
        <v>0</v>
      </c>
    </row>
    <row r="6857" spans="1:5" hidden="1">
      <c r="A6857">
        <v>2003</v>
      </c>
      <c r="B6857" t="s">
        <v>103</v>
      </c>
      <c r="C6857" t="s">
        <v>23</v>
      </c>
      <c r="D6857" t="s">
        <v>55</v>
      </c>
      <c r="E6857">
        <v>85</v>
      </c>
    </row>
    <row r="6858" spans="1:5" hidden="1">
      <c r="A6858">
        <v>2003</v>
      </c>
      <c r="B6858" t="s">
        <v>103</v>
      </c>
      <c r="C6858" t="s">
        <v>23</v>
      </c>
      <c r="D6858" t="s">
        <v>56</v>
      </c>
      <c r="E6858">
        <v>48858</v>
      </c>
    </row>
    <row r="6859" spans="1:5" hidden="1">
      <c r="A6859">
        <v>2003</v>
      </c>
      <c r="B6859" t="s">
        <v>103</v>
      </c>
      <c r="C6859" t="s">
        <v>23</v>
      </c>
      <c r="D6859" t="s">
        <v>57</v>
      </c>
      <c r="E6859">
        <v>43166</v>
      </c>
    </row>
    <row r="6860" spans="1:5" hidden="1">
      <c r="A6860">
        <v>2003</v>
      </c>
      <c r="B6860" t="s">
        <v>103</v>
      </c>
      <c r="C6860" t="s">
        <v>23</v>
      </c>
      <c r="D6860" t="s">
        <v>58</v>
      </c>
      <c r="E6860">
        <v>5693</v>
      </c>
    </row>
    <row r="6861" spans="1:5" hidden="1">
      <c r="A6861">
        <v>2003</v>
      </c>
      <c r="B6861" t="s">
        <v>103</v>
      </c>
      <c r="C6861" t="s">
        <v>23</v>
      </c>
      <c r="D6861" t="s">
        <v>59</v>
      </c>
      <c r="E6861">
        <v>344968</v>
      </c>
    </row>
    <row r="6862" spans="1:5" hidden="1">
      <c r="A6862">
        <v>2003</v>
      </c>
      <c r="B6862" t="s">
        <v>103</v>
      </c>
      <c r="C6862" t="s">
        <v>23</v>
      </c>
      <c r="D6862" t="s">
        <v>60</v>
      </c>
      <c r="E6862">
        <v>21990</v>
      </c>
    </row>
    <row r="6863" spans="1:5" hidden="1">
      <c r="A6863">
        <v>2003</v>
      </c>
      <c r="B6863" t="s">
        <v>103</v>
      </c>
      <c r="C6863" t="s">
        <v>23</v>
      </c>
      <c r="D6863" t="s">
        <v>64</v>
      </c>
      <c r="E6863">
        <v>322978</v>
      </c>
    </row>
    <row r="6864" spans="1:5" hidden="1">
      <c r="A6864">
        <v>2003</v>
      </c>
      <c r="B6864" t="s">
        <v>103</v>
      </c>
      <c r="C6864" t="s">
        <v>23</v>
      </c>
      <c r="D6864" t="s">
        <v>66</v>
      </c>
      <c r="E6864">
        <v>0</v>
      </c>
    </row>
    <row r="6865" spans="1:5" hidden="1">
      <c r="A6865">
        <v>2003</v>
      </c>
      <c r="B6865" t="s">
        <v>103</v>
      </c>
      <c r="C6865" t="s">
        <v>23</v>
      </c>
      <c r="D6865" t="s">
        <v>67</v>
      </c>
      <c r="E6865">
        <v>0</v>
      </c>
    </row>
    <row r="6866" spans="1:5" hidden="1">
      <c r="A6866">
        <v>2003</v>
      </c>
      <c r="B6866" t="s">
        <v>103</v>
      </c>
      <c r="C6866" t="s">
        <v>23</v>
      </c>
      <c r="D6866" t="s">
        <v>68</v>
      </c>
      <c r="E6866">
        <v>0</v>
      </c>
    </row>
    <row r="6867" spans="1:5" hidden="1">
      <c r="A6867">
        <v>2003</v>
      </c>
      <c r="B6867" t="s">
        <v>103</v>
      </c>
      <c r="C6867" t="s">
        <v>23</v>
      </c>
      <c r="D6867" t="s">
        <v>70</v>
      </c>
      <c r="E6867">
        <v>0</v>
      </c>
    </row>
    <row r="6868" spans="1:5" hidden="1">
      <c r="A6868">
        <v>2003</v>
      </c>
      <c r="B6868" t="s">
        <v>103</v>
      </c>
      <c r="C6868" t="s">
        <v>23</v>
      </c>
      <c r="D6868" t="s">
        <v>71</v>
      </c>
      <c r="E6868">
        <v>0</v>
      </c>
    </row>
    <row r="6869" spans="1:5" hidden="1">
      <c r="A6869">
        <v>2003</v>
      </c>
      <c r="B6869" t="s">
        <v>103</v>
      </c>
      <c r="C6869" t="s">
        <v>23</v>
      </c>
      <c r="D6869" t="s">
        <v>72</v>
      </c>
      <c r="E6869">
        <v>1167041</v>
      </c>
    </row>
    <row r="6870" spans="1:5" hidden="1">
      <c r="A6870">
        <v>2003</v>
      </c>
      <c r="B6870" t="s">
        <v>103</v>
      </c>
      <c r="C6870" t="s">
        <v>23</v>
      </c>
      <c r="D6870" t="s">
        <v>73</v>
      </c>
      <c r="E6870">
        <v>5601688</v>
      </c>
    </row>
    <row r="6871" spans="1:5" hidden="1">
      <c r="A6871">
        <v>2003</v>
      </c>
      <c r="B6871" t="s">
        <v>103</v>
      </c>
      <c r="C6871" t="s">
        <v>23</v>
      </c>
      <c r="D6871" t="s">
        <v>74</v>
      </c>
      <c r="E6871">
        <v>5601688</v>
      </c>
    </row>
    <row r="6872" spans="1:5" hidden="1">
      <c r="A6872">
        <v>2003</v>
      </c>
      <c r="B6872" t="s">
        <v>103</v>
      </c>
      <c r="C6872" t="s">
        <v>23</v>
      </c>
      <c r="D6872" t="s">
        <v>76</v>
      </c>
      <c r="E6872">
        <v>283755</v>
      </c>
    </row>
    <row r="6873" spans="1:5" hidden="1">
      <c r="A6873">
        <v>2003</v>
      </c>
      <c r="B6873" t="s">
        <v>103</v>
      </c>
      <c r="C6873" t="s">
        <v>23</v>
      </c>
      <c r="D6873" t="s">
        <v>77</v>
      </c>
      <c r="E6873">
        <v>158892</v>
      </c>
    </row>
    <row r="6874" spans="1:5" hidden="1">
      <c r="A6874">
        <v>2003</v>
      </c>
      <c r="B6874" t="s">
        <v>103</v>
      </c>
      <c r="C6874" t="s">
        <v>23</v>
      </c>
      <c r="D6874" t="s">
        <v>78</v>
      </c>
      <c r="E6874">
        <v>275559</v>
      </c>
    </row>
    <row r="6875" spans="1:5" hidden="1">
      <c r="A6875">
        <v>2003</v>
      </c>
      <c r="B6875" t="s">
        <v>103</v>
      </c>
      <c r="C6875" t="s">
        <v>23</v>
      </c>
      <c r="D6875" t="s">
        <v>79</v>
      </c>
      <c r="E6875">
        <v>8196</v>
      </c>
    </row>
    <row r="6876" spans="1:5" hidden="1">
      <c r="A6876">
        <v>2003</v>
      </c>
      <c r="B6876" t="s">
        <v>103</v>
      </c>
      <c r="C6876" t="s">
        <v>23</v>
      </c>
      <c r="D6876" t="s">
        <v>80</v>
      </c>
      <c r="E6876">
        <v>0</v>
      </c>
    </row>
    <row r="6877" spans="1:5" hidden="1">
      <c r="A6877">
        <v>2003</v>
      </c>
      <c r="B6877" t="s">
        <v>103</v>
      </c>
      <c r="C6877" t="s">
        <v>81</v>
      </c>
      <c r="D6877" t="s">
        <v>24</v>
      </c>
      <c r="E6877">
        <v>3806716</v>
      </c>
    </row>
    <row r="6878" spans="1:5" hidden="1">
      <c r="A6878">
        <v>2003</v>
      </c>
      <c r="B6878" t="s">
        <v>103</v>
      </c>
      <c r="C6878" t="s">
        <v>81</v>
      </c>
      <c r="D6878" t="s">
        <v>25</v>
      </c>
      <c r="E6878">
        <v>3157614</v>
      </c>
    </row>
    <row r="6879" spans="1:5" hidden="1">
      <c r="A6879">
        <v>2003</v>
      </c>
      <c r="B6879" t="s">
        <v>103</v>
      </c>
      <c r="C6879" t="s">
        <v>81</v>
      </c>
      <c r="D6879" t="s">
        <v>26</v>
      </c>
      <c r="E6879">
        <v>649102</v>
      </c>
    </row>
    <row r="6880" spans="1:5" hidden="1">
      <c r="A6880">
        <v>2003</v>
      </c>
      <c r="B6880" t="s">
        <v>103</v>
      </c>
      <c r="C6880" t="s">
        <v>81</v>
      </c>
      <c r="D6880" t="s">
        <v>30</v>
      </c>
      <c r="E6880">
        <v>0</v>
      </c>
    </row>
    <row r="6881" spans="1:5" hidden="1">
      <c r="A6881">
        <v>2003</v>
      </c>
      <c r="B6881" t="s">
        <v>103</v>
      </c>
      <c r="C6881" t="s">
        <v>81</v>
      </c>
      <c r="D6881" t="s">
        <v>32</v>
      </c>
      <c r="E6881">
        <v>0</v>
      </c>
    </row>
    <row r="6882" spans="1:5" hidden="1">
      <c r="A6882">
        <v>2003</v>
      </c>
      <c r="B6882" t="s">
        <v>103</v>
      </c>
      <c r="C6882" t="s">
        <v>81</v>
      </c>
      <c r="D6882" t="s">
        <v>33</v>
      </c>
      <c r="E6882">
        <v>1176294</v>
      </c>
    </row>
    <row r="6883" spans="1:5" hidden="1">
      <c r="A6883">
        <v>2003</v>
      </c>
      <c r="B6883" t="s">
        <v>103</v>
      </c>
      <c r="C6883" t="s">
        <v>81</v>
      </c>
      <c r="D6883" t="s">
        <v>34</v>
      </c>
      <c r="E6883">
        <v>38391</v>
      </c>
    </row>
    <row r="6884" spans="1:5" hidden="1">
      <c r="A6884">
        <v>2003</v>
      </c>
      <c r="B6884" t="s">
        <v>103</v>
      </c>
      <c r="C6884" t="s">
        <v>81</v>
      </c>
      <c r="D6884" t="s">
        <v>35</v>
      </c>
      <c r="E6884">
        <v>34799</v>
      </c>
    </row>
    <row r="6885" spans="1:5" hidden="1">
      <c r="A6885">
        <v>2003</v>
      </c>
      <c r="B6885" t="s">
        <v>103</v>
      </c>
      <c r="C6885" t="s">
        <v>81</v>
      </c>
      <c r="D6885" t="s">
        <v>36</v>
      </c>
      <c r="E6885">
        <v>1124471</v>
      </c>
    </row>
    <row r="6886" spans="1:5" hidden="1">
      <c r="A6886">
        <v>2003</v>
      </c>
      <c r="B6886" t="s">
        <v>103</v>
      </c>
      <c r="C6886" t="s">
        <v>81</v>
      </c>
      <c r="D6886" t="s">
        <v>37</v>
      </c>
      <c r="E6886">
        <v>59709</v>
      </c>
    </row>
    <row r="6887" spans="1:5" hidden="1">
      <c r="A6887">
        <v>2003</v>
      </c>
      <c r="B6887" t="s">
        <v>103</v>
      </c>
      <c r="C6887" t="s">
        <v>81</v>
      </c>
      <c r="D6887" t="s">
        <v>38</v>
      </c>
      <c r="E6887">
        <v>1064762</v>
      </c>
    </row>
    <row r="6888" spans="1:5" hidden="1">
      <c r="A6888">
        <v>2003</v>
      </c>
      <c r="B6888" t="s">
        <v>103</v>
      </c>
      <c r="C6888" t="s">
        <v>81</v>
      </c>
      <c r="D6888" t="s">
        <v>39</v>
      </c>
      <c r="E6888">
        <v>0</v>
      </c>
    </row>
    <row r="6889" spans="1:5" hidden="1">
      <c r="A6889">
        <v>2003</v>
      </c>
      <c r="B6889" t="s">
        <v>103</v>
      </c>
      <c r="C6889" t="s">
        <v>81</v>
      </c>
      <c r="D6889" t="s">
        <v>40</v>
      </c>
      <c r="E6889">
        <v>1543</v>
      </c>
    </row>
    <row r="6890" spans="1:5" hidden="1">
      <c r="A6890">
        <v>2003</v>
      </c>
      <c r="B6890" t="s">
        <v>103</v>
      </c>
      <c r="C6890" t="s">
        <v>81</v>
      </c>
      <c r="D6890" t="s">
        <v>41</v>
      </c>
      <c r="E6890">
        <v>1392</v>
      </c>
    </row>
    <row r="6891" spans="1:5" hidden="1">
      <c r="A6891">
        <v>2003</v>
      </c>
      <c r="B6891" t="s">
        <v>103</v>
      </c>
      <c r="C6891" t="s">
        <v>81</v>
      </c>
      <c r="D6891" t="s">
        <v>42</v>
      </c>
      <c r="E6891">
        <v>151</v>
      </c>
    </row>
    <row r="6892" spans="1:5" hidden="1">
      <c r="A6892">
        <v>2003</v>
      </c>
      <c r="B6892" t="s">
        <v>103</v>
      </c>
      <c r="C6892" t="s">
        <v>81</v>
      </c>
      <c r="D6892" t="s">
        <v>43</v>
      </c>
      <c r="E6892">
        <v>0</v>
      </c>
    </row>
    <row r="6893" spans="1:5" hidden="1">
      <c r="A6893">
        <v>2003</v>
      </c>
      <c r="B6893" t="s">
        <v>103</v>
      </c>
      <c r="C6893" t="s">
        <v>81</v>
      </c>
      <c r="D6893" t="s">
        <v>44</v>
      </c>
      <c r="E6893">
        <v>11888</v>
      </c>
    </row>
    <row r="6894" spans="1:5" hidden="1">
      <c r="A6894">
        <v>2003</v>
      </c>
      <c r="B6894" t="s">
        <v>103</v>
      </c>
      <c r="C6894" t="s">
        <v>81</v>
      </c>
      <c r="D6894" t="s">
        <v>48</v>
      </c>
      <c r="E6894">
        <v>1877938</v>
      </c>
    </row>
    <row r="6895" spans="1:5" hidden="1">
      <c r="A6895">
        <v>2003</v>
      </c>
      <c r="B6895" t="s">
        <v>103</v>
      </c>
      <c r="C6895" t="s">
        <v>81</v>
      </c>
      <c r="D6895" t="s">
        <v>49</v>
      </c>
      <c r="E6895">
        <v>85</v>
      </c>
    </row>
    <row r="6896" spans="1:5" hidden="1">
      <c r="A6896">
        <v>2003</v>
      </c>
      <c r="B6896" t="s">
        <v>103</v>
      </c>
      <c r="C6896" t="s">
        <v>81</v>
      </c>
      <c r="D6896" t="s">
        <v>50</v>
      </c>
      <c r="E6896">
        <v>0</v>
      </c>
    </row>
    <row r="6897" spans="1:5" hidden="1">
      <c r="A6897">
        <v>2003</v>
      </c>
      <c r="B6897" t="s">
        <v>103</v>
      </c>
      <c r="C6897" t="s">
        <v>81</v>
      </c>
      <c r="D6897" t="s">
        <v>51</v>
      </c>
      <c r="E6897">
        <v>85</v>
      </c>
    </row>
    <row r="6898" spans="1:5" hidden="1">
      <c r="A6898">
        <v>2003</v>
      </c>
      <c r="B6898" t="s">
        <v>103</v>
      </c>
      <c r="C6898" t="s">
        <v>81</v>
      </c>
      <c r="D6898" t="s">
        <v>52</v>
      </c>
      <c r="E6898">
        <v>0</v>
      </c>
    </row>
    <row r="6899" spans="1:5" hidden="1">
      <c r="A6899">
        <v>2003</v>
      </c>
      <c r="B6899" t="s">
        <v>103</v>
      </c>
      <c r="C6899" t="s">
        <v>81</v>
      </c>
      <c r="D6899" t="s">
        <v>53</v>
      </c>
      <c r="E6899">
        <v>0</v>
      </c>
    </row>
    <row r="6900" spans="1:5" hidden="1">
      <c r="A6900">
        <v>2003</v>
      </c>
      <c r="B6900" t="s">
        <v>103</v>
      </c>
      <c r="C6900" t="s">
        <v>81</v>
      </c>
      <c r="D6900" t="s">
        <v>54</v>
      </c>
      <c r="E6900">
        <v>0</v>
      </c>
    </row>
    <row r="6901" spans="1:5" hidden="1">
      <c r="A6901">
        <v>2003</v>
      </c>
      <c r="B6901" t="s">
        <v>103</v>
      </c>
      <c r="C6901" t="s">
        <v>81</v>
      </c>
      <c r="D6901" t="s">
        <v>55</v>
      </c>
      <c r="E6901">
        <v>951407</v>
      </c>
    </row>
    <row r="6902" spans="1:5" hidden="1">
      <c r="A6902">
        <v>2003</v>
      </c>
      <c r="B6902" t="s">
        <v>103</v>
      </c>
      <c r="C6902" t="s">
        <v>81</v>
      </c>
      <c r="D6902" t="s">
        <v>56</v>
      </c>
      <c r="E6902">
        <v>926445</v>
      </c>
    </row>
    <row r="6903" spans="1:5" hidden="1">
      <c r="A6903">
        <v>2003</v>
      </c>
      <c r="B6903" t="s">
        <v>103</v>
      </c>
      <c r="C6903" t="s">
        <v>81</v>
      </c>
      <c r="D6903" t="s">
        <v>57</v>
      </c>
      <c r="E6903">
        <v>840705</v>
      </c>
    </row>
    <row r="6904" spans="1:5" hidden="1">
      <c r="A6904">
        <v>2003</v>
      </c>
      <c r="B6904" t="s">
        <v>103</v>
      </c>
      <c r="C6904" t="s">
        <v>81</v>
      </c>
      <c r="D6904" t="s">
        <v>58</v>
      </c>
      <c r="E6904">
        <v>85741</v>
      </c>
    </row>
    <row r="6905" spans="1:5" hidden="1">
      <c r="A6905">
        <v>2003</v>
      </c>
      <c r="B6905" t="s">
        <v>103</v>
      </c>
      <c r="C6905" t="s">
        <v>81</v>
      </c>
      <c r="D6905" t="s">
        <v>59</v>
      </c>
      <c r="E6905">
        <v>702723</v>
      </c>
    </row>
    <row r="6906" spans="1:5" hidden="1">
      <c r="A6906">
        <v>2003</v>
      </c>
      <c r="B6906" t="s">
        <v>103</v>
      </c>
      <c r="C6906" t="s">
        <v>81</v>
      </c>
      <c r="D6906" t="s">
        <v>61</v>
      </c>
      <c r="E6906">
        <v>22909</v>
      </c>
    </row>
    <row r="6907" spans="1:5" hidden="1">
      <c r="A6907">
        <v>2003</v>
      </c>
      <c r="B6907" t="s">
        <v>103</v>
      </c>
      <c r="C6907" t="s">
        <v>81</v>
      </c>
      <c r="D6907" t="s">
        <v>64</v>
      </c>
      <c r="E6907">
        <v>679814</v>
      </c>
    </row>
    <row r="6908" spans="1:5" hidden="1">
      <c r="A6908">
        <v>2003</v>
      </c>
      <c r="B6908" t="s">
        <v>103</v>
      </c>
      <c r="C6908" t="s">
        <v>81</v>
      </c>
      <c r="D6908" t="s">
        <v>66</v>
      </c>
      <c r="E6908">
        <v>17774</v>
      </c>
    </row>
    <row r="6909" spans="1:5" hidden="1">
      <c r="A6909">
        <v>2003</v>
      </c>
      <c r="B6909" t="s">
        <v>103</v>
      </c>
      <c r="C6909" t="s">
        <v>81</v>
      </c>
      <c r="D6909" t="s">
        <v>67</v>
      </c>
      <c r="E6909">
        <v>0</v>
      </c>
    </row>
    <row r="6910" spans="1:5" hidden="1">
      <c r="A6910">
        <v>2003</v>
      </c>
      <c r="B6910" t="s">
        <v>103</v>
      </c>
      <c r="C6910" t="s">
        <v>81</v>
      </c>
      <c r="D6910" t="s">
        <v>69</v>
      </c>
      <c r="E6910">
        <v>0</v>
      </c>
    </row>
    <row r="6911" spans="1:5" hidden="1">
      <c r="A6911">
        <v>2003</v>
      </c>
      <c r="B6911" t="s">
        <v>103</v>
      </c>
      <c r="C6911" t="s">
        <v>81</v>
      </c>
      <c r="D6911" t="s">
        <v>70</v>
      </c>
      <c r="E6911">
        <v>0</v>
      </c>
    </row>
    <row r="6912" spans="1:5" hidden="1">
      <c r="A6912">
        <v>2003</v>
      </c>
      <c r="B6912" t="s">
        <v>103</v>
      </c>
      <c r="C6912" t="s">
        <v>81</v>
      </c>
      <c r="D6912" t="s">
        <v>86</v>
      </c>
      <c r="E6912">
        <v>2103872</v>
      </c>
    </row>
    <row r="6913" spans="1:6" hidden="1">
      <c r="A6913">
        <v>2003</v>
      </c>
      <c r="B6913" t="s">
        <v>103</v>
      </c>
      <c r="C6913" t="s">
        <v>81</v>
      </c>
      <c r="D6913" t="s">
        <v>87</v>
      </c>
      <c r="E6913">
        <v>1577214</v>
      </c>
    </row>
    <row r="6914" spans="1:6" hidden="1">
      <c r="A6914">
        <v>2003</v>
      </c>
      <c r="B6914" t="s">
        <v>103</v>
      </c>
      <c r="C6914" t="s">
        <v>81</v>
      </c>
      <c r="D6914" t="s">
        <v>88</v>
      </c>
      <c r="E6914">
        <v>483493</v>
      </c>
    </row>
    <row r="6915" spans="1:6" hidden="1">
      <c r="A6915">
        <v>2003</v>
      </c>
      <c r="B6915" t="s">
        <v>103</v>
      </c>
      <c r="C6915" t="s">
        <v>81</v>
      </c>
      <c r="D6915" t="s">
        <v>89</v>
      </c>
      <c r="E6915">
        <v>43166</v>
      </c>
    </row>
    <row r="6916" spans="1:6" hidden="1">
      <c r="A6916">
        <v>2003</v>
      </c>
      <c r="B6916" t="s">
        <v>103</v>
      </c>
      <c r="C6916" t="s">
        <v>81</v>
      </c>
      <c r="D6916" t="s">
        <v>77</v>
      </c>
      <c r="E6916">
        <v>158892</v>
      </c>
    </row>
    <row r="6917" spans="1:6" hidden="1">
      <c r="A6917">
        <v>2003</v>
      </c>
      <c r="B6917" t="s">
        <v>104</v>
      </c>
      <c r="C6917" t="s">
        <v>7</v>
      </c>
      <c r="D6917" t="s">
        <v>263</v>
      </c>
      <c r="E6917">
        <v>-35179</v>
      </c>
    </row>
    <row r="6918" spans="1:6" hidden="1">
      <c r="A6918">
        <v>2003</v>
      </c>
      <c r="B6918" t="s">
        <v>104</v>
      </c>
      <c r="C6918" t="s">
        <v>7</v>
      </c>
      <c r="D6918" t="s">
        <v>8</v>
      </c>
      <c r="E6918">
        <v>0</v>
      </c>
      <c r="F6918">
        <v>20</v>
      </c>
    </row>
    <row r="6919" spans="1:6" hidden="1">
      <c r="A6919">
        <v>2003</v>
      </c>
      <c r="B6919" t="s">
        <v>104</v>
      </c>
      <c r="C6919" t="s">
        <v>7</v>
      </c>
      <c r="D6919" t="s">
        <v>9</v>
      </c>
      <c r="E6919">
        <v>0</v>
      </c>
      <c r="F6919">
        <v>20</v>
      </c>
    </row>
    <row r="6920" spans="1:6" hidden="1">
      <c r="A6920">
        <v>2003</v>
      </c>
      <c r="B6920" t="s">
        <v>104</v>
      </c>
      <c r="C6920" t="s">
        <v>10</v>
      </c>
      <c r="D6920" t="s">
        <v>11</v>
      </c>
      <c r="E6920">
        <v>-42913</v>
      </c>
    </row>
    <row r="6921" spans="1:6" hidden="1">
      <c r="A6921">
        <v>2003</v>
      </c>
      <c r="B6921" t="s">
        <v>104</v>
      </c>
      <c r="C6921" t="s">
        <v>10</v>
      </c>
      <c r="D6921" t="s">
        <v>91</v>
      </c>
      <c r="E6921">
        <v>22516</v>
      </c>
    </row>
    <row r="6922" spans="1:6" hidden="1">
      <c r="A6922">
        <v>2003</v>
      </c>
      <c r="B6922" t="s">
        <v>104</v>
      </c>
      <c r="C6922" t="s">
        <v>10</v>
      </c>
      <c r="D6922" t="s">
        <v>92</v>
      </c>
      <c r="E6922">
        <v>19931</v>
      </c>
    </row>
    <row r="6923" spans="1:6" hidden="1">
      <c r="A6923">
        <v>2003</v>
      </c>
      <c r="B6923" t="s">
        <v>104</v>
      </c>
      <c r="C6923" t="s">
        <v>10</v>
      </c>
      <c r="D6923" t="s">
        <v>14</v>
      </c>
      <c r="E6923">
        <v>2612</v>
      </c>
    </row>
    <row r="6924" spans="1:6" hidden="1">
      <c r="A6924">
        <v>2003</v>
      </c>
      <c r="B6924" t="s">
        <v>104</v>
      </c>
      <c r="C6924" t="s">
        <v>10</v>
      </c>
      <c r="D6924" t="s">
        <v>17</v>
      </c>
      <c r="E6924">
        <v>0</v>
      </c>
      <c r="F6924">
        <v>20</v>
      </c>
    </row>
    <row r="6925" spans="1:6" hidden="1">
      <c r="A6925">
        <v>2003</v>
      </c>
      <c r="B6925" t="s">
        <v>104</v>
      </c>
      <c r="C6925" t="s">
        <v>10</v>
      </c>
      <c r="D6925" t="s">
        <v>18</v>
      </c>
      <c r="E6925">
        <v>2700</v>
      </c>
    </row>
    <row r="6926" spans="1:6" hidden="1">
      <c r="A6926">
        <v>2003</v>
      </c>
      <c r="B6926" t="s">
        <v>104</v>
      </c>
      <c r="C6926" t="s">
        <v>10</v>
      </c>
      <c r="D6926" t="s">
        <v>19</v>
      </c>
      <c r="E6926">
        <v>8530</v>
      </c>
    </row>
    <row r="6927" spans="1:6" hidden="1">
      <c r="A6927">
        <v>2003</v>
      </c>
      <c r="B6927" t="s">
        <v>104</v>
      </c>
      <c r="C6927" t="s">
        <v>10</v>
      </c>
      <c r="D6927" t="s">
        <v>20</v>
      </c>
      <c r="E6927">
        <v>-40328</v>
      </c>
    </row>
    <row r="6928" spans="1:6" hidden="1">
      <c r="A6928">
        <v>2003</v>
      </c>
      <c r="B6928" t="s">
        <v>104</v>
      </c>
      <c r="C6928" t="s">
        <v>10</v>
      </c>
      <c r="D6928" t="s">
        <v>21</v>
      </c>
      <c r="E6928">
        <v>-40328</v>
      </c>
    </row>
    <row r="6929" spans="1:5" hidden="1">
      <c r="A6929">
        <v>2003</v>
      </c>
      <c r="B6929" t="s">
        <v>104</v>
      </c>
      <c r="C6929" t="s">
        <v>10</v>
      </c>
      <c r="D6929" t="s">
        <v>22</v>
      </c>
      <c r="E6929">
        <v>-45079</v>
      </c>
    </row>
    <row r="6930" spans="1:5" hidden="1">
      <c r="A6930">
        <v>2003</v>
      </c>
      <c r="B6930" t="s">
        <v>104</v>
      </c>
      <c r="C6930" t="s">
        <v>23</v>
      </c>
      <c r="D6930" t="s">
        <v>24</v>
      </c>
      <c r="E6930">
        <v>19903</v>
      </c>
    </row>
    <row r="6931" spans="1:5" hidden="1">
      <c r="A6931">
        <v>2003</v>
      </c>
      <c r="B6931" t="s">
        <v>104</v>
      </c>
      <c r="C6931" t="s">
        <v>23</v>
      </c>
      <c r="D6931" t="s">
        <v>25</v>
      </c>
      <c r="E6931">
        <v>16503</v>
      </c>
    </row>
    <row r="6932" spans="1:5" hidden="1">
      <c r="A6932">
        <v>2003</v>
      </c>
      <c r="B6932" t="s">
        <v>104</v>
      </c>
      <c r="C6932" t="s">
        <v>23</v>
      </c>
      <c r="D6932" t="s">
        <v>26</v>
      </c>
      <c r="E6932">
        <v>3400</v>
      </c>
    </row>
    <row r="6933" spans="1:5" hidden="1">
      <c r="A6933">
        <v>2003</v>
      </c>
      <c r="B6933" t="s">
        <v>104</v>
      </c>
      <c r="C6933" t="s">
        <v>23</v>
      </c>
      <c r="D6933" t="s">
        <v>27</v>
      </c>
      <c r="E6933">
        <v>1</v>
      </c>
    </row>
    <row r="6934" spans="1:5" hidden="1">
      <c r="A6934">
        <v>2003</v>
      </c>
      <c r="B6934" t="s">
        <v>104</v>
      </c>
      <c r="C6934" t="s">
        <v>23</v>
      </c>
      <c r="D6934" t="s">
        <v>29</v>
      </c>
      <c r="E6934">
        <v>1</v>
      </c>
    </row>
    <row r="6935" spans="1:5" hidden="1">
      <c r="A6935">
        <v>2003</v>
      </c>
      <c r="B6935" t="s">
        <v>104</v>
      </c>
      <c r="C6935" t="s">
        <v>23</v>
      </c>
      <c r="D6935" t="s">
        <v>33</v>
      </c>
      <c r="E6935">
        <v>448</v>
      </c>
    </row>
    <row r="6936" spans="1:5" hidden="1">
      <c r="A6936">
        <v>2003</v>
      </c>
      <c r="B6936" t="s">
        <v>104</v>
      </c>
      <c r="C6936" t="s">
        <v>23</v>
      </c>
      <c r="D6936" t="s">
        <v>34</v>
      </c>
      <c r="E6936">
        <v>448</v>
      </c>
    </row>
    <row r="6937" spans="1:5" hidden="1">
      <c r="A6937">
        <v>2003</v>
      </c>
      <c r="B6937" t="s">
        <v>104</v>
      </c>
      <c r="C6937" t="s">
        <v>23</v>
      </c>
      <c r="D6937" t="s">
        <v>35</v>
      </c>
      <c r="E6937">
        <v>1371</v>
      </c>
    </row>
    <row r="6938" spans="1:5" hidden="1">
      <c r="A6938">
        <v>2003</v>
      </c>
      <c r="B6938" t="s">
        <v>104</v>
      </c>
      <c r="C6938" t="s">
        <v>23</v>
      </c>
      <c r="D6938" t="s">
        <v>39</v>
      </c>
      <c r="E6938">
        <v>0</v>
      </c>
    </row>
    <row r="6939" spans="1:5" hidden="1">
      <c r="A6939">
        <v>2003</v>
      </c>
      <c r="B6939" t="s">
        <v>104</v>
      </c>
      <c r="C6939" t="s">
        <v>23</v>
      </c>
      <c r="D6939" t="s">
        <v>40</v>
      </c>
      <c r="E6939">
        <v>0</v>
      </c>
    </row>
    <row r="6940" spans="1:5" hidden="1">
      <c r="A6940">
        <v>2003</v>
      </c>
      <c r="B6940" t="s">
        <v>104</v>
      </c>
      <c r="C6940" t="s">
        <v>23</v>
      </c>
      <c r="D6940" t="s">
        <v>41</v>
      </c>
      <c r="E6940">
        <v>0</v>
      </c>
    </row>
    <row r="6941" spans="1:5" hidden="1">
      <c r="A6941">
        <v>2003</v>
      </c>
      <c r="B6941" t="s">
        <v>104</v>
      </c>
      <c r="C6941" t="s">
        <v>23</v>
      </c>
      <c r="D6941" t="s">
        <v>42</v>
      </c>
      <c r="E6941">
        <v>0</v>
      </c>
    </row>
    <row r="6942" spans="1:5" hidden="1">
      <c r="A6942">
        <v>2003</v>
      </c>
      <c r="B6942" t="s">
        <v>104</v>
      </c>
      <c r="C6942" t="s">
        <v>23</v>
      </c>
      <c r="D6942" t="s">
        <v>43</v>
      </c>
      <c r="E6942">
        <v>0</v>
      </c>
    </row>
    <row r="6943" spans="1:5" hidden="1">
      <c r="A6943">
        <v>2003</v>
      </c>
      <c r="B6943" t="s">
        <v>104</v>
      </c>
      <c r="C6943" t="s">
        <v>23</v>
      </c>
      <c r="D6943" t="s">
        <v>44</v>
      </c>
      <c r="E6943">
        <v>0</v>
      </c>
    </row>
    <row r="6944" spans="1:5" hidden="1">
      <c r="A6944">
        <v>2003</v>
      </c>
      <c r="B6944" t="s">
        <v>104</v>
      </c>
      <c r="C6944" t="s">
        <v>23</v>
      </c>
      <c r="D6944" t="s">
        <v>45</v>
      </c>
      <c r="E6944">
        <v>0</v>
      </c>
    </row>
    <row r="6945" spans="1:5" hidden="1">
      <c r="A6945">
        <v>2003</v>
      </c>
      <c r="B6945" t="s">
        <v>104</v>
      </c>
      <c r="C6945" t="s">
        <v>23</v>
      </c>
      <c r="D6945" t="s">
        <v>46</v>
      </c>
      <c r="E6945">
        <v>0</v>
      </c>
    </row>
    <row r="6946" spans="1:5" hidden="1">
      <c r="A6946">
        <v>2003</v>
      </c>
      <c r="B6946" t="s">
        <v>104</v>
      </c>
      <c r="C6946" t="s">
        <v>23</v>
      </c>
      <c r="D6946" t="s">
        <v>47</v>
      </c>
      <c r="E6946">
        <v>0</v>
      </c>
    </row>
    <row r="6947" spans="1:5" hidden="1">
      <c r="A6947">
        <v>2003</v>
      </c>
      <c r="B6947" t="s">
        <v>104</v>
      </c>
      <c r="C6947" t="s">
        <v>23</v>
      </c>
      <c r="D6947" t="s">
        <v>48</v>
      </c>
      <c r="E6947">
        <v>48944</v>
      </c>
    </row>
    <row r="6948" spans="1:5" hidden="1">
      <c r="A6948">
        <v>2003</v>
      </c>
      <c r="B6948" t="s">
        <v>104</v>
      </c>
      <c r="C6948" t="s">
        <v>23</v>
      </c>
      <c r="D6948" t="s">
        <v>55</v>
      </c>
      <c r="E6948">
        <v>85</v>
      </c>
    </row>
    <row r="6949" spans="1:5" hidden="1">
      <c r="A6949">
        <v>2003</v>
      </c>
      <c r="B6949" t="s">
        <v>104</v>
      </c>
      <c r="C6949" t="s">
        <v>23</v>
      </c>
      <c r="D6949" t="s">
        <v>56</v>
      </c>
      <c r="E6949">
        <v>48858</v>
      </c>
    </row>
    <row r="6950" spans="1:5" hidden="1">
      <c r="A6950">
        <v>2003</v>
      </c>
      <c r="B6950" t="s">
        <v>104</v>
      </c>
      <c r="C6950" t="s">
        <v>23</v>
      </c>
      <c r="D6950" t="s">
        <v>57</v>
      </c>
      <c r="E6950">
        <v>43166</v>
      </c>
    </row>
    <row r="6951" spans="1:5" hidden="1">
      <c r="A6951">
        <v>2003</v>
      </c>
      <c r="B6951" t="s">
        <v>104</v>
      </c>
      <c r="C6951" t="s">
        <v>23</v>
      </c>
      <c r="D6951" t="s">
        <v>58</v>
      </c>
      <c r="E6951">
        <v>5693</v>
      </c>
    </row>
    <row r="6952" spans="1:5" hidden="1">
      <c r="A6952">
        <v>2003</v>
      </c>
      <c r="B6952" t="s">
        <v>104</v>
      </c>
      <c r="C6952" t="s">
        <v>23</v>
      </c>
      <c r="D6952" t="s">
        <v>59</v>
      </c>
      <c r="E6952">
        <v>0</v>
      </c>
    </row>
    <row r="6953" spans="1:5" hidden="1">
      <c r="A6953">
        <v>2003</v>
      </c>
      <c r="B6953" t="s">
        <v>104</v>
      </c>
      <c r="C6953" t="s">
        <v>23</v>
      </c>
      <c r="D6953" t="s">
        <v>60</v>
      </c>
      <c r="E6953">
        <v>0</v>
      </c>
    </row>
    <row r="6954" spans="1:5" hidden="1">
      <c r="A6954">
        <v>2003</v>
      </c>
      <c r="B6954" t="s">
        <v>104</v>
      </c>
      <c r="C6954" t="s">
        <v>23</v>
      </c>
      <c r="D6954" t="s">
        <v>64</v>
      </c>
      <c r="E6954">
        <v>0</v>
      </c>
    </row>
    <row r="6955" spans="1:5" hidden="1">
      <c r="A6955">
        <v>2003</v>
      </c>
      <c r="B6955" t="s">
        <v>104</v>
      </c>
      <c r="C6955" t="s">
        <v>23</v>
      </c>
      <c r="D6955" t="s">
        <v>66</v>
      </c>
      <c r="E6955">
        <v>0</v>
      </c>
    </row>
    <row r="6956" spans="1:5" hidden="1">
      <c r="A6956">
        <v>2003</v>
      </c>
      <c r="B6956" t="s">
        <v>104</v>
      </c>
      <c r="C6956" t="s">
        <v>23</v>
      </c>
      <c r="D6956" t="s">
        <v>67</v>
      </c>
      <c r="E6956">
        <v>0</v>
      </c>
    </row>
    <row r="6957" spans="1:5" hidden="1">
      <c r="A6957">
        <v>2003</v>
      </c>
      <c r="B6957" t="s">
        <v>104</v>
      </c>
      <c r="C6957" t="s">
        <v>23</v>
      </c>
      <c r="D6957" t="s">
        <v>68</v>
      </c>
      <c r="E6957">
        <v>0</v>
      </c>
    </row>
    <row r="6958" spans="1:5" hidden="1">
      <c r="A6958">
        <v>2003</v>
      </c>
      <c r="B6958" t="s">
        <v>104</v>
      </c>
      <c r="C6958" t="s">
        <v>23</v>
      </c>
      <c r="D6958" t="s">
        <v>70</v>
      </c>
      <c r="E6958">
        <v>0</v>
      </c>
    </row>
    <row r="6959" spans="1:5" hidden="1">
      <c r="A6959">
        <v>2003</v>
      </c>
      <c r="B6959" t="s">
        <v>104</v>
      </c>
      <c r="C6959" t="s">
        <v>23</v>
      </c>
      <c r="D6959" t="s">
        <v>71</v>
      </c>
      <c r="E6959">
        <v>0</v>
      </c>
    </row>
    <row r="6960" spans="1:5" hidden="1">
      <c r="A6960">
        <v>2003</v>
      </c>
      <c r="B6960" t="s">
        <v>104</v>
      </c>
      <c r="C6960" t="s">
        <v>23</v>
      </c>
      <c r="D6960" t="s">
        <v>72</v>
      </c>
      <c r="E6960">
        <v>26645</v>
      </c>
    </row>
    <row r="6961" spans="1:5" hidden="1">
      <c r="A6961">
        <v>2003</v>
      </c>
      <c r="B6961" t="s">
        <v>104</v>
      </c>
      <c r="C6961" t="s">
        <v>23</v>
      </c>
      <c r="D6961" t="s">
        <v>73</v>
      </c>
      <c r="E6961">
        <v>48858</v>
      </c>
    </row>
    <row r="6962" spans="1:5" hidden="1">
      <c r="A6962">
        <v>2003</v>
      </c>
      <c r="B6962" t="s">
        <v>104</v>
      </c>
      <c r="C6962" t="s">
        <v>23</v>
      </c>
      <c r="D6962" t="s">
        <v>74</v>
      </c>
      <c r="E6962">
        <v>48858</v>
      </c>
    </row>
    <row r="6963" spans="1:5" hidden="1">
      <c r="A6963">
        <v>2003</v>
      </c>
      <c r="B6963" t="s">
        <v>104</v>
      </c>
      <c r="C6963" t="s">
        <v>23</v>
      </c>
      <c r="D6963" t="s">
        <v>76</v>
      </c>
      <c r="E6963">
        <v>4750</v>
      </c>
    </row>
    <row r="6964" spans="1:5" hidden="1">
      <c r="A6964">
        <v>2003</v>
      </c>
      <c r="B6964" t="s">
        <v>104</v>
      </c>
      <c r="C6964" t="s">
        <v>23</v>
      </c>
      <c r="D6964" t="s">
        <v>77</v>
      </c>
      <c r="E6964">
        <v>2585</v>
      </c>
    </row>
    <row r="6965" spans="1:5" hidden="1">
      <c r="A6965">
        <v>2003</v>
      </c>
      <c r="B6965" t="s">
        <v>104</v>
      </c>
      <c r="C6965" t="s">
        <v>23</v>
      </c>
      <c r="D6965" t="s">
        <v>78</v>
      </c>
      <c r="E6965">
        <v>4750</v>
      </c>
    </row>
    <row r="6966" spans="1:5" hidden="1">
      <c r="A6966">
        <v>2003</v>
      </c>
      <c r="B6966" t="s">
        <v>104</v>
      </c>
      <c r="C6966" t="s">
        <v>23</v>
      </c>
      <c r="D6966" t="s">
        <v>79</v>
      </c>
      <c r="E6966">
        <v>0</v>
      </c>
    </row>
    <row r="6967" spans="1:5" hidden="1">
      <c r="A6967">
        <v>2003</v>
      </c>
      <c r="B6967" t="s">
        <v>104</v>
      </c>
      <c r="C6967" t="s">
        <v>23</v>
      </c>
      <c r="D6967" t="s">
        <v>80</v>
      </c>
      <c r="E6967">
        <v>0</v>
      </c>
    </row>
    <row r="6968" spans="1:5" hidden="1">
      <c r="A6968">
        <v>2003</v>
      </c>
      <c r="B6968" t="s">
        <v>104</v>
      </c>
      <c r="C6968" t="s">
        <v>81</v>
      </c>
      <c r="D6968" t="s">
        <v>30</v>
      </c>
      <c r="E6968">
        <v>0</v>
      </c>
    </row>
    <row r="6969" spans="1:5" hidden="1">
      <c r="A6969">
        <v>2003</v>
      </c>
      <c r="B6969" t="s">
        <v>104</v>
      </c>
      <c r="C6969" t="s">
        <v>81</v>
      </c>
      <c r="D6969" t="s">
        <v>32</v>
      </c>
      <c r="E6969">
        <v>0</v>
      </c>
    </row>
    <row r="6970" spans="1:5" hidden="1">
      <c r="A6970">
        <v>2003</v>
      </c>
      <c r="B6970" t="s">
        <v>104</v>
      </c>
      <c r="C6970" t="s">
        <v>81</v>
      </c>
      <c r="D6970" t="s">
        <v>33</v>
      </c>
      <c r="E6970">
        <v>536</v>
      </c>
    </row>
    <row r="6971" spans="1:5" hidden="1">
      <c r="A6971">
        <v>2003</v>
      </c>
      <c r="B6971" t="s">
        <v>104</v>
      </c>
      <c r="C6971" t="s">
        <v>81</v>
      </c>
      <c r="D6971" t="s">
        <v>34</v>
      </c>
      <c r="E6971">
        <v>536</v>
      </c>
    </row>
    <row r="6972" spans="1:5" hidden="1">
      <c r="A6972">
        <v>2003</v>
      </c>
      <c r="B6972" t="s">
        <v>104</v>
      </c>
      <c r="C6972" t="s">
        <v>81</v>
      </c>
      <c r="D6972" t="s">
        <v>35</v>
      </c>
      <c r="E6972">
        <v>486</v>
      </c>
    </row>
    <row r="6973" spans="1:5" hidden="1">
      <c r="A6973">
        <v>2003</v>
      </c>
      <c r="B6973" t="s">
        <v>104</v>
      </c>
      <c r="C6973" t="s">
        <v>81</v>
      </c>
      <c r="D6973" t="s">
        <v>36</v>
      </c>
      <c r="E6973">
        <v>0</v>
      </c>
    </row>
    <row r="6974" spans="1:5" hidden="1">
      <c r="A6974">
        <v>2003</v>
      </c>
      <c r="B6974" t="s">
        <v>104</v>
      </c>
      <c r="C6974" t="s">
        <v>81</v>
      </c>
      <c r="D6974" t="s">
        <v>37</v>
      </c>
      <c r="E6974">
        <v>0</v>
      </c>
    </row>
    <row r="6975" spans="1:5" hidden="1">
      <c r="A6975">
        <v>2003</v>
      </c>
      <c r="B6975" t="s">
        <v>104</v>
      </c>
      <c r="C6975" t="s">
        <v>81</v>
      </c>
      <c r="D6975" t="s">
        <v>38</v>
      </c>
      <c r="E6975">
        <v>0</v>
      </c>
    </row>
    <row r="6976" spans="1:5" hidden="1">
      <c r="A6976">
        <v>2003</v>
      </c>
      <c r="B6976" t="s">
        <v>104</v>
      </c>
      <c r="C6976" t="s">
        <v>81</v>
      </c>
      <c r="D6976" t="s">
        <v>39</v>
      </c>
      <c r="E6976">
        <v>0</v>
      </c>
    </row>
    <row r="6977" spans="1:5" hidden="1">
      <c r="A6977">
        <v>2003</v>
      </c>
      <c r="B6977" t="s">
        <v>104</v>
      </c>
      <c r="C6977" t="s">
        <v>81</v>
      </c>
      <c r="D6977" t="s">
        <v>40</v>
      </c>
      <c r="E6977">
        <v>0</v>
      </c>
    </row>
    <row r="6978" spans="1:5" hidden="1">
      <c r="A6978">
        <v>2003</v>
      </c>
      <c r="B6978" t="s">
        <v>104</v>
      </c>
      <c r="C6978" t="s">
        <v>81</v>
      </c>
      <c r="D6978" t="s">
        <v>41</v>
      </c>
      <c r="E6978">
        <v>0</v>
      </c>
    </row>
    <row r="6979" spans="1:5" hidden="1">
      <c r="A6979">
        <v>2003</v>
      </c>
      <c r="B6979" t="s">
        <v>104</v>
      </c>
      <c r="C6979" t="s">
        <v>81</v>
      </c>
      <c r="D6979" t="s">
        <v>42</v>
      </c>
      <c r="E6979">
        <v>0</v>
      </c>
    </row>
    <row r="6980" spans="1:5" hidden="1">
      <c r="A6980">
        <v>2003</v>
      </c>
      <c r="B6980" t="s">
        <v>104</v>
      </c>
      <c r="C6980" t="s">
        <v>81</v>
      </c>
      <c r="D6980" t="s">
        <v>43</v>
      </c>
      <c r="E6980">
        <v>0</v>
      </c>
    </row>
    <row r="6981" spans="1:5" hidden="1">
      <c r="A6981">
        <v>2003</v>
      </c>
      <c r="B6981" t="s">
        <v>104</v>
      </c>
      <c r="C6981" t="s">
        <v>81</v>
      </c>
      <c r="D6981" t="s">
        <v>44</v>
      </c>
      <c r="E6981">
        <v>0</v>
      </c>
    </row>
    <row r="6982" spans="1:5" hidden="1">
      <c r="A6982">
        <v>2003</v>
      </c>
      <c r="B6982" t="s">
        <v>104</v>
      </c>
      <c r="C6982" t="s">
        <v>81</v>
      </c>
      <c r="D6982" t="s">
        <v>48</v>
      </c>
      <c r="E6982">
        <v>85</v>
      </c>
    </row>
    <row r="6983" spans="1:5" hidden="1">
      <c r="A6983">
        <v>2003</v>
      </c>
      <c r="B6983" t="s">
        <v>104</v>
      </c>
      <c r="C6983" t="s">
        <v>81</v>
      </c>
      <c r="D6983" t="s">
        <v>49</v>
      </c>
      <c r="E6983">
        <v>85</v>
      </c>
    </row>
    <row r="6984" spans="1:5" hidden="1">
      <c r="A6984">
        <v>2003</v>
      </c>
      <c r="B6984" t="s">
        <v>104</v>
      </c>
      <c r="C6984" t="s">
        <v>81</v>
      </c>
      <c r="D6984" t="s">
        <v>50</v>
      </c>
      <c r="E6984">
        <v>0</v>
      </c>
    </row>
    <row r="6985" spans="1:5" hidden="1">
      <c r="A6985">
        <v>2003</v>
      </c>
      <c r="B6985" t="s">
        <v>104</v>
      </c>
      <c r="C6985" t="s">
        <v>81</v>
      </c>
      <c r="D6985" t="s">
        <v>51</v>
      </c>
      <c r="E6985">
        <v>85</v>
      </c>
    </row>
    <row r="6986" spans="1:5" hidden="1">
      <c r="A6986">
        <v>2003</v>
      </c>
      <c r="B6986" t="s">
        <v>104</v>
      </c>
      <c r="C6986" t="s">
        <v>81</v>
      </c>
      <c r="D6986" t="s">
        <v>52</v>
      </c>
      <c r="E6986">
        <v>0</v>
      </c>
    </row>
    <row r="6987" spans="1:5" hidden="1">
      <c r="A6987">
        <v>2003</v>
      </c>
      <c r="B6987" t="s">
        <v>104</v>
      </c>
      <c r="C6987" t="s">
        <v>81</v>
      </c>
      <c r="D6987" t="s">
        <v>53</v>
      </c>
      <c r="E6987">
        <v>0</v>
      </c>
    </row>
    <row r="6988" spans="1:5" hidden="1">
      <c r="A6988">
        <v>2003</v>
      </c>
      <c r="B6988" t="s">
        <v>104</v>
      </c>
      <c r="C6988" t="s">
        <v>81</v>
      </c>
      <c r="D6988" t="s">
        <v>54</v>
      </c>
      <c r="E6988">
        <v>0</v>
      </c>
    </row>
    <row r="6989" spans="1:5" hidden="1">
      <c r="A6989">
        <v>2003</v>
      </c>
      <c r="B6989" t="s">
        <v>104</v>
      </c>
      <c r="C6989" t="s">
        <v>81</v>
      </c>
      <c r="D6989" t="s">
        <v>59</v>
      </c>
      <c r="E6989">
        <v>5830</v>
      </c>
    </row>
    <row r="6990" spans="1:5" hidden="1">
      <c r="A6990">
        <v>2003</v>
      </c>
      <c r="B6990" t="s">
        <v>104</v>
      </c>
      <c r="C6990" t="s">
        <v>81</v>
      </c>
      <c r="D6990" t="s">
        <v>61</v>
      </c>
      <c r="E6990">
        <v>0</v>
      </c>
    </row>
    <row r="6991" spans="1:5" hidden="1">
      <c r="A6991">
        <v>2003</v>
      </c>
      <c r="B6991" t="s">
        <v>104</v>
      </c>
      <c r="C6991" t="s">
        <v>81</v>
      </c>
      <c r="D6991" t="s">
        <v>64</v>
      </c>
      <c r="E6991">
        <v>5830</v>
      </c>
    </row>
    <row r="6992" spans="1:5" hidden="1">
      <c r="A6992">
        <v>2003</v>
      </c>
      <c r="B6992" t="s">
        <v>104</v>
      </c>
      <c r="C6992" t="s">
        <v>81</v>
      </c>
      <c r="D6992" t="s">
        <v>67</v>
      </c>
      <c r="E6992">
        <v>0</v>
      </c>
    </row>
    <row r="6993" spans="1:5" hidden="1">
      <c r="A6993">
        <v>2003</v>
      </c>
      <c r="B6993" t="s">
        <v>104</v>
      </c>
      <c r="C6993" t="s">
        <v>81</v>
      </c>
      <c r="D6993" t="s">
        <v>69</v>
      </c>
      <c r="E6993">
        <v>0</v>
      </c>
    </row>
    <row r="6994" spans="1:5" hidden="1">
      <c r="A6994">
        <v>2003</v>
      </c>
      <c r="B6994" t="s">
        <v>104</v>
      </c>
      <c r="C6994" t="s">
        <v>81</v>
      </c>
      <c r="D6994" t="s">
        <v>70</v>
      </c>
      <c r="E6994">
        <v>0</v>
      </c>
    </row>
    <row r="6995" spans="1:5" hidden="1">
      <c r="A6995">
        <v>2003</v>
      </c>
      <c r="B6995" t="s">
        <v>104</v>
      </c>
      <c r="C6995" t="s">
        <v>81</v>
      </c>
      <c r="D6995" t="s">
        <v>86</v>
      </c>
      <c r="E6995">
        <v>49161</v>
      </c>
    </row>
    <row r="6996" spans="1:5" hidden="1">
      <c r="A6996">
        <v>2003</v>
      </c>
      <c r="B6996" t="s">
        <v>104</v>
      </c>
      <c r="C6996" t="s">
        <v>81</v>
      </c>
      <c r="D6996" t="s">
        <v>87</v>
      </c>
      <c r="E6996">
        <v>5409</v>
      </c>
    </row>
    <row r="6997" spans="1:5" hidden="1">
      <c r="A6997">
        <v>2003</v>
      </c>
      <c r="B6997" t="s">
        <v>104</v>
      </c>
      <c r="C6997" t="s">
        <v>81</v>
      </c>
      <c r="D6997" t="s">
        <v>88</v>
      </c>
      <c r="E6997">
        <v>586</v>
      </c>
    </row>
    <row r="6998" spans="1:5" hidden="1">
      <c r="A6998">
        <v>2003</v>
      </c>
      <c r="B6998" t="s">
        <v>104</v>
      </c>
      <c r="C6998" t="s">
        <v>81</v>
      </c>
      <c r="D6998" t="s">
        <v>89</v>
      </c>
      <c r="E6998">
        <v>43166</v>
      </c>
    </row>
    <row r="6999" spans="1:5" hidden="1">
      <c r="A6999">
        <v>2003</v>
      </c>
      <c r="B6999" t="s">
        <v>104</v>
      </c>
      <c r="C6999" t="s">
        <v>81</v>
      </c>
      <c r="D6999" t="s">
        <v>77</v>
      </c>
      <c r="E6999">
        <v>2585</v>
      </c>
    </row>
    <row r="7000" spans="1:5" hidden="1">
      <c r="A7000">
        <v>2003</v>
      </c>
      <c r="B7000" t="s">
        <v>105</v>
      </c>
      <c r="C7000" t="s">
        <v>10</v>
      </c>
      <c r="D7000" t="s">
        <v>91</v>
      </c>
      <c r="E7000">
        <v>987521</v>
      </c>
    </row>
    <row r="7001" spans="1:5" hidden="1">
      <c r="A7001">
        <v>2003</v>
      </c>
      <c r="B7001" t="s">
        <v>105</v>
      </c>
      <c r="C7001" t="s">
        <v>10</v>
      </c>
      <c r="D7001" t="s">
        <v>92</v>
      </c>
      <c r="E7001">
        <v>987521</v>
      </c>
    </row>
    <row r="7002" spans="1:5" hidden="1">
      <c r="A7002">
        <v>2003</v>
      </c>
      <c r="B7002" t="s">
        <v>105</v>
      </c>
      <c r="C7002" t="s">
        <v>23</v>
      </c>
      <c r="D7002" t="s">
        <v>27</v>
      </c>
      <c r="E7002">
        <v>1022075</v>
      </c>
    </row>
    <row r="7003" spans="1:5" hidden="1">
      <c r="A7003">
        <v>2003</v>
      </c>
      <c r="B7003" t="s">
        <v>105</v>
      </c>
      <c r="C7003" t="s">
        <v>23</v>
      </c>
      <c r="D7003" t="s">
        <v>28</v>
      </c>
      <c r="E7003">
        <v>1022075</v>
      </c>
    </row>
    <row r="7004" spans="1:5" hidden="1">
      <c r="A7004">
        <v>2003</v>
      </c>
      <c r="B7004" t="s">
        <v>105</v>
      </c>
      <c r="C7004" t="s">
        <v>81</v>
      </c>
      <c r="D7004" t="s">
        <v>85</v>
      </c>
      <c r="E7004">
        <v>987521</v>
      </c>
    </row>
    <row r="7005" spans="1:5" hidden="1">
      <c r="A7005">
        <v>2003</v>
      </c>
      <c r="B7005" t="s">
        <v>105</v>
      </c>
      <c r="C7005" t="s">
        <v>81</v>
      </c>
      <c r="D7005" t="s">
        <v>30</v>
      </c>
      <c r="E7005">
        <v>34554</v>
      </c>
    </row>
    <row r="7006" spans="1:5" hidden="1">
      <c r="A7006">
        <v>2003</v>
      </c>
      <c r="B7006" t="s">
        <v>105</v>
      </c>
      <c r="C7006" t="s">
        <v>81</v>
      </c>
      <c r="D7006" t="s">
        <v>31</v>
      </c>
      <c r="E7006">
        <v>34554</v>
      </c>
    </row>
    <row r="7007" spans="1:5" hidden="1">
      <c r="A7007">
        <v>2003</v>
      </c>
      <c r="B7007" t="s">
        <v>106</v>
      </c>
      <c r="C7007" t="s">
        <v>7</v>
      </c>
      <c r="D7007" t="s">
        <v>263</v>
      </c>
      <c r="E7007">
        <v>-1675</v>
      </c>
    </row>
    <row r="7008" spans="1:5" hidden="1">
      <c r="A7008">
        <v>2003</v>
      </c>
      <c r="B7008" t="s">
        <v>106</v>
      </c>
      <c r="C7008" t="s">
        <v>10</v>
      </c>
      <c r="D7008" t="s">
        <v>11</v>
      </c>
      <c r="E7008">
        <v>753339</v>
      </c>
    </row>
    <row r="7009" spans="1:5" hidden="1">
      <c r="A7009">
        <v>2003</v>
      </c>
      <c r="B7009" t="s">
        <v>106</v>
      </c>
      <c r="C7009" t="s">
        <v>10</v>
      </c>
      <c r="D7009" t="s">
        <v>107</v>
      </c>
      <c r="E7009">
        <v>1198218</v>
      </c>
    </row>
    <row r="7010" spans="1:5" hidden="1">
      <c r="A7010">
        <v>2003</v>
      </c>
      <c r="B7010" t="s">
        <v>106</v>
      </c>
      <c r="C7010" t="s">
        <v>10</v>
      </c>
      <c r="D7010" t="s">
        <v>108</v>
      </c>
      <c r="E7010">
        <v>814768</v>
      </c>
    </row>
    <row r="7011" spans="1:5" hidden="1">
      <c r="A7011">
        <v>2003</v>
      </c>
      <c r="B7011" t="s">
        <v>106</v>
      </c>
      <c r="C7011" t="s">
        <v>10</v>
      </c>
      <c r="D7011" t="s">
        <v>22</v>
      </c>
      <c r="E7011">
        <v>753025</v>
      </c>
    </row>
    <row r="7012" spans="1:5" hidden="1">
      <c r="A7012">
        <v>2003</v>
      </c>
      <c r="B7012" t="s">
        <v>106</v>
      </c>
      <c r="C7012" t="s">
        <v>23</v>
      </c>
      <c r="D7012" t="s">
        <v>24</v>
      </c>
      <c r="E7012">
        <v>139163</v>
      </c>
    </row>
    <row r="7013" spans="1:5" hidden="1">
      <c r="A7013">
        <v>2003</v>
      </c>
      <c r="B7013" t="s">
        <v>106</v>
      </c>
      <c r="C7013" t="s">
        <v>23</v>
      </c>
      <c r="D7013" t="s">
        <v>25</v>
      </c>
      <c r="E7013">
        <v>139163</v>
      </c>
    </row>
    <row r="7014" spans="1:5" hidden="1">
      <c r="A7014">
        <v>2003</v>
      </c>
      <c r="B7014" t="s">
        <v>106</v>
      </c>
      <c r="C7014" t="s">
        <v>23</v>
      </c>
      <c r="D7014" t="s">
        <v>26</v>
      </c>
      <c r="E7014">
        <v>0</v>
      </c>
    </row>
    <row r="7015" spans="1:5" hidden="1">
      <c r="A7015">
        <v>2003</v>
      </c>
      <c r="B7015" t="s">
        <v>106</v>
      </c>
      <c r="C7015" t="s">
        <v>23</v>
      </c>
      <c r="D7015" t="s">
        <v>30</v>
      </c>
      <c r="E7015">
        <v>0</v>
      </c>
    </row>
    <row r="7016" spans="1:5" hidden="1">
      <c r="A7016">
        <v>2003</v>
      </c>
      <c r="B7016" t="s">
        <v>106</v>
      </c>
      <c r="C7016" t="s">
        <v>23</v>
      </c>
      <c r="D7016" t="s">
        <v>31</v>
      </c>
      <c r="E7016">
        <v>0</v>
      </c>
    </row>
    <row r="7017" spans="1:5" hidden="1">
      <c r="A7017">
        <v>2003</v>
      </c>
      <c r="B7017" t="s">
        <v>106</v>
      </c>
      <c r="C7017" t="s">
        <v>23</v>
      </c>
      <c r="D7017" t="s">
        <v>32</v>
      </c>
      <c r="E7017">
        <v>0</v>
      </c>
    </row>
    <row r="7018" spans="1:5" hidden="1">
      <c r="A7018">
        <v>2003</v>
      </c>
      <c r="B7018" t="s">
        <v>106</v>
      </c>
      <c r="C7018" t="s">
        <v>23</v>
      </c>
      <c r="D7018" t="s">
        <v>33</v>
      </c>
      <c r="E7018">
        <v>145963</v>
      </c>
    </row>
    <row r="7019" spans="1:5" hidden="1">
      <c r="A7019">
        <v>2003</v>
      </c>
      <c r="B7019" t="s">
        <v>106</v>
      </c>
      <c r="C7019" t="s">
        <v>23</v>
      </c>
      <c r="D7019" t="s">
        <v>34</v>
      </c>
      <c r="E7019">
        <v>142146</v>
      </c>
    </row>
    <row r="7020" spans="1:5" hidden="1">
      <c r="A7020">
        <v>2003</v>
      </c>
      <c r="B7020" t="s">
        <v>106</v>
      </c>
      <c r="C7020" t="s">
        <v>23</v>
      </c>
      <c r="D7020" t="s">
        <v>35</v>
      </c>
      <c r="E7020">
        <v>156509</v>
      </c>
    </row>
    <row r="7021" spans="1:5" hidden="1">
      <c r="A7021">
        <v>2003</v>
      </c>
      <c r="B7021" t="s">
        <v>106</v>
      </c>
      <c r="C7021" t="s">
        <v>23</v>
      </c>
      <c r="D7021" t="s">
        <v>36</v>
      </c>
      <c r="E7021">
        <v>453</v>
      </c>
    </row>
    <row r="7022" spans="1:5" hidden="1">
      <c r="A7022">
        <v>2003</v>
      </c>
      <c r="B7022" t="s">
        <v>106</v>
      </c>
      <c r="C7022" t="s">
        <v>23</v>
      </c>
      <c r="D7022" t="s">
        <v>37</v>
      </c>
      <c r="E7022">
        <v>453</v>
      </c>
    </row>
    <row r="7023" spans="1:5" hidden="1">
      <c r="A7023">
        <v>2003</v>
      </c>
      <c r="B7023" t="s">
        <v>106</v>
      </c>
      <c r="C7023" t="s">
        <v>23</v>
      </c>
      <c r="D7023" t="s">
        <v>38</v>
      </c>
      <c r="E7023">
        <v>0</v>
      </c>
    </row>
    <row r="7024" spans="1:5" hidden="1">
      <c r="A7024">
        <v>2003</v>
      </c>
      <c r="B7024" t="s">
        <v>106</v>
      </c>
      <c r="C7024" t="s">
        <v>23</v>
      </c>
      <c r="D7024" t="s">
        <v>39</v>
      </c>
      <c r="E7024">
        <v>3364</v>
      </c>
    </row>
    <row r="7025" spans="1:5" hidden="1">
      <c r="A7025">
        <v>2003</v>
      </c>
      <c r="B7025" t="s">
        <v>106</v>
      </c>
      <c r="C7025" t="s">
        <v>23</v>
      </c>
      <c r="D7025" t="s">
        <v>40</v>
      </c>
      <c r="E7025">
        <v>0</v>
      </c>
    </row>
    <row r="7026" spans="1:5" hidden="1">
      <c r="A7026">
        <v>2003</v>
      </c>
      <c r="B7026" t="s">
        <v>106</v>
      </c>
      <c r="C7026" t="s">
        <v>23</v>
      </c>
      <c r="D7026" t="s">
        <v>41</v>
      </c>
      <c r="E7026">
        <v>0</v>
      </c>
    </row>
    <row r="7027" spans="1:5" hidden="1">
      <c r="A7027">
        <v>2003</v>
      </c>
      <c r="B7027" t="s">
        <v>106</v>
      </c>
      <c r="C7027" t="s">
        <v>23</v>
      </c>
      <c r="D7027" t="s">
        <v>42</v>
      </c>
      <c r="E7027">
        <v>0</v>
      </c>
    </row>
    <row r="7028" spans="1:5" hidden="1">
      <c r="A7028">
        <v>2003</v>
      </c>
      <c r="B7028" t="s">
        <v>106</v>
      </c>
      <c r="C7028" t="s">
        <v>23</v>
      </c>
      <c r="D7028" t="s">
        <v>43</v>
      </c>
      <c r="E7028">
        <v>0</v>
      </c>
    </row>
    <row r="7029" spans="1:5" hidden="1">
      <c r="A7029">
        <v>2003</v>
      </c>
      <c r="B7029" t="s">
        <v>106</v>
      </c>
      <c r="C7029" t="s">
        <v>23</v>
      </c>
      <c r="D7029" t="s">
        <v>44</v>
      </c>
      <c r="E7029">
        <v>0</v>
      </c>
    </row>
    <row r="7030" spans="1:5" hidden="1">
      <c r="A7030">
        <v>2003</v>
      </c>
      <c r="B7030" t="s">
        <v>106</v>
      </c>
      <c r="C7030" t="s">
        <v>23</v>
      </c>
      <c r="D7030" t="s">
        <v>45</v>
      </c>
      <c r="E7030">
        <v>0</v>
      </c>
    </row>
    <row r="7031" spans="1:5" hidden="1">
      <c r="A7031">
        <v>2003</v>
      </c>
      <c r="B7031" t="s">
        <v>106</v>
      </c>
      <c r="C7031" t="s">
        <v>23</v>
      </c>
      <c r="D7031" t="s">
        <v>46</v>
      </c>
      <c r="E7031">
        <v>0</v>
      </c>
    </row>
    <row r="7032" spans="1:5" hidden="1">
      <c r="A7032">
        <v>2003</v>
      </c>
      <c r="B7032" t="s">
        <v>106</v>
      </c>
      <c r="C7032" t="s">
        <v>23</v>
      </c>
      <c r="D7032" t="s">
        <v>47</v>
      </c>
      <c r="E7032">
        <v>0</v>
      </c>
    </row>
    <row r="7033" spans="1:5" hidden="1">
      <c r="A7033">
        <v>2003</v>
      </c>
      <c r="B7033" t="s">
        <v>106</v>
      </c>
      <c r="C7033" t="s">
        <v>23</v>
      </c>
      <c r="D7033" t="s">
        <v>48</v>
      </c>
      <c r="E7033">
        <v>47035</v>
      </c>
    </row>
    <row r="7034" spans="1:5" hidden="1">
      <c r="A7034">
        <v>2003</v>
      </c>
      <c r="B7034" t="s">
        <v>106</v>
      </c>
      <c r="C7034" t="s">
        <v>23</v>
      </c>
      <c r="D7034" t="s">
        <v>49</v>
      </c>
      <c r="E7034">
        <v>0</v>
      </c>
    </row>
    <row r="7035" spans="1:5" hidden="1">
      <c r="A7035">
        <v>2003</v>
      </c>
      <c r="B7035" t="s">
        <v>106</v>
      </c>
      <c r="C7035" t="s">
        <v>23</v>
      </c>
      <c r="D7035" t="s">
        <v>50</v>
      </c>
      <c r="E7035">
        <v>0</v>
      </c>
    </row>
    <row r="7036" spans="1:5" hidden="1">
      <c r="A7036">
        <v>2003</v>
      </c>
      <c r="B7036" t="s">
        <v>106</v>
      </c>
      <c r="C7036" t="s">
        <v>23</v>
      </c>
      <c r="D7036" t="s">
        <v>51</v>
      </c>
      <c r="E7036">
        <v>0</v>
      </c>
    </row>
    <row r="7037" spans="1:5" hidden="1">
      <c r="A7037">
        <v>2003</v>
      </c>
      <c r="B7037" t="s">
        <v>106</v>
      </c>
      <c r="C7037" t="s">
        <v>23</v>
      </c>
      <c r="D7037" t="s">
        <v>52</v>
      </c>
      <c r="E7037">
        <v>0</v>
      </c>
    </row>
    <row r="7038" spans="1:5" hidden="1">
      <c r="A7038">
        <v>2003</v>
      </c>
      <c r="B7038" t="s">
        <v>106</v>
      </c>
      <c r="C7038" t="s">
        <v>23</v>
      </c>
      <c r="D7038" t="s">
        <v>53</v>
      </c>
      <c r="E7038">
        <v>0</v>
      </c>
    </row>
    <row r="7039" spans="1:5" hidden="1">
      <c r="A7039">
        <v>2003</v>
      </c>
      <c r="B7039" t="s">
        <v>106</v>
      </c>
      <c r="C7039" t="s">
        <v>23</v>
      </c>
      <c r="D7039" t="s">
        <v>54</v>
      </c>
      <c r="E7039">
        <v>0</v>
      </c>
    </row>
    <row r="7040" spans="1:5" hidden="1">
      <c r="A7040">
        <v>2003</v>
      </c>
      <c r="B7040" t="s">
        <v>106</v>
      </c>
      <c r="C7040" t="s">
        <v>23</v>
      </c>
      <c r="D7040" t="s">
        <v>55</v>
      </c>
      <c r="E7040">
        <v>47035</v>
      </c>
    </row>
    <row r="7041" spans="1:5" hidden="1">
      <c r="A7041">
        <v>2003</v>
      </c>
      <c r="B7041" t="s">
        <v>106</v>
      </c>
      <c r="C7041" t="s">
        <v>23</v>
      </c>
      <c r="D7041" t="s">
        <v>59</v>
      </c>
      <c r="E7041">
        <v>701546</v>
      </c>
    </row>
    <row r="7042" spans="1:5" hidden="1">
      <c r="A7042">
        <v>2003</v>
      </c>
      <c r="B7042" t="s">
        <v>106</v>
      </c>
      <c r="C7042" t="s">
        <v>23</v>
      </c>
      <c r="D7042" t="s">
        <v>60</v>
      </c>
      <c r="E7042">
        <v>0</v>
      </c>
    </row>
    <row r="7043" spans="1:5" hidden="1">
      <c r="A7043">
        <v>2003</v>
      </c>
      <c r="B7043" t="s">
        <v>106</v>
      </c>
      <c r="C7043" t="s">
        <v>23</v>
      </c>
      <c r="D7043" t="s">
        <v>61</v>
      </c>
      <c r="E7043">
        <v>0</v>
      </c>
    </row>
    <row r="7044" spans="1:5" hidden="1">
      <c r="A7044">
        <v>2003</v>
      </c>
      <c r="B7044" t="s">
        <v>106</v>
      </c>
      <c r="C7044" t="s">
        <v>23</v>
      </c>
      <c r="D7044" t="s">
        <v>62</v>
      </c>
      <c r="E7044">
        <v>0</v>
      </c>
    </row>
    <row r="7045" spans="1:5" hidden="1">
      <c r="A7045">
        <v>2003</v>
      </c>
      <c r="B7045" t="s">
        <v>106</v>
      </c>
      <c r="C7045" t="s">
        <v>23</v>
      </c>
      <c r="D7045" t="s">
        <v>64</v>
      </c>
      <c r="E7045">
        <v>701546</v>
      </c>
    </row>
    <row r="7046" spans="1:5" hidden="1">
      <c r="A7046">
        <v>2003</v>
      </c>
      <c r="B7046" t="s">
        <v>106</v>
      </c>
      <c r="C7046" t="s">
        <v>23</v>
      </c>
      <c r="D7046" t="s">
        <v>66</v>
      </c>
      <c r="E7046">
        <v>0</v>
      </c>
    </row>
    <row r="7047" spans="1:5" hidden="1">
      <c r="A7047">
        <v>2003</v>
      </c>
      <c r="B7047" t="s">
        <v>106</v>
      </c>
      <c r="C7047" t="s">
        <v>23</v>
      </c>
      <c r="D7047" t="s">
        <v>67</v>
      </c>
      <c r="E7047">
        <v>64354</v>
      </c>
    </row>
    <row r="7048" spans="1:5" hidden="1">
      <c r="A7048">
        <v>2003</v>
      </c>
      <c r="B7048" t="s">
        <v>106</v>
      </c>
      <c r="C7048" t="s">
        <v>23</v>
      </c>
      <c r="D7048" t="s">
        <v>68</v>
      </c>
      <c r="E7048">
        <v>0</v>
      </c>
    </row>
    <row r="7049" spans="1:5" hidden="1">
      <c r="A7049">
        <v>2003</v>
      </c>
      <c r="B7049" t="s">
        <v>106</v>
      </c>
      <c r="C7049" t="s">
        <v>23</v>
      </c>
      <c r="D7049" t="s">
        <v>69</v>
      </c>
      <c r="E7049">
        <v>55996</v>
      </c>
    </row>
    <row r="7050" spans="1:5" hidden="1">
      <c r="A7050">
        <v>2003</v>
      </c>
      <c r="B7050" t="s">
        <v>106</v>
      </c>
      <c r="C7050" t="s">
        <v>23</v>
      </c>
      <c r="D7050" t="s">
        <v>70</v>
      </c>
      <c r="E7050">
        <v>8358</v>
      </c>
    </row>
    <row r="7051" spans="1:5" hidden="1">
      <c r="A7051">
        <v>2003</v>
      </c>
      <c r="B7051" t="s">
        <v>106</v>
      </c>
      <c r="C7051" t="s">
        <v>23</v>
      </c>
      <c r="D7051" t="s">
        <v>71</v>
      </c>
      <c r="E7051">
        <v>314</v>
      </c>
    </row>
    <row r="7052" spans="1:5" hidden="1">
      <c r="A7052">
        <v>2003</v>
      </c>
      <c r="B7052" t="s">
        <v>106</v>
      </c>
      <c r="C7052" t="s">
        <v>23</v>
      </c>
      <c r="D7052" t="s">
        <v>109</v>
      </c>
      <c r="E7052">
        <v>3450296</v>
      </c>
    </row>
    <row r="7053" spans="1:5" hidden="1">
      <c r="A7053">
        <v>2003</v>
      </c>
      <c r="B7053" t="s">
        <v>106</v>
      </c>
      <c r="C7053" t="s">
        <v>23</v>
      </c>
      <c r="D7053" t="s">
        <v>110</v>
      </c>
      <c r="E7053">
        <v>1941373</v>
      </c>
    </row>
    <row r="7054" spans="1:5" hidden="1">
      <c r="A7054">
        <v>2003</v>
      </c>
      <c r="B7054" t="s">
        <v>106</v>
      </c>
      <c r="C7054" t="s">
        <v>23</v>
      </c>
      <c r="D7054" t="s">
        <v>111</v>
      </c>
      <c r="E7054">
        <v>1508923</v>
      </c>
    </row>
    <row r="7055" spans="1:5" hidden="1">
      <c r="A7055">
        <v>2003</v>
      </c>
      <c r="B7055" t="s">
        <v>106</v>
      </c>
      <c r="C7055" t="s">
        <v>23</v>
      </c>
      <c r="D7055" t="s">
        <v>112</v>
      </c>
      <c r="E7055">
        <v>38803</v>
      </c>
    </row>
    <row r="7056" spans="1:5" hidden="1">
      <c r="A7056">
        <v>2003</v>
      </c>
      <c r="B7056" t="s">
        <v>106</v>
      </c>
      <c r="C7056" t="s">
        <v>81</v>
      </c>
      <c r="D7056" t="s">
        <v>24</v>
      </c>
      <c r="E7056">
        <v>3994</v>
      </c>
    </row>
    <row r="7057" spans="1:5" hidden="1">
      <c r="A7057">
        <v>2003</v>
      </c>
      <c r="B7057" t="s">
        <v>106</v>
      </c>
      <c r="C7057" t="s">
        <v>81</v>
      </c>
      <c r="D7057" t="s">
        <v>25</v>
      </c>
      <c r="E7057">
        <v>3994</v>
      </c>
    </row>
    <row r="7058" spans="1:5" hidden="1">
      <c r="A7058">
        <v>2003</v>
      </c>
      <c r="B7058" t="s">
        <v>106</v>
      </c>
      <c r="C7058" t="s">
        <v>81</v>
      </c>
      <c r="D7058" t="s">
        <v>26</v>
      </c>
      <c r="E7058">
        <v>0</v>
      </c>
    </row>
    <row r="7059" spans="1:5" hidden="1">
      <c r="A7059">
        <v>2003</v>
      </c>
      <c r="B7059" t="s">
        <v>106</v>
      </c>
      <c r="C7059" t="s">
        <v>81</v>
      </c>
      <c r="D7059" t="s">
        <v>27</v>
      </c>
      <c r="E7059">
        <v>0</v>
      </c>
    </row>
    <row r="7060" spans="1:5" hidden="1">
      <c r="A7060">
        <v>2003</v>
      </c>
      <c r="B7060" t="s">
        <v>106</v>
      </c>
      <c r="C7060" t="s">
        <v>81</v>
      </c>
      <c r="D7060" t="s">
        <v>28</v>
      </c>
      <c r="E7060">
        <v>0</v>
      </c>
    </row>
    <row r="7061" spans="1:5" hidden="1">
      <c r="A7061">
        <v>2003</v>
      </c>
      <c r="B7061" t="s">
        <v>106</v>
      </c>
      <c r="C7061" t="s">
        <v>81</v>
      </c>
      <c r="D7061" t="s">
        <v>82</v>
      </c>
      <c r="E7061">
        <v>0</v>
      </c>
    </row>
    <row r="7062" spans="1:5" hidden="1">
      <c r="A7062">
        <v>2003</v>
      </c>
      <c r="B7062" t="s">
        <v>106</v>
      </c>
      <c r="C7062" t="s">
        <v>81</v>
      </c>
      <c r="D7062" t="s">
        <v>83</v>
      </c>
      <c r="E7062">
        <v>0</v>
      </c>
    </row>
    <row r="7063" spans="1:5" hidden="1">
      <c r="A7063">
        <v>2003</v>
      </c>
      <c r="B7063" t="s">
        <v>106</v>
      </c>
      <c r="C7063" t="s">
        <v>81</v>
      </c>
      <c r="D7063" t="s">
        <v>84</v>
      </c>
      <c r="E7063">
        <v>0</v>
      </c>
    </row>
    <row r="7064" spans="1:5" hidden="1">
      <c r="A7064">
        <v>2003</v>
      </c>
      <c r="B7064" t="s">
        <v>106</v>
      </c>
      <c r="C7064" t="s">
        <v>81</v>
      </c>
      <c r="D7064" t="s">
        <v>29</v>
      </c>
      <c r="E7064">
        <v>0</v>
      </c>
    </row>
    <row r="7065" spans="1:5" hidden="1">
      <c r="A7065">
        <v>2003</v>
      </c>
      <c r="B7065" t="s">
        <v>106</v>
      </c>
      <c r="C7065" t="s">
        <v>81</v>
      </c>
      <c r="D7065" t="s">
        <v>33</v>
      </c>
      <c r="E7065">
        <v>327693</v>
      </c>
    </row>
    <row r="7066" spans="1:5" hidden="1">
      <c r="A7066">
        <v>2003</v>
      </c>
      <c r="B7066" t="s">
        <v>106</v>
      </c>
      <c r="C7066" t="s">
        <v>81</v>
      </c>
      <c r="D7066" t="s">
        <v>34</v>
      </c>
      <c r="E7066">
        <v>177957</v>
      </c>
    </row>
    <row r="7067" spans="1:5" hidden="1">
      <c r="A7067">
        <v>2003</v>
      </c>
      <c r="B7067" t="s">
        <v>106</v>
      </c>
      <c r="C7067" t="s">
        <v>81</v>
      </c>
      <c r="D7067" t="s">
        <v>35</v>
      </c>
      <c r="E7067">
        <v>165861</v>
      </c>
    </row>
    <row r="7068" spans="1:5" hidden="1">
      <c r="A7068">
        <v>2003</v>
      </c>
      <c r="B7068" t="s">
        <v>106</v>
      </c>
      <c r="C7068" t="s">
        <v>81</v>
      </c>
      <c r="D7068" t="s">
        <v>36</v>
      </c>
      <c r="E7068">
        <v>71585</v>
      </c>
    </row>
    <row r="7069" spans="1:5" hidden="1">
      <c r="A7069">
        <v>2003</v>
      </c>
      <c r="B7069" t="s">
        <v>106</v>
      </c>
      <c r="C7069" t="s">
        <v>81</v>
      </c>
      <c r="D7069" t="s">
        <v>37</v>
      </c>
      <c r="E7069">
        <v>71585</v>
      </c>
    </row>
    <row r="7070" spans="1:5" hidden="1">
      <c r="A7070">
        <v>2003</v>
      </c>
      <c r="B7070" t="s">
        <v>106</v>
      </c>
      <c r="C7070" t="s">
        <v>81</v>
      </c>
      <c r="D7070" t="s">
        <v>38</v>
      </c>
      <c r="E7070">
        <v>0</v>
      </c>
    </row>
    <row r="7071" spans="1:5" hidden="1">
      <c r="A7071">
        <v>2003</v>
      </c>
      <c r="B7071" t="s">
        <v>106</v>
      </c>
      <c r="C7071" t="s">
        <v>81</v>
      </c>
      <c r="D7071" t="s">
        <v>39</v>
      </c>
      <c r="E7071">
        <v>78151</v>
      </c>
    </row>
    <row r="7072" spans="1:5" hidden="1">
      <c r="A7072">
        <v>2003</v>
      </c>
      <c r="B7072" t="s">
        <v>106</v>
      </c>
      <c r="C7072" t="s">
        <v>81</v>
      </c>
      <c r="D7072" t="s">
        <v>40</v>
      </c>
      <c r="E7072">
        <v>0</v>
      </c>
    </row>
    <row r="7073" spans="1:5" hidden="1">
      <c r="A7073">
        <v>2003</v>
      </c>
      <c r="B7073" t="s">
        <v>106</v>
      </c>
      <c r="C7073" t="s">
        <v>81</v>
      </c>
      <c r="D7073" t="s">
        <v>41</v>
      </c>
      <c r="E7073">
        <v>0</v>
      </c>
    </row>
    <row r="7074" spans="1:5" hidden="1">
      <c r="A7074">
        <v>2003</v>
      </c>
      <c r="B7074" t="s">
        <v>106</v>
      </c>
      <c r="C7074" t="s">
        <v>81</v>
      </c>
      <c r="D7074" t="s">
        <v>42</v>
      </c>
      <c r="E7074">
        <v>0</v>
      </c>
    </row>
    <row r="7075" spans="1:5" hidden="1">
      <c r="A7075">
        <v>2003</v>
      </c>
      <c r="B7075" t="s">
        <v>106</v>
      </c>
      <c r="C7075" t="s">
        <v>81</v>
      </c>
      <c r="D7075" t="s">
        <v>43</v>
      </c>
      <c r="E7075">
        <v>0</v>
      </c>
    </row>
    <row r="7076" spans="1:5" hidden="1">
      <c r="A7076">
        <v>2003</v>
      </c>
      <c r="B7076" t="s">
        <v>106</v>
      </c>
      <c r="C7076" t="s">
        <v>81</v>
      </c>
      <c r="D7076" t="s">
        <v>44</v>
      </c>
      <c r="E7076">
        <v>0</v>
      </c>
    </row>
    <row r="7077" spans="1:5" hidden="1">
      <c r="A7077">
        <v>2003</v>
      </c>
      <c r="B7077" t="s">
        <v>106</v>
      </c>
      <c r="C7077" t="s">
        <v>81</v>
      </c>
      <c r="D7077" t="s">
        <v>45</v>
      </c>
      <c r="E7077">
        <v>0</v>
      </c>
    </row>
    <row r="7078" spans="1:5" hidden="1">
      <c r="A7078">
        <v>2003</v>
      </c>
      <c r="B7078" t="s">
        <v>106</v>
      </c>
      <c r="C7078" t="s">
        <v>81</v>
      </c>
      <c r="D7078" t="s">
        <v>46</v>
      </c>
      <c r="E7078">
        <v>0</v>
      </c>
    </row>
    <row r="7079" spans="1:5" hidden="1">
      <c r="A7079">
        <v>2003</v>
      </c>
      <c r="B7079" t="s">
        <v>106</v>
      </c>
      <c r="C7079" t="s">
        <v>81</v>
      </c>
      <c r="D7079" t="s">
        <v>47</v>
      </c>
      <c r="E7079">
        <v>0</v>
      </c>
    </row>
    <row r="7080" spans="1:5" hidden="1">
      <c r="A7080">
        <v>2003</v>
      </c>
      <c r="B7080" t="s">
        <v>106</v>
      </c>
      <c r="C7080" t="s">
        <v>81</v>
      </c>
      <c r="D7080" t="s">
        <v>48</v>
      </c>
      <c r="E7080">
        <v>1573</v>
      </c>
    </row>
    <row r="7081" spans="1:5" hidden="1">
      <c r="A7081">
        <v>2003</v>
      </c>
      <c r="B7081" t="s">
        <v>106</v>
      </c>
      <c r="C7081" t="s">
        <v>81</v>
      </c>
      <c r="D7081" t="s">
        <v>49</v>
      </c>
      <c r="E7081">
        <v>0</v>
      </c>
    </row>
    <row r="7082" spans="1:5" hidden="1">
      <c r="A7082">
        <v>2003</v>
      </c>
      <c r="B7082" t="s">
        <v>106</v>
      </c>
      <c r="C7082" t="s">
        <v>81</v>
      </c>
      <c r="D7082" t="s">
        <v>50</v>
      </c>
      <c r="E7082">
        <v>0</v>
      </c>
    </row>
    <row r="7083" spans="1:5" hidden="1">
      <c r="A7083">
        <v>2003</v>
      </c>
      <c r="B7083" t="s">
        <v>106</v>
      </c>
      <c r="C7083" t="s">
        <v>81</v>
      </c>
      <c r="D7083" t="s">
        <v>51</v>
      </c>
      <c r="E7083">
        <v>0</v>
      </c>
    </row>
    <row r="7084" spans="1:5" hidden="1">
      <c r="A7084">
        <v>2003</v>
      </c>
      <c r="B7084" t="s">
        <v>106</v>
      </c>
      <c r="C7084" t="s">
        <v>81</v>
      </c>
      <c r="D7084" t="s">
        <v>52</v>
      </c>
      <c r="E7084">
        <v>0</v>
      </c>
    </row>
    <row r="7085" spans="1:5" hidden="1">
      <c r="A7085">
        <v>2003</v>
      </c>
      <c r="B7085" t="s">
        <v>106</v>
      </c>
      <c r="C7085" t="s">
        <v>81</v>
      </c>
      <c r="D7085" t="s">
        <v>53</v>
      </c>
      <c r="E7085">
        <v>0</v>
      </c>
    </row>
    <row r="7086" spans="1:5" hidden="1">
      <c r="A7086">
        <v>2003</v>
      </c>
      <c r="B7086" t="s">
        <v>106</v>
      </c>
      <c r="C7086" t="s">
        <v>81</v>
      </c>
      <c r="D7086" t="s">
        <v>54</v>
      </c>
      <c r="E7086">
        <v>0</v>
      </c>
    </row>
    <row r="7087" spans="1:5" hidden="1">
      <c r="A7087">
        <v>2003</v>
      </c>
      <c r="B7087" t="s">
        <v>106</v>
      </c>
      <c r="C7087" t="s">
        <v>81</v>
      </c>
      <c r="D7087" t="s">
        <v>55</v>
      </c>
      <c r="E7087">
        <v>1573</v>
      </c>
    </row>
    <row r="7088" spans="1:5" hidden="1">
      <c r="A7088">
        <v>2003</v>
      </c>
      <c r="B7088" t="s">
        <v>106</v>
      </c>
      <c r="C7088" t="s">
        <v>81</v>
      </c>
      <c r="D7088" t="s">
        <v>59</v>
      </c>
      <c r="E7088">
        <v>316997</v>
      </c>
    </row>
    <row r="7089" spans="1:6" hidden="1">
      <c r="A7089">
        <v>2003</v>
      </c>
      <c r="B7089" t="s">
        <v>106</v>
      </c>
      <c r="C7089" t="s">
        <v>81</v>
      </c>
      <c r="D7089" t="s">
        <v>60</v>
      </c>
      <c r="E7089">
        <v>0</v>
      </c>
    </row>
    <row r="7090" spans="1:6" hidden="1">
      <c r="A7090">
        <v>2003</v>
      </c>
      <c r="B7090" t="s">
        <v>106</v>
      </c>
      <c r="C7090" t="s">
        <v>81</v>
      </c>
      <c r="D7090" t="s">
        <v>61</v>
      </c>
      <c r="E7090">
        <v>0</v>
      </c>
    </row>
    <row r="7091" spans="1:6" hidden="1">
      <c r="A7091">
        <v>2003</v>
      </c>
      <c r="B7091" t="s">
        <v>106</v>
      </c>
      <c r="C7091" t="s">
        <v>81</v>
      </c>
      <c r="D7091" t="s">
        <v>62</v>
      </c>
      <c r="E7091">
        <v>0</v>
      </c>
    </row>
    <row r="7092" spans="1:6" hidden="1">
      <c r="A7092">
        <v>2003</v>
      </c>
      <c r="B7092" t="s">
        <v>106</v>
      </c>
      <c r="C7092" t="s">
        <v>81</v>
      </c>
      <c r="D7092" t="s">
        <v>64</v>
      </c>
      <c r="E7092">
        <v>316997</v>
      </c>
    </row>
    <row r="7093" spans="1:6" hidden="1">
      <c r="A7093">
        <v>2003</v>
      </c>
      <c r="B7093" t="s">
        <v>106</v>
      </c>
      <c r="C7093" t="s">
        <v>81</v>
      </c>
      <c r="D7093" t="s">
        <v>65</v>
      </c>
      <c r="E7093">
        <v>0</v>
      </c>
      <c r="F7093">
        <v>90</v>
      </c>
    </row>
    <row r="7094" spans="1:6" hidden="1">
      <c r="A7094">
        <v>2003</v>
      </c>
      <c r="B7094" t="s">
        <v>106</v>
      </c>
      <c r="C7094" t="s">
        <v>81</v>
      </c>
      <c r="D7094" t="s">
        <v>66</v>
      </c>
      <c r="E7094">
        <v>0</v>
      </c>
    </row>
    <row r="7095" spans="1:6" hidden="1">
      <c r="A7095">
        <v>2003</v>
      </c>
      <c r="B7095" t="s">
        <v>106</v>
      </c>
      <c r="C7095" t="s">
        <v>81</v>
      </c>
      <c r="D7095" t="s">
        <v>67</v>
      </c>
      <c r="E7095">
        <v>2925</v>
      </c>
    </row>
    <row r="7096" spans="1:6" hidden="1">
      <c r="A7096">
        <v>2003</v>
      </c>
      <c r="B7096" t="s">
        <v>106</v>
      </c>
      <c r="C7096" t="s">
        <v>81</v>
      </c>
      <c r="D7096" t="s">
        <v>68</v>
      </c>
      <c r="E7096">
        <v>0</v>
      </c>
    </row>
    <row r="7097" spans="1:6" hidden="1">
      <c r="A7097">
        <v>2003</v>
      </c>
      <c r="B7097" t="s">
        <v>106</v>
      </c>
      <c r="C7097" t="s">
        <v>81</v>
      </c>
      <c r="D7097" t="s">
        <v>69</v>
      </c>
      <c r="E7097">
        <v>0</v>
      </c>
    </row>
    <row r="7098" spans="1:6" hidden="1">
      <c r="A7098">
        <v>2003</v>
      </c>
      <c r="B7098" t="s">
        <v>106</v>
      </c>
      <c r="C7098" t="s">
        <v>81</v>
      </c>
      <c r="D7098" t="s">
        <v>70</v>
      </c>
      <c r="E7098">
        <v>2925</v>
      </c>
    </row>
    <row r="7099" spans="1:6" hidden="1">
      <c r="A7099">
        <v>2003</v>
      </c>
      <c r="B7099" t="s">
        <v>106</v>
      </c>
      <c r="C7099" t="s">
        <v>81</v>
      </c>
      <c r="D7099" t="s">
        <v>113</v>
      </c>
      <c r="E7099">
        <v>4648513</v>
      </c>
    </row>
    <row r="7100" spans="1:6" hidden="1">
      <c r="A7100">
        <v>2003</v>
      </c>
      <c r="B7100" t="s">
        <v>106</v>
      </c>
      <c r="C7100" t="s">
        <v>81</v>
      </c>
      <c r="D7100" t="s">
        <v>114</v>
      </c>
      <c r="E7100">
        <v>3868815</v>
      </c>
    </row>
    <row r="7101" spans="1:6" hidden="1">
      <c r="A7101">
        <v>2003</v>
      </c>
      <c r="B7101" t="s">
        <v>106</v>
      </c>
      <c r="C7101" t="s">
        <v>81</v>
      </c>
      <c r="D7101" t="s">
        <v>115</v>
      </c>
      <c r="E7101">
        <v>779698</v>
      </c>
    </row>
    <row r="7102" spans="1:6" hidden="1">
      <c r="A7102">
        <v>2003</v>
      </c>
      <c r="B7102" t="s">
        <v>106</v>
      </c>
      <c r="C7102" t="s">
        <v>81</v>
      </c>
      <c r="D7102" t="s">
        <v>116</v>
      </c>
      <c r="E7102">
        <v>12344</v>
      </c>
    </row>
    <row r="7103" spans="1:6" hidden="1">
      <c r="A7103">
        <v>2004</v>
      </c>
      <c r="B7103" t="s">
        <v>6</v>
      </c>
      <c r="C7103" t="s">
        <v>7</v>
      </c>
      <c r="D7103" t="s">
        <v>263</v>
      </c>
      <c r="E7103">
        <v>69853</v>
      </c>
    </row>
    <row r="7104" spans="1:6" hidden="1">
      <c r="A7104">
        <v>2004</v>
      </c>
      <c r="B7104" t="s">
        <v>6</v>
      </c>
      <c r="C7104" t="s">
        <v>7</v>
      </c>
      <c r="D7104" t="s">
        <v>8</v>
      </c>
      <c r="E7104">
        <v>960619</v>
      </c>
    </row>
    <row r="7105" spans="1:6" hidden="1">
      <c r="A7105">
        <v>2004</v>
      </c>
      <c r="B7105" t="s">
        <v>6</v>
      </c>
      <c r="C7105" t="s">
        <v>7</v>
      </c>
      <c r="D7105" t="s">
        <v>9</v>
      </c>
      <c r="E7105">
        <v>1979501</v>
      </c>
    </row>
    <row r="7106" spans="1:6" hidden="1">
      <c r="A7106">
        <v>2004</v>
      </c>
      <c r="B7106" t="s">
        <v>6</v>
      </c>
      <c r="C7106" t="s">
        <v>10</v>
      </c>
      <c r="D7106" t="s">
        <v>11</v>
      </c>
      <c r="E7106">
        <v>638188</v>
      </c>
    </row>
    <row r="7107" spans="1:6" hidden="1">
      <c r="A7107">
        <v>2004</v>
      </c>
      <c r="B7107" t="s">
        <v>6</v>
      </c>
      <c r="C7107" t="s">
        <v>10</v>
      </c>
      <c r="D7107" t="s">
        <v>12</v>
      </c>
      <c r="E7107">
        <v>10628869</v>
      </c>
    </row>
    <row r="7108" spans="1:6" hidden="1">
      <c r="A7108">
        <v>2004</v>
      </c>
      <c r="B7108" t="s">
        <v>6</v>
      </c>
      <c r="C7108" t="s">
        <v>10</v>
      </c>
      <c r="D7108" t="s">
        <v>13</v>
      </c>
      <c r="E7108">
        <v>8853685</v>
      </c>
    </row>
    <row r="7109" spans="1:6" hidden="1">
      <c r="A7109">
        <v>2004</v>
      </c>
      <c r="B7109" t="s">
        <v>6</v>
      </c>
      <c r="C7109" t="s">
        <v>10</v>
      </c>
      <c r="D7109" t="s">
        <v>14</v>
      </c>
      <c r="E7109">
        <v>5186911</v>
      </c>
    </row>
    <row r="7110" spans="1:6" hidden="1">
      <c r="A7110">
        <v>2004</v>
      </c>
      <c r="B7110" t="s">
        <v>6</v>
      </c>
      <c r="C7110" t="s">
        <v>10</v>
      </c>
      <c r="D7110" t="s">
        <v>15</v>
      </c>
      <c r="E7110">
        <v>4381572</v>
      </c>
    </row>
    <row r="7111" spans="1:6" hidden="1">
      <c r="A7111">
        <v>2004</v>
      </c>
      <c r="B7111" t="s">
        <v>6</v>
      </c>
      <c r="C7111" t="s">
        <v>10</v>
      </c>
      <c r="D7111" t="s">
        <v>16</v>
      </c>
      <c r="E7111">
        <v>805339</v>
      </c>
    </row>
    <row r="7112" spans="1:6" hidden="1">
      <c r="A7112">
        <v>2004</v>
      </c>
      <c r="B7112" t="s">
        <v>6</v>
      </c>
      <c r="C7112" t="s">
        <v>10</v>
      </c>
      <c r="D7112" t="s">
        <v>17</v>
      </c>
      <c r="E7112">
        <v>0</v>
      </c>
      <c r="F7112">
        <v>20</v>
      </c>
    </row>
    <row r="7113" spans="1:6" hidden="1">
      <c r="A7113">
        <v>2004</v>
      </c>
      <c r="B7113" t="s">
        <v>6</v>
      </c>
      <c r="C7113" t="s">
        <v>10</v>
      </c>
      <c r="D7113" t="s">
        <v>18</v>
      </c>
      <c r="E7113">
        <v>10399939</v>
      </c>
    </row>
    <row r="7114" spans="1:6" hidden="1">
      <c r="A7114">
        <v>2004</v>
      </c>
      <c r="B7114" t="s">
        <v>6</v>
      </c>
      <c r="C7114" t="s">
        <v>10</v>
      </c>
      <c r="D7114" t="s">
        <v>19</v>
      </c>
      <c r="E7114">
        <v>10976806</v>
      </c>
    </row>
    <row r="7115" spans="1:6" hidden="1">
      <c r="A7115">
        <v>2004</v>
      </c>
      <c r="B7115" t="s">
        <v>6</v>
      </c>
      <c r="C7115" t="s">
        <v>10</v>
      </c>
      <c r="D7115" t="s">
        <v>20</v>
      </c>
      <c r="E7115">
        <v>10976806</v>
      </c>
    </row>
    <row r="7116" spans="1:6" hidden="1">
      <c r="A7116">
        <v>2004</v>
      </c>
      <c r="B7116" t="s">
        <v>6</v>
      </c>
      <c r="C7116" t="s">
        <v>10</v>
      </c>
      <c r="D7116" t="s">
        <v>21</v>
      </c>
      <c r="E7116">
        <v>2301943</v>
      </c>
    </row>
    <row r="7117" spans="1:6" hidden="1">
      <c r="A7117">
        <v>2004</v>
      </c>
      <c r="B7117" t="s">
        <v>6</v>
      </c>
      <c r="C7117" t="s">
        <v>10</v>
      </c>
      <c r="D7117" t="s">
        <v>22</v>
      </c>
      <c r="E7117">
        <v>-1240247</v>
      </c>
    </row>
    <row r="7118" spans="1:6" hidden="1">
      <c r="A7118">
        <v>2004</v>
      </c>
      <c r="B7118" t="s">
        <v>6</v>
      </c>
      <c r="C7118" t="s">
        <v>23</v>
      </c>
      <c r="D7118" t="s">
        <v>24</v>
      </c>
      <c r="E7118">
        <v>4233606</v>
      </c>
    </row>
    <row r="7119" spans="1:6" hidden="1">
      <c r="A7119">
        <v>2004</v>
      </c>
      <c r="B7119" t="s">
        <v>6</v>
      </c>
      <c r="C7119" t="s">
        <v>23</v>
      </c>
      <c r="D7119" t="s">
        <v>25</v>
      </c>
      <c r="E7119">
        <v>3510555</v>
      </c>
    </row>
    <row r="7120" spans="1:6" hidden="1">
      <c r="A7120">
        <v>2004</v>
      </c>
      <c r="B7120" t="s">
        <v>6</v>
      </c>
      <c r="C7120" t="s">
        <v>23</v>
      </c>
      <c r="D7120" t="s">
        <v>26</v>
      </c>
      <c r="E7120">
        <v>723051</v>
      </c>
    </row>
    <row r="7121" spans="1:5" hidden="1">
      <c r="A7121">
        <v>2004</v>
      </c>
      <c r="B7121" t="s">
        <v>6</v>
      </c>
      <c r="C7121" t="s">
        <v>23</v>
      </c>
      <c r="D7121" t="s">
        <v>27</v>
      </c>
      <c r="E7121">
        <v>1304588</v>
      </c>
    </row>
    <row r="7122" spans="1:5" hidden="1">
      <c r="A7122">
        <v>2004</v>
      </c>
      <c r="B7122" t="s">
        <v>6</v>
      </c>
      <c r="C7122" t="s">
        <v>23</v>
      </c>
      <c r="D7122" t="s">
        <v>28</v>
      </c>
      <c r="E7122">
        <v>1189915</v>
      </c>
    </row>
    <row r="7123" spans="1:5" hidden="1">
      <c r="A7123">
        <v>2004</v>
      </c>
      <c r="B7123" t="s">
        <v>6</v>
      </c>
      <c r="C7123" t="s">
        <v>23</v>
      </c>
      <c r="D7123" t="s">
        <v>29</v>
      </c>
      <c r="E7123">
        <v>114674</v>
      </c>
    </row>
    <row r="7124" spans="1:5" hidden="1">
      <c r="A7124">
        <v>2004</v>
      </c>
      <c r="B7124" t="s">
        <v>6</v>
      </c>
      <c r="C7124" t="s">
        <v>23</v>
      </c>
      <c r="D7124" t="s">
        <v>30</v>
      </c>
      <c r="E7124">
        <v>64409</v>
      </c>
    </row>
    <row r="7125" spans="1:5" hidden="1">
      <c r="A7125">
        <v>2004</v>
      </c>
      <c r="B7125" t="s">
        <v>6</v>
      </c>
      <c r="C7125" t="s">
        <v>23</v>
      </c>
      <c r="D7125" t="s">
        <v>31</v>
      </c>
      <c r="E7125">
        <v>58369</v>
      </c>
    </row>
    <row r="7126" spans="1:5" hidden="1">
      <c r="A7126">
        <v>2004</v>
      </c>
      <c r="B7126" t="s">
        <v>6</v>
      </c>
      <c r="C7126" t="s">
        <v>23</v>
      </c>
      <c r="D7126" t="s">
        <v>32</v>
      </c>
      <c r="E7126">
        <v>6040</v>
      </c>
    </row>
    <row r="7127" spans="1:5" hidden="1">
      <c r="A7127">
        <v>2004</v>
      </c>
      <c r="B7127" t="s">
        <v>6</v>
      </c>
      <c r="C7127" t="s">
        <v>23</v>
      </c>
      <c r="D7127" t="s">
        <v>33</v>
      </c>
      <c r="E7127">
        <v>2397279</v>
      </c>
    </row>
    <row r="7128" spans="1:5" hidden="1">
      <c r="A7128">
        <v>2004</v>
      </c>
      <c r="B7128" t="s">
        <v>6</v>
      </c>
      <c r="C7128" t="s">
        <v>23</v>
      </c>
      <c r="D7128" t="s">
        <v>34</v>
      </c>
      <c r="E7128">
        <v>447642</v>
      </c>
    </row>
    <row r="7129" spans="1:5" hidden="1">
      <c r="A7129">
        <v>2004</v>
      </c>
      <c r="B7129" t="s">
        <v>6</v>
      </c>
      <c r="C7129" t="s">
        <v>23</v>
      </c>
      <c r="D7129" t="s">
        <v>35</v>
      </c>
      <c r="E7129">
        <v>556066</v>
      </c>
    </row>
    <row r="7130" spans="1:5" hidden="1">
      <c r="A7130">
        <v>2004</v>
      </c>
      <c r="B7130" t="s">
        <v>6</v>
      </c>
      <c r="C7130" t="s">
        <v>23</v>
      </c>
      <c r="D7130" t="s">
        <v>36</v>
      </c>
      <c r="E7130">
        <v>1696823</v>
      </c>
    </row>
    <row r="7131" spans="1:5" hidden="1">
      <c r="A7131">
        <v>2004</v>
      </c>
      <c r="B7131" t="s">
        <v>6</v>
      </c>
      <c r="C7131" t="s">
        <v>23</v>
      </c>
      <c r="D7131" t="s">
        <v>37</v>
      </c>
      <c r="E7131">
        <v>537090</v>
      </c>
    </row>
    <row r="7132" spans="1:5" hidden="1">
      <c r="A7132">
        <v>2004</v>
      </c>
      <c r="B7132" t="s">
        <v>6</v>
      </c>
      <c r="C7132" t="s">
        <v>23</v>
      </c>
      <c r="D7132" t="s">
        <v>38</v>
      </c>
      <c r="E7132">
        <v>1159733</v>
      </c>
    </row>
    <row r="7133" spans="1:5" hidden="1">
      <c r="A7133">
        <v>2004</v>
      </c>
      <c r="B7133" t="s">
        <v>6</v>
      </c>
      <c r="C7133" t="s">
        <v>23</v>
      </c>
      <c r="D7133" t="s">
        <v>39</v>
      </c>
      <c r="E7133">
        <v>232864</v>
      </c>
    </row>
    <row r="7134" spans="1:5" hidden="1">
      <c r="A7134">
        <v>2004</v>
      </c>
      <c r="B7134" t="s">
        <v>6</v>
      </c>
      <c r="C7134" t="s">
        <v>23</v>
      </c>
      <c r="D7134" t="s">
        <v>40</v>
      </c>
      <c r="E7134">
        <v>3008</v>
      </c>
    </row>
    <row r="7135" spans="1:5" hidden="1">
      <c r="A7135">
        <v>2004</v>
      </c>
      <c r="B7135" t="s">
        <v>6</v>
      </c>
      <c r="C7135" t="s">
        <v>23</v>
      </c>
      <c r="D7135" t="s">
        <v>41</v>
      </c>
      <c r="E7135">
        <v>2625</v>
      </c>
    </row>
    <row r="7136" spans="1:5" hidden="1">
      <c r="A7136">
        <v>2004</v>
      </c>
      <c r="B7136" t="s">
        <v>6</v>
      </c>
      <c r="C7136" t="s">
        <v>23</v>
      </c>
      <c r="D7136" t="s">
        <v>42</v>
      </c>
      <c r="E7136">
        <v>383</v>
      </c>
    </row>
    <row r="7137" spans="1:5" hidden="1">
      <c r="A7137">
        <v>2004</v>
      </c>
      <c r="B7137" t="s">
        <v>6</v>
      </c>
      <c r="C7137" t="s">
        <v>23</v>
      </c>
      <c r="D7137" t="s">
        <v>43</v>
      </c>
      <c r="E7137">
        <v>0</v>
      </c>
    </row>
    <row r="7138" spans="1:5" hidden="1">
      <c r="A7138">
        <v>2004</v>
      </c>
      <c r="B7138" t="s">
        <v>6</v>
      </c>
      <c r="C7138" t="s">
        <v>23</v>
      </c>
      <c r="D7138" t="s">
        <v>44</v>
      </c>
      <c r="E7138">
        <v>16942</v>
      </c>
    </row>
    <row r="7139" spans="1:5" hidden="1">
      <c r="A7139">
        <v>2004</v>
      </c>
      <c r="B7139" t="s">
        <v>6</v>
      </c>
      <c r="C7139" t="s">
        <v>23</v>
      </c>
      <c r="D7139" t="s">
        <v>45</v>
      </c>
      <c r="E7139">
        <v>836041</v>
      </c>
    </row>
    <row r="7140" spans="1:5" hidden="1">
      <c r="A7140">
        <v>2004</v>
      </c>
      <c r="B7140" t="s">
        <v>6</v>
      </c>
      <c r="C7140" t="s">
        <v>23</v>
      </c>
      <c r="D7140" t="s">
        <v>46</v>
      </c>
      <c r="E7140">
        <v>814089</v>
      </c>
    </row>
    <row r="7141" spans="1:5" hidden="1">
      <c r="A7141">
        <v>2004</v>
      </c>
      <c r="B7141" t="s">
        <v>6</v>
      </c>
      <c r="C7141" t="s">
        <v>23</v>
      </c>
      <c r="D7141" t="s">
        <v>47</v>
      </c>
      <c r="E7141">
        <v>21952</v>
      </c>
    </row>
    <row r="7142" spans="1:5" hidden="1">
      <c r="A7142">
        <v>2004</v>
      </c>
      <c r="B7142" t="s">
        <v>6</v>
      </c>
      <c r="C7142" t="s">
        <v>23</v>
      </c>
      <c r="D7142" t="s">
        <v>48</v>
      </c>
      <c r="E7142">
        <v>3214108</v>
      </c>
    </row>
    <row r="7143" spans="1:5" hidden="1">
      <c r="A7143">
        <v>2004</v>
      </c>
      <c r="B7143" t="s">
        <v>6</v>
      </c>
      <c r="C7143" t="s">
        <v>23</v>
      </c>
      <c r="D7143" t="s">
        <v>49</v>
      </c>
      <c r="E7143">
        <v>1004630</v>
      </c>
    </row>
    <row r="7144" spans="1:5" hidden="1">
      <c r="A7144">
        <v>2004</v>
      </c>
      <c r="B7144" t="s">
        <v>6</v>
      </c>
      <c r="C7144" t="s">
        <v>23</v>
      </c>
      <c r="D7144" t="s">
        <v>50</v>
      </c>
      <c r="E7144">
        <v>665691</v>
      </c>
    </row>
    <row r="7145" spans="1:5" hidden="1">
      <c r="A7145">
        <v>2004</v>
      </c>
      <c r="B7145" t="s">
        <v>6</v>
      </c>
      <c r="C7145" t="s">
        <v>23</v>
      </c>
      <c r="D7145" t="s">
        <v>51</v>
      </c>
      <c r="E7145">
        <v>57360</v>
      </c>
    </row>
    <row r="7146" spans="1:5" hidden="1">
      <c r="A7146">
        <v>2004</v>
      </c>
      <c r="B7146" t="s">
        <v>6</v>
      </c>
      <c r="C7146" t="s">
        <v>23</v>
      </c>
      <c r="D7146" t="s">
        <v>52</v>
      </c>
      <c r="E7146">
        <v>281195</v>
      </c>
    </row>
    <row r="7147" spans="1:5" hidden="1">
      <c r="A7147">
        <v>2004</v>
      </c>
      <c r="B7147" t="s">
        <v>6</v>
      </c>
      <c r="C7147" t="s">
        <v>23</v>
      </c>
      <c r="D7147" t="s">
        <v>53</v>
      </c>
      <c r="E7147">
        <v>383</v>
      </c>
    </row>
    <row r="7148" spans="1:5" hidden="1">
      <c r="A7148">
        <v>2004</v>
      </c>
      <c r="B7148" t="s">
        <v>6</v>
      </c>
      <c r="C7148" t="s">
        <v>23</v>
      </c>
      <c r="D7148" t="s">
        <v>54</v>
      </c>
      <c r="E7148">
        <v>0</v>
      </c>
    </row>
    <row r="7149" spans="1:5" hidden="1">
      <c r="A7149">
        <v>2004</v>
      </c>
      <c r="B7149" t="s">
        <v>6</v>
      </c>
      <c r="C7149" t="s">
        <v>23</v>
      </c>
      <c r="D7149" t="s">
        <v>55</v>
      </c>
      <c r="E7149">
        <v>1042284</v>
      </c>
    </row>
    <row r="7150" spans="1:5" hidden="1">
      <c r="A7150">
        <v>2004</v>
      </c>
      <c r="B7150" t="s">
        <v>6</v>
      </c>
      <c r="C7150" t="s">
        <v>23</v>
      </c>
      <c r="D7150" t="s">
        <v>56</v>
      </c>
      <c r="E7150">
        <v>1167194</v>
      </c>
    </row>
    <row r="7151" spans="1:5" hidden="1">
      <c r="A7151">
        <v>2004</v>
      </c>
      <c r="B7151" t="s">
        <v>6</v>
      </c>
      <c r="C7151" t="s">
        <v>23</v>
      </c>
      <c r="D7151" t="s">
        <v>57</v>
      </c>
      <c r="E7151">
        <v>1065318</v>
      </c>
    </row>
    <row r="7152" spans="1:5" hidden="1">
      <c r="A7152">
        <v>2004</v>
      </c>
      <c r="B7152" t="s">
        <v>6</v>
      </c>
      <c r="C7152" t="s">
        <v>23</v>
      </c>
      <c r="D7152" t="s">
        <v>58</v>
      </c>
      <c r="E7152">
        <v>101877</v>
      </c>
    </row>
    <row r="7153" spans="1:5" hidden="1">
      <c r="A7153">
        <v>2004</v>
      </c>
      <c r="B7153" t="s">
        <v>6</v>
      </c>
      <c r="C7153" t="s">
        <v>23</v>
      </c>
      <c r="D7153" t="s">
        <v>59</v>
      </c>
      <c r="E7153">
        <v>788979</v>
      </c>
    </row>
    <row r="7154" spans="1:5" hidden="1">
      <c r="A7154">
        <v>2004</v>
      </c>
      <c r="B7154" t="s">
        <v>6</v>
      </c>
      <c r="C7154" t="s">
        <v>23</v>
      </c>
      <c r="D7154" t="s">
        <v>60</v>
      </c>
      <c r="E7154">
        <v>72124</v>
      </c>
    </row>
    <row r="7155" spans="1:5" hidden="1">
      <c r="A7155">
        <v>2004</v>
      </c>
      <c r="B7155" t="s">
        <v>6</v>
      </c>
      <c r="C7155" t="s">
        <v>23</v>
      </c>
      <c r="D7155" t="s">
        <v>61</v>
      </c>
      <c r="E7155">
        <v>70311</v>
      </c>
    </row>
    <row r="7156" spans="1:5" hidden="1">
      <c r="A7156">
        <v>2004</v>
      </c>
      <c r="B7156" t="s">
        <v>6</v>
      </c>
      <c r="C7156" t="s">
        <v>23</v>
      </c>
      <c r="D7156" t="s">
        <v>62</v>
      </c>
      <c r="E7156">
        <v>5281</v>
      </c>
    </row>
    <row r="7157" spans="1:5" hidden="1">
      <c r="A7157">
        <v>2004</v>
      </c>
      <c r="B7157" t="s">
        <v>6</v>
      </c>
      <c r="C7157" t="s">
        <v>23</v>
      </c>
      <c r="D7157" t="s">
        <v>63</v>
      </c>
      <c r="E7157">
        <v>0</v>
      </c>
    </row>
    <row r="7158" spans="1:5" hidden="1">
      <c r="A7158">
        <v>2004</v>
      </c>
      <c r="B7158" t="s">
        <v>6</v>
      </c>
      <c r="C7158" t="s">
        <v>23</v>
      </c>
      <c r="D7158" t="s">
        <v>64</v>
      </c>
      <c r="E7158">
        <v>585205</v>
      </c>
    </row>
    <row r="7159" spans="1:5" hidden="1">
      <c r="A7159">
        <v>2004</v>
      </c>
      <c r="B7159" t="s">
        <v>6</v>
      </c>
      <c r="C7159" t="s">
        <v>23</v>
      </c>
      <c r="D7159" t="s">
        <v>65</v>
      </c>
      <c r="E7159">
        <v>56058</v>
      </c>
    </row>
    <row r="7160" spans="1:5" hidden="1">
      <c r="A7160">
        <v>2004</v>
      </c>
      <c r="B7160" t="s">
        <v>6</v>
      </c>
      <c r="C7160" t="s">
        <v>23</v>
      </c>
      <c r="D7160" t="s">
        <v>66</v>
      </c>
      <c r="E7160">
        <v>30562</v>
      </c>
    </row>
    <row r="7161" spans="1:5" hidden="1">
      <c r="A7161">
        <v>2004</v>
      </c>
      <c r="B7161" t="s">
        <v>6</v>
      </c>
      <c r="C7161" t="s">
        <v>23</v>
      </c>
      <c r="D7161" t="s">
        <v>67</v>
      </c>
      <c r="E7161">
        <v>74357</v>
      </c>
    </row>
    <row r="7162" spans="1:5" hidden="1">
      <c r="A7162">
        <v>2004</v>
      </c>
      <c r="B7162" t="s">
        <v>6</v>
      </c>
      <c r="C7162" t="s">
        <v>23</v>
      </c>
      <c r="D7162" t="s">
        <v>68</v>
      </c>
      <c r="E7162">
        <v>56</v>
      </c>
    </row>
    <row r="7163" spans="1:5" hidden="1">
      <c r="A7163">
        <v>2004</v>
      </c>
      <c r="B7163" t="s">
        <v>6</v>
      </c>
      <c r="C7163" t="s">
        <v>23</v>
      </c>
      <c r="D7163" t="s">
        <v>69</v>
      </c>
      <c r="E7163">
        <v>69847</v>
      </c>
    </row>
    <row r="7164" spans="1:5" hidden="1">
      <c r="A7164">
        <v>2004</v>
      </c>
      <c r="B7164" t="s">
        <v>6</v>
      </c>
      <c r="C7164" t="s">
        <v>23</v>
      </c>
      <c r="D7164" t="s">
        <v>70</v>
      </c>
      <c r="E7164">
        <v>4454</v>
      </c>
    </row>
    <row r="7165" spans="1:5" hidden="1">
      <c r="A7165">
        <v>2004</v>
      </c>
      <c r="B7165" t="s">
        <v>6</v>
      </c>
      <c r="C7165" t="s">
        <v>23</v>
      </c>
      <c r="D7165" t="s">
        <v>71</v>
      </c>
      <c r="E7165">
        <v>592</v>
      </c>
    </row>
    <row r="7166" spans="1:5" hidden="1">
      <c r="A7166">
        <v>2004</v>
      </c>
      <c r="B7166" t="s">
        <v>6</v>
      </c>
      <c r="C7166" t="s">
        <v>23</v>
      </c>
      <c r="D7166" t="s">
        <v>72</v>
      </c>
      <c r="E7166">
        <v>12197620</v>
      </c>
    </row>
    <row r="7167" spans="1:5" hidden="1">
      <c r="A7167">
        <v>2004</v>
      </c>
      <c r="B7167" t="s">
        <v>6</v>
      </c>
      <c r="C7167" t="s">
        <v>23</v>
      </c>
      <c r="D7167" t="s">
        <v>73</v>
      </c>
      <c r="E7167">
        <v>8674863</v>
      </c>
    </row>
    <row r="7168" spans="1:5" hidden="1">
      <c r="A7168">
        <v>2004</v>
      </c>
      <c r="B7168" t="s">
        <v>6</v>
      </c>
      <c r="C7168" t="s">
        <v>23</v>
      </c>
      <c r="D7168" t="s">
        <v>74</v>
      </c>
      <c r="E7168">
        <v>7635255</v>
      </c>
    </row>
    <row r="7169" spans="1:5" hidden="1">
      <c r="A7169">
        <v>2004</v>
      </c>
      <c r="B7169" t="s">
        <v>6</v>
      </c>
      <c r="C7169" t="s">
        <v>23</v>
      </c>
      <c r="D7169" t="s">
        <v>75</v>
      </c>
      <c r="E7169">
        <v>1039608</v>
      </c>
    </row>
    <row r="7170" spans="1:5" hidden="1">
      <c r="A7170">
        <v>2004</v>
      </c>
      <c r="B7170" t="s">
        <v>6</v>
      </c>
      <c r="C7170" t="s">
        <v>23</v>
      </c>
      <c r="D7170" t="s">
        <v>76</v>
      </c>
      <c r="E7170">
        <v>3653027</v>
      </c>
    </row>
    <row r="7171" spans="1:5" hidden="1">
      <c r="A7171">
        <v>2004</v>
      </c>
      <c r="B7171" t="s">
        <v>6</v>
      </c>
      <c r="C7171" t="s">
        <v>23</v>
      </c>
      <c r="D7171" t="s">
        <v>77</v>
      </c>
      <c r="E7171">
        <v>1775184</v>
      </c>
    </row>
    <row r="7172" spans="1:5" hidden="1">
      <c r="A7172">
        <v>2004</v>
      </c>
      <c r="B7172" t="s">
        <v>6</v>
      </c>
      <c r="C7172" t="s">
        <v>23</v>
      </c>
      <c r="D7172" t="s">
        <v>78</v>
      </c>
      <c r="E7172">
        <v>3129009</v>
      </c>
    </row>
    <row r="7173" spans="1:5" hidden="1">
      <c r="A7173">
        <v>2004</v>
      </c>
      <c r="B7173" t="s">
        <v>6</v>
      </c>
      <c r="C7173" t="s">
        <v>23</v>
      </c>
      <c r="D7173" t="s">
        <v>79</v>
      </c>
      <c r="E7173">
        <v>523513</v>
      </c>
    </row>
    <row r="7174" spans="1:5" hidden="1">
      <c r="A7174">
        <v>2004</v>
      </c>
      <c r="B7174" t="s">
        <v>6</v>
      </c>
      <c r="C7174" t="s">
        <v>23</v>
      </c>
      <c r="D7174" t="s">
        <v>80</v>
      </c>
      <c r="E7174">
        <v>505</v>
      </c>
    </row>
    <row r="7175" spans="1:5" hidden="1">
      <c r="A7175">
        <v>2004</v>
      </c>
      <c r="B7175" t="s">
        <v>6</v>
      </c>
      <c r="C7175" t="s">
        <v>81</v>
      </c>
      <c r="D7175" t="s">
        <v>24</v>
      </c>
      <c r="E7175">
        <v>4400882</v>
      </c>
    </row>
    <row r="7176" spans="1:5" hidden="1">
      <c r="A7176">
        <v>2004</v>
      </c>
      <c r="B7176" t="s">
        <v>6</v>
      </c>
      <c r="C7176" t="s">
        <v>81</v>
      </c>
      <c r="D7176" t="s">
        <v>25</v>
      </c>
      <c r="E7176">
        <v>3677831</v>
      </c>
    </row>
    <row r="7177" spans="1:5" hidden="1">
      <c r="A7177">
        <v>2004</v>
      </c>
      <c r="B7177" t="s">
        <v>6</v>
      </c>
      <c r="C7177" t="s">
        <v>81</v>
      </c>
      <c r="D7177" t="s">
        <v>26</v>
      </c>
      <c r="E7177">
        <v>723051</v>
      </c>
    </row>
    <row r="7178" spans="1:5" hidden="1">
      <c r="A7178">
        <v>2004</v>
      </c>
      <c r="B7178" t="s">
        <v>6</v>
      </c>
      <c r="C7178" t="s">
        <v>81</v>
      </c>
      <c r="D7178" t="s">
        <v>27</v>
      </c>
      <c r="E7178">
        <v>1289956</v>
      </c>
    </row>
    <row r="7179" spans="1:5" hidden="1">
      <c r="A7179">
        <v>2004</v>
      </c>
      <c r="B7179" t="s">
        <v>6</v>
      </c>
      <c r="C7179" t="s">
        <v>81</v>
      </c>
      <c r="D7179" t="s">
        <v>28</v>
      </c>
      <c r="E7179">
        <v>1175282</v>
      </c>
    </row>
    <row r="7180" spans="1:5" hidden="1">
      <c r="A7180">
        <v>2004</v>
      </c>
      <c r="B7180" t="s">
        <v>6</v>
      </c>
      <c r="C7180" t="s">
        <v>81</v>
      </c>
      <c r="D7180" t="s">
        <v>82</v>
      </c>
      <c r="E7180">
        <v>737712</v>
      </c>
    </row>
    <row r="7181" spans="1:5" hidden="1">
      <c r="A7181">
        <v>2004</v>
      </c>
      <c r="B7181" t="s">
        <v>6</v>
      </c>
      <c r="C7181" t="s">
        <v>81</v>
      </c>
      <c r="D7181" t="s">
        <v>83</v>
      </c>
      <c r="E7181">
        <v>9765</v>
      </c>
    </row>
    <row r="7182" spans="1:5" hidden="1">
      <c r="A7182">
        <v>2004</v>
      </c>
      <c r="B7182" t="s">
        <v>6</v>
      </c>
      <c r="C7182" t="s">
        <v>81</v>
      </c>
      <c r="D7182" t="s">
        <v>84</v>
      </c>
      <c r="E7182">
        <v>427805</v>
      </c>
    </row>
    <row r="7183" spans="1:5" hidden="1">
      <c r="A7183">
        <v>2004</v>
      </c>
      <c r="B7183" t="s">
        <v>6</v>
      </c>
      <c r="C7183" t="s">
        <v>81</v>
      </c>
      <c r="D7183" t="s">
        <v>85</v>
      </c>
      <c r="E7183">
        <v>1131545</v>
      </c>
    </row>
    <row r="7184" spans="1:5" hidden="1">
      <c r="A7184">
        <v>2004</v>
      </c>
      <c r="B7184" t="s">
        <v>6</v>
      </c>
      <c r="C7184" t="s">
        <v>81</v>
      </c>
      <c r="D7184" t="s">
        <v>29</v>
      </c>
      <c r="E7184">
        <v>114674</v>
      </c>
    </row>
    <row r="7185" spans="1:5" hidden="1">
      <c r="A7185">
        <v>2004</v>
      </c>
      <c r="B7185" t="s">
        <v>6</v>
      </c>
      <c r="C7185" t="s">
        <v>81</v>
      </c>
      <c r="D7185" t="s">
        <v>30</v>
      </c>
      <c r="E7185">
        <v>96236</v>
      </c>
    </row>
    <row r="7186" spans="1:5" hidden="1">
      <c r="A7186">
        <v>2004</v>
      </c>
      <c r="B7186" t="s">
        <v>6</v>
      </c>
      <c r="C7186" t="s">
        <v>81</v>
      </c>
      <c r="D7186" t="s">
        <v>31</v>
      </c>
      <c r="E7186">
        <v>58369</v>
      </c>
    </row>
    <row r="7187" spans="1:5" hidden="1">
      <c r="A7187">
        <v>2004</v>
      </c>
      <c r="B7187" t="s">
        <v>6</v>
      </c>
      <c r="C7187" t="s">
        <v>81</v>
      </c>
      <c r="D7187" t="s">
        <v>32</v>
      </c>
      <c r="E7187">
        <v>37867</v>
      </c>
    </row>
    <row r="7188" spans="1:5" hidden="1">
      <c r="A7188">
        <v>2004</v>
      </c>
      <c r="B7188" t="s">
        <v>6</v>
      </c>
      <c r="C7188" t="s">
        <v>81</v>
      </c>
      <c r="D7188" t="s">
        <v>33</v>
      </c>
      <c r="E7188">
        <v>1983879</v>
      </c>
    </row>
    <row r="7189" spans="1:5" hidden="1">
      <c r="A7189">
        <v>2004</v>
      </c>
      <c r="B7189" t="s">
        <v>6</v>
      </c>
      <c r="C7189" t="s">
        <v>81</v>
      </c>
      <c r="D7189" t="s">
        <v>34</v>
      </c>
      <c r="E7189">
        <v>418428</v>
      </c>
    </row>
    <row r="7190" spans="1:5" hidden="1">
      <c r="A7190">
        <v>2004</v>
      </c>
      <c r="B7190" t="s">
        <v>6</v>
      </c>
      <c r="C7190" t="s">
        <v>81</v>
      </c>
      <c r="D7190" t="s">
        <v>35</v>
      </c>
      <c r="E7190">
        <v>559945</v>
      </c>
    </row>
    <row r="7191" spans="1:5" hidden="1">
      <c r="A7191">
        <v>2004</v>
      </c>
      <c r="B7191" t="s">
        <v>6</v>
      </c>
      <c r="C7191" t="s">
        <v>81</v>
      </c>
      <c r="D7191" t="s">
        <v>36</v>
      </c>
      <c r="E7191">
        <v>1542630</v>
      </c>
    </row>
    <row r="7192" spans="1:5" hidden="1">
      <c r="A7192">
        <v>2004</v>
      </c>
      <c r="B7192" t="s">
        <v>6</v>
      </c>
      <c r="C7192" t="s">
        <v>81</v>
      </c>
      <c r="D7192" t="s">
        <v>37</v>
      </c>
      <c r="E7192">
        <v>382897</v>
      </c>
    </row>
    <row r="7193" spans="1:5" hidden="1">
      <c r="A7193">
        <v>2004</v>
      </c>
      <c r="B7193" t="s">
        <v>6</v>
      </c>
      <c r="C7193" t="s">
        <v>81</v>
      </c>
      <c r="D7193" t="s">
        <v>38</v>
      </c>
      <c r="E7193">
        <v>1159733</v>
      </c>
    </row>
    <row r="7194" spans="1:5" hidden="1">
      <c r="A7194">
        <v>2004</v>
      </c>
      <c r="B7194" t="s">
        <v>6</v>
      </c>
      <c r="C7194" t="s">
        <v>81</v>
      </c>
      <c r="D7194" t="s">
        <v>39</v>
      </c>
      <c r="E7194">
        <v>2870</v>
      </c>
    </row>
    <row r="7195" spans="1:5" hidden="1">
      <c r="A7195">
        <v>2004</v>
      </c>
      <c r="B7195" t="s">
        <v>6</v>
      </c>
      <c r="C7195" t="s">
        <v>81</v>
      </c>
      <c r="D7195" t="s">
        <v>40</v>
      </c>
      <c r="E7195">
        <v>3008</v>
      </c>
    </row>
    <row r="7196" spans="1:5" hidden="1">
      <c r="A7196">
        <v>2004</v>
      </c>
      <c r="B7196" t="s">
        <v>6</v>
      </c>
      <c r="C7196" t="s">
        <v>81</v>
      </c>
      <c r="D7196" t="s">
        <v>41</v>
      </c>
      <c r="E7196">
        <v>2625</v>
      </c>
    </row>
    <row r="7197" spans="1:5" hidden="1">
      <c r="A7197">
        <v>2004</v>
      </c>
      <c r="B7197" t="s">
        <v>6</v>
      </c>
      <c r="C7197" t="s">
        <v>81</v>
      </c>
      <c r="D7197" t="s">
        <v>42</v>
      </c>
      <c r="E7197">
        <v>383</v>
      </c>
    </row>
    <row r="7198" spans="1:5" hidden="1">
      <c r="A7198">
        <v>2004</v>
      </c>
      <c r="B7198" t="s">
        <v>6</v>
      </c>
      <c r="C7198" t="s">
        <v>81</v>
      </c>
      <c r="D7198" t="s">
        <v>43</v>
      </c>
      <c r="E7198">
        <v>0</v>
      </c>
    </row>
    <row r="7199" spans="1:5" hidden="1">
      <c r="A7199">
        <v>2004</v>
      </c>
      <c r="B7199" t="s">
        <v>6</v>
      </c>
      <c r="C7199" t="s">
        <v>81</v>
      </c>
      <c r="D7199" t="s">
        <v>44</v>
      </c>
      <c r="E7199">
        <v>16942</v>
      </c>
    </row>
    <row r="7200" spans="1:5" hidden="1">
      <c r="A7200">
        <v>2004</v>
      </c>
      <c r="B7200" t="s">
        <v>6</v>
      </c>
      <c r="C7200" t="s">
        <v>81</v>
      </c>
      <c r="D7200" t="s">
        <v>45</v>
      </c>
      <c r="E7200">
        <v>836041</v>
      </c>
    </row>
    <row r="7201" spans="1:5" hidden="1">
      <c r="A7201">
        <v>2004</v>
      </c>
      <c r="B7201" t="s">
        <v>6</v>
      </c>
      <c r="C7201" t="s">
        <v>81</v>
      </c>
      <c r="D7201" t="s">
        <v>46</v>
      </c>
      <c r="E7201">
        <v>814089</v>
      </c>
    </row>
    <row r="7202" spans="1:5" hidden="1">
      <c r="A7202">
        <v>2004</v>
      </c>
      <c r="B7202" t="s">
        <v>6</v>
      </c>
      <c r="C7202" t="s">
        <v>81</v>
      </c>
      <c r="D7202" t="s">
        <v>47</v>
      </c>
      <c r="E7202">
        <v>21952</v>
      </c>
    </row>
    <row r="7203" spans="1:5" hidden="1">
      <c r="A7203">
        <v>2004</v>
      </c>
      <c r="B7203" t="s">
        <v>6</v>
      </c>
      <c r="C7203" t="s">
        <v>81</v>
      </c>
      <c r="D7203" t="s">
        <v>48</v>
      </c>
      <c r="E7203">
        <v>3265153</v>
      </c>
    </row>
    <row r="7204" spans="1:5" hidden="1">
      <c r="A7204">
        <v>2004</v>
      </c>
      <c r="B7204" t="s">
        <v>6</v>
      </c>
      <c r="C7204" t="s">
        <v>81</v>
      </c>
      <c r="D7204" t="s">
        <v>49</v>
      </c>
      <c r="E7204">
        <v>1004630</v>
      </c>
    </row>
    <row r="7205" spans="1:5" hidden="1">
      <c r="A7205">
        <v>2004</v>
      </c>
      <c r="B7205" t="s">
        <v>6</v>
      </c>
      <c r="C7205" t="s">
        <v>81</v>
      </c>
      <c r="D7205" t="s">
        <v>50</v>
      </c>
      <c r="E7205">
        <v>665691</v>
      </c>
    </row>
    <row r="7206" spans="1:5" hidden="1">
      <c r="A7206">
        <v>2004</v>
      </c>
      <c r="B7206" t="s">
        <v>6</v>
      </c>
      <c r="C7206" t="s">
        <v>81</v>
      </c>
      <c r="D7206" t="s">
        <v>51</v>
      </c>
      <c r="E7206">
        <v>57360</v>
      </c>
    </row>
    <row r="7207" spans="1:5" hidden="1">
      <c r="A7207">
        <v>2004</v>
      </c>
      <c r="B7207" t="s">
        <v>6</v>
      </c>
      <c r="C7207" t="s">
        <v>81</v>
      </c>
      <c r="D7207" t="s">
        <v>52</v>
      </c>
      <c r="E7207">
        <v>281195</v>
      </c>
    </row>
    <row r="7208" spans="1:5" hidden="1">
      <c r="A7208">
        <v>2004</v>
      </c>
      <c r="B7208" t="s">
        <v>6</v>
      </c>
      <c r="C7208" t="s">
        <v>81</v>
      </c>
      <c r="D7208" t="s">
        <v>53</v>
      </c>
      <c r="E7208">
        <v>383</v>
      </c>
    </row>
    <row r="7209" spans="1:5" hidden="1">
      <c r="A7209">
        <v>2004</v>
      </c>
      <c r="B7209" t="s">
        <v>6</v>
      </c>
      <c r="C7209" t="s">
        <v>81</v>
      </c>
      <c r="D7209" t="s">
        <v>54</v>
      </c>
      <c r="E7209">
        <v>0</v>
      </c>
    </row>
    <row r="7210" spans="1:5" hidden="1">
      <c r="A7210">
        <v>2004</v>
      </c>
      <c r="B7210" t="s">
        <v>6</v>
      </c>
      <c r="C7210" t="s">
        <v>81</v>
      </c>
      <c r="D7210" t="s">
        <v>55</v>
      </c>
      <c r="E7210">
        <v>1093329</v>
      </c>
    </row>
    <row r="7211" spans="1:5" hidden="1">
      <c r="A7211">
        <v>2004</v>
      </c>
      <c r="B7211" t="s">
        <v>6</v>
      </c>
      <c r="C7211" t="s">
        <v>81</v>
      </c>
      <c r="D7211" t="s">
        <v>56</v>
      </c>
      <c r="E7211">
        <v>1167194</v>
      </c>
    </row>
    <row r="7212" spans="1:5" hidden="1">
      <c r="A7212">
        <v>2004</v>
      </c>
      <c r="B7212" t="s">
        <v>6</v>
      </c>
      <c r="C7212" t="s">
        <v>81</v>
      </c>
      <c r="D7212" t="s">
        <v>57</v>
      </c>
      <c r="E7212">
        <v>1065318</v>
      </c>
    </row>
    <row r="7213" spans="1:5" hidden="1">
      <c r="A7213">
        <v>2004</v>
      </c>
      <c r="B7213" t="s">
        <v>6</v>
      </c>
      <c r="C7213" t="s">
        <v>81</v>
      </c>
      <c r="D7213" t="s">
        <v>58</v>
      </c>
      <c r="E7213">
        <v>101877</v>
      </c>
    </row>
    <row r="7214" spans="1:5" hidden="1">
      <c r="A7214">
        <v>2004</v>
      </c>
      <c r="B7214" t="s">
        <v>6</v>
      </c>
      <c r="C7214" t="s">
        <v>81</v>
      </c>
      <c r="D7214" t="s">
        <v>59</v>
      </c>
      <c r="E7214">
        <v>1314801</v>
      </c>
    </row>
    <row r="7215" spans="1:5" hidden="1">
      <c r="A7215">
        <v>2004</v>
      </c>
      <c r="B7215" t="s">
        <v>6</v>
      </c>
      <c r="C7215" t="s">
        <v>81</v>
      </c>
      <c r="D7215" t="s">
        <v>60</v>
      </c>
      <c r="E7215">
        <v>72124</v>
      </c>
    </row>
    <row r="7216" spans="1:5" hidden="1">
      <c r="A7216">
        <v>2004</v>
      </c>
      <c r="B7216" t="s">
        <v>6</v>
      </c>
      <c r="C7216" t="s">
        <v>81</v>
      </c>
      <c r="D7216" t="s">
        <v>61</v>
      </c>
      <c r="E7216">
        <v>70311</v>
      </c>
    </row>
    <row r="7217" spans="1:6" hidden="1">
      <c r="A7217">
        <v>2004</v>
      </c>
      <c r="B7217" t="s">
        <v>6</v>
      </c>
      <c r="C7217" t="s">
        <v>81</v>
      </c>
      <c r="D7217" t="s">
        <v>62</v>
      </c>
      <c r="E7217">
        <v>59963</v>
      </c>
    </row>
    <row r="7218" spans="1:6" hidden="1">
      <c r="A7218">
        <v>2004</v>
      </c>
      <c r="B7218" t="s">
        <v>6</v>
      </c>
      <c r="C7218" t="s">
        <v>81</v>
      </c>
      <c r="D7218" t="s">
        <v>64</v>
      </c>
      <c r="E7218">
        <v>1112403</v>
      </c>
    </row>
    <row r="7219" spans="1:6" hidden="1">
      <c r="A7219">
        <v>2004</v>
      </c>
      <c r="B7219" t="s">
        <v>6</v>
      </c>
      <c r="C7219" t="s">
        <v>81</v>
      </c>
      <c r="D7219" t="s">
        <v>66</v>
      </c>
      <c r="E7219">
        <v>30562</v>
      </c>
    </row>
    <row r="7220" spans="1:6" hidden="1">
      <c r="A7220">
        <v>2004</v>
      </c>
      <c r="B7220" t="s">
        <v>6</v>
      </c>
      <c r="C7220" t="s">
        <v>81</v>
      </c>
      <c r="D7220" t="s">
        <v>67</v>
      </c>
      <c r="E7220">
        <v>185786</v>
      </c>
    </row>
    <row r="7221" spans="1:6" hidden="1">
      <c r="A7221">
        <v>2004</v>
      </c>
      <c r="B7221" t="s">
        <v>6</v>
      </c>
      <c r="C7221" t="s">
        <v>81</v>
      </c>
      <c r="D7221" t="s">
        <v>68</v>
      </c>
      <c r="E7221">
        <v>56</v>
      </c>
    </row>
    <row r="7222" spans="1:6" hidden="1">
      <c r="A7222">
        <v>2004</v>
      </c>
      <c r="B7222" t="s">
        <v>6</v>
      </c>
      <c r="C7222" t="s">
        <v>81</v>
      </c>
      <c r="D7222" t="s">
        <v>69</v>
      </c>
      <c r="E7222">
        <v>184219</v>
      </c>
    </row>
    <row r="7223" spans="1:6" hidden="1">
      <c r="A7223">
        <v>2004</v>
      </c>
      <c r="B7223" t="s">
        <v>6</v>
      </c>
      <c r="C7223" t="s">
        <v>81</v>
      </c>
      <c r="D7223" t="s">
        <v>70</v>
      </c>
      <c r="E7223">
        <v>1511</v>
      </c>
    </row>
    <row r="7224" spans="1:6" hidden="1">
      <c r="A7224">
        <v>2004</v>
      </c>
      <c r="B7224" t="s">
        <v>6</v>
      </c>
      <c r="C7224" t="s">
        <v>81</v>
      </c>
      <c r="D7224" t="s">
        <v>86</v>
      </c>
      <c r="E7224">
        <v>21694943</v>
      </c>
    </row>
    <row r="7225" spans="1:6" hidden="1">
      <c r="A7225">
        <v>2004</v>
      </c>
      <c r="B7225" t="s">
        <v>6</v>
      </c>
      <c r="C7225" t="s">
        <v>81</v>
      </c>
      <c r="D7225" t="s">
        <v>87</v>
      </c>
      <c r="E7225">
        <v>18712175</v>
      </c>
    </row>
    <row r="7226" spans="1:6" hidden="1">
      <c r="A7226">
        <v>2004</v>
      </c>
      <c r="B7226" t="s">
        <v>6</v>
      </c>
      <c r="C7226" t="s">
        <v>81</v>
      </c>
      <c r="D7226" t="s">
        <v>88</v>
      </c>
      <c r="E7226">
        <v>757508</v>
      </c>
    </row>
    <row r="7227" spans="1:6" hidden="1">
      <c r="A7227">
        <v>2004</v>
      </c>
      <c r="B7227" t="s">
        <v>6</v>
      </c>
      <c r="C7227" t="s">
        <v>81</v>
      </c>
      <c r="D7227" t="s">
        <v>89</v>
      </c>
      <c r="E7227">
        <v>2225261</v>
      </c>
    </row>
    <row r="7228" spans="1:6" hidden="1">
      <c r="A7228">
        <v>2004</v>
      </c>
      <c r="B7228" t="s">
        <v>6</v>
      </c>
      <c r="C7228" t="s">
        <v>81</v>
      </c>
      <c r="D7228" t="s">
        <v>77</v>
      </c>
      <c r="E7228">
        <v>1775184</v>
      </c>
    </row>
    <row r="7229" spans="1:6" hidden="1">
      <c r="A7229">
        <v>2004</v>
      </c>
      <c r="B7229" t="s">
        <v>90</v>
      </c>
      <c r="C7229" t="s">
        <v>7</v>
      </c>
      <c r="D7229" t="s">
        <v>263</v>
      </c>
      <c r="E7229">
        <v>91227</v>
      </c>
    </row>
    <row r="7230" spans="1:6" hidden="1">
      <c r="A7230">
        <v>2004</v>
      </c>
      <c r="B7230" t="s">
        <v>90</v>
      </c>
      <c r="C7230" t="s">
        <v>7</v>
      </c>
      <c r="D7230" t="s">
        <v>8</v>
      </c>
      <c r="E7230">
        <v>0</v>
      </c>
      <c r="F7230">
        <v>20</v>
      </c>
    </row>
    <row r="7231" spans="1:6" hidden="1">
      <c r="A7231">
        <v>2004</v>
      </c>
      <c r="B7231" t="s">
        <v>90</v>
      </c>
      <c r="C7231" t="s">
        <v>7</v>
      </c>
      <c r="D7231" t="s">
        <v>9</v>
      </c>
      <c r="E7231">
        <v>0</v>
      </c>
      <c r="F7231">
        <v>20</v>
      </c>
    </row>
    <row r="7232" spans="1:6" hidden="1">
      <c r="A7232">
        <v>2004</v>
      </c>
      <c r="B7232" t="s">
        <v>90</v>
      </c>
      <c r="C7232" t="s">
        <v>10</v>
      </c>
      <c r="D7232" t="s">
        <v>11</v>
      </c>
      <c r="E7232">
        <v>660291</v>
      </c>
    </row>
    <row r="7233" spans="1:5" hidden="1">
      <c r="A7233">
        <v>2004</v>
      </c>
      <c r="B7233" t="s">
        <v>90</v>
      </c>
      <c r="C7233" t="s">
        <v>10</v>
      </c>
      <c r="D7233" t="s">
        <v>91</v>
      </c>
      <c r="E7233">
        <v>6518411</v>
      </c>
    </row>
    <row r="7234" spans="1:5" hidden="1">
      <c r="A7234">
        <v>2004</v>
      </c>
      <c r="B7234" t="s">
        <v>90</v>
      </c>
      <c r="C7234" t="s">
        <v>10</v>
      </c>
      <c r="D7234" t="s">
        <v>92</v>
      </c>
      <c r="E7234">
        <v>5339995</v>
      </c>
    </row>
    <row r="7235" spans="1:5" hidden="1">
      <c r="A7235">
        <v>2004</v>
      </c>
      <c r="B7235" t="s">
        <v>90</v>
      </c>
      <c r="C7235" t="s">
        <v>10</v>
      </c>
      <c r="D7235" t="s">
        <v>14</v>
      </c>
      <c r="E7235">
        <v>3609578</v>
      </c>
    </row>
    <row r="7236" spans="1:5" hidden="1">
      <c r="A7236">
        <v>2004</v>
      </c>
      <c r="B7236" t="s">
        <v>90</v>
      </c>
      <c r="C7236" t="s">
        <v>10</v>
      </c>
      <c r="D7236" t="s">
        <v>17</v>
      </c>
      <c r="E7236">
        <v>3854950</v>
      </c>
    </row>
    <row r="7237" spans="1:5" hidden="1">
      <c r="A7237">
        <v>2004</v>
      </c>
      <c r="B7237" t="s">
        <v>90</v>
      </c>
      <c r="C7237" t="s">
        <v>10</v>
      </c>
      <c r="D7237" t="s">
        <v>18</v>
      </c>
      <c r="E7237">
        <v>1949968</v>
      </c>
    </row>
    <row r="7238" spans="1:5" hidden="1">
      <c r="A7238">
        <v>2004</v>
      </c>
      <c r="B7238" t="s">
        <v>90</v>
      </c>
      <c r="C7238" t="s">
        <v>10</v>
      </c>
      <c r="D7238" t="s">
        <v>19</v>
      </c>
      <c r="E7238">
        <v>1708554</v>
      </c>
    </row>
    <row r="7239" spans="1:5" hidden="1">
      <c r="A7239">
        <v>2004</v>
      </c>
      <c r="B7239" t="s">
        <v>90</v>
      </c>
      <c r="C7239" t="s">
        <v>10</v>
      </c>
      <c r="D7239" t="s">
        <v>21</v>
      </c>
      <c r="E7239">
        <v>1708554</v>
      </c>
    </row>
    <row r="7240" spans="1:5" hidden="1">
      <c r="A7240">
        <v>2004</v>
      </c>
      <c r="B7240" t="s">
        <v>90</v>
      </c>
      <c r="C7240" t="s">
        <v>10</v>
      </c>
      <c r="D7240" t="s">
        <v>22</v>
      </c>
      <c r="E7240">
        <v>-807873</v>
      </c>
    </row>
    <row r="7241" spans="1:5" hidden="1">
      <c r="A7241">
        <v>2004</v>
      </c>
      <c r="B7241" t="s">
        <v>90</v>
      </c>
      <c r="C7241" t="s">
        <v>23</v>
      </c>
      <c r="D7241" t="s">
        <v>24</v>
      </c>
      <c r="E7241">
        <v>2844888</v>
      </c>
    </row>
    <row r="7242" spans="1:5" hidden="1">
      <c r="A7242">
        <v>2004</v>
      </c>
      <c r="B7242" t="s">
        <v>90</v>
      </c>
      <c r="C7242" t="s">
        <v>23</v>
      </c>
      <c r="D7242" t="s">
        <v>25</v>
      </c>
      <c r="E7242">
        <v>2406522</v>
      </c>
    </row>
    <row r="7243" spans="1:5" hidden="1">
      <c r="A7243">
        <v>2004</v>
      </c>
      <c r="B7243" t="s">
        <v>90</v>
      </c>
      <c r="C7243" t="s">
        <v>23</v>
      </c>
      <c r="D7243" t="s">
        <v>26</v>
      </c>
      <c r="E7243">
        <v>438366</v>
      </c>
    </row>
    <row r="7244" spans="1:5" hidden="1">
      <c r="A7244">
        <v>2004</v>
      </c>
      <c r="B7244" t="s">
        <v>90</v>
      </c>
      <c r="C7244" t="s">
        <v>23</v>
      </c>
      <c r="D7244" t="s">
        <v>27</v>
      </c>
      <c r="E7244">
        <v>88837</v>
      </c>
    </row>
    <row r="7245" spans="1:5" hidden="1">
      <c r="A7245">
        <v>2004</v>
      </c>
      <c r="B7245" t="s">
        <v>90</v>
      </c>
      <c r="C7245" t="s">
        <v>23</v>
      </c>
      <c r="D7245" t="s">
        <v>29</v>
      </c>
      <c r="E7245">
        <v>88837</v>
      </c>
    </row>
    <row r="7246" spans="1:5" hidden="1">
      <c r="A7246">
        <v>2004</v>
      </c>
      <c r="B7246" t="s">
        <v>90</v>
      </c>
      <c r="C7246" t="s">
        <v>23</v>
      </c>
      <c r="D7246" t="s">
        <v>33</v>
      </c>
      <c r="E7246">
        <v>2040325</v>
      </c>
    </row>
    <row r="7247" spans="1:5" hidden="1">
      <c r="A7247">
        <v>2004</v>
      </c>
      <c r="B7247" t="s">
        <v>90</v>
      </c>
      <c r="C7247" t="s">
        <v>23</v>
      </c>
      <c r="D7247" t="s">
        <v>34</v>
      </c>
      <c r="E7247">
        <v>122796</v>
      </c>
    </row>
    <row r="7248" spans="1:5" hidden="1">
      <c r="A7248">
        <v>2004</v>
      </c>
      <c r="B7248" t="s">
        <v>90</v>
      </c>
      <c r="C7248" t="s">
        <v>23</v>
      </c>
      <c r="D7248" t="s">
        <v>35</v>
      </c>
      <c r="E7248">
        <v>224745</v>
      </c>
    </row>
    <row r="7249" spans="1:6" hidden="1">
      <c r="A7249">
        <v>2004</v>
      </c>
      <c r="B7249" t="s">
        <v>90</v>
      </c>
      <c r="C7249" t="s">
        <v>23</v>
      </c>
      <c r="D7249" t="s">
        <v>36</v>
      </c>
      <c r="E7249">
        <v>1672118</v>
      </c>
    </row>
    <row r="7250" spans="1:6" hidden="1">
      <c r="A7250">
        <v>2004</v>
      </c>
      <c r="B7250" t="s">
        <v>90</v>
      </c>
      <c r="C7250" t="s">
        <v>23</v>
      </c>
      <c r="D7250" t="s">
        <v>37</v>
      </c>
      <c r="E7250">
        <v>512385</v>
      </c>
    </row>
    <row r="7251" spans="1:6" hidden="1">
      <c r="A7251">
        <v>2004</v>
      </c>
      <c r="B7251" t="s">
        <v>90</v>
      </c>
      <c r="C7251" t="s">
        <v>23</v>
      </c>
      <c r="D7251" t="s">
        <v>38</v>
      </c>
      <c r="E7251">
        <v>1159733</v>
      </c>
    </row>
    <row r="7252" spans="1:6" hidden="1">
      <c r="A7252">
        <v>2004</v>
      </c>
      <c r="B7252" t="s">
        <v>90</v>
      </c>
      <c r="C7252" t="s">
        <v>23</v>
      </c>
      <c r="D7252" t="s">
        <v>39</v>
      </c>
      <c r="E7252">
        <v>232864</v>
      </c>
    </row>
    <row r="7253" spans="1:6" hidden="1">
      <c r="A7253">
        <v>2004</v>
      </c>
      <c r="B7253" t="s">
        <v>90</v>
      </c>
      <c r="C7253" t="s">
        <v>23</v>
      </c>
      <c r="D7253" t="s">
        <v>93</v>
      </c>
      <c r="E7253">
        <v>0</v>
      </c>
      <c r="F7253">
        <v>20</v>
      </c>
    </row>
    <row r="7254" spans="1:6" hidden="1">
      <c r="A7254">
        <v>2004</v>
      </c>
      <c r="B7254" t="s">
        <v>90</v>
      </c>
      <c r="C7254" t="s">
        <v>23</v>
      </c>
      <c r="D7254" t="s">
        <v>94</v>
      </c>
      <c r="E7254">
        <v>0</v>
      </c>
      <c r="F7254">
        <v>20</v>
      </c>
    </row>
    <row r="7255" spans="1:6" hidden="1">
      <c r="A7255">
        <v>2004</v>
      </c>
      <c r="B7255" t="s">
        <v>90</v>
      </c>
      <c r="C7255" t="s">
        <v>23</v>
      </c>
      <c r="D7255" t="s">
        <v>95</v>
      </c>
      <c r="E7255">
        <v>0</v>
      </c>
      <c r="F7255">
        <v>20</v>
      </c>
    </row>
    <row r="7256" spans="1:6" hidden="1">
      <c r="A7256">
        <v>2004</v>
      </c>
      <c r="B7256" t="s">
        <v>90</v>
      </c>
      <c r="C7256" t="s">
        <v>23</v>
      </c>
      <c r="D7256" t="s">
        <v>96</v>
      </c>
      <c r="E7256">
        <v>0</v>
      </c>
      <c r="F7256">
        <v>20</v>
      </c>
    </row>
    <row r="7257" spans="1:6" hidden="1">
      <c r="A7257">
        <v>2004</v>
      </c>
      <c r="B7257" t="s">
        <v>90</v>
      </c>
      <c r="C7257" t="s">
        <v>23</v>
      </c>
      <c r="D7257" t="s">
        <v>40</v>
      </c>
      <c r="E7257">
        <v>0</v>
      </c>
    </row>
    <row r="7258" spans="1:6" hidden="1">
      <c r="A7258">
        <v>2004</v>
      </c>
      <c r="B7258" t="s">
        <v>90</v>
      </c>
      <c r="C7258" t="s">
        <v>23</v>
      </c>
      <c r="D7258" t="s">
        <v>41</v>
      </c>
      <c r="E7258">
        <v>0</v>
      </c>
    </row>
    <row r="7259" spans="1:6" hidden="1">
      <c r="A7259">
        <v>2004</v>
      </c>
      <c r="B7259" t="s">
        <v>90</v>
      </c>
      <c r="C7259" t="s">
        <v>23</v>
      </c>
      <c r="D7259" t="s">
        <v>42</v>
      </c>
      <c r="E7259">
        <v>0</v>
      </c>
    </row>
    <row r="7260" spans="1:6" hidden="1">
      <c r="A7260">
        <v>2004</v>
      </c>
      <c r="B7260" t="s">
        <v>90</v>
      </c>
      <c r="C7260" t="s">
        <v>23</v>
      </c>
      <c r="D7260" t="s">
        <v>43</v>
      </c>
      <c r="E7260">
        <v>0</v>
      </c>
    </row>
    <row r="7261" spans="1:6" hidden="1">
      <c r="A7261">
        <v>2004</v>
      </c>
      <c r="B7261" t="s">
        <v>90</v>
      </c>
      <c r="C7261" t="s">
        <v>23</v>
      </c>
      <c r="D7261" t="s">
        <v>44</v>
      </c>
      <c r="E7261">
        <v>12546</v>
      </c>
    </row>
    <row r="7262" spans="1:6" hidden="1">
      <c r="A7262">
        <v>2004</v>
      </c>
      <c r="B7262" t="s">
        <v>90</v>
      </c>
      <c r="C7262" t="s">
        <v>23</v>
      </c>
      <c r="D7262" t="s">
        <v>45</v>
      </c>
      <c r="E7262">
        <v>154399</v>
      </c>
    </row>
    <row r="7263" spans="1:6" hidden="1">
      <c r="A7263">
        <v>2004</v>
      </c>
      <c r="B7263" t="s">
        <v>90</v>
      </c>
      <c r="C7263" t="s">
        <v>23</v>
      </c>
      <c r="D7263" t="s">
        <v>46</v>
      </c>
      <c r="E7263">
        <v>154399</v>
      </c>
    </row>
    <row r="7264" spans="1:6" hidden="1">
      <c r="A7264">
        <v>2004</v>
      </c>
      <c r="B7264" t="s">
        <v>90</v>
      </c>
      <c r="C7264" t="s">
        <v>23</v>
      </c>
      <c r="D7264" t="s">
        <v>47</v>
      </c>
      <c r="E7264">
        <v>0</v>
      </c>
    </row>
    <row r="7265" spans="1:5" hidden="1">
      <c r="A7265">
        <v>2004</v>
      </c>
      <c r="B7265" t="s">
        <v>90</v>
      </c>
      <c r="C7265" t="s">
        <v>23</v>
      </c>
      <c r="D7265" t="s">
        <v>48</v>
      </c>
      <c r="E7265">
        <v>37569</v>
      </c>
    </row>
    <row r="7266" spans="1:5" hidden="1">
      <c r="A7266">
        <v>2004</v>
      </c>
      <c r="B7266" t="s">
        <v>90</v>
      </c>
      <c r="C7266" t="s">
        <v>23</v>
      </c>
      <c r="D7266" t="s">
        <v>55</v>
      </c>
      <c r="E7266">
        <v>37569</v>
      </c>
    </row>
    <row r="7267" spans="1:5" hidden="1">
      <c r="A7267">
        <v>2004</v>
      </c>
      <c r="B7267" t="s">
        <v>90</v>
      </c>
      <c r="C7267" t="s">
        <v>23</v>
      </c>
      <c r="D7267" t="s">
        <v>59</v>
      </c>
      <c r="E7267">
        <v>163441</v>
      </c>
    </row>
    <row r="7268" spans="1:5" hidden="1">
      <c r="A7268">
        <v>2004</v>
      </c>
      <c r="B7268" t="s">
        <v>90</v>
      </c>
      <c r="C7268" t="s">
        <v>23</v>
      </c>
      <c r="D7268" t="s">
        <v>60</v>
      </c>
      <c r="E7268">
        <v>45467</v>
      </c>
    </row>
    <row r="7269" spans="1:5" hidden="1">
      <c r="A7269">
        <v>2004</v>
      </c>
      <c r="B7269" t="s">
        <v>90</v>
      </c>
      <c r="C7269" t="s">
        <v>23</v>
      </c>
      <c r="D7269" t="s">
        <v>64</v>
      </c>
      <c r="E7269">
        <v>117974</v>
      </c>
    </row>
    <row r="7270" spans="1:5" hidden="1">
      <c r="A7270">
        <v>2004</v>
      </c>
      <c r="B7270" t="s">
        <v>90</v>
      </c>
      <c r="C7270" t="s">
        <v>23</v>
      </c>
      <c r="D7270" t="s">
        <v>66</v>
      </c>
      <c r="E7270">
        <v>0</v>
      </c>
    </row>
    <row r="7271" spans="1:5" hidden="1">
      <c r="A7271">
        <v>2004</v>
      </c>
      <c r="B7271" t="s">
        <v>90</v>
      </c>
      <c r="C7271" t="s">
        <v>23</v>
      </c>
      <c r="D7271" t="s">
        <v>67</v>
      </c>
      <c r="E7271">
        <v>4510</v>
      </c>
    </row>
    <row r="7272" spans="1:5" hidden="1">
      <c r="A7272">
        <v>2004</v>
      </c>
      <c r="B7272" t="s">
        <v>90</v>
      </c>
      <c r="C7272" t="s">
        <v>23</v>
      </c>
      <c r="D7272" t="s">
        <v>68</v>
      </c>
      <c r="E7272">
        <v>56</v>
      </c>
    </row>
    <row r="7273" spans="1:5" hidden="1">
      <c r="A7273">
        <v>2004</v>
      </c>
      <c r="B7273" t="s">
        <v>90</v>
      </c>
      <c r="C7273" t="s">
        <v>23</v>
      </c>
      <c r="D7273" t="s">
        <v>70</v>
      </c>
      <c r="E7273">
        <v>4454</v>
      </c>
    </row>
    <row r="7274" spans="1:5" hidden="1">
      <c r="A7274">
        <v>2004</v>
      </c>
      <c r="B7274" t="s">
        <v>90</v>
      </c>
      <c r="C7274" t="s">
        <v>23</v>
      </c>
      <c r="D7274" t="s">
        <v>71</v>
      </c>
      <c r="E7274">
        <v>-831</v>
      </c>
    </row>
    <row r="7275" spans="1:5" hidden="1">
      <c r="A7275">
        <v>2004</v>
      </c>
      <c r="B7275" t="s">
        <v>90</v>
      </c>
      <c r="C7275" t="s">
        <v>23</v>
      </c>
      <c r="D7275" t="s">
        <v>72</v>
      </c>
      <c r="E7275">
        <v>9458919</v>
      </c>
    </row>
    <row r="7276" spans="1:5" hidden="1">
      <c r="A7276">
        <v>2004</v>
      </c>
      <c r="B7276" t="s">
        <v>90</v>
      </c>
      <c r="C7276" t="s">
        <v>23</v>
      </c>
      <c r="D7276" t="s">
        <v>76</v>
      </c>
      <c r="E7276">
        <v>2647412</v>
      </c>
    </row>
    <row r="7277" spans="1:5" hidden="1">
      <c r="A7277">
        <v>2004</v>
      </c>
      <c r="B7277" t="s">
        <v>90</v>
      </c>
      <c r="C7277" t="s">
        <v>23</v>
      </c>
      <c r="D7277" t="s">
        <v>77</v>
      </c>
      <c r="E7277">
        <v>1178416</v>
      </c>
    </row>
    <row r="7278" spans="1:5" hidden="1">
      <c r="A7278">
        <v>2004</v>
      </c>
      <c r="B7278" t="s">
        <v>90</v>
      </c>
      <c r="C7278" t="s">
        <v>23</v>
      </c>
      <c r="D7278" t="s">
        <v>78</v>
      </c>
      <c r="E7278">
        <v>2177541</v>
      </c>
    </row>
    <row r="7279" spans="1:5" hidden="1">
      <c r="A7279">
        <v>2004</v>
      </c>
      <c r="B7279" t="s">
        <v>90</v>
      </c>
      <c r="C7279" t="s">
        <v>23</v>
      </c>
      <c r="D7279" t="s">
        <v>79</v>
      </c>
      <c r="E7279">
        <v>469871</v>
      </c>
    </row>
    <row r="7280" spans="1:5" hidden="1">
      <c r="A7280">
        <v>2004</v>
      </c>
      <c r="B7280" t="s">
        <v>90</v>
      </c>
      <c r="C7280" t="s">
        <v>23</v>
      </c>
      <c r="D7280" t="s">
        <v>80</v>
      </c>
      <c r="E7280">
        <v>0</v>
      </c>
    </row>
    <row r="7281" spans="1:6" hidden="1">
      <c r="A7281">
        <v>2004</v>
      </c>
      <c r="B7281" t="s">
        <v>90</v>
      </c>
      <c r="C7281" t="s">
        <v>81</v>
      </c>
      <c r="D7281" t="s">
        <v>30</v>
      </c>
      <c r="E7281">
        <v>24892</v>
      </c>
    </row>
    <row r="7282" spans="1:6" hidden="1">
      <c r="A7282">
        <v>2004</v>
      </c>
      <c r="B7282" t="s">
        <v>90</v>
      </c>
      <c r="C7282" t="s">
        <v>81</v>
      </c>
      <c r="D7282" t="s">
        <v>32</v>
      </c>
      <c r="E7282">
        <v>24892</v>
      </c>
    </row>
    <row r="7283" spans="1:6" hidden="1">
      <c r="A7283">
        <v>2004</v>
      </c>
      <c r="B7283" t="s">
        <v>90</v>
      </c>
      <c r="C7283" t="s">
        <v>81</v>
      </c>
      <c r="D7283" t="s">
        <v>33</v>
      </c>
      <c r="E7283">
        <v>380715</v>
      </c>
    </row>
    <row r="7284" spans="1:6" hidden="1">
      <c r="A7284">
        <v>2004</v>
      </c>
      <c r="B7284" t="s">
        <v>90</v>
      </c>
      <c r="C7284" t="s">
        <v>81</v>
      </c>
      <c r="D7284" t="s">
        <v>34</v>
      </c>
      <c r="E7284">
        <v>152353</v>
      </c>
    </row>
    <row r="7285" spans="1:6" hidden="1">
      <c r="A7285">
        <v>2004</v>
      </c>
      <c r="B7285" t="s">
        <v>90</v>
      </c>
      <c r="C7285" t="s">
        <v>81</v>
      </c>
      <c r="D7285" t="s">
        <v>35</v>
      </c>
      <c r="E7285">
        <v>135925</v>
      </c>
    </row>
    <row r="7286" spans="1:6" hidden="1">
      <c r="A7286">
        <v>2004</v>
      </c>
      <c r="B7286" t="s">
        <v>90</v>
      </c>
      <c r="C7286" t="s">
        <v>81</v>
      </c>
      <c r="D7286" t="s">
        <v>36</v>
      </c>
      <c r="E7286">
        <v>223811</v>
      </c>
    </row>
    <row r="7287" spans="1:6" hidden="1">
      <c r="A7287">
        <v>2004</v>
      </c>
      <c r="B7287" t="s">
        <v>90</v>
      </c>
      <c r="C7287" t="s">
        <v>81</v>
      </c>
      <c r="D7287" t="s">
        <v>37</v>
      </c>
      <c r="E7287">
        <v>223811</v>
      </c>
    </row>
    <row r="7288" spans="1:6" hidden="1">
      <c r="A7288">
        <v>2004</v>
      </c>
      <c r="B7288" t="s">
        <v>90</v>
      </c>
      <c r="C7288" t="s">
        <v>81</v>
      </c>
      <c r="D7288" t="s">
        <v>38</v>
      </c>
      <c r="E7288">
        <v>0</v>
      </c>
    </row>
    <row r="7289" spans="1:6" hidden="1">
      <c r="A7289">
        <v>2004</v>
      </c>
      <c r="B7289" t="s">
        <v>90</v>
      </c>
      <c r="C7289" t="s">
        <v>81</v>
      </c>
      <c r="D7289" t="s">
        <v>39</v>
      </c>
      <c r="E7289">
        <v>2870</v>
      </c>
    </row>
    <row r="7290" spans="1:6" hidden="1">
      <c r="A7290">
        <v>2004</v>
      </c>
      <c r="B7290" t="s">
        <v>90</v>
      </c>
      <c r="C7290" t="s">
        <v>81</v>
      </c>
      <c r="D7290" t="s">
        <v>93</v>
      </c>
      <c r="E7290">
        <v>0</v>
      </c>
      <c r="F7290">
        <v>20</v>
      </c>
    </row>
    <row r="7291" spans="1:6" hidden="1">
      <c r="A7291">
        <v>2004</v>
      </c>
      <c r="B7291" t="s">
        <v>90</v>
      </c>
      <c r="C7291" t="s">
        <v>81</v>
      </c>
      <c r="D7291" t="s">
        <v>94</v>
      </c>
      <c r="E7291">
        <v>0</v>
      </c>
      <c r="F7291">
        <v>20</v>
      </c>
    </row>
    <row r="7292" spans="1:6" hidden="1">
      <c r="A7292">
        <v>2004</v>
      </c>
      <c r="B7292" t="s">
        <v>90</v>
      </c>
      <c r="C7292" t="s">
        <v>81</v>
      </c>
      <c r="D7292" t="s">
        <v>95</v>
      </c>
      <c r="E7292">
        <v>0</v>
      </c>
      <c r="F7292">
        <v>20</v>
      </c>
    </row>
    <row r="7293" spans="1:6" hidden="1">
      <c r="A7293">
        <v>2004</v>
      </c>
      <c r="B7293" t="s">
        <v>90</v>
      </c>
      <c r="C7293" t="s">
        <v>81</v>
      </c>
      <c r="D7293" t="s">
        <v>96</v>
      </c>
      <c r="E7293">
        <v>0</v>
      </c>
      <c r="F7293">
        <v>20</v>
      </c>
    </row>
    <row r="7294" spans="1:6" hidden="1">
      <c r="A7294">
        <v>2004</v>
      </c>
      <c r="B7294" t="s">
        <v>90</v>
      </c>
      <c r="C7294" t="s">
        <v>81</v>
      </c>
      <c r="D7294" t="s">
        <v>40</v>
      </c>
      <c r="E7294">
        <v>1681</v>
      </c>
    </row>
    <row r="7295" spans="1:6" hidden="1">
      <c r="A7295">
        <v>2004</v>
      </c>
      <c r="B7295" t="s">
        <v>90</v>
      </c>
      <c r="C7295" t="s">
        <v>81</v>
      </c>
      <c r="D7295" t="s">
        <v>41</v>
      </c>
      <c r="E7295">
        <v>1681</v>
      </c>
    </row>
    <row r="7296" spans="1:6" hidden="1">
      <c r="A7296">
        <v>2004</v>
      </c>
      <c r="B7296" t="s">
        <v>90</v>
      </c>
      <c r="C7296" t="s">
        <v>81</v>
      </c>
      <c r="D7296" t="s">
        <v>42</v>
      </c>
      <c r="E7296">
        <v>0</v>
      </c>
    </row>
    <row r="7297" spans="1:5" hidden="1">
      <c r="A7297">
        <v>2004</v>
      </c>
      <c r="B7297" t="s">
        <v>90</v>
      </c>
      <c r="C7297" t="s">
        <v>81</v>
      </c>
      <c r="D7297" t="s">
        <v>43</v>
      </c>
      <c r="E7297">
        <v>0</v>
      </c>
    </row>
    <row r="7298" spans="1:5" hidden="1">
      <c r="A7298">
        <v>2004</v>
      </c>
      <c r="B7298" t="s">
        <v>90</v>
      </c>
      <c r="C7298" t="s">
        <v>81</v>
      </c>
      <c r="D7298" t="s">
        <v>44</v>
      </c>
      <c r="E7298">
        <v>0</v>
      </c>
    </row>
    <row r="7299" spans="1:5" hidden="1">
      <c r="A7299">
        <v>2004</v>
      </c>
      <c r="B7299" t="s">
        <v>90</v>
      </c>
      <c r="C7299" t="s">
        <v>81</v>
      </c>
      <c r="D7299" t="s">
        <v>48</v>
      </c>
      <c r="E7299">
        <v>35709</v>
      </c>
    </row>
    <row r="7300" spans="1:5" hidden="1">
      <c r="A7300">
        <v>2004</v>
      </c>
      <c r="B7300" t="s">
        <v>90</v>
      </c>
      <c r="C7300" t="s">
        <v>81</v>
      </c>
      <c r="D7300" t="s">
        <v>49</v>
      </c>
      <c r="E7300">
        <v>35709</v>
      </c>
    </row>
    <row r="7301" spans="1:5" hidden="1">
      <c r="A7301">
        <v>2004</v>
      </c>
      <c r="B7301" t="s">
        <v>90</v>
      </c>
      <c r="C7301" t="s">
        <v>81</v>
      </c>
      <c r="D7301" t="s">
        <v>50</v>
      </c>
      <c r="E7301">
        <v>0</v>
      </c>
    </row>
    <row r="7302" spans="1:5" hidden="1">
      <c r="A7302">
        <v>2004</v>
      </c>
      <c r="B7302" t="s">
        <v>90</v>
      </c>
      <c r="C7302" t="s">
        <v>81</v>
      </c>
      <c r="D7302" t="s">
        <v>51</v>
      </c>
      <c r="E7302">
        <v>35709</v>
      </c>
    </row>
    <row r="7303" spans="1:5" hidden="1">
      <c r="A7303">
        <v>2004</v>
      </c>
      <c r="B7303" t="s">
        <v>90</v>
      </c>
      <c r="C7303" t="s">
        <v>81</v>
      </c>
      <c r="D7303" t="s">
        <v>52</v>
      </c>
      <c r="E7303">
        <v>0</v>
      </c>
    </row>
    <row r="7304" spans="1:5" hidden="1">
      <c r="A7304">
        <v>2004</v>
      </c>
      <c r="B7304" t="s">
        <v>90</v>
      </c>
      <c r="C7304" t="s">
        <v>81</v>
      </c>
      <c r="D7304" t="s">
        <v>53</v>
      </c>
      <c r="E7304">
        <v>0</v>
      </c>
    </row>
    <row r="7305" spans="1:5" hidden="1">
      <c r="A7305">
        <v>2004</v>
      </c>
      <c r="B7305" t="s">
        <v>90</v>
      </c>
      <c r="C7305" t="s">
        <v>81</v>
      </c>
      <c r="D7305" t="s">
        <v>54</v>
      </c>
      <c r="E7305">
        <v>0</v>
      </c>
    </row>
    <row r="7306" spans="1:5" hidden="1">
      <c r="A7306">
        <v>2004</v>
      </c>
      <c r="B7306" t="s">
        <v>90</v>
      </c>
      <c r="C7306" t="s">
        <v>81</v>
      </c>
      <c r="D7306" t="s">
        <v>59</v>
      </c>
      <c r="E7306">
        <v>78286</v>
      </c>
    </row>
    <row r="7307" spans="1:5" hidden="1">
      <c r="A7307">
        <v>2004</v>
      </c>
      <c r="B7307" t="s">
        <v>90</v>
      </c>
      <c r="C7307" t="s">
        <v>81</v>
      </c>
      <c r="D7307" t="s">
        <v>61</v>
      </c>
      <c r="E7307">
        <v>41172</v>
      </c>
    </row>
    <row r="7308" spans="1:5" hidden="1">
      <c r="A7308">
        <v>2004</v>
      </c>
      <c r="B7308" t="s">
        <v>90</v>
      </c>
      <c r="C7308" t="s">
        <v>81</v>
      </c>
      <c r="D7308" t="s">
        <v>64</v>
      </c>
      <c r="E7308">
        <v>37114</v>
      </c>
    </row>
    <row r="7309" spans="1:5" hidden="1">
      <c r="A7309">
        <v>2004</v>
      </c>
      <c r="B7309" t="s">
        <v>90</v>
      </c>
      <c r="C7309" t="s">
        <v>81</v>
      </c>
      <c r="D7309" t="s">
        <v>67</v>
      </c>
      <c r="E7309">
        <v>134663</v>
      </c>
    </row>
    <row r="7310" spans="1:5" hidden="1">
      <c r="A7310">
        <v>2004</v>
      </c>
      <c r="B7310" t="s">
        <v>90</v>
      </c>
      <c r="C7310" t="s">
        <v>81</v>
      </c>
      <c r="D7310" t="s">
        <v>69</v>
      </c>
      <c r="E7310">
        <v>133152</v>
      </c>
    </row>
    <row r="7311" spans="1:5" hidden="1">
      <c r="A7311">
        <v>2004</v>
      </c>
      <c r="B7311" t="s">
        <v>90</v>
      </c>
      <c r="C7311" t="s">
        <v>81</v>
      </c>
      <c r="D7311" t="s">
        <v>70</v>
      </c>
      <c r="E7311">
        <v>1511</v>
      </c>
    </row>
    <row r="7312" spans="1:5" hidden="1">
      <c r="A7312">
        <v>2004</v>
      </c>
      <c r="B7312" t="s">
        <v>90</v>
      </c>
      <c r="C7312" t="s">
        <v>81</v>
      </c>
      <c r="D7312" t="s">
        <v>86</v>
      </c>
      <c r="E7312">
        <v>15977330</v>
      </c>
    </row>
    <row r="7313" spans="1:6" hidden="1">
      <c r="A7313">
        <v>2004</v>
      </c>
      <c r="B7313" t="s">
        <v>90</v>
      </c>
      <c r="C7313" t="s">
        <v>81</v>
      </c>
      <c r="D7313" t="s">
        <v>87</v>
      </c>
      <c r="E7313">
        <v>15853333</v>
      </c>
    </row>
    <row r="7314" spans="1:6" hidden="1">
      <c r="A7314">
        <v>2004</v>
      </c>
      <c r="B7314" t="s">
        <v>90</v>
      </c>
      <c r="C7314" t="s">
        <v>81</v>
      </c>
      <c r="D7314" t="s">
        <v>88</v>
      </c>
      <c r="E7314">
        <v>123997</v>
      </c>
    </row>
    <row r="7315" spans="1:6" hidden="1">
      <c r="A7315">
        <v>2004</v>
      </c>
      <c r="B7315" t="s">
        <v>90</v>
      </c>
      <c r="C7315" t="s">
        <v>81</v>
      </c>
      <c r="D7315" t="s">
        <v>77</v>
      </c>
      <c r="E7315">
        <v>1178416</v>
      </c>
    </row>
    <row r="7316" spans="1:6" hidden="1">
      <c r="A7316">
        <v>2004</v>
      </c>
      <c r="B7316" t="s">
        <v>97</v>
      </c>
      <c r="C7316" t="s">
        <v>7</v>
      </c>
      <c r="D7316" t="s">
        <v>263</v>
      </c>
      <c r="E7316">
        <v>-8918</v>
      </c>
    </row>
    <row r="7317" spans="1:6" hidden="1">
      <c r="A7317">
        <v>2004</v>
      </c>
      <c r="B7317" t="s">
        <v>97</v>
      </c>
      <c r="C7317" t="s">
        <v>7</v>
      </c>
      <c r="D7317" t="s">
        <v>8</v>
      </c>
      <c r="E7317">
        <v>0</v>
      </c>
      <c r="F7317">
        <v>20</v>
      </c>
    </row>
    <row r="7318" spans="1:6" hidden="1">
      <c r="A7318">
        <v>2004</v>
      </c>
      <c r="B7318" t="s">
        <v>97</v>
      </c>
      <c r="C7318" t="s">
        <v>7</v>
      </c>
      <c r="D7318" t="s">
        <v>9</v>
      </c>
      <c r="E7318">
        <v>0</v>
      </c>
      <c r="F7318">
        <v>20</v>
      </c>
    </row>
    <row r="7319" spans="1:6" hidden="1">
      <c r="A7319">
        <v>2004</v>
      </c>
      <c r="B7319" t="s">
        <v>97</v>
      </c>
      <c r="C7319" t="s">
        <v>10</v>
      </c>
      <c r="D7319" t="s">
        <v>11</v>
      </c>
      <c r="E7319">
        <v>61464</v>
      </c>
    </row>
    <row r="7320" spans="1:6" hidden="1">
      <c r="A7320">
        <v>2004</v>
      </c>
      <c r="B7320" t="s">
        <v>97</v>
      </c>
      <c r="C7320" t="s">
        <v>10</v>
      </c>
      <c r="D7320" t="s">
        <v>91</v>
      </c>
      <c r="E7320">
        <v>375671</v>
      </c>
    </row>
    <row r="7321" spans="1:6" hidden="1">
      <c r="A7321">
        <v>2004</v>
      </c>
      <c r="B7321" t="s">
        <v>97</v>
      </c>
      <c r="C7321" t="s">
        <v>10</v>
      </c>
      <c r="D7321" t="s">
        <v>92</v>
      </c>
      <c r="E7321">
        <v>315517</v>
      </c>
    </row>
    <row r="7322" spans="1:6" hidden="1">
      <c r="A7322">
        <v>2004</v>
      </c>
      <c r="B7322" t="s">
        <v>97</v>
      </c>
      <c r="C7322" t="s">
        <v>10</v>
      </c>
      <c r="D7322" t="s">
        <v>14</v>
      </c>
      <c r="E7322">
        <v>172979</v>
      </c>
    </row>
    <row r="7323" spans="1:6" hidden="1">
      <c r="A7323">
        <v>2004</v>
      </c>
      <c r="B7323" t="s">
        <v>97</v>
      </c>
      <c r="C7323" t="s">
        <v>10</v>
      </c>
      <c r="D7323" t="s">
        <v>17</v>
      </c>
      <c r="E7323">
        <v>195865</v>
      </c>
    </row>
    <row r="7324" spans="1:6" hidden="1">
      <c r="A7324">
        <v>2004</v>
      </c>
      <c r="B7324" t="s">
        <v>97</v>
      </c>
      <c r="C7324" t="s">
        <v>10</v>
      </c>
      <c r="D7324" t="s">
        <v>18</v>
      </c>
      <c r="E7324">
        <v>171160</v>
      </c>
    </row>
    <row r="7325" spans="1:6" hidden="1">
      <c r="A7325">
        <v>2004</v>
      </c>
      <c r="B7325" t="s">
        <v>97</v>
      </c>
      <c r="C7325" t="s">
        <v>10</v>
      </c>
      <c r="D7325" t="s">
        <v>19</v>
      </c>
      <c r="E7325">
        <v>152181</v>
      </c>
    </row>
    <row r="7326" spans="1:6" hidden="1">
      <c r="A7326">
        <v>2004</v>
      </c>
      <c r="B7326" t="s">
        <v>97</v>
      </c>
      <c r="C7326" t="s">
        <v>10</v>
      </c>
      <c r="D7326" t="s">
        <v>21</v>
      </c>
      <c r="E7326">
        <v>121619</v>
      </c>
    </row>
    <row r="7327" spans="1:6" hidden="1">
      <c r="A7327">
        <v>2004</v>
      </c>
      <c r="B7327" t="s">
        <v>97</v>
      </c>
      <c r="C7327" t="s">
        <v>10</v>
      </c>
      <c r="D7327" t="s">
        <v>22</v>
      </c>
      <c r="E7327">
        <v>18582</v>
      </c>
    </row>
    <row r="7328" spans="1:6" hidden="1">
      <c r="A7328">
        <v>2004</v>
      </c>
      <c r="B7328" t="s">
        <v>97</v>
      </c>
      <c r="C7328" t="s">
        <v>23</v>
      </c>
      <c r="D7328" t="s">
        <v>24</v>
      </c>
      <c r="E7328">
        <v>182963</v>
      </c>
    </row>
    <row r="7329" spans="1:6" hidden="1">
      <c r="A7329">
        <v>2004</v>
      </c>
      <c r="B7329" t="s">
        <v>97</v>
      </c>
      <c r="C7329" t="s">
        <v>23</v>
      </c>
      <c r="D7329" t="s">
        <v>25</v>
      </c>
      <c r="E7329">
        <v>146666</v>
      </c>
    </row>
    <row r="7330" spans="1:6" hidden="1">
      <c r="A7330">
        <v>2004</v>
      </c>
      <c r="B7330" t="s">
        <v>97</v>
      </c>
      <c r="C7330" t="s">
        <v>23</v>
      </c>
      <c r="D7330" t="s">
        <v>26</v>
      </c>
      <c r="E7330">
        <v>36297</v>
      </c>
    </row>
    <row r="7331" spans="1:6" hidden="1">
      <c r="A7331">
        <v>2004</v>
      </c>
      <c r="B7331" t="s">
        <v>97</v>
      </c>
      <c r="C7331" t="s">
        <v>23</v>
      </c>
      <c r="D7331" t="s">
        <v>27</v>
      </c>
      <c r="E7331">
        <v>19729</v>
      </c>
    </row>
    <row r="7332" spans="1:6" hidden="1">
      <c r="A7332">
        <v>2004</v>
      </c>
      <c r="B7332" t="s">
        <v>97</v>
      </c>
      <c r="C7332" t="s">
        <v>23</v>
      </c>
      <c r="D7332" t="s">
        <v>29</v>
      </c>
      <c r="E7332">
        <v>19729</v>
      </c>
    </row>
    <row r="7333" spans="1:6" hidden="1">
      <c r="A7333">
        <v>2004</v>
      </c>
      <c r="B7333" t="s">
        <v>97</v>
      </c>
      <c r="C7333" t="s">
        <v>23</v>
      </c>
      <c r="D7333" t="s">
        <v>33</v>
      </c>
      <c r="E7333">
        <v>232397</v>
      </c>
    </row>
    <row r="7334" spans="1:6" hidden="1">
      <c r="A7334">
        <v>2004</v>
      </c>
      <c r="B7334" t="s">
        <v>97</v>
      </c>
      <c r="C7334" t="s">
        <v>23</v>
      </c>
      <c r="D7334" t="s">
        <v>34</v>
      </c>
      <c r="E7334">
        <v>204684</v>
      </c>
    </row>
    <row r="7335" spans="1:6" hidden="1">
      <c r="A7335">
        <v>2004</v>
      </c>
      <c r="B7335" t="s">
        <v>97</v>
      </c>
      <c r="C7335" t="s">
        <v>23</v>
      </c>
      <c r="D7335" t="s">
        <v>35</v>
      </c>
      <c r="E7335">
        <v>147430</v>
      </c>
    </row>
    <row r="7336" spans="1:6" hidden="1">
      <c r="A7336">
        <v>2004</v>
      </c>
      <c r="B7336" t="s">
        <v>97</v>
      </c>
      <c r="C7336" t="s">
        <v>23</v>
      </c>
      <c r="D7336" t="s">
        <v>36</v>
      </c>
      <c r="E7336">
        <v>24705</v>
      </c>
    </row>
    <row r="7337" spans="1:6" hidden="1">
      <c r="A7337">
        <v>2004</v>
      </c>
      <c r="B7337" t="s">
        <v>97</v>
      </c>
      <c r="C7337" t="s">
        <v>23</v>
      </c>
      <c r="D7337" t="s">
        <v>37</v>
      </c>
      <c r="E7337">
        <v>24705</v>
      </c>
    </row>
    <row r="7338" spans="1:6" hidden="1">
      <c r="A7338">
        <v>2004</v>
      </c>
      <c r="B7338" t="s">
        <v>97</v>
      </c>
      <c r="C7338" t="s">
        <v>23</v>
      </c>
      <c r="D7338" t="s">
        <v>38</v>
      </c>
      <c r="E7338">
        <v>0</v>
      </c>
    </row>
    <row r="7339" spans="1:6" hidden="1">
      <c r="A7339">
        <v>2004</v>
      </c>
      <c r="B7339" t="s">
        <v>97</v>
      </c>
      <c r="C7339" t="s">
        <v>23</v>
      </c>
      <c r="D7339" t="s">
        <v>39</v>
      </c>
      <c r="E7339">
        <v>0</v>
      </c>
    </row>
    <row r="7340" spans="1:6" hidden="1">
      <c r="A7340">
        <v>2004</v>
      </c>
      <c r="B7340" t="s">
        <v>97</v>
      </c>
      <c r="C7340" t="s">
        <v>23</v>
      </c>
      <c r="D7340" t="s">
        <v>93</v>
      </c>
      <c r="E7340">
        <v>0</v>
      </c>
      <c r="F7340">
        <v>20</v>
      </c>
    </row>
    <row r="7341" spans="1:6" hidden="1">
      <c r="A7341">
        <v>2004</v>
      </c>
      <c r="B7341" t="s">
        <v>97</v>
      </c>
      <c r="C7341" t="s">
        <v>23</v>
      </c>
      <c r="D7341" t="s">
        <v>94</v>
      </c>
      <c r="E7341">
        <v>0</v>
      </c>
      <c r="F7341">
        <v>20</v>
      </c>
    </row>
    <row r="7342" spans="1:6" hidden="1">
      <c r="A7342">
        <v>2004</v>
      </c>
      <c r="B7342" t="s">
        <v>97</v>
      </c>
      <c r="C7342" t="s">
        <v>23</v>
      </c>
      <c r="D7342" t="s">
        <v>95</v>
      </c>
      <c r="E7342">
        <v>0</v>
      </c>
      <c r="F7342">
        <v>20</v>
      </c>
    </row>
    <row r="7343" spans="1:6" hidden="1">
      <c r="A7343">
        <v>2004</v>
      </c>
      <c r="B7343" t="s">
        <v>97</v>
      </c>
      <c r="C7343" t="s">
        <v>23</v>
      </c>
      <c r="D7343" t="s">
        <v>96</v>
      </c>
      <c r="E7343">
        <v>0</v>
      </c>
      <c r="F7343">
        <v>20</v>
      </c>
    </row>
    <row r="7344" spans="1:6" hidden="1">
      <c r="A7344">
        <v>2004</v>
      </c>
      <c r="B7344" t="s">
        <v>97</v>
      </c>
      <c r="C7344" t="s">
        <v>23</v>
      </c>
      <c r="D7344" t="s">
        <v>40</v>
      </c>
      <c r="E7344">
        <v>3008</v>
      </c>
    </row>
    <row r="7345" spans="1:5" hidden="1">
      <c r="A7345">
        <v>2004</v>
      </c>
      <c r="B7345" t="s">
        <v>97</v>
      </c>
      <c r="C7345" t="s">
        <v>23</v>
      </c>
      <c r="D7345" t="s">
        <v>41</v>
      </c>
      <c r="E7345">
        <v>2625</v>
      </c>
    </row>
    <row r="7346" spans="1:5" hidden="1">
      <c r="A7346">
        <v>2004</v>
      </c>
      <c r="B7346" t="s">
        <v>97</v>
      </c>
      <c r="C7346" t="s">
        <v>23</v>
      </c>
      <c r="D7346" t="s">
        <v>42</v>
      </c>
      <c r="E7346">
        <v>383</v>
      </c>
    </row>
    <row r="7347" spans="1:5" hidden="1">
      <c r="A7347">
        <v>2004</v>
      </c>
      <c r="B7347" t="s">
        <v>97</v>
      </c>
      <c r="C7347" t="s">
        <v>23</v>
      </c>
      <c r="D7347" t="s">
        <v>43</v>
      </c>
      <c r="E7347">
        <v>0</v>
      </c>
    </row>
    <row r="7348" spans="1:5" hidden="1">
      <c r="A7348">
        <v>2004</v>
      </c>
      <c r="B7348" t="s">
        <v>97</v>
      </c>
      <c r="C7348" t="s">
        <v>23</v>
      </c>
      <c r="D7348" t="s">
        <v>44</v>
      </c>
      <c r="E7348">
        <v>0</v>
      </c>
    </row>
    <row r="7349" spans="1:5" hidden="1">
      <c r="A7349">
        <v>2004</v>
      </c>
      <c r="B7349" t="s">
        <v>97</v>
      </c>
      <c r="C7349" t="s">
        <v>23</v>
      </c>
      <c r="D7349" t="s">
        <v>45</v>
      </c>
      <c r="E7349">
        <v>30731</v>
      </c>
    </row>
    <row r="7350" spans="1:5" hidden="1">
      <c r="A7350">
        <v>2004</v>
      </c>
      <c r="B7350" t="s">
        <v>97</v>
      </c>
      <c r="C7350" t="s">
        <v>23</v>
      </c>
      <c r="D7350" t="s">
        <v>46</v>
      </c>
      <c r="E7350">
        <v>30731</v>
      </c>
    </row>
    <row r="7351" spans="1:5" hidden="1">
      <c r="A7351">
        <v>2004</v>
      </c>
      <c r="B7351" t="s">
        <v>97</v>
      </c>
      <c r="C7351" t="s">
        <v>23</v>
      </c>
      <c r="D7351" t="s">
        <v>47</v>
      </c>
      <c r="E7351">
        <v>0</v>
      </c>
    </row>
    <row r="7352" spans="1:5" hidden="1">
      <c r="A7352">
        <v>2004</v>
      </c>
      <c r="B7352" t="s">
        <v>97</v>
      </c>
      <c r="C7352" t="s">
        <v>23</v>
      </c>
      <c r="D7352" t="s">
        <v>48</v>
      </c>
      <c r="E7352">
        <v>2288</v>
      </c>
    </row>
    <row r="7353" spans="1:5" hidden="1">
      <c r="A7353">
        <v>2004</v>
      </c>
      <c r="B7353" t="s">
        <v>97</v>
      </c>
      <c r="C7353" t="s">
        <v>23</v>
      </c>
      <c r="D7353" t="s">
        <v>55</v>
      </c>
      <c r="E7353">
        <v>2288</v>
      </c>
    </row>
    <row r="7354" spans="1:5" hidden="1">
      <c r="A7354">
        <v>2004</v>
      </c>
      <c r="B7354" t="s">
        <v>97</v>
      </c>
      <c r="C7354" t="s">
        <v>23</v>
      </c>
      <c r="D7354" t="s">
        <v>59</v>
      </c>
      <c r="E7354">
        <v>90934</v>
      </c>
    </row>
    <row r="7355" spans="1:5" hidden="1">
      <c r="A7355">
        <v>2004</v>
      </c>
      <c r="B7355" t="s">
        <v>97</v>
      </c>
      <c r="C7355" t="s">
        <v>23</v>
      </c>
      <c r="D7355" t="s">
        <v>60</v>
      </c>
      <c r="E7355">
        <v>129</v>
      </c>
    </row>
    <row r="7356" spans="1:5" hidden="1">
      <c r="A7356">
        <v>2004</v>
      </c>
      <c r="B7356" t="s">
        <v>97</v>
      </c>
      <c r="C7356" t="s">
        <v>23</v>
      </c>
      <c r="D7356" t="s">
        <v>61</v>
      </c>
      <c r="E7356">
        <v>70311</v>
      </c>
    </row>
    <row r="7357" spans="1:5" hidden="1">
      <c r="A7357">
        <v>2004</v>
      </c>
      <c r="B7357" t="s">
        <v>97</v>
      </c>
      <c r="C7357" t="s">
        <v>23</v>
      </c>
      <c r="D7357" t="s">
        <v>64</v>
      </c>
      <c r="E7357">
        <v>20494</v>
      </c>
    </row>
    <row r="7358" spans="1:5" hidden="1">
      <c r="A7358">
        <v>2004</v>
      </c>
      <c r="B7358" t="s">
        <v>97</v>
      </c>
      <c r="C7358" t="s">
        <v>23</v>
      </c>
      <c r="D7358" t="s">
        <v>66</v>
      </c>
      <c r="E7358">
        <v>30562</v>
      </c>
    </row>
    <row r="7359" spans="1:5" hidden="1">
      <c r="A7359">
        <v>2004</v>
      </c>
      <c r="B7359" t="s">
        <v>97</v>
      </c>
      <c r="C7359" t="s">
        <v>23</v>
      </c>
      <c r="D7359" t="s">
        <v>67</v>
      </c>
      <c r="E7359">
        <v>0</v>
      </c>
    </row>
    <row r="7360" spans="1:5" hidden="1">
      <c r="A7360">
        <v>2004</v>
      </c>
      <c r="B7360" t="s">
        <v>97</v>
      </c>
      <c r="C7360" t="s">
        <v>23</v>
      </c>
      <c r="D7360" t="s">
        <v>68</v>
      </c>
      <c r="E7360">
        <v>0</v>
      </c>
    </row>
    <row r="7361" spans="1:5" hidden="1">
      <c r="A7361">
        <v>2004</v>
      </c>
      <c r="B7361" t="s">
        <v>97</v>
      </c>
      <c r="C7361" t="s">
        <v>23</v>
      </c>
      <c r="D7361" t="s">
        <v>70</v>
      </c>
      <c r="E7361">
        <v>0</v>
      </c>
    </row>
    <row r="7362" spans="1:5" hidden="1">
      <c r="A7362">
        <v>2004</v>
      </c>
      <c r="B7362" t="s">
        <v>97</v>
      </c>
      <c r="C7362" t="s">
        <v>23</v>
      </c>
      <c r="D7362" t="s">
        <v>71</v>
      </c>
      <c r="E7362">
        <v>0</v>
      </c>
    </row>
    <row r="7363" spans="1:5" hidden="1">
      <c r="A7363">
        <v>2004</v>
      </c>
      <c r="B7363" t="s">
        <v>97</v>
      </c>
      <c r="C7363" t="s">
        <v>23</v>
      </c>
      <c r="D7363" t="s">
        <v>72</v>
      </c>
      <c r="E7363">
        <v>274568</v>
      </c>
    </row>
    <row r="7364" spans="1:5" hidden="1">
      <c r="A7364">
        <v>2004</v>
      </c>
      <c r="B7364" t="s">
        <v>97</v>
      </c>
      <c r="C7364" t="s">
        <v>23</v>
      </c>
      <c r="D7364" t="s">
        <v>76</v>
      </c>
      <c r="E7364">
        <v>103037</v>
      </c>
    </row>
    <row r="7365" spans="1:5" hidden="1">
      <c r="A7365">
        <v>2004</v>
      </c>
      <c r="B7365" t="s">
        <v>97</v>
      </c>
      <c r="C7365" t="s">
        <v>23</v>
      </c>
      <c r="D7365" t="s">
        <v>77</v>
      </c>
      <c r="E7365">
        <v>60155</v>
      </c>
    </row>
    <row r="7366" spans="1:5" hidden="1">
      <c r="A7366">
        <v>2004</v>
      </c>
      <c r="B7366" t="s">
        <v>97</v>
      </c>
      <c r="C7366" t="s">
        <v>23</v>
      </c>
      <c r="D7366" t="s">
        <v>78</v>
      </c>
      <c r="E7366">
        <v>106649</v>
      </c>
    </row>
    <row r="7367" spans="1:5" hidden="1">
      <c r="A7367">
        <v>2004</v>
      </c>
      <c r="B7367" t="s">
        <v>97</v>
      </c>
      <c r="C7367" t="s">
        <v>23</v>
      </c>
      <c r="D7367" t="s">
        <v>79</v>
      </c>
      <c r="E7367">
        <v>-3598</v>
      </c>
    </row>
    <row r="7368" spans="1:5" hidden="1">
      <c r="A7368">
        <v>2004</v>
      </c>
      <c r="B7368" t="s">
        <v>97</v>
      </c>
      <c r="C7368" t="s">
        <v>23</v>
      </c>
      <c r="D7368" t="s">
        <v>80</v>
      </c>
      <c r="E7368">
        <v>-14</v>
      </c>
    </row>
    <row r="7369" spans="1:5" hidden="1">
      <c r="A7369">
        <v>2004</v>
      </c>
      <c r="B7369" t="s">
        <v>97</v>
      </c>
      <c r="C7369" t="s">
        <v>81</v>
      </c>
      <c r="D7369" t="s">
        <v>30</v>
      </c>
      <c r="E7369">
        <v>0</v>
      </c>
    </row>
    <row r="7370" spans="1:5" hidden="1">
      <c r="A7370">
        <v>2004</v>
      </c>
      <c r="B7370" t="s">
        <v>97</v>
      </c>
      <c r="C7370" t="s">
        <v>81</v>
      </c>
      <c r="D7370" t="s">
        <v>32</v>
      </c>
      <c r="E7370">
        <v>0</v>
      </c>
    </row>
    <row r="7371" spans="1:5" hidden="1">
      <c r="A7371">
        <v>2004</v>
      </c>
      <c r="B7371" t="s">
        <v>97</v>
      </c>
      <c r="C7371" t="s">
        <v>81</v>
      </c>
      <c r="D7371" t="s">
        <v>33</v>
      </c>
      <c r="E7371">
        <v>230578</v>
      </c>
    </row>
    <row r="7372" spans="1:5" hidden="1">
      <c r="A7372">
        <v>2004</v>
      </c>
      <c r="B7372" t="s">
        <v>97</v>
      </c>
      <c r="C7372" t="s">
        <v>81</v>
      </c>
      <c r="D7372" t="s">
        <v>34</v>
      </c>
      <c r="E7372">
        <v>208890</v>
      </c>
    </row>
    <row r="7373" spans="1:5" hidden="1">
      <c r="A7373">
        <v>2004</v>
      </c>
      <c r="B7373" t="s">
        <v>97</v>
      </c>
      <c r="C7373" t="s">
        <v>81</v>
      </c>
      <c r="D7373" t="s">
        <v>35</v>
      </c>
      <c r="E7373">
        <v>371678</v>
      </c>
    </row>
    <row r="7374" spans="1:5" hidden="1">
      <c r="A7374">
        <v>2004</v>
      </c>
      <c r="B7374" t="s">
        <v>97</v>
      </c>
      <c r="C7374" t="s">
        <v>81</v>
      </c>
      <c r="D7374" t="s">
        <v>36</v>
      </c>
      <c r="E7374">
        <v>21559</v>
      </c>
    </row>
    <row r="7375" spans="1:5" hidden="1">
      <c r="A7375">
        <v>2004</v>
      </c>
      <c r="B7375" t="s">
        <v>97</v>
      </c>
      <c r="C7375" t="s">
        <v>81</v>
      </c>
      <c r="D7375" t="s">
        <v>37</v>
      </c>
      <c r="E7375">
        <v>21559</v>
      </c>
    </row>
    <row r="7376" spans="1:5" hidden="1">
      <c r="A7376">
        <v>2004</v>
      </c>
      <c r="B7376" t="s">
        <v>97</v>
      </c>
      <c r="C7376" t="s">
        <v>81</v>
      </c>
      <c r="D7376" t="s">
        <v>38</v>
      </c>
      <c r="E7376">
        <v>0</v>
      </c>
    </row>
    <row r="7377" spans="1:6" hidden="1">
      <c r="A7377">
        <v>2004</v>
      </c>
      <c r="B7377" t="s">
        <v>97</v>
      </c>
      <c r="C7377" t="s">
        <v>81</v>
      </c>
      <c r="D7377" t="s">
        <v>39</v>
      </c>
      <c r="E7377">
        <v>0</v>
      </c>
    </row>
    <row r="7378" spans="1:6" hidden="1">
      <c r="A7378">
        <v>2004</v>
      </c>
      <c r="B7378" t="s">
        <v>97</v>
      </c>
      <c r="C7378" t="s">
        <v>81</v>
      </c>
      <c r="D7378" t="s">
        <v>93</v>
      </c>
      <c r="E7378">
        <v>0</v>
      </c>
      <c r="F7378">
        <v>20</v>
      </c>
    </row>
    <row r="7379" spans="1:6" hidden="1">
      <c r="A7379">
        <v>2004</v>
      </c>
      <c r="B7379" t="s">
        <v>97</v>
      </c>
      <c r="C7379" t="s">
        <v>81</v>
      </c>
      <c r="D7379" t="s">
        <v>94</v>
      </c>
      <c r="E7379">
        <v>0</v>
      </c>
      <c r="F7379">
        <v>20</v>
      </c>
    </row>
    <row r="7380" spans="1:6" hidden="1">
      <c r="A7380">
        <v>2004</v>
      </c>
      <c r="B7380" t="s">
        <v>97</v>
      </c>
      <c r="C7380" t="s">
        <v>81</v>
      </c>
      <c r="D7380" t="s">
        <v>95</v>
      </c>
      <c r="E7380">
        <v>0</v>
      </c>
      <c r="F7380">
        <v>20</v>
      </c>
    </row>
    <row r="7381" spans="1:6" hidden="1">
      <c r="A7381">
        <v>2004</v>
      </c>
      <c r="B7381" t="s">
        <v>97</v>
      </c>
      <c r="C7381" t="s">
        <v>81</v>
      </c>
      <c r="D7381" t="s">
        <v>96</v>
      </c>
      <c r="E7381">
        <v>0</v>
      </c>
      <c r="F7381">
        <v>20</v>
      </c>
    </row>
    <row r="7382" spans="1:6" hidden="1">
      <c r="A7382">
        <v>2004</v>
      </c>
      <c r="B7382" t="s">
        <v>97</v>
      </c>
      <c r="C7382" t="s">
        <v>81</v>
      </c>
      <c r="D7382" t="s">
        <v>40</v>
      </c>
      <c r="E7382">
        <v>129</v>
      </c>
    </row>
    <row r="7383" spans="1:6" hidden="1">
      <c r="A7383">
        <v>2004</v>
      </c>
      <c r="B7383" t="s">
        <v>97</v>
      </c>
      <c r="C7383" t="s">
        <v>81</v>
      </c>
      <c r="D7383" t="s">
        <v>41</v>
      </c>
      <c r="E7383">
        <v>129</v>
      </c>
    </row>
    <row r="7384" spans="1:6" hidden="1">
      <c r="A7384">
        <v>2004</v>
      </c>
      <c r="B7384" t="s">
        <v>97</v>
      </c>
      <c r="C7384" t="s">
        <v>81</v>
      </c>
      <c r="D7384" t="s">
        <v>42</v>
      </c>
      <c r="E7384">
        <v>0</v>
      </c>
    </row>
    <row r="7385" spans="1:6" hidden="1">
      <c r="A7385">
        <v>2004</v>
      </c>
      <c r="B7385" t="s">
        <v>97</v>
      </c>
      <c r="C7385" t="s">
        <v>81</v>
      </c>
      <c r="D7385" t="s">
        <v>43</v>
      </c>
      <c r="E7385">
        <v>0</v>
      </c>
    </row>
    <row r="7386" spans="1:6" hidden="1">
      <c r="A7386">
        <v>2004</v>
      </c>
      <c r="B7386" t="s">
        <v>97</v>
      </c>
      <c r="C7386" t="s">
        <v>81</v>
      </c>
      <c r="D7386" t="s">
        <v>44</v>
      </c>
      <c r="E7386">
        <v>0</v>
      </c>
    </row>
    <row r="7387" spans="1:6" hidden="1">
      <c r="A7387">
        <v>2004</v>
      </c>
      <c r="B7387" t="s">
        <v>97</v>
      </c>
      <c r="C7387" t="s">
        <v>81</v>
      </c>
      <c r="D7387" t="s">
        <v>48</v>
      </c>
      <c r="E7387">
        <v>32850</v>
      </c>
    </row>
    <row r="7388" spans="1:6" hidden="1">
      <c r="A7388">
        <v>2004</v>
      </c>
      <c r="B7388" t="s">
        <v>97</v>
      </c>
      <c r="C7388" t="s">
        <v>81</v>
      </c>
      <c r="D7388" t="s">
        <v>49</v>
      </c>
      <c r="E7388">
        <v>32850</v>
      </c>
    </row>
    <row r="7389" spans="1:6" hidden="1">
      <c r="A7389">
        <v>2004</v>
      </c>
      <c r="B7389" t="s">
        <v>97</v>
      </c>
      <c r="C7389" t="s">
        <v>81</v>
      </c>
      <c r="D7389" t="s">
        <v>50</v>
      </c>
      <c r="E7389">
        <v>0</v>
      </c>
    </row>
    <row r="7390" spans="1:6" hidden="1">
      <c r="A7390">
        <v>2004</v>
      </c>
      <c r="B7390" t="s">
        <v>97</v>
      </c>
      <c r="C7390" t="s">
        <v>81</v>
      </c>
      <c r="D7390" t="s">
        <v>51</v>
      </c>
      <c r="E7390">
        <v>2288</v>
      </c>
    </row>
    <row r="7391" spans="1:6" hidden="1">
      <c r="A7391">
        <v>2004</v>
      </c>
      <c r="B7391" t="s">
        <v>97</v>
      </c>
      <c r="C7391" t="s">
        <v>81</v>
      </c>
      <c r="D7391" t="s">
        <v>52</v>
      </c>
      <c r="E7391">
        <v>30178</v>
      </c>
    </row>
    <row r="7392" spans="1:6" hidden="1">
      <c r="A7392">
        <v>2004</v>
      </c>
      <c r="B7392" t="s">
        <v>97</v>
      </c>
      <c r="C7392" t="s">
        <v>81</v>
      </c>
      <c r="D7392" t="s">
        <v>53</v>
      </c>
      <c r="E7392">
        <v>383</v>
      </c>
    </row>
    <row r="7393" spans="1:5" hidden="1">
      <c r="A7393">
        <v>2004</v>
      </c>
      <c r="B7393" t="s">
        <v>97</v>
      </c>
      <c r="C7393" t="s">
        <v>81</v>
      </c>
      <c r="D7393" t="s">
        <v>54</v>
      </c>
      <c r="E7393">
        <v>0</v>
      </c>
    </row>
    <row r="7394" spans="1:5" hidden="1">
      <c r="A7394">
        <v>2004</v>
      </c>
      <c r="B7394" t="s">
        <v>97</v>
      </c>
      <c r="C7394" t="s">
        <v>81</v>
      </c>
      <c r="D7394" t="s">
        <v>59</v>
      </c>
      <c r="E7394">
        <v>72124</v>
      </c>
    </row>
    <row r="7395" spans="1:5" hidden="1">
      <c r="A7395">
        <v>2004</v>
      </c>
      <c r="B7395" t="s">
        <v>97</v>
      </c>
      <c r="C7395" t="s">
        <v>81</v>
      </c>
      <c r="D7395" t="s">
        <v>60</v>
      </c>
      <c r="E7395">
        <v>72124</v>
      </c>
    </row>
    <row r="7396" spans="1:5" hidden="1">
      <c r="A7396">
        <v>2004</v>
      </c>
      <c r="B7396" t="s">
        <v>97</v>
      </c>
      <c r="C7396" t="s">
        <v>81</v>
      </c>
      <c r="D7396" t="s">
        <v>61</v>
      </c>
      <c r="E7396">
        <v>0</v>
      </c>
    </row>
    <row r="7397" spans="1:5" hidden="1">
      <c r="A7397">
        <v>2004</v>
      </c>
      <c r="B7397" t="s">
        <v>97</v>
      </c>
      <c r="C7397" t="s">
        <v>81</v>
      </c>
      <c r="D7397" t="s">
        <v>64</v>
      </c>
      <c r="E7397">
        <v>0</v>
      </c>
    </row>
    <row r="7398" spans="1:5" hidden="1">
      <c r="A7398">
        <v>2004</v>
      </c>
      <c r="B7398" t="s">
        <v>97</v>
      </c>
      <c r="C7398" t="s">
        <v>81</v>
      </c>
      <c r="D7398" t="s">
        <v>67</v>
      </c>
      <c r="E7398">
        <v>0</v>
      </c>
    </row>
    <row r="7399" spans="1:5" hidden="1">
      <c r="A7399">
        <v>2004</v>
      </c>
      <c r="B7399" t="s">
        <v>97</v>
      </c>
      <c r="C7399" t="s">
        <v>81</v>
      </c>
      <c r="D7399" t="s">
        <v>69</v>
      </c>
      <c r="E7399">
        <v>0</v>
      </c>
    </row>
    <row r="7400" spans="1:5" hidden="1">
      <c r="A7400">
        <v>2004</v>
      </c>
      <c r="B7400" t="s">
        <v>97</v>
      </c>
      <c r="C7400" t="s">
        <v>81</v>
      </c>
      <c r="D7400" t="s">
        <v>70</v>
      </c>
      <c r="E7400">
        <v>0</v>
      </c>
    </row>
    <row r="7401" spans="1:5" hidden="1">
      <c r="A7401">
        <v>2004</v>
      </c>
      <c r="B7401" t="s">
        <v>97</v>
      </c>
      <c r="C7401" t="s">
        <v>81</v>
      </c>
      <c r="D7401" t="s">
        <v>86</v>
      </c>
      <c r="E7401">
        <v>650239</v>
      </c>
    </row>
    <row r="7402" spans="1:5" hidden="1">
      <c r="A7402">
        <v>2004</v>
      </c>
      <c r="B7402" t="s">
        <v>97</v>
      </c>
      <c r="C7402" t="s">
        <v>81</v>
      </c>
      <c r="D7402" t="s">
        <v>87</v>
      </c>
      <c r="E7402">
        <v>642941</v>
      </c>
    </row>
    <row r="7403" spans="1:5" hidden="1">
      <c r="A7403">
        <v>2004</v>
      </c>
      <c r="B7403" t="s">
        <v>97</v>
      </c>
      <c r="C7403" t="s">
        <v>81</v>
      </c>
      <c r="D7403" t="s">
        <v>88</v>
      </c>
      <c r="E7403">
        <v>7298</v>
      </c>
    </row>
    <row r="7404" spans="1:5" hidden="1">
      <c r="A7404">
        <v>2004</v>
      </c>
      <c r="B7404" t="s">
        <v>97</v>
      </c>
      <c r="C7404" t="s">
        <v>81</v>
      </c>
      <c r="D7404" t="s">
        <v>77</v>
      </c>
      <c r="E7404">
        <v>60155</v>
      </c>
    </row>
    <row r="7405" spans="1:5" hidden="1">
      <c r="A7405">
        <v>2004</v>
      </c>
      <c r="B7405" t="s">
        <v>98</v>
      </c>
      <c r="C7405" t="s">
        <v>7</v>
      </c>
      <c r="D7405" t="s">
        <v>263</v>
      </c>
      <c r="E7405">
        <v>35331</v>
      </c>
    </row>
    <row r="7406" spans="1:5" hidden="1">
      <c r="A7406">
        <v>2004</v>
      </c>
      <c r="B7406" t="s">
        <v>98</v>
      </c>
      <c r="C7406" t="s">
        <v>7</v>
      </c>
      <c r="D7406" t="s">
        <v>8</v>
      </c>
      <c r="E7406">
        <v>199581</v>
      </c>
    </row>
    <row r="7407" spans="1:5" hidden="1">
      <c r="A7407">
        <v>2004</v>
      </c>
      <c r="B7407" t="s">
        <v>98</v>
      </c>
      <c r="C7407" t="s">
        <v>7</v>
      </c>
      <c r="D7407" t="s">
        <v>9</v>
      </c>
      <c r="E7407">
        <v>381059</v>
      </c>
    </row>
    <row r="7408" spans="1:5" hidden="1">
      <c r="A7408">
        <v>2004</v>
      </c>
      <c r="B7408" t="s">
        <v>98</v>
      </c>
      <c r="C7408" t="s">
        <v>10</v>
      </c>
      <c r="D7408" t="s">
        <v>11</v>
      </c>
      <c r="E7408">
        <v>-22717</v>
      </c>
    </row>
    <row r="7409" spans="1:6" hidden="1">
      <c r="A7409">
        <v>2004</v>
      </c>
      <c r="B7409" t="s">
        <v>98</v>
      </c>
      <c r="C7409" t="s">
        <v>10</v>
      </c>
      <c r="D7409" t="s">
        <v>91</v>
      </c>
      <c r="E7409">
        <v>1473463</v>
      </c>
    </row>
    <row r="7410" spans="1:6" hidden="1">
      <c r="A7410">
        <v>2004</v>
      </c>
      <c r="B7410" t="s">
        <v>98</v>
      </c>
      <c r="C7410" t="s">
        <v>10</v>
      </c>
      <c r="D7410" t="s">
        <v>92</v>
      </c>
      <c r="E7410">
        <v>1129486</v>
      </c>
    </row>
    <row r="7411" spans="1:6" hidden="1">
      <c r="A7411">
        <v>2004</v>
      </c>
      <c r="B7411" t="s">
        <v>98</v>
      </c>
      <c r="C7411" t="s">
        <v>10</v>
      </c>
      <c r="D7411" t="s">
        <v>14</v>
      </c>
      <c r="E7411">
        <v>343977</v>
      </c>
    </row>
    <row r="7412" spans="1:6" hidden="1">
      <c r="A7412">
        <v>2004</v>
      </c>
      <c r="B7412" t="s">
        <v>98</v>
      </c>
      <c r="C7412" t="s">
        <v>10</v>
      </c>
      <c r="D7412" t="s">
        <v>17</v>
      </c>
      <c r="E7412">
        <v>0</v>
      </c>
      <c r="F7412">
        <v>20</v>
      </c>
    </row>
    <row r="7413" spans="1:6" hidden="1">
      <c r="A7413">
        <v>2004</v>
      </c>
      <c r="B7413" t="s">
        <v>98</v>
      </c>
      <c r="C7413" t="s">
        <v>10</v>
      </c>
      <c r="D7413" t="s">
        <v>18</v>
      </c>
      <c r="E7413">
        <v>1566720</v>
      </c>
    </row>
    <row r="7414" spans="1:6" hidden="1">
      <c r="A7414">
        <v>2004</v>
      </c>
      <c r="B7414" t="s">
        <v>98</v>
      </c>
      <c r="C7414" t="s">
        <v>10</v>
      </c>
      <c r="D7414" t="s">
        <v>19</v>
      </c>
      <c r="E7414">
        <v>2392703</v>
      </c>
    </row>
    <row r="7415" spans="1:6" hidden="1">
      <c r="A7415">
        <v>2004</v>
      </c>
      <c r="B7415" t="s">
        <v>98</v>
      </c>
      <c r="C7415" t="s">
        <v>10</v>
      </c>
      <c r="D7415" t="s">
        <v>20</v>
      </c>
      <c r="E7415">
        <v>1379592</v>
      </c>
    </row>
    <row r="7416" spans="1:6" hidden="1">
      <c r="A7416">
        <v>2004</v>
      </c>
      <c r="B7416" t="s">
        <v>98</v>
      </c>
      <c r="C7416" t="s">
        <v>10</v>
      </c>
      <c r="D7416" t="s">
        <v>21</v>
      </c>
      <c r="E7416">
        <v>339984</v>
      </c>
    </row>
    <row r="7417" spans="1:6" hidden="1">
      <c r="A7417">
        <v>2004</v>
      </c>
      <c r="B7417" t="s">
        <v>98</v>
      </c>
      <c r="C7417" t="s">
        <v>10</v>
      </c>
      <c r="D7417" t="s">
        <v>22</v>
      </c>
      <c r="E7417">
        <v>-131569</v>
      </c>
    </row>
    <row r="7418" spans="1:6" hidden="1">
      <c r="A7418">
        <v>2004</v>
      </c>
      <c r="B7418" t="s">
        <v>98</v>
      </c>
      <c r="C7418" t="s">
        <v>23</v>
      </c>
      <c r="D7418" t="s">
        <v>24</v>
      </c>
      <c r="E7418">
        <v>1123685</v>
      </c>
    </row>
    <row r="7419" spans="1:6" hidden="1">
      <c r="A7419">
        <v>2004</v>
      </c>
      <c r="B7419" t="s">
        <v>98</v>
      </c>
      <c r="C7419" t="s">
        <v>23</v>
      </c>
      <c r="D7419" t="s">
        <v>25</v>
      </c>
      <c r="E7419">
        <v>891185</v>
      </c>
    </row>
    <row r="7420" spans="1:6" hidden="1">
      <c r="A7420">
        <v>2004</v>
      </c>
      <c r="B7420" t="s">
        <v>98</v>
      </c>
      <c r="C7420" t="s">
        <v>23</v>
      </c>
      <c r="D7420" t="s">
        <v>26</v>
      </c>
      <c r="E7420">
        <v>232500</v>
      </c>
    </row>
    <row r="7421" spans="1:6" hidden="1">
      <c r="A7421">
        <v>2004</v>
      </c>
      <c r="B7421" t="s">
        <v>98</v>
      </c>
      <c r="C7421" t="s">
        <v>23</v>
      </c>
      <c r="D7421" t="s">
        <v>27</v>
      </c>
      <c r="E7421">
        <v>5801</v>
      </c>
    </row>
    <row r="7422" spans="1:6" hidden="1">
      <c r="A7422">
        <v>2004</v>
      </c>
      <c r="B7422" t="s">
        <v>98</v>
      </c>
      <c r="C7422" t="s">
        <v>23</v>
      </c>
      <c r="D7422" t="s">
        <v>29</v>
      </c>
      <c r="E7422">
        <v>5801</v>
      </c>
    </row>
    <row r="7423" spans="1:6" hidden="1">
      <c r="A7423">
        <v>2004</v>
      </c>
      <c r="B7423" t="s">
        <v>98</v>
      </c>
      <c r="C7423" t="s">
        <v>23</v>
      </c>
      <c r="D7423" t="s">
        <v>30</v>
      </c>
      <c r="E7423">
        <v>64409</v>
      </c>
    </row>
    <row r="7424" spans="1:6" hidden="1">
      <c r="A7424">
        <v>2004</v>
      </c>
      <c r="B7424" t="s">
        <v>98</v>
      </c>
      <c r="C7424" t="s">
        <v>23</v>
      </c>
      <c r="D7424" t="s">
        <v>31</v>
      </c>
      <c r="E7424">
        <v>58369</v>
      </c>
    </row>
    <row r="7425" spans="1:5" hidden="1">
      <c r="A7425">
        <v>2004</v>
      </c>
      <c r="B7425" t="s">
        <v>98</v>
      </c>
      <c r="C7425" t="s">
        <v>23</v>
      </c>
      <c r="D7425" t="s">
        <v>32</v>
      </c>
      <c r="E7425">
        <v>6040</v>
      </c>
    </row>
    <row r="7426" spans="1:5" hidden="1">
      <c r="A7426">
        <v>2004</v>
      </c>
      <c r="B7426" t="s">
        <v>98</v>
      </c>
      <c r="C7426" t="s">
        <v>23</v>
      </c>
      <c r="D7426" t="s">
        <v>33</v>
      </c>
      <c r="E7426">
        <v>82333</v>
      </c>
    </row>
    <row r="7427" spans="1:5" hidden="1">
      <c r="A7427">
        <v>2004</v>
      </c>
      <c r="B7427" t="s">
        <v>98</v>
      </c>
      <c r="C7427" t="s">
        <v>23</v>
      </c>
      <c r="D7427" t="s">
        <v>34</v>
      </c>
      <c r="E7427">
        <v>82333</v>
      </c>
    </row>
    <row r="7428" spans="1:5" hidden="1">
      <c r="A7428">
        <v>2004</v>
      </c>
      <c r="B7428" t="s">
        <v>98</v>
      </c>
      <c r="C7428" t="s">
        <v>23</v>
      </c>
      <c r="D7428" t="s">
        <v>35</v>
      </c>
      <c r="E7428">
        <v>85924</v>
      </c>
    </row>
    <row r="7429" spans="1:5" hidden="1">
      <c r="A7429">
        <v>2004</v>
      </c>
      <c r="B7429" t="s">
        <v>98</v>
      </c>
      <c r="C7429" t="s">
        <v>23</v>
      </c>
      <c r="D7429" t="s">
        <v>36</v>
      </c>
      <c r="E7429">
        <v>0</v>
      </c>
    </row>
    <row r="7430" spans="1:5" hidden="1">
      <c r="A7430">
        <v>2004</v>
      </c>
      <c r="B7430" t="s">
        <v>98</v>
      </c>
      <c r="C7430" t="s">
        <v>23</v>
      </c>
      <c r="D7430" t="s">
        <v>37</v>
      </c>
      <c r="E7430">
        <v>0</v>
      </c>
    </row>
    <row r="7431" spans="1:5" hidden="1">
      <c r="A7431">
        <v>2004</v>
      </c>
      <c r="B7431" t="s">
        <v>98</v>
      </c>
      <c r="C7431" t="s">
        <v>23</v>
      </c>
      <c r="D7431" t="s">
        <v>40</v>
      </c>
      <c r="E7431">
        <v>0</v>
      </c>
    </row>
    <row r="7432" spans="1:5" hidden="1">
      <c r="A7432">
        <v>2004</v>
      </c>
      <c r="B7432" t="s">
        <v>98</v>
      </c>
      <c r="C7432" t="s">
        <v>23</v>
      </c>
      <c r="D7432" t="s">
        <v>41</v>
      </c>
      <c r="E7432">
        <v>0</v>
      </c>
    </row>
    <row r="7433" spans="1:5" hidden="1">
      <c r="A7433">
        <v>2004</v>
      </c>
      <c r="B7433" t="s">
        <v>98</v>
      </c>
      <c r="C7433" t="s">
        <v>23</v>
      </c>
      <c r="D7433" t="s">
        <v>42</v>
      </c>
      <c r="E7433">
        <v>0</v>
      </c>
    </row>
    <row r="7434" spans="1:5" hidden="1">
      <c r="A7434">
        <v>2004</v>
      </c>
      <c r="B7434" t="s">
        <v>98</v>
      </c>
      <c r="C7434" t="s">
        <v>23</v>
      </c>
      <c r="D7434" t="s">
        <v>43</v>
      </c>
      <c r="E7434">
        <v>0</v>
      </c>
    </row>
    <row r="7435" spans="1:5" hidden="1">
      <c r="A7435">
        <v>2004</v>
      </c>
      <c r="B7435" t="s">
        <v>98</v>
      </c>
      <c r="C7435" t="s">
        <v>23</v>
      </c>
      <c r="D7435" t="s">
        <v>44</v>
      </c>
      <c r="E7435">
        <v>0</v>
      </c>
    </row>
    <row r="7436" spans="1:5" hidden="1">
      <c r="A7436">
        <v>2004</v>
      </c>
      <c r="B7436" t="s">
        <v>98</v>
      </c>
      <c r="C7436" t="s">
        <v>23</v>
      </c>
      <c r="D7436" t="s">
        <v>45</v>
      </c>
      <c r="E7436">
        <v>0</v>
      </c>
    </row>
    <row r="7437" spans="1:5" hidden="1">
      <c r="A7437">
        <v>2004</v>
      </c>
      <c r="B7437" t="s">
        <v>98</v>
      </c>
      <c r="C7437" t="s">
        <v>23</v>
      </c>
      <c r="D7437" t="s">
        <v>46</v>
      </c>
      <c r="E7437">
        <v>0</v>
      </c>
    </row>
    <row r="7438" spans="1:5" hidden="1">
      <c r="A7438">
        <v>2004</v>
      </c>
      <c r="B7438" t="s">
        <v>98</v>
      </c>
      <c r="C7438" t="s">
        <v>23</v>
      </c>
      <c r="D7438" t="s">
        <v>47</v>
      </c>
      <c r="E7438">
        <v>0</v>
      </c>
    </row>
    <row r="7439" spans="1:5" hidden="1">
      <c r="A7439">
        <v>2004</v>
      </c>
      <c r="B7439" t="s">
        <v>98</v>
      </c>
      <c r="C7439" t="s">
        <v>23</v>
      </c>
      <c r="D7439" t="s">
        <v>48</v>
      </c>
      <c r="E7439">
        <v>2015253</v>
      </c>
    </row>
    <row r="7440" spans="1:5" hidden="1">
      <c r="A7440">
        <v>2004</v>
      </c>
      <c r="B7440" t="s">
        <v>98</v>
      </c>
      <c r="C7440" t="s">
        <v>23</v>
      </c>
      <c r="D7440" t="s">
        <v>55</v>
      </c>
      <c r="E7440">
        <v>1002142</v>
      </c>
    </row>
    <row r="7441" spans="1:6" hidden="1">
      <c r="A7441">
        <v>2004</v>
      </c>
      <c r="B7441" t="s">
        <v>98</v>
      </c>
      <c r="C7441" t="s">
        <v>23</v>
      </c>
      <c r="D7441" t="s">
        <v>56</v>
      </c>
      <c r="E7441">
        <v>1013111</v>
      </c>
    </row>
    <row r="7442" spans="1:6" hidden="1">
      <c r="A7442">
        <v>2004</v>
      </c>
      <c r="B7442" t="s">
        <v>98</v>
      </c>
      <c r="C7442" t="s">
        <v>23</v>
      </c>
      <c r="D7442" t="s">
        <v>57</v>
      </c>
      <c r="E7442">
        <v>942253</v>
      </c>
    </row>
    <row r="7443" spans="1:6" hidden="1">
      <c r="A7443">
        <v>2004</v>
      </c>
      <c r="B7443" t="s">
        <v>98</v>
      </c>
      <c r="C7443" t="s">
        <v>23</v>
      </c>
      <c r="D7443" t="s">
        <v>58</v>
      </c>
      <c r="E7443">
        <v>70858</v>
      </c>
    </row>
    <row r="7444" spans="1:6" hidden="1">
      <c r="A7444">
        <v>2004</v>
      </c>
      <c r="B7444" t="s">
        <v>98</v>
      </c>
      <c r="C7444" t="s">
        <v>23</v>
      </c>
      <c r="D7444" t="s">
        <v>59</v>
      </c>
      <c r="E7444">
        <v>107524</v>
      </c>
    </row>
    <row r="7445" spans="1:6" hidden="1">
      <c r="A7445">
        <v>2004</v>
      </c>
      <c r="B7445" t="s">
        <v>98</v>
      </c>
      <c r="C7445" t="s">
        <v>23</v>
      </c>
      <c r="D7445" t="s">
        <v>60</v>
      </c>
      <c r="E7445">
        <v>3</v>
      </c>
    </row>
    <row r="7446" spans="1:6" hidden="1">
      <c r="A7446">
        <v>2004</v>
      </c>
      <c r="B7446" t="s">
        <v>98</v>
      </c>
      <c r="C7446" t="s">
        <v>23</v>
      </c>
      <c r="D7446" t="s">
        <v>61</v>
      </c>
      <c r="E7446">
        <v>0</v>
      </c>
    </row>
    <row r="7447" spans="1:6" hidden="1">
      <c r="A7447">
        <v>2004</v>
      </c>
      <c r="B7447" t="s">
        <v>98</v>
      </c>
      <c r="C7447" t="s">
        <v>23</v>
      </c>
      <c r="D7447" t="s">
        <v>62</v>
      </c>
      <c r="E7447">
        <v>5281</v>
      </c>
    </row>
    <row r="7448" spans="1:6" hidden="1">
      <c r="A7448">
        <v>2004</v>
      </c>
      <c r="B7448" t="s">
        <v>98</v>
      </c>
      <c r="C7448" t="s">
        <v>23</v>
      </c>
      <c r="D7448" t="s">
        <v>63</v>
      </c>
      <c r="E7448">
        <v>0</v>
      </c>
    </row>
    <row r="7449" spans="1:6" hidden="1">
      <c r="A7449">
        <v>2004</v>
      </c>
      <c r="B7449" t="s">
        <v>98</v>
      </c>
      <c r="C7449" t="s">
        <v>23</v>
      </c>
      <c r="D7449" t="s">
        <v>64</v>
      </c>
      <c r="E7449">
        <v>46182</v>
      </c>
    </row>
    <row r="7450" spans="1:6" hidden="1">
      <c r="A7450">
        <v>2004</v>
      </c>
      <c r="B7450" t="s">
        <v>98</v>
      </c>
      <c r="C7450" t="s">
        <v>23</v>
      </c>
      <c r="D7450" t="s">
        <v>65</v>
      </c>
      <c r="E7450">
        <v>56058</v>
      </c>
    </row>
    <row r="7451" spans="1:6" hidden="1">
      <c r="A7451">
        <v>2004</v>
      </c>
      <c r="B7451" t="s">
        <v>98</v>
      </c>
      <c r="C7451" t="s">
        <v>23</v>
      </c>
      <c r="D7451" t="s">
        <v>66</v>
      </c>
      <c r="E7451">
        <v>0</v>
      </c>
      <c r="F7451">
        <v>90</v>
      </c>
    </row>
    <row r="7452" spans="1:6" hidden="1">
      <c r="A7452">
        <v>2004</v>
      </c>
      <c r="B7452" t="s">
        <v>98</v>
      </c>
      <c r="C7452" t="s">
        <v>23</v>
      </c>
      <c r="D7452" t="s">
        <v>67</v>
      </c>
      <c r="E7452">
        <v>69847</v>
      </c>
    </row>
    <row r="7453" spans="1:6" hidden="1">
      <c r="A7453">
        <v>2004</v>
      </c>
      <c r="B7453" t="s">
        <v>98</v>
      </c>
      <c r="C7453" t="s">
        <v>23</v>
      </c>
      <c r="D7453" t="s">
        <v>69</v>
      </c>
      <c r="E7453">
        <v>69847</v>
      </c>
    </row>
    <row r="7454" spans="1:6" hidden="1">
      <c r="A7454">
        <v>2004</v>
      </c>
      <c r="B7454" t="s">
        <v>98</v>
      </c>
      <c r="C7454" t="s">
        <v>23</v>
      </c>
      <c r="D7454" t="s">
        <v>70</v>
      </c>
      <c r="E7454">
        <v>0</v>
      </c>
    </row>
    <row r="7455" spans="1:6" hidden="1">
      <c r="A7455">
        <v>2004</v>
      </c>
      <c r="B7455" t="s">
        <v>98</v>
      </c>
      <c r="C7455" t="s">
        <v>23</v>
      </c>
      <c r="D7455" t="s">
        <v>71</v>
      </c>
      <c r="E7455">
        <v>1423</v>
      </c>
    </row>
    <row r="7456" spans="1:6" hidden="1">
      <c r="A7456">
        <v>2004</v>
      </c>
      <c r="B7456" t="s">
        <v>98</v>
      </c>
      <c r="C7456" t="s">
        <v>23</v>
      </c>
      <c r="D7456" t="s">
        <v>99</v>
      </c>
      <c r="E7456">
        <v>3889502</v>
      </c>
    </row>
    <row r="7457" spans="1:5" hidden="1">
      <c r="A7457">
        <v>2004</v>
      </c>
      <c r="B7457" t="s">
        <v>98</v>
      </c>
      <c r="C7457" t="s">
        <v>23</v>
      </c>
      <c r="D7457" t="s">
        <v>72</v>
      </c>
      <c r="E7457">
        <v>910074</v>
      </c>
    </row>
    <row r="7458" spans="1:5" hidden="1">
      <c r="A7458">
        <v>2004</v>
      </c>
      <c r="B7458" t="s">
        <v>98</v>
      </c>
      <c r="C7458" t="s">
        <v>23</v>
      </c>
      <c r="D7458" t="s">
        <v>73</v>
      </c>
      <c r="E7458">
        <v>2052719</v>
      </c>
    </row>
    <row r="7459" spans="1:5" hidden="1">
      <c r="A7459">
        <v>2004</v>
      </c>
      <c r="B7459" t="s">
        <v>98</v>
      </c>
      <c r="C7459" t="s">
        <v>23</v>
      </c>
      <c r="D7459" t="s">
        <v>74</v>
      </c>
      <c r="E7459">
        <v>1013111</v>
      </c>
    </row>
    <row r="7460" spans="1:5" hidden="1">
      <c r="A7460">
        <v>2004</v>
      </c>
      <c r="B7460" t="s">
        <v>98</v>
      </c>
      <c r="C7460" t="s">
        <v>23</v>
      </c>
      <c r="D7460" t="s">
        <v>75</v>
      </c>
      <c r="E7460">
        <v>1039608</v>
      </c>
    </row>
    <row r="7461" spans="1:5" hidden="1">
      <c r="A7461">
        <v>2004</v>
      </c>
      <c r="B7461" t="s">
        <v>98</v>
      </c>
      <c r="C7461" t="s">
        <v>23</v>
      </c>
      <c r="D7461" t="s">
        <v>76</v>
      </c>
      <c r="E7461">
        <v>451406</v>
      </c>
    </row>
    <row r="7462" spans="1:5" hidden="1">
      <c r="A7462">
        <v>2004</v>
      </c>
      <c r="B7462" t="s">
        <v>98</v>
      </c>
      <c r="C7462" t="s">
        <v>23</v>
      </c>
      <c r="D7462" t="s">
        <v>77</v>
      </c>
      <c r="E7462">
        <v>343977</v>
      </c>
    </row>
    <row r="7463" spans="1:5" hidden="1">
      <c r="A7463">
        <v>2004</v>
      </c>
      <c r="B7463" t="s">
        <v>98</v>
      </c>
      <c r="C7463" t="s">
        <v>23</v>
      </c>
      <c r="D7463" t="s">
        <v>78</v>
      </c>
      <c r="E7463">
        <v>406545</v>
      </c>
    </row>
    <row r="7464" spans="1:5" hidden="1">
      <c r="A7464">
        <v>2004</v>
      </c>
      <c r="B7464" t="s">
        <v>98</v>
      </c>
      <c r="C7464" t="s">
        <v>23</v>
      </c>
      <c r="D7464" t="s">
        <v>79</v>
      </c>
      <c r="E7464">
        <v>44861</v>
      </c>
    </row>
    <row r="7465" spans="1:5" hidden="1">
      <c r="A7465">
        <v>2004</v>
      </c>
      <c r="B7465" t="s">
        <v>98</v>
      </c>
      <c r="C7465" t="s">
        <v>23</v>
      </c>
      <c r="D7465" t="s">
        <v>80</v>
      </c>
      <c r="E7465">
        <v>0</v>
      </c>
    </row>
    <row r="7466" spans="1:5" hidden="1">
      <c r="A7466">
        <v>2004</v>
      </c>
      <c r="B7466" t="s">
        <v>98</v>
      </c>
      <c r="C7466" t="s">
        <v>81</v>
      </c>
      <c r="D7466" t="s">
        <v>27</v>
      </c>
      <c r="E7466">
        <v>1289956</v>
      </c>
    </row>
    <row r="7467" spans="1:5" hidden="1">
      <c r="A7467">
        <v>2004</v>
      </c>
      <c r="B7467" t="s">
        <v>98</v>
      </c>
      <c r="C7467" t="s">
        <v>81</v>
      </c>
      <c r="D7467" t="s">
        <v>28</v>
      </c>
      <c r="E7467">
        <v>1175282</v>
      </c>
    </row>
    <row r="7468" spans="1:5" hidden="1">
      <c r="A7468">
        <v>2004</v>
      </c>
      <c r="B7468" t="s">
        <v>98</v>
      </c>
      <c r="C7468" t="s">
        <v>81</v>
      </c>
      <c r="D7468" t="s">
        <v>82</v>
      </c>
      <c r="E7468">
        <v>737712</v>
      </c>
    </row>
    <row r="7469" spans="1:5" hidden="1">
      <c r="A7469">
        <v>2004</v>
      </c>
      <c r="B7469" t="s">
        <v>98</v>
      </c>
      <c r="C7469" t="s">
        <v>81</v>
      </c>
      <c r="D7469" t="s">
        <v>83</v>
      </c>
      <c r="E7469">
        <v>9765</v>
      </c>
    </row>
    <row r="7470" spans="1:5" hidden="1">
      <c r="A7470">
        <v>2004</v>
      </c>
      <c r="B7470" t="s">
        <v>98</v>
      </c>
      <c r="C7470" t="s">
        <v>81</v>
      </c>
      <c r="D7470" t="s">
        <v>84</v>
      </c>
      <c r="E7470">
        <v>427805</v>
      </c>
    </row>
    <row r="7471" spans="1:5" hidden="1">
      <c r="A7471">
        <v>2004</v>
      </c>
      <c r="B7471" t="s">
        <v>98</v>
      </c>
      <c r="C7471" t="s">
        <v>81</v>
      </c>
      <c r="D7471" t="s">
        <v>29</v>
      </c>
      <c r="E7471">
        <v>114674</v>
      </c>
    </row>
    <row r="7472" spans="1:5" hidden="1">
      <c r="A7472">
        <v>2004</v>
      </c>
      <c r="B7472" t="s">
        <v>98</v>
      </c>
      <c r="C7472" t="s">
        <v>81</v>
      </c>
      <c r="D7472" t="s">
        <v>30</v>
      </c>
      <c r="E7472">
        <v>0</v>
      </c>
    </row>
    <row r="7473" spans="1:6" hidden="1">
      <c r="A7473">
        <v>2004</v>
      </c>
      <c r="B7473" t="s">
        <v>98</v>
      </c>
      <c r="C7473" t="s">
        <v>81</v>
      </c>
      <c r="D7473" t="s">
        <v>32</v>
      </c>
      <c r="E7473">
        <v>0</v>
      </c>
    </row>
    <row r="7474" spans="1:6" hidden="1">
      <c r="A7474">
        <v>2004</v>
      </c>
      <c r="B7474" t="s">
        <v>98</v>
      </c>
      <c r="C7474" t="s">
        <v>81</v>
      </c>
      <c r="D7474" t="s">
        <v>33</v>
      </c>
      <c r="E7474">
        <v>79529</v>
      </c>
    </row>
    <row r="7475" spans="1:6" hidden="1">
      <c r="A7475">
        <v>2004</v>
      </c>
      <c r="B7475" t="s">
        <v>98</v>
      </c>
      <c r="C7475" t="s">
        <v>81</v>
      </c>
      <c r="D7475" t="s">
        <v>34</v>
      </c>
      <c r="E7475">
        <v>13238</v>
      </c>
    </row>
    <row r="7476" spans="1:6" hidden="1">
      <c r="A7476">
        <v>2004</v>
      </c>
      <c r="B7476" t="s">
        <v>98</v>
      </c>
      <c r="C7476" t="s">
        <v>81</v>
      </c>
      <c r="D7476" t="s">
        <v>35</v>
      </c>
      <c r="E7476">
        <v>12159</v>
      </c>
    </row>
    <row r="7477" spans="1:6" hidden="1">
      <c r="A7477">
        <v>2004</v>
      </c>
      <c r="B7477" t="s">
        <v>98</v>
      </c>
      <c r="C7477" t="s">
        <v>81</v>
      </c>
      <c r="D7477" t="s">
        <v>36</v>
      </c>
      <c r="E7477">
        <v>65530</v>
      </c>
    </row>
    <row r="7478" spans="1:6" hidden="1">
      <c r="A7478">
        <v>2004</v>
      </c>
      <c r="B7478" t="s">
        <v>98</v>
      </c>
      <c r="C7478" t="s">
        <v>81</v>
      </c>
      <c r="D7478" t="s">
        <v>37</v>
      </c>
      <c r="E7478">
        <v>65530</v>
      </c>
    </row>
    <row r="7479" spans="1:6" hidden="1">
      <c r="A7479">
        <v>2004</v>
      </c>
      <c r="B7479" t="s">
        <v>98</v>
      </c>
      <c r="C7479" t="s">
        <v>81</v>
      </c>
      <c r="D7479" t="s">
        <v>38</v>
      </c>
      <c r="E7479">
        <v>0</v>
      </c>
    </row>
    <row r="7480" spans="1:6" hidden="1">
      <c r="A7480">
        <v>2004</v>
      </c>
      <c r="B7480" t="s">
        <v>98</v>
      </c>
      <c r="C7480" t="s">
        <v>81</v>
      </c>
      <c r="D7480" t="s">
        <v>39</v>
      </c>
      <c r="E7480">
        <v>0</v>
      </c>
    </row>
    <row r="7481" spans="1:6" hidden="1">
      <c r="A7481">
        <v>2004</v>
      </c>
      <c r="B7481" t="s">
        <v>98</v>
      </c>
      <c r="C7481" t="s">
        <v>81</v>
      </c>
      <c r="D7481" t="s">
        <v>40</v>
      </c>
      <c r="E7481">
        <v>3</v>
      </c>
    </row>
    <row r="7482" spans="1:6" hidden="1">
      <c r="A7482">
        <v>2004</v>
      </c>
      <c r="B7482" t="s">
        <v>98</v>
      </c>
      <c r="C7482" t="s">
        <v>81</v>
      </c>
      <c r="D7482" t="s">
        <v>41</v>
      </c>
      <c r="E7482">
        <v>3</v>
      </c>
    </row>
    <row r="7483" spans="1:6" hidden="1">
      <c r="A7483">
        <v>2004</v>
      </c>
      <c r="B7483" t="s">
        <v>98</v>
      </c>
      <c r="C7483" t="s">
        <v>81</v>
      </c>
      <c r="D7483" t="s">
        <v>42</v>
      </c>
      <c r="E7483">
        <v>0</v>
      </c>
    </row>
    <row r="7484" spans="1:6" hidden="1">
      <c r="A7484">
        <v>2004</v>
      </c>
      <c r="B7484" t="s">
        <v>98</v>
      </c>
      <c r="C7484" t="s">
        <v>81</v>
      </c>
      <c r="D7484" t="s">
        <v>43</v>
      </c>
      <c r="E7484">
        <v>0</v>
      </c>
      <c r="F7484">
        <v>90</v>
      </c>
    </row>
    <row r="7485" spans="1:6" hidden="1">
      <c r="A7485">
        <v>2004</v>
      </c>
      <c r="B7485" t="s">
        <v>98</v>
      </c>
      <c r="C7485" t="s">
        <v>81</v>
      </c>
      <c r="D7485" t="s">
        <v>44</v>
      </c>
      <c r="E7485">
        <v>758</v>
      </c>
    </row>
    <row r="7486" spans="1:6" hidden="1">
      <c r="A7486">
        <v>2004</v>
      </c>
      <c r="B7486" t="s">
        <v>98</v>
      </c>
      <c r="C7486" t="s">
        <v>81</v>
      </c>
      <c r="D7486" t="s">
        <v>45</v>
      </c>
      <c r="E7486">
        <v>836041</v>
      </c>
    </row>
    <row r="7487" spans="1:6" hidden="1">
      <c r="A7487">
        <v>2004</v>
      </c>
      <c r="B7487" t="s">
        <v>98</v>
      </c>
      <c r="C7487" t="s">
        <v>81</v>
      </c>
      <c r="D7487" t="s">
        <v>46</v>
      </c>
      <c r="E7487">
        <v>814089</v>
      </c>
    </row>
    <row r="7488" spans="1:6" hidden="1">
      <c r="A7488">
        <v>2004</v>
      </c>
      <c r="B7488" t="s">
        <v>98</v>
      </c>
      <c r="C7488" t="s">
        <v>81</v>
      </c>
      <c r="D7488" t="s">
        <v>47</v>
      </c>
      <c r="E7488">
        <v>21952</v>
      </c>
    </row>
    <row r="7489" spans="1:6" hidden="1">
      <c r="A7489">
        <v>2004</v>
      </c>
      <c r="B7489" t="s">
        <v>98</v>
      </c>
      <c r="C7489" t="s">
        <v>81</v>
      </c>
      <c r="D7489" t="s">
        <v>48</v>
      </c>
      <c r="E7489">
        <v>935786</v>
      </c>
    </row>
    <row r="7490" spans="1:6" hidden="1">
      <c r="A7490">
        <v>2004</v>
      </c>
      <c r="B7490" t="s">
        <v>98</v>
      </c>
      <c r="C7490" t="s">
        <v>81</v>
      </c>
      <c r="D7490" t="s">
        <v>49</v>
      </c>
      <c r="E7490">
        <v>935786</v>
      </c>
    </row>
    <row r="7491" spans="1:6" hidden="1">
      <c r="A7491">
        <v>2004</v>
      </c>
      <c r="B7491" t="s">
        <v>98</v>
      </c>
      <c r="C7491" t="s">
        <v>81</v>
      </c>
      <c r="D7491" t="s">
        <v>50</v>
      </c>
      <c r="E7491">
        <v>665691</v>
      </c>
    </row>
    <row r="7492" spans="1:6" hidden="1">
      <c r="A7492">
        <v>2004</v>
      </c>
      <c r="B7492" t="s">
        <v>98</v>
      </c>
      <c r="C7492" t="s">
        <v>81</v>
      </c>
      <c r="D7492" t="s">
        <v>51</v>
      </c>
      <c r="E7492">
        <v>19078</v>
      </c>
    </row>
    <row r="7493" spans="1:6" hidden="1">
      <c r="A7493">
        <v>2004</v>
      </c>
      <c r="B7493" t="s">
        <v>98</v>
      </c>
      <c r="C7493" t="s">
        <v>81</v>
      </c>
      <c r="D7493" t="s">
        <v>52</v>
      </c>
      <c r="E7493">
        <v>251017</v>
      </c>
    </row>
    <row r="7494" spans="1:6" hidden="1">
      <c r="A7494">
        <v>2004</v>
      </c>
      <c r="B7494" t="s">
        <v>98</v>
      </c>
      <c r="C7494" t="s">
        <v>81</v>
      </c>
      <c r="D7494" t="s">
        <v>53</v>
      </c>
      <c r="E7494">
        <v>0</v>
      </c>
      <c r="F7494">
        <v>90</v>
      </c>
    </row>
    <row r="7495" spans="1:6" hidden="1">
      <c r="A7495">
        <v>2004</v>
      </c>
      <c r="B7495" t="s">
        <v>98</v>
      </c>
      <c r="C7495" t="s">
        <v>81</v>
      </c>
      <c r="D7495" t="s">
        <v>54</v>
      </c>
      <c r="E7495">
        <v>0</v>
      </c>
      <c r="F7495">
        <v>90</v>
      </c>
    </row>
    <row r="7496" spans="1:6" hidden="1">
      <c r="A7496">
        <v>2004</v>
      </c>
      <c r="B7496" t="s">
        <v>98</v>
      </c>
      <c r="C7496" t="s">
        <v>81</v>
      </c>
      <c r="D7496" t="s">
        <v>59</v>
      </c>
      <c r="E7496">
        <v>163822</v>
      </c>
    </row>
    <row r="7497" spans="1:6" hidden="1">
      <c r="A7497">
        <v>2004</v>
      </c>
      <c r="B7497" t="s">
        <v>98</v>
      </c>
      <c r="C7497" t="s">
        <v>81</v>
      </c>
      <c r="D7497" t="s">
        <v>60</v>
      </c>
      <c r="E7497">
        <v>0</v>
      </c>
    </row>
    <row r="7498" spans="1:6" hidden="1">
      <c r="A7498">
        <v>2004</v>
      </c>
      <c r="B7498" t="s">
        <v>98</v>
      </c>
      <c r="C7498" t="s">
        <v>81</v>
      </c>
      <c r="D7498" t="s">
        <v>61</v>
      </c>
      <c r="E7498">
        <v>0</v>
      </c>
    </row>
    <row r="7499" spans="1:6" hidden="1">
      <c r="A7499">
        <v>2004</v>
      </c>
      <c r="B7499" t="s">
        <v>98</v>
      </c>
      <c r="C7499" t="s">
        <v>81</v>
      </c>
      <c r="D7499" t="s">
        <v>62</v>
      </c>
      <c r="E7499">
        <v>59963</v>
      </c>
    </row>
    <row r="7500" spans="1:6" hidden="1">
      <c r="A7500">
        <v>2004</v>
      </c>
      <c r="B7500" t="s">
        <v>98</v>
      </c>
      <c r="C7500" t="s">
        <v>81</v>
      </c>
      <c r="D7500" t="s">
        <v>64</v>
      </c>
      <c r="E7500">
        <v>103859</v>
      </c>
    </row>
    <row r="7501" spans="1:6" hidden="1">
      <c r="A7501">
        <v>2004</v>
      </c>
      <c r="B7501" t="s">
        <v>98</v>
      </c>
      <c r="C7501" t="s">
        <v>81</v>
      </c>
      <c r="D7501" t="s">
        <v>67</v>
      </c>
      <c r="E7501">
        <v>51123</v>
      </c>
    </row>
    <row r="7502" spans="1:6" hidden="1">
      <c r="A7502">
        <v>2004</v>
      </c>
      <c r="B7502" t="s">
        <v>98</v>
      </c>
      <c r="C7502" t="s">
        <v>81</v>
      </c>
      <c r="D7502" t="s">
        <v>68</v>
      </c>
      <c r="E7502">
        <v>56</v>
      </c>
    </row>
    <row r="7503" spans="1:6" hidden="1">
      <c r="A7503">
        <v>2004</v>
      </c>
      <c r="B7503" t="s">
        <v>98</v>
      </c>
      <c r="C7503" t="s">
        <v>81</v>
      </c>
      <c r="D7503" t="s">
        <v>69</v>
      </c>
      <c r="E7503">
        <v>51067</v>
      </c>
    </row>
    <row r="7504" spans="1:6" hidden="1">
      <c r="A7504">
        <v>2004</v>
      </c>
      <c r="B7504" t="s">
        <v>98</v>
      </c>
      <c r="C7504" t="s">
        <v>81</v>
      </c>
      <c r="D7504" t="s">
        <v>70</v>
      </c>
      <c r="E7504">
        <v>0</v>
      </c>
    </row>
    <row r="7505" spans="1:6" hidden="1">
      <c r="A7505">
        <v>2004</v>
      </c>
      <c r="B7505" t="s">
        <v>98</v>
      </c>
      <c r="C7505" t="s">
        <v>81</v>
      </c>
      <c r="D7505" t="s">
        <v>100</v>
      </c>
      <c r="E7505">
        <v>3757933</v>
      </c>
    </row>
    <row r="7506" spans="1:6" hidden="1">
      <c r="A7506">
        <v>2004</v>
      </c>
      <c r="B7506" t="s">
        <v>98</v>
      </c>
      <c r="C7506" t="s">
        <v>81</v>
      </c>
      <c r="D7506" t="s">
        <v>86</v>
      </c>
      <c r="E7506">
        <v>2383537</v>
      </c>
    </row>
    <row r="7507" spans="1:6" hidden="1">
      <c r="A7507">
        <v>2004</v>
      </c>
      <c r="B7507" t="s">
        <v>98</v>
      </c>
      <c r="C7507" t="s">
        <v>81</v>
      </c>
      <c r="D7507" t="s">
        <v>87</v>
      </c>
      <c r="E7507">
        <v>253385</v>
      </c>
    </row>
    <row r="7508" spans="1:6" hidden="1">
      <c r="A7508">
        <v>2004</v>
      </c>
      <c r="B7508" t="s">
        <v>98</v>
      </c>
      <c r="C7508" t="s">
        <v>81</v>
      </c>
      <c r="D7508" t="s">
        <v>101</v>
      </c>
      <c r="E7508">
        <v>401676</v>
      </c>
    </row>
    <row r="7509" spans="1:6" hidden="1">
      <c r="A7509">
        <v>2004</v>
      </c>
      <c r="B7509" t="s">
        <v>98</v>
      </c>
      <c r="C7509" t="s">
        <v>81</v>
      </c>
      <c r="D7509" t="s">
        <v>88</v>
      </c>
      <c r="E7509">
        <v>27956</v>
      </c>
    </row>
    <row r="7510" spans="1:6" hidden="1">
      <c r="A7510">
        <v>2004</v>
      </c>
      <c r="B7510" t="s">
        <v>98</v>
      </c>
      <c r="C7510" t="s">
        <v>81</v>
      </c>
      <c r="D7510" t="s">
        <v>89</v>
      </c>
      <c r="E7510">
        <v>2102196</v>
      </c>
    </row>
    <row r="7511" spans="1:6" hidden="1">
      <c r="A7511">
        <v>2004</v>
      </c>
      <c r="B7511" t="s">
        <v>98</v>
      </c>
      <c r="C7511" t="s">
        <v>81</v>
      </c>
      <c r="D7511" t="s">
        <v>77</v>
      </c>
      <c r="E7511">
        <v>343977</v>
      </c>
    </row>
    <row r="7512" spans="1:6" hidden="1">
      <c r="A7512">
        <v>2004</v>
      </c>
      <c r="B7512" t="s">
        <v>102</v>
      </c>
      <c r="C7512" t="s">
        <v>7</v>
      </c>
      <c r="D7512" t="s">
        <v>263</v>
      </c>
      <c r="E7512">
        <v>3133</v>
      </c>
    </row>
    <row r="7513" spans="1:6" hidden="1">
      <c r="A7513">
        <v>2004</v>
      </c>
      <c r="B7513" t="s">
        <v>102</v>
      </c>
      <c r="C7513" t="s">
        <v>7</v>
      </c>
      <c r="D7513" t="s">
        <v>8</v>
      </c>
      <c r="E7513">
        <v>0</v>
      </c>
      <c r="F7513">
        <v>20</v>
      </c>
    </row>
    <row r="7514" spans="1:6" hidden="1">
      <c r="A7514">
        <v>2004</v>
      </c>
      <c r="B7514" t="s">
        <v>102</v>
      </c>
      <c r="C7514" t="s">
        <v>7</v>
      </c>
      <c r="D7514" t="s">
        <v>9</v>
      </c>
      <c r="E7514">
        <v>0</v>
      </c>
      <c r="F7514">
        <v>20</v>
      </c>
    </row>
    <row r="7515" spans="1:6" hidden="1">
      <c r="A7515">
        <v>2004</v>
      </c>
      <c r="B7515" t="s">
        <v>102</v>
      </c>
      <c r="C7515" t="s">
        <v>10</v>
      </c>
      <c r="D7515" t="s">
        <v>11</v>
      </c>
      <c r="E7515">
        <v>-34153</v>
      </c>
    </row>
    <row r="7516" spans="1:6" hidden="1">
      <c r="A7516">
        <v>2004</v>
      </c>
      <c r="B7516" t="s">
        <v>102</v>
      </c>
      <c r="C7516" t="s">
        <v>10</v>
      </c>
      <c r="D7516" t="s">
        <v>91</v>
      </c>
      <c r="E7516">
        <v>1098166</v>
      </c>
    </row>
    <row r="7517" spans="1:6" hidden="1">
      <c r="A7517">
        <v>2004</v>
      </c>
      <c r="B7517" t="s">
        <v>102</v>
      </c>
      <c r="C7517" t="s">
        <v>10</v>
      </c>
      <c r="D7517" t="s">
        <v>92</v>
      </c>
      <c r="E7517">
        <v>910133</v>
      </c>
    </row>
    <row r="7518" spans="1:6" hidden="1">
      <c r="A7518">
        <v>2004</v>
      </c>
      <c r="B7518" t="s">
        <v>102</v>
      </c>
      <c r="C7518" t="s">
        <v>10</v>
      </c>
      <c r="D7518" t="s">
        <v>14</v>
      </c>
      <c r="E7518">
        <v>1055745</v>
      </c>
    </row>
    <row r="7519" spans="1:6" hidden="1">
      <c r="A7519">
        <v>2004</v>
      </c>
      <c r="B7519" t="s">
        <v>102</v>
      </c>
      <c r="C7519" t="s">
        <v>10</v>
      </c>
      <c r="D7519" t="s">
        <v>15</v>
      </c>
      <c r="E7519">
        <v>250406</v>
      </c>
    </row>
    <row r="7520" spans="1:6" hidden="1">
      <c r="A7520">
        <v>2004</v>
      </c>
      <c r="B7520" t="s">
        <v>102</v>
      </c>
      <c r="C7520" t="s">
        <v>10</v>
      </c>
      <c r="D7520" t="s">
        <v>16</v>
      </c>
      <c r="E7520">
        <v>805339</v>
      </c>
    </row>
    <row r="7521" spans="1:6" hidden="1">
      <c r="A7521">
        <v>2004</v>
      </c>
      <c r="B7521" t="s">
        <v>102</v>
      </c>
      <c r="C7521" t="s">
        <v>10</v>
      </c>
      <c r="D7521" t="s">
        <v>17</v>
      </c>
      <c r="E7521">
        <v>0</v>
      </c>
      <c r="F7521">
        <v>20</v>
      </c>
    </row>
    <row r="7522" spans="1:6" hidden="1">
      <c r="A7522">
        <v>2004</v>
      </c>
      <c r="B7522" t="s">
        <v>102</v>
      </c>
      <c r="C7522" t="s">
        <v>10</v>
      </c>
      <c r="D7522" t="s">
        <v>18</v>
      </c>
      <c r="E7522">
        <v>6706765</v>
      </c>
    </row>
    <row r="7523" spans="1:6" hidden="1">
      <c r="A7523">
        <v>2004</v>
      </c>
      <c r="B7523" t="s">
        <v>102</v>
      </c>
      <c r="C7523" t="s">
        <v>10</v>
      </c>
      <c r="D7523" t="s">
        <v>19</v>
      </c>
      <c r="E7523">
        <v>6591379</v>
      </c>
    </row>
    <row r="7524" spans="1:6" hidden="1">
      <c r="A7524">
        <v>2004</v>
      </c>
      <c r="B7524" t="s">
        <v>102</v>
      </c>
      <c r="C7524" t="s">
        <v>10</v>
      </c>
      <c r="D7524" t="s">
        <v>20</v>
      </c>
      <c r="E7524">
        <v>7758573</v>
      </c>
    </row>
    <row r="7525" spans="1:6" hidden="1">
      <c r="A7525">
        <v>2004</v>
      </c>
      <c r="B7525" t="s">
        <v>102</v>
      </c>
      <c r="C7525" t="s">
        <v>10</v>
      </c>
      <c r="D7525" t="s">
        <v>21</v>
      </c>
      <c r="E7525">
        <v>153880</v>
      </c>
    </row>
    <row r="7526" spans="1:6" hidden="1">
      <c r="A7526">
        <v>2004</v>
      </c>
      <c r="B7526" t="s">
        <v>102</v>
      </c>
      <c r="C7526" t="s">
        <v>10</v>
      </c>
      <c r="D7526" t="s">
        <v>22</v>
      </c>
      <c r="E7526">
        <v>-284267</v>
      </c>
    </row>
    <row r="7527" spans="1:6" hidden="1">
      <c r="A7527">
        <v>2004</v>
      </c>
      <c r="B7527" t="s">
        <v>102</v>
      </c>
      <c r="C7527" t="s">
        <v>23</v>
      </c>
      <c r="D7527" t="s">
        <v>24</v>
      </c>
      <c r="E7527">
        <v>55090</v>
      </c>
    </row>
    <row r="7528" spans="1:6" hidden="1">
      <c r="A7528">
        <v>2004</v>
      </c>
      <c r="B7528" t="s">
        <v>102</v>
      </c>
      <c r="C7528" t="s">
        <v>23</v>
      </c>
      <c r="D7528" t="s">
        <v>25</v>
      </c>
      <c r="E7528">
        <v>44991</v>
      </c>
    </row>
    <row r="7529" spans="1:6" hidden="1">
      <c r="A7529">
        <v>2004</v>
      </c>
      <c r="B7529" t="s">
        <v>102</v>
      </c>
      <c r="C7529" t="s">
        <v>23</v>
      </c>
      <c r="D7529" t="s">
        <v>26</v>
      </c>
      <c r="E7529">
        <v>10098</v>
      </c>
    </row>
    <row r="7530" spans="1:6" hidden="1">
      <c r="A7530">
        <v>2004</v>
      </c>
      <c r="B7530" t="s">
        <v>102</v>
      </c>
      <c r="C7530" t="s">
        <v>23</v>
      </c>
      <c r="D7530" t="s">
        <v>27</v>
      </c>
      <c r="E7530">
        <v>306</v>
      </c>
    </row>
    <row r="7531" spans="1:6" hidden="1">
      <c r="A7531">
        <v>2004</v>
      </c>
      <c r="B7531" t="s">
        <v>102</v>
      </c>
      <c r="C7531" t="s">
        <v>23</v>
      </c>
      <c r="D7531" t="s">
        <v>29</v>
      </c>
      <c r="E7531">
        <v>306</v>
      </c>
    </row>
    <row r="7532" spans="1:6" hidden="1">
      <c r="A7532">
        <v>2004</v>
      </c>
      <c r="B7532" t="s">
        <v>102</v>
      </c>
      <c r="C7532" t="s">
        <v>23</v>
      </c>
      <c r="D7532" t="s">
        <v>33</v>
      </c>
      <c r="E7532">
        <v>41603</v>
      </c>
    </row>
    <row r="7533" spans="1:6" hidden="1">
      <c r="A7533">
        <v>2004</v>
      </c>
      <c r="B7533" t="s">
        <v>102</v>
      </c>
      <c r="C7533" t="s">
        <v>23</v>
      </c>
      <c r="D7533" t="s">
        <v>34</v>
      </c>
      <c r="E7533">
        <v>37208</v>
      </c>
    </row>
    <row r="7534" spans="1:6" hidden="1">
      <c r="A7534">
        <v>2004</v>
      </c>
      <c r="B7534" t="s">
        <v>102</v>
      </c>
      <c r="C7534" t="s">
        <v>23</v>
      </c>
      <c r="D7534" t="s">
        <v>35</v>
      </c>
      <c r="E7534">
        <v>96484</v>
      </c>
    </row>
    <row r="7535" spans="1:6" hidden="1">
      <c r="A7535">
        <v>2004</v>
      </c>
      <c r="B7535" t="s">
        <v>102</v>
      </c>
      <c r="C7535" t="s">
        <v>23</v>
      </c>
      <c r="D7535" t="s">
        <v>39</v>
      </c>
      <c r="E7535">
        <v>0</v>
      </c>
    </row>
    <row r="7536" spans="1:6" hidden="1">
      <c r="A7536">
        <v>2004</v>
      </c>
      <c r="B7536" t="s">
        <v>102</v>
      </c>
      <c r="C7536" t="s">
        <v>23</v>
      </c>
      <c r="D7536" t="s">
        <v>40</v>
      </c>
      <c r="E7536">
        <v>0</v>
      </c>
    </row>
    <row r="7537" spans="1:5" hidden="1">
      <c r="A7537">
        <v>2004</v>
      </c>
      <c r="B7537" t="s">
        <v>102</v>
      </c>
      <c r="C7537" t="s">
        <v>23</v>
      </c>
      <c r="D7537" t="s">
        <v>41</v>
      </c>
      <c r="E7537">
        <v>0</v>
      </c>
    </row>
    <row r="7538" spans="1:5" hidden="1">
      <c r="A7538">
        <v>2004</v>
      </c>
      <c r="B7538" t="s">
        <v>102</v>
      </c>
      <c r="C7538" t="s">
        <v>23</v>
      </c>
      <c r="D7538" t="s">
        <v>42</v>
      </c>
      <c r="E7538">
        <v>0</v>
      </c>
    </row>
    <row r="7539" spans="1:5" hidden="1">
      <c r="A7539">
        <v>2004</v>
      </c>
      <c r="B7539" t="s">
        <v>102</v>
      </c>
      <c r="C7539" t="s">
        <v>23</v>
      </c>
      <c r="D7539" t="s">
        <v>43</v>
      </c>
      <c r="E7539">
        <v>0</v>
      </c>
    </row>
    <row r="7540" spans="1:5" hidden="1">
      <c r="A7540">
        <v>2004</v>
      </c>
      <c r="B7540" t="s">
        <v>102</v>
      </c>
      <c r="C7540" t="s">
        <v>23</v>
      </c>
      <c r="D7540" t="s">
        <v>44</v>
      </c>
      <c r="E7540">
        <v>4396</v>
      </c>
    </row>
    <row r="7541" spans="1:5" hidden="1">
      <c r="A7541">
        <v>2004</v>
      </c>
      <c r="B7541" t="s">
        <v>102</v>
      </c>
      <c r="C7541" t="s">
        <v>23</v>
      </c>
      <c r="D7541" t="s">
        <v>45</v>
      </c>
      <c r="E7541">
        <v>650911</v>
      </c>
    </row>
    <row r="7542" spans="1:5" hidden="1">
      <c r="A7542">
        <v>2004</v>
      </c>
      <c r="B7542" t="s">
        <v>102</v>
      </c>
      <c r="C7542" t="s">
        <v>23</v>
      </c>
      <c r="D7542" t="s">
        <v>46</v>
      </c>
      <c r="E7542">
        <v>628959</v>
      </c>
    </row>
    <row r="7543" spans="1:5" hidden="1">
      <c r="A7543">
        <v>2004</v>
      </c>
      <c r="B7543" t="s">
        <v>102</v>
      </c>
      <c r="C7543" t="s">
        <v>23</v>
      </c>
      <c r="D7543" t="s">
        <v>47</v>
      </c>
      <c r="E7543">
        <v>21952</v>
      </c>
    </row>
    <row r="7544" spans="1:5" hidden="1">
      <c r="A7544">
        <v>2004</v>
      </c>
      <c r="B7544" t="s">
        <v>102</v>
      </c>
      <c r="C7544" t="s">
        <v>23</v>
      </c>
      <c r="D7544" t="s">
        <v>48</v>
      </c>
      <c r="E7544">
        <v>1004630</v>
      </c>
    </row>
    <row r="7545" spans="1:5" hidden="1">
      <c r="A7545">
        <v>2004</v>
      </c>
      <c r="B7545" t="s">
        <v>102</v>
      </c>
      <c r="C7545" t="s">
        <v>23</v>
      </c>
      <c r="D7545" t="s">
        <v>49</v>
      </c>
      <c r="E7545">
        <v>1004630</v>
      </c>
    </row>
    <row r="7546" spans="1:5" hidden="1">
      <c r="A7546">
        <v>2004</v>
      </c>
      <c r="B7546" t="s">
        <v>102</v>
      </c>
      <c r="C7546" t="s">
        <v>23</v>
      </c>
      <c r="D7546" t="s">
        <v>50</v>
      </c>
      <c r="E7546">
        <v>665691</v>
      </c>
    </row>
    <row r="7547" spans="1:5" hidden="1">
      <c r="A7547">
        <v>2004</v>
      </c>
      <c r="B7547" t="s">
        <v>102</v>
      </c>
      <c r="C7547" t="s">
        <v>23</v>
      </c>
      <c r="D7547" t="s">
        <v>51</v>
      </c>
      <c r="E7547">
        <v>57360</v>
      </c>
    </row>
    <row r="7548" spans="1:5" hidden="1">
      <c r="A7548">
        <v>2004</v>
      </c>
      <c r="B7548" t="s">
        <v>102</v>
      </c>
      <c r="C7548" t="s">
        <v>23</v>
      </c>
      <c r="D7548" t="s">
        <v>52</v>
      </c>
      <c r="E7548">
        <v>281195</v>
      </c>
    </row>
    <row r="7549" spans="1:5" hidden="1">
      <c r="A7549">
        <v>2004</v>
      </c>
      <c r="B7549" t="s">
        <v>102</v>
      </c>
      <c r="C7549" t="s">
        <v>23</v>
      </c>
      <c r="D7549" t="s">
        <v>53</v>
      </c>
      <c r="E7549">
        <v>383</v>
      </c>
    </row>
    <row r="7550" spans="1:5" hidden="1">
      <c r="A7550">
        <v>2004</v>
      </c>
      <c r="B7550" t="s">
        <v>102</v>
      </c>
      <c r="C7550" t="s">
        <v>23</v>
      </c>
      <c r="D7550" t="s">
        <v>54</v>
      </c>
      <c r="E7550">
        <v>0</v>
      </c>
    </row>
    <row r="7551" spans="1:5" hidden="1">
      <c r="A7551">
        <v>2004</v>
      </c>
      <c r="B7551" t="s">
        <v>102</v>
      </c>
      <c r="C7551" t="s">
        <v>23</v>
      </c>
      <c r="D7551" t="s">
        <v>55</v>
      </c>
      <c r="E7551">
        <v>0</v>
      </c>
    </row>
    <row r="7552" spans="1:5" hidden="1">
      <c r="A7552">
        <v>2004</v>
      </c>
      <c r="B7552" t="s">
        <v>102</v>
      </c>
      <c r="C7552" t="s">
        <v>23</v>
      </c>
      <c r="D7552" t="s">
        <v>59</v>
      </c>
      <c r="E7552">
        <v>427080</v>
      </c>
    </row>
    <row r="7553" spans="1:5" hidden="1">
      <c r="A7553">
        <v>2004</v>
      </c>
      <c r="B7553" t="s">
        <v>102</v>
      </c>
      <c r="C7553" t="s">
        <v>23</v>
      </c>
      <c r="D7553" t="s">
        <v>60</v>
      </c>
      <c r="E7553">
        <v>26525</v>
      </c>
    </row>
    <row r="7554" spans="1:5" hidden="1">
      <c r="A7554">
        <v>2004</v>
      </c>
      <c r="B7554" t="s">
        <v>102</v>
      </c>
      <c r="C7554" t="s">
        <v>23</v>
      </c>
      <c r="D7554" t="s">
        <v>64</v>
      </c>
      <c r="E7554">
        <v>400555</v>
      </c>
    </row>
    <row r="7555" spans="1:5" hidden="1">
      <c r="A7555">
        <v>2004</v>
      </c>
      <c r="B7555" t="s">
        <v>102</v>
      </c>
      <c r="C7555" t="s">
        <v>23</v>
      </c>
      <c r="D7555" t="s">
        <v>66</v>
      </c>
      <c r="E7555">
        <v>0</v>
      </c>
    </row>
    <row r="7556" spans="1:5" hidden="1">
      <c r="A7556">
        <v>2004</v>
      </c>
      <c r="B7556" t="s">
        <v>102</v>
      </c>
      <c r="C7556" t="s">
        <v>23</v>
      </c>
      <c r="D7556" t="s">
        <v>67</v>
      </c>
      <c r="E7556">
        <v>0</v>
      </c>
    </row>
    <row r="7557" spans="1:5" hidden="1">
      <c r="A7557">
        <v>2004</v>
      </c>
      <c r="B7557" t="s">
        <v>102</v>
      </c>
      <c r="C7557" t="s">
        <v>23</v>
      </c>
      <c r="D7557" t="s">
        <v>68</v>
      </c>
      <c r="E7557">
        <v>0</v>
      </c>
    </row>
    <row r="7558" spans="1:5" hidden="1">
      <c r="A7558">
        <v>2004</v>
      </c>
      <c r="B7558" t="s">
        <v>102</v>
      </c>
      <c r="C7558" t="s">
        <v>23</v>
      </c>
      <c r="D7558" t="s">
        <v>70</v>
      </c>
      <c r="E7558">
        <v>0</v>
      </c>
    </row>
    <row r="7559" spans="1:5" hidden="1">
      <c r="A7559">
        <v>2004</v>
      </c>
      <c r="B7559" t="s">
        <v>102</v>
      </c>
      <c r="C7559" t="s">
        <v>23</v>
      </c>
      <c r="D7559" t="s">
        <v>71</v>
      </c>
      <c r="E7559">
        <v>0</v>
      </c>
    </row>
    <row r="7560" spans="1:5" hidden="1">
      <c r="A7560">
        <v>2004</v>
      </c>
      <c r="B7560" t="s">
        <v>102</v>
      </c>
      <c r="C7560" t="s">
        <v>23</v>
      </c>
      <c r="D7560" t="s">
        <v>72</v>
      </c>
      <c r="E7560">
        <v>1440007</v>
      </c>
    </row>
    <row r="7561" spans="1:5" hidden="1">
      <c r="A7561">
        <v>2004</v>
      </c>
      <c r="B7561" t="s">
        <v>102</v>
      </c>
      <c r="C7561" t="s">
        <v>23</v>
      </c>
      <c r="D7561" t="s">
        <v>73</v>
      </c>
      <c r="E7561">
        <v>6468061</v>
      </c>
    </row>
    <row r="7562" spans="1:5" hidden="1">
      <c r="A7562">
        <v>2004</v>
      </c>
      <c r="B7562" t="s">
        <v>102</v>
      </c>
      <c r="C7562" t="s">
        <v>23</v>
      </c>
      <c r="D7562" t="s">
        <v>74</v>
      </c>
      <c r="E7562">
        <v>6468061</v>
      </c>
    </row>
    <row r="7563" spans="1:5" hidden="1">
      <c r="A7563">
        <v>2004</v>
      </c>
      <c r="B7563" t="s">
        <v>102</v>
      </c>
      <c r="C7563" t="s">
        <v>23</v>
      </c>
      <c r="D7563" t="s">
        <v>76</v>
      </c>
      <c r="E7563">
        <v>438147</v>
      </c>
    </row>
    <row r="7564" spans="1:5" hidden="1">
      <c r="A7564">
        <v>2004</v>
      </c>
      <c r="B7564" t="s">
        <v>102</v>
      </c>
      <c r="C7564" t="s">
        <v>23</v>
      </c>
      <c r="D7564" t="s">
        <v>77</v>
      </c>
      <c r="E7564">
        <v>188033</v>
      </c>
    </row>
    <row r="7565" spans="1:5" hidden="1">
      <c r="A7565">
        <v>2004</v>
      </c>
      <c r="B7565" t="s">
        <v>102</v>
      </c>
      <c r="C7565" t="s">
        <v>23</v>
      </c>
      <c r="D7565" t="s">
        <v>78</v>
      </c>
      <c r="E7565">
        <v>425703</v>
      </c>
    </row>
    <row r="7566" spans="1:5" hidden="1">
      <c r="A7566">
        <v>2004</v>
      </c>
      <c r="B7566" t="s">
        <v>102</v>
      </c>
      <c r="C7566" t="s">
        <v>23</v>
      </c>
      <c r="D7566" t="s">
        <v>79</v>
      </c>
      <c r="E7566">
        <v>11925</v>
      </c>
    </row>
    <row r="7567" spans="1:5" hidden="1">
      <c r="A7567">
        <v>2004</v>
      </c>
      <c r="B7567" t="s">
        <v>102</v>
      </c>
      <c r="C7567" t="s">
        <v>23</v>
      </c>
      <c r="D7567" t="s">
        <v>80</v>
      </c>
      <c r="E7567">
        <v>519</v>
      </c>
    </row>
    <row r="7568" spans="1:5" hidden="1">
      <c r="A7568">
        <v>2004</v>
      </c>
      <c r="B7568" t="s">
        <v>102</v>
      </c>
      <c r="C7568" t="s">
        <v>81</v>
      </c>
      <c r="D7568" t="s">
        <v>24</v>
      </c>
      <c r="E7568">
        <v>4400882</v>
      </c>
    </row>
    <row r="7569" spans="1:5" hidden="1">
      <c r="A7569">
        <v>2004</v>
      </c>
      <c r="B7569" t="s">
        <v>102</v>
      </c>
      <c r="C7569" t="s">
        <v>81</v>
      </c>
      <c r="D7569" t="s">
        <v>25</v>
      </c>
      <c r="E7569">
        <v>3677831</v>
      </c>
    </row>
    <row r="7570" spans="1:5" hidden="1">
      <c r="A7570">
        <v>2004</v>
      </c>
      <c r="B7570" t="s">
        <v>102</v>
      </c>
      <c r="C7570" t="s">
        <v>81</v>
      </c>
      <c r="D7570" t="s">
        <v>26</v>
      </c>
      <c r="E7570">
        <v>723051</v>
      </c>
    </row>
    <row r="7571" spans="1:5" hidden="1">
      <c r="A7571">
        <v>2004</v>
      </c>
      <c r="B7571" t="s">
        <v>102</v>
      </c>
      <c r="C7571" t="s">
        <v>81</v>
      </c>
      <c r="D7571" t="s">
        <v>30</v>
      </c>
      <c r="E7571">
        <v>12975</v>
      </c>
    </row>
    <row r="7572" spans="1:5" hidden="1">
      <c r="A7572">
        <v>2004</v>
      </c>
      <c r="B7572" t="s">
        <v>102</v>
      </c>
      <c r="C7572" t="s">
        <v>81</v>
      </c>
      <c r="D7572" t="s">
        <v>32</v>
      </c>
      <c r="E7572">
        <v>12975</v>
      </c>
    </row>
    <row r="7573" spans="1:5" hidden="1">
      <c r="A7573">
        <v>2004</v>
      </c>
      <c r="B7573" t="s">
        <v>102</v>
      </c>
      <c r="C7573" t="s">
        <v>81</v>
      </c>
      <c r="D7573" t="s">
        <v>33</v>
      </c>
      <c r="E7573">
        <v>1291741</v>
      </c>
    </row>
    <row r="7574" spans="1:5" hidden="1">
      <c r="A7574">
        <v>2004</v>
      </c>
      <c r="B7574" t="s">
        <v>102</v>
      </c>
      <c r="C7574" t="s">
        <v>81</v>
      </c>
      <c r="D7574" t="s">
        <v>34</v>
      </c>
      <c r="E7574">
        <v>42632</v>
      </c>
    </row>
    <row r="7575" spans="1:5" hidden="1">
      <c r="A7575">
        <v>2004</v>
      </c>
      <c r="B7575" t="s">
        <v>102</v>
      </c>
      <c r="C7575" t="s">
        <v>81</v>
      </c>
      <c r="D7575" t="s">
        <v>35</v>
      </c>
      <c r="E7575">
        <v>38975</v>
      </c>
    </row>
    <row r="7576" spans="1:5" hidden="1">
      <c r="A7576">
        <v>2004</v>
      </c>
      <c r="B7576" t="s">
        <v>102</v>
      </c>
      <c r="C7576" t="s">
        <v>81</v>
      </c>
      <c r="D7576" t="s">
        <v>36</v>
      </c>
      <c r="E7576">
        <v>1231730</v>
      </c>
    </row>
    <row r="7577" spans="1:5" hidden="1">
      <c r="A7577">
        <v>2004</v>
      </c>
      <c r="B7577" t="s">
        <v>102</v>
      </c>
      <c r="C7577" t="s">
        <v>81</v>
      </c>
      <c r="D7577" t="s">
        <v>37</v>
      </c>
      <c r="E7577">
        <v>71997</v>
      </c>
    </row>
    <row r="7578" spans="1:5" hidden="1">
      <c r="A7578">
        <v>2004</v>
      </c>
      <c r="B7578" t="s">
        <v>102</v>
      </c>
      <c r="C7578" t="s">
        <v>81</v>
      </c>
      <c r="D7578" t="s">
        <v>38</v>
      </c>
      <c r="E7578">
        <v>1159733</v>
      </c>
    </row>
    <row r="7579" spans="1:5" hidden="1">
      <c r="A7579">
        <v>2004</v>
      </c>
      <c r="B7579" t="s">
        <v>102</v>
      </c>
      <c r="C7579" t="s">
        <v>81</v>
      </c>
      <c r="D7579" t="s">
        <v>39</v>
      </c>
      <c r="E7579">
        <v>0</v>
      </c>
    </row>
    <row r="7580" spans="1:5" hidden="1">
      <c r="A7580">
        <v>2004</v>
      </c>
      <c r="B7580" t="s">
        <v>102</v>
      </c>
      <c r="C7580" t="s">
        <v>81</v>
      </c>
      <c r="D7580" t="s">
        <v>40</v>
      </c>
      <c r="E7580">
        <v>1195</v>
      </c>
    </row>
    <row r="7581" spans="1:5" hidden="1">
      <c r="A7581">
        <v>2004</v>
      </c>
      <c r="B7581" t="s">
        <v>102</v>
      </c>
      <c r="C7581" t="s">
        <v>81</v>
      </c>
      <c r="D7581" t="s">
        <v>41</v>
      </c>
      <c r="E7581">
        <v>812</v>
      </c>
    </row>
    <row r="7582" spans="1:5" hidden="1">
      <c r="A7582">
        <v>2004</v>
      </c>
      <c r="B7582" t="s">
        <v>102</v>
      </c>
      <c r="C7582" t="s">
        <v>81</v>
      </c>
      <c r="D7582" t="s">
        <v>42</v>
      </c>
      <c r="E7582">
        <v>383</v>
      </c>
    </row>
    <row r="7583" spans="1:5" hidden="1">
      <c r="A7583">
        <v>2004</v>
      </c>
      <c r="B7583" t="s">
        <v>102</v>
      </c>
      <c r="C7583" t="s">
        <v>81</v>
      </c>
      <c r="D7583" t="s">
        <v>43</v>
      </c>
      <c r="E7583">
        <v>0</v>
      </c>
    </row>
    <row r="7584" spans="1:5" hidden="1">
      <c r="A7584">
        <v>2004</v>
      </c>
      <c r="B7584" t="s">
        <v>102</v>
      </c>
      <c r="C7584" t="s">
        <v>81</v>
      </c>
      <c r="D7584" t="s">
        <v>44</v>
      </c>
      <c r="E7584">
        <v>16184</v>
      </c>
    </row>
    <row r="7585" spans="1:5" hidden="1">
      <c r="A7585">
        <v>2004</v>
      </c>
      <c r="B7585" t="s">
        <v>102</v>
      </c>
      <c r="C7585" t="s">
        <v>81</v>
      </c>
      <c r="D7585" t="s">
        <v>48</v>
      </c>
      <c r="E7585">
        <v>2260523</v>
      </c>
    </row>
    <row r="7586" spans="1:5" hidden="1">
      <c r="A7586">
        <v>2004</v>
      </c>
      <c r="B7586" t="s">
        <v>102</v>
      </c>
      <c r="C7586" t="s">
        <v>81</v>
      </c>
      <c r="D7586" t="s">
        <v>49</v>
      </c>
      <c r="E7586">
        <v>0</v>
      </c>
    </row>
    <row r="7587" spans="1:5" hidden="1">
      <c r="A7587">
        <v>2004</v>
      </c>
      <c r="B7587" t="s">
        <v>102</v>
      </c>
      <c r="C7587" t="s">
        <v>81</v>
      </c>
      <c r="D7587" t="s">
        <v>50</v>
      </c>
      <c r="E7587">
        <v>0</v>
      </c>
    </row>
    <row r="7588" spans="1:5" hidden="1">
      <c r="A7588">
        <v>2004</v>
      </c>
      <c r="B7588" t="s">
        <v>102</v>
      </c>
      <c r="C7588" t="s">
        <v>81</v>
      </c>
      <c r="D7588" t="s">
        <v>51</v>
      </c>
      <c r="E7588">
        <v>0</v>
      </c>
    </row>
    <row r="7589" spans="1:5" hidden="1">
      <c r="A7589">
        <v>2004</v>
      </c>
      <c r="B7589" t="s">
        <v>102</v>
      </c>
      <c r="C7589" t="s">
        <v>81</v>
      </c>
      <c r="D7589" t="s">
        <v>52</v>
      </c>
      <c r="E7589">
        <v>0</v>
      </c>
    </row>
    <row r="7590" spans="1:5" hidden="1">
      <c r="A7590">
        <v>2004</v>
      </c>
      <c r="B7590" t="s">
        <v>102</v>
      </c>
      <c r="C7590" t="s">
        <v>81</v>
      </c>
      <c r="D7590" t="s">
        <v>53</v>
      </c>
      <c r="E7590">
        <v>0</v>
      </c>
    </row>
    <row r="7591" spans="1:5" hidden="1">
      <c r="A7591">
        <v>2004</v>
      </c>
      <c r="B7591" t="s">
        <v>102</v>
      </c>
      <c r="C7591" t="s">
        <v>81</v>
      </c>
      <c r="D7591" t="s">
        <v>54</v>
      </c>
      <c r="E7591">
        <v>0</v>
      </c>
    </row>
    <row r="7592" spans="1:5" hidden="1">
      <c r="A7592">
        <v>2004</v>
      </c>
      <c r="B7592" t="s">
        <v>102</v>
      </c>
      <c r="C7592" t="s">
        <v>81</v>
      </c>
      <c r="D7592" t="s">
        <v>55</v>
      </c>
      <c r="E7592">
        <v>1093329</v>
      </c>
    </row>
    <row r="7593" spans="1:5" hidden="1">
      <c r="A7593">
        <v>2004</v>
      </c>
      <c r="B7593" t="s">
        <v>102</v>
      </c>
      <c r="C7593" t="s">
        <v>81</v>
      </c>
      <c r="D7593" t="s">
        <v>56</v>
      </c>
      <c r="E7593">
        <v>1167194</v>
      </c>
    </row>
    <row r="7594" spans="1:5" hidden="1">
      <c r="A7594">
        <v>2004</v>
      </c>
      <c r="B7594" t="s">
        <v>102</v>
      </c>
      <c r="C7594" t="s">
        <v>81</v>
      </c>
      <c r="D7594" t="s">
        <v>57</v>
      </c>
      <c r="E7594">
        <v>1065318</v>
      </c>
    </row>
    <row r="7595" spans="1:5" hidden="1">
      <c r="A7595">
        <v>2004</v>
      </c>
      <c r="B7595" t="s">
        <v>102</v>
      </c>
      <c r="C7595" t="s">
        <v>81</v>
      </c>
      <c r="D7595" t="s">
        <v>58</v>
      </c>
      <c r="E7595">
        <v>101877</v>
      </c>
    </row>
    <row r="7596" spans="1:5" hidden="1">
      <c r="A7596">
        <v>2004</v>
      </c>
      <c r="B7596" t="s">
        <v>102</v>
      </c>
      <c r="C7596" t="s">
        <v>81</v>
      </c>
      <c r="D7596" t="s">
        <v>59</v>
      </c>
      <c r="E7596">
        <v>873906</v>
      </c>
    </row>
    <row r="7597" spans="1:5" hidden="1">
      <c r="A7597">
        <v>2004</v>
      </c>
      <c r="B7597" t="s">
        <v>102</v>
      </c>
      <c r="C7597" t="s">
        <v>81</v>
      </c>
      <c r="D7597" t="s">
        <v>61</v>
      </c>
      <c r="E7597">
        <v>29139</v>
      </c>
    </row>
    <row r="7598" spans="1:5" hidden="1">
      <c r="A7598">
        <v>2004</v>
      </c>
      <c r="B7598" t="s">
        <v>102</v>
      </c>
      <c r="C7598" t="s">
        <v>81</v>
      </c>
      <c r="D7598" t="s">
        <v>64</v>
      </c>
      <c r="E7598">
        <v>844767</v>
      </c>
    </row>
    <row r="7599" spans="1:5" hidden="1">
      <c r="A7599">
        <v>2004</v>
      </c>
      <c r="B7599" t="s">
        <v>102</v>
      </c>
      <c r="C7599" t="s">
        <v>81</v>
      </c>
      <c r="D7599" t="s">
        <v>66</v>
      </c>
      <c r="E7599">
        <v>30562</v>
      </c>
    </row>
    <row r="7600" spans="1:5" hidden="1">
      <c r="A7600">
        <v>2004</v>
      </c>
      <c r="B7600" t="s">
        <v>102</v>
      </c>
      <c r="C7600" t="s">
        <v>81</v>
      </c>
      <c r="D7600" t="s">
        <v>67</v>
      </c>
      <c r="E7600">
        <v>0</v>
      </c>
    </row>
    <row r="7601" spans="1:6" hidden="1">
      <c r="A7601">
        <v>2004</v>
      </c>
      <c r="B7601" t="s">
        <v>102</v>
      </c>
      <c r="C7601" t="s">
        <v>81</v>
      </c>
      <c r="D7601" t="s">
        <v>69</v>
      </c>
      <c r="E7601">
        <v>0</v>
      </c>
    </row>
    <row r="7602" spans="1:6" hidden="1">
      <c r="A7602">
        <v>2004</v>
      </c>
      <c r="B7602" t="s">
        <v>102</v>
      </c>
      <c r="C7602" t="s">
        <v>81</v>
      </c>
      <c r="D7602" t="s">
        <v>70</v>
      </c>
      <c r="E7602">
        <v>0</v>
      </c>
    </row>
    <row r="7603" spans="1:6" hidden="1">
      <c r="A7603">
        <v>2004</v>
      </c>
      <c r="B7603" t="s">
        <v>102</v>
      </c>
      <c r="C7603" t="s">
        <v>81</v>
      </c>
      <c r="D7603" t="s">
        <v>86</v>
      </c>
      <c r="E7603">
        <v>2538173</v>
      </c>
    </row>
    <row r="7604" spans="1:6" hidden="1">
      <c r="A7604">
        <v>2004</v>
      </c>
      <c r="B7604" t="s">
        <v>102</v>
      </c>
      <c r="C7604" t="s">
        <v>81</v>
      </c>
      <c r="D7604" t="s">
        <v>87</v>
      </c>
      <c r="E7604">
        <v>1941018</v>
      </c>
    </row>
    <row r="7605" spans="1:6" hidden="1">
      <c r="A7605">
        <v>2004</v>
      </c>
      <c r="B7605" t="s">
        <v>102</v>
      </c>
      <c r="C7605" t="s">
        <v>81</v>
      </c>
      <c r="D7605" t="s">
        <v>88</v>
      </c>
      <c r="E7605">
        <v>597155</v>
      </c>
    </row>
    <row r="7606" spans="1:6" hidden="1">
      <c r="A7606">
        <v>2004</v>
      </c>
      <c r="B7606" t="s">
        <v>102</v>
      </c>
      <c r="C7606" t="s">
        <v>81</v>
      </c>
      <c r="D7606" t="s">
        <v>77</v>
      </c>
      <c r="E7606">
        <v>188033</v>
      </c>
    </row>
    <row r="7607" spans="1:6" hidden="1">
      <c r="A7607">
        <v>2004</v>
      </c>
      <c r="B7607" t="s">
        <v>103</v>
      </c>
      <c r="C7607" t="s">
        <v>7</v>
      </c>
      <c r="D7607" t="s">
        <v>263</v>
      </c>
      <c r="E7607">
        <v>-47786</v>
      </c>
    </row>
    <row r="7608" spans="1:6" hidden="1">
      <c r="A7608">
        <v>2004</v>
      </c>
      <c r="B7608" t="s">
        <v>103</v>
      </c>
      <c r="C7608" t="s">
        <v>7</v>
      </c>
      <c r="D7608" t="s">
        <v>8</v>
      </c>
      <c r="E7608">
        <v>0</v>
      </c>
      <c r="F7608">
        <v>20</v>
      </c>
    </row>
    <row r="7609" spans="1:6" hidden="1">
      <c r="A7609">
        <v>2004</v>
      </c>
      <c r="B7609" t="s">
        <v>103</v>
      </c>
      <c r="C7609" t="s">
        <v>7</v>
      </c>
      <c r="D7609" t="s">
        <v>9</v>
      </c>
      <c r="E7609">
        <v>0</v>
      </c>
      <c r="F7609">
        <v>20</v>
      </c>
    </row>
    <row r="7610" spans="1:6" hidden="1">
      <c r="A7610">
        <v>2004</v>
      </c>
      <c r="B7610" t="s">
        <v>103</v>
      </c>
      <c r="C7610" t="s">
        <v>10</v>
      </c>
      <c r="D7610" t="s">
        <v>11</v>
      </c>
      <c r="E7610">
        <v>-60851</v>
      </c>
    </row>
    <row r="7611" spans="1:6" hidden="1">
      <c r="A7611">
        <v>2004</v>
      </c>
      <c r="B7611" t="s">
        <v>103</v>
      </c>
      <c r="C7611" t="s">
        <v>10</v>
      </c>
      <c r="D7611" t="s">
        <v>91</v>
      </c>
      <c r="E7611">
        <v>1129778</v>
      </c>
    </row>
    <row r="7612" spans="1:6" hidden="1">
      <c r="A7612">
        <v>2004</v>
      </c>
      <c r="B7612" t="s">
        <v>103</v>
      </c>
      <c r="C7612" t="s">
        <v>10</v>
      </c>
      <c r="D7612" t="s">
        <v>92</v>
      </c>
      <c r="E7612">
        <v>937142</v>
      </c>
    </row>
    <row r="7613" spans="1:6" hidden="1">
      <c r="A7613">
        <v>2004</v>
      </c>
      <c r="B7613" t="s">
        <v>103</v>
      </c>
      <c r="C7613" t="s">
        <v>10</v>
      </c>
      <c r="D7613" t="s">
        <v>14</v>
      </c>
      <c r="E7613">
        <v>1060377</v>
      </c>
    </row>
    <row r="7614" spans="1:6" hidden="1">
      <c r="A7614">
        <v>2004</v>
      </c>
      <c r="B7614" t="s">
        <v>103</v>
      </c>
      <c r="C7614" t="s">
        <v>10</v>
      </c>
      <c r="D7614" t="s">
        <v>15</v>
      </c>
      <c r="E7614">
        <v>255038</v>
      </c>
    </row>
    <row r="7615" spans="1:6" hidden="1">
      <c r="A7615">
        <v>2004</v>
      </c>
      <c r="B7615" t="s">
        <v>103</v>
      </c>
      <c r="C7615" t="s">
        <v>10</v>
      </c>
      <c r="D7615" t="s">
        <v>16</v>
      </c>
      <c r="E7615">
        <v>805339</v>
      </c>
    </row>
    <row r="7616" spans="1:6" hidden="1">
      <c r="A7616">
        <v>2004</v>
      </c>
      <c r="B7616" t="s">
        <v>103</v>
      </c>
      <c r="C7616" t="s">
        <v>10</v>
      </c>
      <c r="D7616" t="s">
        <v>17</v>
      </c>
      <c r="E7616">
        <v>0</v>
      </c>
      <c r="F7616">
        <v>20</v>
      </c>
    </row>
    <row r="7617" spans="1:5" hidden="1">
      <c r="A7617">
        <v>2004</v>
      </c>
      <c r="B7617" t="s">
        <v>103</v>
      </c>
      <c r="C7617" t="s">
        <v>10</v>
      </c>
      <c r="D7617" t="s">
        <v>18</v>
      </c>
      <c r="E7617">
        <v>6712091</v>
      </c>
    </row>
    <row r="7618" spans="1:5" hidden="1">
      <c r="A7618">
        <v>2004</v>
      </c>
      <c r="B7618" t="s">
        <v>103</v>
      </c>
      <c r="C7618" t="s">
        <v>10</v>
      </c>
      <c r="D7618" t="s">
        <v>19</v>
      </c>
      <c r="E7618">
        <v>6723368</v>
      </c>
    </row>
    <row r="7619" spans="1:5" hidden="1">
      <c r="A7619">
        <v>2004</v>
      </c>
      <c r="B7619" t="s">
        <v>103</v>
      </c>
      <c r="C7619" t="s">
        <v>10</v>
      </c>
      <c r="D7619" t="s">
        <v>20</v>
      </c>
      <c r="E7619">
        <v>7736479</v>
      </c>
    </row>
    <row r="7620" spans="1:5" hidden="1">
      <c r="A7620">
        <v>2004</v>
      </c>
      <c r="B7620" t="s">
        <v>103</v>
      </c>
      <c r="C7620" t="s">
        <v>10</v>
      </c>
      <c r="D7620" t="s">
        <v>21</v>
      </c>
      <c r="E7620">
        <v>131786</v>
      </c>
    </row>
    <row r="7621" spans="1:5" hidden="1">
      <c r="A7621">
        <v>2004</v>
      </c>
      <c r="B7621" t="s">
        <v>103</v>
      </c>
      <c r="C7621" t="s">
        <v>10</v>
      </c>
      <c r="D7621" t="s">
        <v>22</v>
      </c>
      <c r="E7621">
        <v>-319386</v>
      </c>
    </row>
    <row r="7622" spans="1:5" hidden="1">
      <c r="A7622">
        <v>2004</v>
      </c>
      <c r="B7622" t="s">
        <v>103</v>
      </c>
      <c r="C7622" t="s">
        <v>23</v>
      </c>
      <c r="D7622" t="s">
        <v>24</v>
      </c>
      <c r="E7622">
        <v>82070</v>
      </c>
    </row>
    <row r="7623" spans="1:5" hidden="1">
      <c r="A7623">
        <v>2004</v>
      </c>
      <c r="B7623" t="s">
        <v>103</v>
      </c>
      <c r="C7623" t="s">
        <v>23</v>
      </c>
      <c r="D7623" t="s">
        <v>25</v>
      </c>
      <c r="E7623">
        <v>66181</v>
      </c>
    </row>
    <row r="7624" spans="1:5" hidden="1">
      <c r="A7624">
        <v>2004</v>
      </c>
      <c r="B7624" t="s">
        <v>103</v>
      </c>
      <c r="C7624" t="s">
        <v>23</v>
      </c>
      <c r="D7624" t="s">
        <v>26</v>
      </c>
      <c r="E7624">
        <v>15888</v>
      </c>
    </row>
    <row r="7625" spans="1:5" hidden="1">
      <c r="A7625">
        <v>2004</v>
      </c>
      <c r="B7625" t="s">
        <v>103</v>
      </c>
      <c r="C7625" t="s">
        <v>23</v>
      </c>
      <c r="D7625" t="s">
        <v>27</v>
      </c>
      <c r="E7625">
        <v>307</v>
      </c>
    </row>
    <row r="7626" spans="1:5" hidden="1">
      <c r="A7626">
        <v>2004</v>
      </c>
      <c r="B7626" t="s">
        <v>103</v>
      </c>
      <c r="C7626" t="s">
        <v>23</v>
      </c>
      <c r="D7626" t="s">
        <v>29</v>
      </c>
      <c r="E7626">
        <v>307</v>
      </c>
    </row>
    <row r="7627" spans="1:5" hidden="1">
      <c r="A7627">
        <v>2004</v>
      </c>
      <c r="B7627" t="s">
        <v>103</v>
      </c>
      <c r="C7627" t="s">
        <v>23</v>
      </c>
      <c r="D7627" t="s">
        <v>33</v>
      </c>
      <c r="E7627">
        <v>42224</v>
      </c>
    </row>
    <row r="7628" spans="1:5" hidden="1">
      <c r="A7628">
        <v>2004</v>
      </c>
      <c r="B7628" t="s">
        <v>103</v>
      </c>
      <c r="C7628" t="s">
        <v>23</v>
      </c>
      <c r="D7628" t="s">
        <v>34</v>
      </c>
      <c r="E7628">
        <v>37829</v>
      </c>
    </row>
    <row r="7629" spans="1:5" hidden="1">
      <c r="A7629">
        <v>2004</v>
      </c>
      <c r="B7629" t="s">
        <v>103</v>
      </c>
      <c r="C7629" t="s">
        <v>23</v>
      </c>
      <c r="D7629" t="s">
        <v>35</v>
      </c>
      <c r="E7629">
        <v>97968</v>
      </c>
    </row>
    <row r="7630" spans="1:5" hidden="1">
      <c r="A7630">
        <v>2004</v>
      </c>
      <c r="B7630" t="s">
        <v>103</v>
      </c>
      <c r="C7630" t="s">
        <v>23</v>
      </c>
      <c r="D7630" t="s">
        <v>39</v>
      </c>
      <c r="E7630">
        <v>0</v>
      </c>
    </row>
    <row r="7631" spans="1:5" hidden="1">
      <c r="A7631">
        <v>2004</v>
      </c>
      <c r="B7631" t="s">
        <v>103</v>
      </c>
      <c r="C7631" t="s">
        <v>23</v>
      </c>
      <c r="D7631" t="s">
        <v>40</v>
      </c>
      <c r="E7631">
        <v>0</v>
      </c>
    </row>
    <row r="7632" spans="1:5" hidden="1">
      <c r="A7632">
        <v>2004</v>
      </c>
      <c r="B7632" t="s">
        <v>103</v>
      </c>
      <c r="C7632" t="s">
        <v>23</v>
      </c>
      <c r="D7632" t="s">
        <v>41</v>
      </c>
      <c r="E7632">
        <v>0</v>
      </c>
    </row>
    <row r="7633" spans="1:5" hidden="1">
      <c r="A7633">
        <v>2004</v>
      </c>
      <c r="B7633" t="s">
        <v>103</v>
      </c>
      <c r="C7633" t="s">
        <v>23</v>
      </c>
      <c r="D7633" t="s">
        <v>42</v>
      </c>
      <c r="E7633">
        <v>0</v>
      </c>
    </row>
    <row r="7634" spans="1:5" hidden="1">
      <c r="A7634">
        <v>2004</v>
      </c>
      <c r="B7634" t="s">
        <v>103</v>
      </c>
      <c r="C7634" t="s">
        <v>23</v>
      </c>
      <c r="D7634" t="s">
        <v>43</v>
      </c>
      <c r="E7634">
        <v>0</v>
      </c>
    </row>
    <row r="7635" spans="1:5" hidden="1">
      <c r="A7635">
        <v>2004</v>
      </c>
      <c r="B7635" t="s">
        <v>103</v>
      </c>
      <c r="C7635" t="s">
        <v>23</v>
      </c>
      <c r="D7635" t="s">
        <v>44</v>
      </c>
      <c r="E7635">
        <v>4396</v>
      </c>
    </row>
    <row r="7636" spans="1:5" hidden="1">
      <c r="A7636">
        <v>2004</v>
      </c>
      <c r="B7636" t="s">
        <v>103</v>
      </c>
      <c r="C7636" t="s">
        <v>23</v>
      </c>
      <c r="D7636" t="s">
        <v>45</v>
      </c>
      <c r="E7636">
        <v>650911</v>
      </c>
    </row>
    <row r="7637" spans="1:5" hidden="1">
      <c r="A7637">
        <v>2004</v>
      </c>
      <c r="B7637" t="s">
        <v>103</v>
      </c>
      <c r="C7637" t="s">
        <v>23</v>
      </c>
      <c r="D7637" t="s">
        <v>46</v>
      </c>
      <c r="E7637">
        <v>628959</v>
      </c>
    </row>
    <row r="7638" spans="1:5" hidden="1">
      <c r="A7638">
        <v>2004</v>
      </c>
      <c r="B7638" t="s">
        <v>103</v>
      </c>
      <c r="C7638" t="s">
        <v>23</v>
      </c>
      <c r="D7638" t="s">
        <v>47</v>
      </c>
      <c r="E7638">
        <v>21952</v>
      </c>
    </row>
    <row r="7639" spans="1:5" hidden="1">
      <c r="A7639">
        <v>2004</v>
      </c>
      <c r="B7639" t="s">
        <v>103</v>
      </c>
      <c r="C7639" t="s">
        <v>23</v>
      </c>
      <c r="D7639" t="s">
        <v>48</v>
      </c>
      <c r="E7639">
        <v>1158997</v>
      </c>
    </row>
    <row r="7640" spans="1:5" hidden="1">
      <c r="A7640">
        <v>2004</v>
      </c>
      <c r="B7640" t="s">
        <v>103</v>
      </c>
      <c r="C7640" t="s">
        <v>23</v>
      </c>
      <c r="D7640" t="s">
        <v>49</v>
      </c>
      <c r="E7640">
        <v>1004630</v>
      </c>
    </row>
    <row r="7641" spans="1:5" hidden="1">
      <c r="A7641">
        <v>2004</v>
      </c>
      <c r="B7641" t="s">
        <v>103</v>
      </c>
      <c r="C7641" t="s">
        <v>23</v>
      </c>
      <c r="D7641" t="s">
        <v>50</v>
      </c>
      <c r="E7641">
        <v>665691</v>
      </c>
    </row>
    <row r="7642" spans="1:5" hidden="1">
      <c r="A7642">
        <v>2004</v>
      </c>
      <c r="B7642" t="s">
        <v>103</v>
      </c>
      <c r="C7642" t="s">
        <v>23</v>
      </c>
      <c r="D7642" t="s">
        <v>51</v>
      </c>
      <c r="E7642">
        <v>57360</v>
      </c>
    </row>
    <row r="7643" spans="1:5" hidden="1">
      <c r="A7643">
        <v>2004</v>
      </c>
      <c r="B7643" t="s">
        <v>103</v>
      </c>
      <c r="C7643" t="s">
        <v>23</v>
      </c>
      <c r="D7643" t="s">
        <v>52</v>
      </c>
      <c r="E7643">
        <v>281195</v>
      </c>
    </row>
    <row r="7644" spans="1:5" hidden="1">
      <c r="A7644">
        <v>2004</v>
      </c>
      <c r="B7644" t="s">
        <v>103</v>
      </c>
      <c r="C7644" t="s">
        <v>23</v>
      </c>
      <c r="D7644" t="s">
        <v>53</v>
      </c>
      <c r="E7644">
        <v>383</v>
      </c>
    </row>
    <row r="7645" spans="1:5" hidden="1">
      <c r="A7645">
        <v>2004</v>
      </c>
      <c r="B7645" t="s">
        <v>103</v>
      </c>
      <c r="C7645" t="s">
        <v>23</v>
      </c>
      <c r="D7645" t="s">
        <v>54</v>
      </c>
      <c r="E7645">
        <v>0</v>
      </c>
    </row>
    <row r="7646" spans="1:5" hidden="1">
      <c r="A7646">
        <v>2004</v>
      </c>
      <c r="B7646" t="s">
        <v>103</v>
      </c>
      <c r="C7646" t="s">
        <v>23</v>
      </c>
      <c r="D7646" t="s">
        <v>55</v>
      </c>
      <c r="E7646">
        <v>285</v>
      </c>
    </row>
    <row r="7647" spans="1:5" hidden="1">
      <c r="A7647">
        <v>2004</v>
      </c>
      <c r="B7647" t="s">
        <v>103</v>
      </c>
      <c r="C7647" t="s">
        <v>23</v>
      </c>
      <c r="D7647" t="s">
        <v>56</v>
      </c>
      <c r="E7647">
        <v>154083</v>
      </c>
    </row>
    <row r="7648" spans="1:5" hidden="1">
      <c r="A7648">
        <v>2004</v>
      </c>
      <c r="B7648" t="s">
        <v>103</v>
      </c>
      <c r="C7648" t="s">
        <v>23</v>
      </c>
      <c r="D7648" t="s">
        <v>57</v>
      </c>
      <c r="E7648">
        <v>123065</v>
      </c>
    </row>
    <row r="7649" spans="1:5" hidden="1">
      <c r="A7649">
        <v>2004</v>
      </c>
      <c r="B7649" t="s">
        <v>103</v>
      </c>
      <c r="C7649" t="s">
        <v>23</v>
      </c>
      <c r="D7649" t="s">
        <v>58</v>
      </c>
      <c r="E7649">
        <v>31019</v>
      </c>
    </row>
    <row r="7650" spans="1:5" hidden="1">
      <c r="A7650">
        <v>2004</v>
      </c>
      <c r="B7650" t="s">
        <v>103</v>
      </c>
      <c r="C7650" t="s">
        <v>23</v>
      </c>
      <c r="D7650" t="s">
        <v>59</v>
      </c>
      <c r="E7650">
        <v>427080</v>
      </c>
    </row>
    <row r="7651" spans="1:5" hidden="1">
      <c r="A7651">
        <v>2004</v>
      </c>
      <c r="B7651" t="s">
        <v>103</v>
      </c>
      <c r="C7651" t="s">
        <v>23</v>
      </c>
      <c r="D7651" t="s">
        <v>60</v>
      </c>
      <c r="E7651">
        <v>26525</v>
      </c>
    </row>
    <row r="7652" spans="1:5" hidden="1">
      <c r="A7652">
        <v>2004</v>
      </c>
      <c r="B7652" t="s">
        <v>103</v>
      </c>
      <c r="C7652" t="s">
        <v>23</v>
      </c>
      <c r="D7652" t="s">
        <v>64</v>
      </c>
      <c r="E7652">
        <v>400555</v>
      </c>
    </row>
    <row r="7653" spans="1:5" hidden="1">
      <c r="A7653">
        <v>2004</v>
      </c>
      <c r="B7653" t="s">
        <v>103</v>
      </c>
      <c r="C7653" t="s">
        <v>23</v>
      </c>
      <c r="D7653" t="s">
        <v>66</v>
      </c>
      <c r="E7653">
        <v>0</v>
      </c>
    </row>
    <row r="7654" spans="1:5" hidden="1">
      <c r="A7654">
        <v>2004</v>
      </c>
      <c r="B7654" t="s">
        <v>103</v>
      </c>
      <c r="C7654" t="s">
        <v>23</v>
      </c>
      <c r="D7654" t="s">
        <v>67</v>
      </c>
      <c r="E7654">
        <v>0</v>
      </c>
    </row>
    <row r="7655" spans="1:5" hidden="1">
      <c r="A7655">
        <v>2004</v>
      </c>
      <c r="B7655" t="s">
        <v>103</v>
      </c>
      <c r="C7655" t="s">
        <v>23</v>
      </c>
      <c r="D7655" t="s">
        <v>68</v>
      </c>
      <c r="E7655">
        <v>0</v>
      </c>
    </row>
    <row r="7656" spans="1:5" hidden="1">
      <c r="A7656">
        <v>2004</v>
      </c>
      <c r="B7656" t="s">
        <v>103</v>
      </c>
      <c r="C7656" t="s">
        <v>23</v>
      </c>
      <c r="D7656" t="s">
        <v>70</v>
      </c>
      <c r="E7656">
        <v>0</v>
      </c>
    </row>
    <row r="7657" spans="1:5" hidden="1">
      <c r="A7657">
        <v>2004</v>
      </c>
      <c r="B7657" t="s">
        <v>103</v>
      </c>
      <c r="C7657" t="s">
        <v>23</v>
      </c>
      <c r="D7657" t="s">
        <v>71</v>
      </c>
      <c r="E7657">
        <v>0</v>
      </c>
    </row>
    <row r="7658" spans="1:5" hidden="1">
      <c r="A7658">
        <v>2004</v>
      </c>
      <c r="B7658" t="s">
        <v>103</v>
      </c>
      <c r="C7658" t="s">
        <v>23</v>
      </c>
      <c r="D7658" t="s">
        <v>72</v>
      </c>
      <c r="E7658">
        <v>1554059</v>
      </c>
    </row>
    <row r="7659" spans="1:5" hidden="1">
      <c r="A7659">
        <v>2004</v>
      </c>
      <c r="B7659" t="s">
        <v>103</v>
      </c>
      <c r="C7659" t="s">
        <v>23</v>
      </c>
      <c r="D7659" t="s">
        <v>73</v>
      </c>
      <c r="E7659">
        <v>6622144</v>
      </c>
    </row>
    <row r="7660" spans="1:5" hidden="1">
      <c r="A7660">
        <v>2004</v>
      </c>
      <c r="B7660" t="s">
        <v>103</v>
      </c>
      <c r="C7660" t="s">
        <v>23</v>
      </c>
      <c r="D7660" t="s">
        <v>74</v>
      </c>
      <c r="E7660">
        <v>6622144</v>
      </c>
    </row>
    <row r="7661" spans="1:5" hidden="1">
      <c r="A7661">
        <v>2004</v>
      </c>
      <c r="B7661" t="s">
        <v>103</v>
      </c>
      <c r="C7661" t="s">
        <v>23</v>
      </c>
      <c r="D7661" t="s">
        <v>76</v>
      </c>
      <c r="E7661">
        <v>451172</v>
      </c>
    </row>
    <row r="7662" spans="1:5" hidden="1">
      <c r="A7662">
        <v>2004</v>
      </c>
      <c r="B7662" t="s">
        <v>103</v>
      </c>
      <c r="C7662" t="s">
        <v>23</v>
      </c>
      <c r="D7662" t="s">
        <v>77</v>
      </c>
      <c r="E7662">
        <v>192636</v>
      </c>
    </row>
    <row r="7663" spans="1:5" hidden="1">
      <c r="A7663">
        <v>2004</v>
      </c>
      <c r="B7663" t="s">
        <v>103</v>
      </c>
      <c r="C7663" t="s">
        <v>23</v>
      </c>
      <c r="D7663" t="s">
        <v>78</v>
      </c>
      <c r="E7663">
        <v>438274</v>
      </c>
    </row>
    <row r="7664" spans="1:5" hidden="1">
      <c r="A7664">
        <v>2004</v>
      </c>
      <c r="B7664" t="s">
        <v>103</v>
      </c>
      <c r="C7664" t="s">
        <v>23</v>
      </c>
      <c r="D7664" t="s">
        <v>79</v>
      </c>
      <c r="E7664">
        <v>12379</v>
      </c>
    </row>
    <row r="7665" spans="1:5" hidden="1">
      <c r="A7665">
        <v>2004</v>
      </c>
      <c r="B7665" t="s">
        <v>103</v>
      </c>
      <c r="C7665" t="s">
        <v>23</v>
      </c>
      <c r="D7665" t="s">
        <v>80</v>
      </c>
      <c r="E7665">
        <v>519</v>
      </c>
    </row>
    <row r="7666" spans="1:5" hidden="1">
      <c r="A7666">
        <v>2004</v>
      </c>
      <c r="B7666" t="s">
        <v>103</v>
      </c>
      <c r="C7666" t="s">
        <v>81</v>
      </c>
      <c r="D7666" t="s">
        <v>24</v>
      </c>
      <c r="E7666">
        <v>4400882</v>
      </c>
    </row>
    <row r="7667" spans="1:5" hidden="1">
      <c r="A7667">
        <v>2004</v>
      </c>
      <c r="B7667" t="s">
        <v>103</v>
      </c>
      <c r="C7667" t="s">
        <v>81</v>
      </c>
      <c r="D7667" t="s">
        <v>25</v>
      </c>
      <c r="E7667">
        <v>3677831</v>
      </c>
    </row>
    <row r="7668" spans="1:5" hidden="1">
      <c r="A7668">
        <v>2004</v>
      </c>
      <c r="B7668" t="s">
        <v>103</v>
      </c>
      <c r="C7668" t="s">
        <v>81</v>
      </c>
      <c r="D7668" t="s">
        <v>26</v>
      </c>
      <c r="E7668">
        <v>723051</v>
      </c>
    </row>
    <row r="7669" spans="1:5" hidden="1">
      <c r="A7669">
        <v>2004</v>
      </c>
      <c r="B7669" t="s">
        <v>103</v>
      </c>
      <c r="C7669" t="s">
        <v>81</v>
      </c>
      <c r="D7669" t="s">
        <v>30</v>
      </c>
      <c r="E7669">
        <v>12975</v>
      </c>
    </row>
    <row r="7670" spans="1:5" hidden="1">
      <c r="A7670">
        <v>2004</v>
      </c>
      <c r="B7670" t="s">
        <v>103</v>
      </c>
      <c r="C7670" t="s">
        <v>81</v>
      </c>
      <c r="D7670" t="s">
        <v>32</v>
      </c>
      <c r="E7670">
        <v>12975</v>
      </c>
    </row>
    <row r="7671" spans="1:5" hidden="1">
      <c r="A7671">
        <v>2004</v>
      </c>
      <c r="B7671" t="s">
        <v>103</v>
      </c>
      <c r="C7671" t="s">
        <v>81</v>
      </c>
      <c r="D7671" t="s">
        <v>33</v>
      </c>
      <c r="E7671">
        <v>1293057</v>
      </c>
    </row>
    <row r="7672" spans="1:5" hidden="1">
      <c r="A7672">
        <v>2004</v>
      </c>
      <c r="B7672" t="s">
        <v>103</v>
      </c>
      <c r="C7672" t="s">
        <v>81</v>
      </c>
      <c r="D7672" t="s">
        <v>34</v>
      </c>
      <c r="E7672">
        <v>43948</v>
      </c>
    </row>
    <row r="7673" spans="1:5" hidden="1">
      <c r="A7673">
        <v>2004</v>
      </c>
      <c r="B7673" t="s">
        <v>103</v>
      </c>
      <c r="C7673" t="s">
        <v>81</v>
      </c>
      <c r="D7673" t="s">
        <v>35</v>
      </c>
      <c r="E7673">
        <v>40183</v>
      </c>
    </row>
    <row r="7674" spans="1:5" hidden="1">
      <c r="A7674">
        <v>2004</v>
      </c>
      <c r="B7674" t="s">
        <v>103</v>
      </c>
      <c r="C7674" t="s">
        <v>81</v>
      </c>
      <c r="D7674" t="s">
        <v>36</v>
      </c>
      <c r="E7674">
        <v>1231730</v>
      </c>
    </row>
    <row r="7675" spans="1:5" hidden="1">
      <c r="A7675">
        <v>2004</v>
      </c>
      <c r="B7675" t="s">
        <v>103</v>
      </c>
      <c r="C7675" t="s">
        <v>81</v>
      </c>
      <c r="D7675" t="s">
        <v>37</v>
      </c>
      <c r="E7675">
        <v>71997</v>
      </c>
    </row>
    <row r="7676" spans="1:5" hidden="1">
      <c r="A7676">
        <v>2004</v>
      </c>
      <c r="B7676" t="s">
        <v>103</v>
      </c>
      <c r="C7676" t="s">
        <v>81</v>
      </c>
      <c r="D7676" t="s">
        <v>38</v>
      </c>
      <c r="E7676">
        <v>1159733</v>
      </c>
    </row>
    <row r="7677" spans="1:5" hidden="1">
      <c r="A7677">
        <v>2004</v>
      </c>
      <c r="B7677" t="s">
        <v>103</v>
      </c>
      <c r="C7677" t="s">
        <v>81</v>
      </c>
      <c r="D7677" t="s">
        <v>39</v>
      </c>
      <c r="E7677">
        <v>0</v>
      </c>
    </row>
    <row r="7678" spans="1:5" hidden="1">
      <c r="A7678">
        <v>2004</v>
      </c>
      <c r="B7678" t="s">
        <v>103</v>
      </c>
      <c r="C7678" t="s">
        <v>81</v>
      </c>
      <c r="D7678" t="s">
        <v>40</v>
      </c>
      <c r="E7678">
        <v>1195</v>
      </c>
    </row>
    <row r="7679" spans="1:5" hidden="1">
      <c r="A7679">
        <v>2004</v>
      </c>
      <c r="B7679" t="s">
        <v>103</v>
      </c>
      <c r="C7679" t="s">
        <v>81</v>
      </c>
      <c r="D7679" t="s">
        <v>41</v>
      </c>
      <c r="E7679">
        <v>812</v>
      </c>
    </row>
    <row r="7680" spans="1:5" hidden="1">
      <c r="A7680">
        <v>2004</v>
      </c>
      <c r="B7680" t="s">
        <v>103</v>
      </c>
      <c r="C7680" t="s">
        <v>81</v>
      </c>
      <c r="D7680" t="s">
        <v>42</v>
      </c>
      <c r="E7680">
        <v>383</v>
      </c>
    </row>
    <row r="7681" spans="1:5" hidden="1">
      <c r="A7681">
        <v>2004</v>
      </c>
      <c r="B7681" t="s">
        <v>103</v>
      </c>
      <c r="C7681" t="s">
        <v>81</v>
      </c>
      <c r="D7681" t="s">
        <v>43</v>
      </c>
      <c r="E7681">
        <v>0</v>
      </c>
    </row>
    <row r="7682" spans="1:5" hidden="1">
      <c r="A7682">
        <v>2004</v>
      </c>
      <c r="B7682" t="s">
        <v>103</v>
      </c>
      <c r="C7682" t="s">
        <v>81</v>
      </c>
      <c r="D7682" t="s">
        <v>44</v>
      </c>
      <c r="E7682">
        <v>16184</v>
      </c>
    </row>
    <row r="7683" spans="1:5" hidden="1">
      <c r="A7683">
        <v>2004</v>
      </c>
      <c r="B7683" t="s">
        <v>103</v>
      </c>
      <c r="C7683" t="s">
        <v>81</v>
      </c>
      <c r="D7683" t="s">
        <v>48</v>
      </c>
      <c r="E7683">
        <v>2260808</v>
      </c>
    </row>
    <row r="7684" spans="1:5" hidden="1">
      <c r="A7684">
        <v>2004</v>
      </c>
      <c r="B7684" t="s">
        <v>103</v>
      </c>
      <c r="C7684" t="s">
        <v>81</v>
      </c>
      <c r="D7684" t="s">
        <v>49</v>
      </c>
      <c r="E7684">
        <v>285</v>
      </c>
    </row>
    <row r="7685" spans="1:5" hidden="1">
      <c r="A7685">
        <v>2004</v>
      </c>
      <c r="B7685" t="s">
        <v>103</v>
      </c>
      <c r="C7685" t="s">
        <v>81</v>
      </c>
      <c r="D7685" t="s">
        <v>50</v>
      </c>
      <c r="E7685">
        <v>0</v>
      </c>
    </row>
    <row r="7686" spans="1:5" hidden="1">
      <c r="A7686">
        <v>2004</v>
      </c>
      <c r="B7686" t="s">
        <v>103</v>
      </c>
      <c r="C7686" t="s">
        <v>81</v>
      </c>
      <c r="D7686" t="s">
        <v>51</v>
      </c>
      <c r="E7686">
        <v>285</v>
      </c>
    </row>
    <row r="7687" spans="1:5" hidden="1">
      <c r="A7687">
        <v>2004</v>
      </c>
      <c r="B7687" t="s">
        <v>103</v>
      </c>
      <c r="C7687" t="s">
        <v>81</v>
      </c>
      <c r="D7687" t="s">
        <v>52</v>
      </c>
      <c r="E7687">
        <v>0</v>
      </c>
    </row>
    <row r="7688" spans="1:5" hidden="1">
      <c r="A7688">
        <v>2004</v>
      </c>
      <c r="B7688" t="s">
        <v>103</v>
      </c>
      <c r="C7688" t="s">
        <v>81</v>
      </c>
      <c r="D7688" t="s">
        <v>53</v>
      </c>
      <c r="E7688">
        <v>0</v>
      </c>
    </row>
    <row r="7689" spans="1:5" hidden="1">
      <c r="A7689">
        <v>2004</v>
      </c>
      <c r="B7689" t="s">
        <v>103</v>
      </c>
      <c r="C7689" t="s">
        <v>81</v>
      </c>
      <c r="D7689" t="s">
        <v>54</v>
      </c>
      <c r="E7689">
        <v>0</v>
      </c>
    </row>
    <row r="7690" spans="1:5" hidden="1">
      <c r="A7690">
        <v>2004</v>
      </c>
      <c r="B7690" t="s">
        <v>103</v>
      </c>
      <c r="C7690" t="s">
        <v>81</v>
      </c>
      <c r="D7690" t="s">
        <v>55</v>
      </c>
      <c r="E7690">
        <v>1093329</v>
      </c>
    </row>
    <row r="7691" spans="1:5" hidden="1">
      <c r="A7691">
        <v>2004</v>
      </c>
      <c r="B7691" t="s">
        <v>103</v>
      </c>
      <c r="C7691" t="s">
        <v>81</v>
      </c>
      <c r="D7691" t="s">
        <v>56</v>
      </c>
      <c r="E7691">
        <v>1167194</v>
      </c>
    </row>
    <row r="7692" spans="1:5" hidden="1">
      <c r="A7692">
        <v>2004</v>
      </c>
      <c r="B7692" t="s">
        <v>103</v>
      </c>
      <c r="C7692" t="s">
        <v>81</v>
      </c>
      <c r="D7692" t="s">
        <v>57</v>
      </c>
      <c r="E7692">
        <v>1065318</v>
      </c>
    </row>
    <row r="7693" spans="1:5" hidden="1">
      <c r="A7693">
        <v>2004</v>
      </c>
      <c r="B7693" t="s">
        <v>103</v>
      </c>
      <c r="C7693" t="s">
        <v>81</v>
      </c>
      <c r="D7693" t="s">
        <v>58</v>
      </c>
      <c r="E7693">
        <v>101877</v>
      </c>
    </row>
    <row r="7694" spans="1:5" hidden="1">
      <c r="A7694">
        <v>2004</v>
      </c>
      <c r="B7694" t="s">
        <v>103</v>
      </c>
      <c r="C7694" t="s">
        <v>81</v>
      </c>
      <c r="D7694" t="s">
        <v>59</v>
      </c>
      <c r="E7694">
        <v>1000569</v>
      </c>
    </row>
    <row r="7695" spans="1:5" hidden="1">
      <c r="A7695">
        <v>2004</v>
      </c>
      <c r="B7695" t="s">
        <v>103</v>
      </c>
      <c r="C7695" t="s">
        <v>81</v>
      </c>
      <c r="D7695" t="s">
        <v>61</v>
      </c>
      <c r="E7695">
        <v>29139</v>
      </c>
    </row>
    <row r="7696" spans="1:5" hidden="1">
      <c r="A7696">
        <v>2004</v>
      </c>
      <c r="B7696" t="s">
        <v>103</v>
      </c>
      <c r="C7696" t="s">
        <v>81</v>
      </c>
      <c r="D7696" t="s">
        <v>64</v>
      </c>
      <c r="E7696">
        <v>971430</v>
      </c>
    </row>
    <row r="7697" spans="1:6" hidden="1">
      <c r="A7697">
        <v>2004</v>
      </c>
      <c r="B7697" t="s">
        <v>103</v>
      </c>
      <c r="C7697" t="s">
        <v>81</v>
      </c>
      <c r="D7697" t="s">
        <v>66</v>
      </c>
      <c r="E7697">
        <v>30562</v>
      </c>
    </row>
    <row r="7698" spans="1:6" hidden="1">
      <c r="A7698">
        <v>2004</v>
      </c>
      <c r="B7698" t="s">
        <v>103</v>
      </c>
      <c r="C7698" t="s">
        <v>81</v>
      </c>
      <c r="D7698" t="s">
        <v>67</v>
      </c>
      <c r="E7698">
        <v>0</v>
      </c>
    </row>
    <row r="7699" spans="1:6" hidden="1">
      <c r="A7699">
        <v>2004</v>
      </c>
      <c r="B7699" t="s">
        <v>103</v>
      </c>
      <c r="C7699" t="s">
        <v>81</v>
      </c>
      <c r="D7699" t="s">
        <v>69</v>
      </c>
      <c r="E7699">
        <v>0</v>
      </c>
    </row>
    <row r="7700" spans="1:6" hidden="1">
      <c r="A7700">
        <v>2004</v>
      </c>
      <c r="B7700" t="s">
        <v>103</v>
      </c>
      <c r="C7700" t="s">
        <v>81</v>
      </c>
      <c r="D7700" t="s">
        <v>70</v>
      </c>
      <c r="E7700">
        <v>0</v>
      </c>
    </row>
    <row r="7701" spans="1:6" hidden="1">
      <c r="A7701">
        <v>2004</v>
      </c>
      <c r="B7701" t="s">
        <v>103</v>
      </c>
      <c r="C7701" t="s">
        <v>81</v>
      </c>
      <c r="D7701" t="s">
        <v>86</v>
      </c>
      <c r="E7701">
        <v>2683838</v>
      </c>
    </row>
    <row r="7702" spans="1:6" hidden="1">
      <c r="A7702">
        <v>2004</v>
      </c>
      <c r="B7702" t="s">
        <v>103</v>
      </c>
      <c r="C7702" t="s">
        <v>81</v>
      </c>
      <c r="D7702" t="s">
        <v>87</v>
      </c>
      <c r="E7702">
        <v>1962517</v>
      </c>
    </row>
    <row r="7703" spans="1:6" hidden="1">
      <c r="A7703">
        <v>2004</v>
      </c>
      <c r="B7703" t="s">
        <v>103</v>
      </c>
      <c r="C7703" t="s">
        <v>81</v>
      </c>
      <c r="D7703" t="s">
        <v>88</v>
      </c>
      <c r="E7703">
        <v>598256</v>
      </c>
    </row>
    <row r="7704" spans="1:6" hidden="1">
      <c r="A7704">
        <v>2004</v>
      </c>
      <c r="B7704" t="s">
        <v>103</v>
      </c>
      <c r="C7704" t="s">
        <v>81</v>
      </c>
      <c r="D7704" t="s">
        <v>89</v>
      </c>
      <c r="E7704">
        <v>123065</v>
      </c>
    </row>
    <row r="7705" spans="1:6" hidden="1">
      <c r="A7705">
        <v>2004</v>
      </c>
      <c r="B7705" t="s">
        <v>103</v>
      </c>
      <c r="C7705" t="s">
        <v>81</v>
      </c>
      <c r="D7705" t="s">
        <v>77</v>
      </c>
      <c r="E7705">
        <v>192636</v>
      </c>
    </row>
    <row r="7706" spans="1:6" hidden="1">
      <c r="A7706">
        <v>2004</v>
      </c>
      <c r="B7706" t="s">
        <v>104</v>
      </c>
      <c r="C7706" t="s">
        <v>7</v>
      </c>
      <c r="D7706" t="s">
        <v>263</v>
      </c>
      <c r="E7706">
        <v>-50919</v>
      </c>
    </row>
    <row r="7707" spans="1:6" hidden="1">
      <c r="A7707">
        <v>2004</v>
      </c>
      <c r="B7707" t="s">
        <v>104</v>
      </c>
      <c r="C7707" t="s">
        <v>7</v>
      </c>
      <c r="D7707" t="s">
        <v>8</v>
      </c>
      <c r="E7707">
        <v>0</v>
      </c>
      <c r="F7707">
        <v>20</v>
      </c>
    </row>
    <row r="7708" spans="1:6" hidden="1">
      <c r="A7708">
        <v>2004</v>
      </c>
      <c r="B7708" t="s">
        <v>104</v>
      </c>
      <c r="C7708" t="s">
        <v>7</v>
      </c>
      <c r="D7708" t="s">
        <v>9</v>
      </c>
      <c r="E7708">
        <v>0</v>
      </c>
      <c r="F7708">
        <v>20</v>
      </c>
    </row>
    <row r="7709" spans="1:6" hidden="1">
      <c r="A7709">
        <v>2004</v>
      </c>
      <c r="B7709" t="s">
        <v>104</v>
      </c>
      <c r="C7709" t="s">
        <v>10</v>
      </c>
      <c r="D7709" t="s">
        <v>11</v>
      </c>
      <c r="E7709">
        <v>-26698</v>
      </c>
    </row>
    <row r="7710" spans="1:6" hidden="1">
      <c r="A7710">
        <v>2004</v>
      </c>
      <c r="B7710" t="s">
        <v>104</v>
      </c>
      <c r="C7710" t="s">
        <v>10</v>
      </c>
      <c r="D7710" t="s">
        <v>91</v>
      </c>
      <c r="E7710">
        <v>31613</v>
      </c>
    </row>
    <row r="7711" spans="1:6" hidden="1">
      <c r="A7711">
        <v>2004</v>
      </c>
      <c r="B7711" t="s">
        <v>104</v>
      </c>
      <c r="C7711" t="s">
        <v>10</v>
      </c>
      <c r="D7711" t="s">
        <v>92</v>
      </c>
      <c r="E7711">
        <v>27009</v>
      </c>
    </row>
    <row r="7712" spans="1:6" hidden="1">
      <c r="A7712">
        <v>2004</v>
      </c>
      <c r="B7712" t="s">
        <v>104</v>
      </c>
      <c r="C7712" t="s">
        <v>10</v>
      </c>
      <c r="D7712" t="s">
        <v>14</v>
      </c>
      <c r="E7712">
        <v>4631</v>
      </c>
    </row>
    <row r="7713" spans="1:6" hidden="1">
      <c r="A7713">
        <v>2004</v>
      </c>
      <c r="B7713" t="s">
        <v>104</v>
      </c>
      <c r="C7713" t="s">
        <v>10</v>
      </c>
      <c r="D7713" t="s">
        <v>17</v>
      </c>
      <c r="E7713">
        <v>0</v>
      </c>
      <c r="F7713">
        <v>20</v>
      </c>
    </row>
    <row r="7714" spans="1:6" hidden="1">
      <c r="A7714">
        <v>2004</v>
      </c>
      <c r="B7714" t="s">
        <v>104</v>
      </c>
      <c r="C7714" t="s">
        <v>10</v>
      </c>
      <c r="D7714" t="s">
        <v>18</v>
      </c>
      <c r="E7714">
        <v>5326</v>
      </c>
    </row>
    <row r="7715" spans="1:6" hidden="1">
      <c r="A7715">
        <v>2004</v>
      </c>
      <c r="B7715" t="s">
        <v>104</v>
      </c>
      <c r="C7715" t="s">
        <v>10</v>
      </c>
      <c r="D7715" t="s">
        <v>19</v>
      </c>
      <c r="E7715">
        <v>131989</v>
      </c>
    </row>
    <row r="7716" spans="1:6" hidden="1">
      <c r="A7716">
        <v>2004</v>
      </c>
      <c r="B7716" t="s">
        <v>104</v>
      </c>
      <c r="C7716" t="s">
        <v>10</v>
      </c>
      <c r="D7716" t="s">
        <v>20</v>
      </c>
      <c r="E7716">
        <v>-22094</v>
      </c>
    </row>
    <row r="7717" spans="1:6" hidden="1">
      <c r="A7717">
        <v>2004</v>
      </c>
      <c r="B7717" t="s">
        <v>104</v>
      </c>
      <c r="C7717" t="s">
        <v>10</v>
      </c>
      <c r="D7717" t="s">
        <v>21</v>
      </c>
      <c r="E7717">
        <v>-22094</v>
      </c>
    </row>
    <row r="7718" spans="1:6" hidden="1">
      <c r="A7718">
        <v>2004</v>
      </c>
      <c r="B7718" t="s">
        <v>104</v>
      </c>
      <c r="C7718" t="s">
        <v>10</v>
      </c>
      <c r="D7718" t="s">
        <v>22</v>
      </c>
      <c r="E7718">
        <v>-35119</v>
      </c>
    </row>
    <row r="7719" spans="1:6" hidden="1">
      <c r="A7719">
        <v>2004</v>
      </c>
      <c r="B7719" t="s">
        <v>104</v>
      </c>
      <c r="C7719" t="s">
        <v>23</v>
      </c>
      <c r="D7719" t="s">
        <v>24</v>
      </c>
      <c r="E7719">
        <v>26980</v>
      </c>
    </row>
    <row r="7720" spans="1:6" hidden="1">
      <c r="A7720">
        <v>2004</v>
      </c>
      <c r="B7720" t="s">
        <v>104</v>
      </c>
      <c r="C7720" t="s">
        <v>23</v>
      </c>
      <c r="D7720" t="s">
        <v>25</v>
      </c>
      <c r="E7720">
        <v>21190</v>
      </c>
    </row>
    <row r="7721" spans="1:6" hidden="1">
      <c r="A7721">
        <v>2004</v>
      </c>
      <c r="B7721" t="s">
        <v>104</v>
      </c>
      <c r="C7721" t="s">
        <v>23</v>
      </c>
      <c r="D7721" t="s">
        <v>26</v>
      </c>
      <c r="E7721">
        <v>5790</v>
      </c>
    </row>
    <row r="7722" spans="1:6" hidden="1">
      <c r="A7722">
        <v>2004</v>
      </c>
      <c r="B7722" t="s">
        <v>104</v>
      </c>
      <c r="C7722" t="s">
        <v>23</v>
      </c>
      <c r="D7722" t="s">
        <v>27</v>
      </c>
      <c r="E7722">
        <v>1</v>
      </c>
    </row>
    <row r="7723" spans="1:6" hidden="1">
      <c r="A7723">
        <v>2004</v>
      </c>
      <c r="B7723" t="s">
        <v>104</v>
      </c>
      <c r="C7723" t="s">
        <v>23</v>
      </c>
      <c r="D7723" t="s">
        <v>29</v>
      </c>
      <c r="E7723">
        <v>1</v>
      </c>
    </row>
    <row r="7724" spans="1:6" hidden="1">
      <c r="A7724">
        <v>2004</v>
      </c>
      <c r="B7724" t="s">
        <v>104</v>
      </c>
      <c r="C7724" t="s">
        <v>23</v>
      </c>
      <c r="D7724" t="s">
        <v>33</v>
      </c>
      <c r="E7724">
        <v>621</v>
      </c>
    </row>
    <row r="7725" spans="1:6" hidden="1">
      <c r="A7725">
        <v>2004</v>
      </c>
      <c r="B7725" t="s">
        <v>104</v>
      </c>
      <c r="C7725" t="s">
        <v>23</v>
      </c>
      <c r="D7725" t="s">
        <v>34</v>
      </c>
      <c r="E7725">
        <v>621</v>
      </c>
    </row>
    <row r="7726" spans="1:6" hidden="1">
      <c r="A7726">
        <v>2004</v>
      </c>
      <c r="B7726" t="s">
        <v>104</v>
      </c>
      <c r="C7726" t="s">
        <v>23</v>
      </c>
      <c r="D7726" t="s">
        <v>35</v>
      </c>
      <c r="E7726">
        <v>1484</v>
      </c>
    </row>
    <row r="7727" spans="1:6" hidden="1">
      <c r="A7727">
        <v>2004</v>
      </c>
      <c r="B7727" t="s">
        <v>104</v>
      </c>
      <c r="C7727" t="s">
        <v>23</v>
      </c>
      <c r="D7727" t="s">
        <v>39</v>
      </c>
      <c r="E7727">
        <v>0</v>
      </c>
    </row>
    <row r="7728" spans="1:6" hidden="1">
      <c r="A7728">
        <v>2004</v>
      </c>
      <c r="B7728" t="s">
        <v>104</v>
      </c>
      <c r="C7728" t="s">
        <v>23</v>
      </c>
      <c r="D7728" t="s">
        <v>40</v>
      </c>
      <c r="E7728">
        <v>0</v>
      </c>
    </row>
    <row r="7729" spans="1:5" hidden="1">
      <c r="A7729">
        <v>2004</v>
      </c>
      <c r="B7729" t="s">
        <v>104</v>
      </c>
      <c r="C7729" t="s">
        <v>23</v>
      </c>
      <c r="D7729" t="s">
        <v>41</v>
      </c>
      <c r="E7729">
        <v>0</v>
      </c>
    </row>
    <row r="7730" spans="1:5" hidden="1">
      <c r="A7730">
        <v>2004</v>
      </c>
      <c r="B7730" t="s">
        <v>104</v>
      </c>
      <c r="C7730" t="s">
        <v>23</v>
      </c>
      <c r="D7730" t="s">
        <v>42</v>
      </c>
      <c r="E7730">
        <v>0</v>
      </c>
    </row>
    <row r="7731" spans="1:5" hidden="1">
      <c r="A7731">
        <v>2004</v>
      </c>
      <c r="B7731" t="s">
        <v>104</v>
      </c>
      <c r="C7731" t="s">
        <v>23</v>
      </c>
      <c r="D7731" t="s">
        <v>43</v>
      </c>
      <c r="E7731">
        <v>0</v>
      </c>
    </row>
    <row r="7732" spans="1:5" hidden="1">
      <c r="A7732">
        <v>2004</v>
      </c>
      <c r="B7732" t="s">
        <v>104</v>
      </c>
      <c r="C7732" t="s">
        <v>23</v>
      </c>
      <c r="D7732" t="s">
        <v>44</v>
      </c>
      <c r="E7732">
        <v>0</v>
      </c>
    </row>
    <row r="7733" spans="1:5" hidden="1">
      <c r="A7733">
        <v>2004</v>
      </c>
      <c r="B7733" t="s">
        <v>104</v>
      </c>
      <c r="C7733" t="s">
        <v>23</v>
      </c>
      <c r="D7733" t="s">
        <v>45</v>
      </c>
      <c r="E7733">
        <v>0</v>
      </c>
    </row>
    <row r="7734" spans="1:5" hidden="1">
      <c r="A7734">
        <v>2004</v>
      </c>
      <c r="B7734" t="s">
        <v>104</v>
      </c>
      <c r="C7734" t="s">
        <v>23</v>
      </c>
      <c r="D7734" t="s">
        <v>46</v>
      </c>
      <c r="E7734">
        <v>0</v>
      </c>
    </row>
    <row r="7735" spans="1:5" hidden="1">
      <c r="A7735">
        <v>2004</v>
      </c>
      <c r="B7735" t="s">
        <v>104</v>
      </c>
      <c r="C7735" t="s">
        <v>23</v>
      </c>
      <c r="D7735" t="s">
        <v>47</v>
      </c>
      <c r="E7735">
        <v>0</v>
      </c>
    </row>
    <row r="7736" spans="1:5" hidden="1">
      <c r="A7736">
        <v>2004</v>
      </c>
      <c r="B7736" t="s">
        <v>104</v>
      </c>
      <c r="C7736" t="s">
        <v>23</v>
      </c>
      <c r="D7736" t="s">
        <v>48</v>
      </c>
      <c r="E7736">
        <v>154368</v>
      </c>
    </row>
    <row r="7737" spans="1:5" hidden="1">
      <c r="A7737">
        <v>2004</v>
      </c>
      <c r="B7737" t="s">
        <v>104</v>
      </c>
      <c r="C7737" t="s">
        <v>23</v>
      </c>
      <c r="D7737" t="s">
        <v>55</v>
      </c>
      <c r="E7737">
        <v>285</v>
      </c>
    </row>
    <row r="7738" spans="1:5" hidden="1">
      <c r="A7738">
        <v>2004</v>
      </c>
      <c r="B7738" t="s">
        <v>104</v>
      </c>
      <c r="C7738" t="s">
        <v>23</v>
      </c>
      <c r="D7738" t="s">
        <v>56</v>
      </c>
      <c r="E7738">
        <v>154083</v>
      </c>
    </row>
    <row r="7739" spans="1:5" hidden="1">
      <c r="A7739">
        <v>2004</v>
      </c>
      <c r="B7739" t="s">
        <v>104</v>
      </c>
      <c r="C7739" t="s">
        <v>23</v>
      </c>
      <c r="D7739" t="s">
        <v>57</v>
      </c>
      <c r="E7739">
        <v>123065</v>
      </c>
    </row>
    <row r="7740" spans="1:5" hidden="1">
      <c r="A7740">
        <v>2004</v>
      </c>
      <c r="B7740" t="s">
        <v>104</v>
      </c>
      <c r="C7740" t="s">
        <v>23</v>
      </c>
      <c r="D7740" t="s">
        <v>58</v>
      </c>
      <c r="E7740">
        <v>31019</v>
      </c>
    </row>
    <row r="7741" spans="1:5" hidden="1">
      <c r="A7741">
        <v>2004</v>
      </c>
      <c r="B7741" t="s">
        <v>104</v>
      </c>
      <c r="C7741" t="s">
        <v>23</v>
      </c>
      <c r="D7741" t="s">
        <v>59</v>
      </c>
      <c r="E7741">
        <v>0</v>
      </c>
    </row>
    <row r="7742" spans="1:5" hidden="1">
      <c r="A7742">
        <v>2004</v>
      </c>
      <c r="B7742" t="s">
        <v>104</v>
      </c>
      <c r="C7742" t="s">
        <v>23</v>
      </c>
      <c r="D7742" t="s">
        <v>60</v>
      </c>
      <c r="E7742">
        <v>0</v>
      </c>
    </row>
    <row r="7743" spans="1:5" hidden="1">
      <c r="A7743">
        <v>2004</v>
      </c>
      <c r="B7743" t="s">
        <v>104</v>
      </c>
      <c r="C7743" t="s">
        <v>23</v>
      </c>
      <c r="D7743" t="s">
        <v>64</v>
      </c>
      <c r="E7743">
        <v>0</v>
      </c>
    </row>
    <row r="7744" spans="1:5" hidden="1">
      <c r="A7744">
        <v>2004</v>
      </c>
      <c r="B7744" t="s">
        <v>104</v>
      </c>
      <c r="C7744" t="s">
        <v>23</v>
      </c>
      <c r="D7744" t="s">
        <v>66</v>
      </c>
      <c r="E7744">
        <v>0</v>
      </c>
    </row>
    <row r="7745" spans="1:5" hidden="1">
      <c r="A7745">
        <v>2004</v>
      </c>
      <c r="B7745" t="s">
        <v>104</v>
      </c>
      <c r="C7745" t="s">
        <v>23</v>
      </c>
      <c r="D7745" t="s">
        <v>67</v>
      </c>
      <c r="E7745">
        <v>0</v>
      </c>
    </row>
    <row r="7746" spans="1:5" hidden="1">
      <c r="A7746">
        <v>2004</v>
      </c>
      <c r="B7746" t="s">
        <v>104</v>
      </c>
      <c r="C7746" t="s">
        <v>23</v>
      </c>
      <c r="D7746" t="s">
        <v>68</v>
      </c>
      <c r="E7746">
        <v>0</v>
      </c>
    </row>
    <row r="7747" spans="1:5" hidden="1">
      <c r="A7747">
        <v>2004</v>
      </c>
      <c r="B7747" t="s">
        <v>104</v>
      </c>
      <c r="C7747" t="s">
        <v>23</v>
      </c>
      <c r="D7747" t="s">
        <v>70</v>
      </c>
      <c r="E7747">
        <v>0</v>
      </c>
    </row>
    <row r="7748" spans="1:5" hidden="1">
      <c r="A7748">
        <v>2004</v>
      </c>
      <c r="B7748" t="s">
        <v>104</v>
      </c>
      <c r="C7748" t="s">
        <v>23</v>
      </c>
      <c r="D7748" t="s">
        <v>71</v>
      </c>
      <c r="E7748">
        <v>0</v>
      </c>
    </row>
    <row r="7749" spans="1:5" hidden="1">
      <c r="A7749">
        <v>2004</v>
      </c>
      <c r="B7749" t="s">
        <v>104</v>
      </c>
      <c r="C7749" t="s">
        <v>23</v>
      </c>
      <c r="D7749" t="s">
        <v>72</v>
      </c>
      <c r="E7749">
        <v>114052</v>
      </c>
    </row>
    <row r="7750" spans="1:5" hidden="1">
      <c r="A7750">
        <v>2004</v>
      </c>
      <c r="B7750" t="s">
        <v>104</v>
      </c>
      <c r="C7750" t="s">
        <v>23</v>
      </c>
      <c r="D7750" t="s">
        <v>73</v>
      </c>
      <c r="E7750">
        <v>154083</v>
      </c>
    </row>
    <row r="7751" spans="1:5" hidden="1">
      <c r="A7751">
        <v>2004</v>
      </c>
      <c r="B7751" t="s">
        <v>104</v>
      </c>
      <c r="C7751" t="s">
        <v>23</v>
      </c>
      <c r="D7751" t="s">
        <v>74</v>
      </c>
      <c r="E7751">
        <v>154083</v>
      </c>
    </row>
    <row r="7752" spans="1:5" hidden="1">
      <c r="A7752">
        <v>2004</v>
      </c>
      <c r="B7752" t="s">
        <v>104</v>
      </c>
      <c r="C7752" t="s">
        <v>23</v>
      </c>
      <c r="D7752" t="s">
        <v>76</v>
      </c>
      <c r="E7752">
        <v>13025</v>
      </c>
    </row>
    <row r="7753" spans="1:5" hidden="1">
      <c r="A7753">
        <v>2004</v>
      </c>
      <c r="B7753" t="s">
        <v>104</v>
      </c>
      <c r="C7753" t="s">
        <v>23</v>
      </c>
      <c r="D7753" t="s">
        <v>77</v>
      </c>
      <c r="E7753">
        <v>4604</v>
      </c>
    </row>
    <row r="7754" spans="1:5" hidden="1">
      <c r="A7754">
        <v>2004</v>
      </c>
      <c r="B7754" t="s">
        <v>104</v>
      </c>
      <c r="C7754" t="s">
        <v>23</v>
      </c>
      <c r="D7754" t="s">
        <v>78</v>
      </c>
      <c r="E7754">
        <v>12571</v>
      </c>
    </row>
    <row r="7755" spans="1:5" hidden="1">
      <c r="A7755">
        <v>2004</v>
      </c>
      <c r="B7755" t="s">
        <v>104</v>
      </c>
      <c r="C7755" t="s">
        <v>23</v>
      </c>
      <c r="D7755" t="s">
        <v>79</v>
      </c>
      <c r="E7755">
        <v>454</v>
      </c>
    </row>
    <row r="7756" spans="1:5" hidden="1">
      <c r="A7756">
        <v>2004</v>
      </c>
      <c r="B7756" t="s">
        <v>104</v>
      </c>
      <c r="C7756" t="s">
        <v>23</v>
      </c>
      <c r="D7756" t="s">
        <v>80</v>
      </c>
      <c r="E7756">
        <v>0</v>
      </c>
    </row>
    <row r="7757" spans="1:5" hidden="1">
      <c r="A7757">
        <v>2004</v>
      </c>
      <c r="B7757" t="s">
        <v>104</v>
      </c>
      <c r="C7757" t="s">
        <v>81</v>
      </c>
      <c r="D7757" t="s">
        <v>30</v>
      </c>
      <c r="E7757">
        <v>0</v>
      </c>
    </row>
    <row r="7758" spans="1:5" hidden="1">
      <c r="A7758">
        <v>2004</v>
      </c>
      <c r="B7758" t="s">
        <v>104</v>
      </c>
      <c r="C7758" t="s">
        <v>81</v>
      </c>
      <c r="D7758" t="s">
        <v>32</v>
      </c>
      <c r="E7758">
        <v>0</v>
      </c>
    </row>
    <row r="7759" spans="1:5" hidden="1">
      <c r="A7759">
        <v>2004</v>
      </c>
      <c r="B7759" t="s">
        <v>104</v>
      </c>
      <c r="C7759" t="s">
        <v>81</v>
      </c>
      <c r="D7759" t="s">
        <v>33</v>
      </c>
      <c r="E7759">
        <v>1316</v>
      </c>
    </row>
    <row r="7760" spans="1:5" hidden="1">
      <c r="A7760">
        <v>2004</v>
      </c>
      <c r="B7760" t="s">
        <v>104</v>
      </c>
      <c r="C7760" t="s">
        <v>81</v>
      </c>
      <c r="D7760" t="s">
        <v>34</v>
      </c>
      <c r="E7760">
        <v>1316</v>
      </c>
    </row>
    <row r="7761" spans="1:5" hidden="1">
      <c r="A7761">
        <v>2004</v>
      </c>
      <c r="B7761" t="s">
        <v>104</v>
      </c>
      <c r="C7761" t="s">
        <v>81</v>
      </c>
      <c r="D7761" t="s">
        <v>35</v>
      </c>
      <c r="E7761">
        <v>1208</v>
      </c>
    </row>
    <row r="7762" spans="1:5" hidden="1">
      <c r="A7762">
        <v>2004</v>
      </c>
      <c r="B7762" t="s">
        <v>104</v>
      </c>
      <c r="C7762" t="s">
        <v>81</v>
      </c>
      <c r="D7762" t="s">
        <v>36</v>
      </c>
      <c r="E7762">
        <v>0</v>
      </c>
    </row>
    <row r="7763" spans="1:5" hidden="1">
      <c r="A7763">
        <v>2004</v>
      </c>
      <c r="B7763" t="s">
        <v>104</v>
      </c>
      <c r="C7763" t="s">
        <v>81</v>
      </c>
      <c r="D7763" t="s">
        <v>37</v>
      </c>
      <c r="E7763">
        <v>0</v>
      </c>
    </row>
    <row r="7764" spans="1:5" hidden="1">
      <c r="A7764">
        <v>2004</v>
      </c>
      <c r="B7764" t="s">
        <v>104</v>
      </c>
      <c r="C7764" t="s">
        <v>81</v>
      </c>
      <c r="D7764" t="s">
        <v>38</v>
      </c>
      <c r="E7764">
        <v>0</v>
      </c>
    </row>
    <row r="7765" spans="1:5" hidden="1">
      <c r="A7765">
        <v>2004</v>
      </c>
      <c r="B7765" t="s">
        <v>104</v>
      </c>
      <c r="C7765" t="s">
        <v>81</v>
      </c>
      <c r="D7765" t="s">
        <v>39</v>
      </c>
      <c r="E7765">
        <v>0</v>
      </c>
    </row>
    <row r="7766" spans="1:5" hidden="1">
      <c r="A7766">
        <v>2004</v>
      </c>
      <c r="B7766" t="s">
        <v>104</v>
      </c>
      <c r="C7766" t="s">
        <v>81</v>
      </c>
      <c r="D7766" t="s">
        <v>40</v>
      </c>
      <c r="E7766">
        <v>0</v>
      </c>
    </row>
    <row r="7767" spans="1:5" hidden="1">
      <c r="A7767">
        <v>2004</v>
      </c>
      <c r="B7767" t="s">
        <v>104</v>
      </c>
      <c r="C7767" t="s">
        <v>81</v>
      </c>
      <c r="D7767" t="s">
        <v>41</v>
      </c>
      <c r="E7767">
        <v>0</v>
      </c>
    </row>
    <row r="7768" spans="1:5" hidden="1">
      <c r="A7768">
        <v>2004</v>
      </c>
      <c r="B7768" t="s">
        <v>104</v>
      </c>
      <c r="C7768" t="s">
        <v>81</v>
      </c>
      <c r="D7768" t="s">
        <v>42</v>
      </c>
      <c r="E7768">
        <v>0</v>
      </c>
    </row>
    <row r="7769" spans="1:5" hidden="1">
      <c r="A7769">
        <v>2004</v>
      </c>
      <c r="B7769" t="s">
        <v>104</v>
      </c>
      <c r="C7769" t="s">
        <v>81</v>
      </c>
      <c r="D7769" t="s">
        <v>43</v>
      </c>
      <c r="E7769">
        <v>0</v>
      </c>
    </row>
    <row r="7770" spans="1:5" hidden="1">
      <c r="A7770">
        <v>2004</v>
      </c>
      <c r="B7770" t="s">
        <v>104</v>
      </c>
      <c r="C7770" t="s">
        <v>81</v>
      </c>
      <c r="D7770" t="s">
        <v>44</v>
      </c>
      <c r="E7770">
        <v>0</v>
      </c>
    </row>
    <row r="7771" spans="1:5" hidden="1">
      <c r="A7771">
        <v>2004</v>
      </c>
      <c r="B7771" t="s">
        <v>104</v>
      </c>
      <c r="C7771" t="s">
        <v>81</v>
      </c>
      <c r="D7771" t="s">
        <v>48</v>
      </c>
      <c r="E7771">
        <v>285</v>
      </c>
    </row>
    <row r="7772" spans="1:5" hidden="1">
      <c r="A7772">
        <v>2004</v>
      </c>
      <c r="B7772" t="s">
        <v>104</v>
      </c>
      <c r="C7772" t="s">
        <v>81</v>
      </c>
      <c r="D7772" t="s">
        <v>49</v>
      </c>
      <c r="E7772">
        <v>285</v>
      </c>
    </row>
    <row r="7773" spans="1:5" hidden="1">
      <c r="A7773">
        <v>2004</v>
      </c>
      <c r="B7773" t="s">
        <v>104</v>
      </c>
      <c r="C7773" t="s">
        <v>81</v>
      </c>
      <c r="D7773" t="s">
        <v>50</v>
      </c>
      <c r="E7773">
        <v>0</v>
      </c>
    </row>
    <row r="7774" spans="1:5" hidden="1">
      <c r="A7774">
        <v>2004</v>
      </c>
      <c r="B7774" t="s">
        <v>104</v>
      </c>
      <c r="C7774" t="s">
        <v>81</v>
      </c>
      <c r="D7774" t="s">
        <v>51</v>
      </c>
      <c r="E7774">
        <v>285</v>
      </c>
    </row>
    <row r="7775" spans="1:5" hidden="1">
      <c r="A7775">
        <v>2004</v>
      </c>
      <c r="B7775" t="s">
        <v>104</v>
      </c>
      <c r="C7775" t="s">
        <v>81</v>
      </c>
      <c r="D7775" t="s">
        <v>52</v>
      </c>
      <c r="E7775">
        <v>0</v>
      </c>
    </row>
    <row r="7776" spans="1:5" hidden="1">
      <c r="A7776">
        <v>2004</v>
      </c>
      <c r="B7776" t="s">
        <v>104</v>
      </c>
      <c r="C7776" t="s">
        <v>81</v>
      </c>
      <c r="D7776" t="s">
        <v>53</v>
      </c>
      <c r="E7776">
        <v>0</v>
      </c>
    </row>
    <row r="7777" spans="1:5" hidden="1">
      <c r="A7777">
        <v>2004</v>
      </c>
      <c r="B7777" t="s">
        <v>104</v>
      </c>
      <c r="C7777" t="s">
        <v>81</v>
      </c>
      <c r="D7777" t="s">
        <v>54</v>
      </c>
      <c r="E7777">
        <v>0</v>
      </c>
    </row>
    <row r="7778" spans="1:5" hidden="1">
      <c r="A7778">
        <v>2004</v>
      </c>
      <c r="B7778" t="s">
        <v>104</v>
      </c>
      <c r="C7778" t="s">
        <v>81</v>
      </c>
      <c r="D7778" t="s">
        <v>59</v>
      </c>
      <c r="E7778">
        <v>126663</v>
      </c>
    </row>
    <row r="7779" spans="1:5" hidden="1">
      <c r="A7779">
        <v>2004</v>
      </c>
      <c r="B7779" t="s">
        <v>104</v>
      </c>
      <c r="C7779" t="s">
        <v>81</v>
      </c>
      <c r="D7779" t="s">
        <v>61</v>
      </c>
      <c r="E7779">
        <v>0</v>
      </c>
    </row>
    <row r="7780" spans="1:5" hidden="1">
      <c r="A7780">
        <v>2004</v>
      </c>
      <c r="B7780" t="s">
        <v>104</v>
      </c>
      <c r="C7780" t="s">
        <v>81</v>
      </c>
      <c r="D7780" t="s">
        <v>64</v>
      </c>
      <c r="E7780">
        <v>126663</v>
      </c>
    </row>
    <row r="7781" spans="1:5" hidden="1">
      <c r="A7781">
        <v>2004</v>
      </c>
      <c r="B7781" t="s">
        <v>104</v>
      </c>
      <c r="C7781" t="s">
        <v>81</v>
      </c>
      <c r="D7781" t="s">
        <v>67</v>
      </c>
      <c r="E7781">
        <v>0</v>
      </c>
    </row>
    <row r="7782" spans="1:5" hidden="1">
      <c r="A7782">
        <v>2004</v>
      </c>
      <c r="B7782" t="s">
        <v>104</v>
      </c>
      <c r="C7782" t="s">
        <v>81</v>
      </c>
      <c r="D7782" t="s">
        <v>69</v>
      </c>
      <c r="E7782">
        <v>0</v>
      </c>
    </row>
    <row r="7783" spans="1:5" hidden="1">
      <c r="A7783">
        <v>2004</v>
      </c>
      <c r="B7783" t="s">
        <v>104</v>
      </c>
      <c r="C7783" t="s">
        <v>81</v>
      </c>
      <c r="D7783" t="s">
        <v>70</v>
      </c>
      <c r="E7783">
        <v>0</v>
      </c>
    </row>
    <row r="7784" spans="1:5" hidden="1">
      <c r="A7784">
        <v>2004</v>
      </c>
      <c r="B7784" t="s">
        <v>104</v>
      </c>
      <c r="C7784" t="s">
        <v>81</v>
      </c>
      <c r="D7784" t="s">
        <v>86</v>
      </c>
      <c r="E7784">
        <v>145664</v>
      </c>
    </row>
    <row r="7785" spans="1:5" hidden="1">
      <c r="A7785">
        <v>2004</v>
      </c>
      <c r="B7785" t="s">
        <v>104</v>
      </c>
      <c r="C7785" t="s">
        <v>81</v>
      </c>
      <c r="D7785" t="s">
        <v>87</v>
      </c>
      <c r="E7785">
        <v>21499</v>
      </c>
    </row>
    <row r="7786" spans="1:5" hidden="1">
      <c r="A7786">
        <v>2004</v>
      </c>
      <c r="B7786" t="s">
        <v>104</v>
      </c>
      <c r="C7786" t="s">
        <v>81</v>
      </c>
      <c r="D7786" t="s">
        <v>88</v>
      </c>
      <c r="E7786">
        <v>1101</v>
      </c>
    </row>
    <row r="7787" spans="1:5" hidden="1">
      <c r="A7787">
        <v>2004</v>
      </c>
      <c r="B7787" t="s">
        <v>104</v>
      </c>
      <c r="C7787" t="s">
        <v>81</v>
      </c>
      <c r="D7787" t="s">
        <v>89</v>
      </c>
      <c r="E7787">
        <v>123065</v>
      </c>
    </row>
    <row r="7788" spans="1:5" hidden="1">
      <c r="A7788">
        <v>2004</v>
      </c>
      <c r="B7788" t="s">
        <v>104</v>
      </c>
      <c r="C7788" t="s">
        <v>81</v>
      </c>
      <c r="D7788" t="s">
        <v>77</v>
      </c>
      <c r="E7788">
        <v>4604</v>
      </c>
    </row>
    <row r="7789" spans="1:5" hidden="1">
      <c r="A7789">
        <v>2004</v>
      </c>
      <c r="B7789" t="s">
        <v>105</v>
      </c>
      <c r="C7789" t="s">
        <v>10</v>
      </c>
      <c r="D7789" t="s">
        <v>91</v>
      </c>
      <c r="E7789">
        <v>1131545</v>
      </c>
    </row>
    <row r="7790" spans="1:5" hidden="1">
      <c r="A7790">
        <v>2004</v>
      </c>
      <c r="B7790" t="s">
        <v>105</v>
      </c>
      <c r="C7790" t="s">
        <v>10</v>
      </c>
      <c r="D7790" t="s">
        <v>92</v>
      </c>
      <c r="E7790">
        <v>1131545</v>
      </c>
    </row>
    <row r="7791" spans="1:5" hidden="1">
      <c r="A7791">
        <v>2004</v>
      </c>
      <c r="B7791" t="s">
        <v>105</v>
      </c>
      <c r="C7791" t="s">
        <v>23</v>
      </c>
      <c r="D7791" t="s">
        <v>27</v>
      </c>
      <c r="E7791">
        <v>1189915</v>
      </c>
    </row>
    <row r="7792" spans="1:5" hidden="1">
      <c r="A7792">
        <v>2004</v>
      </c>
      <c r="B7792" t="s">
        <v>105</v>
      </c>
      <c r="C7792" t="s">
        <v>23</v>
      </c>
      <c r="D7792" t="s">
        <v>28</v>
      </c>
      <c r="E7792">
        <v>1189915</v>
      </c>
    </row>
    <row r="7793" spans="1:5" hidden="1">
      <c r="A7793">
        <v>2004</v>
      </c>
      <c r="B7793" t="s">
        <v>105</v>
      </c>
      <c r="C7793" t="s">
        <v>81</v>
      </c>
      <c r="D7793" t="s">
        <v>85</v>
      </c>
      <c r="E7793">
        <v>1131545</v>
      </c>
    </row>
    <row r="7794" spans="1:5" hidden="1">
      <c r="A7794">
        <v>2004</v>
      </c>
      <c r="B7794" t="s">
        <v>105</v>
      </c>
      <c r="C7794" t="s">
        <v>81</v>
      </c>
      <c r="D7794" t="s">
        <v>30</v>
      </c>
      <c r="E7794">
        <v>58369</v>
      </c>
    </row>
    <row r="7795" spans="1:5" hidden="1">
      <c r="A7795">
        <v>2004</v>
      </c>
      <c r="B7795" t="s">
        <v>105</v>
      </c>
      <c r="C7795" t="s">
        <v>81</v>
      </c>
      <c r="D7795" t="s">
        <v>31</v>
      </c>
      <c r="E7795">
        <v>58369</v>
      </c>
    </row>
    <row r="7796" spans="1:5" hidden="1">
      <c r="A7796">
        <v>2004</v>
      </c>
      <c r="B7796" t="s">
        <v>106</v>
      </c>
      <c r="C7796" t="s">
        <v>7</v>
      </c>
      <c r="D7796" t="s">
        <v>263</v>
      </c>
      <c r="E7796">
        <v>-69853</v>
      </c>
    </row>
    <row r="7797" spans="1:5" hidden="1">
      <c r="A7797">
        <v>2004</v>
      </c>
      <c r="B7797" t="s">
        <v>106</v>
      </c>
      <c r="C7797" t="s">
        <v>10</v>
      </c>
      <c r="D7797" t="s">
        <v>11</v>
      </c>
      <c r="E7797">
        <v>1239655</v>
      </c>
    </row>
    <row r="7798" spans="1:5" hidden="1">
      <c r="A7798">
        <v>2004</v>
      </c>
      <c r="B7798" t="s">
        <v>106</v>
      </c>
      <c r="C7798" t="s">
        <v>10</v>
      </c>
      <c r="D7798" t="s">
        <v>107</v>
      </c>
      <c r="E7798">
        <v>1699021</v>
      </c>
    </row>
    <row r="7799" spans="1:5" hidden="1">
      <c r="A7799">
        <v>2004</v>
      </c>
      <c r="B7799" t="s">
        <v>106</v>
      </c>
      <c r="C7799" t="s">
        <v>10</v>
      </c>
      <c r="D7799" t="s">
        <v>108</v>
      </c>
      <c r="E7799">
        <v>1351084</v>
      </c>
    </row>
    <row r="7800" spans="1:5" hidden="1">
      <c r="A7800">
        <v>2004</v>
      </c>
      <c r="B7800" t="s">
        <v>106</v>
      </c>
      <c r="C7800" t="s">
        <v>10</v>
      </c>
      <c r="D7800" t="s">
        <v>22</v>
      </c>
      <c r="E7800">
        <v>1240247</v>
      </c>
    </row>
    <row r="7801" spans="1:5" hidden="1">
      <c r="A7801">
        <v>2004</v>
      </c>
      <c r="B7801" t="s">
        <v>106</v>
      </c>
      <c r="C7801" t="s">
        <v>23</v>
      </c>
      <c r="D7801" t="s">
        <v>24</v>
      </c>
      <c r="E7801">
        <v>174647</v>
      </c>
    </row>
    <row r="7802" spans="1:5" hidden="1">
      <c r="A7802">
        <v>2004</v>
      </c>
      <c r="B7802" t="s">
        <v>106</v>
      </c>
      <c r="C7802" t="s">
        <v>23</v>
      </c>
      <c r="D7802" t="s">
        <v>25</v>
      </c>
      <c r="E7802">
        <v>174647</v>
      </c>
    </row>
    <row r="7803" spans="1:5" hidden="1">
      <c r="A7803">
        <v>2004</v>
      </c>
      <c r="B7803" t="s">
        <v>106</v>
      </c>
      <c r="C7803" t="s">
        <v>23</v>
      </c>
      <c r="D7803" t="s">
        <v>26</v>
      </c>
      <c r="E7803">
        <v>0</v>
      </c>
    </row>
    <row r="7804" spans="1:5" hidden="1">
      <c r="A7804">
        <v>2004</v>
      </c>
      <c r="B7804" t="s">
        <v>106</v>
      </c>
      <c r="C7804" t="s">
        <v>23</v>
      </c>
      <c r="D7804" t="s">
        <v>30</v>
      </c>
      <c r="E7804">
        <v>31827</v>
      </c>
    </row>
    <row r="7805" spans="1:5" hidden="1">
      <c r="A7805">
        <v>2004</v>
      </c>
      <c r="B7805" t="s">
        <v>106</v>
      </c>
      <c r="C7805" t="s">
        <v>23</v>
      </c>
      <c r="D7805" t="s">
        <v>31</v>
      </c>
      <c r="E7805">
        <v>0</v>
      </c>
    </row>
    <row r="7806" spans="1:5" hidden="1">
      <c r="A7806">
        <v>2004</v>
      </c>
      <c r="B7806" t="s">
        <v>106</v>
      </c>
      <c r="C7806" t="s">
        <v>23</v>
      </c>
      <c r="D7806" t="s">
        <v>32</v>
      </c>
      <c r="E7806">
        <v>31827</v>
      </c>
    </row>
    <row r="7807" spans="1:5" hidden="1">
      <c r="A7807">
        <v>2004</v>
      </c>
      <c r="B7807" t="s">
        <v>106</v>
      </c>
      <c r="C7807" t="s">
        <v>23</v>
      </c>
      <c r="D7807" t="s">
        <v>33</v>
      </c>
      <c r="E7807">
        <v>198217</v>
      </c>
    </row>
    <row r="7808" spans="1:5" hidden="1">
      <c r="A7808">
        <v>2004</v>
      </c>
      <c r="B7808" t="s">
        <v>106</v>
      </c>
      <c r="C7808" t="s">
        <v>23</v>
      </c>
      <c r="D7808" t="s">
        <v>34</v>
      </c>
      <c r="E7808">
        <v>193371</v>
      </c>
    </row>
    <row r="7809" spans="1:5" hidden="1">
      <c r="A7809">
        <v>2004</v>
      </c>
      <c r="B7809" t="s">
        <v>106</v>
      </c>
      <c r="C7809" t="s">
        <v>23</v>
      </c>
      <c r="D7809" t="s">
        <v>35</v>
      </c>
      <c r="E7809">
        <v>203760</v>
      </c>
    </row>
    <row r="7810" spans="1:5" hidden="1">
      <c r="A7810">
        <v>2004</v>
      </c>
      <c r="B7810" t="s">
        <v>106</v>
      </c>
      <c r="C7810" t="s">
        <v>23</v>
      </c>
      <c r="D7810" t="s">
        <v>36</v>
      </c>
      <c r="E7810">
        <v>1976</v>
      </c>
    </row>
    <row r="7811" spans="1:5" hidden="1">
      <c r="A7811">
        <v>2004</v>
      </c>
      <c r="B7811" t="s">
        <v>106</v>
      </c>
      <c r="C7811" t="s">
        <v>23</v>
      </c>
      <c r="D7811" t="s">
        <v>37</v>
      </c>
      <c r="E7811">
        <v>1976</v>
      </c>
    </row>
    <row r="7812" spans="1:5" hidden="1">
      <c r="A7812">
        <v>2004</v>
      </c>
      <c r="B7812" t="s">
        <v>106</v>
      </c>
      <c r="C7812" t="s">
        <v>23</v>
      </c>
      <c r="D7812" t="s">
        <v>38</v>
      </c>
      <c r="E7812">
        <v>0</v>
      </c>
    </row>
    <row r="7813" spans="1:5" hidden="1">
      <c r="A7813">
        <v>2004</v>
      </c>
      <c r="B7813" t="s">
        <v>106</v>
      </c>
      <c r="C7813" t="s">
        <v>23</v>
      </c>
      <c r="D7813" t="s">
        <v>39</v>
      </c>
      <c r="E7813">
        <v>2870</v>
      </c>
    </row>
    <row r="7814" spans="1:5" hidden="1">
      <c r="A7814">
        <v>2004</v>
      </c>
      <c r="B7814" t="s">
        <v>106</v>
      </c>
      <c r="C7814" t="s">
        <v>23</v>
      </c>
      <c r="D7814" t="s">
        <v>40</v>
      </c>
      <c r="E7814">
        <v>0</v>
      </c>
    </row>
    <row r="7815" spans="1:5" hidden="1">
      <c r="A7815">
        <v>2004</v>
      </c>
      <c r="B7815" t="s">
        <v>106</v>
      </c>
      <c r="C7815" t="s">
        <v>23</v>
      </c>
      <c r="D7815" t="s">
        <v>41</v>
      </c>
      <c r="E7815">
        <v>0</v>
      </c>
    </row>
    <row r="7816" spans="1:5" hidden="1">
      <c r="A7816">
        <v>2004</v>
      </c>
      <c r="B7816" t="s">
        <v>106</v>
      </c>
      <c r="C7816" t="s">
        <v>23</v>
      </c>
      <c r="D7816" t="s">
        <v>42</v>
      </c>
      <c r="E7816">
        <v>0</v>
      </c>
    </row>
    <row r="7817" spans="1:5" hidden="1">
      <c r="A7817">
        <v>2004</v>
      </c>
      <c r="B7817" t="s">
        <v>106</v>
      </c>
      <c r="C7817" t="s">
        <v>23</v>
      </c>
      <c r="D7817" t="s">
        <v>43</v>
      </c>
      <c r="E7817">
        <v>0</v>
      </c>
    </row>
    <row r="7818" spans="1:5" hidden="1">
      <c r="A7818">
        <v>2004</v>
      </c>
      <c r="B7818" t="s">
        <v>106</v>
      </c>
      <c r="C7818" t="s">
        <v>23</v>
      </c>
      <c r="D7818" t="s">
        <v>44</v>
      </c>
      <c r="E7818">
        <v>0</v>
      </c>
    </row>
    <row r="7819" spans="1:5" hidden="1">
      <c r="A7819">
        <v>2004</v>
      </c>
      <c r="B7819" t="s">
        <v>106</v>
      </c>
      <c r="C7819" t="s">
        <v>23</v>
      </c>
      <c r="D7819" t="s">
        <v>45</v>
      </c>
      <c r="E7819">
        <v>0</v>
      </c>
    </row>
    <row r="7820" spans="1:5" hidden="1">
      <c r="A7820">
        <v>2004</v>
      </c>
      <c r="B7820" t="s">
        <v>106</v>
      </c>
      <c r="C7820" t="s">
        <v>23</v>
      </c>
      <c r="D7820" t="s">
        <v>46</v>
      </c>
      <c r="E7820">
        <v>0</v>
      </c>
    </row>
    <row r="7821" spans="1:5" hidden="1">
      <c r="A7821">
        <v>2004</v>
      </c>
      <c r="B7821" t="s">
        <v>106</v>
      </c>
      <c r="C7821" t="s">
        <v>23</v>
      </c>
      <c r="D7821" t="s">
        <v>47</v>
      </c>
      <c r="E7821">
        <v>0</v>
      </c>
    </row>
    <row r="7822" spans="1:5" hidden="1">
      <c r="A7822">
        <v>2004</v>
      </c>
      <c r="B7822" t="s">
        <v>106</v>
      </c>
      <c r="C7822" t="s">
        <v>23</v>
      </c>
      <c r="D7822" t="s">
        <v>48</v>
      </c>
      <c r="E7822">
        <v>52905</v>
      </c>
    </row>
    <row r="7823" spans="1:5" hidden="1">
      <c r="A7823">
        <v>2004</v>
      </c>
      <c r="B7823" t="s">
        <v>106</v>
      </c>
      <c r="C7823" t="s">
        <v>23</v>
      </c>
      <c r="D7823" t="s">
        <v>49</v>
      </c>
      <c r="E7823">
        <v>0</v>
      </c>
    </row>
    <row r="7824" spans="1:5" hidden="1">
      <c r="A7824">
        <v>2004</v>
      </c>
      <c r="B7824" t="s">
        <v>106</v>
      </c>
      <c r="C7824" t="s">
        <v>23</v>
      </c>
      <c r="D7824" t="s">
        <v>50</v>
      </c>
      <c r="E7824">
        <v>0</v>
      </c>
    </row>
    <row r="7825" spans="1:5" hidden="1">
      <c r="A7825">
        <v>2004</v>
      </c>
      <c r="B7825" t="s">
        <v>106</v>
      </c>
      <c r="C7825" t="s">
        <v>23</v>
      </c>
      <c r="D7825" t="s">
        <v>51</v>
      </c>
      <c r="E7825">
        <v>0</v>
      </c>
    </row>
    <row r="7826" spans="1:5" hidden="1">
      <c r="A7826">
        <v>2004</v>
      </c>
      <c r="B7826" t="s">
        <v>106</v>
      </c>
      <c r="C7826" t="s">
        <v>23</v>
      </c>
      <c r="D7826" t="s">
        <v>52</v>
      </c>
      <c r="E7826">
        <v>0</v>
      </c>
    </row>
    <row r="7827" spans="1:5" hidden="1">
      <c r="A7827">
        <v>2004</v>
      </c>
      <c r="B7827" t="s">
        <v>106</v>
      </c>
      <c r="C7827" t="s">
        <v>23</v>
      </c>
      <c r="D7827" t="s">
        <v>53</v>
      </c>
      <c r="E7827">
        <v>0</v>
      </c>
    </row>
    <row r="7828" spans="1:5" hidden="1">
      <c r="A7828">
        <v>2004</v>
      </c>
      <c r="B7828" t="s">
        <v>106</v>
      </c>
      <c r="C7828" t="s">
        <v>23</v>
      </c>
      <c r="D7828" t="s">
        <v>54</v>
      </c>
      <c r="E7828">
        <v>0</v>
      </c>
    </row>
    <row r="7829" spans="1:5" hidden="1">
      <c r="A7829">
        <v>2004</v>
      </c>
      <c r="B7829" t="s">
        <v>106</v>
      </c>
      <c r="C7829" t="s">
        <v>23</v>
      </c>
      <c r="D7829" t="s">
        <v>55</v>
      </c>
      <c r="E7829">
        <v>52905</v>
      </c>
    </row>
    <row r="7830" spans="1:5" hidden="1">
      <c r="A7830">
        <v>2004</v>
      </c>
      <c r="B7830" t="s">
        <v>106</v>
      </c>
      <c r="C7830" t="s">
        <v>23</v>
      </c>
      <c r="D7830" t="s">
        <v>59</v>
      </c>
      <c r="E7830">
        <v>903025</v>
      </c>
    </row>
    <row r="7831" spans="1:5" hidden="1">
      <c r="A7831">
        <v>2004</v>
      </c>
      <c r="B7831" t="s">
        <v>106</v>
      </c>
      <c r="C7831" t="s">
        <v>23</v>
      </c>
      <c r="D7831" t="s">
        <v>60</v>
      </c>
      <c r="E7831">
        <v>0</v>
      </c>
    </row>
    <row r="7832" spans="1:5" hidden="1">
      <c r="A7832">
        <v>2004</v>
      </c>
      <c r="B7832" t="s">
        <v>106</v>
      </c>
      <c r="C7832" t="s">
        <v>23</v>
      </c>
      <c r="D7832" t="s">
        <v>61</v>
      </c>
      <c r="E7832">
        <v>0</v>
      </c>
    </row>
    <row r="7833" spans="1:5" hidden="1">
      <c r="A7833">
        <v>2004</v>
      </c>
      <c r="B7833" t="s">
        <v>106</v>
      </c>
      <c r="C7833" t="s">
        <v>23</v>
      </c>
      <c r="D7833" t="s">
        <v>62</v>
      </c>
      <c r="E7833">
        <v>59963</v>
      </c>
    </row>
    <row r="7834" spans="1:5" hidden="1">
      <c r="A7834">
        <v>2004</v>
      </c>
      <c r="B7834" t="s">
        <v>106</v>
      </c>
      <c r="C7834" t="s">
        <v>23</v>
      </c>
      <c r="D7834" t="s">
        <v>64</v>
      </c>
      <c r="E7834">
        <v>843062</v>
      </c>
    </row>
    <row r="7835" spans="1:5" hidden="1">
      <c r="A7835">
        <v>2004</v>
      </c>
      <c r="B7835" t="s">
        <v>106</v>
      </c>
      <c r="C7835" t="s">
        <v>23</v>
      </c>
      <c r="D7835" t="s">
        <v>66</v>
      </c>
      <c r="E7835">
        <v>0</v>
      </c>
    </row>
    <row r="7836" spans="1:5" hidden="1">
      <c r="A7836">
        <v>2004</v>
      </c>
      <c r="B7836" t="s">
        <v>106</v>
      </c>
      <c r="C7836" t="s">
        <v>23</v>
      </c>
      <c r="D7836" t="s">
        <v>67</v>
      </c>
      <c r="E7836">
        <v>115883</v>
      </c>
    </row>
    <row r="7837" spans="1:5" hidden="1">
      <c r="A7837">
        <v>2004</v>
      </c>
      <c r="B7837" t="s">
        <v>106</v>
      </c>
      <c r="C7837" t="s">
        <v>23</v>
      </c>
      <c r="D7837" t="s">
        <v>68</v>
      </c>
      <c r="E7837">
        <v>0</v>
      </c>
    </row>
    <row r="7838" spans="1:5" hidden="1">
      <c r="A7838">
        <v>2004</v>
      </c>
      <c r="B7838" t="s">
        <v>106</v>
      </c>
      <c r="C7838" t="s">
        <v>23</v>
      </c>
      <c r="D7838" t="s">
        <v>69</v>
      </c>
      <c r="E7838">
        <v>114372</v>
      </c>
    </row>
    <row r="7839" spans="1:5" hidden="1">
      <c r="A7839">
        <v>2004</v>
      </c>
      <c r="B7839" t="s">
        <v>106</v>
      </c>
      <c r="C7839" t="s">
        <v>23</v>
      </c>
      <c r="D7839" t="s">
        <v>70</v>
      </c>
      <c r="E7839">
        <v>1511</v>
      </c>
    </row>
    <row r="7840" spans="1:5" hidden="1">
      <c r="A7840">
        <v>2004</v>
      </c>
      <c r="B7840" t="s">
        <v>106</v>
      </c>
      <c r="C7840" t="s">
        <v>23</v>
      </c>
      <c r="D7840" t="s">
        <v>71</v>
      </c>
      <c r="E7840">
        <v>-592</v>
      </c>
    </row>
    <row r="7841" spans="1:5" hidden="1">
      <c r="A7841">
        <v>2004</v>
      </c>
      <c r="B7841" t="s">
        <v>106</v>
      </c>
      <c r="C7841" t="s">
        <v>23</v>
      </c>
      <c r="D7841" t="s">
        <v>109</v>
      </c>
      <c r="E7841">
        <v>4317994</v>
      </c>
    </row>
    <row r="7842" spans="1:5" hidden="1">
      <c r="A7842">
        <v>2004</v>
      </c>
      <c r="B7842" t="s">
        <v>106</v>
      </c>
      <c r="C7842" t="s">
        <v>23</v>
      </c>
      <c r="D7842" t="s">
        <v>110</v>
      </c>
      <c r="E7842">
        <v>2694820</v>
      </c>
    </row>
    <row r="7843" spans="1:5" hidden="1">
      <c r="A7843">
        <v>2004</v>
      </c>
      <c r="B7843" t="s">
        <v>106</v>
      </c>
      <c r="C7843" t="s">
        <v>23</v>
      </c>
      <c r="D7843" t="s">
        <v>111</v>
      </c>
      <c r="E7843">
        <v>1623174</v>
      </c>
    </row>
    <row r="7844" spans="1:5" hidden="1">
      <c r="A7844">
        <v>2004</v>
      </c>
      <c r="B7844" t="s">
        <v>106</v>
      </c>
      <c r="C7844" t="s">
        <v>23</v>
      </c>
      <c r="D7844" t="s">
        <v>112</v>
      </c>
      <c r="E7844">
        <v>49111</v>
      </c>
    </row>
    <row r="7845" spans="1:5" hidden="1">
      <c r="A7845">
        <v>2004</v>
      </c>
      <c r="B7845" t="s">
        <v>106</v>
      </c>
      <c r="C7845" t="s">
        <v>81</v>
      </c>
      <c r="D7845" t="s">
        <v>24</v>
      </c>
      <c r="E7845">
        <v>7371</v>
      </c>
    </row>
    <row r="7846" spans="1:5" hidden="1">
      <c r="A7846">
        <v>2004</v>
      </c>
      <c r="B7846" t="s">
        <v>106</v>
      </c>
      <c r="C7846" t="s">
        <v>81</v>
      </c>
      <c r="D7846" t="s">
        <v>25</v>
      </c>
      <c r="E7846">
        <v>7371</v>
      </c>
    </row>
    <row r="7847" spans="1:5" hidden="1">
      <c r="A7847">
        <v>2004</v>
      </c>
      <c r="B7847" t="s">
        <v>106</v>
      </c>
      <c r="C7847" t="s">
        <v>81</v>
      </c>
      <c r="D7847" t="s">
        <v>26</v>
      </c>
      <c r="E7847">
        <v>0</v>
      </c>
    </row>
    <row r="7848" spans="1:5" hidden="1">
      <c r="A7848">
        <v>2004</v>
      </c>
      <c r="B7848" t="s">
        <v>106</v>
      </c>
      <c r="C7848" t="s">
        <v>81</v>
      </c>
      <c r="D7848" t="s">
        <v>27</v>
      </c>
      <c r="E7848">
        <v>14633</v>
      </c>
    </row>
    <row r="7849" spans="1:5" hidden="1">
      <c r="A7849">
        <v>2004</v>
      </c>
      <c r="B7849" t="s">
        <v>106</v>
      </c>
      <c r="C7849" t="s">
        <v>81</v>
      </c>
      <c r="D7849" t="s">
        <v>28</v>
      </c>
      <c r="E7849">
        <v>14633</v>
      </c>
    </row>
    <row r="7850" spans="1:5" hidden="1">
      <c r="A7850">
        <v>2004</v>
      </c>
      <c r="B7850" t="s">
        <v>106</v>
      </c>
      <c r="C7850" t="s">
        <v>81</v>
      </c>
      <c r="D7850" t="s">
        <v>82</v>
      </c>
      <c r="E7850">
        <v>0</v>
      </c>
    </row>
    <row r="7851" spans="1:5" hidden="1">
      <c r="A7851">
        <v>2004</v>
      </c>
      <c r="B7851" t="s">
        <v>106</v>
      </c>
      <c r="C7851" t="s">
        <v>81</v>
      </c>
      <c r="D7851" t="s">
        <v>83</v>
      </c>
      <c r="E7851">
        <v>14633</v>
      </c>
    </row>
    <row r="7852" spans="1:5" hidden="1">
      <c r="A7852">
        <v>2004</v>
      </c>
      <c r="B7852" t="s">
        <v>106</v>
      </c>
      <c r="C7852" t="s">
        <v>81</v>
      </c>
      <c r="D7852" t="s">
        <v>84</v>
      </c>
      <c r="E7852">
        <v>0</v>
      </c>
    </row>
    <row r="7853" spans="1:5" hidden="1">
      <c r="A7853">
        <v>2004</v>
      </c>
      <c r="B7853" t="s">
        <v>106</v>
      </c>
      <c r="C7853" t="s">
        <v>81</v>
      </c>
      <c r="D7853" t="s">
        <v>29</v>
      </c>
      <c r="E7853">
        <v>0</v>
      </c>
    </row>
    <row r="7854" spans="1:5" hidden="1">
      <c r="A7854">
        <v>2004</v>
      </c>
      <c r="B7854" t="s">
        <v>106</v>
      </c>
      <c r="C7854" t="s">
        <v>81</v>
      </c>
      <c r="D7854" t="s">
        <v>33</v>
      </c>
      <c r="E7854">
        <v>611617</v>
      </c>
    </row>
    <row r="7855" spans="1:5" hidden="1">
      <c r="A7855">
        <v>2004</v>
      </c>
      <c r="B7855" t="s">
        <v>106</v>
      </c>
      <c r="C7855" t="s">
        <v>81</v>
      </c>
      <c r="D7855" t="s">
        <v>34</v>
      </c>
      <c r="E7855">
        <v>222584</v>
      </c>
    </row>
    <row r="7856" spans="1:5" hidden="1">
      <c r="A7856">
        <v>2004</v>
      </c>
      <c r="B7856" t="s">
        <v>106</v>
      </c>
      <c r="C7856" t="s">
        <v>81</v>
      </c>
      <c r="D7856" t="s">
        <v>35</v>
      </c>
      <c r="E7856">
        <v>199881</v>
      </c>
    </row>
    <row r="7857" spans="1:5" hidden="1">
      <c r="A7857">
        <v>2004</v>
      </c>
      <c r="B7857" t="s">
        <v>106</v>
      </c>
      <c r="C7857" t="s">
        <v>81</v>
      </c>
      <c r="D7857" t="s">
        <v>36</v>
      </c>
      <c r="E7857">
        <v>156169</v>
      </c>
    </row>
    <row r="7858" spans="1:5" hidden="1">
      <c r="A7858">
        <v>2004</v>
      </c>
      <c r="B7858" t="s">
        <v>106</v>
      </c>
      <c r="C7858" t="s">
        <v>81</v>
      </c>
      <c r="D7858" t="s">
        <v>37</v>
      </c>
      <c r="E7858">
        <v>156169</v>
      </c>
    </row>
    <row r="7859" spans="1:5" hidden="1">
      <c r="A7859">
        <v>2004</v>
      </c>
      <c r="B7859" t="s">
        <v>106</v>
      </c>
      <c r="C7859" t="s">
        <v>81</v>
      </c>
      <c r="D7859" t="s">
        <v>38</v>
      </c>
      <c r="E7859">
        <v>0</v>
      </c>
    </row>
    <row r="7860" spans="1:5" hidden="1">
      <c r="A7860">
        <v>2004</v>
      </c>
      <c r="B7860" t="s">
        <v>106</v>
      </c>
      <c r="C7860" t="s">
        <v>81</v>
      </c>
      <c r="D7860" t="s">
        <v>39</v>
      </c>
      <c r="E7860">
        <v>232864</v>
      </c>
    </row>
    <row r="7861" spans="1:5" hidden="1">
      <c r="A7861">
        <v>2004</v>
      </c>
      <c r="B7861" t="s">
        <v>106</v>
      </c>
      <c r="C7861" t="s">
        <v>81</v>
      </c>
      <c r="D7861" t="s">
        <v>40</v>
      </c>
      <c r="E7861">
        <v>0</v>
      </c>
    </row>
    <row r="7862" spans="1:5" hidden="1">
      <c r="A7862">
        <v>2004</v>
      </c>
      <c r="B7862" t="s">
        <v>106</v>
      </c>
      <c r="C7862" t="s">
        <v>81</v>
      </c>
      <c r="D7862" t="s">
        <v>41</v>
      </c>
      <c r="E7862">
        <v>0</v>
      </c>
    </row>
    <row r="7863" spans="1:5" hidden="1">
      <c r="A7863">
        <v>2004</v>
      </c>
      <c r="B7863" t="s">
        <v>106</v>
      </c>
      <c r="C7863" t="s">
        <v>81</v>
      </c>
      <c r="D7863" t="s">
        <v>42</v>
      </c>
      <c r="E7863">
        <v>0</v>
      </c>
    </row>
    <row r="7864" spans="1:5" hidden="1">
      <c r="A7864">
        <v>2004</v>
      </c>
      <c r="B7864" t="s">
        <v>106</v>
      </c>
      <c r="C7864" t="s">
        <v>81</v>
      </c>
      <c r="D7864" t="s">
        <v>43</v>
      </c>
      <c r="E7864">
        <v>0</v>
      </c>
    </row>
    <row r="7865" spans="1:5" hidden="1">
      <c r="A7865">
        <v>2004</v>
      </c>
      <c r="B7865" t="s">
        <v>106</v>
      </c>
      <c r="C7865" t="s">
        <v>81</v>
      </c>
      <c r="D7865" t="s">
        <v>44</v>
      </c>
      <c r="E7865">
        <v>0</v>
      </c>
    </row>
    <row r="7866" spans="1:5" hidden="1">
      <c r="A7866">
        <v>2004</v>
      </c>
      <c r="B7866" t="s">
        <v>106</v>
      </c>
      <c r="C7866" t="s">
        <v>81</v>
      </c>
      <c r="D7866" t="s">
        <v>45</v>
      </c>
      <c r="E7866">
        <v>0</v>
      </c>
    </row>
    <row r="7867" spans="1:5" hidden="1">
      <c r="A7867">
        <v>2004</v>
      </c>
      <c r="B7867" t="s">
        <v>106</v>
      </c>
      <c r="C7867" t="s">
        <v>81</v>
      </c>
      <c r="D7867" t="s">
        <v>46</v>
      </c>
      <c r="E7867">
        <v>0</v>
      </c>
    </row>
    <row r="7868" spans="1:5" hidden="1">
      <c r="A7868">
        <v>2004</v>
      </c>
      <c r="B7868" t="s">
        <v>106</v>
      </c>
      <c r="C7868" t="s">
        <v>81</v>
      </c>
      <c r="D7868" t="s">
        <v>47</v>
      </c>
      <c r="E7868">
        <v>0</v>
      </c>
    </row>
    <row r="7869" spans="1:5" hidden="1">
      <c r="A7869">
        <v>2004</v>
      </c>
      <c r="B7869" t="s">
        <v>106</v>
      </c>
      <c r="C7869" t="s">
        <v>81</v>
      </c>
      <c r="D7869" t="s">
        <v>48</v>
      </c>
      <c r="E7869">
        <v>1860</v>
      </c>
    </row>
    <row r="7870" spans="1:5" hidden="1">
      <c r="A7870">
        <v>2004</v>
      </c>
      <c r="B7870" t="s">
        <v>106</v>
      </c>
      <c r="C7870" t="s">
        <v>81</v>
      </c>
      <c r="D7870" t="s">
        <v>49</v>
      </c>
      <c r="E7870">
        <v>0</v>
      </c>
    </row>
    <row r="7871" spans="1:5" hidden="1">
      <c r="A7871">
        <v>2004</v>
      </c>
      <c r="B7871" t="s">
        <v>106</v>
      </c>
      <c r="C7871" t="s">
        <v>81</v>
      </c>
      <c r="D7871" t="s">
        <v>50</v>
      </c>
      <c r="E7871">
        <v>0</v>
      </c>
    </row>
    <row r="7872" spans="1:5" hidden="1">
      <c r="A7872">
        <v>2004</v>
      </c>
      <c r="B7872" t="s">
        <v>106</v>
      </c>
      <c r="C7872" t="s">
        <v>81</v>
      </c>
      <c r="D7872" t="s">
        <v>51</v>
      </c>
      <c r="E7872">
        <v>0</v>
      </c>
    </row>
    <row r="7873" spans="1:5" hidden="1">
      <c r="A7873">
        <v>2004</v>
      </c>
      <c r="B7873" t="s">
        <v>106</v>
      </c>
      <c r="C7873" t="s">
        <v>81</v>
      </c>
      <c r="D7873" t="s">
        <v>52</v>
      </c>
      <c r="E7873">
        <v>0</v>
      </c>
    </row>
    <row r="7874" spans="1:5" hidden="1">
      <c r="A7874">
        <v>2004</v>
      </c>
      <c r="B7874" t="s">
        <v>106</v>
      </c>
      <c r="C7874" t="s">
        <v>81</v>
      </c>
      <c r="D7874" t="s">
        <v>53</v>
      </c>
      <c r="E7874">
        <v>0</v>
      </c>
    </row>
    <row r="7875" spans="1:5" hidden="1">
      <c r="A7875">
        <v>2004</v>
      </c>
      <c r="B7875" t="s">
        <v>106</v>
      </c>
      <c r="C7875" t="s">
        <v>81</v>
      </c>
      <c r="D7875" t="s">
        <v>54</v>
      </c>
      <c r="E7875">
        <v>0</v>
      </c>
    </row>
    <row r="7876" spans="1:5" hidden="1">
      <c r="A7876">
        <v>2004</v>
      </c>
      <c r="B7876" t="s">
        <v>106</v>
      </c>
      <c r="C7876" t="s">
        <v>81</v>
      </c>
      <c r="D7876" t="s">
        <v>55</v>
      </c>
      <c r="E7876">
        <v>1860</v>
      </c>
    </row>
    <row r="7877" spans="1:5" hidden="1">
      <c r="A7877">
        <v>2004</v>
      </c>
      <c r="B7877" t="s">
        <v>106</v>
      </c>
      <c r="C7877" t="s">
        <v>81</v>
      </c>
      <c r="D7877" t="s">
        <v>59</v>
      </c>
      <c r="E7877">
        <v>377203</v>
      </c>
    </row>
    <row r="7878" spans="1:5" hidden="1">
      <c r="A7878">
        <v>2004</v>
      </c>
      <c r="B7878" t="s">
        <v>106</v>
      </c>
      <c r="C7878" t="s">
        <v>81</v>
      </c>
      <c r="D7878" t="s">
        <v>60</v>
      </c>
      <c r="E7878">
        <v>0</v>
      </c>
    </row>
    <row r="7879" spans="1:5" hidden="1">
      <c r="A7879">
        <v>2004</v>
      </c>
      <c r="B7879" t="s">
        <v>106</v>
      </c>
      <c r="C7879" t="s">
        <v>81</v>
      </c>
      <c r="D7879" t="s">
        <v>61</v>
      </c>
      <c r="E7879">
        <v>0</v>
      </c>
    </row>
    <row r="7880" spans="1:5" hidden="1">
      <c r="A7880">
        <v>2004</v>
      </c>
      <c r="B7880" t="s">
        <v>106</v>
      </c>
      <c r="C7880" t="s">
        <v>81</v>
      </c>
      <c r="D7880" t="s">
        <v>62</v>
      </c>
      <c r="E7880">
        <v>5281</v>
      </c>
    </row>
    <row r="7881" spans="1:5" hidden="1">
      <c r="A7881">
        <v>2004</v>
      </c>
      <c r="B7881" t="s">
        <v>106</v>
      </c>
      <c r="C7881" t="s">
        <v>81</v>
      </c>
      <c r="D7881" t="s">
        <v>64</v>
      </c>
      <c r="E7881">
        <v>315864</v>
      </c>
    </row>
    <row r="7882" spans="1:5" hidden="1">
      <c r="A7882">
        <v>2004</v>
      </c>
      <c r="B7882" t="s">
        <v>106</v>
      </c>
      <c r="C7882" t="s">
        <v>81</v>
      </c>
      <c r="D7882" t="s">
        <v>65</v>
      </c>
      <c r="E7882">
        <v>56058</v>
      </c>
    </row>
    <row r="7883" spans="1:5" hidden="1">
      <c r="A7883">
        <v>2004</v>
      </c>
      <c r="B7883" t="s">
        <v>106</v>
      </c>
      <c r="C7883" t="s">
        <v>81</v>
      </c>
      <c r="D7883" t="s">
        <v>66</v>
      </c>
      <c r="E7883">
        <v>0</v>
      </c>
    </row>
    <row r="7884" spans="1:5" hidden="1">
      <c r="A7884">
        <v>2004</v>
      </c>
      <c r="B7884" t="s">
        <v>106</v>
      </c>
      <c r="C7884" t="s">
        <v>81</v>
      </c>
      <c r="D7884" t="s">
        <v>67</v>
      </c>
      <c r="E7884">
        <v>4454</v>
      </c>
    </row>
    <row r="7885" spans="1:5" hidden="1">
      <c r="A7885">
        <v>2004</v>
      </c>
      <c r="B7885" t="s">
        <v>106</v>
      </c>
      <c r="C7885" t="s">
        <v>81</v>
      </c>
      <c r="D7885" t="s">
        <v>68</v>
      </c>
      <c r="E7885">
        <v>0</v>
      </c>
    </row>
    <row r="7886" spans="1:5" hidden="1">
      <c r="A7886">
        <v>2004</v>
      </c>
      <c r="B7886" t="s">
        <v>106</v>
      </c>
      <c r="C7886" t="s">
        <v>81</v>
      </c>
      <c r="D7886" t="s">
        <v>69</v>
      </c>
      <c r="E7886">
        <v>0</v>
      </c>
    </row>
    <row r="7887" spans="1:5" hidden="1">
      <c r="A7887">
        <v>2004</v>
      </c>
      <c r="B7887" t="s">
        <v>106</v>
      </c>
      <c r="C7887" t="s">
        <v>81</v>
      </c>
      <c r="D7887" t="s">
        <v>70</v>
      </c>
      <c r="E7887">
        <v>4454</v>
      </c>
    </row>
    <row r="7888" spans="1:5" hidden="1">
      <c r="A7888">
        <v>2004</v>
      </c>
      <c r="B7888" t="s">
        <v>106</v>
      </c>
      <c r="C7888" t="s">
        <v>81</v>
      </c>
      <c r="D7888" t="s">
        <v>113</v>
      </c>
      <c r="E7888">
        <v>6017015</v>
      </c>
    </row>
    <row r="7889" spans="1:6" hidden="1">
      <c r="A7889">
        <v>2004</v>
      </c>
      <c r="B7889" t="s">
        <v>106</v>
      </c>
      <c r="C7889" t="s">
        <v>81</v>
      </c>
      <c r="D7889" t="s">
        <v>114</v>
      </c>
      <c r="E7889">
        <v>5081370</v>
      </c>
    </row>
    <row r="7890" spans="1:6" hidden="1">
      <c r="A7890">
        <v>2004</v>
      </c>
      <c r="B7890" t="s">
        <v>106</v>
      </c>
      <c r="C7890" t="s">
        <v>81</v>
      </c>
      <c r="D7890" t="s">
        <v>115</v>
      </c>
      <c r="E7890">
        <v>935645</v>
      </c>
    </row>
    <row r="7891" spans="1:6" hidden="1">
      <c r="A7891">
        <v>2004</v>
      </c>
      <c r="B7891" t="s">
        <v>106</v>
      </c>
      <c r="C7891" t="s">
        <v>81</v>
      </c>
      <c r="D7891" t="s">
        <v>116</v>
      </c>
      <c r="E7891">
        <v>16019</v>
      </c>
    </row>
    <row r="7892" spans="1:6" hidden="1">
      <c r="A7892">
        <v>2005</v>
      </c>
      <c r="B7892" t="s">
        <v>6</v>
      </c>
      <c r="C7892" t="s">
        <v>7</v>
      </c>
      <c r="D7892" t="s">
        <v>263</v>
      </c>
      <c r="E7892">
        <v>279880</v>
      </c>
    </row>
    <row r="7893" spans="1:6" hidden="1">
      <c r="A7893">
        <v>2005</v>
      </c>
      <c r="B7893" t="s">
        <v>6</v>
      </c>
      <c r="C7893" t="s">
        <v>7</v>
      </c>
      <c r="D7893" t="s">
        <v>8</v>
      </c>
      <c r="E7893">
        <v>969150</v>
      </c>
    </row>
    <row r="7894" spans="1:6" hidden="1">
      <c r="A7894">
        <v>2005</v>
      </c>
      <c r="B7894" t="s">
        <v>6</v>
      </c>
      <c r="C7894" t="s">
        <v>7</v>
      </c>
      <c r="D7894" t="s">
        <v>9</v>
      </c>
      <c r="E7894">
        <v>2041381</v>
      </c>
    </row>
    <row r="7895" spans="1:6" hidden="1">
      <c r="A7895">
        <v>2005</v>
      </c>
      <c r="B7895" t="s">
        <v>6</v>
      </c>
      <c r="C7895" t="s">
        <v>10</v>
      </c>
      <c r="D7895" t="s">
        <v>11</v>
      </c>
      <c r="E7895">
        <v>1197604</v>
      </c>
    </row>
    <row r="7896" spans="1:6" hidden="1">
      <c r="A7896">
        <v>2005</v>
      </c>
      <c r="B7896" t="s">
        <v>6</v>
      </c>
      <c r="C7896" t="s">
        <v>10</v>
      </c>
      <c r="D7896" t="s">
        <v>12</v>
      </c>
      <c r="E7896">
        <v>13102623</v>
      </c>
    </row>
    <row r="7897" spans="1:6" hidden="1">
      <c r="A7897">
        <v>2005</v>
      </c>
      <c r="B7897" t="s">
        <v>6</v>
      </c>
      <c r="C7897" t="s">
        <v>10</v>
      </c>
      <c r="D7897" t="s">
        <v>13</v>
      </c>
      <c r="E7897">
        <v>10954291</v>
      </c>
    </row>
    <row r="7898" spans="1:6" hidden="1">
      <c r="A7898">
        <v>2005</v>
      </c>
      <c r="B7898" t="s">
        <v>6</v>
      </c>
      <c r="C7898" t="s">
        <v>10</v>
      </c>
      <c r="D7898" t="s">
        <v>14</v>
      </c>
      <c r="E7898">
        <v>6112337</v>
      </c>
    </row>
    <row r="7899" spans="1:6" hidden="1">
      <c r="A7899">
        <v>2005</v>
      </c>
      <c r="B7899" t="s">
        <v>6</v>
      </c>
      <c r="C7899" t="s">
        <v>10</v>
      </c>
      <c r="D7899" t="s">
        <v>15</v>
      </c>
      <c r="E7899">
        <v>5155748</v>
      </c>
    </row>
    <row r="7900" spans="1:6" hidden="1">
      <c r="A7900">
        <v>2005</v>
      </c>
      <c r="B7900" t="s">
        <v>6</v>
      </c>
      <c r="C7900" t="s">
        <v>10</v>
      </c>
      <c r="D7900" t="s">
        <v>16</v>
      </c>
      <c r="E7900">
        <v>956589</v>
      </c>
    </row>
    <row r="7901" spans="1:6" hidden="1">
      <c r="A7901">
        <v>2005</v>
      </c>
      <c r="B7901" t="s">
        <v>6</v>
      </c>
      <c r="C7901" t="s">
        <v>10</v>
      </c>
      <c r="D7901" t="s">
        <v>17</v>
      </c>
      <c r="E7901">
        <v>0</v>
      </c>
      <c r="F7901">
        <v>20</v>
      </c>
    </row>
    <row r="7902" spans="1:6" hidden="1">
      <c r="A7902">
        <v>2005</v>
      </c>
      <c r="B7902" t="s">
        <v>6</v>
      </c>
      <c r="C7902" t="s">
        <v>10</v>
      </c>
      <c r="D7902" t="s">
        <v>18</v>
      </c>
      <c r="E7902">
        <v>12961349</v>
      </c>
    </row>
    <row r="7903" spans="1:6" hidden="1">
      <c r="A7903">
        <v>2005</v>
      </c>
      <c r="B7903" t="s">
        <v>6</v>
      </c>
      <c r="C7903" t="s">
        <v>10</v>
      </c>
      <c r="D7903" t="s">
        <v>19</v>
      </c>
      <c r="E7903">
        <v>13462210</v>
      </c>
    </row>
    <row r="7904" spans="1:6" hidden="1">
      <c r="A7904">
        <v>2005</v>
      </c>
      <c r="B7904" t="s">
        <v>6</v>
      </c>
      <c r="C7904" t="s">
        <v>10</v>
      </c>
      <c r="D7904" t="s">
        <v>20</v>
      </c>
      <c r="E7904">
        <v>13462210</v>
      </c>
    </row>
    <row r="7905" spans="1:5" hidden="1">
      <c r="A7905">
        <v>2005</v>
      </c>
      <c r="B7905" t="s">
        <v>6</v>
      </c>
      <c r="C7905" t="s">
        <v>10</v>
      </c>
      <c r="D7905" t="s">
        <v>21</v>
      </c>
      <c r="E7905">
        <v>3173654</v>
      </c>
    </row>
    <row r="7906" spans="1:5" hidden="1">
      <c r="A7906">
        <v>2005</v>
      </c>
      <c r="B7906" t="s">
        <v>6</v>
      </c>
      <c r="C7906" t="s">
        <v>10</v>
      </c>
      <c r="D7906" t="s">
        <v>22</v>
      </c>
      <c r="E7906">
        <v>-1423120</v>
      </c>
    </row>
    <row r="7907" spans="1:5" hidden="1">
      <c r="A7907">
        <v>2005</v>
      </c>
      <c r="B7907" t="s">
        <v>6</v>
      </c>
      <c r="C7907" t="s">
        <v>23</v>
      </c>
      <c r="D7907" t="s">
        <v>24</v>
      </c>
      <c r="E7907">
        <v>5475932</v>
      </c>
    </row>
    <row r="7908" spans="1:5" hidden="1">
      <c r="A7908">
        <v>2005</v>
      </c>
      <c r="B7908" t="s">
        <v>6</v>
      </c>
      <c r="C7908" t="s">
        <v>23</v>
      </c>
      <c r="D7908" t="s">
        <v>25</v>
      </c>
      <c r="E7908">
        <v>4617539</v>
      </c>
    </row>
    <row r="7909" spans="1:5" hidden="1">
      <c r="A7909">
        <v>2005</v>
      </c>
      <c r="B7909" t="s">
        <v>6</v>
      </c>
      <c r="C7909" t="s">
        <v>23</v>
      </c>
      <c r="D7909" t="s">
        <v>26</v>
      </c>
      <c r="E7909">
        <v>858393</v>
      </c>
    </row>
    <row r="7910" spans="1:5" hidden="1">
      <c r="A7910">
        <v>2005</v>
      </c>
      <c r="B7910" t="s">
        <v>6</v>
      </c>
      <c r="C7910" t="s">
        <v>23</v>
      </c>
      <c r="D7910" t="s">
        <v>27</v>
      </c>
      <c r="E7910">
        <v>1702663</v>
      </c>
    </row>
    <row r="7911" spans="1:5" hidden="1">
      <c r="A7911">
        <v>2005</v>
      </c>
      <c r="B7911" t="s">
        <v>6</v>
      </c>
      <c r="C7911" t="s">
        <v>23</v>
      </c>
      <c r="D7911" t="s">
        <v>28</v>
      </c>
      <c r="E7911">
        <v>1574923</v>
      </c>
    </row>
    <row r="7912" spans="1:5" hidden="1">
      <c r="A7912">
        <v>2005</v>
      </c>
      <c r="B7912" t="s">
        <v>6</v>
      </c>
      <c r="C7912" t="s">
        <v>23</v>
      </c>
      <c r="D7912" t="s">
        <v>29</v>
      </c>
      <c r="E7912">
        <v>127740</v>
      </c>
    </row>
    <row r="7913" spans="1:5" hidden="1">
      <c r="A7913">
        <v>2005</v>
      </c>
      <c r="B7913" t="s">
        <v>6</v>
      </c>
      <c r="C7913" t="s">
        <v>23</v>
      </c>
      <c r="D7913" t="s">
        <v>30</v>
      </c>
      <c r="E7913">
        <v>70317</v>
      </c>
    </row>
    <row r="7914" spans="1:5" hidden="1">
      <c r="A7914">
        <v>2005</v>
      </c>
      <c r="B7914" t="s">
        <v>6</v>
      </c>
      <c r="C7914" t="s">
        <v>23</v>
      </c>
      <c r="D7914" t="s">
        <v>31</v>
      </c>
      <c r="E7914">
        <v>62401</v>
      </c>
    </row>
    <row r="7915" spans="1:5" hidden="1">
      <c r="A7915">
        <v>2005</v>
      </c>
      <c r="B7915" t="s">
        <v>6</v>
      </c>
      <c r="C7915" t="s">
        <v>23</v>
      </c>
      <c r="D7915" t="s">
        <v>32</v>
      </c>
      <c r="E7915">
        <v>7916</v>
      </c>
    </row>
    <row r="7916" spans="1:5" hidden="1">
      <c r="A7916">
        <v>2005</v>
      </c>
      <c r="B7916" t="s">
        <v>6</v>
      </c>
      <c r="C7916" t="s">
        <v>23</v>
      </c>
      <c r="D7916" t="s">
        <v>33</v>
      </c>
      <c r="E7916">
        <v>2793735</v>
      </c>
    </row>
    <row r="7917" spans="1:5" hidden="1">
      <c r="A7917">
        <v>2005</v>
      </c>
      <c r="B7917" t="s">
        <v>6</v>
      </c>
      <c r="C7917" t="s">
        <v>23</v>
      </c>
      <c r="D7917" t="s">
        <v>34</v>
      </c>
      <c r="E7917">
        <v>751920</v>
      </c>
    </row>
    <row r="7918" spans="1:5" hidden="1">
      <c r="A7918">
        <v>2005</v>
      </c>
      <c r="B7918" t="s">
        <v>6</v>
      </c>
      <c r="C7918" t="s">
        <v>23</v>
      </c>
      <c r="D7918" t="s">
        <v>35</v>
      </c>
      <c r="E7918">
        <v>849748</v>
      </c>
    </row>
    <row r="7919" spans="1:5" hidden="1">
      <c r="A7919">
        <v>2005</v>
      </c>
      <c r="B7919" t="s">
        <v>6</v>
      </c>
      <c r="C7919" t="s">
        <v>23</v>
      </c>
      <c r="D7919" t="s">
        <v>36</v>
      </c>
      <c r="E7919">
        <v>1683575</v>
      </c>
    </row>
    <row r="7920" spans="1:5" hidden="1">
      <c r="A7920">
        <v>2005</v>
      </c>
      <c r="B7920" t="s">
        <v>6</v>
      </c>
      <c r="C7920" t="s">
        <v>23</v>
      </c>
      <c r="D7920" t="s">
        <v>37</v>
      </c>
      <c r="E7920">
        <v>733072</v>
      </c>
    </row>
    <row r="7921" spans="1:5" hidden="1">
      <c r="A7921">
        <v>2005</v>
      </c>
      <c r="B7921" t="s">
        <v>6</v>
      </c>
      <c r="C7921" t="s">
        <v>23</v>
      </c>
      <c r="D7921" t="s">
        <v>38</v>
      </c>
      <c r="E7921">
        <v>950503</v>
      </c>
    </row>
    <row r="7922" spans="1:5" hidden="1">
      <c r="A7922">
        <v>2005</v>
      </c>
      <c r="B7922" t="s">
        <v>6</v>
      </c>
      <c r="C7922" t="s">
        <v>23</v>
      </c>
      <c r="D7922" t="s">
        <v>39</v>
      </c>
      <c r="E7922">
        <v>270713</v>
      </c>
    </row>
    <row r="7923" spans="1:5" hidden="1">
      <c r="A7923">
        <v>2005</v>
      </c>
      <c r="B7923" t="s">
        <v>6</v>
      </c>
      <c r="C7923" t="s">
        <v>23</v>
      </c>
      <c r="D7923" t="s">
        <v>40</v>
      </c>
      <c r="E7923">
        <v>67069</v>
      </c>
    </row>
    <row r="7924" spans="1:5" hidden="1">
      <c r="A7924">
        <v>2005</v>
      </c>
      <c r="B7924" t="s">
        <v>6</v>
      </c>
      <c r="C7924" t="s">
        <v>23</v>
      </c>
      <c r="D7924" t="s">
        <v>41</v>
      </c>
      <c r="E7924">
        <v>2979</v>
      </c>
    </row>
    <row r="7925" spans="1:5" hidden="1">
      <c r="A7925">
        <v>2005</v>
      </c>
      <c r="B7925" t="s">
        <v>6</v>
      </c>
      <c r="C7925" t="s">
        <v>23</v>
      </c>
      <c r="D7925" t="s">
        <v>42</v>
      </c>
      <c r="E7925">
        <v>7058</v>
      </c>
    </row>
    <row r="7926" spans="1:5" hidden="1">
      <c r="A7926">
        <v>2005</v>
      </c>
      <c r="B7926" t="s">
        <v>6</v>
      </c>
      <c r="C7926" t="s">
        <v>23</v>
      </c>
      <c r="D7926" t="s">
        <v>43</v>
      </c>
      <c r="E7926">
        <v>57032</v>
      </c>
    </row>
    <row r="7927" spans="1:5" hidden="1">
      <c r="A7927">
        <v>2005</v>
      </c>
      <c r="B7927" t="s">
        <v>6</v>
      </c>
      <c r="C7927" t="s">
        <v>23</v>
      </c>
      <c r="D7927" t="s">
        <v>44</v>
      </c>
      <c r="E7927">
        <v>20458</v>
      </c>
    </row>
    <row r="7928" spans="1:5" hidden="1">
      <c r="A7928">
        <v>2005</v>
      </c>
      <c r="B7928" t="s">
        <v>6</v>
      </c>
      <c r="C7928" t="s">
        <v>23</v>
      </c>
      <c r="D7928" t="s">
        <v>45</v>
      </c>
      <c r="E7928">
        <v>1017931</v>
      </c>
    </row>
    <row r="7929" spans="1:5" hidden="1">
      <c r="A7929">
        <v>2005</v>
      </c>
      <c r="B7929" t="s">
        <v>6</v>
      </c>
      <c r="C7929" t="s">
        <v>23</v>
      </c>
      <c r="D7929" t="s">
        <v>46</v>
      </c>
      <c r="E7929">
        <v>991568</v>
      </c>
    </row>
    <row r="7930" spans="1:5" hidden="1">
      <c r="A7930">
        <v>2005</v>
      </c>
      <c r="B7930" t="s">
        <v>6</v>
      </c>
      <c r="C7930" t="s">
        <v>23</v>
      </c>
      <c r="D7930" t="s">
        <v>47</v>
      </c>
      <c r="E7930">
        <v>26363</v>
      </c>
    </row>
    <row r="7931" spans="1:5" hidden="1">
      <c r="A7931">
        <v>2005</v>
      </c>
      <c r="B7931" t="s">
        <v>6</v>
      </c>
      <c r="C7931" t="s">
        <v>23</v>
      </c>
      <c r="D7931" t="s">
        <v>48</v>
      </c>
      <c r="E7931">
        <v>3703347</v>
      </c>
    </row>
    <row r="7932" spans="1:5" hidden="1">
      <c r="A7932">
        <v>2005</v>
      </c>
      <c r="B7932" t="s">
        <v>6</v>
      </c>
      <c r="C7932" t="s">
        <v>23</v>
      </c>
      <c r="D7932" t="s">
        <v>49</v>
      </c>
      <c r="E7932">
        <v>1203480</v>
      </c>
    </row>
    <row r="7933" spans="1:5" hidden="1">
      <c r="A7933">
        <v>2005</v>
      </c>
      <c r="B7933" t="s">
        <v>6</v>
      </c>
      <c r="C7933" t="s">
        <v>23</v>
      </c>
      <c r="D7933" t="s">
        <v>50</v>
      </c>
      <c r="E7933">
        <v>782847</v>
      </c>
    </row>
    <row r="7934" spans="1:5" hidden="1">
      <c r="A7934">
        <v>2005</v>
      </c>
      <c r="B7934" t="s">
        <v>6</v>
      </c>
      <c r="C7934" t="s">
        <v>23</v>
      </c>
      <c r="D7934" t="s">
        <v>51</v>
      </c>
      <c r="E7934">
        <v>75546</v>
      </c>
    </row>
    <row r="7935" spans="1:5" hidden="1">
      <c r="A7935">
        <v>2005</v>
      </c>
      <c r="B7935" t="s">
        <v>6</v>
      </c>
      <c r="C7935" t="s">
        <v>23</v>
      </c>
      <c r="D7935" t="s">
        <v>52</v>
      </c>
      <c r="E7935">
        <v>338029</v>
      </c>
    </row>
    <row r="7936" spans="1:5" hidden="1">
      <c r="A7936">
        <v>2005</v>
      </c>
      <c r="B7936" t="s">
        <v>6</v>
      </c>
      <c r="C7936" t="s">
        <v>23</v>
      </c>
      <c r="D7936" t="s">
        <v>53</v>
      </c>
      <c r="E7936">
        <v>7058</v>
      </c>
    </row>
    <row r="7937" spans="1:5" hidden="1">
      <c r="A7937">
        <v>2005</v>
      </c>
      <c r="B7937" t="s">
        <v>6</v>
      </c>
      <c r="C7937" t="s">
        <v>23</v>
      </c>
      <c r="D7937" t="s">
        <v>54</v>
      </c>
      <c r="E7937">
        <v>0</v>
      </c>
    </row>
    <row r="7938" spans="1:5" hidden="1">
      <c r="A7938">
        <v>2005</v>
      </c>
      <c r="B7938" t="s">
        <v>6</v>
      </c>
      <c r="C7938" t="s">
        <v>23</v>
      </c>
      <c r="D7938" t="s">
        <v>55</v>
      </c>
      <c r="E7938">
        <v>1198058</v>
      </c>
    </row>
    <row r="7939" spans="1:5" hidden="1">
      <c r="A7939">
        <v>2005</v>
      </c>
      <c r="B7939" t="s">
        <v>6</v>
      </c>
      <c r="C7939" t="s">
        <v>23</v>
      </c>
      <c r="D7939" t="s">
        <v>56</v>
      </c>
      <c r="E7939">
        <v>1301808</v>
      </c>
    </row>
    <row r="7940" spans="1:5" hidden="1">
      <c r="A7940">
        <v>2005</v>
      </c>
      <c r="B7940" t="s">
        <v>6</v>
      </c>
      <c r="C7940" t="s">
        <v>23</v>
      </c>
      <c r="D7940" t="s">
        <v>57</v>
      </c>
      <c r="E7940">
        <v>1146338</v>
      </c>
    </row>
    <row r="7941" spans="1:5" hidden="1">
      <c r="A7941">
        <v>2005</v>
      </c>
      <c r="B7941" t="s">
        <v>6</v>
      </c>
      <c r="C7941" t="s">
        <v>23</v>
      </c>
      <c r="D7941" t="s">
        <v>58</v>
      </c>
      <c r="E7941">
        <v>155470</v>
      </c>
    </row>
    <row r="7942" spans="1:5" hidden="1">
      <c r="A7942">
        <v>2005</v>
      </c>
      <c r="B7942" t="s">
        <v>6</v>
      </c>
      <c r="C7942" t="s">
        <v>23</v>
      </c>
      <c r="D7942" t="s">
        <v>59</v>
      </c>
      <c r="E7942">
        <v>1296238</v>
      </c>
    </row>
    <row r="7943" spans="1:5" hidden="1">
      <c r="A7943">
        <v>2005</v>
      </c>
      <c r="B7943" t="s">
        <v>6</v>
      </c>
      <c r="C7943" t="s">
        <v>23</v>
      </c>
      <c r="D7943" t="s">
        <v>60</v>
      </c>
      <c r="E7943">
        <v>89848</v>
      </c>
    </row>
    <row r="7944" spans="1:5" hidden="1">
      <c r="A7944">
        <v>2005</v>
      </c>
      <c r="B7944" t="s">
        <v>6</v>
      </c>
      <c r="C7944" t="s">
        <v>23</v>
      </c>
      <c r="D7944" t="s">
        <v>61</v>
      </c>
      <c r="E7944">
        <v>87899</v>
      </c>
    </row>
    <row r="7945" spans="1:5" hidden="1">
      <c r="A7945">
        <v>2005</v>
      </c>
      <c r="B7945" t="s">
        <v>6</v>
      </c>
      <c r="C7945" t="s">
        <v>23</v>
      </c>
      <c r="D7945" t="s">
        <v>62</v>
      </c>
      <c r="E7945">
        <v>6185</v>
      </c>
    </row>
    <row r="7946" spans="1:5" hidden="1">
      <c r="A7946">
        <v>2005</v>
      </c>
      <c r="B7946" t="s">
        <v>6</v>
      </c>
      <c r="C7946" t="s">
        <v>23</v>
      </c>
      <c r="D7946" t="s">
        <v>63</v>
      </c>
      <c r="E7946">
        <v>0</v>
      </c>
    </row>
    <row r="7947" spans="1:5" hidden="1">
      <c r="A7947">
        <v>2005</v>
      </c>
      <c r="B7947" t="s">
        <v>6</v>
      </c>
      <c r="C7947" t="s">
        <v>23</v>
      </c>
      <c r="D7947" t="s">
        <v>64</v>
      </c>
      <c r="E7947">
        <v>1004362</v>
      </c>
    </row>
    <row r="7948" spans="1:5" hidden="1">
      <c r="A7948">
        <v>2005</v>
      </c>
      <c r="B7948" t="s">
        <v>6</v>
      </c>
      <c r="C7948" t="s">
        <v>23</v>
      </c>
      <c r="D7948" t="s">
        <v>65</v>
      </c>
      <c r="E7948">
        <v>107944</v>
      </c>
    </row>
    <row r="7949" spans="1:5" hidden="1">
      <c r="A7949">
        <v>2005</v>
      </c>
      <c r="B7949" t="s">
        <v>6</v>
      </c>
      <c r="C7949" t="s">
        <v>23</v>
      </c>
      <c r="D7949" t="s">
        <v>66</v>
      </c>
      <c r="E7949">
        <v>49241</v>
      </c>
    </row>
    <row r="7950" spans="1:5" hidden="1">
      <c r="A7950">
        <v>2005</v>
      </c>
      <c r="B7950" t="s">
        <v>6</v>
      </c>
      <c r="C7950" t="s">
        <v>23</v>
      </c>
      <c r="D7950" t="s">
        <v>67</v>
      </c>
      <c r="E7950">
        <v>122539</v>
      </c>
    </row>
    <row r="7951" spans="1:5" hidden="1">
      <c r="A7951">
        <v>2005</v>
      </c>
      <c r="B7951" t="s">
        <v>6</v>
      </c>
      <c r="C7951" t="s">
        <v>23</v>
      </c>
      <c r="D7951" t="s">
        <v>68</v>
      </c>
      <c r="E7951">
        <v>96</v>
      </c>
    </row>
    <row r="7952" spans="1:5" hidden="1">
      <c r="A7952">
        <v>2005</v>
      </c>
      <c r="B7952" t="s">
        <v>6</v>
      </c>
      <c r="C7952" t="s">
        <v>23</v>
      </c>
      <c r="D7952" t="s">
        <v>69</v>
      </c>
      <c r="E7952">
        <v>116164</v>
      </c>
    </row>
    <row r="7953" spans="1:5" hidden="1">
      <c r="A7953">
        <v>2005</v>
      </c>
      <c r="B7953" t="s">
        <v>6</v>
      </c>
      <c r="C7953" t="s">
        <v>23</v>
      </c>
      <c r="D7953" t="s">
        <v>70</v>
      </c>
      <c r="E7953">
        <v>6279</v>
      </c>
    </row>
    <row r="7954" spans="1:5" hidden="1">
      <c r="A7954">
        <v>2005</v>
      </c>
      <c r="B7954" t="s">
        <v>6</v>
      </c>
      <c r="C7954" t="s">
        <v>23</v>
      </c>
      <c r="D7954" t="s">
        <v>71</v>
      </c>
      <c r="E7954">
        <v>1819</v>
      </c>
    </row>
    <row r="7955" spans="1:5" hidden="1">
      <c r="A7955">
        <v>2005</v>
      </c>
      <c r="B7955" t="s">
        <v>6</v>
      </c>
      <c r="C7955" t="s">
        <v>23</v>
      </c>
      <c r="D7955" t="s">
        <v>72</v>
      </c>
      <c r="E7955">
        <v>15079633</v>
      </c>
    </row>
    <row r="7956" spans="1:5" hidden="1">
      <c r="A7956">
        <v>2005</v>
      </c>
      <c r="B7956" t="s">
        <v>6</v>
      </c>
      <c r="C7956" t="s">
        <v>23</v>
      </c>
      <c r="D7956" t="s">
        <v>73</v>
      </c>
      <c r="E7956">
        <v>10288556</v>
      </c>
    </row>
    <row r="7957" spans="1:5" hidden="1">
      <c r="A7957">
        <v>2005</v>
      </c>
      <c r="B7957" t="s">
        <v>6</v>
      </c>
      <c r="C7957" t="s">
        <v>23</v>
      </c>
      <c r="D7957" t="s">
        <v>74</v>
      </c>
      <c r="E7957">
        <v>9102804</v>
      </c>
    </row>
    <row r="7958" spans="1:5" hidden="1">
      <c r="A7958">
        <v>2005</v>
      </c>
      <c r="B7958" t="s">
        <v>6</v>
      </c>
      <c r="C7958" t="s">
        <v>23</v>
      </c>
      <c r="D7958" t="s">
        <v>75</v>
      </c>
      <c r="E7958">
        <v>1185752</v>
      </c>
    </row>
    <row r="7959" spans="1:5" hidden="1">
      <c r="A7959">
        <v>2005</v>
      </c>
      <c r="B7959" t="s">
        <v>6</v>
      </c>
      <c r="C7959" t="s">
        <v>23</v>
      </c>
      <c r="D7959" t="s">
        <v>76</v>
      </c>
      <c r="E7959">
        <v>4767237</v>
      </c>
    </row>
    <row r="7960" spans="1:5" hidden="1">
      <c r="A7960">
        <v>2005</v>
      </c>
      <c r="B7960" t="s">
        <v>6</v>
      </c>
      <c r="C7960" t="s">
        <v>23</v>
      </c>
      <c r="D7960" t="s">
        <v>77</v>
      </c>
      <c r="E7960">
        <v>2148332</v>
      </c>
    </row>
    <row r="7961" spans="1:5" hidden="1">
      <c r="A7961">
        <v>2005</v>
      </c>
      <c r="B7961" t="s">
        <v>6</v>
      </c>
      <c r="C7961" t="s">
        <v>23</v>
      </c>
      <c r="D7961" t="s">
        <v>78</v>
      </c>
      <c r="E7961">
        <v>4196735</v>
      </c>
    </row>
    <row r="7962" spans="1:5" hidden="1">
      <c r="A7962">
        <v>2005</v>
      </c>
      <c r="B7962" t="s">
        <v>6</v>
      </c>
      <c r="C7962" t="s">
        <v>23</v>
      </c>
      <c r="D7962" t="s">
        <v>79</v>
      </c>
      <c r="E7962">
        <v>570259</v>
      </c>
    </row>
    <row r="7963" spans="1:5" hidden="1">
      <c r="A7963">
        <v>2005</v>
      </c>
      <c r="B7963" t="s">
        <v>6</v>
      </c>
      <c r="C7963" t="s">
        <v>23</v>
      </c>
      <c r="D7963" t="s">
        <v>80</v>
      </c>
      <c r="E7963">
        <v>243</v>
      </c>
    </row>
    <row r="7964" spans="1:5" hidden="1">
      <c r="A7964">
        <v>2005</v>
      </c>
      <c r="B7964" t="s">
        <v>6</v>
      </c>
      <c r="C7964" t="s">
        <v>81</v>
      </c>
      <c r="D7964" t="s">
        <v>24</v>
      </c>
      <c r="E7964">
        <v>5768869</v>
      </c>
    </row>
    <row r="7965" spans="1:5" hidden="1">
      <c r="A7965">
        <v>2005</v>
      </c>
      <c r="B7965" t="s">
        <v>6</v>
      </c>
      <c r="C7965" t="s">
        <v>81</v>
      </c>
      <c r="D7965" t="s">
        <v>25</v>
      </c>
      <c r="E7965">
        <v>4910476</v>
      </c>
    </row>
    <row r="7966" spans="1:5" hidden="1">
      <c r="A7966">
        <v>2005</v>
      </c>
      <c r="B7966" t="s">
        <v>6</v>
      </c>
      <c r="C7966" t="s">
        <v>81</v>
      </c>
      <c r="D7966" t="s">
        <v>26</v>
      </c>
      <c r="E7966">
        <v>858393</v>
      </c>
    </row>
    <row r="7967" spans="1:5" hidden="1">
      <c r="A7967">
        <v>2005</v>
      </c>
      <c r="B7967" t="s">
        <v>6</v>
      </c>
      <c r="C7967" t="s">
        <v>81</v>
      </c>
      <c r="D7967" t="s">
        <v>27</v>
      </c>
      <c r="E7967">
        <v>1674210</v>
      </c>
    </row>
    <row r="7968" spans="1:5" hidden="1">
      <c r="A7968">
        <v>2005</v>
      </c>
      <c r="B7968" t="s">
        <v>6</v>
      </c>
      <c r="C7968" t="s">
        <v>81</v>
      </c>
      <c r="D7968" t="s">
        <v>28</v>
      </c>
      <c r="E7968">
        <v>1546470</v>
      </c>
    </row>
    <row r="7969" spans="1:5" hidden="1">
      <c r="A7969">
        <v>2005</v>
      </c>
      <c r="B7969" t="s">
        <v>6</v>
      </c>
      <c r="C7969" t="s">
        <v>81</v>
      </c>
      <c r="D7969" t="s">
        <v>82</v>
      </c>
      <c r="E7969">
        <v>1001677</v>
      </c>
    </row>
    <row r="7970" spans="1:5" hidden="1">
      <c r="A7970">
        <v>2005</v>
      </c>
      <c r="B7970" t="s">
        <v>6</v>
      </c>
      <c r="C7970" t="s">
        <v>81</v>
      </c>
      <c r="D7970" t="s">
        <v>83</v>
      </c>
      <c r="E7970">
        <v>0</v>
      </c>
    </row>
    <row r="7971" spans="1:5" hidden="1">
      <c r="A7971">
        <v>2005</v>
      </c>
      <c r="B7971" t="s">
        <v>6</v>
      </c>
      <c r="C7971" t="s">
        <v>81</v>
      </c>
      <c r="D7971" t="s">
        <v>84</v>
      </c>
      <c r="E7971">
        <v>544793</v>
      </c>
    </row>
    <row r="7972" spans="1:5" hidden="1">
      <c r="A7972">
        <v>2005</v>
      </c>
      <c r="B7972" t="s">
        <v>6</v>
      </c>
      <c r="C7972" t="s">
        <v>81</v>
      </c>
      <c r="D7972" t="s">
        <v>85</v>
      </c>
      <c r="E7972">
        <v>1512522</v>
      </c>
    </row>
    <row r="7973" spans="1:5" hidden="1">
      <c r="A7973">
        <v>2005</v>
      </c>
      <c r="B7973" t="s">
        <v>6</v>
      </c>
      <c r="C7973" t="s">
        <v>81</v>
      </c>
      <c r="D7973" t="s">
        <v>29</v>
      </c>
      <c r="E7973">
        <v>127740</v>
      </c>
    </row>
    <row r="7974" spans="1:5" hidden="1">
      <c r="A7974">
        <v>2005</v>
      </c>
      <c r="B7974" t="s">
        <v>6</v>
      </c>
      <c r="C7974" t="s">
        <v>81</v>
      </c>
      <c r="D7974" t="s">
        <v>30</v>
      </c>
      <c r="E7974">
        <v>188309</v>
      </c>
    </row>
    <row r="7975" spans="1:5" hidden="1">
      <c r="A7975">
        <v>2005</v>
      </c>
      <c r="B7975" t="s">
        <v>6</v>
      </c>
      <c r="C7975" t="s">
        <v>81</v>
      </c>
      <c r="D7975" t="s">
        <v>31</v>
      </c>
      <c r="E7975">
        <v>62401</v>
      </c>
    </row>
    <row r="7976" spans="1:5" hidden="1">
      <c r="A7976">
        <v>2005</v>
      </c>
      <c r="B7976" t="s">
        <v>6</v>
      </c>
      <c r="C7976" t="s">
        <v>81</v>
      </c>
      <c r="D7976" t="s">
        <v>32</v>
      </c>
      <c r="E7976">
        <v>125908</v>
      </c>
    </row>
    <row r="7977" spans="1:5" hidden="1">
      <c r="A7977">
        <v>2005</v>
      </c>
      <c r="B7977" t="s">
        <v>6</v>
      </c>
      <c r="C7977" t="s">
        <v>81</v>
      </c>
      <c r="D7977" t="s">
        <v>33</v>
      </c>
      <c r="E7977">
        <v>2269986</v>
      </c>
    </row>
    <row r="7978" spans="1:5" hidden="1">
      <c r="A7978">
        <v>2005</v>
      </c>
      <c r="B7978" t="s">
        <v>6</v>
      </c>
      <c r="C7978" t="s">
        <v>81</v>
      </c>
      <c r="D7978" t="s">
        <v>34</v>
      </c>
      <c r="E7978">
        <v>671080</v>
      </c>
    </row>
    <row r="7979" spans="1:5" hidden="1">
      <c r="A7979">
        <v>2005</v>
      </c>
      <c r="B7979" t="s">
        <v>6</v>
      </c>
      <c r="C7979" t="s">
        <v>81</v>
      </c>
      <c r="D7979" t="s">
        <v>35</v>
      </c>
      <c r="E7979">
        <v>860441</v>
      </c>
    </row>
    <row r="7980" spans="1:5" hidden="1">
      <c r="A7980">
        <v>2005</v>
      </c>
      <c r="B7980" t="s">
        <v>6</v>
      </c>
      <c r="C7980" t="s">
        <v>81</v>
      </c>
      <c r="D7980" t="s">
        <v>36</v>
      </c>
      <c r="E7980">
        <v>1493840</v>
      </c>
    </row>
    <row r="7981" spans="1:5" hidden="1">
      <c r="A7981">
        <v>2005</v>
      </c>
      <c r="B7981" t="s">
        <v>6</v>
      </c>
      <c r="C7981" t="s">
        <v>81</v>
      </c>
      <c r="D7981" t="s">
        <v>37</v>
      </c>
      <c r="E7981">
        <v>543337</v>
      </c>
    </row>
    <row r="7982" spans="1:5" hidden="1">
      <c r="A7982">
        <v>2005</v>
      </c>
      <c r="B7982" t="s">
        <v>6</v>
      </c>
      <c r="C7982" t="s">
        <v>81</v>
      </c>
      <c r="D7982" t="s">
        <v>38</v>
      </c>
      <c r="E7982">
        <v>950503</v>
      </c>
    </row>
    <row r="7983" spans="1:5" hidden="1">
      <c r="A7983">
        <v>2005</v>
      </c>
      <c r="B7983" t="s">
        <v>6</v>
      </c>
      <c r="C7983" t="s">
        <v>81</v>
      </c>
      <c r="D7983" t="s">
        <v>39</v>
      </c>
      <c r="E7983">
        <v>17538</v>
      </c>
    </row>
    <row r="7984" spans="1:5" hidden="1">
      <c r="A7984">
        <v>2005</v>
      </c>
      <c r="B7984" t="s">
        <v>6</v>
      </c>
      <c r="C7984" t="s">
        <v>81</v>
      </c>
      <c r="D7984" t="s">
        <v>40</v>
      </c>
      <c r="E7984">
        <v>67069</v>
      </c>
    </row>
    <row r="7985" spans="1:5" hidden="1">
      <c r="A7985">
        <v>2005</v>
      </c>
      <c r="B7985" t="s">
        <v>6</v>
      </c>
      <c r="C7985" t="s">
        <v>81</v>
      </c>
      <c r="D7985" t="s">
        <v>41</v>
      </c>
      <c r="E7985">
        <v>2979</v>
      </c>
    </row>
    <row r="7986" spans="1:5" hidden="1">
      <c r="A7986">
        <v>2005</v>
      </c>
      <c r="B7986" t="s">
        <v>6</v>
      </c>
      <c r="C7986" t="s">
        <v>81</v>
      </c>
      <c r="D7986" t="s">
        <v>42</v>
      </c>
      <c r="E7986">
        <v>7058</v>
      </c>
    </row>
    <row r="7987" spans="1:5" hidden="1">
      <c r="A7987">
        <v>2005</v>
      </c>
      <c r="B7987" t="s">
        <v>6</v>
      </c>
      <c r="C7987" t="s">
        <v>81</v>
      </c>
      <c r="D7987" t="s">
        <v>43</v>
      </c>
      <c r="E7987">
        <v>57032</v>
      </c>
    </row>
    <row r="7988" spans="1:5" hidden="1">
      <c r="A7988">
        <v>2005</v>
      </c>
      <c r="B7988" t="s">
        <v>6</v>
      </c>
      <c r="C7988" t="s">
        <v>81</v>
      </c>
      <c r="D7988" t="s">
        <v>44</v>
      </c>
      <c r="E7988">
        <v>20458</v>
      </c>
    </row>
    <row r="7989" spans="1:5" hidden="1">
      <c r="A7989">
        <v>2005</v>
      </c>
      <c r="B7989" t="s">
        <v>6</v>
      </c>
      <c r="C7989" t="s">
        <v>81</v>
      </c>
      <c r="D7989" t="s">
        <v>45</v>
      </c>
      <c r="E7989">
        <v>1017931</v>
      </c>
    </row>
    <row r="7990" spans="1:5" hidden="1">
      <c r="A7990">
        <v>2005</v>
      </c>
      <c r="B7990" t="s">
        <v>6</v>
      </c>
      <c r="C7990" t="s">
        <v>81</v>
      </c>
      <c r="D7990" t="s">
        <v>46</v>
      </c>
      <c r="E7990">
        <v>991568</v>
      </c>
    </row>
    <row r="7991" spans="1:5" hidden="1">
      <c r="A7991">
        <v>2005</v>
      </c>
      <c r="B7991" t="s">
        <v>6</v>
      </c>
      <c r="C7991" t="s">
        <v>81</v>
      </c>
      <c r="D7991" t="s">
        <v>47</v>
      </c>
      <c r="E7991">
        <v>26363</v>
      </c>
    </row>
    <row r="7992" spans="1:5" hidden="1">
      <c r="A7992">
        <v>2005</v>
      </c>
      <c r="B7992" t="s">
        <v>6</v>
      </c>
      <c r="C7992" t="s">
        <v>81</v>
      </c>
      <c r="D7992" t="s">
        <v>48</v>
      </c>
      <c r="E7992">
        <v>3768342</v>
      </c>
    </row>
    <row r="7993" spans="1:5" hidden="1">
      <c r="A7993">
        <v>2005</v>
      </c>
      <c r="B7993" t="s">
        <v>6</v>
      </c>
      <c r="C7993" t="s">
        <v>81</v>
      </c>
      <c r="D7993" t="s">
        <v>49</v>
      </c>
      <c r="E7993">
        <v>1203480</v>
      </c>
    </row>
    <row r="7994" spans="1:5" hidden="1">
      <c r="A7994">
        <v>2005</v>
      </c>
      <c r="B7994" t="s">
        <v>6</v>
      </c>
      <c r="C7994" t="s">
        <v>81</v>
      </c>
      <c r="D7994" t="s">
        <v>50</v>
      </c>
      <c r="E7994">
        <v>782847</v>
      </c>
    </row>
    <row r="7995" spans="1:5" hidden="1">
      <c r="A7995">
        <v>2005</v>
      </c>
      <c r="B7995" t="s">
        <v>6</v>
      </c>
      <c r="C7995" t="s">
        <v>81</v>
      </c>
      <c r="D7995" t="s">
        <v>51</v>
      </c>
      <c r="E7995">
        <v>75546</v>
      </c>
    </row>
    <row r="7996" spans="1:5" hidden="1">
      <c r="A7996">
        <v>2005</v>
      </c>
      <c r="B7996" t="s">
        <v>6</v>
      </c>
      <c r="C7996" t="s">
        <v>81</v>
      </c>
      <c r="D7996" t="s">
        <v>52</v>
      </c>
      <c r="E7996">
        <v>338029</v>
      </c>
    </row>
    <row r="7997" spans="1:5" hidden="1">
      <c r="A7997">
        <v>2005</v>
      </c>
      <c r="B7997" t="s">
        <v>6</v>
      </c>
      <c r="C7997" t="s">
        <v>81</v>
      </c>
      <c r="D7997" t="s">
        <v>53</v>
      </c>
      <c r="E7997">
        <v>7058</v>
      </c>
    </row>
    <row r="7998" spans="1:5" hidden="1">
      <c r="A7998">
        <v>2005</v>
      </c>
      <c r="B7998" t="s">
        <v>6</v>
      </c>
      <c r="C7998" t="s">
        <v>81</v>
      </c>
      <c r="D7998" t="s">
        <v>54</v>
      </c>
      <c r="E7998">
        <v>0</v>
      </c>
    </row>
    <row r="7999" spans="1:5" hidden="1">
      <c r="A7999">
        <v>2005</v>
      </c>
      <c r="B7999" t="s">
        <v>6</v>
      </c>
      <c r="C7999" t="s">
        <v>81</v>
      </c>
      <c r="D7999" t="s">
        <v>55</v>
      </c>
      <c r="E7999">
        <v>1263053</v>
      </c>
    </row>
    <row r="8000" spans="1:5" hidden="1">
      <c r="A8000">
        <v>2005</v>
      </c>
      <c r="B8000" t="s">
        <v>6</v>
      </c>
      <c r="C8000" t="s">
        <v>81</v>
      </c>
      <c r="D8000" t="s">
        <v>56</v>
      </c>
      <c r="E8000">
        <v>1301808</v>
      </c>
    </row>
    <row r="8001" spans="1:5" hidden="1">
      <c r="A8001">
        <v>2005</v>
      </c>
      <c r="B8001" t="s">
        <v>6</v>
      </c>
      <c r="C8001" t="s">
        <v>81</v>
      </c>
      <c r="D8001" t="s">
        <v>57</v>
      </c>
      <c r="E8001">
        <v>1146338</v>
      </c>
    </row>
    <row r="8002" spans="1:5" hidden="1">
      <c r="A8002">
        <v>2005</v>
      </c>
      <c r="B8002" t="s">
        <v>6</v>
      </c>
      <c r="C8002" t="s">
        <v>81</v>
      </c>
      <c r="D8002" t="s">
        <v>58</v>
      </c>
      <c r="E8002">
        <v>155470</v>
      </c>
    </row>
    <row r="8003" spans="1:5" hidden="1">
      <c r="A8003">
        <v>2005</v>
      </c>
      <c r="B8003" t="s">
        <v>6</v>
      </c>
      <c r="C8003" t="s">
        <v>81</v>
      </c>
      <c r="D8003" t="s">
        <v>59</v>
      </c>
      <c r="E8003">
        <v>1732104</v>
      </c>
    </row>
    <row r="8004" spans="1:5" hidden="1">
      <c r="A8004">
        <v>2005</v>
      </c>
      <c r="B8004" t="s">
        <v>6</v>
      </c>
      <c r="C8004" t="s">
        <v>81</v>
      </c>
      <c r="D8004" t="s">
        <v>60</v>
      </c>
      <c r="E8004">
        <v>89848</v>
      </c>
    </row>
    <row r="8005" spans="1:5" hidden="1">
      <c r="A8005">
        <v>2005</v>
      </c>
      <c r="B8005" t="s">
        <v>6</v>
      </c>
      <c r="C8005" t="s">
        <v>81</v>
      </c>
      <c r="D8005" t="s">
        <v>61</v>
      </c>
      <c r="E8005">
        <v>87899</v>
      </c>
    </row>
    <row r="8006" spans="1:5" hidden="1">
      <c r="A8006">
        <v>2005</v>
      </c>
      <c r="B8006" t="s">
        <v>6</v>
      </c>
      <c r="C8006" t="s">
        <v>81</v>
      </c>
      <c r="D8006" t="s">
        <v>62</v>
      </c>
      <c r="E8006">
        <v>56720</v>
      </c>
    </row>
    <row r="8007" spans="1:5" hidden="1">
      <c r="A8007">
        <v>2005</v>
      </c>
      <c r="B8007" t="s">
        <v>6</v>
      </c>
      <c r="C8007" t="s">
        <v>81</v>
      </c>
      <c r="D8007" t="s">
        <v>64</v>
      </c>
      <c r="E8007">
        <v>1497637</v>
      </c>
    </row>
    <row r="8008" spans="1:5" hidden="1">
      <c r="A8008">
        <v>2005</v>
      </c>
      <c r="B8008" t="s">
        <v>6</v>
      </c>
      <c r="C8008" t="s">
        <v>81</v>
      </c>
      <c r="D8008" t="s">
        <v>66</v>
      </c>
      <c r="E8008">
        <v>49241</v>
      </c>
    </row>
    <row r="8009" spans="1:5" hidden="1">
      <c r="A8009">
        <v>2005</v>
      </c>
      <c r="B8009" t="s">
        <v>6</v>
      </c>
      <c r="C8009" t="s">
        <v>81</v>
      </c>
      <c r="D8009" t="s">
        <v>67</v>
      </c>
      <c r="E8009">
        <v>294821</v>
      </c>
    </row>
    <row r="8010" spans="1:5" hidden="1">
      <c r="A8010">
        <v>2005</v>
      </c>
      <c r="B8010" t="s">
        <v>6</v>
      </c>
      <c r="C8010" t="s">
        <v>81</v>
      </c>
      <c r="D8010" t="s">
        <v>68</v>
      </c>
      <c r="E8010">
        <v>96</v>
      </c>
    </row>
    <row r="8011" spans="1:5" hidden="1">
      <c r="A8011">
        <v>2005</v>
      </c>
      <c r="B8011" t="s">
        <v>6</v>
      </c>
      <c r="C8011" t="s">
        <v>81</v>
      </c>
      <c r="D8011" t="s">
        <v>69</v>
      </c>
      <c r="E8011">
        <v>291613</v>
      </c>
    </row>
    <row r="8012" spans="1:5" hidden="1">
      <c r="A8012">
        <v>2005</v>
      </c>
      <c r="B8012" t="s">
        <v>6</v>
      </c>
      <c r="C8012" t="s">
        <v>81</v>
      </c>
      <c r="D8012" t="s">
        <v>70</v>
      </c>
      <c r="E8012">
        <v>3112</v>
      </c>
    </row>
    <row r="8013" spans="1:5" hidden="1">
      <c r="A8013">
        <v>2005</v>
      </c>
      <c r="B8013" t="s">
        <v>6</v>
      </c>
      <c r="C8013" t="s">
        <v>81</v>
      </c>
      <c r="D8013" t="s">
        <v>86</v>
      </c>
      <c r="E8013">
        <v>26669735</v>
      </c>
    </row>
    <row r="8014" spans="1:5" hidden="1">
      <c r="A8014">
        <v>2005</v>
      </c>
      <c r="B8014" t="s">
        <v>6</v>
      </c>
      <c r="C8014" t="s">
        <v>81</v>
      </c>
      <c r="D8014" t="s">
        <v>87</v>
      </c>
      <c r="E8014">
        <v>23259177</v>
      </c>
    </row>
    <row r="8015" spans="1:5" hidden="1">
      <c r="A8015">
        <v>2005</v>
      </c>
      <c r="B8015" t="s">
        <v>6</v>
      </c>
      <c r="C8015" t="s">
        <v>81</v>
      </c>
      <c r="D8015" t="s">
        <v>88</v>
      </c>
      <c r="E8015">
        <v>929744</v>
      </c>
    </row>
    <row r="8016" spans="1:5" hidden="1">
      <c r="A8016">
        <v>2005</v>
      </c>
      <c r="B8016" t="s">
        <v>6</v>
      </c>
      <c r="C8016" t="s">
        <v>81</v>
      </c>
      <c r="D8016" t="s">
        <v>89</v>
      </c>
      <c r="E8016">
        <v>2480813</v>
      </c>
    </row>
    <row r="8017" spans="1:6" hidden="1">
      <c r="A8017">
        <v>2005</v>
      </c>
      <c r="B8017" t="s">
        <v>6</v>
      </c>
      <c r="C8017" t="s">
        <v>81</v>
      </c>
      <c r="D8017" t="s">
        <v>77</v>
      </c>
      <c r="E8017">
        <v>2148332</v>
      </c>
    </row>
    <row r="8018" spans="1:6" hidden="1">
      <c r="A8018">
        <v>2005</v>
      </c>
      <c r="B8018" t="s">
        <v>90</v>
      </c>
      <c r="C8018" t="s">
        <v>7</v>
      </c>
      <c r="D8018" t="s">
        <v>263</v>
      </c>
      <c r="E8018">
        <v>8754</v>
      </c>
    </row>
    <row r="8019" spans="1:6" hidden="1">
      <c r="A8019">
        <v>2005</v>
      </c>
      <c r="B8019" t="s">
        <v>90</v>
      </c>
      <c r="C8019" t="s">
        <v>7</v>
      </c>
      <c r="D8019" t="s">
        <v>8</v>
      </c>
      <c r="E8019">
        <v>0</v>
      </c>
      <c r="F8019">
        <v>20</v>
      </c>
    </row>
    <row r="8020" spans="1:6" hidden="1">
      <c r="A8020">
        <v>2005</v>
      </c>
      <c r="B8020" t="s">
        <v>90</v>
      </c>
      <c r="C8020" t="s">
        <v>7</v>
      </c>
      <c r="D8020" t="s">
        <v>9</v>
      </c>
      <c r="E8020">
        <v>0</v>
      </c>
      <c r="F8020">
        <v>20</v>
      </c>
    </row>
    <row r="8021" spans="1:6" hidden="1">
      <c r="A8021">
        <v>2005</v>
      </c>
      <c r="B8021" t="s">
        <v>90</v>
      </c>
      <c r="C8021" t="s">
        <v>10</v>
      </c>
      <c r="D8021" t="s">
        <v>11</v>
      </c>
      <c r="E8021">
        <v>997176</v>
      </c>
    </row>
    <row r="8022" spans="1:6" hidden="1">
      <c r="A8022">
        <v>2005</v>
      </c>
      <c r="B8022" t="s">
        <v>90</v>
      </c>
      <c r="C8022" t="s">
        <v>10</v>
      </c>
      <c r="D8022" t="s">
        <v>91</v>
      </c>
      <c r="E8022">
        <v>7955157</v>
      </c>
    </row>
    <row r="8023" spans="1:6" hidden="1">
      <c r="A8023">
        <v>2005</v>
      </c>
      <c r="B8023" t="s">
        <v>90</v>
      </c>
      <c r="C8023" t="s">
        <v>10</v>
      </c>
      <c r="D8023" t="s">
        <v>92</v>
      </c>
      <c r="E8023">
        <v>6555407</v>
      </c>
    </row>
    <row r="8024" spans="1:6" hidden="1">
      <c r="A8024">
        <v>2005</v>
      </c>
      <c r="B8024" t="s">
        <v>90</v>
      </c>
      <c r="C8024" t="s">
        <v>10</v>
      </c>
      <c r="D8024" t="s">
        <v>14</v>
      </c>
      <c r="E8024">
        <v>4127750</v>
      </c>
    </row>
    <row r="8025" spans="1:6" hidden="1">
      <c r="A8025">
        <v>2005</v>
      </c>
      <c r="B8025" t="s">
        <v>90</v>
      </c>
      <c r="C8025" t="s">
        <v>10</v>
      </c>
      <c r="D8025" t="s">
        <v>17</v>
      </c>
      <c r="E8025">
        <v>4326756</v>
      </c>
    </row>
    <row r="8026" spans="1:6" hidden="1">
      <c r="A8026">
        <v>2005</v>
      </c>
      <c r="B8026" t="s">
        <v>90</v>
      </c>
      <c r="C8026" t="s">
        <v>10</v>
      </c>
      <c r="D8026" t="s">
        <v>18</v>
      </c>
      <c r="E8026">
        <v>2429730</v>
      </c>
    </row>
    <row r="8027" spans="1:6" hidden="1">
      <c r="A8027">
        <v>2005</v>
      </c>
      <c r="B8027" t="s">
        <v>90</v>
      </c>
      <c r="C8027" t="s">
        <v>10</v>
      </c>
      <c r="D8027" t="s">
        <v>19</v>
      </c>
      <c r="E8027">
        <v>2250623</v>
      </c>
    </row>
    <row r="8028" spans="1:6" hidden="1">
      <c r="A8028">
        <v>2005</v>
      </c>
      <c r="B8028" t="s">
        <v>90</v>
      </c>
      <c r="C8028" t="s">
        <v>10</v>
      </c>
      <c r="D8028" t="s">
        <v>21</v>
      </c>
      <c r="E8028">
        <v>2250623</v>
      </c>
    </row>
    <row r="8029" spans="1:6" hidden="1">
      <c r="A8029">
        <v>2005</v>
      </c>
      <c r="B8029" t="s">
        <v>90</v>
      </c>
      <c r="C8029" t="s">
        <v>10</v>
      </c>
      <c r="D8029" t="s">
        <v>22</v>
      </c>
      <c r="E8029">
        <v>-1012746</v>
      </c>
    </row>
    <row r="8030" spans="1:6" hidden="1">
      <c r="A8030">
        <v>2005</v>
      </c>
      <c r="B8030" t="s">
        <v>90</v>
      </c>
      <c r="C8030" t="s">
        <v>23</v>
      </c>
      <c r="D8030" t="s">
        <v>24</v>
      </c>
      <c r="E8030">
        <v>3760637</v>
      </c>
    </row>
    <row r="8031" spans="1:6" hidden="1">
      <c r="A8031">
        <v>2005</v>
      </c>
      <c r="B8031" t="s">
        <v>90</v>
      </c>
      <c r="C8031" t="s">
        <v>23</v>
      </c>
      <c r="D8031" t="s">
        <v>25</v>
      </c>
      <c r="E8031">
        <v>3220531</v>
      </c>
    </row>
    <row r="8032" spans="1:6" hidden="1">
      <c r="A8032">
        <v>2005</v>
      </c>
      <c r="B8032" t="s">
        <v>90</v>
      </c>
      <c r="C8032" t="s">
        <v>23</v>
      </c>
      <c r="D8032" t="s">
        <v>26</v>
      </c>
      <c r="E8032">
        <v>540106</v>
      </c>
    </row>
    <row r="8033" spans="1:6" hidden="1">
      <c r="A8033">
        <v>2005</v>
      </c>
      <c r="B8033" t="s">
        <v>90</v>
      </c>
      <c r="C8033" t="s">
        <v>23</v>
      </c>
      <c r="D8033" t="s">
        <v>27</v>
      </c>
      <c r="E8033">
        <v>99678</v>
      </c>
    </row>
    <row r="8034" spans="1:6" hidden="1">
      <c r="A8034">
        <v>2005</v>
      </c>
      <c r="B8034" t="s">
        <v>90</v>
      </c>
      <c r="C8034" t="s">
        <v>23</v>
      </c>
      <c r="D8034" t="s">
        <v>29</v>
      </c>
      <c r="E8034">
        <v>99678</v>
      </c>
    </row>
    <row r="8035" spans="1:6" hidden="1">
      <c r="A8035">
        <v>2005</v>
      </c>
      <c r="B8035" t="s">
        <v>90</v>
      </c>
      <c r="C8035" t="s">
        <v>23</v>
      </c>
      <c r="D8035" t="s">
        <v>33</v>
      </c>
      <c r="E8035">
        <v>2185021</v>
      </c>
    </row>
    <row r="8036" spans="1:6" hidden="1">
      <c r="A8036">
        <v>2005</v>
      </c>
      <c r="B8036" t="s">
        <v>90</v>
      </c>
      <c r="C8036" t="s">
        <v>23</v>
      </c>
      <c r="D8036" t="s">
        <v>34</v>
      </c>
      <c r="E8036">
        <v>272780</v>
      </c>
    </row>
    <row r="8037" spans="1:6" hidden="1">
      <c r="A8037">
        <v>2005</v>
      </c>
      <c r="B8037" t="s">
        <v>90</v>
      </c>
      <c r="C8037" t="s">
        <v>23</v>
      </c>
      <c r="D8037" t="s">
        <v>35</v>
      </c>
      <c r="E8037">
        <v>380124</v>
      </c>
    </row>
    <row r="8038" spans="1:6" hidden="1">
      <c r="A8038">
        <v>2005</v>
      </c>
      <c r="B8038" t="s">
        <v>90</v>
      </c>
      <c r="C8038" t="s">
        <v>23</v>
      </c>
      <c r="D8038" t="s">
        <v>36</v>
      </c>
      <c r="E8038">
        <v>1626313</v>
      </c>
    </row>
    <row r="8039" spans="1:6" hidden="1">
      <c r="A8039">
        <v>2005</v>
      </c>
      <c r="B8039" t="s">
        <v>90</v>
      </c>
      <c r="C8039" t="s">
        <v>23</v>
      </c>
      <c r="D8039" t="s">
        <v>37</v>
      </c>
      <c r="E8039">
        <v>675810</v>
      </c>
    </row>
    <row r="8040" spans="1:6" hidden="1">
      <c r="A8040">
        <v>2005</v>
      </c>
      <c r="B8040" t="s">
        <v>90</v>
      </c>
      <c r="C8040" t="s">
        <v>23</v>
      </c>
      <c r="D8040" t="s">
        <v>38</v>
      </c>
      <c r="E8040">
        <v>950503</v>
      </c>
    </row>
    <row r="8041" spans="1:6" hidden="1">
      <c r="A8041">
        <v>2005</v>
      </c>
      <c r="B8041" t="s">
        <v>90</v>
      </c>
      <c r="C8041" t="s">
        <v>23</v>
      </c>
      <c r="D8041" t="s">
        <v>39</v>
      </c>
      <c r="E8041">
        <v>270713</v>
      </c>
    </row>
    <row r="8042" spans="1:6" hidden="1">
      <c r="A8042">
        <v>2005</v>
      </c>
      <c r="B8042" t="s">
        <v>90</v>
      </c>
      <c r="C8042" t="s">
        <v>23</v>
      </c>
      <c r="D8042" t="s">
        <v>93</v>
      </c>
      <c r="E8042">
        <v>0</v>
      </c>
      <c r="F8042">
        <v>20</v>
      </c>
    </row>
    <row r="8043" spans="1:6" hidden="1">
      <c r="A8043">
        <v>2005</v>
      </c>
      <c r="B8043" t="s">
        <v>90</v>
      </c>
      <c r="C8043" t="s">
        <v>23</v>
      </c>
      <c r="D8043" t="s">
        <v>94</v>
      </c>
      <c r="E8043">
        <v>0</v>
      </c>
      <c r="F8043">
        <v>20</v>
      </c>
    </row>
    <row r="8044" spans="1:6" hidden="1">
      <c r="A8044">
        <v>2005</v>
      </c>
      <c r="B8044" t="s">
        <v>90</v>
      </c>
      <c r="C8044" t="s">
        <v>23</v>
      </c>
      <c r="D8044" t="s">
        <v>95</v>
      </c>
      <c r="E8044">
        <v>0</v>
      </c>
      <c r="F8044">
        <v>20</v>
      </c>
    </row>
    <row r="8045" spans="1:6" hidden="1">
      <c r="A8045">
        <v>2005</v>
      </c>
      <c r="B8045" t="s">
        <v>90</v>
      </c>
      <c r="C8045" t="s">
        <v>23</v>
      </c>
      <c r="D8045" t="s">
        <v>96</v>
      </c>
      <c r="E8045">
        <v>0</v>
      </c>
      <c r="F8045">
        <v>20</v>
      </c>
    </row>
    <row r="8046" spans="1:6" hidden="1">
      <c r="A8046">
        <v>2005</v>
      </c>
      <c r="B8046" t="s">
        <v>90</v>
      </c>
      <c r="C8046" t="s">
        <v>23</v>
      </c>
      <c r="D8046" t="s">
        <v>40</v>
      </c>
      <c r="E8046">
        <v>0</v>
      </c>
    </row>
    <row r="8047" spans="1:6" hidden="1">
      <c r="A8047">
        <v>2005</v>
      </c>
      <c r="B8047" t="s">
        <v>90</v>
      </c>
      <c r="C8047" t="s">
        <v>23</v>
      </c>
      <c r="D8047" t="s">
        <v>41</v>
      </c>
      <c r="E8047">
        <v>0</v>
      </c>
    </row>
    <row r="8048" spans="1:6" hidden="1">
      <c r="A8048">
        <v>2005</v>
      </c>
      <c r="B8048" t="s">
        <v>90</v>
      </c>
      <c r="C8048" t="s">
        <v>23</v>
      </c>
      <c r="D8048" t="s">
        <v>42</v>
      </c>
      <c r="E8048">
        <v>0</v>
      </c>
    </row>
    <row r="8049" spans="1:5" hidden="1">
      <c r="A8049">
        <v>2005</v>
      </c>
      <c r="B8049" t="s">
        <v>90</v>
      </c>
      <c r="C8049" t="s">
        <v>23</v>
      </c>
      <c r="D8049" t="s">
        <v>43</v>
      </c>
      <c r="E8049">
        <v>0</v>
      </c>
    </row>
    <row r="8050" spans="1:5" hidden="1">
      <c r="A8050">
        <v>2005</v>
      </c>
      <c r="B8050" t="s">
        <v>90</v>
      </c>
      <c r="C8050" t="s">
        <v>23</v>
      </c>
      <c r="D8050" t="s">
        <v>44</v>
      </c>
      <c r="E8050">
        <v>15215</v>
      </c>
    </row>
    <row r="8051" spans="1:5" hidden="1">
      <c r="A8051">
        <v>2005</v>
      </c>
      <c r="B8051" t="s">
        <v>90</v>
      </c>
      <c r="C8051" t="s">
        <v>23</v>
      </c>
      <c r="D8051" t="s">
        <v>45</v>
      </c>
      <c r="E8051">
        <v>214028</v>
      </c>
    </row>
    <row r="8052" spans="1:5" hidden="1">
      <c r="A8052">
        <v>2005</v>
      </c>
      <c r="B8052" t="s">
        <v>90</v>
      </c>
      <c r="C8052" t="s">
        <v>23</v>
      </c>
      <c r="D8052" t="s">
        <v>46</v>
      </c>
      <c r="E8052">
        <v>214028</v>
      </c>
    </row>
    <row r="8053" spans="1:5" hidden="1">
      <c r="A8053">
        <v>2005</v>
      </c>
      <c r="B8053" t="s">
        <v>90</v>
      </c>
      <c r="C8053" t="s">
        <v>23</v>
      </c>
      <c r="D8053" t="s">
        <v>47</v>
      </c>
      <c r="E8053">
        <v>0</v>
      </c>
    </row>
    <row r="8054" spans="1:5" hidden="1">
      <c r="A8054">
        <v>2005</v>
      </c>
      <c r="B8054" t="s">
        <v>90</v>
      </c>
      <c r="C8054" t="s">
        <v>23</v>
      </c>
      <c r="D8054" t="s">
        <v>48</v>
      </c>
      <c r="E8054">
        <v>47431</v>
      </c>
    </row>
    <row r="8055" spans="1:5" hidden="1">
      <c r="A8055">
        <v>2005</v>
      </c>
      <c r="B8055" t="s">
        <v>90</v>
      </c>
      <c r="C8055" t="s">
        <v>23</v>
      </c>
      <c r="D8055" t="s">
        <v>55</v>
      </c>
      <c r="E8055">
        <v>47431</v>
      </c>
    </row>
    <row r="8056" spans="1:5" hidden="1">
      <c r="A8056">
        <v>2005</v>
      </c>
      <c r="B8056" t="s">
        <v>90</v>
      </c>
      <c r="C8056" t="s">
        <v>23</v>
      </c>
      <c r="D8056" t="s">
        <v>59</v>
      </c>
      <c r="E8056">
        <v>237868</v>
      </c>
    </row>
    <row r="8057" spans="1:5" hidden="1">
      <c r="A8057">
        <v>2005</v>
      </c>
      <c r="B8057" t="s">
        <v>90</v>
      </c>
      <c r="C8057" t="s">
        <v>23</v>
      </c>
      <c r="D8057" t="s">
        <v>60</v>
      </c>
      <c r="E8057">
        <v>58490</v>
      </c>
    </row>
    <row r="8058" spans="1:5" hidden="1">
      <c r="A8058">
        <v>2005</v>
      </c>
      <c r="B8058" t="s">
        <v>90</v>
      </c>
      <c r="C8058" t="s">
        <v>23</v>
      </c>
      <c r="D8058" t="s">
        <v>64</v>
      </c>
      <c r="E8058">
        <v>179378</v>
      </c>
    </row>
    <row r="8059" spans="1:5" hidden="1">
      <c r="A8059">
        <v>2005</v>
      </c>
      <c r="B8059" t="s">
        <v>90</v>
      </c>
      <c r="C8059" t="s">
        <v>23</v>
      </c>
      <c r="D8059" t="s">
        <v>66</v>
      </c>
      <c r="E8059">
        <v>0</v>
      </c>
    </row>
    <row r="8060" spans="1:5" hidden="1">
      <c r="A8060">
        <v>2005</v>
      </c>
      <c r="B8060" t="s">
        <v>90</v>
      </c>
      <c r="C8060" t="s">
        <v>23</v>
      </c>
      <c r="D8060" t="s">
        <v>67</v>
      </c>
      <c r="E8060">
        <v>4494</v>
      </c>
    </row>
    <row r="8061" spans="1:5" hidden="1">
      <c r="A8061">
        <v>2005</v>
      </c>
      <c r="B8061" t="s">
        <v>90</v>
      </c>
      <c r="C8061" t="s">
        <v>23</v>
      </c>
      <c r="D8061" t="s">
        <v>68</v>
      </c>
      <c r="E8061">
        <v>96</v>
      </c>
    </row>
    <row r="8062" spans="1:5" hidden="1">
      <c r="A8062">
        <v>2005</v>
      </c>
      <c r="B8062" t="s">
        <v>90</v>
      </c>
      <c r="C8062" t="s">
        <v>23</v>
      </c>
      <c r="D8062" t="s">
        <v>70</v>
      </c>
      <c r="E8062">
        <v>4398</v>
      </c>
    </row>
    <row r="8063" spans="1:5" hidden="1">
      <c r="A8063">
        <v>2005</v>
      </c>
      <c r="B8063" t="s">
        <v>90</v>
      </c>
      <c r="C8063" t="s">
        <v>23</v>
      </c>
      <c r="D8063" t="s">
        <v>71</v>
      </c>
      <c r="E8063">
        <v>16727</v>
      </c>
    </row>
    <row r="8064" spans="1:5" hidden="1">
      <c r="A8064">
        <v>2005</v>
      </c>
      <c r="B8064" t="s">
        <v>90</v>
      </c>
      <c r="C8064" t="s">
        <v>23</v>
      </c>
      <c r="D8064" t="s">
        <v>72</v>
      </c>
      <c r="E8064">
        <v>11883822</v>
      </c>
    </row>
    <row r="8065" spans="1:6" hidden="1">
      <c r="A8065">
        <v>2005</v>
      </c>
      <c r="B8065" t="s">
        <v>90</v>
      </c>
      <c r="C8065" t="s">
        <v>23</v>
      </c>
      <c r="D8065" t="s">
        <v>76</v>
      </c>
      <c r="E8065">
        <v>3392945</v>
      </c>
    </row>
    <row r="8066" spans="1:6" hidden="1">
      <c r="A8066">
        <v>2005</v>
      </c>
      <c r="B8066" t="s">
        <v>90</v>
      </c>
      <c r="C8066" t="s">
        <v>23</v>
      </c>
      <c r="D8066" t="s">
        <v>77</v>
      </c>
      <c r="E8066">
        <v>1399750</v>
      </c>
    </row>
    <row r="8067" spans="1:6" hidden="1">
      <c r="A8067">
        <v>2005</v>
      </c>
      <c r="B8067" t="s">
        <v>90</v>
      </c>
      <c r="C8067" t="s">
        <v>23</v>
      </c>
      <c r="D8067" t="s">
        <v>78</v>
      </c>
      <c r="E8067">
        <v>2861868</v>
      </c>
    </row>
    <row r="8068" spans="1:6" hidden="1">
      <c r="A8068">
        <v>2005</v>
      </c>
      <c r="B8068" t="s">
        <v>90</v>
      </c>
      <c r="C8068" t="s">
        <v>23</v>
      </c>
      <c r="D8068" t="s">
        <v>79</v>
      </c>
      <c r="E8068">
        <v>531076</v>
      </c>
    </row>
    <row r="8069" spans="1:6" hidden="1">
      <c r="A8069">
        <v>2005</v>
      </c>
      <c r="B8069" t="s">
        <v>90</v>
      </c>
      <c r="C8069" t="s">
        <v>23</v>
      </c>
      <c r="D8069" t="s">
        <v>80</v>
      </c>
      <c r="E8069">
        <v>0</v>
      </c>
    </row>
    <row r="8070" spans="1:6" hidden="1">
      <c r="A8070">
        <v>2005</v>
      </c>
      <c r="B8070" t="s">
        <v>90</v>
      </c>
      <c r="C8070" t="s">
        <v>81</v>
      </c>
      <c r="D8070" t="s">
        <v>30</v>
      </c>
      <c r="E8070">
        <v>32908</v>
      </c>
    </row>
    <row r="8071" spans="1:6" hidden="1">
      <c r="A8071">
        <v>2005</v>
      </c>
      <c r="B8071" t="s">
        <v>90</v>
      </c>
      <c r="C8071" t="s">
        <v>81</v>
      </c>
      <c r="D8071" t="s">
        <v>32</v>
      </c>
      <c r="E8071">
        <v>32908</v>
      </c>
    </row>
    <row r="8072" spans="1:6" hidden="1">
      <c r="A8072">
        <v>2005</v>
      </c>
      <c r="B8072" t="s">
        <v>90</v>
      </c>
      <c r="C8072" t="s">
        <v>81</v>
      </c>
      <c r="D8072" t="s">
        <v>33</v>
      </c>
      <c r="E8072">
        <v>487000</v>
      </c>
    </row>
    <row r="8073" spans="1:6" hidden="1">
      <c r="A8073">
        <v>2005</v>
      </c>
      <c r="B8073" t="s">
        <v>90</v>
      </c>
      <c r="C8073" t="s">
        <v>81</v>
      </c>
      <c r="D8073" t="s">
        <v>34</v>
      </c>
      <c r="E8073">
        <v>173052</v>
      </c>
    </row>
    <row r="8074" spans="1:6" hidden="1">
      <c r="A8074">
        <v>2005</v>
      </c>
      <c r="B8074" t="s">
        <v>90</v>
      </c>
      <c r="C8074" t="s">
        <v>81</v>
      </c>
      <c r="D8074" t="s">
        <v>35</v>
      </c>
      <c r="E8074">
        <v>147859</v>
      </c>
    </row>
    <row r="8075" spans="1:6" hidden="1">
      <c r="A8075">
        <v>2005</v>
      </c>
      <c r="B8075" t="s">
        <v>90</v>
      </c>
      <c r="C8075" t="s">
        <v>81</v>
      </c>
      <c r="D8075" t="s">
        <v>36</v>
      </c>
      <c r="E8075">
        <v>272632</v>
      </c>
    </row>
    <row r="8076" spans="1:6" hidden="1">
      <c r="A8076">
        <v>2005</v>
      </c>
      <c r="B8076" t="s">
        <v>90</v>
      </c>
      <c r="C8076" t="s">
        <v>81</v>
      </c>
      <c r="D8076" t="s">
        <v>37</v>
      </c>
      <c r="E8076">
        <v>272632</v>
      </c>
    </row>
    <row r="8077" spans="1:6" hidden="1">
      <c r="A8077">
        <v>2005</v>
      </c>
      <c r="B8077" t="s">
        <v>90</v>
      </c>
      <c r="C8077" t="s">
        <v>81</v>
      </c>
      <c r="D8077" t="s">
        <v>38</v>
      </c>
      <c r="E8077">
        <v>0</v>
      </c>
    </row>
    <row r="8078" spans="1:6" hidden="1">
      <c r="A8078">
        <v>2005</v>
      </c>
      <c r="B8078" t="s">
        <v>90</v>
      </c>
      <c r="C8078" t="s">
        <v>81</v>
      </c>
      <c r="D8078" t="s">
        <v>39</v>
      </c>
      <c r="E8078">
        <v>17538</v>
      </c>
    </row>
    <row r="8079" spans="1:6" hidden="1">
      <c r="A8079">
        <v>2005</v>
      </c>
      <c r="B8079" t="s">
        <v>90</v>
      </c>
      <c r="C8079" t="s">
        <v>81</v>
      </c>
      <c r="D8079" t="s">
        <v>93</v>
      </c>
      <c r="E8079">
        <v>0</v>
      </c>
      <c r="F8079">
        <v>20</v>
      </c>
    </row>
    <row r="8080" spans="1:6" hidden="1">
      <c r="A8080">
        <v>2005</v>
      </c>
      <c r="B8080" t="s">
        <v>90</v>
      </c>
      <c r="C8080" t="s">
        <v>81</v>
      </c>
      <c r="D8080" t="s">
        <v>94</v>
      </c>
      <c r="E8080">
        <v>0</v>
      </c>
      <c r="F8080">
        <v>20</v>
      </c>
    </row>
    <row r="8081" spans="1:6" hidden="1">
      <c r="A8081">
        <v>2005</v>
      </c>
      <c r="B8081" t="s">
        <v>90</v>
      </c>
      <c r="C8081" t="s">
        <v>81</v>
      </c>
      <c r="D8081" t="s">
        <v>95</v>
      </c>
      <c r="E8081">
        <v>0</v>
      </c>
      <c r="F8081">
        <v>20</v>
      </c>
    </row>
    <row r="8082" spans="1:6" hidden="1">
      <c r="A8082">
        <v>2005</v>
      </c>
      <c r="B8082" t="s">
        <v>90</v>
      </c>
      <c r="C8082" t="s">
        <v>81</v>
      </c>
      <c r="D8082" t="s">
        <v>96</v>
      </c>
      <c r="E8082">
        <v>0</v>
      </c>
      <c r="F8082">
        <v>20</v>
      </c>
    </row>
    <row r="8083" spans="1:6" hidden="1">
      <c r="A8083">
        <v>2005</v>
      </c>
      <c r="B8083" t="s">
        <v>90</v>
      </c>
      <c r="C8083" t="s">
        <v>81</v>
      </c>
      <c r="D8083" t="s">
        <v>40</v>
      </c>
      <c r="E8083">
        <v>23778</v>
      </c>
    </row>
    <row r="8084" spans="1:6" hidden="1">
      <c r="A8084">
        <v>2005</v>
      </c>
      <c r="B8084" t="s">
        <v>90</v>
      </c>
      <c r="C8084" t="s">
        <v>81</v>
      </c>
      <c r="D8084" t="s">
        <v>41</v>
      </c>
      <c r="E8084">
        <v>1759</v>
      </c>
    </row>
    <row r="8085" spans="1:6" hidden="1">
      <c r="A8085">
        <v>2005</v>
      </c>
      <c r="B8085" t="s">
        <v>90</v>
      </c>
      <c r="C8085" t="s">
        <v>81</v>
      </c>
      <c r="D8085" t="s">
        <v>42</v>
      </c>
      <c r="E8085">
        <v>0</v>
      </c>
    </row>
    <row r="8086" spans="1:6" hidden="1">
      <c r="A8086">
        <v>2005</v>
      </c>
      <c r="B8086" t="s">
        <v>90</v>
      </c>
      <c r="C8086" t="s">
        <v>81</v>
      </c>
      <c r="D8086" t="s">
        <v>43</v>
      </c>
      <c r="E8086">
        <v>22019</v>
      </c>
    </row>
    <row r="8087" spans="1:6" hidden="1">
      <c r="A8087">
        <v>2005</v>
      </c>
      <c r="B8087" t="s">
        <v>90</v>
      </c>
      <c r="C8087" t="s">
        <v>81</v>
      </c>
      <c r="D8087" t="s">
        <v>44</v>
      </c>
      <c r="E8087">
        <v>0</v>
      </c>
    </row>
    <row r="8088" spans="1:6" hidden="1">
      <c r="A8088">
        <v>2005</v>
      </c>
      <c r="B8088" t="s">
        <v>90</v>
      </c>
      <c r="C8088" t="s">
        <v>81</v>
      </c>
      <c r="D8088" t="s">
        <v>48</v>
      </c>
      <c r="E8088">
        <v>45348</v>
      </c>
    </row>
    <row r="8089" spans="1:6" hidden="1">
      <c r="A8089">
        <v>2005</v>
      </c>
      <c r="B8089" t="s">
        <v>90</v>
      </c>
      <c r="C8089" t="s">
        <v>81</v>
      </c>
      <c r="D8089" t="s">
        <v>49</v>
      </c>
      <c r="E8089">
        <v>45348</v>
      </c>
    </row>
    <row r="8090" spans="1:6" hidden="1">
      <c r="A8090">
        <v>2005</v>
      </c>
      <c r="B8090" t="s">
        <v>90</v>
      </c>
      <c r="C8090" t="s">
        <v>81</v>
      </c>
      <c r="D8090" t="s">
        <v>50</v>
      </c>
      <c r="E8090">
        <v>0</v>
      </c>
    </row>
    <row r="8091" spans="1:6" hidden="1">
      <c r="A8091">
        <v>2005</v>
      </c>
      <c r="B8091" t="s">
        <v>90</v>
      </c>
      <c r="C8091" t="s">
        <v>81</v>
      </c>
      <c r="D8091" t="s">
        <v>51</v>
      </c>
      <c r="E8091">
        <v>45348</v>
      </c>
    </row>
    <row r="8092" spans="1:6" hidden="1">
      <c r="A8092">
        <v>2005</v>
      </c>
      <c r="B8092" t="s">
        <v>90</v>
      </c>
      <c r="C8092" t="s">
        <v>81</v>
      </c>
      <c r="D8092" t="s">
        <v>52</v>
      </c>
      <c r="E8092">
        <v>0</v>
      </c>
    </row>
    <row r="8093" spans="1:6" hidden="1">
      <c r="A8093">
        <v>2005</v>
      </c>
      <c r="B8093" t="s">
        <v>90</v>
      </c>
      <c r="C8093" t="s">
        <v>81</v>
      </c>
      <c r="D8093" t="s">
        <v>53</v>
      </c>
      <c r="E8093">
        <v>0</v>
      </c>
    </row>
    <row r="8094" spans="1:6" hidden="1">
      <c r="A8094">
        <v>2005</v>
      </c>
      <c r="B8094" t="s">
        <v>90</v>
      </c>
      <c r="C8094" t="s">
        <v>81</v>
      </c>
      <c r="D8094" t="s">
        <v>54</v>
      </c>
      <c r="E8094">
        <v>0</v>
      </c>
    </row>
    <row r="8095" spans="1:6" hidden="1">
      <c r="A8095">
        <v>2005</v>
      </c>
      <c r="B8095" t="s">
        <v>90</v>
      </c>
      <c r="C8095" t="s">
        <v>81</v>
      </c>
      <c r="D8095" t="s">
        <v>59</v>
      </c>
      <c r="E8095">
        <v>274873</v>
      </c>
    </row>
    <row r="8096" spans="1:6" hidden="1">
      <c r="A8096">
        <v>2005</v>
      </c>
      <c r="B8096" t="s">
        <v>90</v>
      </c>
      <c r="C8096" t="s">
        <v>81</v>
      </c>
      <c r="D8096" t="s">
        <v>61</v>
      </c>
      <c r="E8096">
        <v>52885</v>
      </c>
    </row>
    <row r="8097" spans="1:6" hidden="1">
      <c r="A8097">
        <v>2005</v>
      </c>
      <c r="B8097" t="s">
        <v>90</v>
      </c>
      <c r="C8097" t="s">
        <v>81</v>
      </c>
      <c r="D8097" t="s">
        <v>64</v>
      </c>
      <c r="E8097">
        <v>221988</v>
      </c>
    </row>
    <row r="8098" spans="1:6" hidden="1">
      <c r="A8098">
        <v>2005</v>
      </c>
      <c r="B8098" t="s">
        <v>90</v>
      </c>
      <c r="C8098" t="s">
        <v>81</v>
      </c>
      <c r="D8098" t="s">
        <v>67</v>
      </c>
      <c r="E8098">
        <v>150796</v>
      </c>
    </row>
    <row r="8099" spans="1:6" hidden="1">
      <c r="A8099">
        <v>2005</v>
      </c>
      <c r="B8099" t="s">
        <v>90</v>
      </c>
      <c r="C8099" t="s">
        <v>81</v>
      </c>
      <c r="D8099" t="s">
        <v>69</v>
      </c>
      <c r="E8099">
        <v>147684</v>
      </c>
    </row>
    <row r="8100" spans="1:6" hidden="1">
      <c r="A8100">
        <v>2005</v>
      </c>
      <c r="B8100" t="s">
        <v>90</v>
      </c>
      <c r="C8100" t="s">
        <v>81</v>
      </c>
      <c r="D8100" t="s">
        <v>70</v>
      </c>
      <c r="E8100">
        <v>3112</v>
      </c>
    </row>
    <row r="8101" spans="1:6" hidden="1">
      <c r="A8101">
        <v>2005</v>
      </c>
      <c r="B8101" t="s">
        <v>90</v>
      </c>
      <c r="C8101" t="s">
        <v>81</v>
      </c>
      <c r="D8101" t="s">
        <v>86</v>
      </c>
      <c r="E8101">
        <v>19838980</v>
      </c>
    </row>
    <row r="8102" spans="1:6" hidden="1">
      <c r="A8102">
        <v>2005</v>
      </c>
      <c r="B8102" t="s">
        <v>90</v>
      </c>
      <c r="C8102" t="s">
        <v>81</v>
      </c>
      <c r="D8102" t="s">
        <v>87</v>
      </c>
      <c r="E8102">
        <v>19725227</v>
      </c>
    </row>
    <row r="8103" spans="1:6" hidden="1">
      <c r="A8103">
        <v>2005</v>
      </c>
      <c r="B8103" t="s">
        <v>90</v>
      </c>
      <c r="C8103" t="s">
        <v>81</v>
      </c>
      <c r="D8103" t="s">
        <v>88</v>
      </c>
      <c r="E8103">
        <v>113753</v>
      </c>
    </row>
    <row r="8104" spans="1:6" hidden="1">
      <c r="A8104">
        <v>2005</v>
      </c>
      <c r="B8104" t="s">
        <v>90</v>
      </c>
      <c r="C8104" t="s">
        <v>81</v>
      </c>
      <c r="D8104" t="s">
        <v>77</v>
      </c>
      <c r="E8104">
        <v>1399750</v>
      </c>
    </row>
    <row r="8105" spans="1:6" hidden="1">
      <c r="A8105">
        <v>2005</v>
      </c>
      <c r="B8105" t="s">
        <v>97</v>
      </c>
      <c r="C8105" t="s">
        <v>7</v>
      </c>
      <c r="D8105" t="s">
        <v>263</v>
      </c>
      <c r="E8105">
        <v>93444</v>
      </c>
    </row>
    <row r="8106" spans="1:6" hidden="1">
      <c r="A8106">
        <v>2005</v>
      </c>
      <c r="B8106" t="s">
        <v>97</v>
      </c>
      <c r="C8106" t="s">
        <v>7</v>
      </c>
      <c r="D8106" t="s">
        <v>8</v>
      </c>
      <c r="E8106">
        <v>0</v>
      </c>
      <c r="F8106">
        <v>20</v>
      </c>
    </row>
    <row r="8107" spans="1:6" hidden="1">
      <c r="A8107">
        <v>2005</v>
      </c>
      <c r="B8107" t="s">
        <v>97</v>
      </c>
      <c r="C8107" t="s">
        <v>7</v>
      </c>
      <c r="D8107" t="s">
        <v>9</v>
      </c>
      <c r="E8107">
        <v>0</v>
      </c>
      <c r="F8107">
        <v>20</v>
      </c>
    </row>
    <row r="8108" spans="1:6" hidden="1">
      <c r="A8108">
        <v>2005</v>
      </c>
      <c r="B8108" t="s">
        <v>97</v>
      </c>
      <c r="C8108" t="s">
        <v>10</v>
      </c>
      <c r="D8108" t="s">
        <v>11</v>
      </c>
      <c r="E8108">
        <v>186929</v>
      </c>
    </row>
    <row r="8109" spans="1:6" hidden="1">
      <c r="A8109">
        <v>2005</v>
      </c>
      <c r="B8109" t="s">
        <v>97</v>
      </c>
      <c r="C8109" t="s">
        <v>10</v>
      </c>
      <c r="D8109" t="s">
        <v>91</v>
      </c>
      <c r="E8109">
        <v>530885</v>
      </c>
    </row>
    <row r="8110" spans="1:6" hidden="1">
      <c r="A8110">
        <v>2005</v>
      </c>
      <c r="B8110" t="s">
        <v>97</v>
      </c>
      <c r="C8110" t="s">
        <v>10</v>
      </c>
      <c r="D8110" t="s">
        <v>92</v>
      </c>
      <c r="E8110">
        <v>455803</v>
      </c>
    </row>
    <row r="8111" spans="1:6" hidden="1">
      <c r="A8111">
        <v>2005</v>
      </c>
      <c r="B8111" t="s">
        <v>97</v>
      </c>
      <c r="C8111" t="s">
        <v>10</v>
      </c>
      <c r="D8111" t="s">
        <v>14</v>
      </c>
      <c r="E8111">
        <v>277862</v>
      </c>
    </row>
    <row r="8112" spans="1:6" hidden="1">
      <c r="A8112">
        <v>2005</v>
      </c>
      <c r="B8112" t="s">
        <v>97</v>
      </c>
      <c r="C8112" t="s">
        <v>10</v>
      </c>
      <c r="D8112" t="s">
        <v>17</v>
      </c>
      <c r="E8112">
        <v>392099</v>
      </c>
    </row>
    <row r="8113" spans="1:5" hidden="1">
      <c r="A8113">
        <v>2005</v>
      </c>
      <c r="B8113" t="s">
        <v>97</v>
      </c>
      <c r="C8113" t="s">
        <v>10</v>
      </c>
      <c r="D8113" t="s">
        <v>18</v>
      </c>
      <c r="E8113">
        <v>334837</v>
      </c>
    </row>
    <row r="8114" spans="1:5" hidden="1">
      <c r="A8114">
        <v>2005</v>
      </c>
      <c r="B8114" t="s">
        <v>97</v>
      </c>
      <c r="C8114" t="s">
        <v>10</v>
      </c>
      <c r="D8114" t="s">
        <v>19</v>
      </c>
      <c r="E8114">
        <v>311252</v>
      </c>
    </row>
    <row r="8115" spans="1:5" hidden="1">
      <c r="A8115">
        <v>2005</v>
      </c>
      <c r="B8115" t="s">
        <v>97</v>
      </c>
      <c r="C8115" t="s">
        <v>10</v>
      </c>
      <c r="D8115" t="s">
        <v>21</v>
      </c>
      <c r="E8115">
        <v>262011</v>
      </c>
    </row>
    <row r="8116" spans="1:5" hidden="1">
      <c r="A8116">
        <v>2005</v>
      </c>
      <c r="B8116" t="s">
        <v>97</v>
      </c>
      <c r="C8116" t="s">
        <v>10</v>
      </c>
      <c r="D8116" t="s">
        <v>22</v>
      </c>
      <c r="E8116">
        <v>150944</v>
      </c>
    </row>
    <row r="8117" spans="1:5" hidden="1">
      <c r="A8117">
        <v>2005</v>
      </c>
      <c r="B8117" t="s">
        <v>97</v>
      </c>
      <c r="C8117" t="s">
        <v>23</v>
      </c>
      <c r="D8117" t="s">
        <v>24</v>
      </c>
      <c r="E8117">
        <v>229335</v>
      </c>
    </row>
    <row r="8118" spans="1:5" hidden="1">
      <c r="A8118">
        <v>2005</v>
      </c>
      <c r="B8118" t="s">
        <v>97</v>
      </c>
      <c r="C8118" t="s">
        <v>23</v>
      </c>
      <c r="D8118" t="s">
        <v>25</v>
      </c>
      <c r="E8118">
        <v>185735</v>
      </c>
    </row>
    <row r="8119" spans="1:5" hidden="1">
      <c r="A8119">
        <v>2005</v>
      </c>
      <c r="B8119" t="s">
        <v>97</v>
      </c>
      <c r="C8119" t="s">
        <v>23</v>
      </c>
      <c r="D8119" t="s">
        <v>26</v>
      </c>
      <c r="E8119">
        <v>43600</v>
      </c>
    </row>
    <row r="8120" spans="1:5" hidden="1">
      <c r="A8120">
        <v>2005</v>
      </c>
      <c r="B8120" t="s">
        <v>97</v>
      </c>
      <c r="C8120" t="s">
        <v>23</v>
      </c>
      <c r="D8120" t="s">
        <v>27</v>
      </c>
      <c r="E8120">
        <v>23688</v>
      </c>
    </row>
    <row r="8121" spans="1:5" hidden="1">
      <c r="A8121">
        <v>2005</v>
      </c>
      <c r="B8121" t="s">
        <v>97</v>
      </c>
      <c r="C8121" t="s">
        <v>23</v>
      </c>
      <c r="D8121" t="s">
        <v>29</v>
      </c>
      <c r="E8121">
        <v>23688</v>
      </c>
    </row>
    <row r="8122" spans="1:5" hidden="1">
      <c r="A8122">
        <v>2005</v>
      </c>
      <c r="B8122" t="s">
        <v>97</v>
      </c>
      <c r="C8122" t="s">
        <v>23</v>
      </c>
      <c r="D8122" t="s">
        <v>33</v>
      </c>
      <c r="E8122">
        <v>456307</v>
      </c>
    </row>
    <row r="8123" spans="1:5" hidden="1">
      <c r="A8123">
        <v>2005</v>
      </c>
      <c r="B8123" t="s">
        <v>97</v>
      </c>
      <c r="C8123" t="s">
        <v>23</v>
      </c>
      <c r="D8123" t="s">
        <v>34</v>
      </c>
      <c r="E8123">
        <v>331976</v>
      </c>
    </row>
    <row r="8124" spans="1:5" hidden="1">
      <c r="A8124">
        <v>2005</v>
      </c>
      <c r="B8124" t="s">
        <v>97</v>
      </c>
      <c r="C8124" t="s">
        <v>23</v>
      </c>
      <c r="D8124" t="s">
        <v>35</v>
      </c>
      <c r="E8124">
        <v>232621</v>
      </c>
    </row>
    <row r="8125" spans="1:5" hidden="1">
      <c r="A8125">
        <v>2005</v>
      </c>
      <c r="B8125" t="s">
        <v>97</v>
      </c>
      <c r="C8125" t="s">
        <v>23</v>
      </c>
      <c r="D8125" t="s">
        <v>36</v>
      </c>
      <c r="E8125">
        <v>57262</v>
      </c>
    </row>
    <row r="8126" spans="1:5" hidden="1">
      <c r="A8126">
        <v>2005</v>
      </c>
      <c r="B8126" t="s">
        <v>97</v>
      </c>
      <c r="C8126" t="s">
        <v>23</v>
      </c>
      <c r="D8126" t="s">
        <v>37</v>
      </c>
      <c r="E8126">
        <v>57262</v>
      </c>
    </row>
    <row r="8127" spans="1:5" hidden="1">
      <c r="A8127">
        <v>2005</v>
      </c>
      <c r="B8127" t="s">
        <v>97</v>
      </c>
      <c r="C8127" t="s">
        <v>23</v>
      </c>
      <c r="D8127" t="s">
        <v>38</v>
      </c>
      <c r="E8127">
        <v>0</v>
      </c>
    </row>
    <row r="8128" spans="1:5" hidden="1">
      <c r="A8128">
        <v>2005</v>
      </c>
      <c r="B8128" t="s">
        <v>97</v>
      </c>
      <c r="C8128" t="s">
        <v>23</v>
      </c>
      <c r="D8128" t="s">
        <v>39</v>
      </c>
      <c r="E8128">
        <v>0</v>
      </c>
    </row>
    <row r="8129" spans="1:6" hidden="1">
      <c r="A8129">
        <v>2005</v>
      </c>
      <c r="B8129" t="s">
        <v>97</v>
      </c>
      <c r="C8129" t="s">
        <v>23</v>
      </c>
      <c r="D8129" t="s">
        <v>93</v>
      </c>
      <c r="E8129">
        <v>0</v>
      </c>
      <c r="F8129">
        <v>20</v>
      </c>
    </row>
    <row r="8130" spans="1:6" hidden="1">
      <c r="A8130">
        <v>2005</v>
      </c>
      <c r="B8130" t="s">
        <v>97</v>
      </c>
      <c r="C8130" t="s">
        <v>23</v>
      </c>
      <c r="D8130" t="s">
        <v>94</v>
      </c>
      <c r="E8130">
        <v>0</v>
      </c>
      <c r="F8130">
        <v>20</v>
      </c>
    </row>
    <row r="8131" spans="1:6" hidden="1">
      <c r="A8131">
        <v>2005</v>
      </c>
      <c r="B8131" t="s">
        <v>97</v>
      </c>
      <c r="C8131" t="s">
        <v>23</v>
      </c>
      <c r="D8131" t="s">
        <v>95</v>
      </c>
      <c r="E8131">
        <v>0</v>
      </c>
      <c r="F8131">
        <v>20</v>
      </c>
    </row>
    <row r="8132" spans="1:6" hidden="1">
      <c r="A8132">
        <v>2005</v>
      </c>
      <c r="B8132" t="s">
        <v>97</v>
      </c>
      <c r="C8132" t="s">
        <v>23</v>
      </c>
      <c r="D8132" t="s">
        <v>96</v>
      </c>
      <c r="E8132">
        <v>0</v>
      </c>
      <c r="F8132">
        <v>20</v>
      </c>
    </row>
    <row r="8133" spans="1:6" hidden="1">
      <c r="A8133">
        <v>2005</v>
      </c>
      <c r="B8133" t="s">
        <v>97</v>
      </c>
      <c r="C8133" t="s">
        <v>23</v>
      </c>
      <c r="D8133" t="s">
        <v>40</v>
      </c>
      <c r="E8133">
        <v>67069</v>
      </c>
    </row>
    <row r="8134" spans="1:6" hidden="1">
      <c r="A8134">
        <v>2005</v>
      </c>
      <c r="B8134" t="s">
        <v>97</v>
      </c>
      <c r="C8134" t="s">
        <v>23</v>
      </c>
      <c r="D8134" t="s">
        <v>41</v>
      </c>
      <c r="E8134">
        <v>2979</v>
      </c>
    </row>
    <row r="8135" spans="1:6" hidden="1">
      <c r="A8135">
        <v>2005</v>
      </c>
      <c r="B8135" t="s">
        <v>97</v>
      </c>
      <c r="C8135" t="s">
        <v>23</v>
      </c>
      <c r="D8135" t="s">
        <v>42</v>
      </c>
      <c r="E8135">
        <v>7058</v>
      </c>
    </row>
    <row r="8136" spans="1:6" hidden="1">
      <c r="A8136">
        <v>2005</v>
      </c>
      <c r="B8136" t="s">
        <v>97</v>
      </c>
      <c r="C8136" t="s">
        <v>23</v>
      </c>
      <c r="D8136" t="s">
        <v>43</v>
      </c>
      <c r="E8136">
        <v>57032</v>
      </c>
    </row>
    <row r="8137" spans="1:6" hidden="1">
      <c r="A8137">
        <v>2005</v>
      </c>
      <c r="B8137" t="s">
        <v>97</v>
      </c>
      <c r="C8137" t="s">
        <v>23</v>
      </c>
      <c r="D8137" t="s">
        <v>44</v>
      </c>
      <c r="E8137">
        <v>0</v>
      </c>
    </row>
    <row r="8138" spans="1:6" hidden="1">
      <c r="A8138">
        <v>2005</v>
      </c>
      <c r="B8138" t="s">
        <v>97</v>
      </c>
      <c r="C8138" t="s">
        <v>23</v>
      </c>
      <c r="D8138" t="s">
        <v>45</v>
      </c>
      <c r="E8138">
        <v>43742</v>
      </c>
    </row>
    <row r="8139" spans="1:6" hidden="1">
      <c r="A8139">
        <v>2005</v>
      </c>
      <c r="B8139" t="s">
        <v>97</v>
      </c>
      <c r="C8139" t="s">
        <v>23</v>
      </c>
      <c r="D8139" t="s">
        <v>46</v>
      </c>
      <c r="E8139">
        <v>43742</v>
      </c>
    </row>
    <row r="8140" spans="1:6" hidden="1">
      <c r="A8140">
        <v>2005</v>
      </c>
      <c r="B8140" t="s">
        <v>97</v>
      </c>
      <c r="C8140" t="s">
        <v>23</v>
      </c>
      <c r="D8140" t="s">
        <v>47</v>
      </c>
      <c r="E8140">
        <v>0</v>
      </c>
    </row>
    <row r="8141" spans="1:6" hidden="1">
      <c r="A8141">
        <v>2005</v>
      </c>
      <c r="B8141" t="s">
        <v>97</v>
      </c>
      <c r="C8141" t="s">
        <v>23</v>
      </c>
      <c r="D8141" t="s">
        <v>48</v>
      </c>
      <c r="E8141">
        <v>2610</v>
      </c>
    </row>
    <row r="8142" spans="1:6" hidden="1">
      <c r="A8142">
        <v>2005</v>
      </c>
      <c r="B8142" t="s">
        <v>97</v>
      </c>
      <c r="C8142" t="s">
        <v>23</v>
      </c>
      <c r="D8142" t="s">
        <v>55</v>
      </c>
      <c r="E8142">
        <v>2610</v>
      </c>
    </row>
    <row r="8143" spans="1:6" hidden="1">
      <c r="A8143">
        <v>2005</v>
      </c>
      <c r="B8143" t="s">
        <v>97</v>
      </c>
      <c r="C8143" t="s">
        <v>23</v>
      </c>
      <c r="D8143" t="s">
        <v>59</v>
      </c>
      <c r="E8143">
        <v>118931</v>
      </c>
    </row>
    <row r="8144" spans="1:6" hidden="1">
      <c r="A8144">
        <v>2005</v>
      </c>
      <c r="B8144" t="s">
        <v>97</v>
      </c>
      <c r="C8144" t="s">
        <v>23</v>
      </c>
      <c r="D8144" t="s">
        <v>60</v>
      </c>
      <c r="E8144">
        <v>159</v>
      </c>
    </row>
    <row r="8145" spans="1:5" hidden="1">
      <c r="A8145">
        <v>2005</v>
      </c>
      <c r="B8145" t="s">
        <v>97</v>
      </c>
      <c r="C8145" t="s">
        <v>23</v>
      </c>
      <c r="D8145" t="s">
        <v>61</v>
      </c>
      <c r="E8145">
        <v>87899</v>
      </c>
    </row>
    <row r="8146" spans="1:5" hidden="1">
      <c r="A8146">
        <v>2005</v>
      </c>
      <c r="B8146" t="s">
        <v>97</v>
      </c>
      <c r="C8146" t="s">
        <v>23</v>
      </c>
      <c r="D8146" t="s">
        <v>64</v>
      </c>
      <c r="E8146">
        <v>30873</v>
      </c>
    </row>
    <row r="8147" spans="1:5" hidden="1">
      <c r="A8147">
        <v>2005</v>
      </c>
      <c r="B8147" t="s">
        <v>97</v>
      </c>
      <c r="C8147" t="s">
        <v>23</v>
      </c>
      <c r="D8147" t="s">
        <v>66</v>
      </c>
      <c r="E8147">
        <v>49241</v>
      </c>
    </row>
    <row r="8148" spans="1:5" hidden="1">
      <c r="A8148">
        <v>2005</v>
      </c>
      <c r="B8148" t="s">
        <v>97</v>
      </c>
      <c r="C8148" t="s">
        <v>23</v>
      </c>
      <c r="D8148" t="s">
        <v>67</v>
      </c>
      <c r="E8148">
        <v>0</v>
      </c>
    </row>
    <row r="8149" spans="1:5" hidden="1">
      <c r="A8149">
        <v>2005</v>
      </c>
      <c r="B8149" t="s">
        <v>97</v>
      </c>
      <c r="C8149" t="s">
        <v>23</v>
      </c>
      <c r="D8149" t="s">
        <v>68</v>
      </c>
      <c r="E8149">
        <v>0</v>
      </c>
    </row>
    <row r="8150" spans="1:5" hidden="1">
      <c r="A8150">
        <v>2005</v>
      </c>
      <c r="B8150" t="s">
        <v>97</v>
      </c>
      <c r="C8150" t="s">
        <v>23</v>
      </c>
      <c r="D8150" t="s">
        <v>70</v>
      </c>
      <c r="E8150">
        <v>0</v>
      </c>
    </row>
    <row r="8151" spans="1:5" hidden="1">
      <c r="A8151">
        <v>2005</v>
      </c>
      <c r="B8151" t="s">
        <v>97</v>
      </c>
      <c r="C8151" t="s">
        <v>23</v>
      </c>
      <c r="D8151" t="s">
        <v>71</v>
      </c>
      <c r="E8151">
        <v>260</v>
      </c>
    </row>
    <row r="8152" spans="1:5" hidden="1">
      <c r="A8152">
        <v>2005</v>
      </c>
      <c r="B8152" t="s">
        <v>97</v>
      </c>
      <c r="C8152" t="s">
        <v>23</v>
      </c>
      <c r="D8152" t="s">
        <v>72</v>
      </c>
      <c r="E8152">
        <v>351070</v>
      </c>
    </row>
    <row r="8153" spans="1:5" hidden="1">
      <c r="A8153">
        <v>2005</v>
      </c>
      <c r="B8153" t="s">
        <v>97</v>
      </c>
      <c r="C8153" t="s">
        <v>23</v>
      </c>
      <c r="D8153" t="s">
        <v>76</v>
      </c>
      <c r="E8153">
        <v>110807</v>
      </c>
    </row>
    <row r="8154" spans="1:5" hidden="1">
      <c r="A8154">
        <v>2005</v>
      </c>
      <c r="B8154" t="s">
        <v>97</v>
      </c>
      <c r="C8154" t="s">
        <v>23</v>
      </c>
      <c r="D8154" t="s">
        <v>77</v>
      </c>
      <c r="E8154">
        <v>75082</v>
      </c>
    </row>
    <row r="8155" spans="1:5" hidden="1">
      <c r="A8155">
        <v>2005</v>
      </c>
      <c r="B8155" t="s">
        <v>97</v>
      </c>
      <c r="C8155" t="s">
        <v>23</v>
      </c>
      <c r="D8155" t="s">
        <v>78</v>
      </c>
      <c r="E8155">
        <v>110531</v>
      </c>
    </row>
    <row r="8156" spans="1:5" hidden="1">
      <c r="A8156">
        <v>2005</v>
      </c>
      <c r="B8156" t="s">
        <v>97</v>
      </c>
      <c r="C8156" t="s">
        <v>23</v>
      </c>
      <c r="D8156" t="s">
        <v>79</v>
      </c>
      <c r="E8156">
        <v>275</v>
      </c>
    </row>
    <row r="8157" spans="1:5" hidden="1">
      <c r="A8157">
        <v>2005</v>
      </c>
      <c r="B8157" t="s">
        <v>97</v>
      </c>
      <c r="C8157" t="s">
        <v>23</v>
      </c>
      <c r="D8157" t="s">
        <v>80</v>
      </c>
      <c r="E8157">
        <v>1</v>
      </c>
    </row>
    <row r="8158" spans="1:5" hidden="1">
      <c r="A8158">
        <v>2005</v>
      </c>
      <c r="B8158" t="s">
        <v>97</v>
      </c>
      <c r="C8158" t="s">
        <v>81</v>
      </c>
      <c r="D8158" t="s">
        <v>30</v>
      </c>
      <c r="E8158">
        <v>0</v>
      </c>
    </row>
    <row r="8159" spans="1:5" hidden="1">
      <c r="A8159">
        <v>2005</v>
      </c>
      <c r="B8159" t="s">
        <v>97</v>
      </c>
      <c r="C8159" t="s">
        <v>81</v>
      </c>
      <c r="D8159" t="s">
        <v>32</v>
      </c>
      <c r="E8159">
        <v>0</v>
      </c>
    </row>
    <row r="8160" spans="1:5" hidden="1">
      <c r="A8160">
        <v>2005</v>
      </c>
      <c r="B8160" t="s">
        <v>97</v>
      </c>
      <c r="C8160" t="s">
        <v>81</v>
      </c>
      <c r="D8160" t="s">
        <v>33</v>
      </c>
      <c r="E8160">
        <v>513282</v>
      </c>
    </row>
    <row r="8161" spans="1:6" hidden="1">
      <c r="A8161">
        <v>2005</v>
      </c>
      <c r="B8161" t="s">
        <v>97</v>
      </c>
      <c r="C8161" t="s">
        <v>81</v>
      </c>
      <c r="D8161" t="s">
        <v>34</v>
      </c>
      <c r="E8161">
        <v>422206</v>
      </c>
    </row>
    <row r="8162" spans="1:6" hidden="1">
      <c r="A8162">
        <v>2005</v>
      </c>
      <c r="B8162" t="s">
        <v>97</v>
      </c>
      <c r="C8162" t="s">
        <v>81</v>
      </c>
      <c r="D8162" t="s">
        <v>35</v>
      </c>
      <c r="E8162">
        <v>648000</v>
      </c>
    </row>
    <row r="8163" spans="1:6" hidden="1">
      <c r="A8163">
        <v>2005</v>
      </c>
      <c r="B8163" t="s">
        <v>97</v>
      </c>
      <c r="C8163" t="s">
        <v>81</v>
      </c>
      <c r="D8163" t="s">
        <v>36</v>
      </c>
      <c r="E8163">
        <v>55903</v>
      </c>
    </row>
    <row r="8164" spans="1:6" hidden="1">
      <c r="A8164">
        <v>2005</v>
      </c>
      <c r="B8164" t="s">
        <v>97</v>
      </c>
      <c r="C8164" t="s">
        <v>81</v>
      </c>
      <c r="D8164" t="s">
        <v>37</v>
      </c>
      <c r="E8164">
        <v>55903</v>
      </c>
    </row>
    <row r="8165" spans="1:6" hidden="1">
      <c r="A8165">
        <v>2005</v>
      </c>
      <c r="B8165" t="s">
        <v>97</v>
      </c>
      <c r="C8165" t="s">
        <v>81</v>
      </c>
      <c r="D8165" t="s">
        <v>38</v>
      </c>
      <c r="E8165">
        <v>0</v>
      </c>
    </row>
    <row r="8166" spans="1:6" hidden="1">
      <c r="A8166">
        <v>2005</v>
      </c>
      <c r="B8166" t="s">
        <v>97</v>
      </c>
      <c r="C8166" t="s">
        <v>81</v>
      </c>
      <c r="D8166" t="s">
        <v>39</v>
      </c>
      <c r="E8166">
        <v>0</v>
      </c>
    </row>
    <row r="8167" spans="1:6" hidden="1">
      <c r="A8167">
        <v>2005</v>
      </c>
      <c r="B8167" t="s">
        <v>97</v>
      </c>
      <c r="C8167" t="s">
        <v>81</v>
      </c>
      <c r="D8167" t="s">
        <v>93</v>
      </c>
      <c r="E8167">
        <v>0</v>
      </c>
      <c r="F8167">
        <v>20</v>
      </c>
    </row>
    <row r="8168" spans="1:6" hidden="1">
      <c r="A8168">
        <v>2005</v>
      </c>
      <c r="B8168" t="s">
        <v>97</v>
      </c>
      <c r="C8168" t="s">
        <v>81</v>
      </c>
      <c r="D8168" t="s">
        <v>94</v>
      </c>
      <c r="E8168">
        <v>0</v>
      </c>
      <c r="F8168">
        <v>20</v>
      </c>
    </row>
    <row r="8169" spans="1:6" hidden="1">
      <c r="A8169">
        <v>2005</v>
      </c>
      <c r="B8169" t="s">
        <v>97</v>
      </c>
      <c r="C8169" t="s">
        <v>81</v>
      </c>
      <c r="D8169" t="s">
        <v>95</v>
      </c>
      <c r="E8169">
        <v>0</v>
      </c>
      <c r="F8169">
        <v>20</v>
      </c>
    </row>
    <row r="8170" spans="1:6" hidden="1">
      <c r="A8170">
        <v>2005</v>
      </c>
      <c r="B8170" t="s">
        <v>97</v>
      </c>
      <c r="C8170" t="s">
        <v>81</v>
      </c>
      <c r="D8170" t="s">
        <v>96</v>
      </c>
      <c r="E8170">
        <v>0</v>
      </c>
      <c r="F8170">
        <v>20</v>
      </c>
    </row>
    <row r="8171" spans="1:6" hidden="1">
      <c r="A8171">
        <v>2005</v>
      </c>
      <c r="B8171" t="s">
        <v>97</v>
      </c>
      <c r="C8171" t="s">
        <v>81</v>
      </c>
      <c r="D8171" t="s">
        <v>40</v>
      </c>
      <c r="E8171">
        <v>35173</v>
      </c>
    </row>
    <row r="8172" spans="1:6" hidden="1">
      <c r="A8172">
        <v>2005</v>
      </c>
      <c r="B8172" t="s">
        <v>97</v>
      </c>
      <c r="C8172" t="s">
        <v>81</v>
      </c>
      <c r="D8172" t="s">
        <v>41</v>
      </c>
      <c r="E8172">
        <v>159</v>
      </c>
    </row>
    <row r="8173" spans="1:6" hidden="1">
      <c r="A8173">
        <v>2005</v>
      </c>
      <c r="B8173" t="s">
        <v>97</v>
      </c>
      <c r="C8173" t="s">
        <v>81</v>
      </c>
      <c r="D8173" t="s">
        <v>42</v>
      </c>
      <c r="E8173">
        <v>0</v>
      </c>
    </row>
    <row r="8174" spans="1:6" hidden="1">
      <c r="A8174">
        <v>2005</v>
      </c>
      <c r="B8174" t="s">
        <v>97</v>
      </c>
      <c r="C8174" t="s">
        <v>81</v>
      </c>
      <c r="D8174" t="s">
        <v>43</v>
      </c>
      <c r="E8174">
        <v>35014</v>
      </c>
    </row>
    <row r="8175" spans="1:6" hidden="1">
      <c r="A8175">
        <v>2005</v>
      </c>
      <c r="B8175" t="s">
        <v>97</v>
      </c>
      <c r="C8175" t="s">
        <v>81</v>
      </c>
      <c r="D8175" t="s">
        <v>44</v>
      </c>
      <c r="E8175">
        <v>0</v>
      </c>
    </row>
    <row r="8176" spans="1:6" hidden="1">
      <c r="A8176">
        <v>2005</v>
      </c>
      <c r="B8176" t="s">
        <v>97</v>
      </c>
      <c r="C8176" t="s">
        <v>81</v>
      </c>
      <c r="D8176" t="s">
        <v>48</v>
      </c>
      <c r="E8176">
        <v>51850</v>
      </c>
    </row>
    <row r="8177" spans="1:5" hidden="1">
      <c r="A8177">
        <v>2005</v>
      </c>
      <c r="B8177" t="s">
        <v>97</v>
      </c>
      <c r="C8177" t="s">
        <v>81</v>
      </c>
      <c r="D8177" t="s">
        <v>49</v>
      </c>
      <c r="E8177">
        <v>51850</v>
      </c>
    </row>
    <row r="8178" spans="1:5" hidden="1">
      <c r="A8178">
        <v>2005</v>
      </c>
      <c r="B8178" t="s">
        <v>97</v>
      </c>
      <c r="C8178" t="s">
        <v>81</v>
      </c>
      <c r="D8178" t="s">
        <v>50</v>
      </c>
      <c r="E8178">
        <v>1</v>
      </c>
    </row>
    <row r="8179" spans="1:5" hidden="1">
      <c r="A8179">
        <v>2005</v>
      </c>
      <c r="B8179" t="s">
        <v>97</v>
      </c>
      <c r="C8179" t="s">
        <v>81</v>
      </c>
      <c r="D8179" t="s">
        <v>51</v>
      </c>
      <c r="E8179">
        <v>2610</v>
      </c>
    </row>
    <row r="8180" spans="1:5" hidden="1">
      <c r="A8180">
        <v>2005</v>
      </c>
      <c r="B8180" t="s">
        <v>97</v>
      </c>
      <c r="C8180" t="s">
        <v>81</v>
      </c>
      <c r="D8180" t="s">
        <v>52</v>
      </c>
      <c r="E8180">
        <v>42182</v>
      </c>
    </row>
    <row r="8181" spans="1:5" hidden="1">
      <c r="A8181">
        <v>2005</v>
      </c>
      <c r="B8181" t="s">
        <v>97</v>
      </c>
      <c r="C8181" t="s">
        <v>81</v>
      </c>
      <c r="D8181" t="s">
        <v>53</v>
      </c>
      <c r="E8181">
        <v>7058</v>
      </c>
    </row>
    <row r="8182" spans="1:5" hidden="1">
      <c r="A8182">
        <v>2005</v>
      </c>
      <c r="B8182" t="s">
        <v>97</v>
      </c>
      <c r="C8182" t="s">
        <v>81</v>
      </c>
      <c r="D8182" t="s">
        <v>54</v>
      </c>
      <c r="E8182">
        <v>0</v>
      </c>
    </row>
    <row r="8183" spans="1:5" hidden="1">
      <c r="A8183">
        <v>2005</v>
      </c>
      <c r="B8183" t="s">
        <v>97</v>
      </c>
      <c r="C8183" t="s">
        <v>81</v>
      </c>
      <c r="D8183" t="s">
        <v>59</v>
      </c>
      <c r="E8183">
        <v>89848</v>
      </c>
    </row>
    <row r="8184" spans="1:5" hidden="1">
      <c r="A8184">
        <v>2005</v>
      </c>
      <c r="B8184" t="s">
        <v>97</v>
      </c>
      <c r="C8184" t="s">
        <v>81</v>
      </c>
      <c r="D8184" t="s">
        <v>60</v>
      </c>
      <c r="E8184">
        <v>89848</v>
      </c>
    </row>
    <row r="8185" spans="1:5" hidden="1">
      <c r="A8185">
        <v>2005</v>
      </c>
      <c r="B8185" t="s">
        <v>97</v>
      </c>
      <c r="C8185" t="s">
        <v>81</v>
      </c>
      <c r="D8185" t="s">
        <v>61</v>
      </c>
      <c r="E8185">
        <v>0</v>
      </c>
    </row>
    <row r="8186" spans="1:5" hidden="1">
      <c r="A8186">
        <v>2005</v>
      </c>
      <c r="B8186" t="s">
        <v>97</v>
      </c>
      <c r="C8186" t="s">
        <v>81</v>
      </c>
      <c r="D8186" t="s">
        <v>64</v>
      </c>
      <c r="E8186">
        <v>0</v>
      </c>
    </row>
    <row r="8187" spans="1:5" hidden="1">
      <c r="A8187">
        <v>2005</v>
      </c>
      <c r="B8187" t="s">
        <v>97</v>
      </c>
      <c r="C8187" t="s">
        <v>81</v>
      </c>
      <c r="D8187" t="s">
        <v>67</v>
      </c>
      <c r="E8187">
        <v>0</v>
      </c>
    </row>
    <row r="8188" spans="1:5" hidden="1">
      <c r="A8188">
        <v>2005</v>
      </c>
      <c r="B8188" t="s">
        <v>97</v>
      </c>
      <c r="C8188" t="s">
        <v>81</v>
      </c>
      <c r="D8188" t="s">
        <v>69</v>
      </c>
      <c r="E8188">
        <v>0</v>
      </c>
    </row>
    <row r="8189" spans="1:5" hidden="1">
      <c r="A8189">
        <v>2005</v>
      </c>
      <c r="B8189" t="s">
        <v>97</v>
      </c>
      <c r="C8189" t="s">
        <v>81</v>
      </c>
      <c r="D8189" t="s">
        <v>70</v>
      </c>
      <c r="E8189">
        <v>0</v>
      </c>
    </row>
    <row r="8190" spans="1:5" hidden="1">
      <c r="A8190">
        <v>2005</v>
      </c>
      <c r="B8190" t="s">
        <v>97</v>
      </c>
      <c r="C8190" t="s">
        <v>81</v>
      </c>
      <c r="D8190" t="s">
        <v>86</v>
      </c>
      <c r="E8190">
        <v>881954</v>
      </c>
    </row>
    <row r="8191" spans="1:5" hidden="1">
      <c r="A8191">
        <v>2005</v>
      </c>
      <c r="B8191" t="s">
        <v>97</v>
      </c>
      <c r="C8191" t="s">
        <v>81</v>
      </c>
      <c r="D8191" t="s">
        <v>87</v>
      </c>
      <c r="E8191">
        <v>874462</v>
      </c>
    </row>
    <row r="8192" spans="1:5" hidden="1">
      <c r="A8192">
        <v>2005</v>
      </c>
      <c r="B8192" t="s">
        <v>97</v>
      </c>
      <c r="C8192" t="s">
        <v>81</v>
      </c>
      <c r="D8192" t="s">
        <v>88</v>
      </c>
      <c r="E8192">
        <v>7493</v>
      </c>
    </row>
    <row r="8193" spans="1:6" hidden="1">
      <c r="A8193">
        <v>2005</v>
      </c>
      <c r="B8193" t="s">
        <v>97</v>
      </c>
      <c r="C8193" t="s">
        <v>81</v>
      </c>
      <c r="D8193" t="s">
        <v>77</v>
      </c>
      <c r="E8193">
        <v>75082</v>
      </c>
    </row>
    <row r="8194" spans="1:6" hidden="1">
      <c r="A8194">
        <v>2005</v>
      </c>
      <c r="B8194" t="s">
        <v>98</v>
      </c>
      <c r="C8194" t="s">
        <v>7</v>
      </c>
      <c r="D8194" t="s">
        <v>263</v>
      </c>
      <c r="E8194">
        <v>16267</v>
      </c>
    </row>
    <row r="8195" spans="1:6" hidden="1">
      <c r="A8195">
        <v>2005</v>
      </c>
      <c r="B8195" t="s">
        <v>98</v>
      </c>
      <c r="C8195" t="s">
        <v>7</v>
      </c>
      <c r="D8195" t="s">
        <v>8</v>
      </c>
      <c r="E8195">
        <v>200574</v>
      </c>
    </row>
    <row r="8196" spans="1:6" hidden="1">
      <c r="A8196">
        <v>2005</v>
      </c>
      <c r="B8196" t="s">
        <v>98</v>
      </c>
      <c r="C8196" t="s">
        <v>7</v>
      </c>
      <c r="D8196" t="s">
        <v>9</v>
      </c>
      <c r="E8196">
        <v>382603</v>
      </c>
    </row>
    <row r="8197" spans="1:6" hidden="1">
      <c r="A8197">
        <v>2005</v>
      </c>
      <c r="B8197" t="s">
        <v>98</v>
      </c>
      <c r="C8197" t="s">
        <v>10</v>
      </c>
      <c r="D8197" t="s">
        <v>11</v>
      </c>
      <c r="E8197">
        <v>4252</v>
      </c>
    </row>
    <row r="8198" spans="1:6" hidden="1">
      <c r="A8198">
        <v>2005</v>
      </c>
      <c r="B8198" t="s">
        <v>98</v>
      </c>
      <c r="C8198" t="s">
        <v>10</v>
      </c>
      <c r="D8198" t="s">
        <v>91</v>
      </c>
      <c r="E8198">
        <v>1758447</v>
      </c>
    </row>
    <row r="8199" spans="1:6" hidden="1">
      <c r="A8199">
        <v>2005</v>
      </c>
      <c r="B8199" t="s">
        <v>98</v>
      </c>
      <c r="C8199" t="s">
        <v>10</v>
      </c>
      <c r="D8199" t="s">
        <v>92</v>
      </c>
      <c r="E8199">
        <v>1337506</v>
      </c>
    </row>
    <row r="8200" spans="1:6" hidden="1">
      <c r="A8200">
        <v>2005</v>
      </c>
      <c r="B8200" t="s">
        <v>98</v>
      </c>
      <c r="C8200" t="s">
        <v>10</v>
      </c>
      <c r="D8200" t="s">
        <v>14</v>
      </c>
      <c r="E8200">
        <v>420941</v>
      </c>
    </row>
    <row r="8201" spans="1:6" hidden="1">
      <c r="A8201">
        <v>2005</v>
      </c>
      <c r="B8201" t="s">
        <v>98</v>
      </c>
      <c r="C8201" t="s">
        <v>10</v>
      </c>
      <c r="D8201" t="s">
        <v>17</v>
      </c>
      <c r="E8201">
        <v>0</v>
      </c>
      <c r="F8201">
        <v>20</v>
      </c>
    </row>
    <row r="8202" spans="1:6" hidden="1">
      <c r="A8202">
        <v>2005</v>
      </c>
      <c r="B8202" t="s">
        <v>98</v>
      </c>
      <c r="C8202" t="s">
        <v>10</v>
      </c>
      <c r="D8202" t="s">
        <v>18</v>
      </c>
      <c r="E8202">
        <v>2031096</v>
      </c>
    </row>
    <row r="8203" spans="1:6" hidden="1">
      <c r="A8203">
        <v>2005</v>
      </c>
      <c r="B8203" t="s">
        <v>98</v>
      </c>
      <c r="C8203" t="s">
        <v>10</v>
      </c>
      <c r="D8203" t="s">
        <v>19</v>
      </c>
      <c r="E8203">
        <v>2683945</v>
      </c>
    </row>
    <row r="8204" spans="1:6" hidden="1">
      <c r="A8204">
        <v>2005</v>
      </c>
      <c r="B8204" t="s">
        <v>98</v>
      </c>
      <c r="C8204" t="s">
        <v>10</v>
      </c>
      <c r="D8204" t="s">
        <v>20</v>
      </c>
      <c r="E8204">
        <v>1584965</v>
      </c>
    </row>
    <row r="8205" spans="1:6" hidden="1">
      <c r="A8205">
        <v>2005</v>
      </c>
      <c r="B8205" t="s">
        <v>98</v>
      </c>
      <c r="C8205" t="s">
        <v>10</v>
      </c>
      <c r="D8205" t="s">
        <v>21</v>
      </c>
      <c r="E8205">
        <v>399213</v>
      </c>
    </row>
    <row r="8206" spans="1:6" hidden="1">
      <c r="A8206">
        <v>2005</v>
      </c>
      <c r="B8206" t="s">
        <v>98</v>
      </c>
      <c r="C8206" t="s">
        <v>10</v>
      </c>
      <c r="D8206" t="s">
        <v>22</v>
      </c>
      <c r="E8206">
        <v>-65533</v>
      </c>
    </row>
    <row r="8207" spans="1:6" hidden="1">
      <c r="A8207">
        <v>2005</v>
      </c>
      <c r="B8207" t="s">
        <v>98</v>
      </c>
      <c r="C8207" t="s">
        <v>23</v>
      </c>
      <c r="D8207" t="s">
        <v>24</v>
      </c>
      <c r="E8207">
        <v>1333553</v>
      </c>
    </row>
    <row r="8208" spans="1:6" hidden="1">
      <c r="A8208">
        <v>2005</v>
      </c>
      <c r="B8208" t="s">
        <v>98</v>
      </c>
      <c r="C8208" t="s">
        <v>23</v>
      </c>
      <c r="D8208" t="s">
        <v>25</v>
      </c>
      <c r="E8208">
        <v>1068368</v>
      </c>
    </row>
    <row r="8209" spans="1:5" hidden="1">
      <c r="A8209">
        <v>2005</v>
      </c>
      <c r="B8209" t="s">
        <v>98</v>
      </c>
      <c r="C8209" t="s">
        <v>23</v>
      </c>
      <c r="D8209" t="s">
        <v>26</v>
      </c>
      <c r="E8209">
        <v>265185</v>
      </c>
    </row>
    <row r="8210" spans="1:5" hidden="1">
      <c r="A8210">
        <v>2005</v>
      </c>
      <c r="B8210" t="s">
        <v>98</v>
      </c>
      <c r="C8210" t="s">
        <v>23</v>
      </c>
      <c r="D8210" t="s">
        <v>27</v>
      </c>
      <c r="E8210">
        <v>3953</v>
      </c>
    </row>
    <row r="8211" spans="1:5" hidden="1">
      <c r="A8211">
        <v>2005</v>
      </c>
      <c r="B8211" t="s">
        <v>98</v>
      </c>
      <c r="C8211" t="s">
        <v>23</v>
      </c>
      <c r="D8211" t="s">
        <v>29</v>
      </c>
      <c r="E8211">
        <v>3953</v>
      </c>
    </row>
    <row r="8212" spans="1:5" hidden="1">
      <c r="A8212">
        <v>2005</v>
      </c>
      <c r="B8212" t="s">
        <v>98</v>
      </c>
      <c r="C8212" t="s">
        <v>23</v>
      </c>
      <c r="D8212" t="s">
        <v>30</v>
      </c>
      <c r="E8212">
        <v>70317</v>
      </c>
    </row>
    <row r="8213" spans="1:5" hidden="1">
      <c r="A8213">
        <v>2005</v>
      </c>
      <c r="B8213" t="s">
        <v>98</v>
      </c>
      <c r="C8213" t="s">
        <v>23</v>
      </c>
      <c r="D8213" t="s">
        <v>31</v>
      </c>
      <c r="E8213">
        <v>62401</v>
      </c>
    </row>
    <row r="8214" spans="1:5" hidden="1">
      <c r="A8214">
        <v>2005</v>
      </c>
      <c r="B8214" t="s">
        <v>98</v>
      </c>
      <c r="C8214" t="s">
        <v>23</v>
      </c>
      <c r="D8214" t="s">
        <v>32</v>
      </c>
      <c r="E8214">
        <v>7916</v>
      </c>
    </row>
    <row r="8215" spans="1:5" hidden="1">
      <c r="A8215">
        <v>2005</v>
      </c>
      <c r="B8215" t="s">
        <v>98</v>
      </c>
      <c r="C8215" t="s">
        <v>23</v>
      </c>
      <c r="D8215" t="s">
        <v>33</v>
      </c>
      <c r="E8215">
        <v>74661</v>
      </c>
    </row>
    <row r="8216" spans="1:5" hidden="1">
      <c r="A8216">
        <v>2005</v>
      </c>
      <c r="B8216" t="s">
        <v>98</v>
      </c>
      <c r="C8216" t="s">
        <v>23</v>
      </c>
      <c r="D8216" t="s">
        <v>34</v>
      </c>
      <c r="E8216">
        <v>74661</v>
      </c>
    </row>
    <row r="8217" spans="1:5" hidden="1">
      <c r="A8217">
        <v>2005</v>
      </c>
      <c r="B8217" t="s">
        <v>98</v>
      </c>
      <c r="C8217" t="s">
        <v>23</v>
      </c>
      <c r="D8217" t="s">
        <v>35</v>
      </c>
      <c r="E8217">
        <v>77813</v>
      </c>
    </row>
    <row r="8218" spans="1:5" hidden="1">
      <c r="A8218">
        <v>2005</v>
      </c>
      <c r="B8218" t="s">
        <v>98</v>
      </c>
      <c r="C8218" t="s">
        <v>23</v>
      </c>
      <c r="D8218" t="s">
        <v>36</v>
      </c>
      <c r="E8218">
        <v>0</v>
      </c>
    </row>
    <row r="8219" spans="1:5" hidden="1">
      <c r="A8219">
        <v>2005</v>
      </c>
      <c r="B8219" t="s">
        <v>98</v>
      </c>
      <c r="C8219" t="s">
        <v>23</v>
      </c>
      <c r="D8219" t="s">
        <v>37</v>
      </c>
      <c r="E8219">
        <v>0</v>
      </c>
    </row>
    <row r="8220" spans="1:5" hidden="1">
      <c r="A8220">
        <v>2005</v>
      </c>
      <c r="B8220" t="s">
        <v>98</v>
      </c>
      <c r="C8220" t="s">
        <v>23</v>
      </c>
      <c r="D8220" t="s">
        <v>40</v>
      </c>
      <c r="E8220">
        <v>0</v>
      </c>
    </row>
    <row r="8221" spans="1:5" hidden="1">
      <c r="A8221">
        <v>2005</v>
      </c>
      <c r="B8221" t="s">
        <v>98</v>
      </c>
      <c r="C8221" t="s">
        <v>23</v>
      </c>
      <c r="D8221" t="s">
        <v>41</v>
      </c>
      <c r="E8221">
        <v>0</v>
      </c>
    </row>
    <row r="8222" spans="1:5" hidden="1">
      <c r="A8222">
        <v>2005</v>
      </c>
      <c r="B8222" t="s">
        <v>98</v>
      </c>
      <c r="C8222" t="s">
        <v>23</v>
      </c>
      <c r="D8222" t="s">
        <v>42</v>
      </c>
      <c r="E8222">
        <v>0</v>
      </c>
    </row>
    <row r="8223" spans="1:5" hidden="1">
      <c r="A8223">
        <v>2005</v>
      </c>
      <c r="B8223" t="s">
        <v>98</v>
      </c>
      <c r="C8223" t="s">
        <v>23</v>
      </c>
      <c r="D8223" t="s">
        <v>43</v>
      </c>
      <c r="E8223">
        <v>0</v>
      </c>
    </row>
    <row r="8224" spans="1:5" hidden="1">
      <c r="A8224">
        <v>2005</v>
      </c>
      <c r="B8224" t="s">
        <v>98</v>
      </c>
      <c r="C8224" t="s">
        <v>23</v>
      </c>
      <c r="D8224" t="s">
        <v>44</v>
      </c>
      <c r="E8224">
        <v>0</v>
      </c>
    </row>
    <row r="8225" spans="1:6" hidden="1">
      <c r="A8225">
        <v>2005</v>
      </c>
      <c r="B8225" t="s">
        <v>98</v>
      </c>
      <c r="C8225" t="s">
        <v>23</v>
      </c>
      <c r="D8225" t="s">
        <v>45</v>
      </c>
      <c r="E8225">
        <v>0</v>
      </c>
    </row>
    <row r="8226" spans="1:6" hidden="1">
      <c r="A8226">
        <v>2005</v>
      </c>
      <c r="B8226" t="s">
        <v>98</v>
      </c>
      <c r="C8226" t="s">
        <v>23</v>
      </c>
      <c r="D8226" t="s">
        <v>46</v>
      </c>
      <c r="E8226">
        <v>0</v>
      </c>
    </row>
    <row r="8227" spans="1:6" hidden="1">
      <c r="A8227">
        <v>2005</v>
      </c>
      <c r="B8227" t="s">
        <v>98</v>
      </c>
      <c r="C8227" t="s">
        <v>23</v>
      </c>
      <c r="D8227" t="s">
        <v>47</v>
      </c>
      <c r="E8227">
        <v>0</v>
      </c>
    </row>
    <row r="8228" spans="1:6" hidden="1">
      <c r="A8228">
        <v>2005</v>
      </c>
      <c r="B8228" t="s">
        <v>98</v>
      </c>
      <c r="C8228" t="s">
        <v>23</v>
      </c>
      <c r="D8228" t="s">
        <v>48</v>
      </c>
      <c r="E8228">
        <v>2246604</v>
      </c>
    </row>
    <row r="8229" spans="1:6" hidden="1">
      <c r="A8229">
        <v>2005</v>
      </c>
      <c r="B8229" t="s">
        <v>98</v>
      </c>
      <c r="C8229" t="s">
        <v>23</v>
      </c>
      <c r="D8229" t="s">
        <v>55</v>
      </c>
      <c r="E8229">
        <v>1147624</v>
      </c>
    </row>
    <row r="8230" spans="1:6" hidden="1">
      <c r="A8230">
        <v>2005</v>
      </c>
      <c r="B8230" t="s">
        <v>98</v>
      </c>
      <c r="C8230" t="s">
        <v>23</v>
      </c>
      <c r="D8230" t="s">
        <v>56</v>
      </c>
      <c r="E8230">
        <v>1098980</v>
      </c>
    </row>
    <row r="8231" spans="1:6" hidden="1">
      <c r="A8231">
        <v>2005</v>
      </c>
      <c r="B8231" t="s">
        <v>98</v>
      </c>
      <c r="C8231" t="s">
        <v>23</v>
      </c>
      <c r="D8231" t="s">
        <v>57</v>
      </c>
      <c r="E8231">
        <v>987177</v>
      </c>
    </row>
    <row r="8232" spans="1:6" hidden="1">
      <c r="A8232">
        <v>2005</v>
      </c>
      <c r="B8232" t="s">
        <v>98</v>
      </c>
      <c r="C8232" t="s">
        <v>23</v>
      </c>
      <c r="D8232" t="s">
        <v>58</v>
      </c>
      <c r="E8232">
        <v>111803</v>
      </c>
    </row>
    <row r="8233" spans="1:6" hidden="1">
      <c r="A8233">
        <v>2005</v>
      </c>
      <c r="B8233" t="s">
        <v>98</v>
      </c>
      <c r="C8233" t="s">
        <v>23</v>
      </c>
      <c r="D8233" t="s">
        <v>59</v>
      </c>
      <c r="E8233">
        <v>484111</v>
      </c>
    </row>
    <row r="8234" spans="1:6" hidden="1">
      <c r="A8234">
        <v>2005</v>
      </c>
      <c r="B8234" t="s">
        <v>98</v>
      </c>
      <c r="C8234" t="s">
        <v>23</v>
      </c>
      <c r="D8234" t="s">
        <v>60</v>
      </c>
      <c r="E8234">
        <v>30</v>
      </c>
    </row>
    <row r="8235" spans="1:6" hidden="1">
      <c r="A8235">
        <v>2005</v>
      </c>
      <c r="B8235" t="s">
        <v>98</v>
      </c>
      <c r="C8235" t="s">
        <v>23</v>
      </c>
      <c r="D8235" t="s">
        <v>61</v>
      </c>
      <c r="E8235">
        <v>0</v>
      </c>
    </row>
    <row r="8236" spans="1:6" hidden="1">
      <c r="A8236">
        <v>2005</v>
      </c>
      <c r="B8236" t="s">
        <v>98</v>
      </c>
      <c r="C8236" t="s">
        <v>23</v>
      </c>
      <c r="D8236" t="s">
        <v>62</v>
      </c>
      <c r="E8236">
        <v>6185</v>
      </c>
    </row>
    <row r="8237" spans="1:6" hidden="1">
      <c r="A8237">
        <v>2005</v>
      </c>
      <c r="B8237" t="s">
        <v>98</v>
      </c>
      <c r="C8237" t="s">
        <v>23</v>
      </c>
      <c r="D8237" t="s">
        <v>63</v>
      </c>
      <c r="E8237">
        <v>0</v>
      </c>
    </row>
    <row r="8238" spans="1:6" hidden="1">
      <c r="A8238">
        <v>2005</v>
      </c>
      <c r="B8238" t="s">
        <v>98</v>
      </c>
      <c r="C8238" t="s">
        <v>23</v>
      </c>
      <c r="D8238" t="s">
        <v>64</v>
      </c>
      <c r="E8238">
        <v>369952</v>
      </c>
    </row>
    <row r="8239" spans="1:6" hidden="1">
      <c r="A8239">
        <v>2005</v>
      </c>
      <c r="B8239" t="s">
        <v>98</v>
      </c>
      <c r="C8239" t="s">
        <v>23</v>
      </c>
      <c r="D8239" t="s">
        <v>65</v>
      </c>
      <c r="E8239">
        <v>107944</v>
      </c>
    </row>
    <row r="8240" spans="1:6" hidden="1">
      <c r="A8240">
        <v>2005</v>
      </c>
      <c r="B8240" t="s">
        <v>98</v>
      </c>
      <c r="C8240" t="s">
        <v>23</v>
      </c>
      <c r="D8240" t="s">
        <v>66</v>
      </c>
      <c r="E8240">
        <v>0</v>
      </c>
      <c r="F8240">
        <v>90</v>
      </c>
    </row>
    <row r="8241" spans="1:5" hidden="1">
      <c r="A8241">
        <v>2005</v>
      </c>
      <c r="B8241" t="s">
        <v>98</v>
      </c>
      <c r="C8241" t="s">
        <v>23</v>
      </c>
      <c r="D8241" t="s">
        <v>67</v>
      </c>
      <c r="E8241">
        <v>118045</v>
      </c>
    </row>
    <row r="8242" spans="1:5" hidden="1">
      <c r="A8242">
        <v>2005</v>
      </c>
      <c r="B8242" t="s">
        <v>98</v>
      </c>
      <c r="C8242" t="s">
        <v>23</v>
      </c>
      <c r="D8242" t="s">
        <v>69</v>
      </c>
      <c r="E8242">
        <v>116164</v>
      </c>
    </row>
    <row r="8243" spans="1:5" hidden="1">
      <c r="A8243">
        <v>2005</v>
      </c>
      <c r="B8243" t="s">
        <v>98</v>
      </c>
      <c r="C8243" t="s">
        <v>23</v>
      </c>
      <c r="D8243" t="s">
        <v>70</v>
      </c>
      <c r="E8243">
        <v>1881</v>
      </c>
    </row>
    <row r="8244" spans="1:5" hidden="1">
      <c r="A8244">
        <v>2005</v>
      </c>
      <c r="B8244" t="s">
        <v>98</v>
      </c>
      <c r="C8244" t="s">
        <v>23</v>
      </c>
      <c r="D8244" t="s">
        <v>71</v>
      </c>
      <c r="E8244">
        <v>-15168</v>
      </c>
    </row>
    <row r="8245" spans="1:5" hidden="1">
      <c r="A8245">
        <v>2005</v>
      </c>
      <c r="B8245" t="s">
        <v>98</v>
      </c>
      <c r="C8245" t="s">
        <v>23</v>
      </c>
      <c r="D8245" t="s">
        <v>99</v>
      </c>
      <c r="E8245">
        <v>4753529</v>
      </c>
    </row>
    <row r="8246" spans="1:5" hidden="1">
      <c r="A8246">
        <v>2005</v>
      </c>
      <c r="B8246" t="s">
        <v>98</v>
      </c>
      <c r="C8246" t="s">
        <v>23</v>
      </c>
      <c r="D8246" t="s">
        <v>72</v>
      </c>
      <c r="E8246">
        <v>918736</v>
      </c>
    </row>
    <row r="8247" spans="1:5" hidden="1">
      <c r="A8247">
        <v>2005</v>
      </c>
      <c r="B8247" t="s">
        <v>98</v>
      </c>
      <c r="C8247" t="s">
        <v>23</v>
      </c>
      <c r="D8247" t="s">
        <v>73</v>
      </c>
      <c r="E8247">
        <v>2284732</v>
      </c>
    </row>
    <row r="8248" spans="1:5" hidden="1">
      <c r="A8248">
        <v>2005</v>
      </c>
      <c r="B8248" t="s">
        <v>98</v>
      </c>
      <c r="C8248" t="s">
        <v>23</v>
      </c>
      <c r="D8248" t="s">
        <v>74</v>
      </c>
      <c r="E8248">
        <v>1098980</v>
      </c>
    </row>
    <row r="8249" spans="1:5" hidden="1">
      <c r="A8249">
        <v>2005</v>
      </c>
      <c r="B8249" t="s">
        <v>98</v>
      </c>
      <c r="C8249" t="s">
        <v>23</v>
      </c>
      <c r="D8249" t="s">
        <v>75</v>
      </c>
      <c r="E8249">
        <v>1185752</v>
      </c>
    </row>
    <row r="8250" spans="1:5" hidden="1">
      <c r="A8250">
        <v>2005</v>
      </c>
      <c r="B8250" t="s">
        <v>98</v>
      </c>
      <c r="C8250" t="s">
        <v>23</v>
      </c>
      <c r="D8250" t="s">
        <v>76</v>
      </c>
      <c r="E8250">
        <v>505894</v>
      </c>
    </row>
    <row r="8251" spans="1:5" hidden="1">
      <c r="A8251">
        <v>2005</v>
      </c>
      <c r="B8251" t="s">
        <v>98</v>
      </c>
      <c r="C8251" t="s">
        <v>23</v>
      </c>
      <c r="D8251" t="s">
        <v>77</v>
      </c>
      <c r="E8251">
        <v>420941</v>
      </c>
    </row>
    <row r="8252" spans="1:5" hidden="1">
      <c r="A8252">
        <v>2005</v>
      </c>
      <c r="B8252" t="s">
        <v>98</v>
      </c>
      <c r="C8252" t="s">
        <v>23</v>
      </c>
      <c r="D8252" t="s">
        <v>78</v>
      </c>
      <c r="E8252">
        <v>478813</v>
      </c>
    </row>
    <row r="8253" spans="1:5" hidden="1">
      <c r="A8253">
        <v>2005</v>
      </c>
      <c r="B8253" t="s">
        <v>98</v>
      </c>
      <c r="C8253" t="s">
        <v>23</v>
      </c>
      <c r="D8253" t="s">
        <v>79</v>
      </c>
      <c r="E8253">
        <v>27081</v>
      </c>
    </row>
    <row r="8254" spans="1:5" hidden="1">
      <c r="A8254">
        <v>2005</v>
      </c>
      <c r="B8254" t="s">
        <v>98</v>
      </c>
      <c r="C8254" t="s">
        <v>23</v>
      </c>
      <c r="D8254" t="s">
        <v>80</v>
      </c>
      <c r="E8254">
        <v>0</v>
      </c>
    </row>
    <row r="8255" spans="1:5" hidden="1">
      <c r="A8255">
        <v>2005</v>
      </c>
      <c r="B8255" t="s">
        <v>98</v>
      </c>
      <c r="C8255" t="s">
        <v>81</v>
      </c>
      <c r="D8255" t="s">
        <v>27</v>
      </c>
      <c r="E8255">
        <v>1674210</v>
      </c>
    </row>
    <row r="8256" spans="1:5" hidden="1">
      <c r="A8256">
        <v>2005</v>
      </c>
      <c r="B8256" t="s">
        <v>98</v>
      </c>
      <c r="C8256" t="s">
        <v>81</v>
      </c>
      <c r="D8256" t="s">
        <v>28</v>
      </c>
      <c r="E8256">
        <v>1546470</v>
      </c>
    </row>
    <row r="8257" spans="1:5" hidden="1">
      <c r="A8257">
        <v>2005</v>
      </c>
      <c r="B8257" t="s">
        <v>98</v>
      </c>
      <c r="C8257" t="s">
        <v>81</v>
      </c>
      <c r="D8257" t="s">
        <v>82</v>
      </c>
      <c r="E8257">
        <v>1001677</v>
      </c>
    </row>
    <row r="8258" spans="1:5" hidden="1">
      <c r="A8258">
        <v>2005</v>
      </c>
      <c r="B8258" t="s">
        <v>98</v>
      </c>
      <c r="C8258" t="s">
        <v>81</v>
      </c>
      <c r="D8258" t="s">
        <v>83</v>
      </c>
      <c r="E8258">
        <v>0</v>
      </c>
    </row>
    <row r="8259" spans="1:5" hidden="1">
      <c r="A8259">
        <v>2005</v>
      </c>
      <c r="B8259" t="s">
        <v>98</v>
      </c>
      <c r="C8259" t="s">
        <v>81</v>
      </c>
      <c r="D8259" t="s">
        <v>84</v>
      </c>
      <c r="E8259">
        <v>544793</v>
      </c>
    </row>
    <row r="8260" spans="1:5" hidden="1">
      <c r="A8260">
        <v>2005</v>
      </c>
      <c r="B8260" t="s">
        <v>98</v>
      </c>
      <c r="C8260" t="s">
        <v>81</v>
      </c>
      <c r="D8260" t="s">
        <v>29</v>
      </c>
      <c r="E8260">
        <v>127740</v>
      </c>
    </row>
    <row r="8261" spans="1:5" hidden="1">
      <c r="A8261">
        <v>2005</v>
      </c>
      <c r="B8261" t="s">
        <v>98</v>
      </c>
      <c r="C8261" t="s">
        <v>81</v>
      </c>
      <c r="D8261" t="s">
        <v>30</v>
      </c>
      <c r="E8261">
        <v>0</v>
      </c>
    </row>
    <row r="8262" spans="1:5" hidden="1">
      <c r="A8262">
        <v>2005</v>
      </c>
      <c r="B8262" t="s">
        <v>98</v>
      </c>
      <c r="C8262" t="s">
        <v>81</v>
      </c>
      <c r="D8262" t="s">
        <v>32</v>
      </c>
      <c r="E8262">
        <v>0</v>
      </c>
    </row>
    <row r="8263" spans="1:5" hidden="1">
      <c r="A8263">
        <v>2005</v>
      </c>
      <c r="B8263" t="s">
        <v>98</v>
      </c>
      <c r="C8263" t="s">
        <v>81</v>
      </c>
      <c r="D8263" t="s">
        <v>33</v>
      </c>
      <c r="E8263">
        <v>80923</v>
      </c>
    </row>
    <row r="8264" spans="1:5" hidden="1">
      <c r="A8264">
        <v>2005</v>
      </c>
      <c r="B8264" t="s">
        <v>98</v>
      </c>
      <c r="C8264" t="s">
        <v>81</v>
      </c>
      <c r="D8264" t="s">
        <v>34</v>
      </c>
      <c r="E8264">
        <v>13824</v>
      </c>
    </row>
    <row r="8265" spans="1:5" hidden="1">
      <c r="A8265">
        <v>2005</v>
      </c>
      <c r="B8265" t="s">
        <v>98</v>
      </c>
      <c r="C8265" t="s">
        <v>81</v>
      </c>
      <c r="D8265" t="s">
        <v>35</v>
      </c>
      <c r="E8265">
        <v>11938</v>
      </c>
    </row>
    <row r="8266" spans="1:5" hidden="1">
      <c r="A8266">
        <v>2005</v>
      </c>
      <c r="B8266" t="s">
        <v>98</v>
      </c>
      <c r="C8266" t="s">
        <v>81</v>
      </c>
      <c r="D8266" t="s">
        <v>36</v>
      </c>
      <c r="E8266">
        <v>63041</v>
      </c>
    </row>
    <row r="8267" spans="1:5" hidden="1">
      <c r="A8267">
        <v>2005</v>
      </c>
      <c r="B8267" t="s">
        <v>98</v>
      </c>
      <c r="C8267" t="s">
        <v>81</v>
      </c>
      <c r="D8267" t="s">
        <v>37</v>
      </c>
      <c r="E8267">
        <v>63041</v>
      </c>
    </row>
    <row r="8268" spans="1:5" hidden="1">
      <c r="A8268">
        <v>2005</v>
      </c>
      <c r="B8268" t="s">
        <v>98</v>
      </c>
      <c r="C8268" t="s">
        <v>81</v>
      </c>
      <c r="D8268" t="s">
        <v>38</v>
      </c>
      <c r="E8268">
        <v>0</v>
      </c>
    </row>
    <row r="8269" spans="1:5" hidden="1">
      <c r="A8269">
        <v>2005</v>
      </c>
      <c r="B8269" t="s">
        <v>98</v>
      </c>
      <c r="C8269" t="s">
        <v>81</v>
      </c>
      <c r="D8269" t="s">
        <v>39</v>
      </c>
      <c r="E8269">
        <v>0</v>
      </c>
    </row>
    <row r="8270" spans="1:5" hidden="1">
      <c r="A8270">
        <v>2005</v>
      </c>
      <c r="B8270" t="s">
        <v>98</v>
      </c>
      <c r="C8270" t="s">
        <v>81</v>
      </c>
      <c r="D8270" t="s">
        <v>40</v>
      </c>
      <c r="E8270">
        <v>30</v>
      </c>
    </row>
    <row r="8271" spans="1:5" hidden="1">
      <c r="A8271">
        <v>2005</v>
      </c>
      <c r="B8271" t="s">
        <v>98</v>
      </c>
      <c r="C8271" t="s">
        <v>81</v>
      </c>
      <c r="D8271" t="s">
        <v>41</v>
      </c>
      <c r="E8271">
        <v>30</v>
      </c>
    </row>
    <row r="8272" spans="1:5" hidden="1">
      <c r="A8272">
        <v>2005</v>
      </c>
      <c r="B8272" t="s">
        <v>98</v>
      </c>
      <c r="C8272" t="s">
        <v>81</v>
      </c>
      <c r="D8272" t="s">
        <v>42</v>
      </c>
      <c r="E8272">
        <v>0</v>
      </c>
    </row>
    <row r="8273" spans="1:6" hidden="1">
      <c r="A8273">
        <v>2005</v>
      </c>
      <c r="B8273" t="s">
        <v>98</v>
      </c>
      <c r="C8273" t="s">
        <v>81</v>
      </c>
      <c r="D8273" t="s">
        <v>43</v>
      </c>
      <c r="E8273">
        <v>0</v>
      </c>
      <c r="F8273">
        <v>90</v>
      </c>
    </row>
    <row r="8274" spans="1:6" hidden="1">
      <c r="A8274">
        <v>2005</v>
      </c>
      <c r="B8274" t="s">
        <v>98</v>
      </c>
      <c r="C8274" t="s">
        <v>81</v>
      </c>
      <c r="D8274" t="s">
        <v>44</v>
      </c>
      <c r="E8274">
        <v>4028</v>
      </c>
    </row>
    <row r="8275" spans="1:6" hidden="1">
      <c r="A8275">
        <v>2005</v>
      </c>
      <c r="B8275" t="s">
        <v>98</v>
      </c>
      <c r="C8275" t="s">
        <v>81</v>
      </c>
      <c r="D8275" t="s">
        <v>45</v>
      </c>
      <c r="E8275">
        <v>1017931</v>
      </c>
    </row>
    <row r="8276" spans="1:6" hidden="1">
      <c r="A8276">
        <v>2005</v>
      </c>
      <c r="B8276" t="s">
        <v>98</v>
      </c>
      <c r="C8276" t="s">
        <v>81</v>
      </c>
      <c r="D8276" t="s">
        <v>46</v>
      </c>
      <c r="E8276">
        <v>991568</v>
      </c>
    </row>
    <row r="8277" spans="1:6" hidden="1">
      <c r="A8277">
        <v>2005</v>
      </c>
      <c r="B8277" t="s">
        <v>98</v>
      </c>
      <c r="C8277" t="s">
        <v>81</v>
      </c>
      <c r="D8277" t="s">
        <v>47</v>
      </c>
      <c r="E8277">
        <v>26363</v>
      </c>
    </row>
    <row r="8278" spans="1:6" hidden="1">
      <c r="A8278">
        <v>2005</v>
      </c>
      <c r="B8278" t="s">
        <v>98</v>
      </c>
      <c r="C8278" t="s">
        <v>81</v>
      </c>
      <c r="D8278" t="s">
        <v>48</v>
      </c>
      <c r="E8278">
        <v>1105888</v>
      </c>
    </row>
    <row r="8279" spans="1:6" hidden="1">
      <c r="A8279">
        <v>2005</v>
      </c>
      <c r="B8279" t="s">
        <v>98</v>
      </c>
      <c r="C8279" t="s">
        <v>81</v>
      </c>
      <c r="D8279" t="s">
        <v>49</v>
      </c>
      <c r="E8279">
        <v>1105888</v>
      </c>
    </row>
    <row r="8280" spans="1:6" hidden="1">
      <c r="A8280">
        <v>2005</v>
      </c>
      <c r="B8280" t="s">
        <v>98</v>
      </c>
      <c r="C8280" t="s">
        <v>81</v>
      </c>
      <c r="D8280" t="s">
        <v>50</v>
      </c>
      <c r="E8280">
        <v>782846</v>
      </c>
    </row>
    <row r="8281" spans="1:6" hidden="1">
      <c r="A8281">
        <v>2005</v>
      </c>
      <c r="B8281" t="s">
        <v>98</v>
      </c>
      <c r="C8281" t="s">
        <v>81</v>
      </c>
      <c r="D8281" t="s">
        <v>51</v>
      </c>
      <c r="E8281">
        <v>27195</v>
      </c>
    </row>
    <row r="8282" spans="1:6" hidden="1">
      <c r="A8282">
        <v>2005</v>
      </c>
      <c r="B8282" t="s">
        <v>98</v>
      </c>
      <c r="C8282" t="s">
        <v>81</v>
      </c>
      <c r="D8282" t="s">
        <v>52</v>
      </c>
      <c r="E8282">
        <v>295847</v>
      </c>
    </row>
    <row r="8283" spans="1:6" hidden="1">
      <c r="A8283">
        <v>2005</v>
      </c>
      <c r="B8283" t="s">
        <v>98</v>
      </c>
      <c r="C8283" t="s">
        <v>81</v>
      </c>
      <c r="D8283" t="s">
        <v>53</v>
      </c>
      <c r="E8283">
        <v>0</v>
      </c>
      <c r="F8283">
        <v>90</v>
      </c>
    </row>
    <row r="8284" spans="1:6" hidden="1">
      <c r="A8284">
        <v>2005</v>
      </c>
      <c r="B8284" t="s">
        <v>98</v>
      </c>
      <c r="C8284" t="s">
        <v>81</v>
      </c>
      <c r="D8284" t="s">
        <v>54</v>
      </c>
      <c r="E8284">
        <v>0</v>
      </c>
      <c r="F8284">
        <v>90</v>
      </c>
    </row>
    <row r="8285" spans="1:6" hidden="1">
      <c r="A8285">
        <v>2005</v>
      </c>
      <c r="B8285" t="s">
        <v>98</v>
      </c>
      <c r="C8285" t="s">
        <v>81</v>
      </c>
      <c r="D8285" t="s">
        <v>59</v>
      </c>
      <c r="E8285">
        <v>160765</v>
      </c>
    </row>
    <row r="8286" spans="1:6" hidden="1">
      <c r="A8286">
        <v>2005</v>
      </c>
      <c r="B8286" t="s">
        <v>98</v>
      </c>
      <c r="C8286" t="s">
        <v>81</v>
      </c>
      <c r="D8286" t="s">
        <v>60</v>
      </c>
      <c r="E8286">
        <v>0</v>
      </c>
    </row>
    <row r="8287" spans="1:6" hidden="1">
      <c r="A8287">
        <v>2005</v>
      </c>
      <c r="B8287" t="s">
        <v>98</v>
      </c>
      <c r="C8287" t="s">
        <v>81</v>
      </c>
      <c r="D8287" t="s">
        <v>61</v>
      </c>
      <c r="E8287">
        <v>0</v>
      </c>
    </row>
    <row r="8288" spans="1:6" hidden="1">
      <c r="A8288">
        <v>2005</v>
      </c>
      <c r="B8288" t="s">
        <v>98</v>
      </c>
      <c r="C8288" t="s">
        <v>81</v>
      </c>
      <c r="D8288" t="s">
        <v>62</v>
      </c>
      <c r="E8288">
        <v>56720</v>
      </c>
    </row>
    <row r="8289" spans="1:6" hidden="1">
      <c r="A8289">
        <v>2005</v>
      </c>
      <c r="B8289" t="s">
        <v>98</v>
      </c>
      <c r="C8289" t="s">
        <v>81</v>
      </c>
      <c r="D8289" t="s">
        <v>64</v>
      </c>
      <c r="E8289">
        <v>104045</v>
      </c>
    </row>
    <row r="8290" spans="1:6" hidden="1">
      <c r="A8290">
        <v>2005</v>
      </c>
      <c r="B8290" t="s">
        <v>98</v>
      </c>
      <c r="C8290" t="s">
        <v>81</v>
      </c>
      <c r="D8290" t="s">
        <v>67</v>
      </c>
      <c r="E8290">
        <v>144025</v>
      </c>
    </row>
    <row r="8291" spans="1:6" hidden="1">
      <c r="A8291">
        <v>2005</v>
      </c>
      <c r="B8291" t="s">
        <v>98</v>
      </c>
      <c r="C8291" t="s">
        <v>81</v>
      </c>
      <c r="D8291" t="s">
        <v>68</v>
      </c>
      <c r="E8291">
        <v>96</v>
      </c>
    </row>
    <row r="8292" spans="1:6" hidden="1">
      <c r="A8292">
        <v>2005</v>
      </c>
      <c r="B8292" t="s">
        <v>98</v>
      </c>
      <c r="C8292" t="s">
        <v>81</v>
      </c>
      <c r="D8292" t="s">
        <v>69</v>
      </c>
      <c r="E8292">
        <v>143929</v>
      </c>
    </row>
    <row r="8293" spans="1:6" hidden="1">
      <c r="A8293">
        <v>2005</v>
      </c>
      <c r="B8293" t="s">
        <v>98</v>
      </c>
      <c r="C8293" t="s">
        <v>81</v>
      </c>
      <c r="D8293" t="s">
        <v>70</v>
      </c>
      <c r="E8293">
        <v>0</v>
      </c>
    </row>
    <row r="8294" spans="1:6" hidden="1">
      <c r="A8294">
        <v>2005</v>
      </c>
      <c r="B8294" t="s">
        <v>98</v>
      </c>
      <c r="C8294" t="s">
        <v>81</v>
      </c>
      <c r="D8294" t="s">
        <v>100</v>
      </c>
      <c r="E8294">
        <v>4687996</v>
      </c>
    </row>
    <row r="8295" spans="1:6" hidden="1">
      <c r="A8295">
        <v>2005</v>
      </c>
      <c r="B8295" t="s">
        <v>98</v>
      </c>
      <c r="C8295" t="s">
        <v>81</v>
      </c>
      <c r="D8295" t="s">
        <v>86</v>
      </c>
      <c r="E8295">
        <v>2677183</v>
      </c>
    </row>
    <row r="8296" spans="1:6" hidden="1">
      <c r="A8296">
        <v>2005</v>
      </c>
      <c r="B8296" t="s">
        <v>98</v>
      </c>
      <c r="C8296" t="s">
        <v>81</v>
      </c>
      <c r="D8296" t="s">
        <v>87</v>
      </c>
      <c r="E8296">
        <v>315501</v>
      </c>
    </row>
    <row r="8297" spans="1:6" hidden="1">
      <c r="A8297">
        <v>2005</v>
      </c>
      <c r="B8297" t="s">
        <v>98</v>
      </c>
      <c r="C8297" t="s">
        <v>81</v>
      </c>
      <c r="D8297" t="s">
        <v>101</v>
      </c>
      <c r="E8297">
        <v>504254</v>
      </c>
    </row>
    <row r="8298" spans="1:6" hidden="1">
      <c r="A8298">
        <v>2005</v>
      </c>
      <c r="B8298" t="s">
        <v>98</v>
      </c>
      <c r="C8298" t="s">
        <v>81</v>
      </c>
      <c r="D8298" t="s">
        <v>88</v>
      </c>
      <c r="E8298">
        <v>40030</v>
      </c>
    </row>
    <row r="8299" spans="1:6" hidden="1">
      <c r="A8299">
        <v>2005</v>
      </c>
      <c r="B8299" t="s">
        <v>98</v>
      </c>
      <c r="C8299" t="s">
        <v>81</v>
      </c>
      <c r="D8299" t="s">
        <v>89</v>
      </c>
      <c r="E8299">
        <v>2321652</v>
      </c>
    </row>
    <row r="8300" spans="1:6" hidden="1">
      <c r="A8300">
        <v>2005</v>
      </c>
      <c r="B8300" t="s">
        <v>98</v>
      </c>
      <c r="C8300" t="s">
        <v>81</v>
      </c>
      <c r="D8300" t="s">
        <v>77</v>
      </c>
      <c r="E8300">
        <v>420941</v>
      </c>
    </row>
    <row r="8301" spans="1:6" hidden="1">
      <c r="A8301">
        <v>2005</v>
      </c>
      <c r="B8301" t="s">
        <v>102</v>
      </c>
      <c r="C8301" t="s">
        <v>7</v>
      </c>
      <c r="D8301" t="s">
        <v>263</v>
      </c>
      <c r="E8301">
        <v>201570</v>
      </c>
    </row>
    <row r="8302" spans="1:6" hidden="1">
      <c r="A8302">
        <v>2005</v>
      </c>
      <c r="B8302" t="s">
        <v>102</v>
      </c>
      <c r="C8302" t="s">
        <v>7</v>
      </c>
      <c r="D8302" t="s">
        <v>8</v>
      </c>
      <c r="E8302">
        <v>0</v>
      </c>
      <c r="F8302">
        <v>20</v>
      </c>
    </row>
    <row r="8303" spans="1:6" hidden="1">
      <c r="A8303">
        <v>2005</v>
      </c>
      <c r="B8303" t="s">
        <v>102</v>
      </c>
      <c r="C8303" t="s">
        <v>7</v>
      </c>
      <c r="D8303" t="s">
        <v>9</v>
      </c>
      <c r="E8303">
        <v>0</v>
      </c>
      <c r="F8303">
        <v>20</v>
      </c>
    </row>
    <row r="8304" spans="1:6" hidden="1">
      <c r="A8304">
        <v>2005</v>
      </c>
      <c r="B8304" t="s">
        <v>102</v>
      </c>
      <c r="C8304" t="s">
        <v>10</v>
      </c>
      <c r="D8304" t="s">
        <v>11</v>
      </c>
      <c r="E8304">
        <v>25660</v>
      </c>
    </row>
    <row r="8305" spans="1:6" hidden="1">
      <c r="A8305">
        <v>2005</v>
      </c>
      <c r="B8305" t="s">
        <v>102</v>
      </c>
      <c r="C8305" t="s">
        <v>10</v>
      </c>
      <c r="D8305" t="s">
        <v>91</v>
      </c>
      <c r="E8305">
        <v>1306361</v>
      </c>
    </row>
    <row r="8306" spans="1:6" hidden="1">
      <c r="A8306">
        <v>2005</v>
      </c>
      <c r="B8306" t="s">
        <v>102</v>
      </c>
      <c r="C8306" t="s">
        <v>10</v>
      </c>
      <c r="D8306" t="s">
        <v>92</v>
      </c>
      <c r="E8306">
        <v>1061057</v>
      </c>
    </row>
    <row r="8307" spans="1:6" hidden="1">
      <c r="A8307">
        <v>2005</v>
      </c>
      <c r="B8307" t="s">
        <v>102</v>
      </c>
      <c r="C8307" t="s">
        <v>10</v>
      </c>
      <c r="D8307" t="s">
        <v>14</v>
      </c>
      <c r="E8307">
        <v>1278501</v>
      </c>
    </row>
    <row r="8308" spans="1:6" hidden="1">
      <c r="A8308">
        <v>2005</v>
      </c>
      <c r="B8308" t="s">
        <v>102</v>
      </c>
      <c r="C8308" t="s">
        <v>10</v>
      </c>
      <c r="D8308" t="s">
        <v>15</v>
      </c>
      <c r="E8308">
        <v>321912</v>
      </c>
    </row>
    <row r="8309" spans="1:6" hidden="1">
      <c r="A8309">
        <v>2005</v>
      </c>
      <c r="B8309" t="s">
        <v>102</v>
      </c>
      <c r="C8309" t="s">
        <v>10</v>
      </c>
      <c r="D8309" t="s">
        <v>16</v>
      </c>
      <c r="E8309">
        <v>956589</v>
      </c>
    </row>
    <row r="8310" spans="1:6" hidden="1">
      <c r="A8310">
        <v>2005</v>
      </c>
      <c r="B8310" t="s">
        <v>102</v>
      </c>
      <c r="C8310" t="s">
        <v>10</v>
      </c>
      <c r="D8310" t="s">
        <v>17</v>
      </c>
      <c r="E8310">
        <v>0</v>
      </c>
      <c r="F8310">
        <v>20</v>
      </c>
    </row>
    <row r="8311" spans="1:6" hidden="1">
      <c r="A8311">
        <v>2005</v>
      </c>
      <c r="B8311" t="s">
        <v>102</v>
      </c>
      <c r="C8311" t="s">
        <v>10</v>
      </c>
      <c r="D8311" t="s">
        <v>18</v>
      </c>
      <c r="E8311">
        <v>8157308</v>
      </c>
    </row>
    <row r="8312" spans="1:6" hidden="1">
      <c r="A8312">
        <v>2005</v>
      </c>
      <c r="B8312" t="s">
        <v>102</v>
      </c>
      <c r="C8312" t="s">
        <v>10</v>
      </c>
      <c r="D8312" t="s">
        <v>19</v>
      </c>
      <c r="E8312">
        <v>8022721</v>
      </c>
    </row>
    <row r="8313" spans="1:6" hidden="1">
      <c r="A8313">
        <v>2005</v>
      </c>
      <c r="B8313" t="s">
        <v>102</v>
      </c>
      <c r="C8313" t="s">
        <v>10</v>
      </c>
      <c r="D8313" t="s">
        <v>20</v>
      </c>
      <c r="E8313">
        <v>9324529</v>
      </c>
    </row>
    <row r="8314" spans="1:6" hidden="1">
      <c r="A8314">
        <v>2005</v>
      </c>
      <c r="B8314" t="s">
        <v>102</v>
      </c>
      <c r="C8314" t="s">
        <v>10</v>
      </c>
      <c r="D8314" t="s">
        <v>21</v>
      </c>
      <c r="E8314">
        <v>270965</v>
      </c>
    </row>
    <row r="8315" spans="1:6" hidden="1">
      <c r="A8315">
        <v>2005</v>
      </c>
      <c r="B8315" t="s">
        <v>102</v>
      </c>
      <c r="C8315" t="s">
        <v>10</v>
      </c>
      <c r="D8315" t="s">
        <v>22</v>
      </c>
      <c r="E8315">
        <v>-463730</v>
      </c>
    </row>
    <row r="8316" spans="1:6" hidden="1">
      <c r="A8316">
        <v>2005</v>
      </c>
      <c r="B8316" t="s">
        <v>102</v>
      </c>
      <c r="C8316" t="s">
        <v>23</v>
      </c>
      <c r="D8316" t="s">
        <v>24</v>
      </c>
      <c r="E8316">
        <v>120519</v>
      </c>
    </row>
    <row r="8317" spans="1:6" hidden="1">
      <c r="A8317">
        <v>2005</v>
      </c>
      <c r="B8317" t="s">
        <v>102</v>
      </c>
      <c r="C8317" t="s">
        <v>23</v>
      </c>
      <c r="D8317" t="s">
        <v>25</v>
      </c>
      <c r="E8317">
        <v>117413</v>
      </c>
    </row>
    <row r="8318" spans="1:6" hidden="1">
      <c r="A8318">
        <v>2005</v>
      </c>
      <c r="B8318" t="s">
        <v>102</v>
      </c>
      <c r="C8318" t="s">
        <v>23</v>
      </c>
      <c r="D8318" t="s">
        <v>26</v>
      </c>
      <c r="E8318">
        <v>3106</v>
      </c>
    </row>
    <row r="8319" spans="1:6" hidden="1">
      <c r="A8319">
        <v>2005</v>
      </c>
      <c r="B8319" t="s">
        <v>102</v>
      </c>
      <c r="C8319" t="s">
        <v>23</v>
      </c>
      <c r="D8319" t="s">
        <v>27</v>
      </c>
      <c r="E8319">
        <v>341</v>
      </c>
    </row>
    <row r="8320" spans="1:6" hidden="1">
      <c r="A8320">
        <v>2005</v>
      </c>
      <c r="B8320" t="s">
        <v>102</v>
      </c>
      <c r="C8320" t="s">
        <v>23</v>
      </c>
      <c r="D8320" t="s">
        <v>29</v>
      </c>
      <c r="E8320">
        <v>341</v>
      </c>
    </row>
    <row r="8321" spans="1:5" hidden="1">
      <c r="A8321">
        <v>2005</v>
      </c>
      <c r="B8321" t="s">
        <v>102</v>
      </c>
      <c r="C8321" t="s">
        <v>23</v>
      </c>
      <c r="D8321" t="s">
        <v>33</v>
      </c>
      <c r="E8321">
        <v>77485</v>
      </c>
    </row>
    <row r="8322" spans="1:5" hidden="1">
      <c r="A8322">
        <v>2005</v>
      </c>
      <c r="B8322" t="s">
        <v>102</v>
      </c>
      <c r="C8322" t="s">
        <v>23</v>
      </c>
      <c r="D8322" t="s">
        <v>34</v>
      </c>
      <c r="E8322">
        <v>72242</v>
      </c>
    </row>
    <row r="8323" spans="1:5" hidden="1">
      <c r="A8323">
        <v>2005</v>
      </c>
      <c r="B8323" t="s">
        <v>102</v>
      </c>
      <c r="C8323" t="s">
        <v>23</v>
      </c>
      <c r="D8323" t="s">
        <v>35</v>
      </c>
      <c r="E8323">
        <v>158178</v>
      </c>
    </row>
    <row r="8324" spans="1:5" hidden="1">
      <c r="A8324">
        <v>2005</v>
      </c>
      <c r="B8324" t="s">
        <v>102</v>
      </c>
      <c r="C8324" t="s">
        <v>23</v>
      </c>
      <c r="D8324" t="s">
        <v>39</v>
      </c>
      <c r="E8324">
        <v>0</v>
      </c>
    </row>
    <row r="8325" spans="1:5" hidden="1">
      <c r="A8325">
        <v>2005</v>
      </c>
      <c r="B8325" t="s">
        <v>102</v>
      </c>
      <c r="C8325" t="s">
        <v>23</v>
      </c>
      <c r="D8325" t="s">
        <v>40</v>
      </c>
      <c r="E8325">
        <v>0</v>
      </c>
    </row>
    <row r="8326" spans="1:5" hidden="1">
      <c r="A8326">
        <v>2005</v>
      </c>
      <c r="B8326" t="s">
        <v>102</v>
      </c>
      <c r="C8326" t="s">
        <v>23</v>
      </c>
      <c r="D8326" t="s">
        <v>41</v>
      </c>
      <c r="E8326">
        <v>0</v>
      </c>
    </row>
    <row r="8327" spans="1:5" hidden="1">
      <c r="A8327">
        <v>2005</v>
      </c>
      <c r="B8327" t="s">
        <v>102</v>
      </c>
      <c r="C8327" t="s">
        <v>23</v>
      </c>
      <c r="D8327" t="s">
        <v>42</v>
      </c>
      <c r="E8327">
        <v>0</v>
      </c>
    </row>
    <row r="8328" spans="1:5" hidden="1">
      <c r="A8328">
        <v>2005</v>
      </c>
      <c r="B8328" t="s">
        <v>102</v>
      </c>
      <c r="C8328" t="s">
        <v>23</v>
      </c>
      <c r="D8328" t="s">
        <v>43</v>
      </c>
      <c r="E8328">
        <v>0</v>
      </c>
    </row>
    <row r="8329" spans="1:5" hidden="1">
      <c r="A8329">
        <v>2005</v>
      </c>
      <c r="B8329" t="s">
        <v>102</v>
      </c>
      <c r="C8329" t="s">
        <v>23</v>
      </c>
      <c r="D8329" t="s">
        <v>44</v>
      </c>
      <c r="E8329">
        <v>5243</v>
      </c>
    </row>
    <row r="8330" spans="1:5" hidden="1">
      <c r="A8330">
        <v>2005</v>
      </c>
      <c r="B8330" t="s">
        <v>102</v>
      </c>
      <c r="C8330" t="s">
        <v>23</v>
      </c>
      <c r="D8330" t="s">
        <v>45</v>
      </c>
      <c r="E8330">
        <v>760161</v>
      </c>
    </row>
    <row r="8331" spans="1:5" hidden="1">
      <c r="A8331">
        <v>2005</v>
      </c>
      <c r="B8331" t="s">
        <v>102</v>
      </c>
      <c r="C8331" t="s">
        <v>23</v>
      </c>
      <c r="D8331" t="s">
        <v>46</v>
      </c>
      <c r="E8331">
        <v>733798</v>
      </c>
    </row>
    <row r="8332" spans="1:5" hidden="1">
      <c r="A8332">
        <v>2005</v>
      </c>
      <c r="B8332" t="s">
        <v>102</v>
      </c>
      <c r="C8332" t="s">
        <v>23</v>
      </c>
      <c r="D8332" t="s">
        <v>47</v>
      </c>
      <c r="E8332">
        <v>26363</v>
      </c>
    </row>
    <row r="8333" spans="1:5" hidden="1">
      <c r="A8333">
        <v>2005</v>
      </c>
      <c r="B8333" t="s">
        <v>102</v>
      </c>
      <c r="C8333" t="s">
        <v>23</v>
      </c>
      <c r="D8333" t="s">
        <v>48</v>
      </c>
      <c r="E8333">
        <v>1203706</v>
      </c>
    </row>
    <row r="8334" spans="1:5" hidden="1">
      <c r="A8334">
        <v>2005</v>
      </c>
      <c r="B8334" t="s">
        <v>102</v>
      </c>
      <c r="C8334" t="s">
        <v>23</v>
      </c>
      <c r="D8334" t="s">
        <v>49</v>
      </c>
      <c r="E8334">
        <v>1203480</v>
      </c>
    </row>
    <row r="8335" spans="1:5" hidden="1">
      <c r="A8335">
        <v>2005</v>
      </c>
      <c r="B8335" t="s">
        <v>102</v>
      </c>
      <c r="C8335" t="s">
        <v>23</v>
      </c>
      <c r="D8335" t="s">
        <v>50</v>
      </c>
      <c r="E8335">
        <v>782847</v>
      </c>
    </row>
    <row r="8336" spans="1:5" hidden="1">
      <c r="A8336">
        <v>2005</v>
      </c>
      <c r="B8336" t="s">
        <v>102</v>
      </c>
      <c r="C8336" t="s">
        <v>23</v>
      </c>
      <c r="D8336" t="s">
        <v>51</v>
      </c>
      <c r="E8336">
        <v>75546</v>
      </c>
    </row>
    <row r="8337" spans="1:5" hidden="1">
      <c r="A8337">
        <v>2005</v>
      </c>
      <c r="B8337" t="s">
        <v>102</v>
      </c>
      <c r="C8337" t="s">
        <v>23</v>
      </c>
      <c r="D8337" t="s">
        <v>52</v>
      </c>
      <c r="E8337">
        <v>338029</v>
      </c>
    </row>
    <row r="8338" spans="1:5" hidden="1">
      <c r="A8338">
        <v>2005</v>
      </c>
      <c r="B8338" t="s">
        <v>102</v>
      </c>
      <c r="C8338" t="s">
        <v>23</v>
      </c>
      <c r="D8338" t="s">
        <v>53</v>
      </c>
      <c r="E8338">
        <v>7058</v>
      </c>
    </row>
    <row r="8339" spans="1:5" hidden="1">
      <c r="A8339">
        <v>2005</v>
      </c>
      <c r="B8339" t="s">
        <v>102</v>
      </c>
      <c r="C8339" t="s">
        <v>23</v>
      </c>
      <c r="D8339" t="s">
        <v>54</v>
      </c>
      <c r="E8339">
        <v>0</v>
      </c>
    </row>
    <row r="8340" spans="1:5" hidden="1">
      <c r="A8340">
        <v>2005</v>
      </c>
      <c r="B8340" t="s">
        <v>102</v>
      </c>
      <c r="C8340" t="s">
        <v>23</v>
      </c>
      <c r="D8340" t="s">
        <v>55</v>
      </c>
      <c r="E8340">
        <v>226</v>
      </c>
    </row>
    <row r="8341" spans="1:5" hidden="1">
      <c r="A8341">
        <v>2005</v>
      </c>
      <c r="B8341" t="s">
        <v>102</v>
      </c>
      <c r="C8341" t="s">
        <v>23</v>
      </c>
      <c r="D8341" t="s">
        <v>59</v>
      </c>
      <c r="E8341">
        <v>440881</v>
      </c>
    </row>
    <row r="8342" spans="1:5" hidden="1">
      <c r="A8342">
        <v>2005</v>
      </c>
      <c r="B8342" t="s">
        <v>102</v>
      </c>
      <c r="C8342" t="s">
        <v>23</v>
      </c>
      <c r="D8342" t="s">
        <v>60</v>
      </c>
      <c r="E8342">
        <v>31168</v>
      </c>
    </row>
    <row r="8343" spans="1:5" hidden="1">
      <c r="A8343">
        <v>2005</v>
      </c>
      <c r="B8343" t="s">
        <v>102</v>
      </c>
      <c r="C8343" t="s">
        <v>23</v>
      </c>
      <c r="D8343" t="s">
        <v>64</v>
      </c>
      <c r="E8343">
        <v>409713</v>
      </c>
    </row>
    <row r="8344" spans="1:5" hidden="1">
      <c r="A8344">
        <v>2005</v>
      </c>
      <c r="B8344" t="s">
        <v>102</v>
      </c>
      <c r="C8344" t="s">
        <v>23</v>
      </c>
      <c r="D8344" t="s">
        <v>66</v>
      </c>
      <c r="E8344">
        <v>0</v>
      </c>
    </row>
    <row r="8345" spans="1:5" hidden="1">
      <c r="A8345">
        <v>2005</v>
      </c>
      <c r="B8345" t="s">
        <v>102</v>
      </c>
      <c r="C8345" t="s">
        <v>23</v>
      </c>
      <c r="D8345" t="s">
        <v>67</v>
      </c>
      <c r="E8345">
        <v>0</v>
      </c>
    </row>
    <row r="8346" spans="1:5" hidden="1">
      <c r="A8346">
        <v>2005</v>
      </c>
      <c r="B8346" t="s">
        <v>102</v>
      </c>
      <c r="C8346" t="s">
        <v>23</v>
      </c>
      <c r="D8346" t="s">
        <v>68</v>
      </c>
      <c r="E8346">
        <v>0</v>
      </c>
    </row>
    <row r="8347" spans="1:5" hidden="1">
      <c r="A8347">
        <v>2005</v>
      </c>
      <c r="B8347" t="s">
        <v>102</v>
      </c>
      <c r="C8347" t="s">
        <v>23</v>
      </c>
      <c r="D8347" t="s">
        <v>70</v>
      </c>
      <c r="E8347">
        <v>0</v>
      </c>
    </row>
    <row r="8348" spans="1:5" hidden="1">
      <c r="A8348">
        <v>2005</v>
      </c>
      <c r="B8348" t="s">
        <v>102</v>
      </c>
      <c r="C8348" t="s">
        <v>23</v>
      </c>
      <c r="D8348" t="s">
        <v>71</v>
      </c>
      <c r="E8348">
        <v>0</v>
      </c>
    </row>
    <row r="8349" spans="1:5" hidden="1">
      <c r="A8349">
        <v>2005</v>
      </c>
      <c r="B8349" t="s">
        <v>102</v>
      </c>
      <c r="C8349" t="s">
        <v>23</v>
      </c>
      <c r="D8349" t="s">
        <v>72</v>
      </c>
      <c r="E8349">
        <v>1777284</v>
      </c>
    </row>
    <row r="8350" spans="1:5" hidden="1">
      <c r="A8350">
        <v>2005</v>
      </c>
      <c r="B8350" t="s">
        <v>102</v>
      </c>
      <c r="C8350" t="s">
        <v>23</v>
      </c>
      <c r="D8350" t="s">
        <v>73</v>
      </c>
      <c r="E8350">
        <v>7800996</v>
      </c>
    </row>
    <row r="8351" spans="1:5" hidden="1">
      <c r="A8351">
        <v>2005</v>
      </c>
      <c r="B8351" t="s">
        <v>102</v>
      </c>
      <c r="C8351" t="s">
        <v>23</v>
      </c>
      <c r="D8351" t="s">
        <v>74</v>
      </c>
      <c r="E8351">
        <v>7800996</v>
      </c>
    </row>
    <row r="8352" spans="1:5" hidden="1">
      <c r="A8352">
        <v>2005</v>
      </c>
      <c r="B8352" t="s">
        <v>102</v>
      </c>
      <c r="C8352" t="s">
        <v>23</v>
      </c>
      <c r="D8352" t="s">
        <v>76</v>
      </c>
      <c r="E8352">
        <v>734695</v>
      </c>
    </row>
    <row r="8353" spans="1:5" hidden="1">
      <c r="A8353">
        <v>2005</v>
      </c>
      <c r="B8353" t="s">
        <v>102</v>
      </c>
      <c r="C8353" t="s">
        <v>23</v>
      </c>
      <c r="D8353" t="s">
        <v>77</v>
      </c>
      <c r="E8353">
        <v>245305</v>
      </c>
    </row>
    <row r="8354" spans="1:5" hidden="1">
      <c r="A8354">
        <v>2005</v>
      </c>
      <c r="B8354" t="s">
        <v>102</v>
      </c>
      <c r="C8354" t="s">
        <v>23</v>
      </c>
      <c r="D8354" t="s">
        <v>78</v>
      </c>
      <c r="E8354">
        <v>723417</v>
      </c>
    </row>
    <row r="8355" spans="1:5" hidden="1">
      <c r="A8355">
        <v>2005</v>
      </c>
      <c r="B8355" t="s">
        <v>102</v>
      </c>
      <c r="C8355" t="s">
        <v>23</v>
      </c>
      <c r="D8355" t="s">
        <v>79</v>
      </c>
      <c r="E8355">
        <v>11036</v>
      </c>
    </row>
    <row r="8356" spans="1:5" hidden="1">
      <c r="A8356">
        <v>2005</v>
      </c>
      <c r="B8356" t="s">
        <v>102</v>
      </c>
      <c r="C8356" t="s">
        <v>23</v>
      </c>
      <c r="D8356" t="s">
        <v>80</v>
      </c>
      <c r="E8356">
        <v>242</v>
      </c>
    </row>
    <row r="8357" spans="1:5" hidden="1">
      <c r="A8357">
        <v>2005</v>
      </c>
      <c r="B8357" t="s">
        <v>102</v>
      </c>
      <c r="C8357" t="s">
        <v>81</v>
      </c>
      <c r="D8357" t="s">
        <v>24</v>
      </c>
      <c r="E8357">
        <v>5768869</v>
      </c>
    </row>
    <row r="8358" spans="1:5" hidden="1">
      <c r="A8358">
        <v>2005</v>
      </c>
      <c r="B8358" t="s">
        <v>102</v>
      </c>
      <c r="C8358" t="s">
        <v>81</v>
      </c>
      <c r="D8358" t="s">
        <v>25</v>
      </c>
      <c r="E8358">
        <v>4910476</v>
      </c>
    </row>
    <row r="8359" spans="1:5" hidden="1">
      <c r="A8359">
        <v>2005</v>
      </c>
      <c r="B8359" t="s">
        <v>102</v>
      </c>
      <c r="C8359" t="s">
        <v>81</v>
      </c>
      <c r="D8359" t="s">
        <v>26</v>
      </c>
      <c r="E8359">
        <v>858393</v>
      </c>
    </row>
    <row r="8360" spans="1:5" hidden="1">
      <c r="A8360">
        <v>2005</v>
      </c>
      <c r="B8360" t="s">
        <v>102</v>
      </c>
      <c r="C8360" t="s">
        <v>81</v>
      </c>
      <c r="D8360" t="s">
        <v>30</v>
      </c>
      <c r="E8360">
        <v>93000</v>
      </c>
    </row>
    <row r="8361" spans="1:5" hidden="1">
      <c r="A8361">
        <v>2005</v>
      </c>
      <c r="B8361" t="s">
        <v>102</v>
      </c>
      <c r="C8361" t="s">
        <v>81</v>
      </c>
      <c r="D8361" t="s">
        <v>32</v>
      </c>
      <c r="E8361">
        <v>93000</v>
      </c>
    </row>
    <row r="8362" spans="1:5" hidden="1">
      <c r="A8362">
        <v>2005</v>
      </c>
      <c r="B8362" t="s">
        <v>102</v>
      </c>
      <c r="C8362" t="s">
        <v>81</v>
      </c>
      <c r="D8362" t="s">
        <v>33</v>
      </c>
      <c r="E8362">
        <v>1187423</v>
      </c>
    </row>
    <row r="8363" spans="1:5" hidden="1">
      <c r="A8363">
        <v>2005</v>
      </c>
      <c r="B8363" t="s">
        <v>102</v>
      </c>
      <c r="C8363" t="s">
        <v>81</v>
      </c>
      <c r="D8363" t="s">
        <v>34</v>
      </c>
      <c r="E8363">
        <v>60641</v>
      </c>
    </row>
    <row r="8364" spans="1:5" hidden="1">
      <c r="A8364">
        <v>2005</v>
      </c>
      <c r="B8364" t="s">
        <v>102</v>
      </c>
      <c r="C8364" t="s">
        <v>81</v>
      </c>
      <c r="D8364" t="s">
        <v>35</v>
      </c>
      <c r="E8364">
        <v>51501</v>
      </c>
    </row>
    <row r="8365" spans="1:5" hidden="1">
      <c r="A8365">
        <v>2005</v>
      </c>
      <c r="B8365" t="s">
        <v>102</v>
      </c>
      <c r="C8365" t="s">
        <v>81</v>
      </c>
      <c r="D8365" t="s">
        <v>36</v>
      </c>
      <c r="E8365">
        <v>1102264</v>
      </c>
    </row>
    <row r="8366" spans="1:5" hidden="1">
      <c r="A8366">
        <v>2005</v>
      </c>
      <c r="B8366" t="s">
        <v>102</v>
      </c>
      <c r="C8366" t="s">
        <v>81</v>
      </c>
      <c r="D8366" t="s">
        <v>37</v>
      </c>
      <c r="E8366">
        <v>151761</v>
      </c>
    </row>
    <row r="8367" spans="1:5" hidden="1">
      <c r="A8367">
        <v>2005</v>
      </c>
      <c r="B8367" t="s">
        <v>102</v>
      </c>
      <c r="C8367" t="s">
        <v>81</v>
      </c>
      <c r="D8367" t="s">
        <v>38</v>
      </c>
      <c r="E8367">
        <v>950503</v>
      </c>
    </row>
    <row r="8368" spans="1:5" hidden="1">
      <c r="A8368">
        <v>2005</v>
      </c>
      <c r="B8368" t="s">
        <v>102</v>
      </c>
      <c r="C8368" t="s">
        <v>81</v>
      </c>
      <c r="D8368" t="s">
        <v>39</v>
      </c>
      <c r="E8368">
        <v>0</v>
      </c>
    </row>
    <row r="8369" spans="1:5" hidden="1">
      <c r="A8369">
        <v>2005</v>
      </c>
      <c r="B8369" t="s">
        <v>102</v>
      </c>
      <c r="C8369" t="s">
        <v>81</v>
      </c>
      <c r="D8369" t="s">
        <v>40</v>
      </c>
      <c r="E8369">
        <v>8088</v>
      </c>
    </row>
    <row r="8370" spans="1:5" hidden="1">
      <c r="A8370">
        <v>2005</v>
      </c>
      <c r="B8370" t="s">
        <v>102</v>
      </c>
      <c r="C8370" t="s">
        <v>81</v>
      </c>
      <c r="D8370" t="s">
        <v>41</v>
      </c>
      <c r="E8370">
        <v>1031</v>
      </c>
    </row>
    <row r="8371" spans="1:5" hidden="1">
      <c r="A8371">
        <v>2005</v>
      </c>
      <c r="B8371" t="s">
        <v>102</v>
      </c>
      <c r="C8371" t="s">
        <v>81</v>
      </c>
      <c r="D8371" t="s">
        <v>42</v>
      </c>
      <c r="E8371">
        <v>7058</v>
      </c>
    </row>
    <row r="8372" spans="1:5" hidden="1">
      <c r="A8372">
        <v>2005</v>
      </c>
      <c r="B8372" t="s">
        <v>102</v>
      </c>
      <c r="C8372" t="s">
        <v>81</v>
      </c>
      <c r="D8372" t="s">
        <v>43</v>
      </c>
      <c r="E8372">
        <v>0</v>
      </c>
    </row>
    <row r="8373" spans="1:5" hidden="1">
      <c r="A8373">
        <v>2005</v>
      </c>
      <c r="B8373" t="s">
        <v>102</v>
      </c>
      <c r="C8373" t="s">
        <v>81</v>
      </c>
      <c r="D8373" t="s">
        <v>44</v>
      </c>
      <c r="E8373">
        <v>16430</v>
      </c>
    </row>
    <row r="8374" spans="1:5" hidden="1">
      <c r="A8374">
        <v>2005</v>
      </c>
      <c r="B8374" t="s">
        <v>102</v>
      </c>
      <c r="C8374" t="s">
        <v>81</v>
      </c>
      <c r="D8374" t="s">
        <v>48</v>
      </c>
      <c r="E8374">
        <v>2565088</v>
      </c>
    </row>
    <row r="8375" spans="1:5" hidden="1">
      <c r="A8375">
        <v>2005</v>
      </c>
      <c r="B8375" t="s">
        <v>102</v>
      </c>
      <c r="C8375" t="s">
        <v>81</v>
      </c>
      <c r="D8375" t="s">
        <v>49</v>
      </c>
      <c r="E8375">
        <v>226</v>
      </c>
    </row>
    <row r="8376" spans="1:5" hidden="1">
      <c r="A8376">
        <v>2005</v>
      </c>
      <c r="B8376" t="s">
        <v>102</v>
      </c>
      <c r="C8376" t="s">
        <v>81</v>
      </c>
      <c r="D8376" t="s">
        <v>50</v>
      </c>
      <c r="E8376">
        <v>0</v>
      </c>
    </row>
    <row r="8377" spans="1:5" hidden="1">
      <c r="A8377">
        <v>2005</v>
      </c>
      <c r="B8377" t="s">
        <v>102</v>
      </c>
      <c r="C8377" t="s">
        <v>81</v>
      </c>
      <c r="D8377" t="s">
        <v>51</v>
      </c>
      <c r="E8377">
        <v>226</v>
      </c>
    </row>
    <row r="8378" spans="1:5" hidden="1">
      <c r="A8378">
        <v>2005</v>
      </c>
      <c r="B8378" t="s">
        <v>102</v>
      </c>
      <c r="C8378" t="s">
        <v>81</v>
      </c>
      <c r="D8378" t="s">
        <v>52</v>
      </c>
      <c r="E8378">
        <v>0</v>
      </c>
    </row>
    <row r="8379" spans="1:5" hidden="1">
      <c r="A8379">
        <v>2005</v>
      </c>
      <c r="B8379" t="s">
        <v>102</v>
      </c>
      <c r="C8379" t="s">
        <v>81</v>
      </c>
      <c r="D8379" t="s">
        <v>53</v>
      </c>
      <c r="E8379">
        <v>0</v>
      </c>
    </row>
    <row r="8380" spans="1:5" hidden="1">
      <c r="A8380">
        <v>2005</v>
      </c>
      <c r="B8380" t="s">
        <v>102</v>
      </c>
      <c r="C8380" t="s">
        <v>81</v>
      </c>
      <c r="D8380" t="s">
        <v>54</v>
      </c>
      <c r="E8380">
        <v>0</v>
      </c>
    </row>
    <row r="8381" spans="1:5" hidden="1">
      <c r="A8381">
        <v>2005</v>
      </c>
      <c r="B8381" t="s">
        <v>102</v>
      </c>
      <c r="C8381" t="s">
        <v>81</v>
      </c>
      <c r="D8381" t="s">
        <v>55</v>
      </c>
      <c r="E8381">
        <v>1263053</v>
      </c>
    </row>
    <row r="8382" spans="1:5" hidden="1">
      <c r="A8382">
        <v>2005</v>
      </c>
      <c r="B8382" t="s">
        <v>102</v>
      </c>
      <c r="C8382" t="s">
        <v>81</v>
      </c>
      <c r="D8382" t="s">
        <v>56</v>
      </c>
      <c r="E8382">
        <v>1301808</v>
      </c>
    </row>
    <row r="8383" spans="1:5" hidden="1">
      <c r="A8383">
        <v>2005</v>
      </c>
      <c r="B8383" t="s">
        <v>102</v>
      </c>
      <c r="C8383" t="s">
        <v>81</v>
      </c>
      <c r="D8383" t="s">
        <v>57</v>
      </c>
      <c r="E8383">
        <v>1146338</v>
      </c>
    </row>
    <row r="8384" spans="1:5" hidden="1">
      <c r="A8384">
        <v>2005</v>
      </c>
      <c r="B8384" t="s">
        <v>102</v>
      </c>
      <c r="C8384" t="s">
        <v>81</v>
      </c>
      <c r="D8384" t="s">
        <v>58</v>
      </c>
      <c r="E8384">
        <v>155470</v>
      </c>
    </row>
    <row r="8385" spans="1:6" hidden="1">
      <c r="A8385">
        <v>2005</v>
      </c>
      <c r="B8385" t="s">
        <v>102</v>
      </c>
      <c r="C8385" t="s">
        <v>81</v>
      </c>
      <c r="D8385" t="s">
        <v>59</v>
      </c>
      <c r="E8385">
        <v>1006881</v>
      </c>
    </row>
    <row r="8386" spans="1:6" hidden="1">
      <c r="A8386">
        <v>2005</v>
      </c>
      <c r="B8386" t="s">
        <v>102</v>
      </c>
      <c r="C8386" t="s">
        <v>81</v>
      </c>
      <c r="D8386" t="s">
        <v>61</v>
      </c>
      <c r="E8386">
        <v>35014</v>
      </c>
    </row>
    <row r="8387" spans="1:6" hidden="1">
      <c r="A8387">
        <v>2005</v>
      </c>
      <c r="B8387" t="s">
        <v>102</v>
      </c>
      <c r="C8387" t="s">
        <v>81</v>
      </c>
      <c r="D8387" t="s">
        <v>64</v>
      </c>
      <c r="E8387">
        <v>971867</v>
      </c>
    </row>
    <row r="8388" spans="1:6" hidden="1">
      <c r="A8388">
        <v>2005</v>
      </c>
      <c r="B8388" t="s">
        <v>102</v>
      </c>
      <c r="C8388" t="s">
        <v>81</v>
      </c>
      <c r="D8388" t="s">
        <v>66</v>
      </c>
      <c r="E8388">
        <v>49241</v>
      </c>
    </row>
    <row r="8389" spans="1:6" hidden="1">
      <c r="A8389">
        <v>2005</v>
      </c>
      <c r="B8389" t="s">
        <v>102</v>
      </c>
      <c r="C8389" t="s">
        <v>81</v>
      </c>
      <c r="D8389" t="s">
        <v>67</v>
      </c>
      <c r="E8389">
        <v>0</v>
      </c>
    </row>
    <row r="8390" spans="1:6" hidden="1">
      <c r="A8390">
        <v>2005</v>
      </c>
      <c r="B8390" t="s">
        <v>102</v>
      </c>
      <c r="C8390" t="s">
        <v>81</v>
      </c>
      <c r="D8390" t="s">
        <v>69</v>
      </c>
      <c r="E8390">
        <v>0</v>
      </c>
    </row>
    <row r="8391" spans="1:6" hidden="1">
      <c r="A8391">
        <v>2005</v>
      </c>
      <c r="B8391" t="s">
        <v>102</v>
      </c>
      <c r="C8391" t="s">
        <v>81</v>
      </c>
      <c r="D8391" t="s">
        <v>70</v>
      </c>
      <c r="E8391">
        <v>0</v>
      </c>
    </row>
    <row r="8392" spans="1:6" hidden="1">
      <c r="A8392">
        <v>2005</v>
      </c>
      <c r="B8392" t="s">
        <v>102</v>
      </c>
      <c r="C8392" t="s">
        <v>81</v>
      </c>
      <c r="D8392" t="s">
        <v>86</v>
      </c>
      <c r="E8392">
        <v>3083645</v>
      </c>
    </row>
    <row r="8393" spans="1:6" hidden="1">
      <c r="A8393">
        <v>2005</v>
      </c>
      <c r="B8393" t="s">
        <v>102</v>
      </c>
      <c r="C8393" t="s">
        <v>81</v>
      </c>
      <c r="D8393" t="s">
        <v>87</v>
      </c>
      <c r="E8393">
        <v>2315972</v>
      </c>
    </row>
    <row r="8394" spans="1:6" hidden="1">
      <c r="A8394">
        <v>2005</v>
      </c>
      <c r="B8394" t="s">
        <v>102</v>
      </c>
      <c r="C8394" t="s">
        <v>81</v>
      </c>
      <c r="D8394" t="s">
        <v>88</v>
      </c>
      <c r="E8394">
        <v>767673</v>
      </c>
    </row>
    <row r="8395" spans="1:6" hidden="1">
      <c r="A8395">
        <v>2005</v>
      </c>
      <c r="B8395" t="s">
        <v>102</v>
      </c>
      <c r="C8395" t="s">
        <v>81</v>
      </c>
      <c r="D8395" t="s">
        <v>77</v>
      </c>
      <c r="E8395">
        <v>245305</v>
      </c>
    </row>
    <row r="8396" spans="1:6" hidden="1">
      <c r="A8396">
        <v>2005</v>
      </c>
      <c r="B8396" t="s">
        <v>103</v>
      </c>
      <c r="C8396" t="s">
        <v>7</v>
      </c>
      <c r="D8396" t="s">
        <v>263</v>
      </c>
      <c r="E8396">
        <v>161416</v>
      </c>
    </row>
    <row r="8397" spans="1:6" hidden="1">
      <c r="A8397">
        <v>2005</v>
      </c>
      <c r="B8397" t="s">
        <v>103</v>
      </c>
      <c r="C8397" t="s">
        <v>7</v>
      </c>
      <c r="D8397" t="s">
        <v>8</v>
      </c>
      <c r="E8397">
        <v>0</v>
      </c>
      <c r="F8397">
        <v>20</v>
      </c>
    </row>
    <row r="8398" spans="1:6" hidden="1">
      <c r="A8398">
        <v>2005</v>
      </c>
      <c r="B8398" t="s">
        <v>103</v>
      </c>
      <c r="C8398" t="s">
        <v>7</v>
      </c>
      <c r="D8398" t="s">
        <v>9</v>
      </c>
      <c r="E8398">
        <v>0</v>
      </c>
      <c r="F8398">
        <v>20</v>
      </c>
    </row>
    <row r="8399" spans="1:6" hidden="1">
      <c r="A8399">
        <v>2005</v>
      </c>
      <c r="B8399" t="s">
        <v>103</v>
      </c>
      <c r="C8399" t="s">
        <v>10</v>
      </c>
      <c r="D8399" t="s">
        <v>11</v>
      </c>
      <c r="E8399">
        <v>9248</v>
      </c>
    </row>
    <row r="8400" spans="1:6" hidden="1">
      <c r="A8400">
        <v>2005</v>
      </c>
      <c r="B8400" t="s">
        <v>103</v>
      </c>
      <c r="C8400" t="s">
        <v>10</v>
      </c>
      <c r="D8400" t="s">
        <v>91</v>
      </c>
      <c r="E8400">
        <v>1345613</v>
      </c>
    </row>
    <row r="8401" spans="1:6" hidden="1">
      <c r="A8401">
        <v>2005</v>
      </c>
      <c r="B8401" t="s">
        <v>103</v>
      </c>
      <c r="C8401" t="s">
        <v>10</v>
      </c>
      <c r="D8401" t="s">
        <v>92</v>
      </c>
      <c r="E8401">
        <v>1093053</v>
      </c>
    </row>
    <row r="8402" spans="1:6" hidden="1">
      <c r="A8402">
        <v>2005</v>
      </c>
      <c r="B8402" t="s">
        <v>103</v>
      </c>
      <c r="C8402" t="s">
        <v>10</v>
      </c>
      <c r="D8402" t="s">
        <v>14</v>
      </c>
      <c r="E8402">
        <v>1285784</v>
      </c>
    </row>
    <row r="8403" spans="1:6" hidden="1">
      <c r="A8403">
        <v>2005</v>
      </c>
      <c r="B8403" t="s">
        <v>103</v>
      </c>
      <c r="C8403" t="s">
        <v>10</v>
      </c>
      <c r="D8403" t="s">
        <v>15</v>
      </c>
      <c r="E8403">
        <v>329195</v>
      </c>
    </row>
    <row r="8404" spans="1:6" hidden="1">
      <c r="A8404">
        <v>2005</v>
      </c>
      <c r="B8404" t="s">
        <v>103</v>
      </c>
      <c r="C8404" t="s">
        <v>10</v>
      </c>
      <c r="D8404" t="s">
        <v>16</v>
      </c>
      <c r="E8404">
        <v>956589</v>
      </c>
    </row>
    <row r="8405" spans="1:6" hidden="1">
      <c r="A8405">
        <v>2005</v>
      </c>
      <c r="B8405" t="s">
        <v>103</v>
      </c>
      <c r="C8405" t="s">
        <v>10</v>
      </c>
      <c r="D8405" t="s">
        <v>17</v>
      </c>
      <c r="E8405">
        <v>0</v>
      </c>
      <c r="F8405">
        <v>20</v>
      </c>
    </row>
    <row r="8406" spans="1:6" hidden="1">
      <c r="A8406">
        <v>2005</v>
      </c>
      <c r="B8406" t="s">
        <v>103</v>
      </c>
      <c r="C8406" t="s">
        <v>10</v>
      </c>
      <c r="D8406" t="s">
        <v>18</v>
      </c>
      <c r="E8406">
        <v>8165688</v>
      </c>
    </row>
    <row r="8407" spans="1:6" hidden="1">
      <c r="A8407">
        <v>2005</v>
      </c>
      <c r="B8407" t="s">
        <v>103</v>
      </c>
      <c r="C8407" t="s">
        <v>10</v>
      </c>
      <c r="D8407" t="s">
        <v>19</v>
      </c>
      <c r="E8407">
        <v>8216391</v>
      </c>
    </row>
    <row r="8408" spans="1:6" hidden="1">
      <c r="A8408">
        <v>2005</v>
      </c>
      <c r="B8408" t="s">
        <v>103</v>
      </c>
      <c r="C8408" t="s">
        <v>10</v>
      </c>
      <c r="D8408" t="s">
        <v>20</v>
      </c>
      <c r="E8408">
        <v>9315371</v>
      </c>
    </row>
    <row r="8409" spans="1:6" hidden="1">
      <c r="A8409">
        <v>2005</v>
      </c>
      <c r="B8409" t="s">
        <v>103</v>
      </c>
      <c r="C8409" t="s">
        <v>10</v>
      </c>
      <c r="D8409" t="s">
        <v>21</v>
      </c>
      <c r="E8409">
        <v>261807</v>
      </c>
    </row>
    <row r="8410" spans="1:6" hidden="1">
      <c r="A8410">
        <v>2005</v>
      </c>
      <c r="B8410" t="s">
        <v>103</v>
      </c>
      <c r="C8410" t="s">
        <v>10</v>
      </c>
      <c r="D8410" t="s">
        <v>22</v>
      </c>
      <c r="E8410">
        <v>-495784</v>
      </c>
    </row>
    <row r="8411" spans="1:6" hidden="1">
      <c r="A8411">
        <v>2005</v>
      </c>
      <c r="B8411" t="s">
        <v>103</v>
      </c>
      <c r="C8411" t="s">
        <v>23</v>
      </c>
      <c r="D8411" t="s">
        <v>24</v>
      </c>
      <c r="E8411">
        <v>152408</v>
      </c>
    </row>
    <row r="8412" spans="1:6" hidden="1">
      <c r="A8412">
        <v>2005</v>
      </c>
      <c r="B8412" t="s">
        <v>103</v>
      </c>
      <c r="C8412" t="s">
        <v>23</v>
      </c>
      <c r="D8412" t="s">
        <v>25</v>
      </c>
      <c r="E8412">
        <v>142905</v>
      </c>
    </row>
    <row r="8413" spans="1:6" hidden="1">
      <c r="A8413">
        <v>2005</v>
      </c>
      <c r="B8413" t="s">
        <v>103</v>
      </c>
      <c r="C8413" t="s">
        <v>23</v>
      </c>
      <c r="D8413" t="s">
        <v>26</v>
      </c>
      <c r="E8413">
        <v>9502</v>
      </c>
    </row>
    <row r="8414" spans="1:6" hidden="1">
      <c r="A8414">
        <v>2005</v>
      </c>
      <c r="B8414" t="s">
        <v>103</v>
      </c>
      <c r="C8414" t="s">
        <v>23</v>
      </c>
      <c r="D8414" t="s">
        <v>27</v>
      </c>
      <c r="E8414">
        <v>421</v>
      </c>
    </row>
    <row r="8415" spans="1:6" hidden="1">
      <c r="A8415">
        <v>2005</v>
      </c>
      <c r="B8415" t="s">
        <v>103</v>
      </c>
      <c r="C8415" t="s">
        <v>23</v>
      </c>
      <c r="D8415" t="s">
        <v>29</v>
      </c>
      <c r="E8415">
        <v>421</v>
      </c>
    </row>
    <row r="8416" spans="1:6" hidden="1">
      <c r="A8416">
        <v>2005</v>
      </c>
      <c r="B8416" t="s">
        <v>103</v>
      </c>
      <c r="C8416" t="s">
        <v>23</v>
      </c>
      <c r="D8416" t="s">
        <v>33</v>
      </c>
      <c r="E8416">
        <v>77747</v>
      </c>
    </row>
    <row r="8417" spans="1:5" hidden="1">
      <c r="A8417">
        <v>2005</v>
      </c>
      <c r="B8417" t="s">
        <v>103</v>
      </c>
      <c r="C8417" t="s">
        <v>23</v>
      </c>
      <c r="D8417" t="s">
        <v>34</v>
      </c>
      <c r="E8417">
        <v>72504</v>
      </c>
    </row>
    <row r="8418" spans="1:5" hidden="1">
      <c r="A8418">
        <v>2005</v>
      </c>
      <c r="B8418" t="s">
        <v>103</v>
      </c>
      <c r="C8418" t="s">
        <v>23</v>
      </c>
      <c r="D8418" t="s">
        <v>35</v>
      </c>
      <c r="E8418">
        <v>159189</v>
      </c>
    </row>
    <row r="8419" spans="1:5" hidden="1">
      <c r="A8419">
        <v>2005</v>
      </c>
      <c r="B8419" t="s">
        <v>103</v>
      </c>
      <c r="C8419" t="s">
        <v>23</v>
      </c>
      <c r="D8419" t="s">
        <v>39</v>
      </c>
      <c r="E8419">
        <v>0</v>
      </c>
    </row>
    <row r="8420" spans="1:5" hidden="1">
      <c r="A8420">
        <v>2005</v>
      </c>
      <c r="B8420" t="s">
        <v>103</v>
      </c>
      <c r="C8420" t="s">
        <v>23</v>
      </c>
      <c r="D8420" t="s">
        <v>40</v>
      </c>
      <c r="E8420">
        <v>0</v>
      </c>
    </row>
    <row r="8421" spans="1:5" hidden="1">
      <c r="A8421">
        <v>2005</v>
      </c>
      <c r="B8421" t="s">
        <v>103</v>
      </c>
      <c r="C8421" t="s">
        <v>23</v>
      </c>
      <c r="D8421" t="s">
        <v>41</v>
      </c>
      <c r="E8421">
        <v>0</v>
      </c>
    </row>
    <row r="8422" spans="1:5" hidden="1">
      <c r="A8422">
        <v>2005</v>
      </c>
      <c r="B8422" t="s">
        <v>103</v>
      </c>
      <c r="C8422" t="s">
        <v>23</v>
      </c>
      <c r="D8422" t="s">
        <v>42</v>
      </c>
      <c r="E8422">
        <v>0</v>
      </c>
    </row>
    <row r="8423" spans="1:5" hidden="1">
      <c r="A8423">
        <v>2005</v>
      </c>
      <c r="B8423" t="s">
        <v>103</v>
      </c>
      <c r="C8423" t="s">
        <v>23</v>
      </c>
      <c r="D8423" t="s">
        <v>43</v>
      </c>
      <c r="E8423">
        <v>0</v>
      </c>
    </row>
    <row r="8424" spans="1:5" hidden="1">
      <c r="A8424">
        <v>2005</v>
      </c>
      <c r="B8424" t="s">
        <v>103</v>
      </c>
      <c r="C8424" t="s">
        <v>23</v>
      </c>
      <c r="D8424" t="s">
        <v>44</v>
      </c>
      <c r="E8424">
        <v>5243</v>
      </c>
    </row>
    <row r="8425" spans="1:5" hidden="1">
      <c r="A8425">
        <v>2005</v>
      </c>
      <c r="B8425" t="s">
        <v>103</v>
      </c>
      <c r="C8425" t="s">
        <v>23</v>
      </c>
      <c r="D8425" t="s">
        <v>45</v>
      </c>
      <c r="E8425">
        <v>760161</v>
      </c>
    </row>
    <row r="8426" spans="1:5" hidden="1">
      <c r="A8426">
        <v>2005</v>
      </c>
      <c r="B8426" t="s">
        <v>103</v>
      </c>
      <c r="C8426" t="s">
        <v>23</v>
      </c>
      <c r="D8426" t="s">
        <v>46</v>
      </c>
      <c r="E8426">
        <v>733798</v>
      </c>
    </row>
    <row r="8427" spans="1:5" hidden="1">
      <c r="A8427">
        <v>2005</v>
      </c>
      <c r="B8427" t="s">
        <v>103</v>
      </c>
      <c r="C8427" t="s">
        <v>23</v>
      </c>
      <c r="D8427" t="s">
        <v>47</v>
      </c>
      <c r="E8427">
        <v>26363</v>
      </c>
    </row>
    <row r="8428" spans="1:5" hidden="1">
      <c r="A8428">
        <v>2005</v>
      </c>
      <c r="B8428" t="s">
        <v>103</v>
      </c>
      <c r="C8428" t="s">
        <v>23</v>
      </c>
      <c r="D8428" t="s">
        <v>48</v>
      </c>
      <c r="E8428">
        <v>1406702</v>
      </c>
    </row>
    <row r="8429" spans="1:5" hidden="1">
      <c r="A8429">
        <v>2005</v>
      </c>
      <c r="B8429" t="s">
        <v>103</v>
      </c>
      <c r="C8429" t="s">
        <v>23</v>
      </c>
      <c r="D8429" t="s">
        <v>49</v>
      </c>
      <c r="E8429">
        <v>1203480</v>
      </c>
    </row>
    <row r="8430" spans="1:5" hidden="1">
      <c r="A8430">
        <v>2005</v>
      </c>
      <c r="B8430" t="s">
        <v>103</v>
      </c>
      <c r="C8430" t="s">
        <v>23</v>
      </c>
      <c r="D8430" t="s">
        <v>50</v>
      </c>
      <c r="E8430">
        <v>782847</v>
      </c>
    </row>
    <row r="8431" spans="1:5" hidden="1">
      <c r="A8431">
        <v>2005</v>
      </c>
      <c r="B8431" t="s">
        <v>103</v>
      </c>
      <c r="C8431" t="s">
        <v>23</v>
      </c>
      <c r="D8431" t="s">
        <v>51</v>
      </c>
      <c r="E8431">
        <v>75546</v>
      </c>
    </row>
    <row r="8432" spans="1:5" hidden="1">
      <c r="A8432">
        <v>2005</v>
      </c>
      <c r="B8432" t="s">
        <v>103</v>
      </c>
      <c r="C8432" t="s">
        <v>23</v>
      </c>
      <c r="D8432" t="s">
        <v>52</v>
      </c>
      <c r="E8432">
        <v>338029</v>
      </c>
    </row>
    <row r="8433" spans="1:5" hidden="1">
      <c r="A8433">
        <v>2005</v>
      </c>
      <c r="B8433" t="s">
        <v>103</v>
      </c>
      <c r="C8433" t="s">
        <v>23</v>
      </c>
      <c r="D8433" t="s">
        <v>53</v>
      </c>
      <c r="E8433">
        <v>7058</v>
      </c>
    </row>
    <row r="8434" spans="1:5" hidden="1">
      <c r="A8434">
        <v>2005</v>
      </c>
      <c r="B8434" t="s">
        <v>103</v>
      </c>
      <c r="C8434" t="s">
        <v>23</v>
      </c>
      <c r="D8434" t="s">
        <v>54</v>
      </c>
      <c r="E8434">
        <v>0</v>
      </c>
    </row>
    <row r="8435" spans="1:5" hidden="1">
      <c r="A8435">
        <v>2005</v>
      </c>
      <c r="B8435" t="s">
        <v>103</v>
      </c>
      <c r="C8435" t="s">
        <v>23</v>
      </c>
      <c r="D8435" t="s">
        <v>55</v>
      </c>
      <c r="E8435">
        <v>394</v>
      </c>
    </row>
    <row r="8436" spans="1:5" hidden="1">
      <c r="A8436">
        <v>2005</v>
      </c>
      <c r="B8436" t="s">
        <v>103</v>
      </c>
      <c r="C8436" t="s">
        <v>23</v>
      </c>
      <c r="D8436" t="s">
        <v>56</v>
      </c>
      <c r="E8436">
        <v>202828</v>
      </c>
    </row>
    <row r="8437" spans="1:5" hidden="1">
      <c r="A8437">
        <v>2005</v>
      </c>
      <c r="B8437" t="s">
        <v>103</v>
      </c>
      <c r="C8437" t="s">
        <v>23</v>
      </c>
      <c r="D8437" t="s">
        <v>57</v>
      </c>
      <c r="E8437">
        <v>159161</v>
      </c>
    </row>
    <row r="8438" spans="1:5" hidden="1">
      <c r="A8438">
        <v>2005</v>
      </c>
      <c r="B8438" t="s">
        <v>103</v>
      </c>
      <c r="C8438" t="s">
        <v>23</v>
      </c>
      <c r="D8438" t="s">
        <v>58</v>
      </c>
      <c r="E8438">
        <v>43667</v>
      </c>
    </row>
    <row r="8439" spans="1:5" hidden="1">
      <c r="A8439">
        <v>2005</v>
      </c>
      <c r="B8439" t="s">
        <v>103</v>
      </c>
      <c r="C8439" t="s">
        <v>23</v>
      </c>
      <c r="D8439" t="s">
        <v>59</v>
      </c>
      <c r="E8439">
        <v>455327</v>
      </c>
    </row>
    <row r="8440" spans="1:5" hidden="1">
      <c r="A8440">
        <v>2005</v>
      </c>
      <c r="B8440" t="s">
        <v>103</v>
      </c>
      <c r="C8440" t="s">
        <v>23</v>
      </c>
      <c r="D8440" t="s">
        <v>60</v>
      </c>
      <c r="E8440">
        <v>31168</v>
      </c>
    </row>
    <row r="8441" spans="1:5" hidden="1">
      <c r="A8441">
        <v>2005</v>
      </c>
      <c r="B8441" t="s">
        <v>103</v>
      </c>
      <c r="C8441" t="s">
        <v>23</v>
      </c>
      <c r="D8441" t="s">
        <v>64</v>
      </c>
      <c r="E8441">
        <v>424159</v>
      </c>
    </row>
    <row r="8442" spans="1:5" hidden="1">
      <c r="A8442">
        <v>2005</v>
      </c>
      <c r="B8442" t="s">
        <v>103</v>
      </c>
      <c r="C8442" t="s">
        <v>23</v>
      </c>
      <c r="D8442" t="s">
        <v>66</v>
      </c>
      <c r="E8442">
        <v>0</v>
      </c>
    </row>
    <row r="8443" spans="1:5" hidden="1">
      <c r="A8443">
        <v>2005</v>
      </c>
      <c r="B8443" t="s">
        <v>103</v>
      </c>
      <c r="C8443" t="s">
        <v>23</v>
      </c>
      <c r="D8443" t="s">
        <v>67</v>
      </c>
      <c r="E8443">
        <v>0</v>
      </c>
    </row>
    <row r="8444" spans="1:5" hidden="1">
      <c r="A8444">
        <v>2005</v>
      </c>
      <c r="B8444" t="s">
        <v>103</v>
      </c>
      <c r="C8444" t="s">
        <v>23</v>
      </c>
      <c r="D8444" t="s">
        <v>68</v>
      </c>
      <c r="E8444">
        <v>0</v>
      </c>
    </row>
    <row r="8445" spans="1:5" hidden="1">
      <c r="A8445">
        <v>2005</v>
      </c>
      <c r="B8445" t="s">
        <v>103</v>
      </c>
      <c r="C8445" t="s">
        <v>23</v>
      </c>
      <c r="D8445" t="s">
        <v>70</v>
      </c>
      <c r="E8445">
        <v>0</v>
      </c>
    </row>
    <row r="8446" spans="1:5" hidden="1">
      <c r="A8446">
        <v>2005</v>
      </c>
      <c r="B8446" t="s">
        <v>103</v>
      </c>
      <c r="C8446" t="s">
        <v>23</v>
      </c>
      <c r="D8446" t="s">
        <v>71</v>
      </c>
      <c r="E8446">
        <v>0</v>
      </c>
    </row>
    <row r="8447" spans="1:5" hidden="1">
      <c r="A8447">
        <v>2005</v>
      </c>
      <c r="B8447" t="s">
        <v>103</v>
      </c>
      <c r="C8447" t="s">
        <v>23</v>
      </c>
      <c r="D8447" t="s">
        <v>72</v>
      </c>
      <c r="E8447">
        <v>1926005</v>
      </c>
    </row>
    <row r="8448" spans="1:5" hidden="1">
      <c r="A8448">
        <v>2005</v>
      </c>
      <c r="B8448" t="s">
        <v>103</v>
      </c>
      <c r="C8448" t="s">
        <v>23</v>
      </c>
      <c r="D8448" t="s">
        <v>73</v>
      </c>
      <c r="E8448">
        <v>8003824</v>
      </c>
    </row>
    <row r="8449" spans="1:5" hidden="1">
      <c r="A8449">
        <v>2005</v>
      </c>
      <c r="B8449" t="s">
        <v>103</v>
      </c>
      <c r="C8449" t="s">
        <v>23</v>
      </c>
      <c r="D8449" t="s">
        <v>74</v>
      </c>
      <c r="E8449">
        <v>8003824</v>
      </c>
    </row>
    <row r="8450" spans="1:5" hidden="1">
      <c r="A8450">
        <v>2005</v>
      </c>
      <c r="B8450" t="s">
        <v>103</v>
      </c>
      <c r="C8450" t="s">
        <v>23</v>
      </c>
      <c r="D8450" t="s">
        <v>76</v>
      </c>
      <c r="E8450">
        <v>757591</v>
      </c>
    </row>
    <row r="8451" spans="1:5" hidden="1">
      <c r="A8451">
        <v>2005</v>
      </c>
      <c r="B8451" t="s">
        <v>103</v>
      </c>
      <c r="C8451" t="s">
        <v>23</v>
      </c>
      <c r="D8451" t="s">
        <v>77</v>
      </c>
      <c r="E8451">
        <v>252559</v>
      </c>
    </row>
    <row r="8452" spans="1:5" hidden="1">
      <c r="A8452">
        <v>2005</v>
      </c>
      <c r="B8452" t="s">
        <v>103</v>
      </c>
      <c r="C8452" t="s">
        <v>23</v>
      </c>
      <c r="D8452" t="s">
        <v>78</v>
      </c>
      <c r="E8452">
        <v>745522</v>
      </c>
    </row>
    <row r="8453" spans="1:5" hidden="1">
      <c r="A8453">
        <v>2005</v>
      </c>
      <c r="B8453" t="s">
        <v>103</v>
      </c>
      <c r="C8453" t="s">
        <v>23</v>
      </c>
      <c r="D8453" t="s">
        <v>79</v>
      </c>
      <c r="E8453">
        <v>11827</v>
      </c>
    </row>
    <row r="8454" spans="1:5" hidden="1">
      <c r="A8454">
        <v>2005</v>
      </c>
      <c r="B8454" t="s">
        <v>103</v>
      </c>
      <c r="C8454" t="s">
        <v>23</v>
      </c>
      <c r="D8454" t="s">
        <v>80</v>
      </c>
      <c r="E8454">
        <v>242</v>
      </c>
    </row>
    <row r="8455" spans="1:5" hidden="1">
      <c r="A8455">
        <v>2005</v>
      </c>
      <c r="B8455" t="s">
        <v>103</v>
      </c>
      <c r="C8455" t="s">
        <v>81</v>
      </c>
      <c r="D8455" t="s">
        <v>24</v>
      </c>
      <c r="E8455">
        <v>5768869</v>
      </c>
    </row>
    <row r="8456" spans="1:5" hidden="1">
      <c r="A8456">
        <v>2005</v>
      </c>
      <c r="B8456" t="s">
        <v>103</v>
      </c>
      <c r="C8456" t="s">
        <v>81</v>
      </c>
      <c r="D8456" t="s">
        <v>25</v>
      </c>
      <c r="E8456">
        <v>4910476</v>
      </c>
    </row>
    <row r="8457" spans="1:5" hidden="1">
      <c r="A8457">
        <v>2005</v>
      </c>
      <c r="B8457" t="s">
        <v>103</v>
      </c>
      <c r="C8457" t="s">
        <v>81</v>
      </c>
      <c r="D8457" t="s">
        <v>26</v>
      </c>
      <c r="E8457">
        <v>858393</v>
      </c>
    </row>
    <row r="8458" spans="1:5" hidden="1">
      <c r="A8458">
        <v>2005</v>
      </c>
      <c r="B8458" t="s">
        <v>103</v>
      </c>
      <c r="C8458" t="s">
        <v>81</v>
      </c>
      <c r="D8458" t="s">
        <v>30</v>
      </c>
      <c r="E8458">
        <v>93000</v>
      </c>
    </row>
    <row r="8459" spans="1:5" hidden="1">
      <c r="A8459">
        <v>2005</v>
      </c>
      <c r="B8459" t="s">
        <v>103</v>
      </c>
      <c r="C8459" t="s">
        <v>81</v>
      </c>
      <c r="D8459" t="s">
        <v>32</v>
      </c>
      <c r="E8459">
        <v>93000</v>
      </c>
    </row>
    <row r="8460" spans="1:5" hidden="1">
      <c r="A8460">
        <v>2005</v>
      </c>
      <c r="B8460" t="s">
        <v>103</v>
      </c>
      <c r="C8460" t="s">
        <v>81</v>
      </c>
      <c r="D8460" t="s">
        <v>33</v>
      </c>
      <c r="E8460">
        <v>1188781</v>
      </c>
    </row>
    <row r="8461" spans="1:5" hidden="1">
      <c r="A8461">
        <v>2005</v>
      </c>
      <c r="B8461" t="s">
        <v>103</v>
      </c>
      <c r="C8461" t="s">
        <v>81</v>
      </c>
      <c r="D8461" t="s">
        <v>34</v>
      </c>
      <c r="E8461">
        <v>61999</v>
      </c>
    </row>
    <row r="8462" spans="1:5" hidden="1">
      <c r="A8462">
        <v>2005</v>
      </c>
      <c r="B8462" t="s">
        <v>103</v>
      </c>
      <c r="C8462" t="s">
        <v>81</v>
      </c>
      <c r="D8462" t="s">
        <v>35</v>
      </c>
      <c r="E8462">
        <v>52643</v>
      </c>
    </row>
    <row r="8463" spans="1:5" hidden="1">
      <c r="A8463">
        <v>2005</v>
      </c>
      <c r="B8463" t="s">
        <v>103</v>
      </c>
      <c r="C8463" t="s">
        <v>81</v>
      </c>
      <c r="D8463" t="s">
        <v>36</v>
      </c>
      <c r="E8463">
        <v>1102264</v>
      </c>
    </row>
    <row r="8464" spans="1:5" hidden="1">
      <c r="A8464">
        <v>2005</v>
      </c>
      <c r="B8464" t="s">
        <v>103</v>
      </c>
      <c r="C8464" t="s">
        <v>81</v>
      </c>
      <c r="D8464" t="s">
        <v>37</v>
      </c>
      <c r="E8464">
        <v>151761</v>
      </c>
    </row>
    <row r="8465" spans="1:5" hidden="1">
      <c r="A8465">
        <v>2005</v>
      </c>
      <c r="B8465" t="s">
        <v>103</v>
      </c>
      <c r="C8465" t="s">
        <v>81</v>
      </c>
      <c r="D8465" t="s">
        <v>38</v>
      </c>
      <c r="E8465">
        <v>950503</v>
      </c>
    </row>
    <row r="8466" spans="1:5" hidden="1">
      <c r="A8466">
        <v>2005</v>
      </c>
      <c r="B8466" t="s">
        <v>103</v>
      </c>
      <c r="C8466" t="s">
        <v>81</v>
      </c>
      <c r="D8466" t="s">
        <v>39</v>
      </c>
      <c r="E8466">
        <v>0</v>
      </c>
    </row>
    <row r="8467" spans="1:5" hidden="1">
      <c r="A8467">
        <v>2005</v>
      </c>
      <c r="B8467" t="s">
        <v>103</v>
      </c>
      <c r="C8467" t="s">
        <v>81</v>
      </c>
      <c r="D8467" t="s">
        <v>40</v>
      </c>
      <c r="E8467">
        <v>8088</v>
      </c>
    </row>
    <row r="8468" spans="1:5" hidden="1">
      <c r="A8468">
        <v>2005</v>
      </c>
      <c r="B8468" t="s">
        <v>103</v>
      </c>
      <c r="C8468" t="s">
        <v>81</v>
      </c>
      <c r="D8468" t="s">
        <v>41</v>
      </c>
      <c r="E8468">
        <v>1031</v>
      </c>
    </row>
    <row r="8469" spans="1:5" hidden="1">
      <c r="A8469">
        <v>2005</v>
      </c>
      <c r="B8469" t="s">
        <v>103</v>
      </c>
      <c r="C8469" t="s">
        <v>81</v>
      </c>
      <c r="D8469" t="s">
        <v>42</v>
      </c>
      <c r="E8469">
        <v>7058</v>
      </c>
    </row>
    <row r="8470" spans="1:5" hidden="1">
      <c r="A8470">
        <v>2005</v>
      </c>
      <c r="B8470" t="s">
        <v>103</v>
      </c>
      <c r="C8470" t="s">
        <v>81</v>
      </c>
      <c r="D8470" t="s">
        <v>43</v>
      </c>
      <c r="E8470">
        <v>0</v>
      </c>
    </row>
    <row r="8471" spans="1:5" hidden="1">
      <c r="A8471">
        <v>2005</v>
      </c>
      <c r="B8471" t="s">
        <v>103</v>
      </c>
      <c r="C8471" t="s">
        <v>81</v>
      </c>
      <c r="D8471" t="s">
        <v>44</v>
      </c>
      <c r="E8471">
        <v>16430</v>
      </c>
    </row>
    <row r="8472" spans="1:5" hidden="1">
      <c r="A8472">
        <v>2005</v>
      </c>
      <c r="B8472" t="s">
        <v>103</v>
      </c>
      <c r="C8472" t="s">
        <v>81</v>
      </c>
      <c r="D8472" t="s">
        <v>48</v>
      </c>
      <c r="E8472">
        <v>2565256</v>
      </c>
    </row>
    <row r="8473" spans="1:5" hidden="1">
      <c r="A8473">
        <v>2005</v>
      </c>
      <c r="B8473" t="s">
        <v>103</v>
      </c>
      <c r="C8473" t="s">
        <v>81</v>
      </c>
      <c r="D8473" t="s">
        <v>49</v>
      </c>
      <c r="E8473">
        <v>394</v>
      </c>
    </row>
    <row r="8474" spans="1:5" hidden="1">
      <c r="A8474">
        <v>2005</v>
      </c>
      <c r="B8474" t="s">
        <v>103</v>
      </c>
      <c r="C8474" t="s">
        <v>81</v>
      </c>
      <c r="D8474" t="s">
        <v>50</v>
      </c>
      <c r="E8474">
        <v>0</v>
      </c>
    </row>
    <row r="8475" spans="1:5" hidden="1">
      <c r="A8475">
        <v>2005</v>
      </c>
      <c r="B8475" t="s">
        <v>103</v>
      </c>
      <c r="C8475" t="s">
        <v>81</v>
      </c>
      <c r="D8475" t="s">
        <v>51</v>
      </c>
      <c r="E8475">
        <v>394</v>
      </c>
    </row>
    <row r="8476" spans="1:5" hidden="1">
      <c r="A8476">
        <v>2005</v>
      </c>
      <c r="B8476" t="s">
        <v>103</v>
      </c>
      <c r="C8476" t="s">
        <v>81</v>
      </c>
      <c r="D8476" t="s">
        <v>52</v>
      </c>
      <c r="E8476">
        <v>0</v>
      </c>
    </row>
    <row r="8477" spans="1:5" hidden="1">
      <c r="A8477">
        <v>2005</v>
      </c>
      <c r="B8477" t="s">
        <v>103</v>
      </c>
      <c r="C8477" t="s">
        <v>81</v>
      </c>
      <c r="D8477" t="s">
        <v>53</v>
      </c>
      <c r="E8477">
        <v>0</v>
      </c>
    </row>
    <row r="8478" spans="1:5" hidden="1">
      <c r="A8478">
        <v>2005</v>
      </c>
      <c r="B8478" t="s">
        <v>103</v>
      </c>
      <c r="C8478" t="s">
        <v>81</v>
      </c>
      <c r="D8478" t="s">
        <v>54</v>
      </c>
      <c r="E8478">
        <v>0</v>
      </c>
    </row>
    <row r="8479" spans="1:5" hidden="1">
      <c r="A8479">
        <v>2005</v>
      </c>
      <c r="B8479" t="s">
        <v>103</v>
      </c>
      <c r="C8479" t="s">
        <v>81</v>
      </c>
      <c r="D8479" t="s">
        <v>55</v>
      </c>
      <c r="E8479">
        <v>1263053</v>
      </c>
    </row>
    <row r="8480" spans="1:5" hidden="1">
      <c r="A8480">
        <v>2005</v>
      </c>
      <c r="B8480" t="s">
        <v>103</v>
      </c>
      <c r="C8480" t="s">
        <v>81</v>
      </c>
      <c r="D8480" t="s">
        <v>56</v>
      </c>
      <c r="E8480">
        <v>1301808</v>
      </c>
    </row>
    <row r="8481" spans="1:6" hidden="1">
      <c r="A8481">
        <v>2005</v>
      </c>
      <c r="B8481" t="s">
        <v>103</v>
      </c>
      <c r="C8481" t="s">
        <v>81</v>
      </c>
      <c r="D8481" t="s">
        <v>57</v>
      </c>
      <c r="E8481">
        <v>1146338</v>
      </c>
    </row>
    <row r="8482" spans="1:6" hidden="1">
      <c r="A8482">
        <v>2005</v>
      </c>
      <c r="B8482" t="s">
        <v>103</v>
      </c>
      <c r="C8482" t="s">
        <v>81</v>
      </c>
      <c r="D8482" t="s">
        <v>58</v>
      </c>
      <c r="E8482">
        <v>155470</v>
      </c>
    </row>
    <row r="8483" spans="1:6" hidden="1">
      <c r="A8483">
        <v>2005</v>
      </c>
      <c r="B8483" t="s">
        <v>103</v>
      </c>
      <c r="C8483" t="s">
        <v>81</v>
      </c>
      <c r="D8483" t="s">
        <v>59</v>
      </c>
      <c r="E8483">
        <v>1206618</v>
      </c>
    </row>
    <row r="8484" spans="1:6" hidden="1">
      <c r="A8484">
        <v>2005</v>
      </c>
      <c r="B8484" t="s">
        <v>103</v>
      </c>
      <c r="C8484" t="s">
        <v>81</v>
      </c>
      <c r="D8484" t="s">
        <v>61</v>
      </c>
      <c r="E8484">
        <v>35014</v>
      </c>
    </row>
    <row r="8485" spans="1:6" hidden="1">
      <c r="A8485">
        <v>2005</v>
      </c>
      <c r="B8485" t="s">
        <v>103</v>
      </c>
      <c r="C8485" t="s">
        <v>81</v>
      </c>
      <c r="D8485" t="s">
        <v>64</v>
      </c>
      <c r="E8485">
        <v>1171604</v>
      </c>
    </row>
    <row r="8486" spans="1:6" hidden="1">
      <c r="A8486">
        <v>2005</v>
      </c>
      <c r="B8486" t="s">
        <v>103</v>
      </c>
      <c r="C8486" t="s">
        <v>81</v>
      </c>
      <c r="D8486" t="s">
        <v>66</v>
      </c>
      <c r="E8486">
        <v>49241</v>
      </c>
    </row>
    <row r="8487" spans="1:6" hidden="1">
      <c r="A8487">
        <v>2005</v>
      </c>
      <c r="B8487" t="s">
        <v>103</v>
      </c>
      <c r="C8487" t="s">
        <v>81</v>
      </c>
      <c r="D8487" t="s">
        <v>67</v>
      </c>
      <c r="E8487">
        <v>0</v>
      </c>
    </row>
    <row r="8488" spans="1:6" hidden="1">
      <c r="A8488">
        <v>2005</v>
      </c>
      <c r="B8488" t="s">
        <v>103</v>
      </c>
      <c r="C8488" t="s">
        <v>81</v>
      </c>
      <c r="D8488" t="s">
        <v>69</v>
      </c>
      <c r="E8488">
        <v>0</v>
      </c>
    </row>
    <row r="8489" spans="1:6" hidden="1">
      <c r="A8489">
        <v>2005</v>
      </c>
      <c r="B8489" t="s">
        <v>103</v>
      </c>
      <c r="C8489" t="s">
        <v>81</v>
      </c>
      <c r="D8489" t="s">
        <v>70</v>
      </c>
      <c r="E8489">
        <v>0</v>
      </c>
    </row>
    <row r="8490" spans="1:6" hidden="1">
      <c r="A8490">
        <v>2005</v>
      </c>
      <c r="B8490" t="s">
        <v>103</v>
      </c>
      <c r="C8490" t="s">
        <v>81</v>
      </c>
      <c r="D8490" t="s">
        <v>86</v>
      </c>
      <c r="E8490">
        <v>3271618</v>
      </c>
    </row>
    <row r="8491" spans="1:6" hidden="1">
      <c r="A8491">
        <v>2005</v>
      </c>
      <c r="B8491" t="s">
        <v>103</v>
      </c>
      <c r="C8491" t="s">
        <v>81</v>
      </c>
      <c r="D8491" t="s">
        <v>87</v>
      </c>
      <c r="E8491">
        <v>2343988</v>
      </c>
    </row>
    <row r="8492" spans="1:6" hidden="1">
      <c r="A8492">
        <v>2005</v>
      </c>
      <c r="B8492" t="s">
        <v>103</v>
      </c>
      <c r="C8492" t="s">
        <v>81</v>
      </c>
      <c r="D8492" t="s">
        <v>88</v>
      </c>
      <c r="E8492">
        <v>768468</v>
      </c>
    </row>
    <row r="8493" spans="1:6" hidden="1">
      <c r="A8493">
        <v>2005</v>
      </c>
      <c r="B8493" t="s">
        <v>103</v>
      </c>
      <c r="C8493" t="s">
        <v>81</v>
      </c>
      <c r="D8493" t="s">
        <v>89</v>
      </c>
      <c r="E8493">
        <v>159161</v>
      </c>
    </row>
    <row r="8494" spans="1:6" hidden="1">
      <c r="A8494">
        <v>2005</v>
      </c>
      <c r="B8494" t="s">
        <v>103</v>
      </c>
      <c r="C8494" t="s">
        <v>81</v>
      </c>
      <c r="D8494" t="s">
        <v>77</v>
      </c>
      <c r="E8494">
        <v>252559</v>
      </c>
    </row>
    <row r="8495" spans="1:6" hidden="1">
      <c r="A8495">
        <v>2005</v>
      </c>
      <c r="B8495" t="s">
        <v>104</v>
      </c>
      <c r="C8495" t="s">
        <v>7</v>
      </c>
      <c r="D8495" t="s">
        <v>263</v>
      </c>
      <c r="E8495">
        <v>-40154</v>
      </c>
    </row>
    <row r="8496" spans="1:6" hidden="1">
      <c r="A8496">
        <v>2005</v>
      </c>
      <c r="B8496" t="s">
        <v>104</v>
      </c>
      <c r="C8496" t="s">
        <v>7</v>
      </c>
      <c r="D8496" t="s">
        <v>8</v>
      </c>
      <c r="E8496">
        <v>0</v>
      </c>
      <c r="F8496">
        <v>20</v>
      </c>
    </row>
    <row r="8497" spans="1:6" hidden="1">
      <c r="A8497">
        <v>2005</v>
      </c>
      <c r="B8497" t="s">
        <v>104</v>
      </c>
      <c r="C8497" t="s">
        <v>7</v>
      </c>
      <c r="D8497" t="s">
        <v>9</v>
      </c>
      <c r="E8497">
        <v>0</v>
      </c>
      <c r="F8497">
        <v>20</v>
      </c>
    </row>
    <row r="8498" spans="1:6" hidden="1">
      <c r="A8498">
        <v>2005</v>
      </c>
      <c r="B8498" t="s">
        <v>104</v>
      </c>
      <c r="C8498" t="s">
        <v>10</v>
      </c>
      <c r="D8498" t="s">
        <v>11</v>
      </c>
      <c r="E8498">
        <v>-16412</v>
      </c>
    </row>
    <row r="8499" spans="1:6" hidden="1">
      <c r="A8499">
        <v>2005</v>
      </c>
      <c r="B8499" t="s">
        <v>104</v>
      </c>
      <c r="C8499" t="s">
        <v>10</v>
      </c>
      <c r="D8499" t="s">
        <v>91</v>
      </c>
      <c r="E8499">
        <v>39251</v>
      </c>
    </row>
    <row r="8500" spans="1:6" hidden="1">
      <c r="A8500">
        <v>2005</v>
      </c>
      <c r="B8500" t="s">
        <v>104</v>
      </c>
      <c r="C8500" t="s">
        <v>10</v>
      </c>
      <c r="D8500" t="s">
        <v>92</v>
      </c>
      <c r="E8500">
        <v>31997</v>
      </c>
    </row>
    <row r="8501" spans="1:6" hidden="1">
      <c r="A8501">
        <v>2005</v>
      </c>
      <c r="B8501" t="s">
        <v>104</v>
      </c>
      <c r="C8501" t="s">
        <v>10</v>
      </c>
      <c r="D8501" t="s">
        <v>14</v>
      </c>
      <c r="E8501">
        <v>7283</v>
      </c>
    </row>
    <row r="8502" spans="1:6" hidden="1">
      <c r="A8502">
        <v>2005</v>
      </c>
      <c r="B8502" t="s">
        <v>104</v>
      </c>
      <c r="C8502" t="s">
        <v>10</v>
      </c>
      <c r="D8502" t="s">
        <v>17</v>
      </c>
      <c r="E8502">
        <v>0</v>
      </c>
      <c r="F8502">
        <v>20</v>
      </c>
    </row>
    <row r="8503" spans="1:6" hidden="1">
      <c r="A8503">
        <v>2005</v>
      </c>
      <c r="B8503" t="s">
        <v>104</v>
      </c>
      <c r="C8503" t="s">
        <v>10</v>
      </c>
      <c r="D8503" t="s">
        <v>18</v>
      </c>
      <c r="E8503">
        <v>8379</v>
      </c>
    </row>
    <row r="8504" spans="1:6" hidden="1">
      <c r="A8504">
        <v>2005</v>
      </c>
      <c r="B8504" t="s">
        <v>104</v>
      </c>
      <c r="C8504" t="s">
        <v>10</v>
      </c>
      <c r="D8504" t="s">
        <v>19</v>
      </c>
      <c r="E8504">
        <v>193670</v>
      </c>
    </row>
    <row r="8505" spans="1:6" hidden="1">
      <c r="A8505">
        <v>2005</v>
      </c>
      <c r="B8505" t="s">
        <v>104</v>
      </c>
      <c r="C8505" t="s">
        <v>10</v>
      </c>
      <c r="D8505" t="s">
        <v>20</v>
      </c>
      <c r="E8505">
        <v>-9158</v>
      </c>
    </row>
    <row r="8506" spans="1:6" hidden="1">
      <c r="A8506">
        <v>2005</v>
      </c>
      <c r="B8506" t="s">
        <v>104</v>
      </c>
      <c r="C8506" t="s">
        <v>10</v>
      </c>
      <c r="D8506" t="s">
        <v>21</v>
      </c>
      <c r="E8506">
        <v>-9158</v>
      </c>
    </row>
    <row r="8507" spans="1:6" hidden="1">
      <c r="A8507">
        <v>2005</v>
      </c>
      <c r="B8507" t="s">
        <v>104</v>
      </c>
      <c r="C8507" t="s">
        <v>10</v>
      </c>
      <c r="D8507" t="s">
        <v>22</v>
      </c>
      <c r="E8507">
        <v>-32054</v>
      </c>
    </row>
    <row r="8508" spans="1:6" hidden="1">
      <c r="A8508">
        <v>2005</v>
      </c>
      <c r="B8508" t="s">
        <v>104</v>
      </c>
      <c r="C8508" t="s">
        <v>23</v>
      </c>
      <c r="D8508" t="s">
        <v>24</v>
      </c>
      <c r="E8508">
        <v>31888</v>
      </c>
    </row>
    <row r="8509" spans="1:6" hidden="1">
      <c r="A8509">
        <v>2005</v>
      </c>
      <c r="B8509" t="s">
        <v>104</v>
      </c>
      <c r="C8509" t="s">
        <v>23</v>
      </c>
      <c r="D8509" t="s">
        <v>25</v>
      </c>
      <c r="E8509">
        <v>25492</v>
      </c>
    </row>
    <row r="8510" spans="1:6" hidden="1">
      <c r="A8510">
        <v>2005</v>
      </c>
      <c r="B8510" t="s">
        <v>104</v>
      </c>
      <c r="C8510" t="s">
        <v>23</v>
      </c>
      <c r="D8510" t="s">
        <v>26</v>
      </c>
      <c r="E8510">
        <v>6396</v>
      </c>
    </row>
    <row r="8511" spans="1:6" hidden="1">
      <c r="A8511">
        <v>2005</v>
      </c>
      <c r="B8511" t="s">
        <v>104</v>
      </c>
      <c r="C8511" t="s">
        <v>23</v>
      </c>
      <c r="D8511" t="s">
        <v>27</v>
      </c>
      <c r="E8511">
        <v>80</v>
      </c>
    </row>
    <row r="8512" spans="1:6" hidden="1">
      <c r="A8512">
        <v>2005</v>
      </c>
      <c r="B8512" t="s">
        <v>104</v>
      </c>
      <c r="C8512" t="s">
        <v>23</v>
      </c>
      <c r="D8512" t="s">
        <v>29</v>
      </c>
      <c r="E8512">
        <v>80</v>
      </c>
    </row>
    <row r="8513" spans="1:5" hidden="1">
      <c r="A8513">
        <v>2005</v>
      </c>
      <c r="B8513" t="s">
        <v>104</v>
      </c>
      <c r="C8513" t="s">
        <v>23</v>
      </c>
      <c r="D8513" t="s">
        <v>33</v>
      </c>
      <c r="E8513">
        <v>262</v>
      </c>
    </row>
    <row r="8514" spans="1:5" hidden="1">
      <c r="A8514">
        <v>2005</v>
      </c>
      <c r="B8514" t="s">
        <v>104</v>
      </c>
      <c r="C8514" t="s">
        <v>23</v>
      </c>
      <c r="D8514" t="s">
        <v>34</v>
      </c>
      <c r="E8514">
        <v>262</v>
      </c>
    </row>
    <row r="8515" spans="1:5" hidden="1">
      <c r="A8515">
        <v>2005</v>
      </c>
      <c r="B8515" t="s">
        <v>104</v>
      </c>
      <c r="C8515" t="s">
        <v>23</v>
      </c>
      <c r="D8515" t="s">
        <v>35</v>
      </c>
      <c r="E8515">
        <v>1012</v>
      </c>
    </row>
    <row r="8516" spans="1:5" hidden="1">
      <c r="A8516">
        <v>2005</v>
      </c>
      <c r="B8516" t="s">
        <v>104</v>
      </c>
      <c r="C8516" t="s">
        <v>23</v>
      </c>
      <c r="D8516" t="s">
        <v>39</v>
      </c>
      <c r="E8516">
        <v>0</v>
      </c>
    </row>
    <row r="8517" spans="1:5" hidden="1">
      <c r="A8517">
        <v>2005</v>
      </c>
      <c r="B8517" t="s">
        <v>104</v>
      </c>
      <c r="C8517" t="s">
        <v>23</v>
      </c>
      <c r="D8517" t="s">
        <v>40</v>
      </c>
      <c r="E8517">
        <v>0</v>
      </c>
    </row>
    <row r="8518" spans="1:5" hidden="1">
      <c r="A8518">
        <v>2005</v>
      </c>
      <c r="B8518" t="s">
        <v>104</v>
      </c>
      <c r="C8518" t="s">
        <v>23</v>
      </c>
      <c r="D8518" t="s">
        <v>41</v>
      </c>
      <c r="E8518">
        <v>0</v>
      </c>
    </row>
    <row r="8519" spans="1:5" hidden="1">
      <c r="A8519">
        <v>2005</v>
      </c>
      <c r="B8519" t="s">
        <v>104</v>
      </c>
      <c r="C8519" t="s">
        <v>23</v>
      </c>
      <c r="D8519" t="s">
        <v>42</v>
      </c>
      <c r="E8519">
        <v>0</v>
      </c>
    </row>
    <row r="8520" spans="1:5" hidden="1">
      <c r="A8520">
        <v>2005</v>
      </c>
      <c r="B8520" t="s">
        <v>104</v>
      </c>
      <c r="C8520" t="s">
        <v>23</v>
      </c>
      <c r="D8520" t="s">
        <v>43</v>
      </c>
      <c r="E8520">
        <v>0</v>
      </c>
    </row>
    <row r="8521" spans="1:5" hidden="1">
      <c r="A8521">
        <v>2005</v>
      </c>
      <c r="B8521" t="s">
        <v>104</v>
      </c>
      <c r="C8521" t="s">
        <v>23</v>
      </c>
      <c r="D8521" t="s">
        <v>44</v>
      </c>
      <c r="E8521">
        <v>0</v>
      </c>
    </row>
    <row r="8522" spans="1:5" hidden="1">
      <c r="A8522">
        <v>2005</v>
      </c>
      <c r="B8522" t="s">
        <v>104</v>
      </c>
      <c r="C8522" t="s">
        <v>23</v>
      </c>
      <c r="D8522" t="s">
        <v>45</v>
      </c>
      <c r="E8522">
        <v>0</v>
      </c>
    </row>
    <row r="8523" spans="1:5" hidden="1">
      <c r="A8523">
        <v>2005</v>
      </c>
      <c r="B8523" t="s">
        <v>104</v>
      </c>
      <c r="C8523" t="s">
        <v>23</v>
      </c>
      <c r="D8523" t="s">
        <v>46</v>
      </c>
      <c r="E8523">
        <v>0</v>
      </c>
    </row>
    <row r="8524" spans="1:5" hidden="1">
      <c r="A8524">
        <v>2005</v>
      </c>
      <c r="B8524" t="s">
        <v>104</v>
      </c>
      <c r="C8524" t="s">
        <v>23</v>
      </c>
      <c r="D8524" t="s">
        <v>47</v>
      </c>
      <c r="E8524">
        <v>0</v>
      </c>
    </row>
    <row r="8525" spans="1:5" hidden="1">
      <c r="A8525">
        <v>2005</v>
      </c>
      <c r="B8525" t="s">
        <v>104</v>
      </c>
      <c r="C8525" t="s">
        <v>23</v>
      </c>
      <c r="D8525" t="s">
        <v>48</v>
      </c>
      <c r="E8525">
        <v>202996</v>
      </c>
    </row>
    <row r="8526" spans="1:5" hidden="1">
      <c r="A8526">
        <v>2005</v>
      </c>
      <c r="B8526" t="s">
        <v>104</v>
      </c>
      <c r="C8526" t="s">
        <v>23</v>
      </c>
      <c r="D8526" t="s">
        <v>55</v>
      </c>
      <c r="E8526">
        <v>168</v>
      </c>
    </row>
    <row r="8527" spans="1:5" hidden="1">
      <c r="A8527">
        <v>2005</v>
      </c>
      <c r="B8527" t="s">
        <v>104</v>
      </c>
      <c r="C8527" t="s">
        <v>23</v>
      </c>
      <c r="D8527" t="s">
        <v>56</v>
      </c>
      <c r="E8527">
        <v>202828</v>
      </c>
    </row>
    <row r="8528" spans="1:5" hidden="1">
      <c r="A8528">
        <v>2005</v>
      </c>
      <c r="B8528" t="s">
        <v>104</v>
      </c>
      <c r="C8528" t="s">
        <v>23</v>
      </c>
      <c r="D8528" t="s">
        <v>57</v>
      </c>
      <c r="E8528">
        <v>159161</v>
      </c>
    </row>
    <row r="8529" spans="1:5" hidden="1">
      <c r="A8529">
        <v>2005</v>
      </c>
      <c r="B8529" t="s">
        <v>104</v>
      </c>
      <c r="C8529" t="s">
        <v>23</v>
      </c>
      <c r="D8529" t="s">
        <v>58</v>
      </c>
      <c r="E8529">
        <v>43667</v>
      </c>
    </row>
    <row r="8530" spans="1:5" hidden="1">
      <c r="A8530">
        <v>2005</v>
      </c>
      <c r="B8530" t="s">
        <v>104</v>
      </c>
      <c r="C8530" t="s">
        <v>23</v>
      </c>
      <c r="D8530" t="s">
        <v>59</v>
      </c>
      <c r="E8530">
        <v>14446</v>
      </c>
    </row>
    <row r="8531" spans="1:5" hidden="1">
      <c r="A8531">
        <v>2005</v>
      </c>
      <c r="B8531" t="s">
        <v>104</v>
      </c>
      <c r="C8531" t="s">
        <v>23</v>
      </c>
      <c r="D8531" t="s">
        <v>60</v>
      </c>
      <c r="E8531">
        <v>0</v>
      </c>
    </row>
    <row r="8532" spans="1:5" hidden="1">
      <c r="A8532">
        <v>2005</v>
      </c>
      <c r="B8532" t="s">
        <v>104</v>
      </c>
      <c r="C8532" t="s">
        <v>23</v>
      </c>
      <c r="D8532" t="s">
        <v>64</v>
      </c>
      <c r="E8532">
        <v>14446</v>
      </c>
    </row>
    <row r="8533" spans="1:5" hidden="1">
      <c r="A8533">
        <v>2005</v>
      </c>
      <c r="B8533" t="s">
        <v>104</v>
      </c>
      <c r="C8533" t="s">
        <v>23</v>
      </c>
      <c r="D8533" t="s">
        <v>66</v>
      </c>
      <c r="E8533">
        <v>0</v>
      </c>
    </row>
    <row r="8534" spans="1:5" hidden="1">
      <c r="A8534">
        <v>2005</v>
      </c>
      <c r="B8534" t="s">
        <v>104</v>
      </c>
      <c r="C8534" t="s">
        <v>23</v>
      </c>
      <c r="D8534" t="s">
        <v>67</v>
      </c>
      <c r="E8534">
        <v>0</v>
      </c>
    </row>
    <row r="8535" spans="1:5" hidden="1">
      <c r="A8535">
        <v>2005</v>
      </c>
      <c r="B8535" t="s">
        <v>104</v>
      </c>
      <c r="C8535" t="s">
        <v>23</v>
      </c>
      <c r="D8535" t="s">
        <v>68</v>
      </c>
      <c r="E8535">
        <v>0</v>
      </c>
    </row>
    <row r="8536" spans="1:5" hidden="1">
      <c r="A8536">
        <v>2005</v>
      </c>
      <c r="B8536" t="s">
        <v>104</v>
      </c>
      <c r="C8536" t="s">
        <v>23</v>
      </c>
      <c r="D8536" t="s">
        <v>70</v>
      </c>
      <c r="E8536">
        <v>0</v>
      </c>
    </row>
    <row r="8537" spans="1:5" hidden="1">
      <c r="A8537">
        <v>2005</v>
      </c>
      <c r="B8537" t="s">
        <v>104</v>
      </c>
      <c r="C8537" t="s">
        <v>23</v>
      </c>
      <c r="D8537" t="s">
        <v>71</v>
      </c>
      <c r="E8537">
        <v>0</v>
      </c>
    </row>
    <row r="8538" spans="1:5" hidden="1">
      <c r="A8538">
        <v>2005</v>
      </c>
      <c r="B8538" t="s">
        <v>104</v>
      </c>
      <c r="C8538" t="s">
        <v>23</v>
      </c>
      <c r="D8538" t="s">
        <v>72</v>
      </c>
      <c r="E8538">
        <v>148722</v>
      </c>
    </row>
    <row r="8539" spans="1:5" hidden="1">
      <c r="A8539">
        <v>2005</v>
      </c>
      <c r="B8539" t="s">
        <v>104</v>
      </c>
      <c r="C8539" t="s">
        <v>23</v>
      </c>
      <c r="D8539" t="s">
        <v>73</v>
      </c>
      <c r="E8539">
        <v>202828</v>
      </c>
    </row>
    <row r="8540" spans="1:5" hidden="1">
      <c r="A8540">
        <v>2005</v>
      </c>
      <c r="B8540" t="s">
        <v>104</v>
      </c>
      <c r="C8540" t="s">
        <v>23</v>
      </c>
      <c r="D8540" t="s">
        <v>74</v>
      </c>
      <c r="E8540">
        <v>202828</v>
      </c>
    </row>
    <row r="8541" spans="1:5" hidden="1">
      <c r="A8541">
        <v>2005</v>
      </c>
      <c r="B8541" t="s">
        <v>104</v>
      </c>
      <c r="C8541" t="s">
        <v>23</v>
      </c>
      <c r="D8541" t="s">
        <v>76</v>
      </c>
      <c r="E8541">
        <v>22896</v>
      </c>
    </row>
    <row r="8542" spans="1:5" hidden="1">
      <c r="A8542">
        <v>2005</v>
      </c>
      <c r="B8542" t="s">
        <v>104</v>
      </c>
      <c r="C8542" t="s">
        <v>23</v>
      </c>
      <c r="D8542" t="s">
        <v>77</v>
      </c>
      <c r="E8542">
        <v>7255</v>
      </c>
    </row>
    <row r="8543" spans="1:5" hidden="1">
      <c r="A8543">
        <v>2005</v>
      </c>
      <c r="B8543" t="s">
        <v>104</v>
      </c>
      <c r="C8543" t="s">
        <v>23</v>
      </c>
      <c r="D8543" t="s">
        <v>78</v>
      </c>
      <c r="E8543">
        <v>22105</v>
      </c>
    </row>
    <row r="8544" spans="1:5" hidden="1">
      <c r="A8544">
        <v>2005</v>
      </c>
      <c r="B8544" t="s">
        <v>104</v>
      </c>
      <c r="C8544" t="s">
        <v>23</v>
      </c>
      <c r="D8544" t="s">
        <v>79</v>
      </c>
      <c r="E8544">
        <v>791</v>
      </c>
    </row>
    <row r="8545" spans="1:5" hidden="1">
      <c r="A8545">
        <v>2005</v>
      </c>
      <c r="B8545" t="s">
        <v>104</v>
      </c>
      <c r="C8545" t="s">
        <v>23</v>
      </c>
      <c r="D8545" t="s">
        <v>80</v>
      </c>
      <c r="E8545">
        <v>0</v>
      </c>
    </row>
    <row r="8546" spans="1:5" hidden="1">
      <c r="A8546">
        <v>2005</v>
      </c>
      <c r="B8546" t="s">
        <v>104</v>
      </c>
      <c r="C8546" t="s">
        <v>81</v>
      </c>
      <c r="D8546" t="s">
        <v>30</v>
      </c>
      <c r="E8546">
        <v>0</v>
      </c>
    </row>
    <row r="8547" spans="1:5" hidden="1">
      <c r="A8547">
        <v>2005</v>
      </c>
      <c r="B8547" t="s">
        <v>104</v>
      </c>
      <c r="C8547" t="s">
        <v>81</v>
      </c>
      <c r="D8547" t="s">
        <v>32</v>
      </c>
      <c r="E8547">
        <v>0</v>
      </c>
    </row>
    <row r="8548" spans="1:5" hidden="1">
      <c r="A8548">
        <v>2005</v>
      </c>
      <c r="B8548" t="s">
        <v>104</v>
      </c>
      <c r="C8548" t="s">
        <v>81</v>
      </c>
      <c r="D8548" t="s">
        <v>33</v>
      </c>
      <c r="E8548">
        <v>1358</v>
      </c>
    </row>
    <row r="8549" spans="1:5" hidden="1">
      <c r="A8549">
        <v>2005</v>
      </c>
      <c r="B8549" t="s">
        <v>104</v>
      </c>
      <c r="C8549" t="s">
        <v>81</v>
      </c>
      <c r="D8549" t="s">
        <v>34</v>
      </c>
      <c r="E8549">
        <v>1358</v>
      </c>
    </row>
    <row r="8550" spans="1:5" hidden="1">
      <c r="A8550">
        <v>2005</v>
      </c>
      <c r="B8550" t="s">
        <v>104</v>
      </c>
      <c r="C8550" t="s">
        <v>81</v>
      </c>
      <c r="D8550" t="s">
        <v>35</v>
      </c>
      <c r="E8550">
        <v>1143</v>
      </c>
    </row>
    <row r="8551" spans="1:5" hidden="1">
      <c r="A8551">
        <v>2005</v>
      </c>
      <c r="B8551" t="s">
        <v>104</v>
      </c>
      <c r="C8551" t="s">
        <v>81</v>
      </c>
      <c r="D8551" t="s">
        <v>36</v>
      </c>
      <c r="E8551">
        <v>0</v>
      </c>
    </row>
    <row r="8552" spans="1:5" hidden="1">
      <c r="A8552">
        <v>2005</v>
      </c>
      <c r="B8552" t="s">
        <v>104</v>
      </c>
      <c r="C8552" t="s">
        <v>81</v>
      </c>
      <c r="D8552" t="s">
        <v>37</v>
      </c>
      <c r="E8552">
        <v>0</v>
      </c>
    </row>
    <row r="8553" spans="1:5" hidden="1">
      <c r="A8553">
        <v>2005</v>
      </c>
      <c r="B8553" t="s">
        <v>104</v>
      </c>
      <c r="C8553" t="s">
        <v>81</v>
      </c>
      <c r="D8553" t="s">
        <v>38</v>
      </c>
      <c r="E8553">
        <v>0</v>
      </c>
    </row>
    <row r="8554" spans="1:5" hidden="1">
      <c r="A8554">
        <v>2005</v>
      </c>
      <c r="B8554" t="s">
        <v>104</v>
      </c>
      <c r="C8554" t="s">
        <v>81</v>
      </c>
      <c r="D8554" t="s">
        <v>39</v>
      </c>
      <c r="E8554">
        <v>0</v>
      </c>
    </row>
    <row r="8555" spans="1:5" hidden="1">
      <c r="A8555">
        <v>2005</v>
      </c>
      <c r="B8555" t="s">
        <v>104</v>
      </c>
      <c r="C8555" t="s">
        <v>81</v>
      </c>
      <c r="D8555" t="s">
        <v>40</v>
      </c>
      <c r="E8555">
        <v>0</v>
      </c>
    </row>
    <row r="8556" spans="1:5" hidden="1">
      <c r="A8556">
        <v>2005</v>
      </c>
      <c r="B8556" t="s">
        <v>104</v>
      </c>
      <c r="C8556" t="s">
        <v>81</v>
      </c>
      <c r="D8556" t="s">
        <v>41</v>
      </c>
      <c r="E8556">
        <v>0</v>
      </c>
    </row>
    <row r="8557" spans="1:5" hidden="1">
      <c r="A8557">
        <v>2005</v>
      </c>
      <c r="B8557" t="s">
        <v>104</v>
      </c>
      <c r="C8557" t="s">
        <v>81</v>
      </c>
      <c r="D8557" t="s">
        <v>42</v>
      </c>
      <c r="E8557">
        <v>0</v>
      </c>
    </row>
    <row r="8558" spans="1:5" hidden="1">
      <c r="A8558">
        <v>2005</v>
      </c>
      <c r="B8558" t="s">
        <v>104</v>
      </c>
      <c r="C8558" t="s">
        <v>81</v>
      </c>
      <c r="D8558" t="s">
        <v>43</v>
      </c>
      <c r="E8558">
        <v>0</v>
      </c>
    </row>
    <row r="8559" spans="1:5" hidden="1">
      <c r="A8559">
        <v>2005</v>
      </c>
      <c r="B8559" t="s">
        <v>104</v>
      </c>
      <c r="C8559" t="s">
        <v>81</v>
      </c>
      <c r="D8559" t="s">
        <v>44</v>
      </c>
      <c r="E8559">
        <v>0</v>
      </c>
    </row>
    <row r="8560" spans="1:5" hidden="1">
      <c r="A8560">
        <v>2005</v>
      </c>
      <c r="B8560" t="s">
        <v>104</v>
      </c>
      <c r="C8560" t="s">
        <v>81</v>
      </c>
      <c r="D8560" t="s">
        <v>48</v>
      </c>
      <c r="E8560">
        <v>168</v>
      </c>
    </row>
    <row r="8561" spans="1:5" hidden="1">
      <c r="A8561">
        <v>2005</v>
      </c>
      <c r="B8561" t="s">
        <v>104</v>
      </c>
      <c r="C8561" t="s">
        <v>81</v>
      </c>
      <c r="D8561" t="s">
        <v>49</v>
      </c>
      <c r="E8561">
        <v>168</v>
      </c>
    </row>
    <row r="8562" spans="1:5" hidden="1">
      <c r="A8562">
        <v>2005</v>
      </c>
      <c r="B8562" t="s">
        <v>104</v>
      </c>
      <c r="C8562" t="s">
        <v>81</v>
      </c>
      <c r="D8562" t="s">
        <v>50</v>
      </c>
      <c r="E8562">
        <v>0</v>
      </c>
    </row>
    <row r="8563" spans="1:5" hidden="1">
      <c r="A8563">
        <v>2005</v>
      </c>
      <c r="B8563" t="s">
        <v>104</v>
      </c>
      <c r="C8563" t="s">
        <v>81</v>
      </c>
      <c r="D8563" t="s">
        <v>51</v>
      </c>
      <c r="E8563">
        <v>168</v>
      </c>
    </row>
    <row r="8564" spans="1:5" hidden="1">
      <c r="A8564">
        <v>2005</v>
      </c>
      <c r="B8564" t="s">
        <v>104</v>
      </c>
      <c r="C8564" t="s">
        <v>81</v>
      </c>
      <c r="D8564" t="s">
        <v>52</v>
      </c>
      <c r="E8564">
        <v>0</v>
      </c>
    </row>
    <row r="8565" spans="1:5" hidden="1">
      <c r="A8565">
        <v>2005</v>
      </c>
      <c r="B8565" t="s">
        <v>104</v>
      </c>
      <c r="C8565" t="s">
        <v>81</v>
      </c>
      <c r="D8565" t="s">
        <v>53</v>
      </c>
      <c r="E8565">
        <v>0</v>
      </c>
    </row>
    <row r="8566" spans="1:5" hidden="1">
      <c r="A8566">
        <v>2005</v>
      </c>
      <c r="B8566" t="s">
        <v>104</v>
      </c>
      <c r="C8566" t="s">
        <v>81</v>
      </c>
      <c r="D8566" t="s">
        <v>54</v>
      </c>
      <c r="E8566">
        <v>0</v>
      </c>
    </row>
    <row r="8567" spans="1:5" hidden="1">
      <c r="A8567">
        <v>2005</v>
      </c>
      <c r="B8567" t="s">
        <v>104</v>
      </c>
      <c r="C8567" t="s">
        <v>81</v>
      </c>
      <c r="D8567" t="s">
        <v>59</v>
      </c>
      <c r="E8567">
        <v>199737</v>
      </c>
    </row>
    <row r="8568" spans="1:5" hidden="1">
      <c r="A8568">
        <v>2005</v>
      </c>
      <c r="B8568" t="s">
        <v>104</v>
      </c>
      <c r="C8568" t="s">
        <v>81</v>
      </c>
      <c r="D8568" t="s">
        <v>61</v>
      </c>
      <c r="E8568">
        <v>0</v>
      </c>
    </row>
    <row r="8569" spans="1:5" hidden="1">
      <c r="A8569">
        <v>2005</v>
      </c>
      <c r="B8569" t="s">
        <v>104</v>
      </c>
      <c r="C8569" t="s">
        <v>81</v>
      </c>
      <c r="D8569" t="s">
        <v>64</v>
      </c>
      <c r="E8569">
        <v>199737</v>
      </c>
    </row>
    <row r="8570" spans="1:5" hidden="1">
      <c r="A8570">
        <v>2005</v>
      </c>
      <c r="B8570" t="s">
        <v>104</v>
      </c>
      <c r="C8570" t="s">
        <v>81</v>
      </c>
      <c r="D8570" t="s">
        <v>67</v>
      </c>
      <c r="E8570">
        <v>0</v>
      </c>
    </row>
    <row r="8571" spans="1:5" hidden="1">
      <c r="A8571">
        <v>2005</v>
      </c>
      <c r="B8571" t="s">
        <v>104</v>
      </c>
      <c r="C8571" t="s">
        <v>81</v>
      </c>
      <c r="D8571" t="s">
        <v>69</v>
      </c>
      <c r="E8571">
        <v>0</v>
      </c>
    </row>
    <row r="8572" spans="1:5" hidden="1">
      <c r="A8572">
        <v>2005</v>
      </c>
      <c r="B8572" t="s">
        <v>104</v>
      </c>
      <c r="C8572" t="s">
        <v>81</v>
      </c>
      <c r="D8572" t="s">
        <v>70</v>
      </c>
      <c r="E8572">
        <v>0</v>
      </c>
    </row>
    <row r="8573" spans="1:5" hidden="1">
      <c r="A8573">
        <v>2005</v>
      </c>
      <c r="B8573" t="s">
        <v>104</v>
      </c>
      <c r="C8573" t="s">
        <v>81</v>
      </c>
      <c r="D8573" t="s">
        <v>86</v>
      </c>
      <c r="E8573">
        <v>187973</v>
      </c>
    </row>
    <row r="8574" spans="1:5" hidden="1">
      <c r="A8574">
        <v>2005</v>
      </c>
      <c r="B8574" t="s">
        <v>104</v>
      </c>
      <c r="C8574" t="s">
        <v>81</v>
      </c>
      <c r="D8574" t="s">
        <v>87</v>
      </c>
      <c r="E8574">
        <v>28016</v>
      </c>
    </row>
    <row r="8575" spans="1:5" hidden="1">
      <c r="A8575">
        <v>2005</v>
      </c>
      <c r="B8575" t="s">
        <v>104</v>
      </c>
      <c r="C8575" t="s">
        <v>81</v>
      </c>
      <c r="D8575" t="s">
        <v>88</v>
      </c>
      <c r="E8575">
        <v>795</v>
      </c>
    </row>
    <row r="8576" spans="1:5" hidden="1">
      <c r="A8576">
        <v>2005</v>
      </c>
      <c r="B8576" t="s">
        <v>104</v>
      </c>
      <c r="C8576" t="s">
        <v>81</v>
      </c>
      <c r="D8576" t="s">
        <v>89</v>
      </c>
      <c r="E8576">
        <v>159161</v>
      </c>
    </row>
    <row r="8577" spans="1:5" hidden="1">
      <c r="A8577">
        <v>2005</v>
      </c>
      <c r="B8577" t="s">
        <v>104</v>
      </c>
      <c r="C8577" t="s">
        <v>81</v>
      </c>
      <c r="D8577" t="s">
        <v>77</v>
      </c>
      <c r="E8577">
        <v>7255</v>
      </c>
    </row>
    <row r="8578" spans="1:5" hidden="1">
      <c r="A8578">
        <v>2005</v>
      </c>
      <c r="B8578" t="s">
        <v>105</v>
      </c>
      <c r="C8578" t="s">
        <v>10</v>
      </c>
      <c r="D8578" t="s">
        <v>91</v>
      </c>
      <c r="E8578">
        <v>1512522</v>
      </c>
    </row>
    <row r="8579" spans="1:5" hidden="1">
      <c r="A8579">
        <v>2005</v>
      </c>
      <c r="B8579" t="s">
        <v>105</v>
      </c>
      <c r="C8579" t="s">
        <v>10</v>
      </c>
      <c r="D8579" t="s">
        <v>92</v>
      </c>
      <c r="E8579">
        <v>1512522</v>
      </c>
    </row>
    <row r="8580" spans="1:5" hidden="1">
      <c r="A8580">
        <v>2005</v>
      </c>
      <c r="B8580" t="s">
        <v>105</v>
      </c>
      <c r="C8580" t="s">
        <v>23</v>
      </c>
      <c r="D8580" t="s">
        <v>27</v>
      </c>
      <c r="E8580">
        <v>1574923</v>
      </c>
    </row>
    <row r="8581" spans="1:5" hidden="1">
      <c r="A8581">
        <v>2005</v>
      </c>
      <c r="B8581" t="s">
        <v>105</v>
      </c>
      <c r="C8581" t="s">
        <v>23</v>
      </c>
      <c r="D8581" t="s">
        <v>28</v>
      </c>
      <c r="E8581">
        <v>1574923</v>
      </c>
    </row>
    <row r="8582" spans="1:5" hidden="1">
      <c r="A8582">
        <v>2005</v>
      </c>
      <c r="B8582" t="s">
        <v>105</v>
      </c>
      <c r="C8582" t="s">
        <v>81</v>
      </c>
      <c r="D8582" t="s">
        <v>85</v>
      </c>
      <c r="E8582">
        <v>1512522</v>
      </c>
    </row>
    <row r="8583" spans="1:5" hidden="1">
      <c r="A8583">
        <v>2005</v>
      </c>
      <c r="B8583" t="s">
        <v>105</v>
      </c>
      <c r="C8583" t="s">
        <v>81</v>
      </c>
      <c r="D8583" t="s">
        <v>30</v>
      </c>
      <c r="E8583">
        <v>62401</v>
      </c>
    </row>
    <row r="8584" spans="1:5" hidden="1">
      <c r="A8584">
        <v>2005</v>
      </c>
      <c r="B8584" t="s">
        <v>105</v>
      </c>
      <c r="C8584" t="s">
        <v>81</v>
      </c>
      <c r="D8584" t="s">
        <v>31</v>
      </c>
      <c r="E8584">
        <v>62401</v>
      </c>
    </row>
    <row r="8585" spans="1:5" hidden="1">
      <c r="A8585">
        <v>2005</v>
      </c>
      <c r="B8585" t="s">
        <v>106</v>
      </c>
      <c r="C8585" t="s">
        <v>7</v>
      </c>
      <c r="D8585" t="s">
        <v>263</v>
      </c>
      <c r="E8585">
        <v>-279881</v>
      </c>
    </row>
    <row r="8586" spans="1:5" hidden="1">
      <c r="A8586">
        <v>2005</v>
      </c>
      <c r="B8586" t="s">
        <v>106</v>
      </c>
      <c r="C8586" t="s">
        <v>10</v>
      </c>
      <c r="D8586" t="s">
        <v>11</v>
      </c>
      <c r="E8586">
        <v>1421300</v>
      </c>
    </row>
    <row r="8587" spans="1:5" hidden="1">
      <c r="A8587">
        <v>2005</v>
      </c>
      <c r="B8587" t="s">
        <v>106</v>
      </c>
      <c r="C8587" t="s">
        <v>10</v>
      </c>
      <c r="D8587" t="s">
        <v>107</v>
      </c>
      <c r="E8587">
        <v>1953169</v>
      </c>
    </row>
    <row r="8588" spans="1:5" hidden="1">
      <c r="A8588">
        <v>2005</v>
      </c>
      <c r="B8588" t="s">
        <v>106</v>
      </c>
      <c r="C8588" t="s">
        <v>10</v>
      </c>
      <c r="D8588" t="s">
        <v>108</v>
      </c>
      <c r="E8588">
        <v>1593582</v>
      </c>
    </row>
    <row r="8589" spans="1:5" hidden="1">
      <c r="A8589">
        <v>2005</v>
      </c>
      <c r="B8589" t="s">
        <v>106</v>
      </c>
      <c r="C8589" t="s">
        <v>10</v>
      </c>
      <c r="D8589" t="s">
        <v>22</v>
      </c>
      <c r="E8589">
        <v>1423119</v>
      </c>
    </row>
    <row r="8590" spans="1:5" hidden="1">
      <c r="A8590">
        <v>2005</v>
      </c>
      <c r="B8590" t="s">
        <v>106</v>
      </c>
      <c r="C8590" t="s">
        <v>23</v>
      </c>
      <c r="D8590" t="s">
        <v>24</v>
      </c>
      <c r="E8590">
        <v>305918</v>
      </c>
    </row>
    <row r="8591" spans="1:5" hidden="1">
      <c r="A8591">
        <v>2005</v>
      </c>
      <c r="B8591" t="s">
        <v>106</v>
      </c>
      <c r="C8591" t="s">
        <v>23</v>
      </c>
      <c r="D8591" t="s">
        <v>25</v>
      </c>
      <c r="E8591">
        <v>305918</v>
      </c>
    </row>
    <row r="8592" spans="1:5" hidden="1">
      <c r="A8592">
        <v>2005</v>
      </c>
      <c r="B8592" t="s">
        <v>106</v>
      </c>
      <c r="C8592" t="s">
        <v>23</v>
      </c>
      <c r="D8592" t="s">
        <v>26</v>
      </c>
      <c r="E8592">
        <v>0</v>
      </c>
    </row>
    <row r="8593" spans="1:5" hidden="1">
      <c r="A8593">
        <v>2005</v>
      </c>
      <c r="B8593" t="s">
        <v>106</v>
      </c>
      <c r="C8593" t="s">
        <v>23</v>
      </c>
      <c r="D8593" t="s">
        <v>30</v>
      </c>
      <c r="E8593">
        <v>117992</v>
      </c>
    </row>
    <row r="8594" spans="1:5" hidden="1">
      <c r="A8594">
        <v>2005</v>
      </c>
      <c r="B8594" t="s">
        <v>106</v>
      </c>
      <c r="C8594" t="s">
        <v>23</v>
      </c>
      <c r="D8594" t="s">
        <v>31</v>
      </c>
      <c r="E8594">
        <v>0</v>
      </c>
    </row>
    <row r="8595" spans="1:5" hidden="1">
      <c r="A8595">
        <v>2005</v>
      </c>
      <c r="B8595" t="s">
        <v>106</v>
      </c>
      <c r="C8595" t="s">
        <v>23</v>
      </c>
      <c r="D8595" t="s">
        <v>32</v>
      </c>
      <c r="E8595">
        <v>117992</v>
      </c>
    </row>
    <row r="8596" spans="1:5" hidden="1">
      <c r="A8596">
        <v>2005</v>
      </c>
      <c r="B8596" t="s">
        <v>106</v>
      </c>
      <c r="C8596" t="s">
        <v>23</v>
      </c>
      <c r="D8596" t="s">
        <v>33</v>
      </c>
      <c r="E8596">
        <v>279006</v>
      </c>
    </row>
    <row r="8597" spans="1:5" hidden="1">
      <c r="A8597">
        <v>2005</v>
      </c>
      <c r="B8597" t="s">
        <v>106</v>
      </c>
      <c r="C8597" t="s">
        <v>23</v>
      </c>
      <c r="D8597" t="s">
        <v>34</v>
      </c>
      <c r="E8597">
        <v>250158</v>
      </c>
    </row>
    <row r="8598" spans="1:5" hidden="1">
      <c r="A8598">
        <v>2005</v>
      </c>
      <c r="B8598" t="s">
        <v>106</v>
      </c>
      <c r="C8598" t="s">
        <v>23</v>
      </c>
      <c r="D8598" t="s">
        <v>35</v>
      </c>
      <c r="E8598">
        <v>287710</v>
      </c>
    </row>
    <row r="8599" spans="1:5" hidden="1">
      <c r="A8599">
        <v>2005</v>
      </c>
      <c r="B8599" t="s">
        <v>106</v>
      </c>
      <c r="C8599" t="s">
        <v>23</v>
      </c>
      <c r="D8599" t="s">
        <v>36</v>
      </c>
      <c r="E8599">
        <v>11310</v>
      </c>
    </row>
    <row r="8600" spans="1:5" hidden="1">
      <c r="A8600">
        <v>2005</v>
      </c>
      <c r="B8600" t="s">
        <v>106</v>
      </c>
      <c r="C8600" t="s">
        <v>23</v>
      </c>
      <c r="D8600" t="s">
        <v>37</v>
      </c>
      <c r="E8600">
        <v>11310</v>
      </c>
    </row>
    <row r="8601" spans="1:5" hidden="1">
      <c r="A8601">
        <v>2005</v>
      </c>
      <c r="B8601" t="s">
        <v>106</v>
      </c>
      <c r="C8601" t="s">
        <v>23</v>
      </c>
      <c r="D8601" t="s">
        <v>38</v>
      </c>
      <c r="E8601">
        <v>0</v>
      </c>
    </row>
    <row r="8602" spans="1:5" hidden="1">
      <c r="A8602">
        <v>2005</v>
      </c>
      <c r="B8602" t="s">
        <v>106</v>
      </c>
      <c r="C8602" t="s">
        <v>23</v>
      </c>
      <c r="D8602" t="s">
        <v>39</v>
      </c>
      <c r="E8602">
        <v>17538</v>
      </c>
    </row>
    <row r="8603" spans="1:5" hidden="1">
      <c r="A8603">
        <v>2005</v>
      </c>
      <c r="B8603" t="s">
        <v>106</v>
      </c>
      <c r="C8603" t="s">
        <v>23</v>
      </c>
      <c r="D8603" t="s">
        <v>40</v>
      </c>
      <c r="E8603">
        <v>0</v>
      </c>
    </row>
    <row r="8604" spans="1:5" hidden="1">
      <c r="A8604">
        <v>2005</v>
      </c>
      <c r="B8604" t="s">
        <v>106</v>
      </c>
      <c r="C8604" t="s">
        <v>23</v>
      </c>
      <c r="D8604" t="s">
        <v>41</v>
      </c>
      <c r="E8604">
        <v>0</v>
      </c>
    </row>
    <row r="8605" spans="1:5" hidden="1">
      <c r="A8605">
        <v>2005</v>
      </c>
      <c r="B8605" t="s">
        <v>106</v>
      </c>
      <c r="C8605" t="s">
        <v>23</v>
      </c>
      <c r="D8605" t="s">
        <v>42</v>
      </c>
      <c r="E8605">
        <v>0</v>
      </c>
    </row>
    <row r="8606" spans="1:5" hidden="1">
      <c r="A8606">
        <v>2005</v>
      </c>
      <c r="B8606" t="s">
        <v>106</v>
      </c>
      <c r="C8606" t="s">
        <v>23</v>
      </c>
      <c r="D8606" t="s">
        <v>43</v>
      </c>
      <c r="E8606">
        <v>0</v>
      </c>
    </row>
    <row r="8607" spans="1:5" hidden="1">
      <c r="A8607">
        <v>2005</v>
      </c>
      <c r="B8607" t="s">
        <v>106</v>
      </c>
      <c r="C8607" t="s">
        <v>23</v>
      </c>
      <c r="D8607" t="s">
        <v>44</v>
      </c>
      <c r="E8607">
        <v>0</v>
      </c>
    </row>
    <row r="8608" spans="1:5" hidden="1">
      <c r="A8608">
        <v>2005</v>
      </c>
      <c r="B8608" t="s">
        <v>106</v>
      </c>
      <c r="C8608" t="s">
        <v>23</v>
      </c>
      <c r="D8608" t="s">
        <v>45</v>
      </c>
      <c r="E8608">
        <v>0</v>
      </c>
    </row>
    <row r="8609" spans="1:5" hidden="1">
      <c r="A8609">
        <v>2005</v>
      </c>
      <c r="B8609" t="s">
        <v>106</v>
      </c>
      <c r="C8609" t="s">
        <v>23</v>
      </c>
      <c r="D8609" t="s">
        <v>46</v>
      </c>
      <c r="E8609">
        <v>0</v>
      </c>
    </row>
    <row r="8610" spans="1:5" hidden="1">
      <c r="A8610">
        <v>2005</v>
      </c>
      <c r="B8610" t="s">
        <v>106</v>
      </c>
      <c r="C8610" t="s">
        <v>23</v>
      </c>
      <c r="D8610" t="s">
        <v>47</v>
      </c>
      <c r="E8610">
        <v>0</v>
      </c>
    </row>
    <row r="8611" spans="1:5" hidden="1">
      <c r="A8611">
        <v>2005</v>
      </c>
      <c r="B8611" t="s">
        <v>106</v>
      </c>
      <c r="C8611" t="s">
        <v>23</v>
      </c>
      <c r="D8611" t="s">
        <v>48</v>
      </c>
      <c r="E8611">
        <v>67078</v>
      </c>
    </row>
    <row r="8612" spans="1:5" hidden="1">
      <c r="A8612">
        <v>2005</v>
      </c>
      <c r="B8612" t="s">
        <v>106</v>
      </c>
      <c r="C8612" t="s">
        <v>23</v>
      </c>
      <c r="D8612" t="s">
        <v>49</v>
      </c>
      <c r="E8612">
        <v>0</v>
      </c>
    </row>
    <row r="8613" spans="1:5" hidden="1">
      <c r="A8613">
        <v>2005</v>
      </c>
      <c r="B8613" t="s">
        <v>106</v>
      </c>
      <c r="C8613" t="s">
        <v>23</v>
      </c>
      <c r="D8613" t="s">
        <v>50</v>
      </c>
      <c r="E8613">
        <v>0</v>
      </c>
    </row>
    <row r="8614" spans="1:5" hidden="1">
      <c r="A8614">
        <v>2005</v>
      </c>
      <c r="B8614" t="s">
        <v>106</v>
      </c>
      <c r="C8614" t="s">
        <v>23</v>
      </c>
      <c r="D8614" t="s">
        <v>51</v>
      </c>
      <c r="E8614">
        <v>0</v>
      </c>
    </row>
    <row r="8615" spans="1:5" hidden="1">
      <c r="A8615">
        <v>2005</v>
      </c>
      <c r="B8615" t="s">
        <v>106</v>
      </c>
      <c r="C8615" t="s">
        <v>23</v>
      </c>
      <c r="D8615" t="s">
        <v>52</v>
      </c>
      <c r="E8615">
        <v>0</v>
      </c>
    </row>
    <row r="8616" spans="1:5" hidden="1">
      <c r="A8616">
        <v>2005</v>
      </c>
      <c r="B8616" t="s">
        <v>106</v>
      </c>
      <c r="C8616" t="s">
        <v>23</v>
      </c>
      <c r="D8616" t="s">
        <v>53</v>
      </c>
      <c r="E8616">
        <v>0</v>
      </c>
    </row>
    <row r="8617" spans="1:5" hidden="1">
      <c r="A8617">
        <v>2005</v>
      </c>
      <c r="B8617" t="s">
        <v>106</v>
      </c>
      <c r="C8617" t="s">
        <v>23</v>
      </c>
      <c r="D8617" t="s">
        <v>54</v>
      </c>
      <c r="E8617">
        <v>0</v>
      </c>
    </row>
    <row r="8618" spans="1:5" hidden="1">
      <c r="A8618">
        <v>2005</v>
      </c>
      <c r="B8618" t="s">
        <v>106</v>
      </c>
      <c r="C8618" t="s">
        <v>23</v>
      </c>
      <c r="D8618" t="s">
        <v>55</v>
      </c>
      <c r="E8618">
        <v>67078</v>
      </c>
    </row>
    <row r="8619" spans="1:5" hidden="1">
      <c r="A8619">
        <v>2005</v>
      </c>
      <c r="B8619" t="s">
        <v>106</v>
      </c>
      <c r="C8619" t="s">
        <v>23</v>
      </c>
      <c r="D8619" t="s">
        <v>59</v>
      </c>
      <c r="E8619">
        <v>922159</v>
      </c>
    </row>
    <row r="8620" spans="1:5" hidden="1">
      <c r="A8620">
        <v>2005</v>
      </c>
      <c r="B8620" t="s">
        <v>106</v>
      </c>
      <c r="C8620" t="s">
        <v>23</v>
      </c>
      <c r="D8620" t="s">
        <v>60</v>
      </c>
      <c r="E8620">
        <v>0</v>
      </c>
    </row>
    <row r="8621" spans="1:5" hidden="1">
      <c r="A8621">
        <v>2005</v>
      </c>
      <c r="B8621" t="s">
        <v>106</v>
      </c>
      <c r="C8621" t="s">
        <v>23</v>
      </c>
      <c r="D8621" t="s">
        <v>61</v>
      </c>
      <c r="E8621">
        <v>0</v>
      </c>
    </row>
    <row r="8622" spans="1:5" hidden="1">
      <c r="A8622">
        <v>2005</v>
      </c>
      <c r="B8622" t="s">
        <v>106</v>
      </c>
      <c r="C8622" t="s">
        <v>23</v>
      </c>
      <c r="D8622" t="s">
        <v>62</v>
      </c>
      <c r="E8622">
        <v>56720</v>
      </c>
    </row>
    <row r="8623" spans="1:5" hidden="1">
      <c r="A8623">
        <v>2005</v>
      </c>
      <c r="B8623" t="s">
        <v>106</v>
      </c>
      <c r="C8623" t="s">
        <v>23</v>
      </c>
      <c r="D8623" t="s">
        <v>64</v>
      </c>
      <c r="E8623">
        <v>865439</v>
      </c>
    </row>
    <row r="8624" spans="1:5" hidden="1">
      <c r="A8624">
        <v>2005</v>
      </c>
      <c r="B8624" t="s">
        <v>106</v>
      </c>
      <c r="C8624" t="s">
        <v>23</v>
      </c>
      <c r="D8624" t="s">
        <v>66</v>
      </c>
      <c r="E8624">
        <v>0</v>
      </c>
    </row>
    <row r="8625" spans="1:5" hidden="1">
      <c r="A8625">
        <v>2005</v>
      </c>
      <c r="B8625" t="s">
        <v>106</v>
      </c>
      <c r="C8625" t="s">
        <v>23</v>
      </c>
      <c r="D8625" t="s">
        <v>67</v>
      </c>
      <c r="E8625">
        <v>176680</v>
      </c>
    </row>
    <row r="8626" spans="1:5" hidden="1">
      <c r="A8626">
        <v>2005</v>
      </c>
      <c r="B8626" t="s">
        <v>106</v>
      </c>
      <c r="C8626" t="s">
        <v>23</v>
      </c>
      <c r="D8626" t="s">
        <v>68</v>
      </c>
      <c r="E8626">
        <v>0</v>
      </c>
    </row>
    <row r="8627" spans="1:5" hidden="1">
      <c r="A8627">
        <v>2005</v>
      </c>
      <c r="B8627" t="s">
        <v>106</v>
      </c>
      <c r="C8627" t="s">
        <v>23</v>
      </c>
      <c r="D8627" t="s">
        <v>69</v>
      </c>
      <c r="E8627">
        <v>175449</v>
      </c>
    </row>
    <row r="8628" spans="1:5" hidden="1">
      <c r="A8628">
        <v>2005</v>
      </c>
      <c r="B8628" t="s">
        <v>106</v>
      </c>
      <c r="C8628" t="s">
        <v>23</v>
      </c>
      <c r="D8628" t="s">
        <v>70</v>
      </c>
      <c r="E8628">
        <v>1231</v>
      </c>
    </row>
    <row r="8629" spans="1:5" hidden="1">
      <c r="A8629">
        <v>2005</v>
      </c>
      <c r="B8629" t="s">
        <v>106</v>
      </c>
      <c r="C8629" t="s">
        <v>23</v>
      </c>
      <c r="D8629" t="s">
        <v>71</v>
      </c>
      <c r="E8629">
        <v>-1819</v>
      </c>
    </row>
    <row r="8630" spans="1:5" hidden="1">
      <c r="A8630">
        <v>2005</v>
      </c>
      <c r="B8630" t="s">
        <v>106</v>
      </c>
      <c r="C8630" t="s">
        <v>23</v>
      </c>
      <c r="D8630" t="s">
        <v>109</v>
      </c>
      <c r="E8630">
        <v>5870660</v>
      </c>
    </row>
    <row r="8631" spans="1:5" hidden="1">
      <c r="A8631">
        <v>2005</v>
      </c>
      <c r="B8631" t="s">
        <v>106</v>
      </c>
      <c r="C8631" t="s">
        <v>23</v>
      </c>
      <c r="D8631" t="s">
        <v>110</v>
      </c>
      <c r="E8631">
        <v>3872381</v>
      </c>
    </row>
    <row r="8632" spans="1:5" hidden="1">
      <c r="A8632">
        <v>2005</v>
      </c>
      <c r="B8632" t="s">
        <v>106</v>
      </c>
      <c r="C8632" t="s">
        <v>23</v>
      </c>
      <c r="D8632" t="s">
        <v>111</v>
      </c>
      <c r="E8632">
        <v>1998279</v>
      </c>
    </row>
    <row r="8633" spans="1:5" hidden="1">
      <c r="A8633">
        <v>2005</v>
      </c>
      <c r="B8633" t="s">
        <v>106</v>
      </c>
      <c r="C8633" t="s">
        <v>23</v>
      </c>
      <c r="D8633" t="s">
        <v>112</v>
      </c>
      <c r="E8633">
        <v>107190</v>
      </c>
    </row>
    <row r="8634" spans="1:5" hidden="1">
      <c r="A8634">
        <v>2005</v>
      </c>
      <c r="B8634" t="s">
        <v>106</v>
      </c>
      <c r="C8634" t="s">
        <v>81</v>
      </c>
      <c r="D8634" t="s">
        <v>24</v>
      </c>
      <c r="E8634">
        <v>12981</v>
      </c>
    </row>
    <row r="8635" spans="1:5" hidden="1">
      <c r="A8635">
        <v>2005</v>
      </c>
      <c r="B8635" t="s">
        <v>106</v>
      </c>
      <c r="C8635" t="s">
        <v>81</v>
      </c>
      <c r="D8635" t="s">
        <v>25</v>
      </c>
      <c r="E8635">
        <v>12981</v>
      </c>
    </row>
    <row r="8636" spans="1:5" hidden="1">
      <c r="A8636">
        <v>2005</v>
      </c>
      <c r="B8636" t="s">
        <v>106</v>
      </c>
      <c r="C8636" t="s">
        <v>81</v>
      </c>
      <c r="D8636" t="s">
        <v>26</v>
      </c>
      <c r="E8636">
        <v>0</v>
      </c>
    </row>
    <row r="8637" spans="1:5" hidden="1">
      <c r="A8637">
        <v>2005</v>
      </c>
      <c r="B8637" t="s">
        <v>106</v>
      </c>
      <c r="C8637" t="s">
        <v>81</v>
      </c>
      <c r="D8637" t="s">
        <v>27</v>
      </c>
      <c r="E8637">
        <v>28453</v>
      </c>
    </row>
    <row r="8638" spans="1:5" hidden="1">
      <c r="A8638">
        <v>2005</v>
      </c>
      <c r="B8638" t="s">
        <v>106</v>
      </c>
      <c r="C8638" t="s">
        <v>81</v>
      </c>
      <c r="D8638" t="s">
        <v>28</v>
      </c>
      <c r="E8638">
        <v>28453</v>
      </c>
    </row>
    <row r="8639" spans="1:5" hidden="1">
      <c r="A8639">
        <v>2005</v>
      </c>
      <c r="B8639" t="s">
        <v>106</v>
      </c>
      <c r="C8639" t="s">
        <v>81</v>
      </c>
      <c r="D8639" t="s">
        <v>82</v>
      </c>
      <c r="E8639">
        <v>0</v>
      </c>
    </row>
    <row r="8640" spans="1:5" hidden="1">
      <c r="A8640">
        <v>2005</v>
      </c>
      <c r="B8640" t="s">
        <v>106</v>
      </c>
      <c r="C8640" t="s">
        <v>81</v>
      </c>
      <c r="D8640" t="s">
        <v>83</v>
      </c>
      <c r="E8640">
        <v>28453</v>
      </c>
    </row>
    <row r="8641" spans="1:5" hidden="1">
      <c r="A8641">
        <v>2005</v>
      </c>
      <c r="B8641" t="s">
        <v>106</v>
      </c>
      <c r="C8641" t="s">
        <v>81</v>
      </c>
      <c r="D8641" t="s">
        <v>84</v>
      </c>
      <c r="E8641">
        <v>0</v>
      </c>
    </row>
    <row r="8642" spans="1:5" hidden="1">
      <c r="A8642">
        <v>2005</v>
      </c>
      <c r="B8642" t="s">
        <v>106</v>
      </c>
      <c r="C8642" t="s">
        <v>81</v>
      </c>
      <c r="D8642" t="s">
        <v>29</v>
      </c>
      <c r="E8642">
        <v>0</v>
      </c>
    </row>
    <row r="8643" spans="1:5" hidden="1">
      <c r="A8643">
        <v>2005</v>
      </c>
      <c r="B8643" t="s">
        <v>106</v>
      </c>
      <c r="C8643" t="s">
        <v>81</v>
      </c>
      <c r="D8643" t="s">
        <v>33</v>
      </c>
      <c r="E8643">
        <v>802756</v>
      </c>
    </row>
    <row r="8644" spans="1:5" hidden="1">
      <c r="A8644">
        <v>2005</v>
      </c>
      <c r="B8644" t="s">
        <v>106</v>
      </c>
      <c r="C8644" t="s">
        <v>81</v>
      </c>
      <c r="D8644" t="s">
        <v>34</v>
      </c>
      <c r="E8644">
        <v>330998</v>
      </c>
    </row>
    <row r="8645" spans="1:5" hidden="1">
      <c r="A8645">
        <v>2005</v>
      </c>
      <c r="B8645" t="s">
        <v>106</v>
      </c>
      <c r="C8645" t="s">
        <v>81</v>
      </c>
      <c r="D8645" t="s">
        <v>35</v>
      </c>
      <c r="E8645">
        <v>277017</v>
      </c>
    </row>
    <row r="8646" spans="1:5" hidden="1">
      <c r="A8646">
        <v>2005</v>
      </c>
      <c r="B8646" t="s">
        <v>106</v>
      </c>
      <c r="C8646" t="s">
        <v>81</v>
      </c>
      <c r="D8646" t="s">
        <v>36</v>
      </c>
      <c r="E8646">
        <v>201045</v>
      </c>
    </row>
    <row r="8647" spans="1:5" hidden="1">
      <c r="A8647">
        <v>2005</v>
      </c>
      <c r="B8647" t="s">
        <v>106</v>
      </c>
      <c r="C8647" t="s">
        <v>81</v>
      </c>
      <c r="D8647" t="s">
        <v>37</v>
      </c>
      <c r="E8647">
        <v>201045</v>
      </c>
    </row>
    <row r="8648" spans="1:5" hidden="1">
      <c r="A8648">
        <v>2005</v>
      </c>
      <c r="B8648" t="s">
        <v>106</v>
      </c>
      <c r="C8648" t="s">
        <v>81</v>
      </c>
      <c r="D8648" t="s">
        <v>38</v>
      </c>
      <c r="E8648">
        <v>0</v>
      </c>
    </row>
    <row r="8649" spans="1:5" hidden="1">
      <c r="A8649">
        <v>2005</v>
      </c>
      <c r="B8649" t="s">
        <v>106</v>
      </c>
      <c r="C8649" t="s">
        <v>81</v>
      </c>
      <c r="D8649" t="s">
        <v>39</v>
      </c>
      <c r="E8649">
        <v>270713</v>
      </c>
    </row>
    <row r="8650" spans="1:5" hidden="1">
      <c r="A8650">
        <v>2005</v>
      </c>
      <c r="B8650" t="s">
        <v>106</v>
      </c>
      <c r="C8650" t="s">
        <v>81</v>
      </c>
      <c r="D8650" t="s">
        <v>40</v>
      </c>
      <c r="E8650">
        <v>0</v>
      </c>
    </row>
    <row r="8651" spans="1:5" hidden="1">
      <c r="A8651">
        <v>2005</v>
      </c>
      <c r="B8651" t="s">
        <v>106</v>
      </c>
      <c r="C8651" t="s">
        <v>81</v>
      </c>
      <c r="D8651" t="s">
        <v>41</v>
      </c>
      <c r="E8651">
        <v>0</v>
      </c>
    </row>
    <row r="8652" spans="1:5" hidden="1">
      <c r="A8652">
        <v>2005</v>
      </c>
      <c r="B8652" t="s">
        <v>106</v>
      </c>
      <c r="C8652" t="s">
        <v>81</v>
      </c>
      <c r="D8652" t="s">
        <v>42</v>
      </c>
      <c r="E8652">
        <v>0</v>
      </c>
    </row>
    <row r="8653" spans="1:5" hidden="1">
      <c r="A8653">
        <v>2005</v>
      </c>
      <c r="B8653" t="s">
        <v>106</v>
      </c>
      <c r="C8653" t="s">
        <v>81</v>
      </c>
      <c r="D8653" t="s">
        <v>43</v>
      </c>
      <c r="E8653">
        <v>0</v>
      </c>
    </row>
    <row r="8654" spans="1:5" hidden="1">
      <c r="A8654">
        <v>2005</v>
      </c>
      <c r="B8654" t="s">
        <v>106</v>
      </c>
      <c r="C8654" t="s">
        <v>81</v>
      </c>
      <c r="D8654" t="s">
        <v>44</v>
      </c>
      <c r="E8654">
        <v>0</v>
      </c>
    </row>
    <row r="8655" spans="1:5" hidden="1">
      <c r="A8655">
        <v>2005</v>
      </c>
      <c r="B8655" t="s">
        <v>106</v>
      </c>
      <c r="C8655" t="s">
        <v>81</v>
      </c>
      <c r="D8655" t="s">
        <v>45</v>
      </c>
      <c r="E8655">
        <v>0</v>
      </c>
    </row>
    <row r="8656" spans="1:5" hidden="1">
      <c r="A8656">
        <v>2005</v>
      </c>
      <c r="B8656" t="s">
        <v>106</v>
      </c>
      <c r="C8656" t="s">
        <v>81</v>
      </c>
      <c r="D8656" t="s">
        <v>46</v>
      </c>
      <c r="E8656">
        <v>0</v>
      </c>
    </row>
    <row r="8657" spans="1:5" hidden="1">
      <c r="A8657">
        <v>2005</v>
      </c>
      <c r="B8657" t="s">
        <v>106</v>
      </c>
      <c r="C8657" t="s">
        <v>81</v>
      </c>
      <c r="D8657" t="s">
        <v>47</v>
      </c>
      <c r="E8657">
        <v>0</v>
      </c>
    </row>
    <row r="8658" spans="1:5" hidden="1">
      <c r="A8658">
        <v>2005</v>
      </c>
      <c r="B8658" t="s">
        <v>106</v>
      </c>
      <c r="C8658" t="s">
        <v>81</v>
      </c>
      <c r="D8658" t="s">
        <v>48</v>
      </c>
      <c r="E8658">
        <v>2083</v>
      </c>
    </row>
    <row r="8659" spans="1:5" hidden="1">
      <c r="A8659">
        <v>2005</v>
      </c>
      <c r="B8659" t="s">
        <v>106</v>
      </c>
      <c r="C8659" t="s">
        <v>81</v>
      </c>
      <c r="D8659" t="s">
        <v>49</v>
      </c>
      <c r="E8659">
        <v>0</v>
      </c>
    </row>
    <row r="8660" spans="1:5" hidden="1">
      <c r="A8660">
        <v>2005</v>
      </c>
      <c r="B8660" t="s">
        <v>106</v>
      </c>
      <c r="C8660" t="s">
        <v>81</v>
      </c>
      <c r="D8660" t="s">
        <v>50</v>
      </c>
      <c r="E8660">
        <v>0</v>
      </c>
    </row>
    <row r="8661" spans="1:5" hidden="1">
      <c r="A8661">
        <v>2005</v>
      </c>
      <c r="B8661" t="s">
        <v>106</v>
      </c>
      <c r="C8661" t="s">
        <v>81</v>
      </c>
      <c r="D8661" t="s">
        <v>51</v>
      </c>
      <c r="E8661">
        <v>0</v>
      </c>
    </row>
    <row r="8662" spans="1:5" hidden="1">
      <c r="A8662">
        <v>2005</v>
      </c>
      <c r="B8662" t="s">
        <v>106</v>
      </c>
      <c r="C8662" t="s">
        <v>81</v>
      </c>
      <c r="D8662" t="s">
        <v>52</v>
      </c>
      <c r="E8662">
        <v>0</v>
      </c>
    </row>
    <row r="8663" spans="1:5" hidden="1">
      <c r="A8663">
        <v>2005</v>
      </c>
      <c r="B8663" t="s">
        <v>106</v>
      </c>
      <c r="C8663" t="s">
        <v>81</v>
      </c>
      <c r="D8663" t="s">
        <v>53</v>
      </c>
      <c r="E8663">
        <v>0</v>
      </c>
    </row>
    <row r="8664" spans="1:5" hidden="1">
      <c r="A8664">
        <v>2005</v>
      </c>
      <c r="B8664" t="s">
        <v>106</v>
      </c>
      <c r="C8664" t="s">
        <v>81</v>
      </c>
      <c r="D8664" t="s">
        <v>54</v>
      </c>
      <c r="E8664">
        <v>0</v>
      </c>
    </row>
    <row r="8665" spans="1:5" hidden="1">
      <c r="A8665">
        <v>2005</v>
      </c>
      <c r="B8665" t="s">
        <v>106</v>
      </c>
      <c r="C8665" t="s">
        <v>81</v>
      </c>
      <c r="D8665" t="s">
        <v>55</v>
      </c>
      <c r="E8665">
        <v>2083</v>
      </c>
    </row>
    <row r="8666" spans="1:5" hidden="1">
      <c r="A8666">
        <v>2005</v>
      </c>
      <c r="B8666" t="s">
        <v>106</v>
      </c>
      <c r="C8666" t="s">
        <v>81</v>
      </c>
      <c r="D8666" t="s">
        <v>59</v>
      </c>
      <c r="E8666">
        <v>486293</v>
      </c>
    </row>
    <row r="8667" spans="1:5" hidden="1">
      <c r="A8667">
        <v>2005</v>
      </c>
      <c r="B8667" t="s">
        <v>106</v>
      </c>
      <c r="C8667" t="s">
        <v>81</v>
      </c>
      <c r="D8667" t="s">
        <v>60</v>
      </c>
      <c r="E8667">
        <v>0</v>
      </c>
    </row>
    <row r="8668" spans="1:5" hidden="1">
      <c r="A8668">
        <v>2005</v>
      </c>
      <c r="B8668" t="s">
        <v>106</v>
      </c>
      <c r="C8668" t="s">
        <v>81</v>
      </c>
      <c r="D8668" t="s">
        <v>61</v>
      </c>
      <c r="E8668">
        <v>0</v>
      </c>
    </row>
    <row r="8669" spans="1:5" hidden="1">
      <c r="A8669">
        <v>2005</v>
      </c>
      <c r="B8669" t="s">
        <v>106</v>
      </c>
      <c r="C8669" t="s">
        <v>81</v>
      </c>
      <c r="D8669" t="s">
        <v>62</v>
      </c>
      <c r="E8669">
        <v>6185</v>
      </c>
    </row>
    <row r="8670" spans="1:5" hidden="1">
      <c r="A8670">
        <v>2005</v>
      </c>
      <c r="B8670" t="s">
        <v>106</v>
      </c>
      <c r="C8670" t="s">
        <v>81</v>
      </c>
      <c r="D8670" t="s">
        <v>64</v>
      </c>
      <c r="E8670">
        <v>372164</v>
      </c>
    </row>
    <row r="8671" spans="1:5" hidden="1">
      <c r="A8671">
        <v>2005</v>
      </c>
      <c r="B8671" t="s">
        <v>106</v>
      </c>
      <c r="C8671" t="s">
        <v>81</v>
      </c>
      <c r="D8671" t="s">
        <v>65</v>
      </c>
      <c r="E8671">
        <v>107944</v>
      </c>
    </row>
    <row r="8672" spans="1:5" hidden="1">
      <c r="A8672">
        <v>2005</v>
      </c>
      <c r="B8672" t="s">
        <v>106</v>
      </c>
      <c r="C8672" t="s">
        <v>81</v>
      </c>
      <c r="D8672" t="s">
        <v>66</v>
      </c>
      <c r="E8672">
        <v>0</v>
      </c>
    </row>
    <row r="8673" spans="1:5" hidden="1">
      <c r="A8673">
        <v>2005</v>
      </c>
      <c r="B8673" t="s">
        <v>106</v>
      </c>
      <c r="C8673" t="s">
        <v>81</v>
      </c>
      <c r="D8673" t="s">
        <v>67</v>
      </c>
      <c r="E8673">
        <v>4398</v>
      </c>
    </row>
    <row r="8674" spans="1:5" hidden="1">
      <c r="A8674">
        <v>2005</v>
      </c>
      <c r="B8674" t="s">
        <v>106</v>
      </c>
      <c r="C8674" t="s">
        <v>81</v>
      </c>
      <c r="D8674" t="s">
        <v>68</v>
      </c>
      <c r="E8674">
        <v>0</v>
      </c>
    </row>
    <row r="8675" spans="1:5" hidden="1">
      <c r="A8675">
        <v>2005</v>
      </c>
      <c r="B8675" t="s">
        <v>106</v>
      </c>
      <c r="C8675" t="s">
        <v>81</v>
      </c>
      <c r="D8675" t="s">
        <v>69</v>
      </c>
      <c r="E8675">
        <v>0</v>
      </c>
    </row>
    <row r="8676" spans="1:5" hidden="1">
      <c r="A8676">
        <v>2005</v>
      </c>
      <c r="B8676" t="s">
        <v>106</v>
      </c>
      <c r="C8676" t="s">
        <v>81</v>
      </c>
      <c r="D8676" t="s">
        <v>70</v>
      </c>
      <c r="E8676">
        <v>4398</v>
      </c>
    </row>
    <row r="8677" spans="1:5" hidden="1">
      <c r="A8677">
        <v>2005</v>
      </c>
      <c r="B8677" t="s">
        <v>106</v>
      </c>
      <c r="C8677" t="s">
        <v>81</v>
      </c>
      <c r="D8677" t="s">
        <v>113</v>
      </c>
      <c r="E8677">
        <v>7823829</v>
      </c>
    </row>
    <row r="8678" spans="1:5" hidden="1">
      <c r="A8678">
        <v>2005</v>
      </c>
      <c r="B8678" t="s">
        <v>106</v>
      </c>
      <c r="C8678" t="s">
        <v>81</v>
      </c>
      <c r="D8678" t="s">
        <v>114</v>
      </c>
      <c r="E8678">
        <v>6544742</v>
      </c>
    </row>
    <row r="8679" spans="1:5" hidden="1">
      <c r="A8679">
        <v>2005</v>
      </c>
      <c r="B8679" t="s">
        <v>106</v>
      </c>
      <c r="C8679" t="s">
        <v>81</v>
      </c>
      <c r="D8679" t="s">
        <v>115</v>
      </c>
      <c r="E8679">
        <v>1279087</v>
      </c>
    </row>
    <row r="8680" spans="1:5" hidden="1">
      <c r="A8680">
        <v>2005</v>
      </c>
      <c r="B8680" t="s">
        <v>106</v>
      </c>
      <c r="C8680" t="s">
        <v>81</v>
      </c>
      <c r="D8680" t="s">
        <v>116</v>
      </c>
      <c r="E8680">
        <v>15657</v>
      </c>
    </row>
    <row r="8681" spans="1:5" hidden="1">
      <c r="A8681">
        <v>2006</v>
      </c>
      <c r="B8681" t="s">
        <v>6</v>
      </c>
      <c r="C8681" t="s">
        <v>7</v>
      </c>
      <c r="D8681" t="s">
        <v>263</v>
      </c>
      <c r="E8681">
        <v>-51850</v>
      </c>
    </row>
    <row r="8682" spans="1:5" hidden="1">
      <c r="A8682">
        <v>2006</v>
      </c>
      <c r="B8682" t="s">
        <v>6</v>
      </c>
      <c r="C8682" t="s">
        <v>7</v>
      </c>
      <c r="D8682" t="s">
        <v>8</v>
      </c>
      <c r="E8682">
        <v>1024945</v>
      </c>
    </row>
    <row r="8683" spans="1:5" hidden="1">
      <c r="A8683">
        <v>2006</v>
      </c>
      <c r="B8683" t="s">
        <v>6</v>
      </c>
      <c r="C8683" t="s">
        <v>7</v>
      </c>
      <c r="D8683" t="s">
        <v>9</v>
      </c>
      <c r="E8683">
        <v>2143518</v>
      </c>
    </row>
    <row r="8684" spans="1:5" hidden="1">
      <c r="A8684">
        <v>2006</v>
      </c>
      <c r="B8684" t="s">
        <v>6</v>
      </c>
      <c r="C8684" t="s">
        <v>10</v>
      </c>
      <c r="D8684" t="s">
        <v>11</v>
      </c>
      <c r="E8684">
        <v>745128</v>
      </c>
    </row>
    <row r="8685" spans="1:5" hidden="1">
      <c r="A8685">
        <v>2006</v>
      </c>
      <c r="B8685" t="s">
        <v>6</v>
      </c>
      <c r="C8685" t="s">
        <v>10</v>
      </c>
      <c r="D8685" t="s">
        <v>12</v>
      </c>
      <c r="E8685">
        <v>16294807</v>
      </c>
    </row>
    <row r="8686" spans="1:5" hidden="1">
      <c r="A8686">
        <v>2006</v>
      </c>
      <c r="B8686" t="s">
        <v>6</v>
      </c>
      <c r="C8686" t="s">
        <v>10</v>
      </c>
      <c r="D8686" t="s">
        <v>13</v>
      </c>
      <c r="E8686">
        <v>13589680</v>
      </c>
    </row>
    <row r="8687" spans="1:5" hidden="1">
      <c r="A8687">
        <v>2006</v>
      </c>
      <c r="B8687" t="s">
        <v>6</v>
      </c>
      <c r="C8687" t="s">
        <v>10</v>
      </c>
      <c r="D8687" t="s">
        <v>14</v>
      </c>
      <c r="E8687">
        <v>7273838</v>
      </c>
    </row>
    <row r="8688" spans="1:5" hidden="1">
      <c r="A8688">
        <v>2006</v>
      </c>
      <c r="B8688" t="s">
        <v>6</v>
      </c>
      <c r="C8688" t="s">
        <v>10</v>
      </c>
      <c r="D8688" t="s">
        <v>15</v>
      </c>
      <c r="E8688">
        <v>6122972</v>
      </c>
    </row>
    <row r="8689" spans="1:6" hidden="1">
      <c r="A8689">
        <v>2006</v>
      </c>
      <c r="B8689" t="s">
        <v>6</v>
      </c>
      <c r="C8689" t="s">
        <v>10</v>
      </c>
      <c r="D8689" t="s">
        <v>16</v>
      </c>
      <c r="E8689">
        <v>1150866</v>
      </c>
    </row>
    <row r="8690" spans="1:6" hidden="1">
      <c r="A8690">
        <v>2006</v>
      </c>
      <c r="B8690" t="s">
        <v>6</v>
      </c>
      <c r="C8690" t="s">
        <v>10</v>
      </c>
      <c r="D8690" t="s">
        <v>17</v>
      </c>
      <c r="E8690">
        <v>0</v>
      </c>
      <c r="F8690">
        <v>20</v>
      </c>
    </row>
    <row r="8691" spans="1:6" hidden="1">
      <c r="A8691">
        <v>2006</v>
      </c>
      <c r="B8691" t="s">
        <v>6</v>
      </c>
      <c r="C8691" t="s">
        <v>10</v>
      </c>
      <c r="D8691" t="s">
        <v>18</v>
      </c>
      <c r="E8691">
        <v>15864805</v>
      </c>
    </row>
    <row r="8692" spans="1:6" hidden="1">
      <c r="A8692">
        <v>2006</v>
      </c>
      <c r="B8692" t="s">
        <v>6</v>
      </c>
      <c r="C8692" t="s">
        <v>10</v>
      </c>
      <c r="D8692" t="s">
        <v>19</v>
      </c>
      <c r="E8692">
        <v>16294682</v>
      </c>
    </row>
    <row r="8693" spans="1:6" hidden="1">
      <c r="A8693">
        <v>2006</v>
      </c>
      <c r="B8693" t="s">
        <v>6</v>
      </c>
      <c r="C8693" t="s">
        <v>10</v>
      </c>
      <c r="D8693" t="s">
        <v>20</v>
      </c>
      <c r="E8693">
        <v>16294682</v>
      </c>
    </row>
    <row r="8694" spans="1:6" hidden="1">
      <c r="A8694">
        <v>2006</v>
      </c>
      <c r="B8694" t="s">
        <v>6</v>
      </c>
      <c r="C8694" t="s">
        <v>10</v>
      </c>
      <c r="D8694" t="s">
        <v>21</v>
      </c>
      <c r="E8694">
        <v>3263836</v>
      </c>
    </row>
    <row r="8695" spans="1:6" hidden="1">
      <c r="A8695">
        <v>2006</v>
      </c>
      <c r="B8695" t="s">
        <v>6</v>
      </c>
      <c r="C8695" t="s">
        <v>10</v>
      </c>
      <c r="D8695" t="s">
        <v>22</v>
      </c>
      <c r="E8695">
        <v>-3359950</v>
      </c>
    </row>
    <row r="8696" spans="1:6" hidden="1">
      <c r="A8696">
        <v>2006</v>
      </c>
      <c r="B8696" t="s">
        <v>6</v>
      </c>
      <c r="C8696" t="s">
        <v>23</v>
      </c>
      <c r="D8696" t="s">
        <v>24</v>
      </c>
      <c r="E8696">
        <v>7074830</v>
      </c>
    </row>
    <row r="8697" spans="1:6" hidden="1">
      <c r="A8697">
        <v>2006</v>
      </c>
      <c r="B8697" t="s">
        <v>6</v>
      </c>
      <c r="C8697" t="s">
        <v>23</v>
      </c>
      <c r="D8697" t="s">
        <v>25</v>
      </c>
      <c r="E8697">
        <v>5976603</v>
      </c>
    </row>
    <row r="8698" spans="1:6" hidden="1">
      <c r="A8698">
        <v>2006</v>
      </c>
      <c r="B8698" t="s">
        <v>6</v>
      </c>
      <c r="C8698" t="s">
        <v>23</v>
      </c>
      <c r="D8698" t="s">
        <v>26</v>
      </c>
      <c r="E8698">
        <v>1098227</v>
      </c>
    </row>
    <row r="8699" spans="1:6" hidden="1">
      <c r="A8699">
        <v>2006</v>
      </c>
      <c r="B8699" t="s">
        <v>6</v>
      </c>
      <c r="C8699" t="s">
        <v>23</v>
      </c>
      <c r="D8699" t="s">
        <v>27</v>
      </c>
      <c r="E8699">
        <v>2188285</v>
      </c>
    </row>
    <row r="8700" spans="1:6" hidden="1">
      <c r="A8700">
        <v>2006</v>
      </c>
      <c r="B8700" t="s">
        <v>6</v>
      </c>
      <c r="C8700" t="s">
        <v>23</v>
      </c>
      <c r="D8700" t="s">
        <v>28</v>
      </c>
      <c r="E8700">
        <v>2048444</v>
      </c>
    </row>
    <row r="8701" spans="1:6" hidden="1">
      <c r="A8701">
        <v>2006</v>
      </c>
      <c r="B8701" t="s">
        <v>6</v>
      </c>
      <c r="C8701" t="s">
        <v>23</v>
      </c>
      <c r="D8701" t="s">
        <v>29</v>
      </c>
      <c r="E8701">
        <v>139841</v>
      </c>
    </row>
    <row r="8702" spans="1:6" hidden="1">
      <c r="A8702">
        <v>2006</v>
      </c>
      <c r="B8702" t="s">
        <v>6</v>
      </c>
      <c r="C8702" t="s">
        <v>23</v>
      </c>
      <c r="D8702" t="s">
        <v>30</v>
      </c>
      <c r="E8702">
        <v>105601</v>
      </c>
    </row>
    <row r="8703" spans="1:6" hidden="1">
      <c r="A8703">
        <v>2006</v>
      </c>
      <c r="B8703" t="s">
        <v>6</v>
      </c>
      <c r="C8703" t="s">
        <v>23</v>
      </c>
      <c r="D8703" t="s">
        <v>31</v>
      </c>
      <c r="E8703">
        <v>77572</v>
      </c>
    </row>
    <row r="8704" spans="1:6" hidden="1">
      <c r="A8704">
        <v>2006</v>
      </c>
      <c r="B8704" t="s">
        <v>6</v>
      </c>
      <c r="C8704" t="s">
        <v>23</v>
      </c>
      <c r="D8704" t="s">
        <v>32</v>
      </c>
      <c r="E8704">
        <v>28029</v>
      </c>
    </row>
    <row r="8705" spans="1:5" hidden="1">
      <c r="A8705">
        <v>2006</v>
      </c>
      <c r="B8705" t="s">
        <v>6</v>
      </c>
      <c r="C8705" t="s">
        <v>23</v>
      </c>
      <c r="D8705" t="s">
        <v>33</v>
      </c>
      <c r="E8705">
        <v>3779614</v>
      </c>
    </row>
    <row r="8706" spans="1:5" hidden="1">
      <c r="A8706">
        <v>2006</v>
      </c>
      <c r="B8706" t="s">
        <v>6</v>
      </c>
      <c r="C8706" t="s">
        <v>23</v>
      </c>
      <c r="D8706" t="s">
        <v>34</v>
      </c>
      <c r="E8706">
        <v>1351758</v>
      </c>
    </row>
    <row r="8707" spans="1:5" hidden="1">
      <c r="A8707">
        <v>2006</v>
      </c>
      <c r="B8707" t="s">
        <v>6</v>
      </c>
      <c r="C8707" t="s">
        <v>23</v>
      </c>
      <c r="D8707" t="s">
        <v>35</v>
      </c>
      <c r="E8707">
        <v>1410052</v>
      </c>
    </row>
    <row r="8708" spans="1:5" hidden="1">
      <c r="A8708">
        <v>2006</v>
      </c>
      <c r="B8708" t="s">
        <v>6</v>
      </c>
      <c r="C8708" t="s">
        <v>23</v>
      </c>
      <c r="D8708" t="s">
        <v>36</v>
      </c>
      <c r="E8708">
        <v>1757378</v>
      </c>
    </row>
    <row r="8709" spans="1:5" hidden="1">
      <c r="A8709">
        <v>2006</v>
      </c>
      <c r="B8709" t="s">
        <v>6</v>
      </c>
      <c r="C8709" t="s">
        <v>23</v>
      </c>
      <c r="D8709" t="s">
        <v>37</v>
      </c>
      <c r="E8709">
        <v>828359</v>
      </c>
    </row>
    <row r="8710" spans="1:5" hidden="1">
      <c r="A8710">
        <v>2006</v>
      </c>
      <c r="B8710" t="s">
        <v>6</v>
      </c>
      <c r="C8710" t="s">
        <v>23</v>
      </c>
      <c r="D8710" t="s">
        <v>38</v>
      </c>
      <c r="E8710">
        <v>929019</v>
      </c>
    </row>
    <row r="8711" spans="1:5" hidden="1">
      <c r="A8711">
        <v>2006</v>
      </c>
      <c r="B8711" t="s">
        <v>6</v>
      </c>
      <c r="C8711" t="s">
        <v>23</v>
      </c>
      <c r="D8711" t="s">
        <v>39</v>
      </c>
      <c r="E8711">
        <v>585892</v>
      </c>
    </row>
    <row r="8712" spans="1:5" hidden="1">
      <c r="A8712">
        <v>2006</v>
      </c>
      <c r="B8712" t="s">
        <v>6</v>
      </c>
      <c r="C8712" t="s">
        <v>23</v>
      </c>
      <c r="D8712" t="s">
        <v>40</v>
      </c>
      <c r="E8712">
        <v>62061</v>
      </c>
    </row>
    <row r="8713" spans="1:5" hidden="1">
      <c r="A8713">
        <v>2006</v>
      </c>
      <c r="B8713" t="s">
        <v>6</v>
      </c>
      <c r="C8713" t="s">
        <v>23</v>
      </c>
      <c r="D8713" t="s">
        <v>41</v>
      </c>
      <c r="E8713">
        <v>6365</v>
      </c>
    </row>
    <row r="8714" spans="1:5" hidden="1">
      <c r="A8714">
        <v>2006</v>
      </c>
      <c r="B8714" t="s">
        <v>6</v>
      </c>
      <c r="C8714" t="s">
        <v>23</v>
      </c>
      <c r="D8714" t="s">
        <v>42</v>
      </c>
      <c r="E8714">
        <v>5511</v>
      </c>
    </row>
    <row r="8715" spans="1:5" hidden="1">
      <c r="A8715">
        <v>2006</v>
      </c>
      <c r="B8715" t="s">
        <v>6</v>
      </c>
      <c r="C8715" t="s">
        <v>23</v>
      </c>
      <c r="D8715" t="s">
        <v>43</v>
      </c>
      <c r="E8715">
        <v>50185</v>
      </c>
    </row>
    <row r="8716" spans="1:5" hidden="1">
      <c r="A8716">
        <v>2006</v>
      </c>
      <c r="B8716" t="s">
        <v>6</v>
      </c>
      <c r="C8716" t="s">
        <v>23</v>
      </c>
      <c r="D8716" t="s">
        <v>44</v>
      </c>
      <c r="E8716">
        <v>22526</v>
      </c>
    </row>
    <row r="8717" spans="1:5" hidden="1">
      <c r="A8717">
        <v>2006</v>
      </c>
      <c r="B8717" t="s">
        <v>6</v>
      </c>
      <c r="C8717" t="s">
        <v>23</v>
      </c>
      <c r="D8717" t="s">
        <v>45</v>
      </c>
      <c r="E8717">
        <v>1350482</v>
      </c>
    </row>
    <row r="8718" spans="1:5" hidden="1">
      <c r="A8718">
        <v>2006</v>
      </c>
      <c r="B8718" t="s">
        <v>6</v>
      </c>
      <c r="C8718" t="s">
        <v>23</v>
      </c>
      <c r="D8718" t="s">
        <v>46</v>
      </c>
      <c r="E8718">
        <v>1321209</v>
      </c>
    </row>
    <row r="8719" spans="1:5" hidden="1">
      <c r="A8719">
        <v>2006</v>
      </c>
      <c r="B8719" t="s">
        <v>6</v>
      </c>
      <c r="C8719" t="s">
        <v>23</v>
      </c>
      <c r="D8719" t="s">
        <v>47</v>
      </c>
      <c r="E8719">
        <v>29273</v>
      </c>
    </row>
    <row r="8720" spans="1:5" hidden="1">
      <c r="A8720">
        <v>2006</v>
      </c>
      <c r="B8720" t="s">
        <v>6</v>
      </c>
      <c r="C8720" t="s">
        <v>23</v>
      </c>
      <c r="D8720" t="s">
        <v>48</v>
      </c>
      <c r="E8720">
        <v>4513356</v>
      </c>
    </row>
    <row r="8721" spans="1:5" hidden="1">
      <c r="A8721">
        <v>2006</v>
      </c>
      <c r="B8721" t="s">
        <v>6</v>
      </c>
      <c r="C8721" t="s">
        <v>23</v>
      </c>
      <c r="D8721" t="s">
        <v>49</v>
      </c>
      <c r="E8721">
        <v>1541144</v>
      </c>
    </row>
    <row r="8722" spans="1:5" hidden="1">
      <c r="A8722">
        <v>2006</v>
      </c>
      <c r="B8722" t="s">
        <v>6</v>
      </c>
      <c r="C8722" t="s">
        <v>23</v>
      </c>
      <c r="D8722" t="s">
        <v>50</v>
      </c>
      <c r="E8722">
        <v>999055</v>
      </c>
    </row>
    <row r="8723" spans="1:5" hidden="1">
      <c r="A8723">
        <v>2006</v>
      </c>
      <c r="B8723" t="s">
        <v>6</v>
      </c>
      <c r="C8723" t="s">
        <v>23</v>
      </c>
      <c r="D8723" t="s">
        <v>51</v>
      </c>
      <c r="E8723">
        <v>99172</v>
      </c>
    </row>
    <row r="8724" spans="1:5" hidden="1">
      <c r="A8724">
        <v>2006</v>
      </c>
      <c r="B8724" t="s">
        <v>6</v>
      </c>
      <c r="C8724" t="s">
        <v>23</v>
      </c>
      <c r="D8724" t="s">
        <v>52</v>
      </c>
      <c r="E8724">
        <v>437406</v>
      </c>
    </row>
    <row r="8725" spans="1:5" hidden="1">
      <c r="A8725">
        <v>2006</v>
      </c>
      <c r="B8725" t="s">
        <v>6</v>
      </c>
      <c r="C8725" t="s">
        <v>23</v>
      </c>
      <c r="D8725" t="s">
        <v>53</v>
      </c>
      <c r="E8725">
        <v>5511</v>
      </c>
    </row>
    <row r="8726" spans="1:5" hidden="1">
      <c r="A8726">
        <v>2006</v>
      </c>
      <c r="B8726" t="s">
        <v>6</v>
      </c>
      <c r="C8726" t="s">
        <v>23</v>
      </c>
      <c r="D8726" t="s">
        <v>54</v>
      </c>
      <c r="E8726">
        <v>0</v>
      </c>
    </row>
    <row r="8727" spans="1:5" hidden="1">
      <c r="A8727">
        <v>2006</v>
      </c>
      <c r="B8727" t="s">
        <v>6</v>
      </c>
      <c r="C8727" t="s">
        <v>23</v>
      </c>
      <c r="D8727" t="s">
        <v>55</v>
      </c>
      <c r="E8727">
        <v>1431464</v>
      </c>
    </row>
    <row r="8728" spans="1:5" hidden="1">
      <c r="A8728">
        <v>2006</v>
      </c>
      <c r="B8728" t="s">
        <v>6</v>
      </c>
      <c r="C8728" t="s">
        <v>23</v>
      </c>
      <c r="D8728" t="s">
        <v>56</v>
      </c>
      <c r="E8728">
        <v>1540749</v>
      </c>
    </row>
    <row r="8729" spans="1:5" hidden="1">
      <c r="A8729">
        <v>2006</v>
      </c>
      <c r="B8729" t="s">
        <v>6</v>
      </c>
      <c r="C8729" t="s">
        <v>23</v>
      </c>
      <c r="D8729" t="s">
        <v>57</v>
      </c>
      <c r="E8729">
        <v>1364239</v>
      </c>
    </row>
    <row r="8730" spans="1:5" hidden="1">
      <c r="A8730">
        <v>2006</v>
      </c>
      <c r="B8730" t="s">
        <v>6</v>
      </c>
      <c r="C8730" t="s">
        <v>23</v>
      </c>
      <c r="D8730" t="s">
        <v>58</v>
      </c>
      <c r="E8730">
        <v>176510</v>
      </c>
    </row>
    <row r="8731" spans="1:5" hidden="1">
      <c r="A8731">
        <v>2006</v>
      </c>
      <c r="B8731" t="s">
        <v>6</v>
      </c>
      <c r="C8731" t="s">
        <v>23</v>
      </c>
      <c r="D8731" t="s">
        <v>59</v>
      </c>
      <c r="E8731">
        <v>2061825</v>
      </c>
    </row>
    <row r="8732" spans="1:5" hidden="1">
      <c r="A8732">
        <v>2006</v>
      </c>
      <c r="B8732" t="s">
        <v>6</v>
      </c>
      <c r="C8732" t="s">
        <v>23</v>
      </c>
      <c r="D8732" t="s">
        <v>60</v>
      </c>
      <c r="E8732">
        <v>156828</v>
      </c>
    </row>
    <row r="8733" spans="1:5" hidden="1">
      <c r="A8733">
        <v>2006</v>
      </c>
      <c r="B8733" t="s">
        <v>6</v>
      </c>
      <c r="C8733" t="s">
        <v>23</v>
      </c>
      <c r="D8733" t="s">
        <v>61</v>
      </c>
      <c r="E8733">
        <v>153646</v>
      </c>
    </row>
    <row r="8734" spans="1:5" hidden="1">
      <c r="A8734">
        <v>2006</v>
      </c>
      <c r="B8734" t="s">
        <v>6</v>
      </c>
      <c r="C8734" t="s">
        <v>23</v>
      </c>
      <c r="D8734" t="s">
        <v>62</v>
      </c>
      <c r="E8734">
        <v>6517</v>
      </c>
    </row>
    <row r="8735" spans="1:5" hidden="1">
      <c r="A8735">
        <v>2006</v>
      </c>
      <c r="B8735" t="s">
        <v>6</v>
      </c>
      <c r="C8735" t="s">
        <v>23</v>
      </c>
      <c r="D8735" t="s">
        <v>63</v>
      </c>
      <c r="E8735">
        <v>0</v>
      </c>
    </row>
    <row r="8736" spans="1:5" hidden="1">
      <c r="A8736">
        <v>2006</v>
      </c>
      <c r="B8736" t="s">
        <v>6</v>
      </c>
      <c r="C8736" t="s">
        <v>23</v>
      </c>
      <c r="D8736" t="s">
        <v>64</v>
      </c>
      <c r="E8736">
        <v>1613449</v>
      </c>
    </row>
    <row r="8737" spans="1:5" hidden="1">
      <c r="A8737">
        <v>2006</v>
      </c>
      <c r="B8737" t="s">
        <v>6</v>
      </c>
      <c r="C8737" t="s">
        <v>23</v>
      </c>
      <c r="D8737" t="s">
        <v>65</v>
      </c>
      <c r="E8737">
        <v>131385</v>
      </c>
    </row>
    <row r="8738" spans="1:5" hidden="1">
      <c r="A8738">
        <v>2006</v>
      </c>
      <c r="B8738" t="s">
        <v>6</v>
      </c>
      <c r="C8738" t="s">
        <v>23</v>
      </c>
      <c r="D8738" t="s">
        <v>66</v>
      </c>
      <c r="E8738">
        <v>65030</v>
      </c>
    </row>
    <row r="8739" spans="1:5" hidden="1">
      <c r="A8739">
        <v>2006</v>
      </c>
      <c r="B8739" t="s">
        <v>6</v>
      </c>
      <c r="C8739" t="s">
        <v>23</v>
      </c>
      <c r="D8739" t="s">
        <v>67</v>
      </c>
      <c r="E8739">
        <v>200693</v>
      </c>
    </row>
    <row r="8740" spans="1:5" hidden="1">
      <c r="A8740">
        <v>2006</v>
      </c>
      <c r="B8740" t="s">
        <v>6</v>
      </c>
      <c r="C8740" t="s">
        <v>23</v>
      </c>
      <c r="D8740" t="s">
        <v>68</v>
      </c>
      <c r="E8740">
        <v>166</v>
      </c>
    </row>
    <row r="8741" spans="1:5" hidden="1">
      <c r="A8741">
        <v>2006</v>
      </c>
      <c r="B8741" t="s">
        <v>6</v>
      </c>
      <c r="C8741" t="s">
        <v>23</v>
      </c>
      <c r="D8741" t="s">
        <v>69</v>
      </c>
      <c r="E8741">
        <v>192591</v>
      </c>
    </row>
    <row r="8742" spans="1:5" hidden="1">
      <c r="A8742">
        <v>2006</v>
      </c>
      <c r="B8742" t="s">
        <v>6</v>
      </c>
      <c r="C8742" t="s">
        <v>23</v>
      </c>
      <c r="D8742" t="s">
        <v>70</v>
      </c>
      <c r="E8742">
        <v>7936</v>
      </c>
    </row>
    <row r="8743" spans="1:5" hidden="1">
      <c r="A8743">
        <v>2006</v>
      </c>
      <c r="B8743" t="s">
        <v>6</v>
      </c>
      <c r="C8743" t="s">
        <v>23</v>
      </c>
      <c r="D8743" t="s">
        <v>71</v>
      </c>
      <c r="E8743">
        <v>-4260</v>
      </c>
    </row>
    <row r="8744" spans="1:5" hidden="1">
      <c r="A8744">
        <v>2006</v>
      </c>
      <c r="B8744" t="s">
        <v>6</v>
      </c>
      <c r="C8744" t="s">
        <v>23</v>
      </c>
      <c r="D8744" t="s">
        <v>72</v>
      </c>
      <c r="E8744">
        <v>20107956</v>
      </c>
    </row>
    <row r="8745" spans="1:5" hidden="1">
      <c r="A8745">
        <v>2006</v>
      </c>
      <c r="B8745" t="s">
        <v>6</v>
      </c>
      <c r="C8745" t="s">
        <v>23</v>
      </c>
      <c r="D8745" t="s">
        <v>73</v>
      </c>
      <c r="E8745">
        <v>13030846</v>
      </c>
    </row>
    <row r="8746" spans="1:5" hidden="1">
      <c r="A8746">
        <v>2006</v>
      </c>
      <c r="B8746" t="s">
        <v>6</v>
      </c>
      <c r="C8746" t="s">
        <v>23</v>
      </c>
      <c r="D8746" t="s">
        <v>74</v>
      </c>
      <c r="E8746">
        <v>11587723</v>
      </c>
    </row>
    <row r="8747" spans="1:5" hidden="1">
      <c r="A8747">
        <v>2006</v>
      </c>
      <c r="B8747" t="s">
        <v>6</v>
      </c>
      <c r="C8747" t="s">
        <v>23</v>
      </c>
      <c r="D8747" t="s">
        <v>75</v>
      </c>
      <c r="E8747">
        <v>1443123</v>
      </c>
    </row>
    <row r="8748" spans="1:5" hidden="1">
      <c r="A8748">
        <v>2006</v>
      </c>
      <c r="B8748" t="s">
        <v>6</v>
      </c>
      <c r="C8748" t="s">
        <v>23</v>
      </c>
      <c r="D8748" t="s">
        <v>76</v>
      </c>
      <c r="E8748">
        <v>6814466</v>
      </c>
    </row>
    <row r="8749" spans="1:5" hidden="1">
      <c r="A8749">
        <v>2006</v>
      </c>
      <c r="B8749" t="s">
        <v>6</v>
      </c>
      <c r="C8749" t="s">
        <v>23</v>
      </c>
      <c r="D8749" t="s">
        <v>77</v>
      </c>
      <c r="E8749">
        <v>2705127</v>
      </c>
    </row>
    <row r="8750" spans="1:5" hidden="1">
      <c r="A8750">
        <v>2006</v>
      </c>
      <c r="B8750" t="s">
        <v>6</v>
      </c>
      <c r="C8750" t="s">
        <v>23</v>
      </c>
      <c r="D8750" t="s">
        <v>78</v>
      </c>
      <c r="E8750">
        <v>5755529</v>
      </c>
    </row>
    <row r="8751" spans="1:5" hidden="1">
      <c r="A8751">
        <v>2006</v>
      </c>
      <c r="B8751" t="s">
        <v>6</v>
      </c>
      <c r="C8751" t="s">
        <v>23</v>
      </c>
      <c r="D8751" t="s">
        <v>79</v>
      </c>
      <c r="E8751">
        <v>1058576</v>
      </c>
    </row>
    <row r="8752" spans="1:5" hidden="1">
      <c r="A8752">
        <v>2006</v>
      </c>
      <c r="B8752" t="s">
        <v>6</v>
      </c>
      <c r="C8752" t="s">
        <v>23</v>
      </c>
      <c r="D8752" t="s">
        <v>80</v>
      </c>
      <c r="E8752">
        <v>360</v>
      </c>
    </row>
    <row r="8753" spans="1:5" hidden="1">
      <c r="A8753">
        <v>2006</v>
      </c>
      <c r="B8753" t="s">
        <v>6</v>
      </c>
      <c r="C8753" t="s">
        <v>81</v>
      </c>
      <c r="D8753" t="s">
        <v>24</v>
      </c>
      <c r="E8753">
        <v>7437172</v>
      </c>
    </row>
    <row r="8754" spans="1:5" hidden="1">
      <c r="A8754">
        <v>2006</v>
      </c>
      <c r="B8754" t="s">
        <v>6</v>
      </c>
      <c r="C8754" t="s">
        <v>81</v>
      </c>
      <c r="D8754" t="s">
        <v>25</v>
      </c>
      <c r="E8754">
        <v>6338945</v>
      </c>
    </row>
    <row r="8755" spans="1:5" hidden="1">
      <c r="A8755">
        <v>2006</v>
      </c>
      <c r="B8755" t="s">
        <v>6</v>
      </c>
      <c r="C8755" t="s">
        <v>81</v>
      </c>
      <c r="D8755" t="s">
        <v>26</v>
      </c>
      <c r="E8755">
        <v>1098227</v>
      </c>
    </row>
    <row r="8756" spans="1:5" hidden="1">
      <c r="A8756">
        <v>2006</v>
      </c>
      <c r="B8756" t="s">
        <v>6</v>
      </c>
      <c r="C8756" t="s">
        <v>81</v>
      </c>
      <c r="D8756" t="s">
        <v>27</v>
      </c>
      <c r="E8756">
        <v>2153679</v>
      </c>
    </row>
    <row r="8757" spans="1:5" hidden="1">
      <c r="A8757">
        <v>2006</v>
      </c>
      <c r="B8757" t="s">
        <v>6</v>
      </c>
      <c r="C8757" t="s">
        <v>81</v>
      </c>
      <c r="D8757" t="s">
        <v>28</v>
      </c>
      <c r="E8757">
        <v>2013838</v>
      </c>
    </row>
    <row r="8758" spans="1:5" hidden="1">
      <c r="A8758">
        <v>2006</v>
      </c>
      <c r="B8758" t="s">
        <v>6</v>
      </c>
      <c r="C8758" t="s">
        <v>81</v>
      </c>
      <c r="D8758" t="s">
        <v>82</v>
      </c>
      <c r="E8758">
        <v>1360689</v>
      </c>
    </row>
    <row r="8759" spans="1:5" hidden="1">
      <c r="A8759">
        <v>2006</v>
      </c>
      <c r="B8759" t="s">
        <v>6</v>
      </c>
      <c r="C8759" t="s">
        <v>81</v>
      </c>
      <c r="D8759" t="s">
        <v>83</v>
      </c>
      <c r="E8759">
        <v>0</v>
      </c>
    </row>
    <row r="8760" spans="1:5" hidden="1">
      <c r="A8760">
        <v>2006</v>
      </c>
      <c r="B8760" t="s">
        <v>6</v>
      </c>
      <c r="C8760" t="s">
        <v>81</v>
      </c>
      <c r="D8760" t="s">
        <v>84</v>
      </c>
      <c r="E8760">
        <v>653149</v>
      </c>
    </row>
    <row r="8761" spans="1:5" hidden="1">
      <c r="A8761">
        <v>2006</v>
      </c>
      <c r="B8761" t="s">
        <v>6</v>
      </c>
      <c r="C8761" t="s">
        <v>81</v>
      </c>
      <c r="D8761" t="s">
        <v>85</v>
      </c>
      <c r="E8761">
        <v>1970872</v>
      </c>
    </row>
    <row r="8762" spans="1:5" hidden="1">
      <c r="A8762">
        <v>2006</v>
      </c>
      <c r="B8762" t="s">
        <v>6</v>
      </c>
      <c r="C8762" t="s">
        <v>81</v>
      </c>
      <c r="D8762" t="s">
        <v>29</v>
      </c>
      <c r="E8762">
        <v>139841</v>
      </c>
    </row>
    <row r="8763" spans="1:5" hidden="1">
      <c r="A8763">
        <v>2006</v>
      </c>
      <c r="B8763" t="s">
        <v>6</v>
      </c>
      <c r="C8763" t="s">
        <v>81</v>
      </c>
      <c r="D8763" t="s">
        <v>30</v>
      </c>
      <c r="E8763">
        <v>242146</v>
      </c>
    </row>
    <row r="8764" spans="1:5" hidden="1">
      <c r="A8764">
        <v>2006</v>
      </c>
      <c r="B8764" t="s">
        <v>6</v>
      </c>
      <c r="C8764" t="s">
        <v>81</v>
      </c>
      <c r="D8764" t="s">
        <v>31</v>
      </c>
      <c r="E8764">
        <v>77572</v>
      </c>
    </row>
    <row r="8765" spans="1:5" hidden="1">
      <c r="A8765">
        <v>2006</v>
      </c>
      <c r="B8765" t="s">
        <v>6</v>
      </c>
      <c r="C8765" t="s">
        <v>81</v>
      </c>
      <c r="D8765" t="s">
        <v>32</v>
      </c>
      <c r="E8765">
        <v>164574</v>
      </c>
    </row>
    <row r="8766" spans="1:5" hidden="1">
      <c r="A8766">
        <v>2006</v>
      </c>
      <c r="B8766" t="s">
        <v>6</v>
      </c>
      <c r="C8766" t="s">
        <v>81</v>
      </c>
      <c r="D8766" t="s">
        <v>33</v>
      </c>
      <c r="E8766">
        <v>2885331</v>
      </c>
    </row>
    <row r="8767" spans="1:5" hidden="1">
      <c r="A8767">
        <v>2006</v>
      </c>
      <c r="B8767" t="s">
        <v>6</v>
      </c>
      <c r="C8767" t="s">
        <v>81</v>
      </c>
      <c r="D8767" t="s">
        <v>34</v>
      </c>
      <c r="E8767">
        <v>1190124</v>
      </c>
    </row>
    <row r="8768" spans="1:5" hidden="1">
      <c r="A8768">
        <v>2006</v>
      </c>
      <c r="B8768" t="s">
        <v>6</v>
      </c>
      <c r="C8768" t="s">
        <v>81</v>
      </c>
      <c r="D8768" t="s">
        <v>35</v>
      </c>
      <c r="E8768">
        <v>1356605</v>
      </c>
    </row>
    <row r="8769" spans="1:5" hidden="1">
      <c r="A8769">
        <v>2006</v>
      </c>
      <c r="B8769" t="s">
        <v>6</v>
      </c>
      <c r="C8769" t="s">
        <v>81</v>
      </c>
      <c r="D8769" t="s">
        <v>36</v>
      </c>
      <c r="E8769">
        <v>1594699</v>
      </c>
    </row>
    <row r="8770" spans="1:5" hidden="1">
      <c r="A8770">
        <v>2006</v>
      </c>
      <c r="B8770" t="s">
        <v>6</v>
      </c>
      <c r="C8770" t="s">
        <v>81</v>
      </c>
      <c r="D8770" t="s">
        <v>37</v>
      </c>
      <c r="E8770">
        <v>665680</v>
      </c>
    </row>
    <row r="8771" spans="1:5" hidden="1">
      <c r="A8771">
        <v>2006</v>
      </c>
      <c r="B8771" t="s">
        <v>6</v>
      </c>
      <c r="C8771" t="s">
        <v>81</v>
      </c>
      <c r="D8771" t="s">
        <v>38</v>
      </c>
      <c r="E8771">
        <v>929019</v>
      </c>
    </row>
    <row r="8772" spans="1:5" hidden="1">
      <c r="A8772">
        <v>2006</v>
      </c>
      <c r="B8772" t="s">
        <v>6</v>
      </c>
      <c r="C8772" t="s">
        <v>81</v>
      </c>
      <c r="D8772" t="s">
        <v>39</v>
      </c>
      <c r="E8772">
        <v>15922</v>
      </c>
    </row>
    <row r="8773" spans="1:5" hidden="1">
      <c r="A8773">
        <v>2006</v>
      </c>
      <c r="B8773" t="s">
        <v>6</v>
      </c>
      <c r="C8773" t="s">
        <v>81</v>
      </c>
      <c r="D8773" t="s">
        <v>40</v>
      </c>
      <c r="E8773">
        <v>62060</v>
      </c>
    </row>
    <row r="8774" spans="1:5" hidden="1">
      <c r="A8774">
        <v>2006</v>
      </c>
      <c r="B8774" t="s">
        <v>6</v>
      </c>
      <c r="C8774" t="s">
        <v>81</v>
      </c>
      <c r="D8774" t="s">
        <v>41</v>
      </c>
      <c r="E8774">
        <v>6365</v>
      </c>
    </row>
    <row r="8775" spans="1:5" hidden="1">
      <c r="A8775">
        <v>2006</v>
      </c>
      <c r="B8775" t="s">
        <v>6</v>
      </c>
      <c r="C8775" t="s">
        <v>81</v>
      </c>
      <c r="D8775" t="s">
        <v>42</v>
      </c>
      <c r="E8775">
        <v>5511</v>
      </c>
    </row>
    <row r="8776" spans="1:5" hidden="1">
      <c r="A8776">
        <v>2006</v>
      </c>
      <c r="B8776" t="s">
        <v>6</v>
      </c>
      <c r="C8776" t="s">
        <v>81</v>
      </c>
      <c r="D8776" t="s">
        <v>43</v>
      </c>
      <c r="E8776">
        <v>50185</v>
      </c>
    </row>
    <row r="8777" spans="1:5" hidden="1">
      <c r="A8777">
        <v>2006</v>
      </c>
      <c r="B8777" t="s">
        <v>6</v>
      </c>
      <c r="C8777" t="s">
        <v>81</v>
      </c>
      <c r="D8777" t="s">
        <v>44</v>
      </c>
      <c r="E8777">
        <v>22526</v>
      </c>
    </row>
    <row r="8778" spans="1:5" hidden="1">
      <c r="A8778">
        <v>2006</v>
      </c>
      <c r="B8778" t="s">
        <v>6</v>
      </c>
      <c r="C8778" t="s">
        <v>81</v>
      </c>
      <c r="D8778" t="s">
        <v>45</v>
      </c>
      <c r="E8778">
        <v>1350482</v>
      </c>
    </row>
    <row r="8779" spans="1:5" hidden="1">
      <c r="A8779">
        <v>2006</v>
      </c>
      <c r="B8779" t="s">
        <v>6</v>
      </c>
      <c r="C8779" t="s">
        <v>81</v>
      </c>
      <c r="D8779" t="s">
        <v>46</v>
      </c>
      <c r="E8779">
        <v>1321209</v>
      </c>
    </row>
    <row r="8780" spans="1:5" hidden="1">
      <c r="A8780">
        <v>2006</v>
      </c>
      <c r="B8780" t="s">
        <v>6</v>
      </c>
      <c r="C8780" t="s">
        <v>81</v>
      </c>
      <c r="D8780" t="s">
        <v>47</v>
      </c>
      <c r="E8780">
        <v>29273</v>
      </c>
    </row>
    <row r="8781" spans="1:5" hidden="1">
      <c r="A8781">
        <v>2006</v>
      </c>
      <c r="B8781" t="s">
        <v>6</v>
      </c>
      <c r="C8781" t="s">
        <v>81</v>
      </c>
      <c r="D8781" t="s">
        <v>48</v>
      </c>
      <c r="E8781">
        <v>4573148</v>
      </c>
    </row>
    <row r="8782" spans="1:5" hidden="1">
      <c r="A8782">
        <v>2006</v>
      </c>
      <c r="B8782" t="s">
        <v>6</v>
      </c>
      <c r="C8782" t="s">
        <v>81</v>
      </c>
      <c r="D8782" t="s">
        <v>49</v>
      </c>
      <c r="E8782">
        <v>1541144</v>
      </c>
    </row>
    <row r="8783" spans="1:5" hidden="1">
      <c r="A8783">
        <v>2006</v>
      </c>
      <c r="B8783" t="s">
        <v>6</v>
      </c>
      <c r="C8783" t="s">
        <v>81</v>
      </c>
      <c r="D8783" t="s">
        <v>50</v>
      </c>
      <c r="E8783">
        <v>999055</v>
      </c>
    </row>
    <row r="8784" spans="1:5" hidden="1">
      <c r="A8784">
        <v>2006</v>
      </c>
      <c r="B8784" t="s">
        <v>6</v>
      </c>
      <c r="C8784" t="s">
        <v>81</v>
      </c>
      <c r="D8784" t="s">
        <v>51</v>
      </c>
      <c r="E8784">
        <v>99172</v>
      </c>
    </row>
    <row r="8785" spans="1:5" hidden="1">
      <c r="A8785">
        <v>2006</v>
      </c>
      <c r="B8785" t="s">
        <v>6</v>
      </c>
      <c r="C8785" t="s">
        <v>81</v>
      </c>
      <c r="D8785" t="s">
        <v>52</v>
      </c>
      <c r="E8785">
        <v>437406</v>
      </c>
    </row>
    <row r="8786" spans="1:5" hidden="1">
      <c r="A8786">
        <v>2006</v>
      </c>
      <c r="B8786" t="s">
        <v>6</v>
      </c>
      <c r="C8786" t="s">
        <v>81</v>
      </c>
      <c r="D8786" t="s">
        <v>53</v>
      </c>
      <c r="E8786">
        <v>5511</v>
      </c>
    </row>
    <row r="8787" spans="1:5" hidden="1">
      <c r="A8787">
        <v>2006</v>
      </c>
      <c r="B8787" t="s">
        <v>6</v>
      </c>
      <c r="C8787" t="s">
        <v>81</v>
      </c>
      <c r="D8787" t="s">
        <v>54</v>
      </c>
      <c r="E8787">
        <v>0</v>
      </c>
    </row>
    <row r="8788" spans="1:5" hidden="1">
      <c r="A8788">
        <v>2006</v>
      </c>
      <c r="B8788" t="s">
        <v>6</v>
      </c>
      <c r="C8788" t="s">
        <v>81</v>
      </c>
      <c r="D8788" t="s">
        <v>55</v>
      </c>
      <c r="E8788">
        <v>1491256</v>
      </c>
    </row>
    <row r="8789" spans="1:5" hidden="1">
      <c r="A8789">
        <v>2006</v>
      </c>
      <c r="B8789" t="s">
        <v>6</v>
      </c>
      <c r="C8789" t="s">
        <v>81</v>
      </c>
      <c r="D8789" t="s">
        <v>56</v>
      </c>
      <c r="E8789">
        <v>1540749</v>
      </c>
    </row>
    <row r="8790" spans="1:5" hidden="1">
      <c r="A8790">
        <v>2006</v>
      </c>
      <c r="B8790" t="s">
        <v>6</v>
      </c>
      <c r="C8790" t="s">
        <v>81</v>
      </c>
      <c r="D8790" t="s">
        <v>57</v>
      </c>
      <c r="E8790">
        <v>1364239</v>
      </c>
    </row>
    <row r="8791" spans="1:5" hidden="1">
      <c r="A8791">
        <v>2006</v>
      </c>
      <c r="B8791" t="s">
        <v>6</v>
      </c>
      <c r="C8791" t="s">
        <v>81</v>
      </c>
      <c r="D8791" t="s">
        <v>58</v>
      </c>
      <c r="E8791">
        <v>176510</v>
      </c>
    </row>
    <row r="8792" spans="1:5" hidden="1">
      <c r="A8792">
        <v>2006</v>
      </c>
      <c r="B8792" t="s">
        <v>6</v>
      </c>
      <c r="C8792" t="s">
        <v>81</v>
      </c>
      <c r="D8792" t="s">
        <v>59</v>
      </c>
      <c r="E8792">
        <v>2431910</v>
      </c>
    </row>
    <row r="8793" spans="1:5" hidden="1">
      <c r="A8793">
        <v>2006</v>
      </c>
      <c r="B8793" t="s">
        <v>6</v>
      </c>
      <c r="C8793" t="s">
        <v>81</v>
      </c>
      <c r="D8793" t="s">
        <v>60</v>
      </c>
      <c r="E8793">
        <v>156828</v>
      </c>
    </row>
    <row r="8794" spans="1:5" hidden="1">
      <c r="A8794">
        <v>2006</v>
      </c>
      <c r="B8794" t="s">
        <v>6</v>
      </c>
      <c r="C8794" t="s">
        <v>81</v>
      </c>
      <c r="D8794" t="s">
        <v>61</v>
      </c>
      <c r="E8794">
        <v>153646</v>
      </c>
    </row>
    <row r="8795" spans="1:5" hidden="1">
      <c r="A8795">
        <v>2006</v>
      </c>
      <c r="B8795" t="s">
        <v>6</v>
      </c>
      <c r="C8795" t="s">
        <v>81</v>
      </c>
      <c r="D8795" t="s">
        <v>62</v>
      </c>
      <c r="E8795">
        <v>62508</v>
      </c>
    </row>
    <row r="8796" spans="1:5" hidden="1">
      <c r="A8796">
        <v>2006</v>
      </c>
      <c r="B8796" t="s">
        <v>6</v>
      </c>
      <c r="C8796" t="s">
        <v>81</v>
      </c>
      <c r="D8796" t="s">
        <v>64</v>
      </c>
      <c r="E8796">
        <v>2058928</v>
      </c>
    </row>
    <row r="8797" spans="1:5" hidden="1">
      <c r="A8797">
        <v>2006</v>
      </c>
      <c r="B8797" t="s">
        <v>6</v>
      </c>
      <c r="C8797" t="s">
        <v>81</v>
      </c>
      <c r="D8797" t="s">
        <v>66</v>
      </c>
      <c r="E8797">
        <v>65030</v>
      </c>
    </row>
    <row r="8798" spans="1:5" hidden="1">
      <c r="A8798">
        <v>2006</v>
      </c>
      <c r="B8798" t="s">
        <v>6</v>
      </c>
      <c r="C8798" t="s">
        <v>81</v>
      </c>
      <c r="D8798" t="s">
        <v>67</v>
      </c>
      <c r="E8798">
        <v>387113</v>
      </c>
    </row>
    <row r="8799" spans="1:5" hidden="1">
      <c r="A8799">
        <v>2006</v>
      </c>
      <c r="B8799" t="s">
        <v>6</v>
      </c>
      <c r="C8799" t="s">
        <v>81</v>
      </c>
      <c r="D8799" t="s">
        <v>68</v>
      </c>
      <c r="E8799">
        <v>166</v>
      </c>
    </row>
    <row r="8800" spans="1:5" hidden="1">
      <c r="A8800">
        <v>2006</v>
      </c>
      <c r="B8800" t="s">
        <v>6</v>
      </c>
      <c r="C8800" t="s">
        <v>81</v>
      </c>
      <c r="D8800" t="s">
        <v>69</v>
      </c>
      <c r="E8800">
        <v>385830</v>
      </c>
    </row>
    <row r="8801" spans="1:6" hidden="1">
      <c r="A8801">
        <v>2006</v>
      </c>
      <c r="B8801" t="s">
        <v>6</v>
      </c>
      <c r="C8801" t="s">
        <v>81</v>
      </c>
      <c r="D8801" t="s">
        <v>70</v>
      </c>
      <c r="E8801">
        <v>1117</v>
      </c>
    </row>
    <row r="8802" spans="1:6" hidden="1">
      <c r="A8802">
        <v>2006</v>
      </c>
      <c r="B8802" t="s">
        <v>6</v>
      </c>
      <c r="C8802" t="s">
        <v>81</v>
      </c>
      <c r="D8802" t="s">
        <v>86</v>
      </c>
      <c r="E8802">
        <v>34431891</v>
      </c>
    </row>
    <row r="8803" spans="1:6" hidden="1">
      <c r="A8803">
        <v>2006</v>
      </c>
      <c r="B8803" t="s">
        <v>6</v>
      </c>
      <c r="C8803" t="s">
        <v>81</v>
      </c>
      <c r="D8803" t="s">
        <v>87</v>
      </c>
      <c r="E8803">
        <v>30161951</v>
      </c>
    </row>
    <row r="8804" spans="1:6" hidden="1">
      <c r="A8804">
        <v>2006</v>
      </c>
      <c r="B8804" t="s">
        <v>6</v>
      </c>
      <c r="C8804" t="s">
        <v>81</v>
      </c>
      <c r="D8804" t="s">
        <v>88</v>
      </c>
      <c r="E8804">
        <v>1283186</v>
      </c>
    </row>
    <row r="8805" spans="1:6" hidden="1">
      <c r="A8805">
        <v>2006</v>
      </c>
      <c r="B8805" t="s">
        <v>6</v>
      </c>
      <c r="C8805" t="s">
        <v>81</v>
      </c>
      <c r="D8805" t="s">
        <v>89</v>
      </c>
      <c r="E8805">
        <v>2986753</v>
      </c>
    </row>
    <row r="8806" spans="1:6" hidden="1">
      <c r="A8806">
        <v>2006</v>
      </c>
      <c r="B8806" t="s">
        <v>6</v>
      </c>
      <c r="C8806" t="s">
        <v>81</v>
      </c>
      <c r="D8806" t="s">
        <v>77</v>
      </c>
      <c r="E8806">
        <v>2705127</v>
      </c>
    </row>
    <row r="8807" spans="1:6" hidden="1">
      <c r="A8807">
        <v>2006</v>
      </c>
      <c r="B8807" t="s">
        <v>90</v>
      </c>
      <c r="C8807" t="s">
        <v>7</v>
      </c>
      <c r="D8807" t="s">
        <v>263</v>
      </c>
      <c r="E8807">
        <v>23296</v>
      </c>
    </row>
    <row r="8808" spans="1:6" hidden="1">
      <c r="A8808">
        <v>2006</v>
      </c>
      <c r="B8808" t="s">
        <v>90</v>
      </c>
      <c r="C8808" t="s">
        <v>7</v>
      </c>
      <c r="D8808" t="s">
        <v>8</v>
      </c>
      <c r="E8808">
        <v>0</v>
      </c>
      <c r="F8808">
        <v>20</v>
      </c>
    </row>
    <row r="8809" spans="1:6" hidden="1">
      <c r="A8809">
        <v>2006</v>
      </c>
      <c r="B8809" t="s">
        <v>90</v>
      </c>
      <c r="C8809" t="s">
        <v>7</v>
      </c>
      <c r="D8809" t="s">
        <v>9</v>
      </c>
      <c r="E8809">
        <v>0</v>
      </c>
      <c r="F8809">
        <v>20</v>
      </c>
    </row>
    <row r="8810" spans="1:6" hidden="1">
      <c r="A8810">
        <v>2006</v>
      </c>
      <c r="B8810" t="s">
        <v>90</v>
      </c>
      <c r="C8810" t="s">
        <v>10</v>
      </c>
      <c r="D8810" t="s">
        <v>11</v>
      </c>
      <c r="E8810">
        <v>396771</v>
      </c>
    </row>
    <row r="8811" spans="1:6" hidden="1">
      <c r="A8811">
        <v>2006</v>
      </c>
      <c r="B8811" t="s">
        <v>90</v>
      </c>
      <c r="C8811" t="s">
        <v>10</v>
      </c>
      <c r="D8811" t="s">
        <v>91</v>
      </c>
      <c r="E8811">
        <v>9659126</v>
      </c>
    </row>
    <row r="8812" spans="1:6" hidden="1">
      <c r="A8812">
        <v>2006</v>
      </c>
      <c r="B8812" t="s">
        <v>90</v>
      </c>
      <c r="C8812" t="s">
        <v>10</v>
      </c>
      <c r="D8812" t="s">
        <v>92</v>
      </c>
      <c r="E8812">
        <v>7951719</v>
      </c>
    </row>
    <row r="8813" spans="1:6" hidden="1">
      <c r="A8813">
        <v>2006</v>
      </c>
      <c r="B8813" t="s">
        <v>90</v>
      </c>
      <c r="C8813" t="s">
        <v>10</v>
      </c>
      <c r="D8813" t="s">
        <v>14</v>
      </c>
      <c r="E8813">
        <v>4651228</v>
      </c>
    </row>
    <row r="8814" spans="1:6" hidden="1">
      <c r="A8814">
        <v>2006</v>
      </c>
      <c r="B8814" t="s">
        <v>90</v>
      </c>
      <c r="C8814" t="s">
        <v>10</v>
      </c>
      <c r="D8814" t="s">
        <v>17</v>
      </c>
      <c r="E8814">
        <v>4764247</v>
      </c>
    </row>
    <row r="8815" spans="1:6" hidden="1">
      <c r="A8815">
        <v>2006</v>
      </c>
      <c r="B8815" t="s">
        <v>90</v>
      </c>
      <c r="C8815" t="s">
        <v>10</v>
      </c>
      <c r="D8815" t="s">
        <v>18</v>
      </c>
      <c r="E8815">
        <v>2454221</v>
      </c>
    </row>
    <row r="8816" spans="1:6" hidden="1">
      <c r="A8816">
        <v>2006</v>
      </c>
      <c r="B8816" t="s">
        <v>90</v>
      </c>
      <c r="C8816" t="s">
        <v>10</v>
      </c>
      <c r="D8816" t="s">
        <v>19</v>
      </c>
      <c r="E8816">
        <v>1895912</v>
      </c>
    </row>
    <row r="8817" spans="1:6" hidden="1">
      <c r="A8817">
        <v>2006</v>
      </c>
      <c r="B8817" t="s">
        <v>90</v>
      </c>
      <c r="C8817" t="s">
        <v>10</v>
      </c>
      <c r="D8817" t="s">
        <v>21</v>
      </c>
      <c r="E8817">
        <v>1895912</v>
      </c>
    </row>
    <row r="8818" spans="1:6" hidden="1">
      <c r="A8818">
        <v>2006</v>
      </c>
      <c r="B8818" t="s">
        <v>90</v>
      </c>
      <c r="C8818" t="s">
        <v>10</v>
      </c>
      <c r="D8818" t="s">
        <v>22</v>
      </c>
      <c r="E8818">
        <v>-2471104</v>
      </c>
    </row>
    <row r="8819" spans="1:6" hidden="1">
      <c r="A8819">
        <v>2006</v>
      </c>
      <c r="B8819" t="s">
        <v>90</v>
      </c>
      <c r="C8819" t="s">
        <v>23</v>
      </c>
      <c r="D8819" t="s">
        <v>24</v>
      </c>
      <c r="E8819">
        <v>4925432</v>
      </c>
    </row>
    <row r="8820" spans="1:6" hidden="1">
      <c r="A8820">
        <v>2006</v>
      </c>
      <c r="B8820" t="s">
        <v>90</v>
      </c>
      <c r="C8820" t="s">
        <v>23</v>
      </c>
      <c r="D8820" t="s">
        <v>25</v>
      </c>
      <c r="E8820">
        <v>4219930</v>
      </c>
    </row>
    <row r="8821" spans="1:6" hidden="1">
      <c r="A8821">
        <v>2006</v>
      </c>
      <c r="B8821" t="s">
        <v>90</v>
      </c>
      <c r="C8821" t="s">
        <v>23</v>
      </c>
      <c r="D8821" t="s">
        <v>26</v>
      </c>
      <c r="E8821">
        <v>705501</v>
      </c>
    </row>
    <row r="8822" spans="1:6" hidden="1">
      <c r="A8822">
        <v>2006</v>
      </c>
      <c r="B8822" t="s">
        <v>90</v>
      </c>
      <c r="C8822" t="s">
        <v>23</v>
      </c>
      <c r="D8822" t="s">
        <v>27</v>
      </c>
      <c r="E8822">
        <v>108542</v>
      </c>
    </row>
    <row r="8823" spans="1:6" hidden="1">
      <c r="A8823">
        <v>2006</v>
      </c>
      <c r="B8823" t="s">
        <v>90</v>
      </c>
      <c r="C8823" t="s">
        <v>23</v>
      </c>
      <c r="D8823" t="s">
        <v>29</v>
      </c>
      <c r="E8823">
        <v>108542</v>
      </c>
    </row>
    <row r="8824" spans="1:6" hidden="1">
      <c r="A8824">
        <v>2006</v>
      </c>
      <c r="B8824" t="s">
        <v>90</v>
      </c>
      <c r="C8824" t="s">
        <v>23</v>
      </c>
      <c r="D8824" t="s">
        <v>33</v>
      </c>
      <c r="E8824">
        <v>2807954</v>
      </c>
    </row>
    <row r="8825" spans="1:6" hidden="1">
      <c r="A8825">
        <v>2006</v>
      </c>
      <c r="B8825" t="s">
        <v>90</v>
      </c>
      <c r="C8825" t="s">
        <v>23</v>
      </c>
      <c r="D8825" t="s">
        <v>34</v>
      </c>
      <c r="E8825">
        <v>481142</v>
      </c>
    </row>
    <row r="8826" spans="1:6" hidden="1">
      <c r="A8826">
        <v>2006</v>
      </c>
      <c r="B8826" t="s">
        <v>90</v>
      </c>
      <c r="C8826" t="s">
        <v>23</v>
      </c>
      <c r="D8826" t="s">
        <v>35</v>
      </c>
      <c r="E8826">
        <v>582906</v>
      </c>
    </row>
    <row r="8827" spans="1:6" hidden="1">
      <c r="A8827">
        <v>2006</v>
      </c>
      <c r="B8827" t="s">
        <v>90</v>
      </c>
      <c r="C8827" t="s">
        <v>23</v>
      </c>
      <c r="D8827" t="s">
        <v>36</v>
      </c>
      <c r="E8827">
        <v>1724134</v>
      </c>
    </row>
    <row r="8828" spans="1:6" hidden="1">
      <c r="A8828">
        <v>2006</v>
      </c>
      <c r="B8828" t="s">
        <v>90</v>
      </c>
      <c r="C8828" t="s">
        <v>23</v>
      </c>
      <c r="D8828" t="s">
        <v>37</v>
      </c>
      <c r="E8828">
        <v>795115</v>
      </c>
    </row>
    <row r="8829" spans="1:6" hidden="1">
      <c r="A8829">
        <v>2006</v>
      </c>
      <c r="B8829" t="s">
        <v>90</v>
      </c>
      <c r="C8829" t="s">
        <v>23</v>
      </c>
      <c r="D8829" t="s">
        <v>38</v>
      </c>
      <c r="E8829">
        <v>929019</v>
      </c>
    </row>
    <row r="8830" spans="1:6" hidden="1">
      <c r="A8830">
        <v>2006</v>
      </c>
      <c r="B8830" t="s">
        <v>90</v>
      </c>
      <c r="C8830" t="s">
        <v>23</v>
      </c>
      <c r="D8830" t="s">
        <v>39</v>
      </c>
      <c r="E8830">
        <v>585892</v>
      </c>
    </row>
    <row r="8831" spans="1:6" hidden="1">
      <c r="A8831">
        <v>2006</v>
      </c>
      <c r="B8831" t="s">
        <v>90</v>
      </c>
      <c r="C8831" t="s">
        <v>23</v>
      </c>
      <c r="D8831" t="s">
        <v>93</v>
      </c>
      <c r="E8831">
        <v>0</v>
      </c>
      <c r="F8831">
        <v>20</v>
      </c>
    </row>
    <row r="8832" spans="1:6" hidden="1">
      <c r="A8832">
        <v>2006</v>
      </c>
      <c r="B8832" t="s">
        <v>90</v>
      </c>
      <c r="C8832" t="s">
        <v>23</v>
      </c>
      <c r="D8832" t="s">
        <v>94</v>
      </c>
      <c r="E8832">
        <v>0</v>
      </c>
      <c r="F8832">
        <v>20</v>
      </c>
    </row>
    <row r="8833" spans="1:6" hidden="1">
      <c r="A8833">
        <v>2006</v>
      </c>
      <c r="B8833" t="s">
        <v>90</v>
      </c>
      <c r="C8833" t="s">
        <v>23</v>
      </c>
      <c r="D8833" t="s">
        <v>95</v>
      </c>
      <c r="E8833">
        <v>0</v>
      </c>
      <c r="F8833">
        <v>20</v>
      </c>
    </row>
    <row r="8834" spans="1:6" hidden="1">
      <c r="A8834">
        <v>2006</v>
      </c>
      <c r="B8834" t="s">
        <v>90</v>
      </c>
      <c r="C8834" t="s">
        <v>23</v>
      </c>
      <c r="D8834" t="s">
        <v>96</v>
      </c>
      <c r="E8834">
        <v>0</v>
      </c>
      <c r="F8834">
        <v>20</v>
      </c>
    </row>
    <row r="8835" spans="1:6" hidden="1">
      <c r="A8835">
        <v>2006</v>
      </c>
      <c r="B8835" t="s">
        <v>90</v>
      </c>
      <c r="C8835" t="s">
        <v>23</v>
      </c>
      <c r="D8835" t="s">
        <v>40</v>
      </c>
      <c r="E8835">
        <v>0</v>
      </c>
    </row>
    <row r="8836" spans="1:6" hidden="1">
      <c r="A8836">
        <v>2006</v>
      </c>
      <c r="B8836" t="s">
        <v>90</v>
      </c>
      <c r="C8836" t="s">
        <v>23</v>
      </c>
      <c r="D8836" t="s">
        <v>41</v>
      </c>
      <c r="E8836">
        <v>0</v>
      </c>
    </row>
    <row r="8837" spans="1:6" hidden="1">
      <c r="A8837">
        <v>2006</v>
      </c>
      <c r="B8837" t="s">
        <v>90</v>
      </c>
      <c r="C8837" t="s">
        <v>23</v>
      </c>
      <c r="D8837" t="s">
        <v>42</v>
      </c>
      <c r="E8837">
        <v>0</v>
      </c>
    </row>
    <row r="8838" spans="1:6" hidden="1">
      <c r="A8838">
        <v>2006</v>
      </c>
      <c r="B8838" t="s">
        <v>90</v>
      </c>
      <c r="C8838" t="s">
        <v>23</v>
      </c>
      <c r="D8838" t="s">
        <v>43</v>
      </c>
      <c r="E8838">
        <v>0</v>
      </c>
    </row>
    <row r="8839" spans="1:6" hidden="1">
      <c r="A8839">
        <v>2006</v>
      </c>
      <c r="B8839" t="s">
        <v>90</v>
      </c>
      <c r="C8839" t="s">
        <v>23</v>
      </c>
      <c r="D8839" t="s">
        <v>44</v>
      </c>
      <c r="E8839">
        <v>16785</v>
      </c>
    </row>
    <row r="8840" spans="1:6" hidden="1">
      <c r="A8840">
        <v>2006</v>
      </c>
      <c r="B8840" t="s">
        <v>90</v>
      </c>
      <c r="C8840" t="s">
        <v>23</v>
      </c>
      <c r="D8840" t="s">
        <v>45</v>
      </c>
      <c r="E8840">
        <v>292590</v>
      </c>
    </row>
    <row r="8841" spans="1:6" hidden="1">
      <c r="A8841">
        <v>2006</v>
      </c>
      <c r="B8841" t="s">
        <v>90</v>
      </c>
      <c r="C8841" t="s">
        <v>23</v>
      </c>
      <c r="D8841" t="s">
        <v>46</v>
      </c>
      <c r="E8841">
        <v>292590</v>
      </c>
    </row>
    <row r="8842" spans="1:6" hidden="1">
      <c r="A8842">
        <v>2006</v>
      </c>
      <c r="B8842" t="s">
        <v>90</v>
      </c>
      <c r="C8842" t="s">
        <v>23</v>
      </c>
      <c r="D8842" t="s">
        <v>47</v>
      </c>
      <c r="E8842">
        <v>0</v>
      </c>
    </row>
    <row r="8843" spans="1:6" hidden="1">
      <c r="A8843">
        <v>2006</v>
      </c>
      <c r="B8843" t="s">
        <v>90</v>
      </c>
      <c r="C8843" t="s">
        <v>23</v>
      </c>
      <c r="D8843" t="s">
        <v>48</v>
      </c>
      <c r="E8843">
        <v>59060</v>
      </c>
    </row>
    <row r="8844" spans="1:6" hidden="1">
      <c r="A8844">
        <v>2006</v>
      </c>
      <c r="B8844" t="s">
        <v>90</v>
      </c>
      <c r="C8844" t="s">
        <v>23</v>
      </c>
      <c r="D8844" t="s">
        <v>55</v>
      </c>
      <c r="E8844">
        <v>59060</v>
      </c>
    </row>
    <row r="8845" spans="1:6" hidden="1">
      <c r="A8845">
        <v>2006</v>
      </c>
      <c r="B8845" t="s">
        <v>90</v>
      </c>
      <c r="C8845" t="s">
        <v>23</v>
      </c>
      <c r="D8845" t="s">
        <v>59</v>
      </c>
      <c r="E8845">
        <v>724375</v>
      </c>
    </row>
    <row r="8846" spans="1:6" hidden="1">
      <c r="A8846">
        <v>2006</v>
      </c>
      <c r="B8846" t="s">
        <v>90</v>
      </c>
      <c r="C8846" t="s">
        <v>23</v>
      </c>
      <c r="D8846" t="s">
        <v>60</v>
      </c>
      <c r="E8846">
        <v>91780</v>
      </c>
    </row>
    <row r="8847" spans="1:6" hidden="1">
      <c r="A8847">
        <v>2006</v>
      </c>
      <c r="B8847" t="s">
        <v>90</v>
      </c>
      <c r="C8847" t="s">
        <v>23</v>
      </c>
      <c r="D8847" t="s">
        <v>64</v>
      </c>
      <c r="E8847">
        <v>632595</v>
      </c>
    </row>
    <row r="8848" spans="1:6" hidden="1">
      <c r="A8848">
        <v>2006</v>
      </c>
      <c r="B8848" t="s">
        <v>90</v>
      </c>
      <c r="C8848" t="s">
        <v>23</v>
      </c>
      <c r="D8848" t="s">
        <v>66</v>
      </c>
      <c r="E8848">
        <v>0</v>
      </c>
    </row>
    <row r="8849" spans="1:5" hidden="1">
      <c r="A8849">
        <v>2006</v>
      </c>
      <c r="B8849" t="s">
        <v>90</v>
      </c>
      <c r="C8849" t="s">
        <v>23</v>
      </c>
      <c r="D8849" t="s">
        <v>67</v>
      </c>
      <c r="E8849">
        <v>7106</v>
      </c>
    </row>
    <row r="8850" spans="1:5" hidden="1">
      <c r="A8850">
        <v>2006</v>
      </c>
      <c r="B8850" t="s">
        <v>90</v>
      </c>
      <c r="C8850" t="s">
        <v>23</v>
      </c>
      <c r="D8850" t="s">
        <v>68</v>
      </c>
      <c r="E8850">
        <v>166</v>
      </c>
    </row>
    <row r="8851" spans="1:5" hidden="1">
      <c r="A8851">
        <v>2006</v>
      </c>
      <c r="B8851" t="s">
        <v>90</v>
      </c>
      <c r="C8851" t="s">
        <v>23</v>
      </c>
      <c r="D8851" t="s">
        <v>70</v>
      </c>
      <c r="E8851">
        <v>6940</v>
      </c>
    </row>
    <row r="8852" spans="1:5" hidden="1">
      <c r="A8852">
        <v>2006</v>
      </c>
      <c r="B8852" t="s">
        <v>90</v>
      </c>
      <c r="C8852" t="s">
        <v>23</v>
      </c>
      <c r="D8852" t="s">
        <v>71</v>
      </c>
      <c r="E8852">
        <v>10925</v>
      </c>
    </row>
    <row r="8853" spans="1:5" hidden="1">
      <c r="A8853">
        <v>2006</v>
      </c>
      <c r="B8853" t="s">
        <v>90</v>
      </c>
      <c r="C8853" t="s">
        <v>23</v>
      </c>
      <c r="D8853" t="s">
        <v>72</v>
      </c>
      <c r="E8853">
        <v>16004990</v>
      </c>
    </row>
    <row r="8854" spans="1:5" hidden="1">
      <c r="A8854">
        <v>2006</v>
      </c>
      <c r="B8854" t="s">
        <v>90</v>
      </c>
      <c r="C8854" t="s">
        <v>23</v>
      </c>
      <c r="D8854" t="s">
        <v>76</v>
      </c>
      <c r="E8854">
        <v>4564358</v>
      </c>
    </row>
    <row r="8855" spans="1:5" hidden="1">
      <c r="A8855">
        <v>2006</v>
      </c>
      <c r="B8855" t="s">
        <v>90</v>
      </c>
      <c r="C8855" t="s">
        <v>23</v>
      </c>
      <c r="D8855" t="s">
        <v>77</v>
      </c>
      <c r="E8855">
        <v>1707408</v>
      </c>
    </row>
    <row r="8856" spans="1:5" hidden="1">
      <c r="A8856">
        <v>2006</v>
      </c>
      <c r="B8856" t="s">
        <v>90</v>
      </c>
      <c r="C8856" t="s">
        <v>23</v>
      </c>
      <c r="D8856" t="s">
        <v>78</v>
      </c>
      <c r="E8856">
        <v>3611380</v>
      </c>
    </row>
    <row r="8857" spans="1:5" hidden="1">
      <c r="A8857">
        <v>2006</v>
      </c>
      <c r="B8857" t="s">
        <v>90</v>
      </c>
      <c r="C8857" t="s">
        <v>23</v>
      </c>
      <c r="D8857" t="s">
        <v>79</v>
      </c>
      <c r="E8857">
        <v>952977</v>
      </c>
    </row>
    <row r="8858" spans="1:5" hidden="1">
      <c r="A8858">
        <v>2006</v>
      </c>
      <c r="B8858" t="s">
        <v>90</v>
      </c>
      <c r="C8858" t="s">
        <v>23</v>
      </c>
      <c r="D8858" t="s">
        <v>80</v>
      </c>
      <c r="E8858">
        <v>0</v>
      </c>
    </row>
    <row r="8859" spans="1:5" hidden="1">
      <c r="A8859">
        <v>2006</v>
      </c>
      <c r="B8859" t="s">
        <v>90</v>
      </c>
      <c r="C8859" t="s">
        <v>81</v>
      </c>
      <c r="D8859" t="s">
        <v>30</v>
      </c>
      <c r="E8859">
        <v>26076</v>
      </c>
    </row>
    <row r="8860" spans="1:5" hidden="1">
      <c r="A8860">
        <v>2006</v>
      </c>
      <c r="B8860" t="s">
        <v>90</v>
      </c>
      <c r="C8860" t="s">
        <v>81</v>
      </c>
      <c r="D8860" t="s">
        <v>32</v>
      </c>
      <c r="E8860">
        <v>26076</v>
      </c>
    </row>
    <row r="8861" spans="1:5" hidden="1">
      <c r="A8861">
        <v>2006</v>
      </c>
      <c r="B8861" t="s">
        <v>90</v>
      </c>
      <c r="C8861" t="s">
        <v>81</v>
      </c>
      <c r="D8861" t="s">
        <v>33</v>
      </c>
      <c r="E8861">
        <v>610946</v>
      </c>
    </row>
    <row r="8862" spans="1:5" hidden="1">
      <c r="A8862">
        <v>2006</v>
      </c>
      <c r="B8862" t="s">
        <v>90</v>
      </c>
      <c r="C8862" t="s">
        <v>81</v>
      </c>
      <c r="D8862" t="s">
        <v>34</v>
      </c>
      <c r="E8862">
        <v>312054</v>
      </c>
    </row>
    <row r="8863" spans="1:5" hidden="1">
      <c r="A8863">
        <v>2006</v>
      </c>
      <c r="B8863" t="s">
        <v>90</v>
      </c>
      <c r="C8863" t="s">
        <v>81</v>
      </c>
      <c r="D8863" t="s">
        <v>35</v>
      </c>
      <c r="E8863">
        <v>250058</v>
      </c>
    </row>
    <row r="8864" spans="1:5" hidden="1">
      <c r="A8864">
        <v>2006</v>
      </c>
      <c r="B8864" t="s">
        <v>90</v>
      </c>
      <c r="C8864" t="s">
        <v>81</v>
      </c>
      <c r="D8864" t="s">
        <v>36</v>
      </c>
      <c r="E8864">
        <v>268458</v>
      </c>
    </row>
    <row r="8865" spans="1:6" hidden="1">
      <c r="A8865">
        <v>2006</v>
      </c>
      <c r="B8865" t="s">
        <v>90</v>
      </c>
      <c r="C8865" t="s">
        <v>81</v>
      </c>
      <c r="D8865" t="s">
        <v>37</v>
      </c>
      <c r="E8865">
        <v>268458</v>
      </c>
    </row>
    <row r="8866" spans="1:6" hidden="1">
      <c r="A8866">
        <v>2006</v>
      </c>
      <c r="B8866" t="s">
        <v>90</v>
      </c>
      <c r="C8866" t="s">
        <v>81</v>
      </c>
      <c r="D8866" t="s">
        <v>38</v>
      </c>
      <c r="E8866">
        <v>0</v>
      </c>
    </row>
    <row r="8867" spans="1:6" hidden="1">
      <c r="A8867">
        <v>2006</v>
      </c>
      <c r="B8867" t="s">
        <v>90</v>
      </c>
      <c r="C8867" t="s">
        <v>81</v>
      </c>
      <c r="D8867" t="s">
        <v>39</v>
      </c>
      <c r="E8867">
        <v>15922</v>
      </c>
    </row>
    <row r="8868" spans="1:6" hidden="1">
      <c r="A8868">
        <v>2006</v>
      </c>
      <c r="B8868" t="s">
        <v>90</v>
      </c>
      <c r="C8868" t="s">
        <v>81</v>
      </c>
      <c r="D8868" t="s">
        <v>93</v>
      </c>
      <c r="E8868">
        <v>0</v>
      </c>
      <c r="F8868">
        <v>20</v>
      </c>
    </row>
    <row r="8869" spans="1:6" hidden="1">
      <c r="A8869">
        <v>2006</v>
      </c>
      <c r="B8869" t="s">
        <v>90</v>
      </c>
      <c r="C8869" t="s">
        <v>81</v>
      </c>
      <c r="D8869" t="s">
        <v>94</v>
      </c>
      <c r="E8869">
        <v>0</v>
      </c>
      <c r="F8869">
        <v>20</v>
      </c>
    </row>
    <row r="8870" spans="1:6" hidden="1">
      <c r="A8870">
        <v>2006</v>
      </c>
      <c r="B8870" t="s">
        <v>90</v>
      </c>
      <c r="C8870" t="s">
        <v>81</v>
      </c>
      <c r="D8870" t="s">
        <v>95</v>
      </c>
      <c r="E8870">
        <v>0</v>
      </c>
      <c r="F8870">
        <v>20</v>
      </c>
    </row>
    <row r="8871" spans="1:6" hidden="1">
      <c r="A8871">
        <v>2006</v>
      </c>
      <c r="B8871" t="s">
        <v>90</v>
      </c>
      <c r="C8871" t="s">
        <v>81</v>
      </c>
      <c r="D8871" t="s">
        <v>96</v>
      </c>
      <c r="E8871">
        <v>0</v>
      </c>
      <c r="F8871">
        <v>20</v>
      </c>
    </row>
    <row r="8872" spans="1:6" hidden="1">
      <c r="A8872">
        <v>2006</v>
      </c>
      <c r="B8872" t="s">
        <v>90</v>
      </c>
      <c r="C8872" t="s">
        <v>81</v>
      </c>
      <c r="D8872" t="s">
        <v>40</v>
      </c>
      <c r="E8872">
        <v>14513</v>
      </c>
    </row>
    <row r="8873" spans="1:6" hidden="1">
      <c r="A8873">
        <v>2006</v>
      </c>
      <c r="B8873" t="s">
        <v>90</v>
      </c>
      <c r="C8873" t="s">
        <v>81</v>
      </c>
      <c r="D8873" t="s">
        <v>41</v>
      </c>
      <c r="E8873">
        <v>2615</v>
      </c>
    </row>
    <row r="8874" spans="1:6" hidden="1">
      <c r="A8874">
        <v>2006</v>
      </c>
      <c r="B8874" t="s">
        <v>90</v>
      </c>
      <c r="C8874" t="s">
        <v>81</v>
      </c>
      <c r="D8874" t="s">
        <v>42</v>
      </c>
      <c r="E8874">
        <v>0</v>
      </c>
    </row>
    <row r="8875" spans="1:6" hidden="1">
      <c r="A8875">
        <v>2006</v>
      </c>
      <c r="B8875" t="s">
        <v>90</v>
      </c>
      <c r="C8875" t="s">
        <v>81</v>
      </c>
      <c r="D8875" t="s">
        <v>43</v>
      </c>
      <c r="E8875">
        <v>11897</v>
      </c>
    </row>
    <row r="8876" spans="1:6" hidden="1">
      <c r="A8876">
        <v>2006</v>
      </c>
      <c r="B8876" t="s">
        <v>90</v>
      </c>
      <c r="C8876" t="s">
        <v>81</v>
      </c>
      <c r="D8876" t="s">
        <v>44</v>
      </c>
      <c r="E8876">
        <v>0</v>
      </c>
    </row>
    <row r="8877" spans="1:6" hidden="1">
      <c r="A8877">
        <v>2006</v>
      </c>
      <c r="B8877" t="s">
        <v>90</v>
      </c>
      <c r="C8877" t="s">
        <v>81</v>
      </c>
      <c r="D8877" t="s">
        <v>48</v>
      </c>
      <c r="E8877">
        <v>56282</v>
      </c>
    </row>
    <row r="8878" spans="1:6" hidden="1">
      <c r="A8878">
        <v>2006</v>
      </c>
      <c r="B8878" t="s">
        <v>90</v>
      </c>
      <c r="C8878" t="s">
        <v>81</v>
      </c>
      <c r="D8878" t="s">
        <v>49</v>
      </c>
      <c r="E8878">
        <v>56282</v>
      </c>
    </row>
    <row r="8879" spans="1:6" hidden="1">
      <c r="A8879">
        <v>2006</v>
      </c>
      <c r="B8879" t="s">
        <v>90</v>
      </c>
      <c r="C8879" t="s">
        <v>81</v>
      </c>
      <c r="D8879" t="s">
        <v>50</v>
      </c>
      <c r="E8879">
        <v>0</v>
      </c>
    </row>
    <row r="8880" spans="1:6" hidden="1">
      <c r="A8880">
        <v>2006</v>
      </c>
      <c r="B8880" t="s">
        <v>90</v>
      </c>
      <c r="C8880" t="s">
        <v>81</v>
      </c>
      <c r="D8880" t="s">
        <v>51</v>
      </c>
      <c r="E8880">
        <v>56282</v>
      </c>
    </row>
    <row r="8881" spans="1:6" hidden="1">
      <c r="A8881">
        <v>2006</v>
      </c>
      <c r="B8881" t="s">
        <v>90</v>
      </c>
      <c r="C8881" t="s">
        <v>81</v>
      </c>
      <c r="D8881" t="s">
        <v>52</v>
      </c>
      <c r="E8881">
        <v>0</v>
      </c>
    </row>
    <row r="8882" spans="1:6" hidden="1">
      <c r="A8882">
        <v>2006</v>
      </c>
      <c r="B8882" t="s">
        <v>90</v>
      </c>
      <c r="C8882" t="s">
        <v>81</v>
      </c>
      <c r="D8882" t="s">
        <v>53</v>
      </c>
      <c r="E8882">
        <v>0</v>
      </c>
    </row>
    <row r="8883" spans="1:6" hidden="1">
      <c r="A8883">
        <v>2006</v>
      </c>
      <c r="B8883" t="s">
        <v>90</v>
      </c>
      <c r="C8883" t="s">
        <v>81</v>
      </c>
      <c r="D8883" t="s">
        <v>54</v>
      </c>
      <c r="E8883">
        <v>0</v>
      </c>
    </row>
    <row r="8884" spans="1:6" hidden="1">
      <c r="A8884">
        <v>2006</v>
      </c>
      <c r="B8884" t="s">
        <v>90</v>
      </c>
      <c r="C8884" t="s">
        <v>81</v>
      </c>
      <c r="D8884" t="s">
        <v>59</v>
      </c>
      <c r="E8884">
        <v>461434</v>
      </c>
    </row>
    <row r="8885" spans="1:6" hidden="1">
      <c r="A8885">
        <v>2006</v>
      </c>
      <c r="B8885" t="s">
        <v>90</v>
      </c>
      <c r="C8885" t="s">
        <v>81</v>
      </c>
      <c r="D8885" t="s">
        <v>61</v>
      </c>
      <c r="E8885">
        <v>96755</v>
      </c>
    </row>
    <row r="8886" spans="1:6" hidden="1">
      <c r="A8886">
        <v>2006</v>
      </c>
      <c r="B8886" t="s">
        <v>90</v>
      </c>
      <c r="C8886" t="s">
        <v>81</v>
      </c>
      <c r="D8886" t="s">
        <v>64</v>
      </c>
      <c r="E8886">
        <v>364679</v>
      </c>
    </row>
    <row r="8887" spans="1:6" hidden="1">
      <c r="A8887">
        <v>2006</v>
      </c>
      <c r="B8887" t="s">
        <v>90</v>
      </c>
      <c r="C8887" t="s">
        <v>81</v>
      </c>
      <c r="D8887" t="s">
        <v>67</v>
      </c>
      <c r="E8887">
        <v>215372</v>
      </c>
    </row>
    <row r="8888" spans="1:6" hidden="1">
      <c r="A8888">
        <v>2006</v>
      </c>
      <c r="B8888" t="s">
        <v>90</v>
      </c>
      <c r="C8888" t="s">
        <v>81</v>
      </c>
      <c r="D8888" t="s">
        <v>69</v>
      </c>
      <c r="E8888">
        <v>214255</v>
      </c>
    </row>
    <row r="8889" spans="1:6" hidden="1">
      <c r="A8889">
        <v>2006</v>
      </c>
      <c r="B8889" t="s">
        <v>90</v>
      </c>
      <c r="C8889" t="s">
        <v>81</v>
      </c>
      <c r="D8889" t="s">
        <v>70</v>
      </c>
      <c r="E8889">
        <v>1117</v>
      </c>
    </row>
    <row r="8890" spans="1:6" hidden="1">
      <c r="A8890">
        <v>2006</v>
      </c>
      <c r="B8890" t="s">
        <v>90</v>
      </c>
      <c r="C8890" t="s">
        <v>81</v>
      </c>
      <c r="D8890" t="s">
        <v>86</v>
      </c>
      <c r="E8890">
        <v>25664117</v>
      </c>
    </row>
    <row r="8891" spans="1:6" hidden="1">
      <c r="A8891">
        <v>2006</v>
      </c>
      <c r="B8891" t="s">
        <v>90</v>
      </c>
      <c r="C8891" t="s">
        <v>81</v>
      </c>
      <c r="D8891" t="s">
        <v>87</v>
      </c>
      <c r="E8891">
        <v>25544098</v>
      </c>
    </row>
    <row r="8892" spans="1:6" hidden="1">
      <c r="A8892">
        <v>2006</v>
      </c>
      <c r="B8892" t="s">
        <v>90</v>
      </c>
      <c r="C8892" t="s">
        <v>81</v>
      </c>
      <c r="D8892" t="s">
        <v>88</v>
      </c>
      <c r="E8892">
        <v>120019</v>
      </c>
    </row>
    <row r="8893" spans="1:6" hidden="1">
      <c r="A8893">
        <v>2006</v>
      </c>
      <c r="B8893" t="s">
        <v>90</v>
      </c>
      <c r="C8893" t="s">
        <v>81</v>
      </c>
      <c r="D8893" t="s">
        <v>77</v>
      </c>
      <c r="E8893">
        <v>1707408</v>
      </c>
    </row>
    <row r="8894" spans="1:6" hidden="1">
      <c r="A8894">
        <v>2006</v>
      </c>
      <c r="B8894" t="s">
        <v>97</v>
      </c>
      <c r="C8894" t="s">
        <v>7</v>
      </c>
      <c r="D8894" t="s">
        <v>263</v>
      </c>
      <c r="E8894">
        <v>299142</v>
      </c>
    </row>
    <row r="8895" spans="1:6" hidden="1">
      <c r="A8895">
        <v>2006</v>
      </c>
      <c r="B8895" t="s">
        <v>97</v>
      </c>
      <c r="C8895" t="s">
        <v>7</v>
      </c>
      <c r="D8895" t="s">
        <v>8</v>
      </c>
      <c r="E8895">
        <v>0</v>
      </c>
      <c r="F8895">
        <v>20</v>
      </c>
    </row>
    <row r="8896" spans="1:6" hidden="1">
      <c r="A8896">
        <v>2006</v>
      </c>
      <c r="B8896" t="s">
        <v>97</v>
      </c>
      <c r="C8896" t="s">
        <v>7</v>
      </c>
      <c r="D8896" t="s">
        <v>9</v>
      </c>
      <c r="E8896">
        <v>0</v>
      </c>
      <c r="F8896">
        <v>20</v>
      </c>
    </row>
    <row r="8897" spans="1:5" hidden="1">
      <c r="A8897">
        <v>2006</v>
      </c>
      <c r="B8897" t="s">
        <v>97</v>
      </c>
      <c r="C8897" t="s">
        <v>10</v>
      </c>
      <c r="D8897" t="s">
        <v>11</v>
      </c>
      <c r="E8897">
        <v>356037</v>
      </c>
    </row>
    <row r="8898" spans="1:5" hidden="1">
      <c r="A8898">
        <v>2006</v>
      </c>
      <c r="B8898" t="s">
        <v>97</v>
      </c>
      <c r="C8898" t="s">
        <v>10</v>
      </c>
      <c r="D8898" t="s">
        <v>91</v>
      </c>
      <c r="E8898">
        <v>782355</v>
      </c>
    </row>
    <row r="8899" spans="1:5" hidden="1">
      <c r="A8899">
        <v>2006</v>
      </c>
      <c r="B8899" t="s">
        <v>97</v>
      </c>
      <c r="C8899" t="s">
        <v>10</v>
      </c>
      <c r="D8899" t="s">
        <v>92</v>
      </c>
      <c r="E8899">
        <v>690362</v>
      </c>
    </row>
    <row r="8900" spans="1:5" hidden="1">
      <c r="A8900">
        <v>2006</v>
      </c>
      <c r="B8900" t="s">
        <v>97</v>
      </c>
      <c r="C8900" t="s">
        <v>10</v>
      </c>
      <c r="D8900" t="s">
        <v>14</v>
      </c>
      <c r="E8900">
        <v>453060</v>
      </c>
    </row>
    <row r="8901" spans="1:5" hidden="1">
      <c r="A8901">
        <v>2006</v>
      </c>
      <c r="B8901" t="s">
        <v>97</v>
      </c>
      <c r="C8901" t="s">
        <v>10</v>
      </c>
      <c r="D8901" t="s">
        <v>17</v>
      </c>
      <c r="E8901">
        <v>578037</v>
      </c>
    </row>
    <row r="8902" spans="1:5" hidden="1">
      <c r="A8902">
        <v>2006</v>
      </c>
      <c r="B8902" t="s">
        <v>97</v>
      </c>
      <c r="C8902" t="s">
        <v>10</v>
      </c>
      <c r="D8902" t="s">
        <v>18</v>
      </c>
      <c r="E8902">
        <v>544793</v>
      </c>
    </row>
    <row r="8903" spans="1:5" hidden="1">
      <c r="A8903">
        <v>2006</v>
      </c>
      <c r="B8903" t="s">
        <v>97</v>
      </c>
      <c r="C8903" t="s">
        <v>10</v>
      </c>
      <c r="D8903" t="s">
        <v>19</v>
      </c>
      <c r="E8903">
        <v>513059</v>
      </c>
    </row>
    <row r="8904" spans="1:5" hidden="1">
      <c r="A8904">
        <v>2006</v>
      </c>
      <c r="B8904" t="s">
        <v>97</v>
      </c>
      <c r="C8904" t="s">
        <v>10</v>
      </c>
      <c r="D8904" t="s">
        <v>21</v>
      </c>
      <c r="E8904">
        <v>448029</v>
      </c>
    </row>
    <row r="8905" spans="1:5" hidden="1">
      <c r="A8905">
        <v>2006</v>
      </c>
      <c r="B8905" t="s">
        <v>97</v>
      </c>
      <c r="C8905" t="s">
        <v>10</v>
      </c>
      <c r="D8905" t="s">
        <v>22</v>
      </c>
      <c r="E8905">
        <v>279942</v>
      </c>
    </row>
    <row r="8906" spans="1:5" hidden="1">
      <c r="A8906">
        <v>2006</v>
      </c>
      <c r="B8906" t="s">
        <v>97</v>
      </c>
      <c r="C8906" t="s">
        <v>23</v>
      </c>
      <c r="D8906" t="s">
        <v>24</v>
      </c>
      <c r="E8906">
        <v>302161</v>
      </c>
    </row>
    <row r="8907" spans="1:5" hidden="1">
      <c r="A8907">
        <v>2006</v>
      </c>
      <c r="B8907" t="s">
        <v>97</v>
      </c>
      <c r="C8907" t="s">
        <v>23</v>
      </c>
      <c r="D8907" t="s">
        <v>25</v>
      </c>
      <c r="E8907">
        <v>247412</v>
      </c>
    </row>
    <row r="8908" spans="1:5" hidden="1">
      <c r="A8908">
        <v>2006</v>
      </c>
      <c r="B8908" t="s">
        <v>97</v>
      </c>
      <c r="C8908" t="s">
        <v>23</v>
      </c>
      <c r="D8908" t="s">
        <v>26</v>
      </c>
      <c r="E8908">
        <v>54749</v>
      </c>
    </row>
    <row r="8909" spans="1:5" hidden="1">
      <c r="A8909">
        <v>2006</v>
      </c>
      <c r="B8909" t="s">
        <v>97</v>
      </c>
      <c r="C8909" t="s">
        <v>23</v>
      </c>
      <c r="D8909" t="s">
        <v>27</v>
      </c>
      <c r="E8909">
        <v>27134</v>
      </c>
    </row>
    <row r="8910" spans="1:5" hidden="1">
      <c r="A8910">
        <v>2006</v>
      </c>
      <c r="B8910" t="s">
        <v>97</v>
      </c>
      <c r="C8910" t="s">
        <v>23</v>
      </c>
      <c r="D8910" t="s">
        <v>29</v>
      </c>
      <c r="E8910">
        <v>27134</v>
      </c>
    </row>
    <row r="8911" spans="1:5" hidden="1">
      <c r="A8911">
        <v>2006</v>
      </c>
      <c r="B8911" t="s">
        <v>97</v>
      </c>
      <c r="C8911" t="s">
        <v>23</v>
      </c>
      <c r="D8911" t="s">
        <v>33</v>
      </c>
      <c r="E8911">
        <v>715478</v>
      </c>
    </row>
    <row r="8912" spans="1:5" hidden="1">
      <c r="A8912">
        <v>2006</v>
      </c>
      <c r="B8912" t="s">
        <v>97</v>
      </c>
      <c r="C8912" t="s">
        <v>23</v>
      </c>
      <c r="D8912" t="s">
        <v>34</v>
      </c>
      <c r="E8912">
        <v>620174</v>
      </c>
    </row>
    <row r="8913" spans="1:6" hidden="1">
      <c r="A8913">
        <v>2006</v>
      </c>
      <c r="B8913" t="s">
        <v>97</v>
      </c>
      <c r="C8913" t="s">
        <v>23</v>
      </c>
      <c r="D8913" t="s">
        <v>35</v>
      </c>
      <c r="E8913">
        <v>456590</v>
      </c>
    </row>
    <row r="8914" spans="1:6" hidden="1">
      <c r="A8914">
        <v>2006</v>
      </c>
      <c r="B8914" t="s">
        <v>97</v>
      </c>
      <c r="C8914" t="s">
        <v>23</v>
      </c>
      <c r="D8914" t="s">
        <v>36</v>
      </c>
      <c r="E8914">
        <v>33244</v>
      </c>
    </row>
    <row r="8915" spans="1:6" hidden="1">
      <c r="A8915">
        <v>2006</v>
      </c>
      <c r="B8915" t="s">
        <v>97</v>
      </c>
      <c r="C8915" t="s">
        <v>23</v>
      </c>
      <c r="D8915" t="s">
        <v>37</v>
      </c>
      <c r="E8915">
        <v>33244</v>
      </c>
    </row>
    <row r="8916" spans="1:6" hidden="1">
      <c r="A8916">
        <v>2006</v>
      </c>
      <c r="B8916" t="s">
        <v>97</v>
      </c>
      <c r="C8916" t="s">
        <v>23</v>
      </c>
      <c r="D8916" t="s">
        <v>38</v>
      </c>
      <c r="E8916">
        <v>0</v>
      </c>
    </row>
    <row r="8917" spans="1:6" hidden="1">
      <c r="A8917">
        <v>2006</v>
      </c>
      <c r="B8917" t="s">
        <v>97</v>
      </c>
      <c r="C8917" t="s">
        <v>23</v>
      </c>
      <c r="D8917" t="s">
        <v>39</v>
      </c>
      <c r="E8917">
        <v>0</v>
      </c>
    </row>
    <row r="8918" spans="1:6" hidden="1">
      <c r="A8918">
        <v>2006</v>
      </c>
      <c r="B8918" t="s">
        <v>97</v>
      </c>
      <c r="C8918" t="s">
        <v>23</v>
      </c>
      <c r="D8918" t="s">
        <v>93</v>
      </c>
      <c r="E8918">
        <v>0</v>
      </c>
      <c r="F8918">
        <v>20</v>
      </c>
    </row>
    <row r="8919" spans="1:6" hidden="1">
      <c r="A8919">
        <v>2006</v>
      </c>
      <c r="B8919" t="s">
        <v>97</v>
      </c>
      <c r="C8919" t="s">
        <v>23</v>
      </c>
      <c r="D8919" t="s">
        <v>94</v>
      </c>
      <c r="E8919">
        <v>0</v>
      </c>
      <c r="F8919">
        <v>20</v>
      </c>
    </row>
    <row r="8920" spans="1:6" hidden="1">
      <c r="A8920">
        <v>2006</v>
      </c>
      <c r="B8920" t="s">
        <v>97</v>
      </c>
      <c r="C8920" t="s">
        <v>23</v>
      </c>
      <c r="D8920" t="s">
        <v>95</v>
      </c>
      <c r="E8920">
        <v>0</v>
      </c>
      <c r="F8920">
        <v>20</v>
      </c>
    </row>
    <row r="8921" spans="1:6" hidden="1">
      <c r="A8921">
        <v>2006</v>
      </c>
      <c r="B8921" t="s">
        <v>97</v>
      </c>
      <c r="C8921" t="s">
        <v>23</v>
      </c>
      <c r="D8921" t="s">
        <v>96</v>
      </c>
      <c r="E8921">
        <v>0</v>
      </c>
      <c r="F8921">
        <v>20</v>
      </c>
    </row>
    <row r="8922" spans="1:6" hidden="1">
      <c r="A8922">
        <v>2006</v>
      </c>
      <c r="B8922" t="s">
        <v>97</v>
      </c>
      <c r="C8922" t="s">
        <v>23</v>
      </c>
      <c r="D8922" t="s">
        <v>40</v>
      </c>
      <c r="E8922">
        <v>62061</v>
      </c>
    </row>
    <row r="8923" spans="1:6" hidden="1">
      <c r="A8923">
        <v>2006</v>
      </c>
      <c r="B8923" t="s">
        <v>97</v>
      </c>
      <c r="C8923" t="s">
        <v>23</v>
      </c>
      <c r="D8923" t="s">
        <v>41</v>
      </c>
      <c r="E8923">
        <v>6365</v>
      </c>
    </row>
    <row r="8924" spans="1:6" hidden="1">
      <c r="A8924">
        <v>2006</v>
      </c>
      <c r="B8924" t="s">
        <v>97</v>
      </c>
      <c r="C8924" t="s">
        <v>23</v>
      </c>
      <c r="D8924" t="s">
        <v>42</v>
      </c>
      <c r="E8924">
        <v>5511</v>
      </c>
    </row>
    <row r="8925" spans="1:6" hidden="1">
      <c r="A8925">
        <v>2006</v>
      </c>
      <c r="B8925" t="s">
        <v>97</v>
      </c>
      <c r="C8925" t="s">
        <v>23</v>
      </c>
      <c r="D8925" t="s">
        <v>43</v>
      </c>
      <c r="E8925">
        <v>50185</v>
      </c>
    </row>
    <row r="8926" spans="1:6" hidden="1">
      <c r="A8926">
        <v>2006</v>
      </c>
      <c r="B8926" t="s">
        <v>97</v>
      </c>
      <c r="C8926" t="s">
        <v>23</v>
      </c>
      <c r="D8926" t="s">
        <v>44</v>
      </c>
      <c r="E8926">
        <v>0</v>
      </c>
    </row>
    <row r="8927" spans="1:6" hidden="1">
      <c r="A8927">
        <v>2006</v>
      </c>
      <c r="B8927" t="s">
        <v>97</v>
      </c>
      <c r="C8927" t="s">
        <v>23</v>
      </c>
      <c r="D8927" t="s">
        <v>45</v>
      </c>
      <c r="E8927">
        <v>70485</v>
      </c>
    </row>
    <row r="8928" spans="1:6" hidden="1">
      <c r="A8928">
        <v>2006</v>
      </c>
      <c r="B8928" t="s">
        <v>97</v>
      </c>
      <c r="C8928" t="s">
        <v>23</v>
      </c>
      <c r="D8928" t="s">
        <v>46</v>
      </c>
      <c r="E8928">
        <v>70485</v>
      </c>
    </row>
    <row r="8929" spans="1:5" hidden="1">
      <c r="A8929">
        <v>2006</v>
      </c>
      <c r="B8929" t="s">
        <v>97</v>
      </c>
      <c r="C8929" t="s">
        <v>23</v>
      </c>
      <c r="D8929" t="s">
        <v>47</v>
      </c>
      <c r="E8929">
        <v>0</v>
      </c>
    </row>
    <row r="8930" spans="1:5" hidden="1">
      <c r="A8930">
        <v>2006</v>
      </c>
      <c r="B8930" t="s">
        <v>97</v>
      </c>
      <c r="C8930" t="s">
        <v>23</v>
      </c>
      <c r="D8930" t="s">
        <v>48</v>
      </c>
      <c r="E8930">
        <v>3199</v>
      </c>
    </row>
    <row r="8931" spans="1:5" hidden="1">
      <c r="A8931">
        <v>2006</v>
      </c>
      <c r="B8931" t="s">
        <v>97</v>
      </c>
      <c r="C8931" t="s">
        <v>23</v>
      </c>
      <c r="D8931" t="s">
        <v>55</v>
      </c>
      <c r="E8931">
        <v>3199</v>
      </c>
    </row>
    <row r="8932" spans="1:5" hidden="1">
      <c r="A8932">
        <v>2006</v>
      </c>
      <c r="B8932" t="s">
        <v>97</v>
      </c>
      <c r="C8932" t="s">
        <v>23</v>
      </c>
      <c r="D8932" t="s">
        <v>59</v>
      </c>
      <c r="E8932">
        <v>183107</v>
      </c>
    </row>
    <row r="8933" spans="1:5" hidden="1">
      <c r="A8933">
        <v>2006</v>
      </c>
      <c r="B8933" t="s">
        <v>97</v>
      </c>
      <c r="C8933" t="s">
        <v>23</v>
      </c>
      <c r="D8933" t="s">
        <v>60</v>
      </c>
      <c r="E8933">
        <v>331</v>
      </c>
    </row>
    <row r="8934" spans="1:5" hidden="1">
      <c r="A8934">
        <v>2006</v>
      </c>
      <c r="B8934" t="s">
        <v>97</v>
      </c>
      <c r="C8934" t="s">
        <v>23</v>
      </c>
      <c r="D8934" t="s">
        <v>61</v>
      </c>
      <c r="E8934">
        <v>153646</v>
      </c>
    </row>
    <row r="8935" spans="1:5" hidden="1">
      <c r="A8935">
        <v>2006</v>
      </c>
      <c r="B8935" t="s">
        <v>97</v>
      </c>
      <c r="C8935" t="s">
        <v>23</v>
      </c>
      <c r="D8935" t="s">
        <v>64</v>
      </c>
      <c r="E8935">
        <v>29130</v>
      </c>
    </row>
    <row r="8936" spans="1:5" hidden="1">
      <c r="A8936">
        <v>2006</v>
      </c>
      <c r="B8936" t="s">
        <v>97</v>
      </c>
      <c r="C8936" t="s">
        <v>23</v>
      </c>
      <c r="D8936" t="s">
        <v>66</v>
      </c>
      <c r="E8936">
        <v>65030</v>
      </c>
    </row>
    <row r="8937" spans="1:5" hidden="1">
      <c r="A8937">
        <v>2006</v>
      </c>
      <c r="B8937" t="s">
        <v>97</v>
      </c>
      <c r="C8937" t="s">
        <v>23</v>
      </c>
      <c r="D8937" t="s">
        <v>67</v>
      </c>
      <c r="E8937">
        <v>0</v>
      </c>
    </row>
    <row r="8938" spans="1:5" hidden="1">
      <c r="A8938">
        <v>2006</v>
      </c>
      <c r="B8938" t="s">
        <v>97</v>
      </c>
      <c r="C8938" t="s">
        <v>23</v>
      </c>
      <c r="D8938" t="s">
        <v>68</v>
      </c>
      <c r="E8938">
        <v>0</v>
      </c>
    </row>
    <row r="8939" spans="1:5" hidden="1">
      <c r="A8939">
        <v>2006</v>
      </c>
      <c r="B8939" t="s">
        <v>97</v>
      </c>
      <c r="C8939" t="s">
        <v>23</v>
      </c>
      <c r="D8939" t="s">
        <v>70</v>
      </c>
      <c r="E8939">
        <v>0</v>
      </c>
    </row>
    <row r="8940" spans="1:5" hidden="1">
      <c r="A8940">
        <v>2006</v>
      </c>
      <c r="B8940" t="s">
        <v>97</v>
      </c>
      <c r="C8940" t="s">
        <v>23</v>
      </c>
      <c r="D8940" t="s">
        <v>71</v>
      </c>
      <c r="E8940">
        <v>28</v>
      </c>
    </row>
    <row r="8941" spans="1:5" hidden="1">
      <c r="A8941">
        <v>2006</v>
      </c>
      <c r="B8941" t="s">
        <v>97</v>
      </c>
      <c r="C8941" t="s">
        <v>23</v>
      </c>
      <c r="D8941" t="s">
        <v>72</v>
      </c>
      <c r="E8941">
        <v>463833</v>
      </c>
    </row>
    <row r="8942" spans="1:5" hidden="1">
      <c r="A8942">
        <v>2006</v>
      </c>
      <c r="B8942" t="s">
        <v>97</v>
      </c>
      <c r="C8942" t="s">
        <v>23</v>
      </c>
      <c r="D8942" t="s">
        <v>76</v>
      </c>
      <c r="E8942">
        <v>168059</v>
      </c>
    </row>
    <row r="8943" spans="1:5" hidden="1">
      <c r="A8943">
        <v>2006</v>
      </c>
      <c r="B8943" t="s">
        <v>97</v>
      </c>
      <c r="C8943" t="s">
        <v>23</v>
      </c>
      <c r="D8943" t="s">
        <v>77</v>
      </c>
      <c r="E8943">
        <v>91992</v>
      </c>
    </row>
    <row r="8944" spans="1:5" hidden="1">
      <c r="A8944">
        <v>2006</v>
      </c>
      <c r="B8944" t="s">
        <v>97</v>
      </c>
      <c r="C8944" t="s">
        <v>23</v>
      </c>
      <c r="D8944" t="s">
        <v>78</v>
      </c>
      <c r="E8944">
        <v>147757</v>
      </c>
    </row>
    <row r="8945" spans="1:6" hidden="1">
      <c r="A8945">
        <v>2006</v>
      </c>
      <c r="B8945" t="s">
        <v>97</v>
      </c>
      <c r="C8945" t="s">
        <v>23</v>
      </c>
      <c r="D8945" t="s">
        <v>79</v>
      </c>
      <c r="E8945">
        <v>20321</v>
      </c>
    </row>
    <row r="8946" spans="1:6" hidden="1">
      <c r="A8946">
        <v>2006</v>
      </c>
      <c r="B8946" t="s">
        <v>97</v>
      </c>
      <c r="C8946" t="s">
        <v>23</v>
      </c>
      <c r="D8946" t="s">
        <v>80</v>
      </c>
      <c r="E8946">
        <v>-19</v>
      </c>
    </row>
    <row r="8947" spans="1:6" hidden="1">
      <c r="A8947">
        <v>2006</v>
      </c>
      <c r="B8947" t="s">
        <v>97</v>
      </c>
      <c r="C8947" t="s">
        <v>81</v>
      </c>
      <c r="D8947" t="s">
        <v>30</v>
      </c>
      <c r="E8947">
        <v>0</v>
      </c>
    </row>
    <row r="8948" spans="1:6" hidden="1">
      <c r="A8948">
        <v>2006</v>
      </c>
      <c r="B8948" t="s">
        <v>97</v>
      </c>
      <c r="C8948" t="s">
        <v>81</v>
      </c>
      <c r="D8948" t="s">
        <v>32</v>
      </c>
      <c r="E8948">
        <v>0</v>
      </c>
    </row>
    <row r="8949" spans="1:6" hidden="1">
      <c r="A8949">
        <v>2006</v>
      </c>
      <c r="B8949" t="s">
        <v>97</v>
      </c>
      <c r="C8949" t="s">
        <v>81</v>
      </c>
      <c r="D8949" t="s">
        <v>33</v>
      </c>
      <c r="E8949">
        <v>807212</v>
      </c>
    </row>
    <row r="8950" spans="1:6" hidden="1">
      <c r="A8950">
        <v>2006</v>
      </c>
      <c r="B8950" t="s">
        <v>97</v>
      </c>
      <c r="C8950" t="s">
        <v>81</v>
      </c>
      <c r="D8950" t="s">
        <v>34</v>
      </c>
      <c r="E8950">
        <v>739237</v>
      </c>
    </row>
    <row r="8951" spans="1:6" hidden="1">
      <c r="A8951">
        <v>2006</v>
      </c>
      <c r="B8951" t="s">
        <v>97</v>
      </c>
      <c r="C8951" t="s">
        <v>81</v>
      </c>
      <c r="D8951" t="s">
        <v>35</v>
      </c>
      <c r="E8951">
        <v>1011355</v>
      </c>
    </row>
    <row r="8952" spans="1:6" hidden="1">
      <c r="A8952">
        <v>2006</v>
      </c>
      <c r="B8952" t="s">
        <v>97</v>
      </c>
      <c r="C8952" t="s">
        <v>81</v>
      </c>
      <c r="D8952" t="s">
        <v>36</v>
      </c>
      <c r="E8952">
        <v>29357</v>
      </c>
    </row>
    <row r="8953" spans="1:6" hidden="1">
      <c r="A8953">
        <v>2006</v>
      </c>
      <c r="B8953" t="s">
        <v>97</v>
      </c>
      <c r="C8953" t="s">
        <v>81</v>
      </c>
      <c r="D8953" t="s">
        <v>37</v>
      </c>
      <c r="E8953">
        <v>29357</v>
      </c>
    </row>
    <row r="8954" spans="1:6" hidden="1">
      <c r="A8954">
        <v>2006</v>
      </c>
      <c r="B8954" t="s">
        <v>97</v>
      </c>
      <c r="C8954" t="s">
        <v>81</v>
      </c>
      <c r="D8954" t="s">
        <v>38</v>
      </c>
      <c r="E8954">
        <v>0</v>
      </c>
    </row>
    <row r="8955" spans="1:6" hidden="1">
      <c r="A8955">
        <v>2006</v>
      </c>
      <c r="B8955" t="s">
        <v>97</v>
      </c>
      <c r="C8955" t="s">
        <v>81</v>
      </c>
      <c r="D8955" t="s">
        <v>39</v>
      </c>
      <c r="E8955">
        <v>0</v>
      </c>
    </row>
    <row r="8956" spans="1:6" hidden="1">
      <c r="A8956">
        <v>2006</v>
      </c>
      <c r="B8956" t="s">
        <v>97</v>
      </c>
      <c r="C8956" t="s">
        <v>81</v>
      </c>
      <c r="D8956" t="s">
        <v>93</v>
      </c>
      <c r="E8956">
        <v>0</v>
      </c>
      <c r="F8956">
        <v>20</v>
      </c>
    </row>
    <row r="8957" spans="1:6" hidden="1">
      <c r="A8957">
        <v>2006</v>
      </c>
      <c r="B8957" t="s">
        <v>97</v>
      </c>
      <c r="C8957" t="s">
        <v>81</v>
      </c>
      <c r="D8957" t="s">
        <v>94</v>
      </c>
      <c r="E8957">
        <v>0</v>
      </c>
      <c r="F8957">
        <v>20</v>
      </c>
    </row>
    <row r="8958" spans="1:6" hidden="1">
      <c r="A8958">
        <v>2006</v>
      </c>
      <c r="B8958" t="s">
        <v>97</v>
      </c>
      <c r="C8958" t="s">
        <v>81</v>
      </c>
      <c r="D8958" t="s">
        <v>95</v>
      </c>
      <c r="E8958">
        <v>0</v>
      </c>
      <c r="F8958">
        <v>20</v>
      </c>
    </row>
    <row r="8959" spans="1:6" hidden="1">
      <c r="A8959">
        <v>2006</v>
      </c>
      <c r="B8959" t="s">
        <v>97</v>
      </c>
      <c r="C8959" t="s">
        <v>81</v>
      </c>
      <c r="D8959" t="s">
        <v>96</v>
      </c>
      <c r="E8959">
        <v>0</v>
      </c>
      <c r="F8959">
        <v>20</v>
      </c>
    </row>
    <row r="8960" spans="1:6" hidden="1">
      <c r="A8960">
        <v>2006</v>
      </c>
      <c r="B8960" t="s">
        <v>97</v>
      </c>
      <c r="C8960" t="s">
        <v>81</v>
      </c>
      <c r="D8960" t="s">
        <v>40</v>
      </c>
      <c r="E8960">
        <v>38618</v>
      </c>
    </row>
    <row r="8961" spans="1:5" hidden="1">
      <c r="A8961">
        <v>2006</v>
      </c>
      <c r="B8961" t="s">
        <v>97</v>
      </c>
      <c r="C8961" t="s">
        <v>81</v>
      </c>
      <c r="D8961" t="s">
        <v>41</v>
      </c>
      <c r="E8961">
        <v>331</v>
      </c>
    </row>
    <row r="8962" spans="1:5" hidden="1">
      <c r="A8962">
        <v>2006</v>
      </c>
      <c r="B8962" t="s">
        <v>97</v>
      </c>
      <c r="C8962" t="s">
        <v>81</v>
      </c>
      <c r="D8962" t="s">
        <v>42</v>
      </c>
      <c r="E8962">
        <v>0</v>
      </c>
    </row>
    <row r="8963" spans="1:5" hidden="1">
      <c r="A8963">
        <v>2006</v>
      </c>
      <c r="B8963" t="s">
        <v>97</v>
      </c>
      <c r="C8963" t="s">
        <v>81</v>
      </c>
      <c r="D8963" t="s">
        <v>43</v>
      </c>
      <c r="E8963">
        <v>38287</v>
      </c>
    </row>
    <row r="8964" spans="1:5" hidden="1">
      <c r="A8964">
        <v>2006</v>
      </c>
      <c r="B8964" t="s">
        <v>97</v>
      </c>
      <c r="C8964" t="s">
        <v>81</v>
      </c>
      <c r="D8964" t="s">
        <v>44</v>
      </c>
      <c r="E8964">
        <v>0</v>
      </c>
    </row>
    <row r="8965" spans="1:5" hidden="1">
      <c r="A8965">
        <v>2006</v>
      </c>
      <c r="B8965" t="s">
        <v>97</v>
      </c>
      <c r="C8965" t="s">
        <v>81</v>
      </c>
      <c r="D8965" t="s">
        <v>48</v>
      </c>
      <c r="E8965">
        <v>68228</v>
      </c>
    </row>
    <row r="8966" spans="1:5" hidden="1">
      <c r="A8966">
        <v>2006</v>
      </c>
      <c r="B8966" t="s">
        <v>97</v>
      </c>
      <c r="C8966" t="s">
        <v>81</v>
      </c>
      <c r="D8966" t="s">
        <v>49</v>
      </c>
      <c r="E8966">
        <v>68228</v>
      </c>
    </row>
    <row r="8967" spans="1:5" hidden="1">
      <c r="A8967">
        <v>2006</v>
      </c>
      <c r="B8967" t="s">
        <v>97</v>
      </c>
      <c r="C8967" t="s">
        <v>81</v>
      </c>
      <c r="D8967" t="s">
        <v>50</v>
      </c>
      <c r="E8967">
        <v>0</v>
      </c>
    </row>
    <row r="8968" spans="1:5" hidden="1">
      <c r="A8968">
        <v>2006</v>
      </c>
      <c r="B8968" t="s">
        <v>97</v>
      </c>
      <c r="C8968" t="s">
        <v>81</v>
      </c>
      <c r="D8968" t="s">
        <v>51</v>
      </c>
      <c r="E8968">
        <v>3199</v>
      </c>
    </row>
    <row r="8969" spans="1:5" hidden="1">
      <c r="A8969">
        <v>2006</v>
      </c>
      <c r="B8969" t="s">
        <v>97</v>
      </c>
      <c r="C8969" t="s">
        <v>81</v>
      </c>
      <c r="D8969" t="s">
        <v>52</v>
      </c>
      <c r="E8969">
        <v>59519</v>
      </c>
    </row>
    <row r="8970" spans="1:5" hidden="1">
      <c r="A8970">
        <v>2006</v>
      </c>
      <c r="B8970" t="s">
        <v>97</v>
      </c>
      <c r="C8970" t="s">
        <v>81</v>
      </c>
      <c r="D8970" t="s">
        <v>53</v>
      </c>
      <c r="E8970">
        <v>5511</v>
      </c>
    </row>
    <row r="8971" spans="1:5" hidden="1">
      <c r="A8971">
        <v>2006</v>
      </c>
      <c r="B8971" t="s">
        <v>97</v>
      </c>
      <c r="C8971" t="s">
        <v>81</v>
      </c>
      <c r="D8971" t="s">
        <v>54</v>
      </c>
      <c r="E8971">
        <v>0</v>
      </c>
    </row>
    <row r="8972" spans="1:5" hidden="1">
      <c r="A8972">
        <v>2006</v>
      </c>
      <c r="B8972" t="s">
        <v>97</v>
      </c>
      <c r="C8972" t="s">
        <v>81</v>
      </c>
      <c r="D8972" t="s">
        <v>59</v>
      </c>
      <c r="E8972">
        <v>156828</v>
      </c>
    </row>
    <row r="8973" spans="1:5" hidden="1">
      <c r="A8973">
        <v>2006</v>
      </c>
      <c r="B8973" t="s">
        <v>97</v>
      </c>
      <c r="C8973" t="s">
        <v>81</v>
      </c>
      <c r="D8973" t="s">
        <v>60</v>
      </c>
      <c r="E8973">
        <v>156828</v>
      </c>
    </row>
    <row r="8974" spans="1:5" hidden="1">
      <c r="A8974">
        <v>2006</v>
      </c>
      <c r="B8974" t="s">
        <v>97</v>
      </c>
      <c r="C8974" t="s">
        <v>81</v>
      </c>
      <c r="D8974" t="s">
        <v>61</v>
      </c>
      <c r="E8974">
        <v>0</v>
      </c>
    </row>
    <row r="8975" spans="1:5" hidden="1">
      <c r="A8975">
        <v>2006</v>
      </c>
      <c r="B8975" t="s">
        <v>97</v>
      </c>
      <c r="C8975" t="s">
        <v>81</v>
      </c>
      <c r="D8975" t="s">
        <v>64</v>
      </c>
      <c r="E8975">
        <v>0</v>
      </c>
    </row>
    <row r="8976" spans="1:5" hidden="1">
      <c r="A8976">
        <v>2006</v>
      </c>
      <c r="B8976" t="s">
        <v>97</v>
      </c>
      <c r="C8976" t="s">
        <v>81</v>
      </c>
      <c r="D8976" t="s">
        <v>67</v>
      </c>
      <c r="E8976">
        <v>0</v>
      </c>
    </row>
    <row r="8977" spans="1:6" hidden="1">
      <c r="A8977">
        <v>2006</v>
      </c>
      <c r="B8977" t="s">
        <v>97</v>
      </c>
      <c r="C8977" t="s">
        <v>81</v>
      </c>
      <c r="D8977" t="s">
        <v>69</v>
      </c>
      <c r="E8977">
        <v>0</v>
      </c>
    </row>
    <row r="8978" spans="1:6" hidden="1">
      <c r="A8978">
        <v>2006</v>
      </c>
      <c r="B8978" t="s">
        <v>97</v>
      </c>
      <c r="C8978" t="s">
        <v>81</v>
      </c>
      <c r="D8978" t="s">
        <v>70</v>
      </c>
      <c r="E8978">
        <v>0</v>
      </c>
    </row>
    <row r="8979" spans="1:6" hidden="1">
      <c r="A8979">
        <v>2006</v>
      </c>
      <c r="B8979" t="s">
        <v>97</v>
      </c>
      <c r="C8979" t="s">
        <v>81</v>
      </c>
      <c r="D8979" t="s">
        <v>86</v>
      </c>
      <c r="E8979">
        <v>1246188</v>
      </c>
    </row>
    <row r="8980" spans="1:6" hidden="1">
      <c r="A8980">
        <v>2006</v>
      </c>
      <c r="B8980" t="s">
        <v>97</v>
      </c>
      <c r="C8980" t="s">
        <v>81</v>
      </c>
      <c r="D8980" t="s">
        <v>87</v>
      </c>
      <c r="E8980">
        <v>1236079</v>
      </c>
    </row>
    <row r="8981" spans="1:6" hidden="1">
      <c r="A8981">
        <v>2006</v>
      </c>
      <c r="B8981" t="s">
        <v>97</v>
      </c>
      <c r="C8981" t="s">
        <v>81</v>
      </c>
      <c r="D8981" t="s">
        <v>88</v>
      </c>
      <c r="E8981">
        <v>10109</v>
      </c>
    </row>
    <row r="8982" spans="1:6" hidden="1">
      <c r="A8982">
        <v>2006</v>
      </c>
      <c r="B8982" t="s">
        <v>97</v>
      </c>
      <c r="C8982" t="s">
        <v>81</v>
      </c>
      <c r="D8982" t="s">
        <v>77</v>
      </c>
      <c r="E8982">
        <v>91992</v>
      </c>
    </row>
    <row r="8983" spans="1:6" hidden="1">
      <c r="A8983">
        <v>2006</v>
      </c>
      <c r="B8983" t="s">
        <v>98</v>
      </c>
      <c r="C8983" t="s">
        <v>7</v>
      </c>
      <c r="D8983" t="s">
        <v>263</v>
      </c>
      <c r="E8983">
        <v>-17468</v>
      </c>
    </row>
    <row r="8984" spans="1:6" hidden="1">
      <c r="A8984">
        <v>2006</v>
      </c>
      <c r="B8984" t="s">
        <v>98</v>
      </c>
      <c r="C8984" t="s">
        <v>7</v>
      </c>
      <c r="D8984" t="s">
        <v>8</v>
      </c>
      <c r="E8984">
        <v>202243</v>
      </c>
    </row>
    <row r="8985" spans="1:6" hidden="1">
      <c r="A8985">
        <v>2006</v>
      </c>
      <c r="B8985" t="s">
        <v>98</v>
      </c>
      <c r="C8985" t="s">
        <v>7</v>
      </c>
      <c r="D8985" t="s">
        <v>9</v>
      </c>
      <c r="E8985">
        <v>399690</v>
      </c>
    </row>
    <row r="8986" spans="1:6" hidden="1">
      <c r="A8986">
        <v>2006</v>
      </c>
      <c r="B8986" t="s">
        <v>98</v>
      </c>
      <c r="C8986" t="s">
        <v>10</v>
      </c>
      <c r="D8986" t="s">
        <v>11</v>
      </c>
      <c r="E8986">
        <v>277474</v>
      </c>
    </row>
    <row r="8987" spans="1:6" hidden="1">
      <c r="A8987">
        <v>2006</v>
      </c>
      <c r="B8987" t="s">
        <v>98</v>
      </c>
      <c r="C8987" t="s">
        <v>10</v>
      </c>
      <c r="D8987" t="s">
        <v>91</v>
      </c>
      <c r="E8987">
        <v>2196848</v>
      </c>
    </row>
    <row r="8988" spans="1:6" hidden="1">
      <c r="A8988">
        <v>2006</v>
      </c>
      <c r="B8988" t="s">
        <v>98</v>
      </c>
      <c r="C8988" t="s">
        <v>10</v>
      </c>
      <c r="D8988" t="s">
        <v>92</v>
      </c>
      <c r="E8988">
        <v>1652330</v>
      </c>
    </row>
    <row r="8989" spans="1:6" hidden="1">
      <c r="A8989">
        <v>2006</v>
      </c>
      <c r="B8989" t="s">
        <v>98</v>
      </c>
      <c r="C8989" t="s">
        <v>10</v>
      </c>
      <c r="D8989" t="s">
        <v>14</v>
      </c>
      <c r="E8989">
        <v>544518</v>
      </c>
    </row>
    <row r="8990" spans="1:6" hidden="1">
      <c r="A8990">
        <v>2006</v>
      </c>
      <c r="B8990" t="s">
        <v>98</v>
      </c>
      <c r="C8990" t="s">
        <v>10</v>
      </c>
      <c r="D8990" t="s">
        <v>17</v>
      </c>
      <c r="E8990">
        <v>0</v>
      </c>
      <c r="F8990">
        <v>20</v>
      </c>
    </row>
    <row r="8991" spans="1:6" hidden="1">
      <c r="A8991">
        <v>2006</v>
      </c>
      <c r="B8991" t="s">
        <v>98</v>
      </c>
      <c r="C8991" t="s">
        <v>10</v>
      </c>
      <c r="D8991" t="s">
        <v>18</v>
      </c>
      <c r="E8991">
        <v>2607220</v>
      </c>
    </row>
    <row r="8992" spans="1:6" hidden="1">
      <c r="A8992">
        <v>2006</v>
      </c>
      <c r="B8992" t="s">
        <v>98</v>
      </c>
      <c r="C8992" t="s">
        <v>10</v>
      </c>
      <c r="D8992" t="s">
        <v>19</v>
      </c>
      <c r="E8992">
        <v>3597801</v>
      </c>
    </row>
    <row r="8993" spans="1:5" hidden="1">
      <c r="A8993">
        <v>2006</v>
      </c>
      <c r="B8993" t="s">
        <v>98</v>
      </c>
      <c r="C8993" t="s">
        <v>10</v>
      </c>
      <c r="D8993" t="s">
        <v>20</v>
      </c>
      <c r="E8993">
        <v>2286961</v>
      </c>
    </row>
    <row r="8994" spans="1:5" hidden="1">
      <c r="A8994">
        <v>2006</v>
      </c>
      <c r="B8994" t="s">
        <v>98</v>
      </c>
      <c r="C8994" t="s">
        <v>10</v>
      </c>
      <c r="D8994" t="s">
        <v>21</v>
      </c>
      <c r="E8994">
        <v>843838</v>
      </c>
    </row>
    <row r="8995" spans="1:5" hidden="1">
      <c r="A8995">
        <v>2006</v>
      </c>
      <c r="B8995" t="s">
        <v>98</v>
      </c>
      <c r="C8995" t="s">
        <v>10</v>
      </c>
      <c r="D8995" t="s">
        <v>22</v>
      </c>
      <c r="E8995">
        <v>-91168</v>
      </c>
    </row>
    <row r="8996" spans="1:5" hidden="1">
      <c r="A8996">
        <v>2006</v>
      </c>
      <c r="B8996" t="s">
        <v>98</v>
      </c>
      <c r="C8996" t="s">
        <v>23</v>
      </c>
      <c r="D8996" t="s">
        <v>24</v>
      </c>
      <c r="E8996">
        <v>1648798</v>
      </c>
    </row>
    <row r="8997" spans="1:5" hidden="1">
      <c r="A8997">
        <v>2006</v>
      </c>
      <c r="B8997" t="s">
        <v>98</v>
      </c>
      <c r="C8997" t="s">
        <v>23</v>
      </c>
      <c r="D8997" t="s">
        <v>25</v>
      </c>
      <c r="E8997">
        <v>1319570</v>
      </c>
    </row>
    <row r="8998" spans="1:5" hidden="1">
      <c r="A8998">
        <v>2006</v>
      </c>
      <c r="B8998" t="s">
        <v>98</v>
      </c>
      <c r="C8998" t="s">
        <v>23</v>
      </c>
      <c r="D8998" t="s">
        <v>26</v>
      </c>
      <c r="E8998">
        <v>329228</v>
      </c>
    </row>
    <row r="8999" spans="1:5" hidden="1">
      <c r="A8999">
        <v>2006</v>
      </c>
      <c r="B8999" t="s">
        <v>98</v>
      </c>
      <c r="C8999" t="s">
        <v>23</v>
      </c>
      <c r="D8999" t="s">
        <v>27</v>
      </c>
      <c r="E8999">
        <v>3532</v>
      </c>
    </row>
    <row r="9000" spans="1:5" hidden="1">
      <c r="A9000">
        <v>2006</v>
      </c>
      <c r="B9000" t="s">
        <v>98</v>
      </c>
      <c r="C9000" t="s">
        <v>23</v>
      </c>
      <c r="D9000" t="s">
        <v>29</v>
      </c>
      <c r="E9000">
        <v>3532</v>
      </c>
    </row>
    <row r="9001" spans="1:5" hidden="1">
      <c r="A9001">
        <v>2006</v>
      </c>
      <c r="B9001" t="s">
        <v>98</v>
      </c>
      <c r="C9001" t="s">
        <v>23</v>
      </c>
      <c r="D9001" t="s">
        <v>30</v>
      </c>
      <c r="E9001">
        <v>105601</v>
      </c>
    </row>
    <row r="9002" spans="1:5" hidden="1">
      <c r="A9002">
        <v>2006</v>
      </c>
      <c r="B9002" t="s">
        <v>98</v>
      </c>
      <c r="C9002" t="s">
        <v>23</v>
      </c>
      <c r="D9002" t="s">
        <v>31</v>
      </c>
      <c r="E9002">
        <v>77572</v>
      </c>
    </row>
    <row r="9003" spans="1:5" hidden="1">
      <c r="A9003">
        <v>2006</v>
      </c>
      <c r="B9003" t="s">
        <v>98</v>
      </c>
      <c r="C9003" t="s">
        <v>23</v>
      </c>
      <c r="D9003" t="s">
        <v>32</v>
      </c>
      <c r="E9003">
        <v>28029</v>
      </c>
    </row>
    <row r="9004" spans="1:5" hidden="1">
      <c r="A9004">
        <v>2006</v>
      </c>
      <c r="B9004" t="s">
        <v>98</v>
      </c>
      <c r="C9004" t="s">
        <v>23</v>
      </c>
      <c r="D9004" t="s">
        <v>33</v>
      </c>
      <c r="E9004">
        <v>78151</v>
      </c>
    </row>
    <row r="9005" spans="1:5" hidden="1">
      <c r="A9005">
        <v>2006</v>
      </c>
      <c r="B9005" t="s">
        <v>98</v>
      </c>
      <c r="C9005" t="s">
        <v>23</v>
      </c>
      <c r="D9005" t="s">
        <v>34</v>
      </c>
      <c r="E9005">
        <v>78151</v>
      </c>
    </row>
    <row r="9006" spans="1:5" hidden="1">
      <c r="A9006">
        <v>2006</v>
      </c>
      <c r="B9006" t="s">
        <v>98</v>
      </c>
      <c r="C9006" t="s">
        <v>23</v>
      </c>
      <c r="D9006" t="s">
        <v>35</v>
      </c>
      <c r="E9006">
        <v>83277</v>
      </c>
    </row>
    <row r="9007" spans="1:5" hidden="1">
      <c r="A9007">
        <v>2006</v>
      </c>
      <c r="B9007" t="s">
        <v>98</v>
      </c>
      <c r="C9007" t="s">
        <v>23</v>
      </c>
      <c r="D9007" t="s">
        <v>36</v>
      </c>
      <c r="E9007">
        <v>0</v>
      </c>
    </row>
    <row r="9008" spans="1:5" hidden="1">
      <c r="A9008">
        <v>2006</v>
      </c>
      <c r="B9008" t="s">
        <v>98</v>
      </c>
      <c r="C9008" t="s">
        <v>23</v>
      </c>
      <c r="D9008" t="s">
        <v>37</v>
      </c>
      <c r="E9008">
        <v>0</v>
      </c>
    </row>
    <row r="9009" spans="1:5" hidden="1">
      <c r="A9009">
        <v>2006</v>
      </c>
      <c r="B9009" t="s">
        <v>98</v>
      </c>
      <c r="C9009" t="s">
        <v>23</v>
      </c>
      <c r="D9009" t="s">
        <v>40</v>
      </c>
      <c r="E9009">
        <v>0</v>
      </c>
    </row>
    <row r="9010" spans="1:5" hidden="1">
      <c r="A9010">
        <v>2006</v>
      </c>
      <c r="B9010" t="s">
        <v>98</v>
      </c>
      <c r="C9010" t="s">
        <v>23</v>
      </c>
      <c r="D9010" t="s">
        <v>41</v>
      </c>
      <c r="E9010">
        <v>0</v>
      </c>
    </row>
    <row r="9011" spans="1:5" hidden="1">
      <c r="A9011">
        <v>2006</v>
      </c>
      <c r="B9011" t="s">
        <v>98</v>
      </c>
      <c r="C9011" t="s">
        <v>23</v>
      </c>
      <c r="D9011" t="s">
        <v>42</v>
      </c>
      <c r="E9011">
        <v>0</v>
      </c>
    </row>
    <row r="9012" spans="1:5" hidden="1">
      <c r="A9012">
        <v>2006</v>
      </c>
      <c r="B9012" t="s">
        <v>98</v>
      </c>
      <c r="C9012" t="s">
        <v>23</v>
      </c>
      <c r="D9012" t="s">
        <v>43</v>
      </c>
      <c r="E9012">
        <v>0</v>
      </c>
    </row>
    <row r="9013" spans="1:5" hidden="1">
      <c r="A9013">
        <v>2006</v>
      </c>
      <c r="B9013" t="s">
        <v>98</v>
      </c>
      <c r="C9013" t="s">
        <v>23</v>
      </c>
      <c r="D9013" t="s">
        <v>44</v>
      </c>
      <c r="E9013">
        <v>0</v>
      </c>
    </row>
    <row r="9014" spans="1:5" hidden="1">
      <c r="A9014">
        <v>2006</v>
      </c>
      <c r="B9014" t="s">
        <v>98</v>
      </c>
      <c r="C9014" t="s">
        <v>23</v>
      </c>
      <c r="D9014" t="s">
        <v>45</v>
      </c>
      <c r="E9014">
        <v>141</v>
      </c>
    </row>
    <row r="9015" spans="1:5" hidden="1">
      <c r="A9015">
        <v>2006</v>
      </c>
      <c r="B9015" t="s">
        <v>98</v>
      </c>
      <c r="C9015" t="s">
        <v>23</v>
      </c>
      <c r="D9015" t="s">
        <v>46</v>
      </c>
      <c r="E9015">
        <v>141</v>
      </c>
    </row>
    <row r="9016" spans="1:5" hidden="1">
      <c r="A9016">
        <v>2006</v>
      </c>
      <c r="B9016" t="s">
        <v>98</v>
      </c>
      <c r="C9016" t="s">
        <v>23</v>
      </c>
      <c r="D9016" t="s">
        <v>47</v>
      </c>
      <c r="E9016">
        <v>0</v>
      </c>
    </row>
    <row r="9017" spans="1:5" hidden="1">
      <c r="A9017">
        <v>2006</v>
      </c>
      <c r="B9017" t="s">
        <v>98</v>
      </c>
      <c r="C9017" t="s">
        <v>23</v>
      </c>
      <c r="D9017" t="s">
        <v>48</v>
      </c>
      <c r="E9017">
        <v>2679638</v>
      </c>
    </row>
    <row r="9018" spans="1:5" hidden="1">
      <c r="A9018">
        <v>2006</v>
      </c>
      <c r="B9018" t="s">
        <v>98</v>
      </c>
      <c r="C9018" t="s">
        <v>23</v>
      </c>
      <c r="D9018" t="s">
        <v>55</v>
      </c>
      <c r="E9018">
        <v>1368798</v>
      </c>
    </row>
    <row r="9019" spans="1:5" hidden="1">
      <c r="A9019">
        <v>2006</v>
      </c>
      <c r="B9019" t="s">
        <v>98</v>
      </c>
      <c r="C9019" t="s">
        <v>23</v>
      </c>
      <c r="D9019" t="s">
        <v>56</v>
      </c>
      <c r="E9019">
        <v>1310840</v>
      </c>
    </row>
    <row r="9020" spans="1:5" hidden="1">
      <c r="A9020">
        <v>2006</v>
      </c>
      <c r="B9020" t="s">
        <v>98</v>
      </c>
      <c r="C9020" t="s">
        <v>23</v>
      </c>
      <c r="D9020" t="s">
        <v>57</v>
      </c>
      <c r="E9020">
        <v>1186141</v>
      </c>
    </row>
    <row r="9021" spans="1:5" hidden="1">
      <c r="A9021">
        <v>2006</v>
      </c>
      <c r="B9021" t="s">
        <v>98</v>
      </c>
      <c r="C9021" t="s">
        <v>23</v>
      </c>
      <c r="D9021" t="s">
        <v>58</v>
      </c>
      <c r="E9021">
        <v>124699</v>
      </c>
    </row>
    <row r="9022" spans="1:5" hidden="1">
      <c r="A9022">
        <v>2006</v>
      </c>
      <c r="B9022" t="s">
        <v>98</v>
      </c>
      <c r="C9022" t="s">
        <v>23</v>
      </c>
      <c r="D9022" t="s">
        <v>59</v>
      </c>
      <c r="E9022">
        <v>756847</v>
      </c>
    </row>
    <row r="9023" spans="1:5" hidden="1">
      <c r="A9023">
        <v>2006</v>
      </c>
      <c r="B9023" t="s">
        <v>98</v>
      </c>
      <c r="C9023" t="s">
        <v>23</v>
      </c>
      <c r="D9023" t="s">
        <v>60</v>
      </c>
      <c r="E9023">
        <v>236</v>
      </c>
    </row>
    <row r="9024" spans="1:5" hidden="1">
      <c r="A9024">
        <v>2006</v>
      </c>
      <c r="B9024" t="s">
        <v>98</v>
      </c>
      <c r="C9024" t="s">
        <v>23</v>
      </c>
      <c r="D9024" t="s">
        <v>61</v>
      </c>
      <c r="E9024">
        <v>0</v>
      </c>
    </row>
    <row r="9025" spans="1:6" hidden="1">
      <c r="A9025">
        <v>2006</v>
      </c>
      <c r="B9025" t="s">
        <v>98</v>
      </c>
      <c r="C9025" t="s">
        <v>23</v>
      </c>
      <c r="D9025" t="s">
        <v>62</v>
      </c>
      <c r="E9025">
        <v>6517</v>
      </c>
    </row>
    <row r="9026" spans="1:6" hidden="1">
      <c r="A9026">
        <v>2006</v>
      </c>
      <c r="B9026" t="s">
        <v>98</v>
      </c>
      <c r="C9026" t="s">
        <v>23</v>
      </c>
      <c r="D9026" t="s">
        <v>63</v>
      </c>
      <c r="E9026">
        <v>0</v>
      </c>
    </row>
    <row r="9027" spans="1:6" hidden="1">
      <c r="A9027">
        <v>2006</v>
      </c>
      <c r="B9027" t="s">
        <v>98</v>
      </c>
      <c r="C9027" t="s">
        <v>23</v>
      </c>
      <c r="D9027" t="s">
        <v>64</v>
      </c>
      <c r="E9027">
        <v>618709</v>
      </c>
    </row>
    <row r="9028" spans="1:6" hidden="1">
      <c r="A9028">
        <v>2006</v>
      </c>
      <c r="B9028" t="s">
        <v>98</v>
      </c>
      <c r="C9028" t="s">
        <v>23</v>
      </c>
      <c r="D9028" t="s">
        <v>65</v>
      </c>
      <c r="E9028">
        <v>131385</v>
      </c>
    </row>
    <row r="9029" spans="1:6" hidden="1">
      <c r="A9029">
        <v>2006</v>
      </c>
      <c r="B9029" t="s">
        <v>98</v>
      </c>
      <c r="C9029" t="s">
        <v>23</v>
      </c>
      <c r="D9029" t="s">
        <v>66</v>
      </c>
      <c r="E9029">
        <v>0</v>
      </c>
      <c r="F9029">
        <v>90</v>
      </c>
    </row>
    <row r="9030" spans="1:6" hidden="1">
      <c r="A9030">
        <v>2006</v>
      </c>
      <c r="B9030" t="s">
        <v>98</v>
      </c>
      <c r="C9030" t="s">
        <v>23</v>
      </c>
      <c r="D9030" t="s">
        <v>67</v>
      </c>
      <c r="E9030">
        <v>193587</v>
      </c>
    </row>
    <row r="9031" spans="1:6" hidden="1">
      <c r="A9031">
        <v>2006</v>
      </c>
      <c r="B9031" t="s">
        <v>98</v>
      </c>
      <c r="C9031" t="s">
        <v>23</v>
      </c>
      <c r="D9031" t="s">
        <v>69</v>
      </c>
      <c r="E9031">
        <v>192591</v>
      </c>
    </row>
    <row r="9032" spans="1:6" hidden="1">
      <c r="A9032">
        <v>2006</v>
      </c>
      <c r="B9032" t="s">
        <v>98</v>
      </c>
      <c r="C9032" t="s">
        <v>23</v>
      </c>
      <c r="D9032" t="s">
        <v>70</v>
      </c>
      <c r="E9032">
        <v>996</v>
      </c>
    </row>
    <row r="9033" spans="1:6" hidden="1">
      <c r="A9033">
        <v>2006</v>
      </c>
      <c r="B9033" t="s">
        <v>98</v>
      </c>
      <c r="C9033" t="s">
        <v>23</v>
      </c>
      <c r="D9033" t="s">
        <v>71</v>
      </c>
      <c r="E9033">
        <v>-15213</v>
      </c>
    </row>
    <row r="9034" spans="1:6" hidden="1">
      <c r="A9034">
        <v>2006</v>
      </c>
      <c r="B9034" t="s">
        <v>98</v>
      </c>
      <c r="C9034" t="s">
        <v>23</v>
      </c>
      <c r="D9034" t="s">
        <v>99</v>
      </c>
      <c r="E9034">
        <v>6274398</v>
      </c>
    </row>
    <row r="9035" spans="1:6" hidden="1">
      <c r="A9035">
        <v>2006</v>
      </c>
      <c r="B9035" t="s">
        <v>98</v>
      </c>
      <c r="C9035" t="s">
        <v>23</v>
      </c>
      <c r="D9035" t="s">
        <v>72</v>
      </c>
      <c r="E9035">
        <v>1081084</v>
      </c>
    </row>
    <row r="9036" spans="1:6" hidden="1">
      <c r="A9036">
        <v>2006</v>
      </c>
      <c r="B9036" t="s">
        <v>98</v>
      </c>
      <c r="C9036" t="s">
        <v>23</v>
      </c>
      <c r="D9036" t="s">
        <v>73</v>
      </c>
      <c r="E9036">
        <v>2753963</v>
      </c>
    </row>
    <row r="9037" spans="1:6" hidden="1">
      <c r="A9037">
        <v>2006</v>
      </c>
      <c r="B9037" t="s">
        <v>98</v>
      </c>
      <c r="C9037" t="s">
        <v>23</v>
      </c>
      <c r="D9037" t="s">
        <v>74</v>
      </c>
      <c r="E9037">
        <v>1310840</v>
      </c>
    </row>
    <row r="9038" spans="1:6" hidden="1">
      <c r="A9038">
        <v>2006</v>
      </c>
      <c r="B9038" t="s">
        <v>98</v>
      </c>
      <c r="C9038" t="s">
        <v>23</v>
      </c>
      <c r="D9038" t="s">
        <v>75</v>
      </c>
      <c r="E9038">
        <v>1443123</v>
      </c>
    </row>
    <row r="9039" spans="1:6" hidden="1">
      <c r="A9039">
        <v>2006</v>
      </c>
      <c r="B9039" t="s">
        <v>98</v>
      </c>
      <c r="C9039" t="s">
        <v>23</v>
      </c>
      <c r="D9039" t="s">
        <v>76</v>
      </c>
      <c r="E9039">
        <v>928373</v>
      </c>
    </row>
    <row r="9040" spans="1:6" hidden="1">
      <c r="A9040">
        <v>2006</v>
      </c>
      <c r="B9040" t="s">
        <v>98</v>
      </c>
      <c r="C9040" t="s">
        <v>23</v>
      </c>
      <c r="D9040" t="s">
        <v>77</v>
      </c>
      <c r="E9040">
        <v>544518</v>
      </c>
    </row>
    <row r="9041" spans="1:5" hidden="1">
      <c r="A9041">
        <v>2006</v>
      </c>
      <c r="B9041" t="s">
        <v>98</v>
      </c>
      <c r="C9041" t="s">
        <v>23</v>
      </c>
      <c r="D9041" t="s">
        <v>78</v>
      </c>
      <c r="E9041">
        <v>855932</v>
      </c>
    </row>
    <row r="9042" spans="1:5" hidden="1">
      <c r="A9042">
        <v>2006</v>
      </c>
      <c r="B9042" t="s">
        <v>98</v>
      </c>
      <c r="C9042" t="s">
        <v>23</v>
      </c>
      <c r="D9042" t="s">
        <v>79</v>
      </c>
      <c r="E9042">
        <v>72062</v>
      </c>
    </row>
    <row r="9043" spans="1:5" hidden="1">
      <c r="A9043">
        <v>2006</v>
      </c>
      <c r="B9043" t="s">
        <v>98</v>
      </c>
      <c r="C9043" t="s">
        <v>23</v>
      </c>
      <c r="D9043" t="s">
        <v>80</v>
      </c>
      <c r="E9043">
        <v>379</v>
      </c>
    </row>
    <row r="9044" spans="1:5" hidden="1">
      <c r="A9044">
        <v>2006</v>
      </c>
      <c r="B9044" t="s">
        <v>98</v>
      </c>
      <c r="C9044" t="s">
        <v>81</v>
      </c>
      <c r="D9044" t="s">
        <v>27</v>
      </c>
      <c r="E9044">
        <v>2153679</v>
      </c>
    </row>
    <row r="9045" spans="1:5" hidden="1">
      <c r="A9045">
        <v>2006</v>
      </c>
      <c r="B9045" t="s">
        <v>98</v>
      </c>
      <c r="C9045" t="s">
        <v>81</v>
      </c>
      <c r="D9045" t="s">
        <v>28</v>
      </c>
      <c r="E9045">
        <v>2013838</v>
      </c>
    </row>
    <row r="9046" spans="1:5" hidden="1">
      <c r="A9046">
        <v>2006</v>
      </c>
      <c r="B9046" t="s">
        <v>98</v>
      </c>
      <c r="C9046" t="s">
        <v>81</v>
      </c>
      <c r="D9046" t="s">
        <v>82</v>
      </c>
      <c r="E9046">
        <v>1360689</v>
      </c>
    </row>
    <row r="9047" spans="1:5" hidden="1">
      <c r="A9047">
        <v>2006</v>
      </c>
      <c r="B9047" t="s">
        <v>98</v>
      </c>
      <c r="C9047" t="s">
        <v>81</v>
      </c>
      <c r="D9047" t="s">
        <v>83</v>
      </c>
      <c r="E9047">
        <v>0</v>
      </c>
    </row>
    <row r="9048" spans="1:5" hidden="1">
      <c r="A9048">
        <v>2006</v>
      </c>
      <c r="B9048" t="s">
        <v>98</v>
      </c>
      <c r="C9048" t="s">
        <v>81</v>
      </c>
      <c r="D9048" t="s">
        <v>84</v>
      </c>
      <c r="E9048">
        <v>653149</v>
      </c>
    </row>
    <row r="9049" spans="1:5" hidden="1">
      <c r="A9049">
        <v>2006</v>
      </c>
      <c r="B9049" t="s">
        <v>98</v>
      </c>
      <c r="C9049" t="s">
        <v>81</v>
      </c>
      <c r="D9049" t="s">
        <v>29</v>
      </c>
      <c r="E9049">
        <v>139841</v>
      </c>
    </row>
    <row r="9050" spans="1:5" hidden="1">
      <c r="A9050">
        <v>2006</v>
      </c>
      <c r="B9050" t="s">
        <v>98</v>
      </c>
      <c r="C9050" t="s">
        <v>81</v>
      </c>
      <c r="D9050" t="s">
        <v>30</v>
      </c>
      <c r="E9050">
        <v>0</v>
      </c>
    </row>
    <row r="9051" spans="1:5" hidden="1">
      <c r="A9051">
        <v>2006</v>
      </c>
      <c r="B9051" t="s">
        <v>98</v>
      </c>
      <c r="C9051" t="s">
        <v>81</v>
      </c>
      <c r="D9051" t="s">
        <v>32</v>
      </c>
      <c r="E9051">
        <v>0</v>
      </c>
    </row>
    <row r="9052" spans="1:5" hidden="1">
      <c r="A9052">
        <v>2006</v>
      </c>
      <c r="B9052" t="s">
        <v>98</v>
      </c>
      <c r="C9052" t="s">
        <v>81</v>
      </c>
      <c r="D9052" t="s">
        <v>33</v>
      </c>
      <c r="E9052">
        <v>92775</v>
      </c>
    </row>
    <row r="9053" spans="1:5" hidden="1">
      <c r="A9053">
        <v>2006</v>
      </c>
      <c r="B9053" t="s">
        <v>98</v>
      </c>
      <c r="C9053" t="s">
        <v>81</v>
      </c>
      <c r="D9053" t="s">
        <v>34</v>
      </c>
      <c r="E9053">
        <v>19115</v>
      </c>
    </row>
    <row r="9054" spans="1:5" hidden="1">
      <c r="A9054">
        <v>2006</v>
      </c>
      <c r="B9054" t="s">
        <v>98</v>
      </c>
      <c r="C9054" t="s">
        <v>81</v>
      </c>
      <c r="D9054" t="s">
        <v>35</v>
      </c>
      <c r="E9054">
        <v>15429</v>
      </c>
    </row>
    <row r="9055" spans="1:5" hidden="1">
      <c r="A9055">
        <v>2006</v>
      </c>
      <c r="B9055" t="s">
        <v>98</v>
      </c>
      <c r="C9055" t="s">
        <v>81</v>
      </c>
      <c r="D9055" t="s">
        <v>36</v>
      </c>
      <c r="E9055">
        <v>67969</v>
      </c>
    </row>
    <row r="9056" spans="1:5" hidden="1">
      <c r="A9056">
        <v>2006</v>
      </c>
      <c r="B9056" t="s">
        <v>98</v>
      </c>
      <c r="C9056" t="s">
        <v>81</v>
      </c>
      <c r="D9056" t="s">
        <v>37</v>
      </c>
      <c r="E9056">
        <v>67969</v>
      </c>
    </row>
    <row r="9057" spans="1:6" hidden="1">
      <c r="A9057">
        <v>2006</v>
      </c>
      <c r="B9057" t="s">
        <v>98</v>
      </c>
      <c r="C9057" t="s">
        <v>81</v>
      </c>
      <c r="D9057" t="s">
        <v>38</v>
      </c>
      <c r="E9057">
        <v>0</v>
      </c>
    </row>
    <row r="9058" spans="1:6" hidden="1">
      <c r="A9058">
        <v>2006</v>
      </c>
      <c r="B9058" t="s">
        <v>98</v>
      </c>
      <c r="C9058" t="s">
        <v>81</v>
      </c>
      <c r="D9058" t="s">
        <v>39</v>
      </c>
      <c r="E9058">
        <v>0</v>
      </c>
    </row>
    <row r="9059" spans="1:6" hidden="1">
      <c r="A9059">
        <v>2006</v>
      </c>
      <c r="B9059" t="s">
        <v>98</v>
      </c>
      <c r="C9059" t="s">
        <v>81</v>
      </c>
      <c r="D9059" t="s">
        <v>40</v>
      </c>
      <c r="E9059">
        <v>236</v>
      </c>
    </row>
    <row r="9060" spans="1:6" hidden="1">
      <c r="A9060">
        <v>2006</v>
      </c>
      <c r="B9060" t="s">
        <v>98</v>
      </c>
      <c r="C9060" t="s">
        <v>81</v>
      </c>
      <c r="D9060" t="s">
        <v>41</v>
      </c>
      <c r="E9060">
        <v>236</v>
      </c>
    </row>
    <row r="9061" spans="1:6" hidden="1">
      <c r="A9061">
        <v>2006</v>
      </c>
      <c r="B9061" t="s">
        <v>98</v>
      </c>
      <c r="C9061" t="s">
        <v>81</v>
      </c>
      <c r="D9061" t="s">
        <v>42</v>
      </c>
      <c r="E9061">
        <v>0</v>
      </c>
    </row>
    <row r="9062" spans="1:6" hidden="1">
      <c r="A9062">
        <v>2006</v>
      </c>
      <c r="B9062" t="s">
        <v>98</v>
      </c>
      <c r="C9062" t="s">
        <v>81</v>
      </c>
      <c r="D9062" t="s">
        <v>43</v>
      </c>
      <c r="E9062">
        <v>0</v>
      </c>
      <c r="F9062">
        <v>90</v>
      </c>
    </row>
    <row r="9063" spans="1:6" hidden="1">
      <c r="A9063">
        <v>2006</v>
      </c>
      <c r="B9063" t="s">
        <v>98</v>
      </c>
      <c r="C9063" t="s">
        <v>81</v>
      </c>
      <c r="D9063" t="s">
        <v>44</v>
      </c>
      <c r="E9063">
        <v>5455</v>
      </c>
    </row>
    <row r="9064" spans="1:6" hidden="1">
      <c r="A9064">
        <v>2006</v>
      </c>
      <c r="B9064" t="s">
        <v>98</v>
      </c>
      <c r="C9064" t="s">
        <v>81</v>
      </c>
      <c r="D9064" t="s">
        <v>45</v>
      </c>
      <c r="E9064">
        <v>1350482</v>
      </c>
    </row>
    <row r="9065" spans="1:6" hidden="1">
      <c r="A9065">
        <v>2006</v>
      </c>
      <c r="B9065" t="s">
        <v>98</v>
      </c>
      <c r="C9065" t="s">
        <v>81</v>
      </c>
      <c r="D9065" t="s">
        <v>46</v>
      </c>
      <c r="E9065">
        <v>1321209</v>
      </c>
    </row>
    <row r="9066" spans="1:6" hidden="1">
      <c r="A9066">
        <v>2006</v>
      </c>
      <c r="B9066" t="s">
        <v>98</v>
      </c>
      <c r="C9066" t="s">
        <v>81</v>
      </c>
      <c r="D9066" t="s">
        <v>47</v>
      </c>
      <c r="E9066">
        <v>29273</v>
      </c>
    </row>
    <row r="9067" spans="1:6" hidden="1">
      <c r="A9067">
        <v>2006</v>
      </c>
      <c r="B9067" t="s">
        <v>98</v>
      </c>
      <c r="C9067" t="s">
        <v>81</v>
      </c>
      <c r="D9067" t="s">
        <v>48</v>
      </c>
      <c r="E9067">
        <v>1416226</v>
      </c>
    </row>
    <row r="9068" spans="1:6" hidden="1">
      <c r="A9068">
        <v>2006</v>
      </c>
      <c r="B9068" t="s">
        <v>98</v>
      </c>
      <c r="C9068" t="s">
        <v>81</v>
      </c>
      <c r="D9068" t="s">
        <v>49</v>
      </c>
      <c r="E9068">
        <v>1416226</v>
      </c>
    </row>
    <row r="9069" spans="1:6" hidden="1">
      <c r="A9069">
        <v>2006</v>
      </c>
      <c r="B9069" t="s">
        <v>98</v>
      </c>
      <c r="C9069" t="s">
        <v>81</v>
      </c>
      <c r="D9069" t="s">
        <v>50</v>
      </c>
      <c r="E9069">
        <v>999055</v>
      </c>
    </row>
    <row r="9070" spans="1:6" hidden="1">
      <c r="A9070">
        <v>2006</v>
      </c>
      <c r="B9070" t="s">
        <v>98</v>
      </c>
      <c r="C9070" t="s">
        <v>81</v>
      </c>
      <c r="D9070" t="s">
        <v>51</v>
      </c>
      <c r="E9070">
        <v>39284</v>
      </c>
    </row>
    <row r="9071" spans="1:6" hidden="1">
      <c r="A9071">
        <v>2006</v>
      </c>
      <c r="B9071" t="s">
        <v>98</v>
      </c>
      <c r="C9071" t="s">
        <v>81</v>
      </c>
      <c r="D9071" t="s">
        <v>52</v>
      </c>
      <c r="E9071">
        <v>377887</v>
      </c>
    </row>
    <row r="9072" spans="1:6" hidden="1">
      <c r="A9072">
        <v>2006</v>
      </c>
      <c r="B9072" t="s">
        <v>98</v>
      </c>
      <c r="C9072" t="s">
        <v>81</v>
      </c>
      <c r="D9072" t="s">
        <v>53</v>
      </c>
      <c r="E9072">
        <v>0</v>
      </c>
      <c r="F9072">
        <v>90</v>
      </c>
    </row>
    <row r="9073" spans="1:6" hidden="1">
      <c r="A9073">
        <v>2006</v>
      </c>
      <c r="B9073" t="s">
        <v>98</v>
      </c>
      <c r="C9073" t="s">
        <v>81</v>
      </c>
      <c r="D9073" t="s">
        <v>54</v>
      </c>
      <c r="E9073">
        <v>0</v>
      </c>
      <c r="F9073">
        <v>90</v>
      </c>
    </row>
    <row r="9074" spans="1:6" hidden="1">
      <c r="A9074">
        <v>2006</v>
      </c>
      <c r="B9074" t="s">
        <v>98</v>
      </c>
      <c r="C9074" t="s">
        <v>81</v>
      </c>
      <c r="D9074" t="s">
        <v>59</v>
      </c>
      <c r="E9074">
        <v>349659</v>
      </c>
    </row>
    <row r="9075" spans="1:6" hidden="1">
      <c r="A9075">
        <v>2006</v>
      </c>
      <c r="B9075" t="s">
        <v>98</v>
      </c>
      <c r="C9075" t="s">
        <v>81</v>
      </c>
      <c r="D9075" t="s">
        <v>60</v>
      </c>
      <c r="E9075">
        <v>0</v>
      </c>
    </row>
    <row r="9076" spans="1:6" hidden="1">
      <c r="A9076">
        <v>2006</v>
      </c>
      <c r="B9076" t="s">
        <v>98</v>
      </c>
      <c r="C9076" t="s">
        <v>81</v>
      </c>
      <c r="D9076" t="s">
        <v>61</v>
      </c>
      <c r="E9076">
        <v>0</v>
      </c>
    </row>
    <row r="9077" spans="1:6" hidden="1">
      <c r="A9077">
        <v>2006</v>
      </c>
      <c r="B9077" t="s">
        <v>98</v>
      </c>
      <c r="C9077" t="s">
        <v>81</v>
      </c>
      <c r="D9077" t="s">
        <v>62</v>
      </c>
      <c r="E9077">
        <v>62508</v>
      </c>
    </row>
    <row r="9078" spans="1:6" hidden="1">
      <c r="A9078">
        <v>2006</v>
      </c>
      <c r="B9078" t="s">
        <v>98</v>
      </c>
      <c r="C9078" t="s">
        <v>81</v>
      </c>
      <c r="D9078" t="s">
        <v>64</v>
      </c>
      <c r="E9078">
        <v>287151</v>
      </c>
    </row>
    <row r="9079" spans="1:6" hidden="1">
      <c r="A9079">
        <v>2006</v>
      </c>
      <c r="B9079" t="s">
        <v>98</v>
      </c>
      <c r="C9079" t="s">
        <v>81</v>
      </c>
      <c r="D9079" t="s">
        <v>67</v>
      </c>
      <c r="E9079">
        <v>171741</v>
      </c>
    </row>
    <row r="9080" spans="1:6" hidden="1">
      <c r="A9080">
        <v>2006</v>
      </c>
      <c r="B9080" t="s">
        <v>98</v>
      </c>
      <c r="C9080" t="s">
        <v>81</v>
      </c>
      <c r="D9080" t="s">
        <v>68</v>
      </c>
      <c r="E9080">
        <v>166</v>
      </c>
    </row>
    <row r="9081" spans="1:6" hidden="1">
      <c r="A9081">
        <v>2006</v>
      </c>
      <c r="B9081" t="s">
        <v>98</v>
      </c>
      <c r="C9081" t="s">
        <v>81</v>
      </c>
      <c r="D9081" t="s">
        <v>69</v>
      </c>
      <c r="E9081">
        <v>171575</v>
      </c>
    </row>
    <row r="9082" spans="1:6" hidden="1">
      <c r="A9082">
        <v>2006</v>
      </c>
      <c r="B9082" t="s">
        <v>98</v>
      </c>
      <c r="C9082" t="s">
        <v>81</v>
      </c>
      <c r="D9082" t="s">
        <v>70</v>
      </c>
      <c r="E9082">
        <v>0</v>
      </c>
    </row>
    <row r="9083" spans="1:6" hidden="1">
      <c r="A9083">
        <v>2006</v>
      </c>
      <c r="B9083" t="s">
        <v>98</v>
      </c>
      <c r="C9083" t="s">
        <v>81</v>
      </c>
      <c r="D9083" t="s">
        <v>100</v>
      </c>
      <c r="E9083">
        <v>6183230</v>
      </c>
    </row>
    <row r="9084" spans="1:6" hidden="1">
      <c r="A9084">
        <v>2006</v>
      </c>
      <c r="B9084" t="s">
        <v>98</v>
      </c>
      <c r="C9084" t="s">
        <v>81</v>
      </c>
      <c r="D9084" t="s">
        <v>86</v>
      </c>
      <c r="E9084">
        <v>3277932</v>
      </c>
    </row>
    <row r="9085" spans="1:6" hidden="1">
      <c r="A9085">
        <v>2006</v>
      </c>
      <c r="B9085" t="s">
        <v>98</v>
      </c>
      <c r="C9085" t="s">
        <v>81</v>
      </c>
      <c r="D9085" t="s">
        <v>87</v>
      </c>
      <c r="E9085">
        <v>412668</v>
      </c>
    </row>
    <row r="9086" spans="1:6" hidden="1">
      <c r="A9086">
        <v>2006</v>
      </c>
      <c r="B9086" t="s">
        <v>98</v>
      </c>
      <c r="C9086" t="s">
        <v>81</v>
      </c>
      <c r="D9086" t="s">
        <v>101</v>
      </c>
      <c r="E9086">
        <v>648668</v>
      </c>
    </row>
    <row r="9087" spans="1:6" hidden="1">
      <c r="A9087">
        <v>2006</v>
      </c>
      <c r="B9087" t="s">
        <v>98</v>
      </c>
      <c r="C9087" t="s">
        <v>81</v>
      </c>
      <c r="D9087" t="s">
        <v>88</v>
      </c>
      <c r="E9087">
        <v>56608</v>
      </c>
    </row>
    <row r="9088" spans="1:6" hidden="1">
      <c r="A9088">
        <v>2006</v>
      </c>
      <c r="B9088" t="s">
        <v>98</v>
      </c>
      <c r="C9088" t="s">
        <v>81</v>
      </c>
      <c r="D9088" t="s">
        <v>89</v>
      </c>
      <c r="E9088">
        <v>2808656</v>
      </c>
    </row>
    <row r="9089" spans="1:6" hidden="1">
      <c r="A9089">
        <v>2006</v>
      </c>
      <c r="B9089" t="s">
        <v>98</v>
      </c>
      <c r="C9089" t="s">
        <v>81</v>
      </c>
      <c r="D9089" t="s">
        <v>77</v>
      </c>
      <c r="E9089">
        <v>544518</v>
      </c>
    </row>
    <row r="9090" spans="1:6" hidden="1">
      <c r="A9090">
        <v>2006</v>
      </c>
      <c r="B9090" t="s">
        <v>102</v>
      </c>
      <c r="C9090" t="s">
        <v>7</v>
      </c>
      <c r="D9090" t="s">
        <v>263</v>
      </c>
      <c r="E9090">
        <v>-273522</v>
      </c>
    </row>
    <row r="9091" spans="1:6" hidden="1">
      <c r="A9091">
        <v>2006</v>
      </c>
      <c r="B9091" t="s">
        <v>102</v>
      </c>
      <c r="C9091" t="s">
        <v>7</v>
      </c>
      <c r="D9091" t="s">
        <v>8</v>
      </c>
      <c r="E9091">
        <v>0</v>
      </c>
      <c r="F9091">
        <v>20</v>
      </c>
    </row>
    <row r="9092" spans="1:6" hidden="1">
      <c r="A9092">
        <v>2006</v>
      </c>
      <c r="B9092" t="s">
        <v>102</v>
      </c>
      <c r="C9092" t="s">
        <v>7</v>
      </c>
      <c r="D9092" t="s">
        <v>9</v>
      </c>
      <c r="E9092">
        <v>0</v>
      </c>
      <c r="F9092">
        <v>20</v>
      </c>
    </row>
    <row r="9093" spans="1:6" hidden="1">
      <c r="A9093">
        <v>2006</v>
      </c>
      <c r="B9093" t="s">
        <v>102</v>
      </c>
      <c r="C9093" t="s">
        <v>10</v>
      </c>
      <c r="D9093" t="s">
        <v>11</v>
      </c>
      <c r="E9093">
        <v>-218873</v>
      </c>
    </row>
    <row r="9094" spans="1:6" hidden="1">
      <c r="A9094">
        <v>2006</v>
      </c>
      <c r="B9094" t="s">
        <v>102</v>
      </c>
      <c r="C9094" t="s">
        <v>10</v>
      </c>
      <c r="D9094" t="s">
        <v>91</v>
      </c>
      <c r="E9094">
        <v>1631029</v>
      </c>
    </row>
    <row r="9095" spans="1:6" hidden="1">
      <c r="A9095">
        <v>2006</v>
      </c>
      <c r="B9095" t="s">
        <v>102</v>
      </c>
      <c r="C9095" t="s">
        <v>10</v>
      </c>
      <c r="D9095" t="s">
        <v>92</v>
      </c>
      <c r="E9095">
        <v>1279439</v>
      </c>
    </row>
    <row r="9096" spans="1:6" hidden="1">
      <c r="A9096">
        <v>2006</v>
      </c>
      <c r="B9096" t="s">
        <v>102</v>
      </c>
      <c r="C9096" t="s">
        <v>10</v>
      </c>
      <c r="D9096" t="s">
        <v>14</v>
      </c>
      <c r="E9096">
        <v>1615382</v>
      </c>
    </row>
    <row r="9097" spans="1:6" hidden="1">
      <c r="A9097">
        <v>2006</v>
      </c>
      <c r="B9097" t="s">
        <v>102</v>
      </c>
      <c r="C9097" t="s">
        <v>10</v>
      </c>
      <c r="D9097" t="s">
        <v>15</v>
      </c>
      <c r="E9097">
        <v>464516</v>
      </c>
    </row>
    <row r="9098" spans="1:6" hidden="1">
      <c r="A9098">
        <v>2006</v>
      </c>
      <c r="B9098" t="s">
        <v>102</v>
      </c>
      <c r="C9098" t="s">
        <v>10</v>
      </c>
      <c r="D9098" t="s">
        <v>16</v>
      </c>
      <c r="E9098">
        <v>1150866</v>
      </c>
    </row>
    <row r="9099" spans="1:6" hidden="1">
      <c r="A9099">
        <v>2006</v>
      </c>
      <c r="B9099" t="s">
        <v>102</v>
      </c>
      <c r="C9099" t="s">
        <v>10</v>
      </c>
      <c r="D9099" t="s">
        <v>17</v>
      </c>
      <c r="E9099">
        <v>0</v>
      </c>
      <c r="F9099">
        <v>20</v>
      </c>
    </row>
    <row r="9100" spans="1:6" hidden="1">
      <c r="A9100">
        <v>2006</v>
      </c>
      <c r="B9100" t="s">
        <v>102</v>
      </c>
      <c r="C9100" t="s">
        <v>10</v>
      </c>
      <c r="D9100" t="s">
        <v>18</v>
      </c>
      <c r="E9100">
        <v>10246926</v>
      </c>
    </row>
    <row r="9101" spans="1:6" hidden="1">
      <c r="A9101">
        <v>2006</v>
      </c>
      <c r="B9101" t="s">
        <v>102</v>
      </c>
      <c r="C9101" t="s">
        <v>10</v>
      </c>
      <c r="D9101" t="s">
        <v>19</v>
      </c>
      <c r="E9101">
        <v>10114661</v>
      </c>
    </row>
    <row r="9102" spans="1:6" hidden="1">
      <c r="A9102">
        <v>2006</v>
      </c>
      <c r="B9102" t="s">
        <v>102</v>
      </c>
      <c r="C9102" t="s">
        <v>10</v>
      </c>
      <c r="D9102" t="s">
        <v>20</v>
      </c>
      <c r="E9102">
        <v>11655409</v>
      </c>
    </row>
    <row r="9103" spans="1:6" hidden="1">
      <c r="A9103">
        <v>2006</v>
      </c>
      <c r="B9103" t="s">
        <v>102</v>
      </c>
      <c r="C9103" t="s">
        <v>10</v>
      </c>
      <c r="D9103" t="s">
        <v>21</v>
      </c>
      <c r="E9103">
        <v>132716</v>
      </c>
    </row>
    <row r="9104" spans="1:6" hidden="1">
      <c r="A9104">
        <v>2006</v>
      </c>
      <c r="B9104" t="s">
        <v>102</v>
      </c>
      <c r="C9104" t="s">
        <v>10</v>
      </c>
      <c r="D9104" t="s">
        <v>22</v>
      </c>
      <c r="E9104">
        <v>-999322</v>
      </c>
    </row>
    <row r="9105" spans="1:5" hidden="1">
      <c r="A9105">
        <v>2006</v>
      </c>
      <c r="B9105" t="s">
        <v>102</v>
      </c>
      <c r="C9105" t="s">
        <v>23</v>
      </c>
      <c r="D9105" t="s">
        <v>24</v>
      </c>
      <c r="E9105">
        <v>153772</v>
      </c>
    </row>
    <row r="9106" spans="1:5" hidden="1">
      <c r="A9106">
        <v>2006</v>
      </c>
      <c r="B9106" t="s">
        <v>102</v>
      </c>
      <c r="C9106" t="s">
        <v>23</v>
      </c>
      <c r="D9106" t="s">
        <v>25</v>
      </c>
      <c r="E9106">
        <v>153486</v>
      </c>
    </row>
    <row r="9107" spans="1:5" hidden="1">
      <c r="A9107">
        <v>2006</v>
      </c>
      <c r="B9107" t="s">
        <v>102</v>
      </c>
      <c r="C9107" t="s">
        <v>23</v>
      </c>
      <c r="D9107" t="s">
        <v>26</v>
      </c>
      <c r="E9107">
        <v>286</v>
      </c>
    </row>
    <row r="9108" spans="1:5" hidden="1">
      <c r="A9108">
        <v>2006</v>
      </c>
      <c r="B9108" t="s">
        <v>102</v>
      </c>
      <c r="C9108" t="s">
        <v>23</v>
      </c>
      <c r="D9108" t="s">
        <v>27</v>
      </c>
      <c r="E9108">
        <v>373</v>
      </c>
    </row>
    <row r="9109" spans="1:5" hidden="1">
      <c r="A9109">
        <v>2006</v>
      </c>
      <c r="B9109" t="s">
        <v>102</v>
      </c>
      <c r="C9109" t="s">
        <v>23</v>
      </c>
      <c r="D9109" t="s">
        <v>29</v>
      </c>
      <c r="E9109">
        <v>373</v>
      </c>
    </row>
    <row r="9110" spans="1:5" hidden="1">
      <c r="A9110">
        <v>2006</v>
      </c>
      <c r="B9110" t="s">
        <v>102</v>
      </c>
      <c r="C9110" t="s">
        <v>23</v>
      </c>
      <c r="D9110" t="s">
        <v>33</v>
      </c>
      <c r="E9110">
        <v>177422</v>
      </c>
    </row>
    <row r="9111" spans="1:5" hidden="1">
      <c r="A9111">
        <v>2006</v>
      </c>
      <c r="B9111" t="s">
        <v>102</v>
      </c>
      <c r="C9111" t="s">
        <v>23</v>
      </c>
      <c r="D9111" t="s">
        <v>34</v>
      </c>
      <c r="E9111">
        <v>171681</v>
      </c>
    </row>
    <row r="9112" spans="1:5" hidden="1">
      <c r="A9112">
        <v>2006</v>
      </c>
      <c r="B9112" t="s">
        <v>102</v>
      </c>
      <c r="C9112" t="s">
        <v>23</v>
      </c>
      <c r="D9112" t="s">
        <v>35</v>
      </c>
      <c r="E9112">
        <v>286084</v>
      </c>
    </row>
    <row r="9113" spans="1:5" hidden="1">
      <c r="A9113">
        <v>2006</v>
      </c>
      <c r="B9113" t="s">
        <v>102</v>
      </c>
      <c r="C9113" t="s">
        <v>23</v>
      </c>
      <c r="D9113" t="s">
        <v>39</v>
      </c>
      <c r="E9113">
        <v>0</v>
      </c>
    </row>
    <row r="9114" spans="1:5" hidden="1">
      <c r="A9114">
        <v>2006</v>
      </c>
      <c r="B9114" t="s">
        <v>102</v>
      </c>
      <c r="C9114" t="s">
        <v>23</v>
      </c>
      <c r="D9114" t="s">
        <v>40</v>
      </c>
      <c r="E9114">
        <v>0</v>
      </c>
    </row>
    <row r="9115" spans="1:5" hidden="1">
      <c r="A9115">
        <v>2006</v>
      </c>
      <c r="B9115" t="s">
        <v>102</v>
      </c>
      <c r="C9115" t="s">
        <v>23</v>
      </c>
      <c r="D9115" t="s">
        <v>41</v>
      </c>
      <c r="E9115">
        <v>0</v>
      </c>
    </row>
    <row r="9116" spans="1:5" hidden="1">
      <c r="A9116">
        <v>2006</v>
      </c>
      <c r="B9116" t="s">
        <v>102</v>
      </c>
      <c r="C9116" t="s">
        <v>23</v>
      </c>
      <c r="D9116" t="s">
        <v>42</v>
      </c>
      <c r="E9116">
        <v>0</v>
      </c>
    </row>
    <row r="9117" spans="1:5" hidden="1">
      <c r="A9117">
        <v>2006</v>
      </c>
      <c r="B9117" t="s">
        <v>102</v>
      </c>
      <c r="C9117" t="s">
        <v>23</v>
      </c>
      <c r="D9117" t="s">
        <v>43</v>
      </c>
      <c r="E9117">
        <v>0</v>
      </c>
    </row>
    <row r="9118" spans="1:5" hidden="1">
      <c r="A9118">
        <v>2006</v>
      </c>
      <c r="B9118" t="s">
        <v>102</v>
      </c>
      <c r="C9118" t="s">
        <v>23</v>
      </c>
      <c r="D9118" t="s">
        <v>44</v>
      </c>
      <c r="E9118">
        <v>5741</v>
      </c>
    </row>
    <row r="9119" spans="1:5" hidden="1">
      <c r="A9119">
        <v>2006</v>
      </c>
      <c r="B9119" t="s">
        <v>102</v>
      </c>
      <c r="C9119" t="s">
        <v>23</v>
      </c>
      <c r="D9119" t="s">
        <v>45</v>
      </c>
      <c r="E9119">
        <v>987266</v>
      </c>
    </row>
    <row r="9120" spans="1:5" hidden="1">
      <c r="A9120">
        <v>2006</v>
      </c>
      <c r="B9120" t="s">
        <v>102</v>
      </c>
      <c r="C9120" t="s">
        <v>23</v>
      </c>
      <c r="D9120" t="s">
        <v>46</v>
      </c>
      <c r="E9120">
        <v>957993</v>
      </c>
    </row>
    <row r="9121" spans="1:5" hidden="1">
      <c r="A9121">
        <v>2006</v>
      </c>
      <c r="B9121" t="s">
        <v>102</v>
      </c>
      <c r="C9121" t="s">
        <v>23</v>
      </c>
      <c r="D9121" t="s">
        <v>47</v>
      </c>
      <c r="E9121">
        <v>29273</v>
      </c>
    </row>
    <row r="9122" spans="1:5" hidden="1">
      <c r="A9122">
        <v>2006</v>
      </c>
      <c r="B9122" t="s">
        <v>102</v>
      </c>
      <c r="C9122" t="s">
        <v>23</v>
      </c>
      <c r="D9122" t="s">
        <v>48</v>
      </c>
      <c r="E9122">
        <v>1541165</v>
      </c>
    </row>
    <row r="9123" spans="1:5" hidden="1">
      <c r="A9123">
        <v>2006</v>
      </c>
      <c r="B9123" t="s">
        <v>102</v>
      </c>
      <c r="C9123" t="s">
        <v>23</v>
      </c>
      <c r="D9123" t="s">
        <v>49</v>
      </c>
      <c r="E9123">
        <v>1541144</v>
      </c>
    </row>
    <row r="9124" spans="1:5" hidden="1">
      <c r="A9124">
        <v>2006</v>
      </c>
      <c r="B9124" t="s">
        <v>102</v>
      </c>
      <c r="C9124" t="s">
        <v>23</v>
      </c>
      <c r="D9124" t="s">
        <v>50</v>
      </c>
      <c r="E9124">
        <v>999055</v>
      </c>
    </row>
    <row r="9125" spans="1:5" hidden="1">
      <c r="A9125">
        <v>2006</v>
      </c>
      <c r="B9125" t="s">
        <v>102</v>
      </c>
      <c r="C9125" t="s">
        <v>23</v>
      </c>
      <c r="D9125" t="s">
        <v>51</v>
      </c>
      <c r="E9125">
        <v>99172</v>
      </c>
    </row>
    <row r="9126" spans="1:5" hidden="1">
      <c r="A9126">
        <v>2006</v>
      </c>
      <c r="B9126" t="s">
        <v>102</v>
      </c>
      <c r="C9126" t="s">
        <v>23</v>
      </c>
      <c r="D9126" t="s">
        <v>52</v>
      </c>
      <c r="E9126">
        <v>437406</v>
      </c>
    </row>
    <row r="9127" spans="1:5" hidden="1">
      <c r="A9127">
        <v>2006</v>
      </c>
      <c r="B9127" t="s">
        <v>102</v>
      </c>
      <c r="C9127" t="s">
        <v>23</v>
      </c>
      <c r="D9127" t="s">
        <v>53</v>
      </c>
      <c r="E9127">
        <v>5511</v>
      </c>
    </row>
    <row r="9128" spans="1:5" hidden="1">
      <c r="A9128">
        <v>2006</v>
      </c>
      <c r="B9128" t="s">
        <v>102</v>
      </c>
      <c r="C9128" t="s">
        <v>23</v>
      </c>
      <c r="D9128" t="s">
        <v>54</v>
      </c>
      <c r="E9128">
        <v>0</v>
      </c>
    </row>
    <row r="9129" spans="1:5" hidden="1">
      <c r="A9129">
        <v>2006</v>
      </c>
      <c r="B9129" t="s">
        <v>102</v>
      </c>
      <c r="C9129" t="s">
        <v>23</v>
      </c>
      <c r="D9129" t="s">
        <v>55</v>
      </c>
      <c r="E9129">
        <v>21</v>
      </c>
    </row>
    <row r="9130" spans="1:5" hidden="1">
      <c r="A9130">
        <v>2006</v>
      </c>
      <c r="B9130" t="s">
        <v>102</v>
      </c>
      <c r="C9130" t="s">
        <v>23</v>
      </c>
      <c r="D9130" t="s">
        <v>59</v>
      </c>
      <c r="E9130">
        <v>371829</v>
      </c>
    </row>
    <row r="9131" spans="1:5" hidden="1">
      <c r="A9131">
        <v>2006</v>
      </c>
      <c r="B9131" t="s">
        <v>102</v>
      </c>
      <c r="C9131" t="s">
        <v>23</v>
      </c>
      <c r="D9131" t="s">
        <v>60</v>
      </c>
      <c r="E9131">
        <v>64481</v>
      </c>
    </row>
    <row r="9132" spans="1:5" hidden="1">
      <c r="A9132">
        <v>2006</v>
      </c>
      <c r="B9132" t="s">
        <v>102</v>
      </c>
      <c r="C9132" t="s">
        <v>23</v>
      </c>
      <c r="D9132" t="s">
        <v>64</v>
      </c>
      <c r="E9132">
        <v>307348</v>
      </c>
    </row>
    <row r="9133" spans="1:5" hidden="1">
      <c r="A9133">
        <v>2006</v>
      </c>
      <c r="B9133" t="s">
        <v>102</v>
      </c>
      <c r="C9133" t="s">
        <v>23</v>
      </c>
      <c r="D9133" t="s">
        <v>66</v>
      </c>
      <c r="E9133">
        <v>0</v>
      </c>
    </row>
    <row r="9134" spans="1:5" hidden="1">
      <c r="A9134">
        <v>2006</v>
      </c>
      <c r="B9134" t="s">
        <v>102</v>
      </c>
      <c r="C9134" t="s">
        <v>23</v>
      </c>
      <c r="D9134" t="s">
        <v>67</v>
      </c>
      <c r="E9134">
        <v>0</v>
      </c>
    </row>
    <row r="9135" spans="1:5" hidden="1">
      <c r="A9135">
        <v>2006</v>
      </c>
      <c r="B9135" t="s">
        <v>102</v>
      </c>
      <c r="C9135" t="s">
        <v>23</v>
      </c>
      <c r="D9135" t="s">
        <v>68</v>
      </c>
      <c r="E9135">
        <v>0</v>
      </c>
    </row>
    <row r="9136" spans="1:5" hidden="1">
      <c r="A9136">
        <v>2006</v>
      </c>
      <c r="B9136" t="s">
        <v>102</v>
      </c>
      <c r="C9136" t="s">
        <v>23</v>
      </c>
      <c r="D9136" t="s">
        <v>70</v>
      </c>
      <c r="E9136">
        <v>0</v>
      </c>
    </row>
    <row r="9137" spans="1:5" hidden="1">
      <c r="A9137">
        <v>2006</v>
      </c>
      <c r="B9137" t="s">
        <v>102</v>
      </c>
      <c r="C9137" t="s">
        <v>23</v>
      </c>
      <c r="D9137" t="s">
        <v>71</v>
      </c>
      <c r="E9137">
        <v>0</v>
      </c>
    </row>
    <row r="9138" spans="1:5" hidden="1">
      <c r="A9138">
        <v>2006</v>
      </c>
      <c r="B9138" t="s">
        <v>102</v>
      </c>
      <c r="C9138" t="s">
        <v>23</v>
      </c>
      <c r="D9138" t="s">
        <v>72</v>
      </c>
      <c r="E9138">
        <v>2401860</v>
      </c>
    </row>
    <row r="9139" spans="1:5" hidden="1">
      <c r="A9139">
        <v>2006</v>
      </c>
      <c r="B9139" t="s">
        <v>102</v>
      </c>
      <c r="C9139" t="s">
        <v>23</v>
      </c>
      <c r="D9139" t="s">
        <v>73</v>
      </c>
      <c r="E9139">
        <v>10046974</v>
      </c>
    </row>
    <row r="9140" spans="1:5" hidden="1">
      <c r="A9140">
        <v>2006</v>
      </c>
      <c r="B9140" t="s">
        <v>102</v>
      </c>
      <c r="C9140" t="s">
        <v>23</v>
      </c>
      <c r="D9140" t="s">
        <v>74</v>
      </c>
      <c r="E9140">
        <v>10046974</v>
      </c>
    </row>
    <row r="9141" spans="1:5" hidden="1">
      <c r="A9141">
        <v>2006</v>
      </c>
      <c r="B9141" t="s">
        <v>102</v>
      </c>
      <c r="C9141" t="s">
        <v>23</v>
      </c>
      <c r="D9141" t="s">
        <v>76</v>
      </c>
      <c r="E9141">
        <v>1132038</v>
      </c>
    </row>
    <row r="9142" spans="1:5" hidden="1">
      <c r="A9142">
        <v>2006</v>
      </c>
      <c r="B9142" t="s">
        <v>102</v>
      </c>
      <c r="C9142" t="s">
        <v>23</v>
      </c>
      <c r="D9142" t="s">
        <v>77</v>
      </c>
      <c r="E9142">
        <v>351590</v>
      </c>
    </row>
    <row r="9143" spans="1:5" hidden="1">
      <c r="A9143">
        <v>2006</v>
      </c>
      <c r="B9143" t="s">
        <v>102</v>
      </c>
      <c r="C9143" t="s">
        <v>23</v>
      </c>
      <c r="D9143" t="s">
        <v>78</v>
      </c>
      <c r="E9143">
        <v>1120665</v>
      </c>
    </row>
    <row r="9144" spans="1:5" hidden="1">
      <c r="A9144">
        <v>2006</v>
      </c>
      <c r="B9144" t="s">
        <v>102</v>
      </c>
      <c r="C9144" t="s">
        <v>23</v>
      </c>
      <c r="D9144" t="s">
        <v>79</v>
      </c>
      <c r="E9144">
        <v>11373</v>
      </c>
    </row>
    <row r="9145" spans="1:5" hidden="1">
      <c r="A9145">
        <v>2006</v>
      </c>
      <c r="B9145" t="s">
        <v>102</v>
      </c>
      <c r="C9145" t="s">
        <v>23</v>
      </c>
      <c r="D9145" t="s">
        <v>80</v>
      </c>
      <c r="E9145">
        <v>0</v>
      </c>
    </row>
    <row r="9146" spans="1:5" hidden="1">
      <c r="A9146">
        <v>2006</v>
      </c>
      <c r="B9146" t="s">
        <v>102</v>
      </c>
      <c r="C9146" t="s">
        <v>81</v>
      </c>
      <c r="D9146" t="s">
        <v>24</v>
      </c>
      <c r="E9146">
        <v>7437172</v>
      </c>
    </row>
    <row r="9147" spans="1:5" hidden="1">
      <c r="A9147">
        <v>2006</v>
      </c>
      <c r="B9147" t="s">
        <v>102</v>
      </c>
      <c r="C9147" t="s">
        <v>81</v>
      </c>
      <c r="D9147" t="s">
        <v>25</v>
      </c>
      <c r="E9147">
        <v>6338945</v>
      </c>
    </row>
    <row r="9148" spans="1:5" hidden="1">
      <c r="A9148">
        <v>2006</v>
      </c>
      <c r="B9148" t="s">
        <v>102</v>
      </c>
      <c r="C9148" t="s">
        <v>81</v>
      </c>
      <c r="D9148" t="s">
        <v>26</v>
      </c>
      <c r="E9148">
        <v>1098227</v>
      </c>
    </row>
    <row r="9149" spans="1:5" hidden="1">
      <c r="A9149">
        <v>2006</v>
      </c>
      <c r="B9149" t="s">
        <v>102</v>
      </c>
      <c r="C9149" t="s">
        <v>81</v>
      </c>
      <c r="D9149" t="s">
        <v>30</v>
      </c>
      <c r="E9149">
        <v>138498</v>
      </c>
    </row>
    <row r="9150" spans="1:5" hidden="1">
      <c r="A9150">
        <v>2006</v>
      </c>
      <c r="B9150" t="s">
        <v>102</v>
      </c>
      <c r="C9150" t="s">
        <v>81</v>
      </c>
      <c r="D9150" t="s">
        <v>32</v>
      </c>
      <c r="E9150">
        <v>138498</v>
      </c>
    </row>
    <row r="9151" spans="1:5" hidden="1">
      <c r="A9151">
        <v>2006</v>
      </c>
      <c r="B9151" t="s">
        <v>102</v>
      </c>
      <c r="C9151" t="s">
        <v>81</v>
      </c>
      <c r="D9151" t="s">
        <v>33</v>
      </c>
      <c r="E9151">
        <v>1371793</v>
      </c>
    </row>
    <row r="9152" spans="1:5" hidden="1">
      <c r="A9152">
        <v>2006</v>
      </c>
      <c r="B9152" t="s">
        <v>102</v>
      </c>
      <c r="C9152" t="s">
        <v>81</v>
      </c>
      <c r="D9152" t="s">
        <v>34</v>
      </c>
      <c r="E9152">
        <v>117114</v>
      </c>
    </row>
    <row r="9153" spans="1:5" hidden="1">
      <c r="A9153">
        <v>2006</v>
      </c>
      <c r="B9153" t="s">
        <v>102</v>
      </c>
      <c r="C9153" t="s">
        <v>81</v>
      </c>
      <c r="D9153" t="s">
        <v>35</v>
      </c>
      <c r="E9153">
        <v>78040</v>
      </c>
    </row>
    <row r="9154" spans="1:5" hidden="1">
      <c r="A9154">
        <v>2006</v>
      </c>
      <c r="B9154" t="s">
        <v>102</v>
      </c>
      <c r="C9154" t="s">
        <v>81</v>
      </c>
      <c r="D9154" t="s">
        <v>36</v>
      </c>
      <c r="E9154">
        <v>1228915</v>
      </c>
    </row>
    <row r="9155" spans="1:5" hidden="1">
      <c r="A9155">
        <v>2006</v>
      </c>
      <c r="B9155" t="s">
        <v>102</v>
      </c>
      <c r="C9155" t="s">
        <v>81</v>
      </c>
      <c r="D9155" t="s">
        <v>37</v>
      </c>
      <c r="E9155">
        <v>299896</v>
      </c>
    </row>
    <row r="9156" spans="1:5" hidden="1">
      <c r="A9156">
        <v>2006</v>
      </c>
      <c r="B9156" t="s">
        <v>102</v>
      </c>
      <c r="C9156" t="s">
        <v>81</v>
      </c>
      <c r="D9156" t="s">
        <v>38</v>
      </c>
      <c r="E9156">
        <v>929019</v>
      </c>
    </row>
    <row r="9157" spans="1:5" hidden="1">
      <c r="A9157">
        <v>2006</v>
      </c>
      <c r="B9157" t="s">
        <v>102</v>
      </c>
      <c r="C9157" t="s">
        <v>81</v>
      </c>
      <c r="D9157" t="s">
        <v>39</v>
      </c>
      <c r="E9157">
        <v>0</v>
      </c>
    </row>
    <row r="9158" spans="1:5" hidden="1">
      <c r="A9158">
        <v>2006</v>
      </c>
      <c r="B9158" t="s">
        <v>102</v>
      </c>
      <c r="C9158" t="s">
        <v>81</v>
      </c>
      <c r="D9158" t="s">
        <v>40</v>
      </c>
      <c r="E9158">
        <v>8693</v>
      </c>
    </row>
    <row r="9159" spans="1:5" hidden="1">
      <c r="A9159">
        <v>2006</v>
      </c>
      <c r="B9159" t="s">
        <v>102</v>
      </c>
      <c r="C9159" t="s">
        <v>81</v>
      </c>
      <c r="D9159" t="s">
        <v>41</v>
      </c>
      <c r="E9159">
        <v>3182</v>
      </c>
    </row>
    <row r="9160" spans="1:5" hidden="1">
      <c r="A9160">
        <v>2006</v>
      </c>
      <c r="B9160" t="s">
        <v>102</v>
      </c>
      <c r="C9160" t="s">
        <v>81</v>
      </c>
      <c r="D9160" t="s">
        <v>42</v>
      </c>
      <c r="E9160">
        <v>5511</v>
      </c>
    </row>
    <row r="9161" spans="1:5" hidden="1">
      <c r="A9161">
        <v>2006</v>
      </c>
      <c r="B9161" t="s">
        <v>102</v>
      </c>
      <c r="C9161" t="s">
        <v>81</v>
      </c>
      <c r="D9161" t="s">
        <v>43</v>
      </c>
      <c r="E9161">
        <v>0</v>
      </c>
    </row>
    <row r="9162" spans="1:5" hidden="1">
      <c r="A9162">
        <v>2006</v>
      </c>
      <c r="B9162" t="s">
        <v>102</v>
      </c>
      <c r="C9162" t="s">
        <v>81</v>
      </c>
      <c r="D9162" t="s">
        <v>44</v>
      </c>
      <c r="E9162">
        <v>17071</v>
      </c>
    </row>
    <row r="9163" spans="1:5" hidden="1">
      <c r="A9163">
        <v>2006</v>
      </c>
      <c r="B9163" t="s">
        <v>102</v>
      </c>
      <c r="C9163" t="s">
        <v>81</v>
      </c>
      <c r="D9163" t="s">
        <v>48</v>
      </c>
      <c r="E9163">
        <v>3032026</v>
      </c>
    </row>
    <row r="9164" spans="1:5" hidden="1">
      <c r="A9164">
        <v>2006</v>
      </c>
      <c r="B9164" t="s">
        <v>102</v>
      </c>
      <c r="C9164" t="s">
        <v>81</v>
      </c>
      <c r="D9164" t="s">
        <v>49</v>
      </c>
      <c r="E9164">
        <v>21</v>
      </c>
    </row>
    <row r="9165" spans="1:5" hidden="1">
      <c r="A9165">
        <v>2006</v>
      </c>
      <c r="B9165" t="s">
        <v>102</v>
      </c>
      <c r="C9165" t="s">
        <v>81</v>
      </c>
      <c r="D9165" t="s">
        <v>50</v>
      </c>
      <c r="E9165">
        <v>0</v>
      </c>
    </row>
    <row r="9166" spans="1:5" hidden="1">
      <c r="A9166">
        <v>2006</v>
      </c>
      <c r="B9166" t="s">
        <v>102</v>
      </c>
      <c r="C9166" t="s">
        <v>81</v>
      </c>
      <c r="D9166" t="s">
        <v>51</v>
      </c>
      <c r="E9166">
        <v>21</v>
      </c>
    </row>
    <row r="9167" spans="1:5" hidden="1">
      <c r="A9167">
        <v>2006</v>
      </c>
      <c r="B9167" t="s">
        <v>102</v>
      </c>
      <c r="C9167" t="s">
        <v>81</v>
      </c>
      <c r="D9167" t="s">
        <v>52</v>
      </c>
      <c r="E9167">
        <v>0</v>
      </c>
    </row>
    <row r="9168" spans="1:5" hidden="1">
      <c r="A9168">
        <v>2006</v>
      </c>
      <c r="B9168" t="s">
        <v>102</v>
      </c>
      <c r="C9168" t="s">
        <v>81</v>
      </c>
      <c r="D9168" t="s">
        <v>53</v>
      </c>
      <c r="E9168">
        <v>0</v>
      </c>
    </row>
    <row r="9169" spans="1:5" hidden="1">
      <c r="A9169">
        <v>2006</v>
      </c>
      <c r="B9169" t="s">
        <v>102</v>
      </c>
      <c r="C9169" t="s">
        <v>81</v>
      </c>
      <c r="D9169" t="s">
        <v>54</v>
      </c>
      <c r="E9169">
        <v>0</v>
      </c>
    </row>
    <row r="9170" spans="1:5" hidden="1">
      <c r="A9170">
        <v>2006</v>
      </c>
      <c r="B9170" t="s">
        <v>102</v>
      </c>
      <c r="C9170" t="s">
        <v>81</v>
      </c>
      <c r="D9170" t="s">
        <v>55</v>
      </c>
      <c r="E9170">
        <v>1491256</v>
      </c>
    </row>
    <row r="9171" spans="1:5" hidden="1">
      <c r="A9171">
        <v>2006</v>
      </c>
      <c r="B9171" t="s">
        <v>102</v>
      </c>
      <c r="C9171" t="s">
        <v>81</v>
      </c>
      <c r="D9171" t="s">
        <v>56</v>
      </c>
      <c r="E9171">
        <v>1540749</v>
      </c>
    </row>
    <row r="9172" spans="1:5" hidden="1">
      <c r="A9172">
        <v>2006</v>
      </c>
      <c r="B9172" t="s">
        <v>102</v>
      </c>
      <c r="C9172" t="s">
        <v>81</v>
      </c>
      <c r="D9172" t="s">
        <v>57</v>
      </c>
      <c r="E9172">
        <v>1364239</v>
      </c>
    </row>
    <row r="9173" spans="1:5" hidden="1">
      <c r="A9173">
        <v>2006</v>
      </c>
      <c r="B9173" t="s">
        <v>102</v>
      </c>
      <c r="C9173" t="s">
        <v>81</v>
      </c>
      <c r="D9173" t="s">
        <v>58</v>
      </c>
      <c r="E9173">
        <v>176510</v>
      </c>
    </row>
    <row r="9174" spans="1:5" hidden="1">
      <c r="A9174">
        <v>2006</v>
      </c>
      <c r="B9174" t="s">
        <v>102</v>
      </c>
      <c r="C9174" t="s">
        <v>81</v>
      </c>
      <c r="D9174" t="s">
        <v>59</v>
      </c>
      <c r="E9174">
        <v>1276718</v>
      </c>
    </row>
    <row r="9175" spans="1:5" hidden="1">
      <c r="A9175">
        <v>2006</v>
      </c>
      <c r="B9175" t="s">
        <v>102</v>
      </c>
      <c r="C9175" t="s">
        <v>81</v>
      </c>
      <c r="D9175" t="s">
        <v>61</v>
      </c>
      <c r="E9175">
        <v>56891</v>
      </c>
    </row>
    <row r="9176" spans="1:5" hidden="1">
      <c r="A9176">
        <v>2006</v>
      </c>
      <c r="B9176" t="s">
        <v>102</v>
      </c>
      <c r="C9176" t="s">
        <v>81</v>
      </c>
      <c r="D9176" t="s">
        <v>64</v>
      </c>
      <c r="E9176">
        <v>1219827</v>
      </c>
    </row>
    <row r="9177" spans="1:5" hidden="1">
      <c r="A9177">
        <v>2006</v>
      </c>
      <c r="B9177" t="s">
        <v>102</v>
      </c>
      <c r="C9177" t="s">
        <v>81</v>
      </c>
      <c r="D9177" t="s">
        <v>66</v>
      </c>
      <c r="E9177">
        <v>65030</v>
      </c>
    </row>
    <row r="9178" spans="1:5" hidden="1">
      <c r="A9178">
        <v>2006</v>
      </c>
      <c r="B9178" t="s">
        <v>102</v>
      </c>
      <c r="C9178" t="s">
        <v>81</v>
      </c>
      <c r="D9178" t="s">
        <v>67</v>
      </c>
      <c r="E9178">
        <v>0</v>
      </c>
    </row>
    <row r="9179" spans="1:5" hidden="1">
      <c r="A9179">
        <v>2006</v>
      </c>
      <c r="B9179" t="s">
        <v>102</v>
      </c>
      <c r="C9179" t="s">
        <v>81</v>
      </c>
      <c r="D9179" t="s">
        <v>69</v>
      </c>
      <c r="E9179">
        <v>0</v>
      </c>
    </row>
    <row r="9180" spans="1:5" hidden="1">
      <c r="A9180">
        <v>2006</v>
      </c>
      <c r="B9180" t="s">
        <v>102</v>
      </c>
      <c r="C9180" t="s">
        <v>81</v>
      </c>
      <c r="D9180" t="s">
        <v>70</v>
      </c>
      <c r="E9180">
        <v>0</v>
      </c>
    </row>
    <row r="9181" spans="1:5" hidden="1">
      <c r="A9181">
        <v>2006</v>
      </c>
      <c r="B9181" t="s">
        <v>102</v>
      </c>
      <c r="C9181" t="s">
        <v>81</v>
      </c>
      <c r="D9181" t="s">
        <v>86</v>
      </c>
      <c r="E9181">
        <v>4032889</v>
      </c>
    </row>
    <row r="9182" spans="1:5" hidden="1">
      <c r="A9182">
        <v>2006</v>
      </c>
      <c r="B9182" t="s">
        <v>102</v>
      </c>
      <c r="C9182" t="s">
        <v>81</v>
      </c>
      <c r="D9182" t="s">
        <v>87</v>
      </c>
      <c r="E9182">
        <v>2938754</v>
      </c>
    </row>
    <row r="9183" spans="1:5" hidden="1">
      <c r="A9183">
        <v>2006</v>
      </c>
      <c r="B9183" t="s">
        <v>102</v>
      </c>
      <c r="C9183" t="s">
        <v>81</v>
      </c>
      <c r="D9183" t="s">
        <v>88</v>
      </c>
      <c r="E9183">
        <v>1094135</v>
      </c>
    </row>
    <row r="9184" spans="1:5" hidden="1">
      <c r="A9184">
        <v>2006</v>
      </c>
      <c r="B9184" t="s">
        <v>102</v>
      </c>
      <c r="C9184" t="s">
        <v>81</v>
      </c>
      <c r="D9184" t="s">
        <v>77</v>
      </c>
      <c r="E9184">
        <v>351590</v>
      </c>
    </row>
    <row r="9185" spans="1:6" hidden="1">
      <c r="A9185">
        <v>2006</v>
      </c>
      <c r="B9185" t="s">
        <v>103</v>
      </c>
      <c r="C9185" t="s">
        <v>7</v>
      </c>
      <c r="D9185" t="s">
        <v>263</v>
      </c>
      <c r="E9185">
        <v>-356820</v>
      </c>
    </row>
    <row r="9186" spans="1:6" hidden="1">
      <c r="A9186">
        <v>2006</v>
      </c>
      <c r="B9186" t="s">
        <v>103</v>
      </c>
      <c r="C9186" t="s">
        <v>7</v>
      </c>
      <c r="D9186" t="s">
        <v>8</v>
      </c>
      <c r="E9186">
        <v>0</v>
      </c>
      <c r="F9186">
        <v>20</v>
      </c>
    </row>
    <row r="9187" spans="1:6" hidden="1">
      <c r="A9187">
        <v>2006</v>
      </c>
      <c r="B9187" t="s">
        <v>103</v>
      </c>
      <c r="C9187" t="s">
        <v>7</v>
      </c>
      <c r="D9187" t="s">
        <v>9</v>
      </c>
      <c r="E9187">
        <v>0</v>
      </c>
      <c r="F9187">
        <v>20</v>
      </c>
    </row>
    <row r="9188" spans="1:6" hidden="1">
      <c r="A9188">
        <v>2006</v>
      </c>
      <c r="B9188" t="s">
        <v>103</v>
      </c>
      <c r="C9188" t="s">
        <v>10</v>
      </c>
      <c r="D9188" t="s">
        <v>11</v>
      </c>
      <c r="E9188">
        <v>-285153</v>
      </c>
    </row>
    <row r="9189" spans="1:6" hidden="1">
      <c r="A9189">
        <v>2006</v>
      </c>
      <c r="B9189" t="s">
        <v>103</v>
      </c>
      <c r="C9189" t="s">
        <v>10</v>
      </c>
      <c r="D9189" t="s">
        <v>91</v>
      </c>
      <c r="E9189">
        <v>1685606</v>
      </c>
    </row>
    <row r="9190" spans="1:6" hidden="1">
      <c r="A9190">
        <v>2006</v>
      </c>
      <c r="B9190" t="s">
        <v>103</v>
      </c>
      <c r="C9190" t="s">
        <v>10</v>
      </c>
      <c r="D9190" t="s">
        <v>92</v>
      </c>
      <c r="E9190">
        <v>1324397</v>
      </c>
    </row>
    <row r="9191" spans="1:6" hidden="1">
      <c r="A9191">
        <v>2006</v>
      </c>
      <c r="B9191" t="s">
        <v>103</v>
      </c>
      <c r="C9191" t="s">
        <v>10</v>
      </c>
      <c r="D9191" t="s">
        <v>14</v>
      </c>
      <c r="E9191">
        <v>1625032</v>
      </c>
    </row>
    <row r="9192" spans="1:6" hidden="1">
      <c r="A9192">
        <v>2006</v>
      </c>
      <c r="B9192" t="s">
        <v>103</v>
      </c>
      <c r="C9192" t="s">
        <v>10</v>
      </c>
      <c r="D9192" t="s">
        <v>15</v>
      </c>
      <c r="E9192">
        <v>474166</v>
      </c>
    </row>
    <row r="9193" spans="1:6" hidden="1">
      <c r="A9193">
        <v>2006</v>
      </c>
      <c r="B9193" t="s">
        <v>103</v>
      </c>
      <c r="C9193" t="s">
        <v>10</v>
      </c>
      <c r="D9193" t="s">
        <v>16</v>
      </c>
      <c r="E9193">
        <v>1150866</v>
      </c>
    </row>
    <row r="9194" spans="1:6" hidden="1">
      <c r="A9194">
        <v>2006</v>
      </c>
      <c r="B9194" t="s">
        <v>103</v>
      </c>
      <c r="C9194" t="s">
        <v>10</v>
      </c>
      <c r="D9194" t="s">
        <v>17</v>
      </c>
      <c r="E9194">
        <v>0</v>
      </c>
      <c r="F9194">
        <v>20</v>
      </c>
    </row>
    <row r="9195" spans="1:6" hidden="1">
      <c r="A9195">
        <v>2006</v>
      </c>
      <c r="B9195" t="s">
        <v>103</v>
      </c>
      <c r="C9195" t="s">
        <v>10</v>
      </c>
      <c r="D9195" t="s">
        <v>18</v>
      </c>
      <c r="E9195">
        <v>10258570</v>
      </c>
    </row>
    <row r="9196" spans="1:6" hidden="1">
      <c r="A9196">
        <v>2006</v>
      </c>
      <c r="B9196" t="s">
        <v>103</v>
      </c>
      <c r="C9196" t="s">
        <v>10</v>
      </c>
      <c r="D9196" t="s">
        <v>19</v>
      </c>
      <c r="E9196">
        <v>10287909</v>
      </c>
    </row>
    <row r="9197" spans="1:6" hidden="1">
      <c r="A9197">
        <v>2006</v>
      </c>
      <c r="B9197" t="s">
        <v>103</v>
      </c>
      <c r="C9197" t="s">
        <v>10</v>
      </c>
      <c r="D9197" t="s">
        <v>20</v>
      </c>
      <c r="E9197">
        <v>11598749</v>
      </c>
    </row>
    <row r="9198" spans="1:6" hidden="1">
      <c r="A9198">
        <v>2006</v>
      </c>
      <c r="B9198" t="s">
        <v>103</v>
      </c>
      <c r="C9198" t="s">
        <v>10</v>
      </c>
      <c r="D9198" t="s">
        <v>21</v>
      </c>
      <c r="E9198">
        <v>76056</v>
      </c>
    </row>
    <row r="9199" spans="1:6" hidden="1">
      <c r="A9199">
        <v>2006</v>
      </c>
      <c r="B9199" t="s">
        <v>103</v>
      </c>
      <c r="C9199" t="s">
        <v>10</v>
      </c>
      <c r="D9199" t="s">
        <v>22</v>
      </c>
      <c r="E9199">
        <v>-1077620</v>
      </c>
    </row>
    <row r="9200" spans="1:6" hidden="1">
      <c r="A9200">
        <v>2006</v>
      </c>
      <c r="B9200" t="s">
        <v>103</v>
      </c>
      <c r="C9200" t="s">
        <v>23</v>
      </c>
      <c r="D9200" t="s">
        <v>24</v>
      </c>
      <c r="E9200">
        <v>198439</v>
      </c>
    </row>
    <row r="9201" spans="1:5" hidden="1">
      <c r="A9201">
        <v>2006</v>
      </c>
      <c r="B9201" t="s">
        <v>103</v>
      </c>
      <c r="C9201" t="s">
        <v>23</v>
      </c>
      <c r="D9201" t="s">
        <v>25</v>
      </c>
      <c r="E9201">
        <v>189691</v>
      </c>
    </row>
    <row r="9202" spans="1:5" hidden="1">
      <c r="A9202">
        <v>2006</v>
      </c>
      <c r="B9202" t="s">
        <v>103</v>
      </c>
      <c r="C9202" t="s">
        <v>23</v>
      </c>
      <c r="D9202" t="s">
        <v>26</v>
      </c>
      <c r="E9202">
        <v>8748</v>
      </c>
    </row>
    <row r="9203" spans="1:5" hidden="1">
      <c r="A9203">
        <v>2006</v>
      </c>
      <c r="B9203" t="s">
        <v>103</v>
      </c>
      <c r="C9203" t="s">
        <v>23</v>
      </c>
      <c r="D9203" t="s">
        <v>27</v>
      </c>
      <c r="E9203">
        <v>633</v>
      </c>
    </row>
    <row r="9204" spans="1:5" hidden="1">
      <c r="A9204">
        <v>2006</v>
      </c>
      <c r="B9204" t="s">
        <v>103</v>
      </c>
      <c r="C9204" t="s">
        <v>23</v>
      </c>
      <c r="D9204" t="s">
        <v>29</v>
      </c>
      <c r="E9204">
        <v>633</v>
      </c>
    </row>
    <row r="9205" spans="1:5" hidden="1">
      <c r="A9205">
        <v>2006</v>
      </c>
      <c r="B9205" t="s">
        <v>103</v>
      </c>
      <c r="C9205" t="s">
        <v>23</v>
      </c>
      <c r="D9205" t="s">
        <v>33</v>
      </c>
      <c r="E9205">
        <v>178031</v>
      </c>
    </row>
    <row r="9206" spans="1:5" hidden="1">
      <c r="A9206">
        <v>2006</v>
      </c>
      <c r="B9206" t="s">
        <v>103</v>
      </c>
      <c r="C9206" t="s">
        <v>23</v>
      </c>
      <c r="D9206" t="s">
        <v>34</v>
      </c>
      <c r="E9206">
        <v>172291</v>
      </c>
    </row>
    <row r="9207" spans="1:5" hidden="1">
      <c r="A9207">
        <v>2006</v>
      </c>
      <c r="B9207" t="s">
        <v>103</v>
      </c>
      <c r="C9207" t="s">
        <v>23</v>
      </c>
      <c r="D9207" t="s">
        <v>35</v>
      </c>
      <c r="E9207">
        <v>287279</v>
      </c>
    </row>
    <row r="9208" spans="1:5" hidden="1">
      <c r="A9208">
        <v>2006</v>
      </c>
      <c r="B9208" t="s">
        <v>103</v>
      </c>
      <c r="C9208" t="s">
        <v>23</v>
      </c>
      <c r="D9208" t="s">
        <v>39</v>
      </c>
      <c r="E9208">
        <v>0</v>
      </c>
    </row>
    <row r="9209" spans="1:5" hidden="1">
      <c r="A9209">
        <v>2006</v>
      </c>
      <c r="B9209" t="s">
        <v>103</v>
      </c>
      <c r="C9209" t="s">
        <v>23</v>
      </c>
      <c r="D9209" t="s">
        <v>40</v>
      </c>
      <c r="E9209">
        <v>0</v>
      </c>
    </row>
    <row r="9210" spans="1:5" hidden="1">
      <c r="A9210">
        <v>2006</v>
      </c>
      <c r="B9210" t="s">
        <v>103</v>
      </c>
      <c r="C9210" t="s">
        <v>23</v>
      </c>
      <c r="D9210" t="s">
        <v>41</v>
      </c>
      <c r="E9210">
        <v>0</v>
      </c>
    </row>
    <row r="9211" spans="1:5" hidden="1">
      <c r="A9211">
        <v>2006</v>
      </c>
      <c r="B9211" t="s">
        <v>103</v>
      </c>
      <c r="C9211" t="s">
        <v>23</v>
      </c>
      <c r="D9211" t="s">
        <v>42</v>
      </c>
      <c r="E9211">
        <v>0</v>
      </c>
    </row>
    <row r="9212" spans="1:5" hidden="1">
      <c r="A9212">
        <v>2006</v>
      </c>
      <c r="B9212" t="s">
        <v>103</v>
      </c>
      <c r="C9212" t="s">
        <v>23</v>
      </c>
      <c r="D9212" t="s">
        <v>43</v>
      </c>
      <c r="E9212">
        <v>0</v>
      </c>
    </row>
    <row r="9213" spans="1:5" hidden="1">
      <c r="A9213">
        <v>2006</v>
      </c>
      <c r="B9213" t="s">
        <v>103</v>
      </c>
      <c r="C9213" t="s">
        <v>23</v>
      </c>
      <c r="D9213" t="s">
        <v>44</v>
      </c>
      <c r="E9213">
        <v>5741</v>
      </c>
    </row>
    <row r="9214" spans="1:5" hidden="1">
      <c r="A9214">
        <v>2006</v>
      </c>
      <c r="B9214" t="s">
        <v>103</v>
      </c>
      <c r="C9214" t="s">
        <v>23</v>
      </c>
      <c r="D9214" t="s">
        <v>45</v>
      </c>
      <c r="E9214">
        <v>987266</v>
      </c>
    </row>
    <row r="9215" spans="1:5" hidden="1">
      <c r="A9215">
        <v>2006</v>
      </c>
      <c r="B9215" t="s">
        <v>103</v>
      </c>
      <c r="C9215" t="s">
        <v>23</v>
      </c>
      <c r="D9215" t="s">
        <v>46</v>
      </c>
      <c r="E9215">
        <v>957993</v>
      </c>
    </row>
    <row r="9216" spans="1:5" hidden="1">
      <c r="A9216">
        <v>2006</v>
      </c>
      <c r="B9216" t="s">
        <v>103</v>
      </c>
      <c r="C9216" t="s">
        <v>23</v>
      </c>
      <c r="D9216" t="s">
        <v>47</v>
      </c>
      <c r="E9216">
        <v>29273</v>
      </c>
    </row>
    <row r="9217" spans="1:5" hidden="1">
      <c r="A9217">
        <v>2006</v>
      </c>
      <c r="B9217" t="s">
        <v>103</v>
      </c>
      <c r="C9217" t="s">
        <v>23</v>
      </c>
      <c r="D9217" t="s">
        <v>48</v>
      </c>
      <c r="E9217">
        <v>1771459</v>
      </c>
    </row>
    <row r="9218" spans="1:5" hidden="1">
      <c r="A9218">
        <v>2006</v>
      </c>
      <c r="B9218" t="s">
        <v>103</v>
      </c>
      <c r="C9218" t="s">
        <v>23</v>
      </c>
      <c r="D9218" t="s">
        <v>49</v>
      </c>
      <c r="E9218">
        <v>1541144</v>
      </c>
    </row>
    <row r="9219" spans="1:5" hidden="1">
      <c r="A9219">
        <v>2006</v>
      </c>
      <c r="B9219" t="s">
        <v>103</v>
      </c>
      <c r="C9219" t="s">
        <v>23</v>
      </c>
      <c r="D9219" t="s">
        <v>50</v>
      </c>
      <c r="E9219">
        <v>999055</v>
      </c>
    </row>
    <row r="9220" spans="1:5" hidden="1">
      <c r="A9220">
        <v>2006</v>
      </c>
      <c r="B9220" t="s">
        <v>103</v>
      </c>
      <c r="C9220" t="s">
        <v>23</v>
      </c>
      <c r="D9220" t="s">
        <v>51</v>
      </c>
      <c r="E9220">
        <v>99172</v>
      </c>
    </row>
    <row r="9221" spans="1:5" hidden="1">
      <c r="A9221">
        <v>2006</v>
      </c>
      <c r="B9221" t="s">
        <v>103</v>
      </c>
      <c r="C9221" t="s">
        <v>23</v>
      </c>
      <c r="D9221" t="s">
        <v>52</v>
      </c>
      <c r="E9221">
        <v>437406</v>
      </c>
    </row>
    <row r="9222" spans="1:5" hidden="1">
      <c r="A9222">
        <v>2006</v>
      </c>
      <c r="B9222" t="s">
        <v>103</v>
      </c>
      <c r="C9222" t="s">
        <v>23</v>
      </c>
      <c r="D9222" t="s">
        <v>53</v>
      </c>
      <c r="E9222">
        <v>5511</v>
      </c>
    </row>
    <row r="9223" spans="1:5" hidden="1">
      <c r="A9223">
        <v>2006</v>
      </c>
      <c r="B9223" t="s">
        <v>103</v>
      </c>
      <c r="C9223" t="s">
        <v>23</v>
      </c>
      <c r="D9223" t="s">
        <v>54</v>
      </c>
      <c r="E9223">
        <v>0</v>
      </c>
    </row>
    <row r="9224" spans="1:5" hidden="1">
      <c r="A9224">
        <v>2006</v>
      </c>
      <c r="B9224" t="s">
        <v>103</v>
      </c>
      <c r="C9224" t="s">
        <v>23</v>
      </c>
      <c r="D9224" t="s">
        <v>55</v>
      </c>
      <c r="E9224">
        <v>407</v>
      </c>
    </row>
    <row r="9225" spans="1:5" hidden="1">
      <c r="A9225">
        <v>2006</v>
      </c>
      <c r="B9225" t="s">
        <v>103</v>
      </c>
      <c r="C9225" t="s">
        <v>23</v>
      </c>
      <c r="D9225" t="s">
        <v>56</v>
      </c>
      <c r="E9225">
        <v>229909</v>
      </c>
    </row>
    <row r="9226" spans="1:5" hidden="1">
      <c r="A9226">
        <v>2006</v>
      </c>
      <c r="B9226" t="s">
        <v>103</v>
      </c>
      <c r="C9226" t="s">
        <v>23</v>
      </c>
      <c r="D9226" t="s">
        <v>57</v>
      </c>
      <c r="E9226">
        <v>178098</v>
      </c>
    </row>
    <row r="9227" spans="1:5" hidden="1">
      <c r="A9227">
        <v>2006</v>
      </c>
      <c r="B9227" t="s">
        <v>103</v>
      </c>
      <c r="C9227" t="s">
        <v>23</v>
      </c>
      <c r="D9227" t="s">
        <v>58</v>
      </c>
      <c r="E9227">
        <v>51811</v>
      </c>
    </row>
    <row r="9228" spans="1:5" hidden="1">
      <c r="A9228">
        <v>2006</v>
      </c>
      <c r="B9228" t="s">
        <v>103</v>
      </c>
      <c r="C9228" t="s">
        <v>23</v>
      </c>
      <c r="D9228" t="s">
        <v>59</v>
      </c>
      <c r="E9228">
        <v>397496</v>
      </c>
    </row>
    <row r="9229" spans="1:5" hidden="1">
      <c r="A9229">
        <v>2006</v>
      </c>
      <c r="B9229" t="s">
        <v>103</v>
      </c>
      <c r="C9229" t="s">
        <v>23</v>
      </c>
      <c r="D9229" t="s">
        <v>60</v>
      </c>
      <c r="E9229">
        <v>64481</v>
      </c>
    </row>
    <row r="9230" spans="1:5" hidden="1">
      <c r="A9230">
        <v>2006</v>
      </c>
      <c r="B9230" t="s">
        <v>103</v>
      </c>
      <c r="C9230" t="s">
        <v>23</v>
      </c>
      <c r="D9230" t="s">
        <v>64</v>
      </c>
      <c r="E9230">
        <v>333015</v>
      </c>
    </row>
    <row r="9231" spans="1:5" hidden="1">
      <c r="A9231">
        <v>2006</v>
      </c>
      <c r="B9231" t="s">
        <v>103</v>
      </c>
      <c r="C9231" t="s">
        <v>23</v>
      </c>
      <c r="D9231" t="s">
        <v>66</v>
      </c>
      <c r="E9231">
        <v>0</v>
      </c>
    </row>
    <row r="9232" spans="1:5" hidden="1">
      <c r="A9232">
        <v>2006</v>
      </c>
      <c r="B9232" t="s">
        <v>103</v>
      </c>
      <c r="C9232" t="s">
        <v>23</v>
      </c>
      <c r="D9232" t="s">
        <v>67</v>
      </c>
      <c r="E9232">
        <v>0</v>
      </c>
    </row>
    <row r="9233" spans="1:5" hidden="1">
      <c r="A9233">
        <v>2006</v>
      </c>
      <c r="B9233" t="s">
        <v>103</v>
      </c>
      <c r="C9233" t="s">
        <v>23</v>
      </c>
      <c r="D9233" t="s">
        <v>68</v>
      </c>
      <c r="E9233">
        <v>0</v>
      </c>
    </row>
    <row r="9234" spans="1:5" hidden="1">
      <c r="A9234">
        <v>2006</v>
      </c>
      <c r="B9234" t="s">
        <v>103</v>
      </c>
      <c r="C9234" t="s">
        <v>23</v>
      </c>
      <c r="D9234" t="s">
        <v>70</v>
      </c>
      <c r="E9234">
        <v>0</v>
      </c>
    </row>
    <row r="9235" spans="1:5" hidden="1">
      <c r="A9235">
        <v>2006</v>
      </c>
      <c r="B9235" t="s">
        <v>103</v>
      </c>
      <c r="C9235" t="s">
        <v>23</v>
      </c>
      <c r="D9235" t="s">
        <v>71</v>
      </c>
      <c r="E9235">
        <v>0</v>
      </c>
    </row>
    <row r="9236" spans="1:5" hidden="1">
      <c r="A9236">
        <v>2006</v>
      </c>
      <c r="B9236" t="s">
        <v>103</v>
      </c>
      <c r="C9236" t="s">
        <v>23</v>
      </c>
      <c r="D9236" t="s">
        <v>72</v>
      </c>
      <c r="E9236">
        <v>2558049</v>
      </c>
    </row>
    <row r="9237" spans="1:5" hidden="1">
      <c r="A9237">
        <v>2006</v>
      </c>
      <c r="B9237" t="s">
        <v>103</v>
      </c>
      <c r="C9237" t="s">
        <v>23</v>
      </c>
      <c r="D9237" t="s">
        <v>73</v>
      </c>
      <c r="E9237">
        <v>10276883</v>
      </c>
    </row>
    <row r="9238" spans="1:5" hidden="1">
      <c r="A9238">
        <v>2006</v>
      </c>
      <c r="B9238" t="s">
        <v>103</v>
      </c>
      <c r="C9238" t="s">
        <v>23</v>
      </c>
      <c r="D9238" t="s">
        <v>74</v>
      </c>
      <c r="E9238">
        <v>10276883</v>
      </c>
    </row>
    <row r="9239" spans="1:5" hidden="1">
      <c r="A9239">
        <v>2006</v>
      </c>
      <c r="B9239" t="s">
        <v>103</v>
      </c>
      <c r="C9239" t="s">
        <v>23</v>
      </c>
      <c r="D9239" t="s">
        <v>76</v>
      </c>
      <c r="E9239">
        <v>1153676</v>
      </c>
    </row>
    <row r="9240" spans="1:5" hidden="1">
      <c r="A9240">
        <v>2006</v>
      </c>
      <c r="B9240" t="s">
        <v>103</v>
      </c>
      <c r="C9240" t="s">
        <v>23</v>
      </c>
      <c r="D9240" t="s">
        <v>77</v>
      </c>
      <c r="E9240">
        <v>361209</v>
      </c>
    </row>
    <row r="9241" spans="1:5" hidden="1">
      <c r="A9241">
        <v>2006</v>
      </c>
      <c r="B9241" t="s">
        <v>103</v>
      </c>
      <c r="C9241" t="s">
        <v>23</v>
      </c>
      <c r="D9241" t="s">
        <v>78</v>
      </c>
      <c r="E9241">
        <v>1140460</v>
      </c>
    </row>
    <row r="9242" spans="1:5" hidden="1">
      <c r="A9242">
        <v>2006</v>
      </c>
      <c r="B9242" t="s">
        <v>103</v>
      </c>
      <c r="C9242" t="s">
        <v>23</v>
      </c>
      <c r="D9242" t="s">
        <v>79</v>
      </c>
      <c r="E9242">
        <v>13216</v>
      </c>
    </row>
    <row r="9243" spans="1:5" hidden="1">
      <c r="A9243">
        <v>2006</v>
      </c>
      <c r="B9243" t="s">
        <v>103</v>
      </c>
      <c r="C9243" t="s">
        <v>23</v>
      </c>
      <c r="D9243" t="s">
        <v>80</v>
      </c>
      <c r="E9243">
        <v>0</v>
      </c>
    </row>
    <row r="9244" spans="1:5" hidden="1">
      <c r="A9244">
        <v>2006</v>
      </c>
      <c r="B9244" t="s">
        <v>103</v>
      </c>
      <c r="C9244" t="s">
        <v>81</v>
      </c>
      <c r="D9244" t="s">
        <v>24</v>
      </c>
      <c r="E9244">
        <v>7437172</v>
      </c>
    </row>
    <row r="9245" spans="1:5" hidden="1">
      <c r="A9245">
        <v>2006</v>
      </c>
      <c r="B9245" t="s">
        <v>103</v>
      </c>
      <c r="C9245" t="s">
        <v>81</v>
      </c>
      <c r="D9245" t="s">
        <v>25</v>
      </c>
      <c r="E9245">
        <v>6338945</v>
      </c>
    </row>
    <row r="9246" spans="1:5" hidden="1">
      <c r="A9246">
        <v>2006</v>
      </c>
      <c r="B9246" t="s">
        <v>103</v>
      </c>
      <c r="C9246" t="s">
        <v>81</v>
      </c>
      <c r="D9246" t="s">
        <v>26</v>
      </c>
      <c r="E9246">
        <v>1098227</v>
      </c>
    </row>
    <row r="9247" spans="1:5" hidden="1">
      <c r="A9247">
        <v>2006</v>
      </c>
      <c r="B9247" t="s">
        <v>103</v>
      </c>
      <c r="C9247" t="s">
        <v>81</v>
      </c>
      <c r="D9247" t="s">
        <v>30</v>
      </c>
      <c r="E9247">
        <v>138498</v>
      </c>
    </row>
    <row r="9248" spans="1:5" hidden="1">
      <c r="A9248">
        <v>2006</v>
      </c>
      <c r="B9248" t="s">
        <v>103</v>
      </c>
      <c r="C9248" t="s">
        <v>81</v>
      </c>
      <c r="D9248" t="s">
        <v>32</v>
      </c>
      <c r="E9248">
        <v>138498</v>
      </c>
    </row>
    <row r="9249" spans="1:5" hidden="1">
      <c r="A9249">
        <v>2006</v>
      </c>
      <c r="B9249" t="s">
        <v>103</v>
      </c>
      <c r="C9249" t="s">
        <v>81</v>
      </c>
      <c r="D9249" t="s">
        <v>33</v>
      </c>
      <c r="E9249">
        <v>1374397</v>
      </c>
    </row>
    <row r="9250" spans="1:5" hidden="1">
      <c r="A9250">
        <v>2006</v>
      </c>
      <c r="B9250" t="s">
        <v>103</v>
      </c>
      <c r="C9250" t="s">
        <v>81</v>
      </c>
      <c r="D9250" t="s">
        <v>34</v>
      </c>
      <c r="E9250">
        <v>119718</v>
      </c>
    </row>
    <row r="9251" spans="1:5" hidden="1">
      <c r="A9251">
        <v>2006</v>
      </c>
      <c r="B9251" t="s">
        <v>103</v>
      </c>
      <c r="C9251" t="s">
        <v>81</v>
      </c>
      <c r="D9251" t="s">
        <v>35</v>
      </c>
      <c r="E9251">
        <v>79763</v>
      </c>
    </row>
    <row r="9252" spans="1:5" hidden="1">
      <c r="A9252">
        <v>2006</v>
      </c>
      <c r="B9252" t="s">
        <v>103</v>
      </c>
      <c r="C9252" t="s">
        <v>81</v>
      </c>
      <c r="D9252" t="s">
        <v>36</v>
      </c>
      <c r="E9252">
        <v>1228915</v>
      </c>
    </row>
    <row r="9253" spans="1:5" hidden="1">
      <c r="A9253">
        <v>2006</v>
      </c>
      <c r="B9253" t="s">
        <v>103</v>
      </c>
      <c r="C9253" t="s">
        <v>81</v>
      </c>
      <c r="D9253" t="s">
        <v>37</v>
      </c>
      <c r="E9253">
        <v>299896</v>
      </c>
    </row>
    <row r="9254" spans="1:5" hidden="1">
      <c r="A9254">
        <v>2006</v>
      </c>
      <c r="B9254" t="s">
        <v>103</v>
      </c>
      <c r="C9254" t="s">
        <v>81</v>
      </c>
      <c r="D9254" t="s">
        <v>38</v>
      </c>
      <c r="E9254">
        <v>929019</v>
      </c>
    </row>
    <row r="9255" spans="1:5" hidden="1">
      <c r="A9255">
        <v>2006</v>
      </c>
      <c r="B9255" t="s">
        <v>103</v>
      </c>
      <c r="C9255" t="s">
        <v>81</v>
      </c>
      <c r="D9255" t="s">
        <v>39</v>
      </c>
      <c r="E9255">
        <v>0</v>
      </c>
    </row>
    <row r="9256" spans="1:5" hidden="1">
      <c r="A9256">
        <v>2006</v>
      </c>
      <c r="B9256" t="s">
        <v>103</v>
      </c>
      <c r="C9256" t="s">
        <v>81</v>
      </c>
      <c r="D9256" t="s">
        <v>40</v>
      </c>
      <c r="E9256">
        <v>8693</v>
      </c>
    </row>
    <row r="9257" spans="1:5" hidden="1">
      <c r="A9257">
        <v>2006</v>
      </c>
      <c r="B9257" t="s">
        <v>103</v>
      </c>
      <c r="C9257" t="s">
        <v>81</v>
      </c>
      <c r="D9257" t="s">
        <v>41</v>
      </c>
      <c r="E9257">
        <v>3182</v>
      </c>
    </row>
    <row r="9258" spans="1:5" hidden="1">
      <c r="A9258">
        <v>2006</v>
      </c>
      <c r="B9258" t="s">
        <v>103</v>
      </c>
      <c r="C9258" t="s">
        <v>81</v>
      </c>
      <c r="D9258" t="s">
        <v>42</v>
      </c>
      <c r="E9258">
        <v>5511</v>
      </c>
    </row>
    <row r="9259" spans="1:5" hidden="1">
      <c r="A9259">
        <v>2006</v>
      </c>
      <c r="B9259" t="s">
        <v>103</v>
      </c>
      <c r="C9259" t="s">
        <v>81</v>
      </c>
      <c r="D9259" t="s">
        <v>43</v>
      </c>
      <c r="E9259">
        <v>0</v>
      </c>
    </row>
    <row r="9260" spans="1:5" hidden="1">
      <c r="A9260">
        <v>2006</v>
      </c>
      <c r="B9260" t="s">
        <v>103</v>
      </c>
      <c r="C9260" t="s">
        <v>81</v>
      </c>
      <c r="D9260" t="s">
        <v>44</v>
      </c>
      <c r="E9260">
        <v>17071</v>
      </c>
    </row>
    <row r="9261" spans="1:5" hidden="1">
      <c r="A9261">
        <v>2006</v>
      </c>
      <c r="B9261" t="s">
        <v>103</v>
      </c>
      <c r="C9261" t="s">
        <v>81</v>
      </c>
      <c r="D9261" t="s">
        <v>48</v>
      </c>
      <c r="E9261">
        <v>3032411</v>
      </c>
    </row>
    <row r="9262" spans="1:5" hidden="1">
      <c r="A9262">
        <v>2006</v>
      </c>
      <c r="B9262" t="s">
        <v>103</v>
      </c>
      <c r="C9262" t="s">
        <v>81</v>
      </c>
      <c r="D9262" t="s">
        <v>49</v>
      </c>
      <c r="E9262">
        <v>407</v>
      </c>
    </row>
    <row r="9263" spans="1:5" hidden="1">
      <c r="A9263">
        <v>2006</v>
      </c>
      <c r="B9263" t="s">
        <v>103</v>
      </c>
      <c r="C9263" t="s">
        <v>81</v>
      </c>
      <c r="D9263" t="s">
        <v>50</v>
      </c>
      <c r="E9263">
        <v>0</v>
      </c>
    </row>
    <row r="9264" spans="1:5" hidden="1">
      <c r="A9264">
        <v>2006</v>
      </c>
      <c r="B9264" t="s">
        <v>103</v>
      </c>
      <c r="C9264" t="s">
        <v>81</v>
      </c>
      <c r="D9264" t="s">
        <v>51</v>
      </c>
      <c r="E9264">
        <v>407</v>
      </c>
    </row>
    <row r="9265" spans="1:5" hidden="1">
      <c r="A9265">
        <v>2006</v>
      </c>
      <c r="B9265" t="s">
        <v>103</v>
      </c>
      <c r="C9265" t="s">
        <v>81</v>
      </c>
      <c r="D9265" t="s">
        <v>52</v>
      </c>
      <c r="E9265">
        <v>0</v>
      </c>
    </row>
    <row r="9266" spans="1:5" hidden="1">
      <c r="A9266">
        <v>2006</v>
      </c>
      <c r="B9266" t="s">
        <v>103</v>
      </c>
      <c r="C9266" t="s">
        <v>81</v>
      </c>
      <c r="D9266" t="s">
        <v>53</v>
      </c>
      <c r="E9266">
        <v>0</v>
      </c>
    </row>
    <row r="9267" spans="1:5" hidden="1">
      <c r="A9267">
        <v>2006</v>
      </c>
      <c r="B9267" t="s">
        <v>103</v>
      </c>
      <c r="C9267" t="s">
        <v>81</v>
      </c>
      <c r="D9267" t="s">
        <v>54</v>
      </c>
      <c r="E9267">
        <v>0</v>
      </c>
    </row>
    <row r="9268" spans="1:5" hidden="1">
      <c r="A9268">
        <v>2006</v>
      </c>
      <c r="B9268" t="s">
        <v>103</v>
      </c>
      <c r="C9268" t="s">
        <v>81</v>
      </c>
      <c r="D9268" t="s">
        <v>55</v>
      </c>
      <c r="E9268">
        <v>1491256</v>
      </c>
    </row>
    <row r="9269" spans="1:5" hidden="1">
      <c r="A9269">
        <v>2006</v>
      </c>
      <c r="B9269" t="s">
        <v>103</v>
      </c>
      <c r="C9269" t="s">
        <v>81</v>
      </c>
      <c r="D9269" t="s">
        <v>56</v>
      </c>
      <c r="E9269">
        <v>1540749</v>
      </c>
    </row>
    <row r="9270" spans="1:5" hidden="1">
      <c r="A9270">
        <v>2006</v>
      </c>
      <c r="B9270" t="s">
        <v>103</v>
      </c>
      <c r="C9270" t="s">
        <v>81</v>
      </c>
      <c r="D9270" t="s">
        <v>57</v>
      </c>
      <c r="E9270">
        <v>1364239</v>
      </c>
    </row>
    <row r="9271" spans="1:5" hidden="1">
      <c r="A9271">
        <v>2006</v>
      </c>
      <c r="B9271" t="s">
        <v>103</v>
      </c>
      <c r="C9271" t="s">
        <v>81</v>
      </c>
      <c r="D9271" t="s">
        <v>58</v>
      </c>
      <c r="E9271">
        <v>176510</v>
      </c>
    </row>
    <row r="9272" spans="1:5" hidden="1">
      <c r="A9272">
        <v>2006</v>
      </c>
      <c r="B9272" t="s">
        <v>103</v>
      </c>
      <c r="C9272" t="s">
        <v>81</v>
      </c>
      <c r="D9272" t="s">
        <v>59</v>
      </c>
      <c r="E9272">
        <v>1463989</v>
      </c>
    </row>
    <row r="9273" spans="1:5" hidden="1">
      <c r="A9273">
        <v>2006</v>
      </c>
      <c r="B9273" t="s">
        <v>103</v>
      </c>
      <c r="C9273" t="s">
        <v>81</v>
      </c>
      <c r="D9273" t="s">
        <v>61</v>
      </c>
      <c r="E9273">
        <v>56891</v>
      </c>
    </row>
    <row r="9274" spans="1:5" hidden="1">
      <c r="A9274">
        <v>2006</v>
      </c>
      <c r="B9274" t="s">
        <v>103</v>
      </c>
      <c r="C9274" t="s">
        <v>81</v>
      </c>
      <c r="D9274" t="s">
        <v>64</v>
      </c>
      <c r="E9274">
        <v>1407098</v>
      </c>
    </row>
    <row r="9275" spans="1:5" hidden="1">
      <c r="A9275">
        <v>2006</v>
      </c>
      <c r="B9275" t="s">
        <v>103</v>
      </c>
      <c r="C9275" t="s">
        <v>81</v>
      </c>
      <c r="D9275" t="s">
        <v>66</v>
      </c>
      <c r="E9275">
        <v>65030</v>
      </c>
    </row>
    <row r="9276" spans="1:5" hidden="1">
      <c r="A9276">
        <v>2006</v>
      </c>
      <c r="B9276" t="s">
        <v>103</v>
      </c>
      <c r="C9276" t="s">
        <v>81</v>
      </c>
      <c r="D9276" t="s">
        <v>67</v>
      </c>
      <c r="E9276">
        <v>0</v>
      </c>
    </row>
    <row r="9277" spans="1:5" hidden="1">
      <c r="A9277">
        <v>2006</v>
      </c>
      <c r="B9277" t="s">
        <v>103</v>
      </c>
      <c r="C9277" t="s">
        <v>81</v>
      </c>
      <c r="D9277" t="s">
        <v>69</v>
      </c>
      <c r="E9277">
        <v>0</v>
      </c>
    </row>
    <row r="9278" spans="1:5" hidden="1">
      <c r="A9278">
        <v>2006</v>
      </c>
      <c r="B9278" t="s">
        <v>103</v>
      </c>
      <c r="C9278" t="s">
        <v>81</v>
      </c>
      <c r="D9278" t="s">
        <v>70</v>
      </c>
      <c r="E9278">
        <v>0</v>
      </c>
    </row>
    <row r="9279" spans="1:5" hidden="1">
      <c r="A9279">
        <v>2006</v>
      </c>
      <c r="B9279" t="s">
        <v>103</v>
      </c>
      <c r="C9279" t="s">
        <v>81</v>
      </c>
      <c r="D9279" t="s">
        <v>86</v>
      </c>
      <c r="E9279">
        <v>4243655</v>
      </c>
    </row>
    <row r="9280" spans="1:5" hidden="1">
      <c r="A9280">
        <v>2006</v>
      </c>
      <c r="B9280" t="s">
        <v>103</v>
      </c>
      <c r="C9280" t="s">
        <v>81</v>
      </c>
      <c r="D9280" t="s">
        <v>87</v>
      </c>
      <c r="E9280">
        <v>2969107</v>
      </c>
    </row>
    <row r="9281" spans="1:6" hidden="1">
      <c r="A9281">
        <v>2006</v>
      </c>
      <c r="B9281" t="s">
        <v>103</v>
      </c>
      <c r="C9281" t="s">
        <v>81</v>
      </c>
      <c r="D9281" t="s">
        <v>88</v>
      </c>
      <c r="E9281">
        <v>1096451</v>
      </c>
    </row>
    <row r="9282" spans="1:6" hidden="1">
      <c r="A9282">
        <v>2006</v>
      </c>
      <c r="B9282" t="s">
        <v>103</v>
      </c>
      <c r="C9282" t="s">
        <v>81</v>
      </c>
      <c r="D9282" t="s">
        <v>89</v>
      </c>
      <c r="E9282">
        <v>178097</v>
      </c>
    </row>
    <row r="9283" spans="1:6" hidden="1">
      <c r="A9283">
        <v>2006</v>
      </c>
      <c r="B9283" t="s">
        <v>103</v>
      </c>
      <c r="C9283" t="s">
        <v>81</v>
      </c>
      <c r="D9283" t="s">
        <v>77</v>
      </c>
      <c r="E9283">
        <v>361209</v>
      </c>
    </row>
    <row r="9284" spans="1:6" hidden="1">
      <c r="A9284">
        <v>2006</v>
      </c>
      <c r="B9284" t="s">
        <v>104</v>
      </c>
      <c r="C9284" t="s">
        <v>7</v>
      </c>
      <c r="D9284" t="s">
        <v>263</v>
      </c>
      <c r="E9284">
        <v>-83299</v>
      </c>
    </row>
    <row r="9285" spans="1:6" hidden="1">
      <c r="A9285">
        <v>2006</v>
      </c>
      <c r="B9285" t="s">
        <v>104</v>
      </c>
      <c r="C9285" t="s">
        <v>7</v>
      </c>
      <c r="D9285" t="s">
        <v>8</v>
      </c>
      <c r="E9285">
        <v>0</v>
      </c>
      <c r="F9285">
        <v>20</v>
      </c>
    </row>
    <row r="9286" spans="1:6" hidden="1">
      <c r="A9286">
        <v>2006</v>
      </c>
      <c r="B9286" t="s">
        <v>104</v>
      </c>
      <c r="C9286" t="s">
        <v>7</v>
      </c>
      <c r="D9286" t="s">
        <v>9</v>
      </c>
      <c r="E9286">
        <v>0</v>
      </c>
      <c r="F9286">
        <v>20</v>
      </c>
    </row>
    <row r="9287" spans="1:6" hidden="1">
      <c r="A9287">
        <v>2006</v>
      </c>
      <c r="B9287" t="s">
        <v>104</v>
      </c>
      <c r="C9287" t="s">
        <v>10</v>
      </c>
      <c r="D9287" t="s">
        <v>11</v>
      </c>
      <c r="E9287">
        <v>-66280</v>
      </c>
    </row>
    <row r="9288" spans="1:6" hidden="1">
      <c r="A9288">
        <v>2006</v>
      </c>
      <c r="B9288" t="s">
        <v>104</v>
      </c>
      <c r="C9288" t="s">
        <v>10</v>
      </c>
      <c r="D9288" t="s">
        <v>91</v>
      </c>
      <c r="E9288">
        <v>54577</v>
      </c>
    </row>
    <row r="9289" spans="1:6" hidden="1">
      <c r="A9289">
        <v>2006</v>
      </c>
      <c r="B9289" t="s">
        <v>104</v>
      </c>
      <c r="C9289" t="s">
        <v>10</v>
      </c>
      <c r="D9289" t="s">
        <v>92</v>
      </c>
      <c r="E9289">
        <v>44958</v>
      </c>
    </row>
    <row r="9290" spans="1:6" hidden="1">
      <c r="A9290">
        <v>2006</v>
      </c>
      <c r="B9290" t="s">
        <v>104</v>
      </c>
      <c r="C9290" t="s">
        <v>10</v>
      </c>
      <c r="D9290" t="s">
        <v>14</v>
      </c>
      <c r="E9290">
        <v>9650</v>
      </c>
    </row>
    <row r="9291" spans="1:6" hidden="1">
      <c r="A9291">
        <v>2006</v>
      </c>
      <c r="B9291" t="s">
        <v>104</v>
      </c>
      <c r="C9291" t="s">
        <v>10</v>
      </c>
      <c r="D9291" t="s">
        <v>17</v>
      </c>
      <c r="E9291">
        <v>0</v>
      </c>
      <c r="F9291">
        <v>20</v>
      </c>
    </row>
    <row r="9292" spans="1:6" hidden="1">
      <c r="A9292">
        <v>2006</v>
      </c>
      <c r="B9292" t="s">
        <v>104</v>
      </c>
      <c r="C9292" t="s">
        <v>10</v>
      </c>
      <c r="D9292" t="s">
        <v>18</v>
      </c>
      <c r="E9292">
        <v>11644</v>
      </c>
    </row>
    <row r="9293" spans="1:6" hidden="1">
      <c r="A9293">
        <v>2006</v>
      </c>
      <c r="B9293" t="s">
        <v>104</v>
      </c>
      <c r="C9293" t="s">
        <v>10</v>
      </c>
      <c r="D9293" t="s">
        <v>19</v>
      </c>
      <c r="E9293">
        <v>173248</v>
      </c>
    </row>
    <row r="9294" spans="1:6" hidden="1">
      <c r="A9294">
        <v>2006</v>
      </c>
      <c r="B9294" t="s">
        <v>104</v>
      </c>
      <c r="C9294" t="s">
        <v>10</v>
      </c>
      <c r="D9294" t="s">
        <v>20</v>
      </c>
      <c r="E9294">
        <v>-56660</v>
      </c>
    </row>
    <row r="9295" spans="1:6" hidden="1">
      <c r="A9295">
        <v>2006</v>
      </c>
      <c r="B9295" t="s">
        <v>104</v>
      </c>
      <c r="C9295" t="s">
        <v>10</v>
      </c>
      <c r="D9295" t="s">
        <v>21</v>
      </c>
      <c r="E9295">
        <v>-56660</v>
      </c>
    </row>
    <row r="9296" spans="1:6" hidden="1">
      <c r="A9296">
        <v>2006</v>
      </c>
      <c r="B9296" t="s">
        <v>104</v>
      </c>
      <c r="C9296" t="s">
        <v>10</v>
      </c>
      <c r="D9296" t="s">
        <v>22</v>
      </c>
      <c r="E9296">
        <v>-78299</v>
      </c>
    </row>
    <row r="9297" spans="1:5" hidden="1">
      <c r="A9297">
        <v>2006</v>
      </c>
      <c r="B9297" t="s">
        <v>104</v>
      </c>
      <c r="C9297" t="s">
        <v>23</v>
      </c>
      <c r="D9297" t="s">
        <v>24</v>
      </c>
      <c r="E9297">
        <v>44667</v>
      </c>
    </row>
    <row r="9298" spans="1:5" hidden="1">
      <c r="A9298">
        <v>2006</v>
      </c>
      <c r="B9298" t="s">
        <v>104</v>
      </c>
      <c r="C9298" t="s">
        <v>23</v>
      </c>
      <c r="D9298" t="s">
        <v>25</v>
      </c>
      <c r="E9298">
        <v>36205</v>
      </c>
    </row>
    <row r="9299" spans="1:5" hidden="1">
      <c r="A9299">
        <v>2006</v>
      </c>
      <c r="B9299" t="s">
        <v>104</v>
      </c>
      <c r="C9299" t="s">
        <v>23</v>
      </c>
      <c r="D9299" t="s">
        <v>26</v>
      </c>
      <c r="E9299">
        <v>8462</v>
      </c>
    </row>
    <row r="9300" spans="1:5" hidden="1">
      <c r="A9300">
        <v>2006</v>
      </c>
      <c r="B9300" t="s">
        <v>104</v>
      </c>
      <c r="C9300" t="s">
        <v>23</v>
      </c>
      <c r="D9300" t="s">
        <v>27</v>
      </c>
      <c r="E9300">
        <v>260</v>
      </c>
    </row>
    <row r="9301" spans="1:5" hidden="1">
      <c r="A9301">
        <v>2006</v>
      </c>
      <c r="B9301" t="s">
        <v>104</v>
      </c>
      <c r="C9301" t="s">
        <v>23</v>
      </c>
      <c r="D9301" t="s">
        <v>29</v>
      </c>
      <c r="E9301">
        <v>260</v>
      </c>
    </row>
    <row r="9302" spans="1:5" hidden="1">
      <c r="A9302">
        <v>2006</v>
      </c>
      <c r="B9302" t="s">
        <v>104</v>
      </c>
      <c r="C9302" t="s">
        <v>23</v>
      </c>
      <c r="D9302" t="s">
        <v>33</v>
      </c>
      <c r="E9302">
        <v>610</v>
      </c>
    </row>
    <row r="9303" spans="1:5" hidden="1">
      <c r="A9303">
        <v>2006</v>
      </c>
      <c r="B9303" t="s">
        <v>104</v>
      </c>
      <c r="C9303" t="s">
        <v>23</v>
      </c>
      <c r="D9303" t="s">
        <v>34</v>
      </c>
      <c r="E9303">
        <v>610</v>
      </c>
    </row>
    <row r="9304" spans="1:5" hidden="1">
      <c r="A9304">
        <v>2006</v>
      </c>
      <c r="B9304" t="s">
        <v>104</v>
      </c>
      <c r="C9304" t="s">
        <v>23</v>
      </c>
      <c r="D9304" t="s">
        <v>35</v>
      </c>
      <c r="E9304">
        <v>1195</v>
      </c>
    </row>
    <row r="9305" spans="1:5" hidden="1">
      <c r="A9305">
        <v>2006</v>
      </c>
      <c r="B9305" t="s">
        <v>104</v>
      </c>
      <c r="C9305" t="s">
        <v>23</v>
      </c>
      <c r="D9305" t="s">
        <v>39</v>
      </c>
      <c r="E9305">
        <v>0</v>
      </c>
    </row>
    <row r="9306" spans="1:5" hidden="1">
      <c r="A9306">
        <v>2006</v>
      </c>
      <c r="B9306" t="s">
        <v>104</v>
      </c>
      <c r="C9306" t="s">
        <v>23</v>
      </c>
      <c r="D9306" t="s">
        <v>40</v>
      </c>
      <c r="E9306">
        <v>0</v>
      </c>
    </row>
    <row r="9307" spans="1:5" hidden="1">
      <c r="A9307">
        <v>2006</v>
      </c>
      <c r="B9307" t="s">
        <v>104</v>
      </c>
      <c r="C9307" t="s">
        <v>23</v>
      </c>
      <c r="D9307" t="s">
        <v>41</v>
      </c>
      <c r="E9307">
        <v>0</v>
      </c>
    </row>
    <row r="9308" spans="1:5" hidden="1">
      <c r="A9308">
        <v>2006</v>
      </c>
      <c r="B9308" t="s">
        <v>104</v>
      </c>
      <c r="C9308" t="s">
        <v>23</v>
      </c>
      <c r="D9308" t="s">
        <v>42</v>
      </c>
      <c r="E9308">
        <v>0</v>
      </c>
    </row>
    <row r="9309" spans="1:5" hidden="1">
      <c r="A9309">
        <v>2006</v>
      </c>
      <c r="B9309" t="s">
        <v>104</v>
      </c>
      <c r="C9309" t="s">
        <v>23</v>
      </c>
      <c r="D9309" t="s">
        <v>43</v>
      </c>
      <c r="E9309">
        <v>0</v>
      </c>
    </row>
    <row r="9310" spans="1:5" hidden="1">
      <c r="A9310">
        <v>2006</v>
      </c>
      <c r="B9310" t="s">
        <v>104</v>
      </c>
      <c r="C9310" t="s">
        <v>23</v>
      </c>
      <c r="D9310" t="s">
        <v>44</v>
      </c>
      <c r="E9310">
        <v>0</v>
      </c>
    </row>
    <row r="9311" spans="1:5" hidden="1">
      <c r="A9311">
        <v>2006</v>
      </c>
      <c r="B9311" t="s">
        <v>104</v>
      </c>
      <c r="C9311" t="s">
        <v>23</v>
      </c>
      <c r="D9311" t="s">
        <v>45</v>
      </c>
      <c r="E9311">
        <v>0</v>
      </c>
    </row>
    <row r="9312" spans="1:5" hidden="1">
      <c r="A9312">
        <v>2006</v>
      </c>
      <c r="B9312" t="s">
        <v>104</v>
      </c>
      <c r="C9312" t="s">
        <v>23</v>
      </c>
      <c r="D9312" t="s">
        <v>46</v>
      </c>
      <c r="E9312">
        <v>0</v>
      </c>
    </row>
    <row r="9313" spans="1:5" hidden="1">
      <c r="A9313">
        <v>2006</v>
      </c>
      <c r="B9313" t="s">
        <v>104</v>
      </c>
      <c r="C9313" t="s">
        <v>23</v>
      </c>
      <c r="D9313" t="s">
        <v>47</v>
      </c>
      <c r="E9313">
        <v>0</v>
      </c>
    </row>
    <row r="9314" spans="1:5" hidden="1">
      <c r="A9314">
        <v>2006</v>
      </c>
      <c r="B9314" t="s">
        <v>104</v>
      </c>
      <c r="C9314" t="s">
        <v>23</v>
      </c>
      <c r="D9314" t="s">
        <v>48</v>
      </c>
      <c r="E9314">
        <v>230294</v>
      </c>
    </row>
    <row r="9315" spans="1:5" hidden="1">
      <c r="A9315">
        <v>2006</v>
      </c>
      <c r="B9315" t="s">
        <v>104</v>
      </c>
      <c r="C9315" t="s">
        <v>23</v>
      </c>
      <c r="D9315" t="s">
        <v>55</v>
      </c>
      <c r="E9315">
        <v>386</v>
      </c>
    </row>
    <row r="9316" spans="1:5" hidden="1">
      <c r="A9316">
        <v>2006</v>
      </c>
      <c r="B9316" t="s">
        <v>104</v>
      </c>
      <c r="C9316" t="s">
        <v>23</v>
      </c>
      <c r="D9316" t="s">
        <v>56</v>
      </c>
      <c r="E9316">
        <v>229909</v>
      </c>
    </row>
    <row r="9317" spans="1:5" hidden="1">
      <c r="A9317">
        <v>2006</v>
      </c>
      <c r="B9317" t="s">
        <v>104</v>
      </c>
      <c r="C9317" t="s">
        <v>23</v>
      </c>
      <c r="D9317" t="s">
        <v>57</v>
      </c>
      <c r="E9317">
        <v>178098</v>
      </c>
    </row>
    <row r="9318" spans="1:5" hidden="1">
      <c r="A9318">
        <v>2006</v>
      </c>
      <c r="B9318" t="s">
        <v>104</v>
      </c>
      <c r="C9318" t="s">
        <v>23</v>
      </c>
      <c r="D9318" t="s">
        <v>58</v>
      </c>
      <c r="E9318">
        <v>51811</v>
      </c>
    </row>
    <row r="9319" spans="1:5" hidden="1">
      <c r="A9319">
        <v>2006</v>
      </c>
      <c r="B9319" t="s">
        <v>104</v>
      </c>
      <c r="C9319" t="s">
        <v>23</v>
      </c>
      <c r="D9319" t="s">
        <v>59</v>
      </c>
      <c r="E9319">
        <v>25667</v>
      </c>
    </row>
    <row r="9320" spans="1:5" hidden="1">
      <c r="A9320">
        <v>2006</v>
      </c>
      <c r="B9320" t="s">
        <v>104</v>
      </c>
      <c r="C9320" t="s">
        <v>23</v>
      </c>
      <c r="D9320" t="s">
        <v>60</v>
      </c>
      <c r="E9320">
        <v>0</v>
      </c>
    </row>
    <row r="9321" spans="1:5" hidden="1">
      <c r="A9321">
        <v>2006</v>
      </c>
      <c r="B9321" t="s">
        <v>104</v>
      </c>
      <c r="C9321" t="s">
        <v>23</v>
      </c>
      <c r="D9321" t="s">
        <v>64</v>
      </c>
      <c r="E9321">
        <v>25667</v>
      </c>
    </row>
    <row r="9322" spans="1:5" hidden="1">
      <c r="A9322">
        <v>2006</v>
      </c>
      <c r="B9322" t="s">
        <v>104</v>
      </c>
      <c r="C9322" t="s">
        <v>23</v>
      </c>
      <c r="D9322" t="s">
        <v>66</v>
      </c>
      <c r="E9322">
        <v>0</v>
      </c>
    </row>
    <row r="9323" spans="1:5" hidden="1">
      <c r="A9323">
        <v>2006</v>
      </c>
      <c r="B9323" t="s">
        <v>104</v>
      </c>
      <c r="C9323" t="s">
        <v>23</v>
      </c>
      <c r="D9323" t="s">
        <v>67</v>
      </c>
      <c r="E9323">
        <v>0</v>
      </c>
    </row>
    <row r="9324" spans="1:5" hidden="1">
      <c r="A9324">
        <v>2006</v>
      </c>
      <c r="B9324" t="s">
        <v>104</v>
      </c>
      <c r="C9324" t="s">
        <v>23</v>
      </c>
      <c r="D9324" t="s">
        <v>68</v>
      </c>
      <c r="E9324">
        <v>0</v>
      </c>
    </row>
    <row r="9325" spans="1:5" hidden="1">
      <c r="A9325">
        <v>2006</v>
      </c>
      <c r="B9325" t="s">
        <v>104</v>
      </c>
      <c r="C9325" t="s">
        <v>23</v>
      </c>
      <c r="D9325" t="s">
        <v>70</v>
      </c>
      <c r="E9325">
        <v>0</v>
      </c>
    </row>
    <row r="9326" spans="1:5" hidden="1">
      <c r="A9326">
        <v>2006</v>
      </c>
      <c r="B9326" t="s">
        <v>104</v>
      </c>
      <c r="C9326" t="s">
        <v>23</v>
      </c>
      <c r="D9326" t="s">
        <v>71</v>
      </c>
      <c r="E9326">
        <v>0</v>
      </c>
    </row>
    <row r="9327" spans="1:5" hidden="1">
      <c r="A9327">
        <v>2006</v>
      </c>
      <c r="B9327" t="s">
        <v>104</v>
      </c>
      <c r="C9327" t="s">
        <v>23</v>
      </c>
      <c r="D9327" t="s">
        <v>72</v>
      </c>
      <c r="E9327">
        <v>156189</v>
      </c>
    </row>
    <row r="9328" spans="1:5" hidden="1">
      <c r="A9328">
        <v>2006</v>
      </c>
      <c r="B9328" t="s">
        <v>104</v>
      </c>
      <c r="C9328" t="s">
        <v>23</v>
      </c>
      <c r="D9328" t="s">
        <v>73</v>
      </c>
      <c r="E9328">
        <v>229909</v>
      </c>
    </row>
    <row r="9329" spans="1:5" hidden="1">
      <c r="A9329">
        <v>2006</v>
      </c>
      <c r="B9329" t="s">
        <v>104</v>
      </c>
      <c r="C9329" t="s">
        <v>23</v>
      </c>
      <c r="D9329" t="s">
        <v>74</v>
      </c>
      <c r="E9329">
        <v>229909</v>
      </c>
    </row>
    <row r="9330" spans="1:5" hidden="1">
      <c r="A9330">
        <v>2006</v>
      </c>
      <c r="B9330" t="s">
        <v>104</v>
      </c>
      <c r="C9330" t="s">
        <v>23</v>
      </c>
      <c r="D9330" t="s">
        <v>76</v>
      </c>
      <c r="E9330">
        <v>21638</v>
      </c>
    </row>
    <row r="9331" spans="1:5" hidden="1">
      <c r="A9331">
        <v>2006</v>
      </c>
      <c r="B9331" t="s">
        <v>104</v>
      </c>
      <c r="C9331" t="s">
        <v>23</v>
      </c>
      <c r="D9331" t="s">
        <v>77</v>
      </c>
      <c r="E9331">
        <v>9620</v>
      </c>
    </row>
    <row r="9332" spans="1:5" hidden="1">
      <c r="A9332">
        <v>2006</v>
      </c>
      <c r="B9332" t="s">
        <v>104</v>
      </c>
      <c r="C9332" t="s">
        <v>23</v>
      </c>
      <c r="D9332" t="s">
        <v>78</v>
      </c>
      <c r="E9332">
        <v>19795</v>
      </c>
    </row>
    <row r="9333" spans="1:5" hidden="1">
      <c r="A9333">
        <v>2006</v>
      </c>
      <c r="B9333" t="s">
        <v>104</v>
      </c>
      <c r="C9333" t="s">
        <v>23</v>
      </c>
      <c r="D9333" t="s">
        <v>79</v>
      </c>
      <c r="E9333">
        <v>1843</v>
      </c>
    </row>
    <row r="9334" spans="1:5" hidden="1">
      <c r="A9334">
        <v>2006</v>
      </c>
      <c r="B9334" t="s">
        <v>104</v>
      </c>
      <c r="C9334" t="s">
        <v>23</v>
      </c>
      <c r="D9334" t="s">
        <v>80</v>
      </c>
      <c r="E9334">
        <v>0</v>
      </c>
    </row>
    <row r="9335" spans="1:5" hidden="1">
      <c r="A9335">
        <v>2006</v>
      </c>
      <c r="B9335" t="s">
        <v>104</v>
      </c>
      <c r="C9335" t="s">
        <v>81</v>
      </c>
      <c r="D9335" t="s">
        <v>30</v>
      </c>
      <c r="E9335">
        <v>0</v>
      </c>
    </row>
    <row r="9336" spans="1:5" hidden="1">
      <c r="A9336">
        <v>2006</v>
      </c>
      <c r="B9336" t="s">
        <v>104</v>
      </c>
      <c r="C9336" t="s">
        <v>81</v>
      </c>
      <c r="D9336" t="s">
        <v>32</v>
      </c>
      <c r="E9336">
        <v>0</v>
      </c>
    </row>
    <row r="9337" spans="1:5" hidden="1">
      <c r="A9337">
        <v>2006</v>
      </c>
      <c r="B9337" t="s">
        <v>104</v>
      </c>
      <c r="C9337" t="s">
        <v>81</v>
      </c>
      <c r="D9337" t="s">
        <v>33</v>
      </c>
      <c r="E9337">
        <v>2604</v>
      </c>
    </row>
    <row r="9338" spans="1:5" hidden="1">
      <c r="A9338">
        <v>2006</v>
      </c>
      <c r="B9338" t="s">
        <v>104</v>
      </c>
      <c r="C9338" t="s">
        <v>81</v>
      </c>
      <c r="D9338" t="s">
        <v>34</v>
      </c>
      <c r="E9338">
        <v>2604</v>
      </c>
    </row>
    <row r="9339" spans="1:5" hidden="1">
      <c r="A9339">
        <v>2006</v>
      </c>
      <c r="B9339" t="s">
        <v>104</v>
      </c>
      <c r="C9339" t="s">
        <v>81</v>
      </c>
      <c r="D9339" t="s">
        <v>35</v>
      </c>
      <c r="E9339">
        <v>1723</v>
      </c>
    </row>
    <row r="9340" spans="1:5" hidden="1">
      <c r="A9340">
        <v>2006</v>
      </c>
      <c r="B9340" t="s">
        <v>104</v>
      </c>
      <c r="C9340" t="s">
        <v>81</v>
      </c>
      <c r="D9340" t="s">
        <v>36</v>
      </c>
      <c r="E9340">
        <v>0</v>
      </c>
    </row>
    <row r="9341" spans="1:5" hidden="1">
      <c r="A9341">
        <v>2006</v>
      </c>
      <c r="B9341" t="s">
        <v>104</v>
      </c>
      <c r="C9341" t="s">
        <v>81</v>
      </c>
      <c r="D9341" t="s">
        <v>37</v>
      </c>
      <c r="E9341">
        <v>0</v>
      </c>
    </row>
    <row r="9342" spans="1:5" hidden="1">
      <c r="A9342">
        <v>2006</v>
      </c>
      <c r="B9342" t="s">
        <v>104</v>
      </c>
      <c r="C9342" t="s">
        <v>81</v>
      </c>
      <c r="D9342" t="s">
        <v>38</v>
      </c>
      <c r="E9342">
        <v>0</v>
      </c>
    </row>
    <row r="9343" spans="1:5" hidden="1">
      <c r="A9343">
        <v>2006</v>
      </c>
      <c r="B9343" t="s">
        <v>104</v>
      </c>
      <c r="C9343" t="s">
        <v>81</v>
      </c>
      <c r="D9343" t="s">
        <v>39</v>
      </c>
      <c r="E9343">
        <v>0</v>
      </c>
    </row>
    <row r="9344" spans="1:5" hidden="1">
      <c r="A9344">
        <v>2006</v>
      </c>
      <c r="B9344" t="s">
        <v>104</v>
      </c>
      <c r="C9344" t="s">
        <v>81</v>
      </c>
      <c r="D9344" t="s">
        <v>40</v>
      </c>
      <c r="E9344">
        <v>0</v>
      </c>
    </row>
    <row r="9345" spans="1:5" hidden="1">
      <c r="A9345">
        <v>2006</v>
      </c>
      <c r="B9345" t="s">
        <v>104</v>
      </c>
      <c r="C9345" t="s">
        <v>81</v>
      </c>
      <c r="D9345" t="s">
        <v>41</v>
      </c>
      <c r="E9345">
        <v>0</v>
      </c>
    </row>
    <row r="9346" spans="1:5" hidden="1">
      <c r="A9346">
        <v>2006</v>
      </c>
      <c r="B9346" t="s">
        <v>104</v>
      </c>
      <c r="C9346" t="s">
        <v>81</v>
      </c>
      <c r="D9346" t="s">
        <v>42</v>
      </c>
      <c r="E9346">
        <v>0</v>
      </c>
    </row>
    <row r="9347" spans="1:5" hidden="1">
      <c r="A9347">
        <v>2006</v>
      </c>
      <c r="B9347" t="s">
        <v>104</v>
      </c>
      <c r="C9347" t="s">
        <v>81</v>
      </c>
      <c r="D9347" t="s">
        <v>43</v>
      </c>
      <c r="E9347">
        <v>0</v>
      </c>
    </row>
    <row r="9348" spans="1:5" hidden="1">
      <c r="A9348">
        <v>2006</v>
      </c>
      <c r="B9348" t="s">
        <v>104</v>
      </c>
      <c r="C9348" t="s">
        <v>81</v>
      </c>
      <c r="D9348" t="s">
        <v>44</v>
      </c>
      <c r="E9348">
        <v>0</v>
      </c>
    </row>
    <row r="9349" spans="1:5" hidden="1">
      <c r="A9349">
        <v>2006</v>
      </c>
      <c r="B9349" t="s">
        <v>104</v>
      </c>
      <c r="C9349" t="s">
        <v>81</v>
      </c>
      <c r="D9349" t="s">
        <v>48</v>
      </c>
      <c r="E9349">
        <v>386</v>
      </c>
    </row>
    <row r="9350" spans="1:5" hidden="1">
      <c r="A9350">
        <v>2006</v>
      </c>
      <c r="B9350" t="s">
        <v>104</v>
      </c>
      <c r="C9350" t="s">
        <v>81</v>
      </c>
      <c r="D9350" t="s">
        <v>49</v>
      </c>
      <c r="E9350">
        <v>386</v>
      </c>
    </row>
    <row r="9351" spans="1:5" hidden="1">
      <c r="A9351">
        <v>2006</v>
      </c>
      <c r="B9351" t="s">
        <v>104</v>
      </c>
      <c r="C9351" t="s">
        <v>81</v>
      </c>
      <c r="D9351" t="s">
        <v>50</v>
      </c>
      <c r="E9351">
        <v>0</v>
      </c>
    </row>
    <row r="9352" spans="1:5" hidden="1">
      <c r="A9352">
        <v>2006</v>
      </c>
      <c r="B9352" t="s">
        <v>104</v>
      </c>
      <c r="C9352" t="s">
        <v>81</v>
      </c>
      <c r="D9352" t="s">
        <v>51</v>
      </c>
      <c r="E9352">
        <v>386</v>
      </c>
    </row>
    <row r="9353" spans="1:5" hidden="1">
      <c r="A9353">
        <v>2006</v>
      </c>
      <c r="B9353" t="s">
        <v>104</v>
      </c>
      <c r="C9353" t="s">
        <v>81</v>
      </c>
      <c r="D9353" t="s">
        <v>52</v>
      </c>
      <c r="E9353">
        <v>0</v>
      </c>
    </row>
    <row r="9354" spans="1:5" hidden="1">
      <c r="A9354">
        <v>2006</v>
      </c>
      <c r="B9354" t="s">
        <v>104</v>
      </c>
      <c r="C9354" t="s">
        <v>81</v>
      </c>
      <c r="D9354" t="s">
        <v>53</v>
      </c>
      <c r="E9354">
        <v>0</v>
      </c>
    </row>
    <row r="9355" spans="1:5" hidden="1">
      <c r="A9355">
        <v>2006</v>
      </c>
      <c r="B9355" t="s">
        <v>104</v>
      </c>
      <c r="C9355" t="s">
        <v>81</v>
      </c>
      <c r="D9355" t="s">
        <v>54</v>
      </c>
      <c r="E9355">
        <v>0</v>
      </c>
    </row>
    <row r="9356" spans="1:5" hidden="1">
      <c r="A9356">
        <v>2006</v>
      </c>
      <c r="B9356" t="s">
        <v>104</v>
      </c>
      <c r="C9356" t="s">
        <v>81</v>
      </c>
      <c r="D9356" t="s">
        <v>59</v>
      </c>
      <c r="E9356">
        <v>187271</v>
      </c>
    </row>
    <row r="9357" spans="1:5" hidden="1">
      <c r="A9357">
        <v>2006</v>
      </c>
      <c r="B9357" t="s">
        <v>104</v>
      </c>
      <c r="C9357" t="s">
        <v>81</v>
      </c>
      <c r="D9357" t="s">
        <v>61</v>
      </c>
      <c r="E9357">
        <v>0</v>
      </c>
    </row>
    <row r="9358" spans="1:5" hidden="1">
      <c r="A9358">
        <v>2006</v>
      </c>
      <c r="B9358" t="s">
        <v>104</v>
      </c>
      <c r="C9358" t="s">
        <v>81</v>
      </c>
      <c r="D9358" t="s">
        <v>64</v>
      </c>
      <c r="E9358">
        <v>187271</v>
      </c>
    </row>
    <row r="9359" spans="1:5" hidden="1">
      <c r="A9359">
        <v>2006</v>
      </c>
      <c r="B9359" t="s">
        <v>104</v>
      </c>
      <c r="C9359" t="s">
        <v>81</v>
      </c>
      <c r="D9359" t="s">
        <v>67</v>
      </c>
      <c r="E9359">
        <v>0</v>
      </c>
    </row>
    <row r="9360" spans="1:5" hidden="1">
      <c r="A9360">
        <v>2006</v>
      </c>
      <c r="B9360" t="s">
        <v>104</v>
      </c>
      <c r="C9360" t="s">
        <v>81</v>
      </c>
      <c r="D9360" t="s">
        <v>69</v>
      </c>
      <c r="E9360">
        <v>0</v>
      </c>
    </row>
    <row r="9361" spans="1:5" hidden="1">
      <c r="A9361">
        <v>2006</v>
      </c>
      <c r="B9361" t="s">
        <v>104</v>
      </c>
      <c r="C9361" t="s">
        <v>81</v>
      </c>
      <c r="D9361" t="s">
        <v>70</v>
      </c>
      <c r="E9361">
        <v>0</v>
      </c>
    </row>
    <row r="9362" spans="1:5" hidden="1">
      <c r="A9362">
        <v>2006</v>
      </c>
      <c r="B9362" t="s">
        <v>104</v>
      </c>
      <c r="C9362" t="s">
        <v>81</v>
      </c>
      <c r="D9362" t="s">
        <v>86</v>
      </c>
      <c r="E9362">
        <v>210766</v>
      </c>
    </row>
    <row r="9363" spans="1:5" hidden="1">
      <c r="A9363">
        <v>2006</v>
      </c>
      <c r="B9363" t="s">
        <v>104</v>
      </c>
      <c r="C9363" t="s">
        <v>81</v>
      </c>
      <c r="D9363" t="s">
        <v>87</v>
      </c>
      <c r="E9363">
        <v>30353</v>
      </c>
    </row>
    <row r="9364" spans="1:5" hidden="1">
      <c r="A9364">
        <v>2006</v>
      </c>
      <c r="B9364" t="s">
        <v>104</v>
      </c>
      <c r="C9364" t="s">
        <v>81</v>
      </c>
      <c r="D9364" t="s">
        <v>88</v>
      </c>
      <c r="E9364">
        <v>2316</v>
      </c>
    </row>
    <row r="9365" spans="1:5" hidden="1">
      <c r="A9365">
        <v>2006</v>
      </c>
      <c r="B9365" t="s">
        <v>104</v>
      </c>
      <c r="C9365" t="s">
        <v>81</v>
      </c>
      <c r="D9365" t="s">
        <v>89</v>
      </c>
      <c r="E9365">
        <v>178097</v>
      </c>
    </row>
    <row r="9366" spans="1:5" hidden="1">
      <c r="A9366">
        <v>2006</v>
      </c>
      <c r="B9366" t="s">
        <v>104</v>
      </c>
      <c r="C9366" t="s">
        <v>81</v>
      </c>
      <c r="D9366" t="s">
        <v>77</v>
      </c>
      <c r="E9366">
        <v>9620</v>
      </c>
    </row>
    <row r="9367" spans="1:5" hidden="1">
      <c r="A9367">
        <v>2006</v>
      </c>
      <c r="B9367" t="s">
        <v>105</v>
      </c>
      <c r="C9367" t="s">
        <v>10</v>
      </c>
      <c r="D9367" t="s">
        <v>91</v>
      </c>
      <c r="E9367">
        <v>1970872</v>
      </c>
    </row>
    <row r="9368" spans="1:5" hidden="1">
      <c r="A9368">
        <v>2006</v>
      </c>
      <c r="B9368" t="s">
        <v>105</v>
      </c>
      <c r="C9368" t="s">
        <v>10</v>
      </c>
      <c r="D9368" t="s">
        <v>92</v>
      </c>
      <c r="E9368">
        <v>1970872</v>
      </c>
    </row>
    <row r="9369" spans="1:5" hidden="1">
      <c r="A9369">
        <v>2006</v>
      </c>
      <c r="B9369" t="s">
        <v>105</v>
      </c>
      <c r="C9369" t="s">
        <v>23</v>
      </c>
      <c r="D9369" t="s">
        <v>27</v>
      </c>
      <c r="E9369">
        <v>2048444</v>
      </c>
    </row>
    <row r="9370" spans="1:5" hidden="1">
      <c r="A9370">
        <v>2006</v>
      </c>
      <c r="B9370" t="s">
        <v>105</v>
      </c>
      <c r="C9370" t="s">
        <v>23</v>
      </c>
      <c r="D9370" t="s">
        <v>28</v>
      </c>
      <c r="E9370">
        <v>2048444</v>
      </c>
    </row>
    <row r="9371" spans="1:5" hidden="1">
      <c r="A9371">
        <v>2006</v>
      </c>
      <c r="B9371" t="s">
        <v>105</v>
      </c>
      <c r="C9371" t="s">
        <v>81</v>
      </c>
      <c r="D9371" t="s">
        <v>85</v>
      </c>
      <c r="E9371">
        <v>1970872</v>
      </c>
    </row>
    <row r="9372" spans="1:5" hidden="1">
      <c r="A9372">
        <v>2006</v>
      </c>
      <c r="B9372" t="s">
        <v>105</v>
      </c>
      <c r="C9372" t="s">
        <v>81</v>
      </c>
      <c r="D9372" t="s">
        <v>30</v>
      </c>
      <c r="E9372">
        <v>77572</v>
      </c>
    </row>
    <row r="9373" spans="1:5" hidden="1">
      <c r="A9373">
        <v>2006</v>
      </c>
      <c r="B9373" t="s">
        <v>105</v>
      </c>
      <c r="C9373" t="s">
        <v>81</v>
      </c>
      <c r="D9373" t="s">
        <v>31</v>
      </c>
      <c r="E9373">
        <v>77572</v>
      </c>
    </row>
    <row r="9374" spans="1:5" hidden="1">
      <c r="A9374">
        <v>2006</v>
      </c>
      <c r="B9374" t="s">
        <v>106</v>
      </c>
      <c r="C9374" t="s">
        <v>7</v>
      </c>
      <c r="D9374" t="s">
        <v>263</v>
      </c>
      <c r="E9374">
        <v>51850</v>
      </c>
    </row>
    <row r="9375" spans="1:5" hidden="1">
      <c r="A9375">
        <v>2006</v>
      </c>
      <c r="B9375" t="s">
        <v>106</v>
      </c>
      <c r="C9375" t="s">
        <v>10</v>
      </c>
      <c r="D9375" t="s">
        <v>11</v>
      </c>
      <c r="E9375">
        <v>3364210</v>
      </c>
    </row>
    <row r="9376" spans="1:5" hidden="1">
      <c r="A9376">
        <v>2006</v>
      </c>
      <c r="B9376" t="s">
        <v>106</v>
      </c>
      <c r="C9376" t="s">
        <v>10</v>
      </c>
      <c r="D9376" t="s">
        <v>107</v>
      </c>
      <c r="E9376">
        <v>3550506</v>
      </c>
    </row>
    <row r="9377" spans="1:5" hidden="1">
      <c r="A9377">
        <v>2006</v>
      </c>
      <c r="B9377" t="s">
        <v>106</v>
      </c>
      <c r="C9377" t="s">
        <v>10</v>
      </c>
      <c r="D9377" t="s">
        <v>108</v>
      </c>
      <c r="E9377">
        <v>3550630</v>
      </c>
    </row>
    <row r="9378" spans="1:5" hidden="1">
      <c r="A9378">
        <v>2006</v>
      </c>
      <c r="B9378" t="s">
        <v>106</v>
      </c>
      <c r="C9378" t="s">
        <v>10</v>
      </c>
      <c r="D9378" t="s">
        <v>22</v>
      </c>
      <c r="E9378">
        <v>3359950</v>
      </c>
    </row>
    <row r="9379" spans="1:5" hidden="1">
      <c r="A9379">
        <v>2006</v>
      </c>
      <c r="B9379" t="s">
        <v>106</v>
      </c>
      <c r="C9379" t="s">
        <v>23</v>
      </c>
      <c r="D9379" t="s">
        <v>24</v>
      </c>
      <c r="E9379">
        <v>382521</v>
      </c>
    </row>
    <row r="9380" spans="1:5" hidden="1">
      <c r="A9380">
        <v>2006</v>
      </c>
      <c r="B9380" t="s">
        <v>106</v>
      </c>
      <c r="C9380" t="s">
        <v>23</v>
      </c>
      <c r="D9380" t="s">
        <v>25</v>
      </c>
      <c r="E9380">
        <v>382521</v>
      </c>
    </row>
    <row r="9381" spans="1:5" hidden="1">
      <c r="A9381">
        <v>2006</v>
      </c>
      <c r="B9381" t="s">
        <v>106</v>
      </c>
      <c r="C9381" t="s">
        <v>23</v>
      </c>
      <c r="D9381" t="s">
        <v>26</v>
      </c>
      <c r="E9381">
        <v>0</v>
      </c>
    </row>
    <row r="9382" spans="1:5" hidden="1">
      <c r="A9382">
        <v>2006</v>
      </c>
      <c r="B9382" t="s">
        <v>106</v>
      </c>
      <c r="C9382" t="s">
        <v>23</v>
      </c>
      <c r="D9382" t="s">
        <v>30</v>
      </c>
      <c r="E9382">
        <v>136545</v>
      </c>
    </row>
    <row r="9383" spans="1:5" hidden="1">
      <c r="A9383">
        <v>2006</v>
      </c>
      <c r="B9383" t="s">
        <v>106</v>
      </c>
      <c r="C9383" t="s">
        <v>23</v>
      </c>
      <c r="D9383" t="s">
        <v>31</v>
      </c>
      <c r="E9383">
        <v>0</v>
      </c>
    </row>
    <row r="9384" spans="1:5" hidden="1">
      <c r="A9384">
        <v>2006</v>
      </c>
      <c r="B9384" t="s">
        <v>106</v>
      </c>
      <c r="C9384" t="s">
        <v>23</v>
      </c>
      <c r="D9384" t="s">
        <v>32</v>
      </c>
      <c r="E9384">
        <v>136545</v>
      </c>
    </row>
    <row r="9385" spans="1:5" hidden="1">
      <c r="A9385">
        <v>2006</v>
      </c>
      <c r="B9385" t="s">
        <v>106</v>
      </c>
      <c r="C9385" t="s">
        <v>23</v>
      </c>
      <c r="D9385" t="s">
        <v>33</v>
      </c>
      <c r="E9385">
        <v>443230</v>
      </c>
    </row>
    <row r="9386" spans="1:5" hidden="1">
      <c r="A9386">
        <v>2006</v>
      </c>
      <c r="B9386" t="s">
        <v>106</v>
      </c>
      <c r="C9386" t="s">
        <v>23</v>
      </c>
      <c r="D9386" t="s">
        <v>34</v>
      </c>
      <c r="E9386">
        <v>414798</v>
      </c>
    </row>
    <row r="9387" spans="1:5" hidden="1">
      <c r="A9387">
        <v>2006</v>
      </c>
      <c r="B9387" t="s">
        <v>106</v>
      </c>
      <c r="C9387" t="s">
        <v>23</v>
      </c>
      <c r="D9387" t="s">
        <v>35</v>
      </c>
      <c r="E9387">
        <v>445517</v>
      </c>
    </row>
    <row r="9388" spans="1:5" hidden="1">
      <c r="A9388">
        <v>2006</v>
      </c>
      <c r="B9388" t="s">
        <v>106</v>
      </c>
      <c r="C9388" t="s">
        <v>23</v>
      </c>
      <c r="D9388" t="s">
        <v>36</v>
      </c>
      <c r="E9388">
        <v>12511</v>
      </c>
    </row>
    <row r="9389" spans="1:5" hidden="1">
      <c r="A9389">
        <v>2006</v>
      </c>
      <c r="B9389" t="s">
        <v>106</v>
      </c>
      <c r="C9389" t="s">
        <v>23</v>
      </c>
      <c r="D9389" t="s">
        <v>37</v>
      </c>
      <c r="E9389">
        <v>12511</v>
      </c>
    </row>
    <row r="9390" spans="1:5" hidden="1">
      <c r="A9390">
        <v>2006</v>
      </c>
      <c r="B9390" t="s">
        <v>106</v>
      </c>
      <c r="C9390" t="s">
        <v>23</v>
      </c>
      <c r="D9390" t="s">
        <v>38</v>
      </c>
      <c r="E9390">
        <v>0</v>
      </c>
    </row>
    <row r="9391" spans="1:5" hidden="1">
      <c r="A9391">
        <v>2006</v>
      </c>
      <c r="B9391" t="s">
        <v>106</v>
      </c>
      <c r="C9391" t="s">
        <v>23</v>
      </c>
      <c r="D9391" t="s">
        <v>39</v>
      </c>
      <c r="E9391">
        <v>15921</v>
      </c>
    </row>
    <row r="9392" spans="1:5" hidden="1">
      <c r="A9392">
        <v>2006</v>
      </c>
      <c r="B9392" t="s">
        <v>106</v>
      </c>
      <c r="C9392" t="s">
        <v>23</v>
      </c>
      <c r="D9392" t="s">
        <v>40</v>
      </c>
      <c r="E9392">
        <v>0</v>
      </c>
    </row>
    <row r="9393" spans="1:5" hidden="1">
      <c r="A9393">
        <v>2006</v>
      </c>
      <c r="B9393" t="s">
        <v>106</v>
      </c>
      <c r="C9393" t="s">
        <v>23</v>
      </c>
      <c r="D9393" t="s">
        <v>41</v>
      </c>
      <c r="E9393">
        <v>0</v>
      </c>
    </row>
    <row r="9394" spans="1:5" hidden="1">
      <c r="A9394">
        <v>2006</v>
      </c>
      <c r="B9394" t="s">
        <v>106</v>
      </c>
      <c r="C9394" t="s">
        <v>23</v>
      </c>
      <c r="D9394" t="s">
        <v>42</v>
      </c>
      <c r="E9394">
        <v>0</v>
      </c>
    </row>
    <row r="9395" spans="1:5" hidden="1">
      <c r="A9395">
        <v>2006</v>
      </c>
      <c r="B9395" t="s">
        <v>106</v>
      </c>
      <c r="C9395" t="s">
        <v>23</v>
      </c>
      <c r="D9395" t="s">
        <v>43</v>
      </c>
      <c r="E9395">
        <v>0</v>
      </c>
    </row>
    <row r="9396" spans="1:5" hidden="1">
      <c r="A9396">
        <v>2006</v>
      </c>
      <c r="B9396" t="s">
        <v>106</v>
      </c>
      <c r="C9396" t="s">
        <v>23</v>
      </c>
      <c r="D9396" t="s">
        <v>44</v>
      </c>
      <c r="E9396">
        <v>0</v>
      </c>
    </row>
    <row r="9397" spans="1:5" hidden="1">
      <c r="A9397">
        <v>2006</v>
      </c>
      <c r="B9397" t="s">
        <v>106</v>
      </c>
      <c r="C9397" t="s">
        <v>23</v>
      </c>
      <c r="D9397" t="s">
        <v>45</v>
      </c>
      <c r="E9397">
        <v>0</v>
      </c>
    </row>
    <row r="9398" spans="1:5" hidden="1">
      <c r="A9398">
        <v>2006</v>
      </c>
      <c r="B9398" t="s">
        <v>106</v>
      </c>
      <c r="C9398" t="s">
        <v>23</v>
      </c>
      <c r="D9398" t="s">
        <v>46</v>
      </c>
      <c r="E9398">
        <v>0</v>
      </c>
    </row>
    <row r="9399" spans="1:5" hidden="1">
      <c r="A9399">
        <v>2006</v>
      </c>
      <c r="B9399" t="s">
        <v>106</v>
      </c>
      <c r="C9399" t="s">
        <v>23</v>
      </c>
      <c r="D9399" t="s">
        <v>47</v>
      </c>
      <c r="E9399">
        <v>0</v>
      </c>
    </row>
    <row r="9400" spans="1:5" hidden="1">
      <c r="A9400">
        <v>2006</v>
      </c>
      <c r="B9400" t="s">
        <v>106</v>
      </c>
      <c r="C9400" t="s">
        <v>23</v>
      </c>
      <c r="D9400" t="s">
        <v>48</v>
      </c>
      <c r="E9400">
        <v>62570</v>
      </c>
    </row>
    <row r="9401" spans="1:5" hidden="1">
      <c r="A9401">
        <v>2006</v>
      </c>
      <c r="B9401" t="s">
        <v>106</v>
      </c>
      <c r="C9401" t="s">
        <v>23</v>
      </c>
      <c r="D9401" t="s">
        <v>49</v>
      </c>
      <c r="E9401">
        <v>0</v>
      </c>
    </row>
    <row r="9402" spans="1:5" hidden="1">
      <c r="A9402">
        <v>2006</v>
      </c>
      <c r="B9402" t="s">
        <v>106</v>
      </c>
      <c r="C9402" t="s">
        <v>23</v>
      </c>
      <c r="D9402" t="s">
        <v>50</v>
      </c>
      <c r="E9402">
        <v>0</v>
      </c>
    </row>
    <row r="9403" spans="1:5" hidden="1">
      <c r="A9403">
        <v>2006</v>
      </c>
      <c r="B9403" t="s">
        <v>106</v>
      </c>
      <c r="C9403" t="s">
        <v>23</v>
      </c>
      <c r="D9403" t="s">
        <v>51</v>
      </c>
      <c r="E9403">
        <v>0</v>
      </c>
    </row>
    <row r="9404" spans="1:5" hidden="1">
      <c r="A9404">
        <v>2006</v>
      </c>
      <c r="B9404" t="s">
        <v>106</v>
      </c>
      <c r="C9404" t="s">
        <v>23</v>
      </c>
      <c r="D9404" t="s">
        <v>52</v>
      </c>
      <c r="E9404">
        <v>0</v>
      </c>
    </row>
    <row r="9405" spans="1:5" hidden="1">
      <c r="A9405">
        <v>2006</v>
      </c>
      <c r="B9405" t="s">
        <v>106</v>
      </c>
      <c r="C9405" t="s">
        <v>23</v>
      </c>
      <c r="D9405" t="s">
        <v>53</v>
      </c>
      <c r="E9405">
        <v>0</v>
      </c>
    </row>
    <row r="9406" spans="1:5" hidden="1">
      <c r="A9406">
        <v>2006</v>
      </c>
      <c r="B9406" t="s">
        <v>106</v>
      </c>
      <c r="C9406" t="s">
        <v>23</v>
      </c>
      <c r="D9406" t="s">
        <v>54</v>
      </c>
      <c r="E9406">
        <v>0</v>
      </c>
    </row>
    <row r="9407" spans="1:5" hidden="1">
      <c r="A9407">
        <v>2006</v>
      </c>
      <c r="B9407" t="s">
        <v>106</v>
      </c>
      <c r="C9407" t="s">
        <v>23</v>
      </c>
      <c r="D9407" t="s">
        <v>55</v>
      </c>
      <c r="E9407">
        <v>62570</v>
      </c>
    </row>
    <row r="9408" spans="1:5" hidden="1">
      <c r="A9408">
        <v>2006</v>
      </c>
      <c r="B9408" t="s">
        <v>106</v>
      </c>
      <c r="C9408" t="s">
        <v>23</v>
      </c>
      <c r="D9408" t="s">
        <v>59</v>
      </c>
      <c r="E9408">
        <v>1227671</v>
      </c>
    </row>
    <row r="9409" spans="1:5" hidden="1">
      <c r="A9409">
        <v>2006</v>
      </c>
      <c r="B9409" t="s">
        <v>106</v>
      </c>
      <c r="C9409" t="s">
        <v>23</v>
      </c>
      <c r="D9409" t="s">
        <v>60</v>
      </c>
      <c r="E9409">
        <v>0</v>
      </c>
    </row>
    <row r="9410" spans="1:5" hidden="1">
      <c r="A9410">
        <v>2006</v>
      </c>
      <c r="B9410" t="s">
        <v>106</v>
      </c>
      <c r="C9410" t="s">
        <v>23</v>
      </c>
      <c r="D9410" t="s">
        <v>61</v>
      </c>
      <c r="E9410">
        <v>0</v>
      </c>
    </row>
    <row r="9411" spans="1:5" hidden="1">
      <c r="A9411">
        <v>2006</v>
      </c>
      <c r="B9411" t="s">
        <v>106</v>
      </c>
      <c r="C9411" t="s">
        <v>23</v>
      </c>
      <c r="D9411" t="s">
        <v>62</v>
      </c>
      <c r="E9411">
        <v>62508</v>
      </c>
    </row>
    <row r="9412" spans="1:5" hidden="1">
      <c r="A9412">
        <v>2006</v>
      </c>
      <c r="B9412" t="s">
        <v>106</v>
      </c>
      <c r="C9412" t="s">
        <v>23</v>
      </c>
      <c r="D9412" t="s">
        <v>64</v>
      </c>
      <c r="E9412">
        <v>1165163</v>
      </c>
    </row>
    <row r="9413" spans="1:5" hidden="1">
      <c r="A9413">
        <v>2006</v>
      </c>
      <c r="B9413" t="s">
        <v>106</v>
      </c>
      <c r="C9413" t="s">
        <v>23</v>
      </c>
      <c r="D9413" t="s">
        <v>66</v>
      </c>
      <c r="E9413">
        <v>0</v>
      </c>
    </row>
    <row r="9414" spans="1:5" hidden="1">
      <c r="A9414">
        <v>2006</v>
      </c>
      <c r="B9414" t="s">
        <v>106</v>
      </c>
      <c r="C9414" t="s">
        <v>23</v>
      </c>
      <c r="D9414" t="s">
        <v>67</v>
      </c>
      <c r="E9414">
        <v>193360</v>
      </c>
    </row>
    <row r="9415" spans="1:5" hidden="1">
      <c r="A9415">
        <v>2006</v>
      </c>
      <c r="B9415" t="s">
        <v>106</v>
      </c>
      <c r="C9415" t="s">
        <v>23</v>
      </c>
      <c r="D9415" t="s">
        <v>68</v>
      </c>
      <c r="E9415">
        <v>0</v>
      </c>
    </row>
    <row r="9416" spans="1:5" hidden="1">
      <c r="A9416">
        <v>2006</v>
      </c>
      <c r="B9416" t="s">
        <v>106</v>
      </c>
      <c r="C9416" t="s">
        <v>23</v>
      </c>
      <c r="D9416" t="s">
        <v>69</v>
      </c>
      <c r="E9416">
        <v>193239</v>
      </c>
    </row>
    <row r="9417" spans="1:5" hidden="1">
      <c r="A9417">
        <v>2006</v>
      </c>
      <c r="B9417" t="s">
        <v>106</v>
      </c>
      <c r="C9417" t="s">
        <v>23</v>
      </c>
      <c r="D9417" t="s">
        <v>70</v>
      </c>
      <c r="E9417">
        <v>121</v>
      </c>
    </row>
    <row r="9418" spans="1:5" hidden="1">
      <c r="A9418">
        <v>2006</v>
      </c>
      <c r="B9418" t="s">
        <v>106</v>
      </c>
      <c r="C9418" t="s">
        <v>23</v>
      </c>
      <c r="D9418" t="s">
        <v>71</v>
      </c>
      <c r="E9418">
        <v>4260</v>
      </c>
    </row>
    <row r="9419" spans="1:5" hidden="1">
      <c r="A9419">
        <v>2006</v>
      </c>
      <c r="B9419" t="s">
        <v>106</v>
      </c>
      <c r="C9419" t="s">
        <v>23</v>
      </c>
      <c r="D9419" t="s">
        <v>109</v>
      </c>
      <c r="E9419">
        <v>6836173</v>
      </c>
    </row>
    <row r="9420" spans="1:5" hidden="1">
      <c r="A9420">
        <v>2006</v>
      </c>
      <c r="B9420" t="s">
        <v>106</v>
      </c>
      <c r="C9420" t="s">
        <v>23</v>
      </c>
      <c r="D9420" t="s">
        <v>110</v>
      </c>
      <c r="E9420">
        <v>4466623</v>
      </c>
    </row>
    <row r="9421" spans="1:5" hidden="1">
      <c r="A9421">
        <v>2006</v>
      </c>
      <c r="B9421" t="s">
        <v>106</v>
      </c>
      <c r="C9421" t="s">
        <v>23</v>
      </c>
      <c r="D9421" t="s">
        <v>111</v>
      </c>
      <c r="E9421">
        <v>2369550</v>
      </c>
    </row>
    <row r="9422" spans="1:5" hidden="1">
      <c r="A9422">
        <v>2006</v>
      </c>
      <c r="B9422" t="s">
        <v>106</v>
      </c>
      <c r="C9422" t="s">
        <v>23</v>
      </c>
      <c r="D9422" t="s">
        <v>112</v>
      </c>
      <c r="E9422">
        <v>128691</v>
      </c>
    </row>
    <row r="9423" spans="1:5" hidden="1">
      <c r="A9423">
        <v>2006</v>
      </c>
      <c r="B9423" t="s">
        <v>106</v>
      </c>
      <c r="C9423" t="s">
        <v>81</v>
      </c>
      <c r="D9423" t="s">
        <v>24</v>
      </c>
      <c r="E9423">
        <v>20179</v>
      </c>
    </row>
    <row r="9424" spans="1:5" hidden="1">
      <c r="A9424">
        <v>2006</v>
      </c>
      <c r="B9424" t="s">
        <v>106</v>
      </c>
      <c r="C9424" t="s">
        <v>81</v>
      </c>
      <c r="D9424" t="s">
        <v>25</v>
      </c>
      <c r="E9424">
        <v>20179</v>
      </c>
    </row>
    <row r="9425" spans="1:5" hidden="1">
      <c r="A9425">
        <v>2006</v>
      </c>
      <c r="B9425" t="s">
        <v>106</v>
      </c>
      <c r="C9425" t="s">
        <v>81</v>
      </c>
      <c r="D9425" t="s">
        <v>26</v>
      </c>
      <c r="E9425">
        <v>0</v>
      </c>
    </row>
    <row r="9426" spans="1:5" hidden="1">
      <c r="A9426">
        <v>2006</v>
      </c>
      <c r="B9426" t="s">
        <v>106</v>
      </c>
      <c r="C9426" t="s">
        <v>81</v>
      </c>
      <c r="D9426" t="s">
        <v>27</v>
      </c>
      <c r="E9426">
        <v>34606</v>
      </c>
    </row>
    <row r="9427" spans="1:5" hidden="1">
      <c r="A9427">
        <v>2006</v>
      </c>
      <c r="B9427" t="s">
        <v>106</v>
      </c>
      <c r="C9427" t="s">
        <v>81</v>
      </c>
      <c r="D9427" t="s">
        <v>28</v>
      </c>
      <c r="E9427">
        <v>34606</v>
      </c>
    </row>
    <row r="9428" spans="1:5" hidden="1">
      <c r="A9428">
        <v>2006</v>
      </c>
      <c r="B9428" t="s">
        <v>106</v>
      </c>
      <c r="C9428" t="s">
        <v>81</v>
      </c>
      <c r="D9428" t="s">
        <v>82</v>
      </c>
      <c r="E9428">
        <v>0</v>
      </c>
    </row>
    <row r="9429" spans="1:5" hidden="1">
      <c r="A9429">
        <v>2006</v>
      </c>
      <c r="B9429" t="s">
        <v>106</v>
      </c>
      <c r="C9429" t="s">
        <v>81</v>
      </c>
      <c r="D9429" t="s">
        <v>83</v>
      </c>
      <c r="E9429">
        <v>34606</v>
      </c>
    </row>
    <row r="9430" spans="1:5" hidden="1">
      <c r="A9430">
        <v>2006</v>
      </c>
      <c r="B9430" t="s">
        <v>106</v>
      </c>
      <c r="C9430" t="s">
        <v>81</v>
      </c>
      <c r="D9430" t="s">
        <v>84</v>
      </c>
      <c r="E9430">
        <v>0</v>
      </c>
    </row>
    <row r="9431" spans="1:5" hidden="1">
      <c r="A9431">
        <v>2006</v>
      </c>
      <c r="B9431" t="s">
        <v>106</v>
      </c>
      <c r="C9431" t="s">
        <v>81</v>
      </c>
      <c r="D9431" t="s">
        <v>29</v>
      </c>
      <c r="E9431">
        <v>0</v>
      </c>
    </row>
    <row r="9432" spans="1:5" hidden="1">
      <c r="A9432">
        <v>2006</v>
      </c>
      <c r="B9432" t="s">
        <v>106</v>
      </c>
      <c r="C9432" t="s">
        <v>81</v>
      </c>
      <c r="D9432" t="s">
        <v>33</v>
      </c>
      <c r="E9432">
        <v>1337512</v>
      </c>
    </row>
    <row r="9433" spans="1:5" hidden="1">
      <c r="A9433">
        <v>2006</v>
      </c>
      <c r="B9433" t="s">
        <v>106</v>
      </c>
      <c r="C9433" t="s">
        <v>81</v>
      </c>
      <c r="D9433" t="s">
        <v>34</v>
      </c>
      <c r="E9433">
        <v>576431</v>
      </c>
    </row>
    <row r="9434" spans="1:5" hidden="1">
      <c r="A9434">
        <v>2006</v>
      </c>
      <c r="B9434" t="s">
        <v>106</v>
      </c>
      <c r="C9434" t="s">
        <v>81</v>
      </c>
      <c r="D9434" t="s">
        <v>35</v>
      </c>
      <c r="E9434">
        <v>498964</v>
      </c>
    </row>
    <row r="9435" spans="1:5" hidden="1">
      <c r="A9435">
        <v>2006</v>
      </c>
      <c r="B9435" t="s">
        <v>106</v>
      </c>
      <c r="C9435" t="s">
        <v>81</v>
      </c>
      <c r="D9435" t="s">
        <v>36</v>
      </c>
      <c r="E9435">
        <v>175190</v>
      </c>
    </row>
    <row r="9436" spans="1:5" hidden="1">
      <c r="A9436">
        <v>2006</v>
      </c>
      <c r="B9436" t="s">
        <v>106</v>
      </c>
      <c r="C9436" t="s">
        <v>81</v>
      </c>
      <c r="D9436" t="s">
        <v>37</v>
      </c>
      <c r="E9436">
        <v>175190</v>
      </c>
    </row>
    <row r="9437" spans="1:5" hidden="1">
      <c r="A9437">
        <v>2006</v>
      </c>
      <c r="B9437" t="s">
        <v>106</v>
      </c>
      <c r="C9437" t="s">
        <v>81</v>
      </c>
      <c r="D9437" t="s">
        <v>38</v>
      </c>
      <c r="E9437">
        <v>0</v>
      </c>
    </row>
    <row r="9438" spans="1:5" hidden="1">
      <c r="A9438">
        <v>2006</v>
      </c>
      <c r="B9438" t="s">
        <v>106</v>
      </c>
      <c r="C9438" t="s">
        <v>81</v>
      </c>
      <c r="D9438" t="s">
        <v>39</v>
      </c>
      <c r="E9438">
        <v>585891</v>
      </c>
    </row>
    <row r="9439" spans="1:5" hidden="1">
      <c r="A9439">
        <v>2006</v>
      </c>
      <c r="B9439" t="s">
        <v>106</v>
      </c>
      <c r="C9439" t="s">
        <v>81</v>
      </c>
      <c r="D9439" t="s">
        <v>40</v>
      </c>
      <c r="E9439">
        <v>0</v>
      </c>
    </row>
    <row r="9440" spans="1:5" hidden="1">
      <c r="A9440">
        <v>2006</v>
      </c>
      <c r="B9440" t="s">
        <v>106</v>
      </c>
      <c r="C9440" t="s">
        <v>81</v>
      </c>
      <c r="D9440" t="s">
        <v>41</v>
      </c>
      <c r="E9440">
        <v>0</v>
      </c>
    </row>
    <row r="9441" spans="1:5" hidden="1">
      <c r="A9441">
        <v>2006</v>
      </c>
      <c r="B9441" t="s">
        <v>106</v>
      </c>
      <c r="C9441" t="s">
        <v>81</v>
      </c>
      <c r="D9441" t="s">
        <v>42</v>
      </c>
      <c r="E9441">
        <v>0</v>
      </c>
    </row>
    <row r="9442" spans="1:5" hidden="1">
      <c r="A9442">
        <v>2006</v>
      </c>
      <c r="B9442" t="s">
        <v>106</v>
      </c>
      <c r="C9442" t="s">
        <v>81</v>
      </c>
      <c r="D9442" t="s">
        <v>43</v>
      </c>
      <c r="E9442">
        <v>0</v>
      </c>
    </row>
    <row r="9443" spans="1:5" hidden="1">
      <c r="A9443">
        <v>2006</v>
      </c>
      <c r="B9443" t="s">
        <v>106</v>
      </c>
      <c r="C9443" t="s">
        <v>81</v>
      </c>
      <c r="D9443" t="s">
        <v>44</v>
      </c>
      <c r="E9443">
        <v>0</v>
      </c>
    </row>
    <row r="9444" spans="1:5" hidden="1">
      <c r="A9444">
        <v>2006</v>
      </c>
      <c r="B9444" t="s">
        <v>106</v>
      </c>
      <c r="C9444" t="s">
        <v>81</v>
      </c>
      <c r="D9444" t="s">
        <v>45</v>
      </c>
      <c r="E9444">
        <v>0</v>
      </c>
    </row>
    <row r="9445" spans="1:5" hidden="1">
      <c r="A9445">
        <v>2006</v>
      </c>
      <c r="B9445" t="s">
        <v>106</v>
      </c>
      <c r="C9445" t="s">
        <v>81</v>
      </c>
      <c r="D9445" t="s">
        <v>46</v>
      </c>
      <c r="E9445">
        <v>0</v>
      </c>
    </row>
    <row r="9446" spans="1:5" hidden="1">
      <c r="A9446">
        <v>2006</v>
      </c>
      <c r="B9446" t="s">
        <v>106</v>
      </c>
      <c r="C9446" t="s">
        <v>81</v>
      </c>
      <c r="D9446" t="s">
        <v>47</v>
      </c>
      <c r="E9446">
        <v>0</v>
      </c>
    </row>
    <row r="9447" spans="1:5" hidden="1">
      <c r="A9447">
        <v>2006</v>
      </c>
      <c r="B9447" t="s">
        <v>106</v>
      </c>
      <c r="C9447" t="s">
        <v>81</v>
      </c>
      <c r="D9447" t="s">
        <v>48</v>
      </c>
      <c r="E9447">
        <v>2778</v>
      </c>
    </row>
    <row r="9448" spans="1:5" hidden="1">
      <c r="A9448">
        <v>2006</v>
      </c>
      <c r="B9448" t="s">
        <v>106</v>
      </c>
      <c r="C9448" t="s">
        <v>81</v>
      </c>
      <c r="D9448" t="s">
        <v>49</v>
      </c>
      <c r="E9448">
        <v>0</v>
      </c>
    </row>
    <row r="9449" spans="1:5" hidden="1">
      <c r="A9449">
        <v>2006</v>
      </c>
      <c r="B9449" t="s">
        <v>106</v>
      </c>
      <c r="C9449" t="s">
        <v>81</v>
      </c>
      <c r="D9449" t="s">
        <v>50</v>
      </c>
      <c r="E9449">
        <v>0</v>
      </c>
    </row>
    <row r="9450" spans="1:5" hidden="1">
      <c r="A9450">
        <v>2006</v>
      </c>
      <c r="B9450" t="s">
        <v>106</v>
      </c>
      <c r="C9450" t="s">
        <v>81</v>
      </c>
      <c r="D9450" t="s">
        <v>51</v>
      </c>
      <c r="E9450">
        <v>0</v>
      </c>
    </row>
    <row r="9451" spans="1:5" hidden="1">
      <c r="A9451">
        <v>2006</v>
      </c>
      <c r="B9451" t="s">
        <v>106</v>
      </c>
      <c r="C9451" t="s">
        <v>81</v>
      </c>
      <c r="D9451" t="s">
        <v>52</v>
      </c>
      <c r="E9451">
        <v>0</v>
      </c>
    </row>
    <row r="9452" spans="1:5" hidden="1">
      <c r="A9452">
        <v>2006</v>
      </c>
      <c r="B9452" t="s">
        <v>106</v>
      </c>
      <c r="C9452" t="s">
        <v>81</v>
      </c>
      <c r="D9452" t="s">
        <v>53</v>
      </c>
      <c r="E9452">
        <v>0</v>
      </c>
    </row>
    <row r="9453" spans="1:5" hidden="1">
      <c r="A9453">
        <v>2006</v>
      </c>
      <c r="B9453" t="s">
        <v>106</v>
      </c>
      <c r="C9453" t="s">
        <v>81</v>
      </c>
      <c r="D9453" t="s">
        <v>54</v>
      </c>
      <c r="E9453">
        <v>0</v>
      </c>
    </row>
    <row r="9454" spans="1:5" hidden="1">
      <c r="A9454">
        <v>2006</v>
      </c>
      <c r="B9454" t="s">
        <v>106</v>
      </c>
      <c r="C9454" t="s">
        <v>81</v>
      </c>
      <c r="D9454" t="s">
        <v>55</v>
      </c>
      <c r="E9454">
        <v>2778</v>
      </c>
    </row>
    <row r="9455" spans="1:5" hidden="1">
      <c r="A9455">
        <v>2006</v>
      </c>
      <c r="B9455" t="s">
        <v>106</v>
      </c>
      <c r="C9455" t="s">
        <v>81</v>
      </c>
      <c r="D9455" t="s">
        <v>59</v>
      </c>
      <c r="E9455">
        <v>857586</v>
      </c>
    </row>
    <row r="9456" spans="1:5" hidden="1">
      <c r="A9456">
        <v>2006</v>
      </c>
      <c r="B9456" t="s">
        <v>106</v>
      </c>
      <c r="C9456" t="s">
        <v>81</v>
      </c>
      <c r="D9456" t="s">
        <v>60</v>
      </c>
      <c r="E9456">
        <v>0</v>
      </c>
    </row>
    <row r="9457" spans="1:5" hidden="1">
      <c r="A9457">
        <v>2006</v>
      </c>
      <c r="B9457" t="s">
        <v>106</v>
      </c>
      <c r="C9457" t="s">
        <v>81</v>
      </c>
      <c r="D9457" t="s">
        <v>61</v>
      </c>
      <c r="E9457">
        <v>0</v>
      </c>
    </row>
    <row r="9458" spans="1:5" hidden="1">
      <c r="A9458">
        <v>2006</v>
      </c>
      <c r="B9458" t="s">
        <v>106</v>
      </c>
      <c r="C9458" t="s">
        <v>81</v>
      </c>
      <c r="D9458" t="s">
        <v>62</v>
      </c>
      <c r="E9458">
        <v>6517</v>
      </c>
    </row>
    <row r="9459" spans="1:5" hidden="1">
      <c r="A9459">
        <v>2006</v>
      </c>
      <c r="B9459" t="s">
        <v>106</v>
      </c>
      <c r="C9459" t="s">
        <v>81</v>
      </c>
      <c r="D9459" t="s">
        <v>64</v>
      </c>
      <c r="E9459">
        <v>719684</v>
      </c>
    </row>
    <row r="9460" spans="1:5" hidden="1">
      <c r="A9460">
        <v>2006</v>
      </c>
      <c r="B9460" t="s">
        <v>106</v>
      </c>
      <c r="C9460" t="s">
        <v>81</v>
      </c>
      <c r="D9460" t="s">
        <v>65</v>
      </c>
      <c r="E9460">
        <v>131385</v>
      </c>
    </row>
    <row r="9461" spans="1:5" hidden="1">
      <c r="A9461">
        <v>2006</v>
      </c>
      <c r="B9461" t="s">
        <v>106</v>
      </c>
      <c r="C9461" t="s">
        <v>81</v>
      </c>
      <c r="D9461" t="s">
        <v>66</v>
      </c>
      <c r="E9461">
        <v>0</v>
      </c>
    </row>
    <row r="9462" spans="1:5" hidden="1">
      <c r="A9462">
        <v>2006</v>
      </c>
      <c r="B9462" t="s">
        <v>106</v>
      </c>
      <c r="C9462" t="s">
        <v>81</v>
      </c>
      <c r="D9462" t="s">
        <v>67</v>
      </c>
      <c r="E9462">
        <v>6940</v>
      </c>
    </row>
    <row r="9463" spans="1:5" hidden="1">
      <c r="A9463">
        <v>2006</v>
      </c>
      <c r="B9463" t="s">
        <v>106</v>
      </c>
      <c r="C9463" t="s">
        <v>81</v>
      </c>
      <c r="D9463" t="s">
        <v>68</v>
      </c>
      <c r="E9463">
        <v>0</v>
      </c>
    </row>
    <row r="9464" spans="1:5" hidden="1">
      <c r="A9464">
        <v>2006</v>
      </c>
      <c r="B9464" t="s">
        <v>106</v>
      </c>
      <c r="C9464" t="s">
        <v>81</v>
      </c>
      <c r="D9464" t="s">
        <v>69</v>
      </c>
      <c r="E9464">
        <v>0</v>
      </c>
    </row>
    <row r="9465" spans="1:5" hidden="1">
      <c r="A9465">
        <v>2006</v>
      </c>
      <c r="B9465" t="s">
        <v>106</v>
      </c>
      <c r="C9465" t="s">
        <v>81</v>
      </c>
      <c r="D9465" t="s">
        <v>70</v>
      </c>
      <c r="E9465">
        <v>6940</v>
      </c>
    </row>
    <row r="9466" spans="1:5" hidden="1">
      <c r="A9466">
        <v>2006</v>
      </c>
      <c r="B9466" t="s">
        <v>106</v>
      </c>
      <c r="C9466" t="s">
        <v>81</v>
      </c>
      <c r="D9466" t="s">
        <v>113</v>
      </c>
      <c r="E9466">
        <v>10386679</v>
      </c>
    </row>
    <row r="9467" spans="1:5" hidden="1">
      <c r="A9467">
        <v>2006</v>
      </c>
      <c r="B9467" t="s">
        <v>106</v>
      </c>
      <c r="C9467" t="s">
        <v>81</v>
      </c>
      <c r="D9467" t="s">
        <v>114</v>
      </c>
      <c r="E9467">
        <v>8777086</v>
      </c>
    </row>
    <row r="9468" spans="1:5" hidden="1">
      <c r="A9468">
        <v>2006</v>
      </c>
      <c r="B9468" t="s">
        <v>106</v>
      </c>
      <c r="C9468" t="s">
        <v>81</v>
      </c>
      <c r="D9468" t="s">
        <v>115</v>
      </c>
      <c r="E9468">
        <v>1609593</v>
      </c>
    </row>
    <row r="9469" spans="1:5" hidden="1">
      <c r="A9469">
        <v>2006</v>
      </c>
      <c r="B9469" t="s">
        <v>106</v>
      </c>
      <c r="C9469" t="s">
        <v>81</v>
      </c>
      <c r="D9469" t="s">
        <v>116</v>
      </c>
      <c r="E9469">
        <v>20505</v>
      </c>
    </row>
    <row r="9470" spans="1:5" hidden="1">
      <c r="A9470">
        <v>2007</v>
      </c>
      <c r="B9470" t="s">
        <v>6</v>
      </c>
      <c r="C9470" t="s">
        <v>7</v>
      </c>
      <c r="D9470" t="s">
        <v>263</v>
      </c>
      <c r="E9470">
        <v>226044</v>
      </c>
    </row>
    <row r="9471" spans="1:5" hidden="1">
      <c r="A9471">
        <v>2007</v>
      </c>
      <c r="B9471" t="s">
        <v>6</v>
      </c>
      <c r="C9471" t="s">
        <v>7</v>
      </c>
      <c r="D9471" t="s">
        <v>8</v>
      </c>
      <c r="E9471">
        <v>1064074</v>
      </c>
    </row>
    <row r="9472" spans="1:5" hidden="1">
      <c r="A9472">
        <v>2007</v>
      </c>
      <c r="B9472" t="s">
        <v>6</v>
      </c>
      <c r="C9472" t="s">
        <v>7</v>
      </c>
      <c r="D9472" t="s">
        <v>9</v>
      </c>
      <c r="E9472">
        <v>2182306</v>
      </c>
    </row>
    <row r="9473" spans="1:6" hidden="1">
      <c r="A9473">
        <v>2007</v>
      </c>
      <c r="B9473" t="s">
        <v>6</v>
      </c>
      <c r="C9473" t="s">
        <v>10</v>
      </c>
      <c r="D9473" t="s">
        <v>11</v>
      </c>
      <c r="E9473">
        <v>1741776</v>
      </c>
    </row>
    <row r="9474" spans="1:6" hidden="1">
      <c r="A9474">
        <v>2007</v>
      </c>
      <c r="B9474" t="s">
        <v>6</v>
      </c>
      <c r="C9474" t="s">
        <v>10</v>
      </c>
      <c r="D9474" t="s">
        <v>12</v>
      </c>
      <c r="E9474">
        <v>21509327</v>
      </c>
    </row>
    <row r="9475" spans="1:6" hidden="1">
      <c r="A9475">
        <v>2007</v>
      </c>
      <c r="B9475" t="s">
        <v>6</v>
      </c>
      <c r="C9475" t="s">
        <v>10</v>
      </c>
      <c r="D9475" t="s">
        <v>13</v>
      </c>
      <c r="E9475">
        <v>18105280</v>
      </c>
    </row>
    <row r="9476" spans="1:6" hidden="1">
      <c r="A9476">
        <v>2007</v>
      </c>
      <c r="B9476" t="s">
        <v>6</v>
      </c>
      <c r="C9476" t="s">
        <v>10</v>
      </c>
      <c r="D9476" t="s">
        <v>14</v>
      </c>
      <c r="E9476">
        <v>9121221</v>
      </c>
    </row>
    <row r="9477" spans="1:6" hidden="1">
      <c r="A9477">
        <v>2007</v>
      </c>
      <c r="B9477" t="s">
        <v>6</v>
      </c>
      <c r="C9477" t="s">
        <v>10</v>
      </c>
      <c r="D9477" t="s">
        <v>15</v>
      </c>
      <c r="E9477">
        <v>7708584</v>
      </c>
    </row>
    <row r="9478" spans="1:6" hidden="1">
      <c r="A9478">
        <v>2007</v>
      </c>
      <c r="B9478" t="s">
        <v>6</v>
      </c>
      <c r="C9478" t="s">
        <v>10</v>
      </c>
      <c r="D9478" t="s">
        <v>16</v>
      </c>
      <c r="E9478">
        <v>1412637</v>
      </c>
    </row>
    <row r="9479" spans="1:6" hidden="1">
      <c r="A9479">
        <v>2007</v>
      </c>
      <c r="B9479" t="s">
        <v>6</v>
      </c>
      <c r="C9479" t="s">
        <v>10</v>
      </c>
      <c r="D9479" t="s">
        <v>17</v>
      </c>
      <c r="E9479">
        <v>0</v>
      </c>
      <c r="F9479">
        <v>20</v>
      </c>
    </row>
    <row r="9480" spans="1:6" hidden="1">
      <c r="A9480">
        <v>2007</v>
      </c>
      <c r="B9480" t="s">
        <v>6</v>
      </c>
      <c r="C9480" t="s">
        <v>10</v>
      </c>
      <c r="D9480" t="s">
        <v>18</v>
      </c>
      <c r="E9480">
        <v>20834973</v>
      </c>
    </row>
    <row r="9481" spans="1:6" hidden="1">
      <c r="A9481">
        <v>2007</v>
      </c>
      <c r="B9481" t="s">
        <v>6</v>
      </c>
      <c r="C9481" t="s">
        <v>10</v>
      </c>
      <c r="D9481" t="s">
        <v>19</v>
      </c>
      <c r="E9481">
        <v>21178288</v>
      </c>
    </row>
    <row r="9482" spans="1:6" hidden="1">
      <c r="A9482">
        <v>2007</v>
      </c>
      <c r="B9482" t="s">
        <v>6</v>
      </c>
      <c r="C9482" t="s">
        <v>10</v>
      </c>
      <c r="D9482" t="s">
        <v>20</v>
      </c>
      <c r="E9482">
        <v>21178288</v>
      </c>
    </row>
    <row r="9483" spans="1:6" hidden="1">
      <c r="A9483">
        <v>2007</v>
      </c>
      <c r="B9483" t="s">
        <v>6</v>
      </c>
      <c r="C9483" t="s">
        <v>10</v>
      </c>
      <c r="D9483" t="s">
        <v>21</v>
      </c>
      <c r="E9483">
        <v>4736096</v>
      </c>
    </row>
    <row r="9484" spans="1:6" hidden="1">
      <c r="A9484">
        <v>2007</v>
      </c>
      <c r="B9484" t="s">
        <v>6</v>
      </c>
      <c r="C9484" t="s">
        <v>10</v>
      </c>
      <c r="D9484" t="s">
        <v>22</v>
      </c>
      <c r="E9484">
        <v>-4246156</v>
      </c>
    </row>
    <row r="9485" spans="1:6" hidden="1">
      <c r="A9485">
        <v>2007</v>
      </c>
      <c r="B9485" t="s">
        <v>6</v>
      </c>
      <c r="C9485" t="s">
        <v>23</v>
      </c>
      <c r="D9485" t="s">
        <v>24</v>
      </c>
      <c r="E9485">
        <v>9986558</v>
      </c>
    </row>
    <row r="9486" spans="1:6" hidden="1">
      <c r="A9486">
        <v>2007</v>
      </c>
      <c r="B9486" t="s">
        <v>6</v>
      </c>
      <c r="C9486" t="s">
        <v>23</v>
      </c>
      <c r="D9486" t="s">
        <v>25</v>
      </c>
      <c r="E9486">
        <v>8489124</v>
      </c>
    </row>
    <row r="9487" spans="1:6" hidden="1">
      <c r="A9487">
        <v>2007</v>
      </c>
      <c r="B9487" t="s">
        <v>6</v>
      </c>
      <c r="C9487" t="s">
        <v>23</v>
      </c>
      <c r="D9487" t="s">
        <v>26</v>
      </c>
      <c r="E9487">
        <v>1497434</v>
      </c>
    </row>
    <row r="9488" spans="1:6" hidden="1">
      <c r="A9488">
        <v>2007</v>
      </c>
      <c r="B9488" t="s">
        <v>6</v>
      </c>
      <c r="C9488" t="s">
        <v>23</v>
      </c>
      <c r="D9488" t="s">
        <v>27</v>
      </c>
      <c r="E9488">
        <v>2748867</v>
      </c>
    </row>
    <row r="9489" spans="1:5" hidden="1">
      <c r="A9489">
        <v>2007</v>
      </c>
      <c r="B9489" t="s">
        <v>6</v>
      </c>
      <c r="C9489" t="s">
        <v>23</v>
      </c>
      <c r="D9489" t="s">
        <v>28</v>
      </c>
      <c r="E9489">
        <v>2574168</v>
      </c>
    </row>
    <row r="9490" spans="1:5" hidden="1">
      <c r="A9490">
        <v>2007</v>
      </c>
      <c r="B9490" t="s">
        <v>6</v>
      </c>
      <c r="C9490" t="s">
        <v>23</v>
      </c>
      <c r="D9490" t="s">
        <v>29</v>
      </c>
      <c r="E9490">
        <v>174699</v>
      </c>
    </row>
    <row r="9491" spans="1:5" hidden="1">
      <c r="A9491">
        <v>2007</v>
      </c>
      <c r="B9491" t="s">
        <v>6</v>
      </c>
      <c r="C9491" t="s">
        <v>23</v>
      </c>
      <c r="D9491" t="s">
        <v>30</v>
      </c>
      <c r="E9491">
        <v>196434</v>
      </c>
    </row>
    <row r="9492" spans="1:5" hidden="1">
      <c r="A9492">
        <v>2007</v>
      </c>
      <c r="B9492" t="s">
        <v>6</v>
      </c>
      <c r="C9492" t="s">
        <v>23</v>
      </c>
      <c r="D9492" t="s">
        <v>31</v>
      </c>
      <c r="E9492">
        <v>55170</v>
      </c>
    </row>
    <row r="9493" spans="1:5" hidden="1">
      <c r="A9493">
        <v>2007</v>
      </c>
      <c r="B9493" t="s">
        <v>6</v>
      </c>
      <c r="C9493" t="s">
        <v>23</v>
      </c>
      <c r="D9493" t="s">
        <v>32</v>
      </c>
      <c r="E9493">
        <v>141264</v>
      </c>
    </row>
    <row r="9494" spans="1:5" hidden="1">
      <c r="A9494">
        <v>2007</v>
      </c>
      <c r="B9494" t="s">
        <v>6</v>
      </c>
      <c r="C9494" t="s">
        <v>23</v>
      </c>
      <c r="D9494" t="s">
        <v>33</v>
      </c>
      <c r="E9494">
        <v>5234262</v>
      </c>
    </row>
    <row r="9495" spans="1:5" hidden="1">
      <c r="A9495">
        <v>2007</v>
      </c>
      <c r="B9495" t="s">
        <v>6</v>
      </c>
      <c r="C9495" t="s">
        <v>23</v>
      </c>
      <c r="D9495" t="s">
        <v>34</v>
      </c>
      <c r="E9495">
        <v>2458426</v>
      </c>
    </row>
    <row r="9496" spans="1:5" hidden="1">
      <c r="A9496">
        <v>2007</v>
      </c>
      <c r="B9496" t="s">
        <v>6</v>
      </c>
      <c r="C9496" t="s">
        <v>23</v>
      </c>
      <c r="D9496" t="s">
        <v>35</v>
      </c>
      <c r="E9496">
        <v>2491738</v>
      </c>
    </row>
    <row r="9497" spans="1:5" hidden="1">
      <c r="A9497">
        <v>2007</v>
      </c>
      <c r="B9497" t="s">
        <v>6</v>
      </c>
      <c r="C9497" t="s">
        <v>23</v>
      </c>
      <c r="D9497" t="s">
        <v>36</v>
      </c>
      <c r="E9497">
        <v>2114720</v>
      </c>
    </row>
    <row r="9498" spans="1:5" hidden="1">
      <c r="A9498">
        <v>2007</v>
      </c>
      <c r="B9498" t="s">
        <v>6</v>
      </c>
      <c r="C9498" t="s">
        <v>23</v>
      </c>
      <c r="D9498" t="s">
        <v>37</v>
      </c>
      <c r="E9498">
        <v>1300346</v>
      </c>
    </row>
    <row r="9499" spans="1:5" hidden="1">
      <c r="A9499">
        <v>2007</v>
      </c>
      <c r="B9499" t="s">
        <v>6</v>
      </c>
      <c r="C9499" t="s">
        <v>23</v>
      </c>
      <c r="D9499" t="s">
        <v>38</v>
      </c>
      <c r="E9499">
        <v>814374</v>
      </c>
    </row>
    <row r="9500" spans="1:5" hidden="1">
      <c r="A9500">
        <v>2007</v>
      </c>
      <c r="B9500" t="s">
        <v>6</v>
      </c>
      <c r="C9500" t="s">
        <v>23</v>
      </c>
      <c r="D9500" t="s">
        <v>39</v>
      </c>
      <c r="E9500">
        <v>481136</v>
      </c>
    </row>
    <row r="9501" spans="1:5" hidden="1">
      <c r="A9501">
        <v>2007</v>
      </c>
      <c r="B9501" t="s">
        <v>6</v>
      </c>
      <c r="C9501" t="s">
        <v>23</v>
      </c>
      <c r="D9501" t="s">
        <v>40</v>
      </c>
      <c r="E9501">
        <v>148243</v>
      </c>
    </row>
    <row r="9502" spans="1:5" hidden="1">
      <c r="A9502">
        <v>2007</v>
      </c>
      <c r="B9502" t="s">
        <v>6</v>
      </c>
      <c r="C9502" t="s">
        <v>23</v>
      </c>
      <c r="D9502" t="s">
        <v>41</v>
      </c>
      <c r="E9502">
        <v>7145</v>
      </c>
    </row>
    <row r="9503" spans="1:5" hidden="1">
      <c r="A9503">
        <v>2007</v>
      </c>
      <c r="B9503" t="s">
        <v>6</v>
      </c>
      <c r="C9503" t="s">
        <v>23</v>
      </c>
      <c r="D9503" t="s">
        <v>42</v>
      </c>
      <c r="E9503">
        <v>8292</v>
      </c>
    </row>
    <row r="9504" spans="1:5" hidden="1">
      <c r="A9504">
        <v>2007</v>
      </c>
      <c r="B9504" t="s">
        <v>6</v>
      </c>
      <c r="C9504" t="s">
        <v>23</v>
      </c>
      <c r="D9504" t="s">
        <v>43</v>
      </c>
      <c r="E9504">
        <v>132805</v>
      </c>
    </row>
    <row r="9505" spans="1:5" hidden="1">
      <c r="A9505">
        <v>2007</v>
      </c>
      <c r="B9505" t="s">
        <v>6</v>
      </c>
      <c r="C9505" t="s">
        <v>23</v>
      </c>
      <c r="D9505" t="s">
        <v>44</v>
      </c>
      <c r="E9505">
        <v>31738</v>
      </c>
    </row>
    <row r="9506" spans="1:5" hidden="1">
      <c r="A9506">
        <v>2007</v>
      </c>
      <c r="B9506" t="s">
        <v>6</v>
      </c>
      <c r="C9506" t="s">
        <v>23</v>
      </c>
      <c r="D9506" t="s">
        <v>45</v>
      </c>
      <c r="E9506">
        <v>1872703</v>
      </c>
    </row>
    <row r="9507" spans="1:5" hidden="1">
      <c r="A9507">
        <v>2007</v>
      </c>
      <c r="B9507" t="s">
        <v>6</v>
      </c>
      <c r="C9507" t="s">
        <v>23</v>
      </c>
      <c r="D9507" t="s">
        <v>46</v>
      </c>
      <c r="E9507">
        <v>1856730</v>
      </c>
    </row>
    <row r="9508" spans="1:5" hidden="1">
      <c r="A9508">
        <v>2007</v>
      </c>
      <c r="B9508" t="s">
        <v>6</v>
      </c>
      <c r="C9508" t="s">
        <v>23</v>
      </c>
      <c r="D9508" t="s">
        <v>47</v>
      </c>
      <c r="E9508">
        <v>15973</v>
      </c>
    </row>
    <row r="9509" spans="1:5" hidden="1">
      <c r="A9509">
        <v>2007</v>
      </c>
      <c r="B9509" t="s">
        <v>6</v>
      </c>
      <c r="C9509" t="s">
        <v>23</v>
      </c>
      <c r="D9509" t="s">
        <v>48</v>
      </c>
      <c r="E9509">
        <v>5581540</v>
      </c>
    </row>
    <row r="9510" spans="1:5" hidden="1">
      <c r="A9510">
        <v>2007</v>
      </c>
      <c r="B9510" t="s">
        <v>6</v>
      </c>
      <c r="C9510" t="s">
        <v>23</v>
      </c>
      <c r="D9510" t="s">
        <v>49</v>
      </c>
      <c r="E9510">
        <v>2070736</v>
      </c>
    </row>
    <row r="9511" spans="1:5" hidden="1">
      <c r="A9511">
        <v>2007</v>
      </c>
      <c r="B9511" t="s">
        <v>6</v>
      </c>
      <c r="C9511" t="s">
        <v>23</v>
      </c>
      <c r="D9511" t="s">
        <v>50</v>
      </c>
      <c r="E9511">
        <v>1369240</v>
      </c>
    </row>
    <row r="9512" spans="1:5" hidden="1">
      <c r="A9512">
        <v>2007</v>
      </c>
      <c r="B9512" t="s">
        <v>6</v>
      </c>
      <c r="C9512" t="s">
        <v>23</v>
      </c>
      <c r="D9512" t="s">
        <v>51</v>
      </c>
      <c r="E9512">
        <v>128194</v>
      </c>
    </row>
    <row r="9513" spans="1:5" hidden="1">
      <c r="A9513">
        <v>2007</v>
      </c>
      <c r="B9513" t="s">
        <v>6</v>
      </c>
      <c r="C9513" t="s">
        <v>23</v>
      </c>
      <c r="D9513" t="s">
        <v>52</v>
      </c>
      <c r="E9513">
        <v>565010</v>
      </c>
    </row>
    <row r="9514" spans="1:5" hidden="1">
      <c r="A9514">
        <v>2007</v>
      </c>
      <c r="B9514" t="s">
        <v>6</v>
      </c>
      <c r="C9514" t="s">
        <v>23</v>
      </c>
      <c r="D9514" t="s">
        <v>53</v>
      </c>
      <c r="E9514">
        <v>8292</v>
      </c>
    </row>
    <row r="9515" spans="1:5" hidden="1">
      <c r="A9515">
        <v>2007</v>
      </c>
      <c r="B9515" t="s">
        <v>6</v>
      </c>
      <c r="C9515" t="s">
        <v>23</v>
      </c>
      <c r="D9515" t="s">
        <v>54</v>
      </c>
      <c r="E9515">
        <v>0</v>
      </c>
    </row>
    <row r="9516" spans="1:5" hidden="1">
      <c r="A9516">
        <v>2007</v>
      </c>
      <c r="B9516" t="s">
        <v>6</v>
      </c>
      <c r="C9516" t="s">
        <v>23</v>
      </c>
      <c r="D9516" t="s">
        <v>55</v>
      </c>
      <c r="E9516">
        <v>1669193</v>
      </c>
    </row>
    <row r="9517" spans="1:5" hidden="1">
      <c r="A9517">
        <v>2007</v>
      </c>
      <c r="B9517" t="s">
        <v>6</v>
      </c>
      <c r="C9517" t="s">
        <v>23</v>
      </c>
      <c r="D9517" t="s">
        <v>56</v>
      </c>
      <c r="E9517">
        <v>1841612</v>
      </c>
    </row>
    <row r="9518" spans="1:5" hidden="1">
      <c r="A9518">
        <v>2007</v>
      </c>
      <c r="B9518" t="s">
        <v>6</v>
      </c>
      <c r="C9518" t="s">
        <v>23</v>
      </c>
      <c r="D9518" t="s">
        <v>57</v>
      </c>
      <c r="E9518">
        <v>1567916</v>
      </c>
    </row>
    <row r="9519" spans="1:5" hidden="1">
      <c r="A9519">
        <v>2007</v>
      </c>
      <c r="B9519" t="s">
        <v>6</v>
      </c>
      <c r="C9519" t="s">
        <v>23</v>
      </c>
      <c r="D9519" t="s">
        <v>58</v>
      </c>
      <c r="E9519">
        <v>273696</v>
      </c>
    </row>
    <row r="9520" spans="1:5" hidden="1">
      <c r="A9520">
        <v>2007</v>
      </c>
      <c r="B9520" t="s">
        <v>6</v>
      </c>
      <c r="C9520" t="s">
        <v>23</v>
      </c>
      <c r="D9520" t="s">
        <v>59</v>
      </c>
      <c r="E9520">
        <v>2492949</v>
      </c>
    </row>
    <row r="9521" spans="1:5" hidden="1">
      <c r="A9521">
        <v>2007</v>
      </c>
      <c r="B9521" t="s">
        <v>6</v>
      </c>
      <c r="C9521" t="s">
        <v>23</v>
      </c>
      <c r="D9521" t="s">
        <v>60</v>
      </c>
      <c r="E9521">
        <v>218914</v>
      </c>
    </row>
    <row r="9522" spans="1:5" hidden="1">
      <c r="A9522">
        <v>2007</v>
      </c>
      <c r="B9522" t="s">
        <v>6</v>
      </c>
      <c r="C9522" t="s">
        <v>23</v>
      </c>
      <c r="D9522" t="s">
        <v>61</v>
      </c>
      <c r="E9522">
        <v>213389</v>
      </c>
    </row>
    <row r="9523" spans="1:5" hidden="1">
      <c r="A9523">
        <v>2007</v>
      </c>
      <c r="B9523" t="s">
        <v>6</v>
      </c>
      <c r="C9523" t="s">
        <v>23</v>
      </c>
      <c r="D9523" t="s">
        <v>62</v>
      </c>
      <c r="E9523">
        <v>8068</v>
      </c>
    </row>
    <row r="9524" spans="1:5" hidden="1">
      <c r="A9524">
        <v>2007</v>
      </c>
      <c r="B9524" t="s">
        <v>6</v>
      </c>
      <c r="C9524" t="s">
        <v>23</v>
      </c>
      <c r="D9524" t="s">
        <v>63</v>
      </c>
      <c r="E9524">
        <v>0</v>
      </c>
    </row>
    <row r="9525" spans="1:5" hidden="1">
      <c r="A9525">
        <v>2007</v>
      </c>
      <c r="B9525" t="s">
        <v>6</v>
      </c>
      <c r="C9525" t="s">
        <v>23</v>
      </c>
      <c r="D9525" t="s">
        <v>64</v>
      </c>
      <c r="E9525">
        <v>1885145</v>
      </c>
    </row>
    <row r="9526" spans="1:5" hidden="1">
      <c r="A9526">
        <v>2007</v>
      </c>
      <c r="B9526" t="s">
        <v>6</v>
      </c>
      <c r="C9526" t="s">
        <v>23</v>
      </c>
      <c r="D9526" t="s">
        <v>65</v>
      </c>
      <c r="E9526">
        <v>167433</v>
      </c>
    </row>
    <row r="9527" spans="1:5" hidden="1">
      <c r="A9527">
        <v>2007</v>
      </c>
      <c r="B9527" t="s">
        <v>6</v>
      </c>
      <c r="C9527" t="s">
        <v>23</v>
      </c>
      <c r="D9527" t="s">
        <v>66</v>
      </c>
      <c r="E9527">
        <v>168804</v>
      </c>
    </row>
    <row r="9528" spans="1:5" hidden="1">
      <c r="A9528">
        <v>2007</v>
      </c>
      <c r="B9528" t="s">
        <v>6</v>
      </c>
      <c r="C9528" t="s">
        <v>23</v>
      </c>
      <c r="D9528" t="s">
        <v>67</v>
      </c>
      <c r="E9528">
        <v>36024</v>
      </c>
    </row>
    <row r="9529" spans="1:5" hidden="1">
      <c r="A9529">
        <v>2007</v>
      </c>
      <c r="B9529" t="s">
        <v>6</v>
      </c>
      <c r="C9529" t="s">
        <v>23</v>
      </c>
      <c r="D9529" t="s">
        <v>68</v>
      </c>
      <c r="E9529">
        <v>3486</v>
      </c>
    </row>
    <row r="9530" spans="1:5" hidden="1">
      <c r="A9530">
        <v>2007</v>
      </c>
      <c r="B9530" t="s">
        <v>6</v>
      </c>
      <c r="C9530" t="s">
        <v>23</v>
      </c>
      <c r="D9530" t="s">
        <v>69</v>
      </c>
      <c r="E9530">
        <v>8699</v>
      </c>
    </row>
    <row r="9531" spans="1:5" hidden="1">
      <c r="A9531">
        <v>2007</v>
      </c>
      <c r="B9531" t="s">
        <v>6</v>
      </c>
      <c r="C9531" t="s">
        <v>23</v>
      </c>
      <c r="D9531" t="s">
        <v>70</v>
      </c>
      <c r="E9531">
        <v>23839</v>
      </c>
    </row>
    <row r="9532" spans="1:5" hidden="1">
      <c r="A9532">
        <v>2007</v>
      </c>
      <c r="B9532" t="s">
        <v>6</v>
      </c>
      <c r="C9532" t="s">
        <v>23</v>
      </c>
      <c r="D9532" t="s">
        <v>71</v>
      </c>
      <c r="E9532">
        <v>-257</v>
      </c>
    </row>
    <row r="9533" spans="1:5" hidden="1">
      <c r="A9533">
        <v>2007</v>
      </c>
      <c r="B9533" t="s">
        <v>6</v>
      </c>
      <c r="C9533" t="s">
        <v>23</v>
      </c>
      <c r="D9533" t="s">
        <v>72</v>
      </c>
      <c r="E9533">
        <v>24864659</v>
      </c>
    </row>
    <row r="9534" spans="1:5" hidden="1">
      <c r="A9534">
        <v>2007</v>
      </c>
      <c r="B9534" t="s">
        <v>6</v>
      </c>
      <c r="C9534" t="s">
        <v>23</v>
      </c>
      <c r="D9534" t="s">
        <v>73</v>
      </c>
      <c r="E9534">
        <v>16442192</v>
      </c>
    </row>
    <row r="9535" spans="1:5" hidden="1">
      <c r="A9535">
        <v>2007</v>
      </c>
      <c r="B9535" t="s">
        <v>6</v>
      </c>
      <c r="C9535" t="s">
        <v>23</v>
      </c>
      <c r="D9535" t="s">
        <v>74</v>
      </c>
      <c r="E9535">
        <v>14281601</v>
      </c>
    </row>
    <row r="9536" spans="1:5" hidden="1">
      <c r="A9536">
        <v>2007</v>
      </c>
      <c r="B9536" t="s">
        <v>6</v>
      </c>
      <c r="C9536" t="s">
        <v>23</v>
      </c>
      <c r="D9536" t="s">
        <v>75</v>
      </c>
      <c r="E9536">
        <v>2160591</v>
      </c>
    </row>
    <row r="9537" spans="1:5" hidden="1">
      <c r="A9537">
        <v>2007</v>
      </c>
      <c r="B9537" t="s">
        <v>6</v>
      </c>
      <c r="C9537" t="s">
        <v>23</v>
      </c>
      <c r="D9537" t="s">
        <v>76</v>
      </c>
      <c r="E9537">
        <v>9392236</v>
      </c>
    </row>
    <row r="9538" spans="1:5" hidden="1">
      <c r="A9538">
        <v>2007</v>
      </c>
      <c r="B9538" t="s">
        <v>6</v>
      </c>
      <c r="C9538" t="s">
        <v>23</v>
      </c>
      <c r="D9538" t="s">
        <v>77</v>
      </c>
      <c r="E9538">
        <v>3404048</v>
      </c>
    </row>
    <row r="9539" spans="1:5" hidden="1">
      <c r="A9539">
        <v>2007</v>
      </c>
      <c r="B9539" t="s">
        <v>6</v>
      </c>
      <c r="C9539" t="s">
        <v>23</v>
      </c>
      <c r="D9539" t="s">
        <v>78</v>
      </c>
      <c r="E9539">
        <v>8197962</v>
      </c>
    </row>
    <row r="9540" spans="1:5" hidden="1">
      <c r="A9540">
        <v>2007</v>
      </c>
      <c r="B9540" t="s">
        <v>6</v>
      </c>
      <c r="C9540" t="s">
        <v>23</v>
      </c>
      <c r="D9540" t="s">
        <v>79</v>
      </c>
      <c r="E9540">
        <v>1193676</v>
      </c>
    </row>
    <row r="9541" spans="1:5" hidden="1">
      <c r="A9541">
        <v>2007</v>
      </c>
      <c r="B9541" t="s">
        <v>6</v>
      </c>
      <c r="C9541" t="s">
        <v>23</v>
      </c>
      <c r="D9541" t="s">
        <v>80</v>
      </c>
      <c r="E9541">
        <v>598</v>
      </c>
    </row>
    <row r="9542" spans="1:5" hidden="1">
      <c r="A9542">
        <v>2007</v>
      </c>
      <c r="B9542" t="s">
        <v>6</v>
      </c>
      <c r="C9542" t="s">
        <v>81</v>
      </c>
      <c r="D9542" t="s">
        <v>24</v>
      </c>
      <c r="E9542">
        <v>10359708</v>
      </c>
    </row>
    <row r="9543" spans="1:5" hidden="1">
      <c r="A9543">
        <v>2007</v>
      </c>
      <c r="B9543" t="s">
        <v>6</v>
      </c>
      <c r="C9543" t="s">
        <v>81</v>
      </c>
      <c r="D9543" t="s">
        <v>25</v>
      </c>
      <c r="E9543">
        <v>8862274</v>
      </c>
    </row>
    <row r="9544" spans="1:5" hidden="1">
      <c r="A9544">
        <v>2007</v>
      </c>
      <c r="B9544" t="s">
        <v>6</v>
      </c>
      <c r="C9544" t="s">
        <v>81</v>
      </c>
      <c r="D9544" t="s">
        <v>26</v>
      </c>
      <c r="E9544">
        <v>1497434</v>
      </c>
    </row>
    <row r="9545" spans="1:5" hidden="1">
      <c r="A9545">
        <v>2007</v>
      </c>
      <c r="B9545" t="s">
        <v>6</v>
      </c>
      <c r="C9545" t="s">
        <v>81</v>
      </c>
      <c r="D9545" t="s">
        <v>27</v>
      </c>
      <c r="E9545">
        <v>2710014</v>
      </c>
    </row>
    <row r="9546" spans="1:5" hidden="1">
      <c r="A9546">
        <v>2007</v>
      </c>
      <c r="B9546" t="s">
        <v>6</v>
      </c>
      <c r="C9546" t="s">
        <v>81</v>
      </c>
      <c r="D9546" t="s">
        <v>28</v>
      </c>
      <c r="E9546">
        <v>2535315</v>
      </c>
    </row>
    <row r="9547" spans="1:5" hidden="1">
      <c r="A9547">
        <v>2007</v>
      </c>
      <c r="B9547" t="s">
        <v>6</v>
      </c>
      <c r="C9547" t="s">
        <v>81</v>
      </c>
      <c r="D9547" t="s">
        <v>82</v>
      </c>
      <c r="E9547">
        <v>1726574</v>
      </c>
    </row>
    <row r="9548" spans="1:5" hidden="1">
      <c r="A9548">
        <v>2007</v>
      </c>
      <c r="B9548" t="s">
        <v>6</v>
      </c>
      <c r="C9548" t="s">
        <v>81</v>
      </c>
      <c r="D9548" t="s">
        <v>83</v>
      </c>
      <c r="E9548">
        <v>28069</v>
      </c>
    </row>
    <row r="9549" spans="1:5" hidden="1">
      <c r="A9549">
        <v>2007</v>
      </c>
      <c r="B9549" t="s">
        <v>6</v>
      </c>
      <c r="C9549" t="s">
        <v>81</v>
      </c>
      <c r="D9549" t="s">
        <v>84</v>
      </c>
      <c r="E9549">
        <v>780672</v>
      </c>
    </row>
    <row r="9550" spans="1:5" hidden="1">
      <c r="A9550">
        <v>2007</v>
      </c>
      <c r="B9550" t="s">
        <v>6</v>
      </c>
      <c r="C9550" t="s">
        <v>81</v>
      </c>
      <c r="D9550" t="s">
        <v>85</v>
      </c>
      <c r="E9550">
        <v>2518998</v>
      </c>
    </row>
    <row r="9551" spans="1:5" hidden="1">
      <c r="A9551">
        <v>2007</v>
      </c>
      <c r="B9551" t="s">
        <v>6</v>
      </c>
      <c r="C9551" t="s">
        <v>81</v>
      </c>
      <c r="D9551" t="s">
        <v>29</v>
      </c>
      <c r="E9551">
        <v>174699</v>
      </c>
    </row>
    <row r="9552" spans="1:5" hidden="1">
      <c r="A9552">
        <v>2007</v>
      </c>
      <c r="B9552" t="s">
        <v>6</v>
      </c>
      <c r="C9552" t="s">
        <v>81</v>
      </c>
      <c r="D9552" t="s">
        <v>30</v>
      </c>
      <c r="E9552">
        <v>347319</v>
      </c>
    </row>
    <row r="9553" spans="1:5" hidden="1">
      <c r="A9553">
        <v>2007</v>
      </c>
      <c r="B9553" t="s">
        <v>6</v>
      </c>
      <c r="C9553" t="s">
        <v>81</v>
      </c>
      <c r="D9553" t="s">
        <v>31</v>
      </c>
      <c r="E9553">
        <v>55170</v>
      </c>
    </row>
    <row r="9554" spans="1:5" hidden="1">
      <c r="A9554">
        <v>2007</v>
      </c>
      <c r="B9554" t="s">
        <v>6</v>
      </c>
      <c r="C9554" t="s">
        <v>81</v>
      </c>
      <c r="D9554" t="s">
        <v>32</v>
      </c>
      <c r="E9554">
        <v>292149</v>
      </c>
    </row>
    <row r="9555" spans="1:5" hidden="1">
      <c r="A9555">
        <v>2007</v>
      </c>
      <c r="B9555" t="s">
        <v>6</v>
      </c>
      <c r="C9555" t="s">
        <v>81</v>
      </c>
      <c r="D9555" t="s">
        <v>33</v>
      </c>
      <c r="E9555">
        <v>4074726</v>
      </c>
    </row>
    <row r="9556" spans="1:5" hidden="1">
      <c r="A9556">
        <v>2007</v>
      </c>
      <c r="B9556" t="s">
        <v>6</v>
      </c>
      <c r="C9556" t="s">
        <v>81</v>
      </c>
      <c r="D9556" t="s">
        <v>34</v>
      </c>
      <c r="E9556">
        <v>2112476</v>
      </c>
    </row>
    <row r="9557" spans="1:5" hidden="1">
      <c r="A9557">
        <v>2007</v>
      </c>
      <c r="B9557" t="s">
        <v>6</v>
      </c>
      <c r="C9557" t="s">
        <v>81</v>
      </c>
      <c r="D9557" t="s">
        <v>35</v>
      </c>
      <c r="E9557">
        <v>2268692</v>
      </c>
    </row>
    <row r="9558" spans="1:5" hidden="1">
      <c r="A9558">
        <v>2007</v>
      </c>
      <c r="B9558" t="s">
        <v>6</v>
      </c>
      <c r="C9558" t="s">
        <v>81</v>
      </c>
      <c r="D9558" t="s">
        <v>36</v>
      </c>
      <c r="E9558">
        <v>1747395</v>
      </c>
    </row>
    <row r="9559" spans="1:5" hidden="1">
      <c r="A9559">
        <v>2007</v>
      </c>
      <c r="B9559" t="s">
        <v>6</v>
      </c>
      <c r="C9559" t="s">
        <v>81</v>
      </c>
      <c r="D9559" t="s">
        <v>37</v>
      </c>
      <c r="E9559">
        <v>933021</v>
      </c>
    </row>
    <row r="9560" spans="1:5" hidden="1">
      <c r="A9560">
        <v>2007</v>
      </c>
      <c r="B9560" t="s">
        <v>6</v>
      </c>
      <c r="C9560" t="s">
        <v>81</v>
      </c>
      <c r="D9560" t="s">
        <v>38</v>
      </c>
      <c r="E9560">
        <v>814374</v>
      </c>
    </row>
    <row r="9561" spans="1:5" hidden="1">
      <c r="A9561">
        <v>2007</v>
      </c>
      <c r="B9561" t="s">
        <v>6</v>
      </c>
      <c r="C9561" t="s">
        <v>81</v>
      </c>
      <c r="D9561" t="s">
        <v>39</v>
      </c>
      <c r="E9561">
        <v>34875</v>
      </c>
    </row>
    <row r="9562" spans="1:5" hidden="1">
      <c r="A9562">
        <v>2007</v>
      </c>
      <c r="B9562" t="s">
        <v>6</v>
      </c>
      <c r="C9562" t="s">
        <v>81</v>
      </c>
      <c r="D9562" t="s">
        <v>40</v>
      </c>
      <c r="E9562">
        <v>148243</v>
      </c>
    </row>
    <row r="9563" spans="1:5" hidden="1">
      <c r="A9563">
        <v>2007</v>
      </c>
      <c r="B9563" t="s">
        <v>6</v>
      </c>
      <c r="C9563" t="s">
        <v>81</v>
      </c>
      <c r="D9563" t="s">
        <v>41</v>
      </c>
      <c r="E9563">
        <v>7146</v>
      </c>
    </row>
    <row r="9564" spans="1:5" hidden="1">
      <c r="A9564">
        <v>2007</v>
      </c>
      <c r="B9564" t="s">
        <v>6</v>
      </c>
      <c r="C9564" t="s">
        <v>81</v>
      </c>
      <c r="D9564" t="s">
        <v>42</v>
      </c>
      <c r="E9564">
        <v>8292</v>
      </c>
    </row>
    <row r="9565" spans="1:5" hidden="1">
      <c r="A9565">
        <v>2007</v>
      </c>
      <c r="B9565" t="s">
        <v>6</v>
      </c>
      <c r="C9565" t="s">
        <v>81</v>
      </c>
      <c r="D9565" t="s">
        <v>43</v>
      </c>
      <c r="E9565">
        <v>132805</v>
      </c>
    </row>
    <row r="9566" spans="1:5" hidden="1">
      <c r="A9566">
        <v>2007</v>
      </c>
      <c r="B9566" t="s">
        <v>6</v>
      </c>
      <c r="C9566" t="s">
        <v>81</v>
      </c>
      <c r="D9566" t="s">
        <v>44</v>
      </c>
      <c r="E9566">
        <v>31738</v>
      </c>
    </row>
    <row r="9567" spans="1:5" hidden="1">
      <c r="A9567">
        <v>2007</v>
      </c>
      <c r="B9567" t="s">
        <v>6</v>
      </c>
      <c r="C9567" t="s">
        <v>81</v>
      </c>
      <c r="D9567" t="s">
        <v>45</v>
      </c>
      <c r="E9567">
        <v>1872703</v>
      </c>
    </row>
    <row r="9568" spans="1:5" hidden="1">
      <c r="A9568">
        <v>2007</v>
      </c>
      <c r="B9568" t="s">
        <v>6</v>
      </c>
      <c r="C9568" t="s">
        <v>81</v>
      </c>
      <c r="D9568" t="s">
        <v>46</v>
      </c>
      <c r="E9568">
        <v>1856730</v>
      </c>
    </row>
    <row r="9569" spans="1:5" hidden="1">
      <c r="A9569">
        <v>2007</v>
      </c>
      <c r="B9569" t="s">
        <v>6</v>
      </c>
      <c r="C9569" t="s">
        <v>81</v>
      </c>
      <c r="D9569" t="s">
        <v>47</v>
      </c>
      <c r="E9569">
        <v>15973</v>
      </c>
    </row>
    <row r="9570" spans="1:5" hidden="1">
      <c r="A9570">
        <v>2007</v>
      </c>
      <c r="B9570" t="s">
        <v>6</v>
      </c>
      <c r="C9570" t="s">
        <v>81</v>
      </c>
      <c r="D9570" t="s">
        <v>48</v>
      </c>
      <c r="E9570">
        <v>5639489</v>
      </c>
    </row>
    <row r="9571" spans="1:5" hidden="1">
      <c r="A9571">
        <v>2007</v>
      </c>
      <c r="B9571" t="s">
        <v>6</v>
      </c>
      <c r="C9571" t="s">
        <v>81</v>
      </c>
      <c r="D9571" t="s">
        <v>49</v>
      </c>
      <c r="E9571">
        <v>2070736</v>
      </c>
    </row>
    <row r="9572" spans="1:5" hidden="1">
      <c r="A9572">
        <v>2007</v>
      </c>
      <c r="B9572" t="s">
        <v>6</v>
      </c>
      <c r="C9572" t="s">
        <v>81</v>
      </c>
      <c r="D9572" t="s">
        <v>50</v>
      </c>
      <c r="E9572">
        <v>1369240</v>
      </c>
    </row>
    <row r="9573" spans="1:5" hidden="1">
      <c r="A9573">
        <v>2007</v>
      </c>
      <c r="B9573" t="s">
        <v>6</v>
      </c>
      <c r="C9573" t="s">
        <v>81</v>
      </c>
      <c r="D9573" t="s">
        <v>51</v>
      </c>
      <c r="E9573">
        <v>128194</v>
      </c>
    </row>
    <row r="9574" spans="1:5" hidden="1">
      <c r="A9574">
        <v>2007</v>
      </c>
      <c r="B9574" t="s">
        <v>6</v>
      </c>
      <c r="C9574" t="s">
        <v>81</v>
      </c>
      <c r="D9574" t="s">
        <v>52</v>
      </c>
      <c r="E9574">
        <v>565010</v>
      </c>
    </row>
    <row r="9575" spans="1:5" hidden="1">
      <c r="A9575">
        <v>2007</v>
      </c>
      <c r="B9575" t="s">
        <v>6</v>
      </c>
      <c r="C9575" t="s">
        <v>81</v>
      </c>
      <c r="D9575" t="s">
        <v>53</v>
      </c>
      <c r="E9575">
        <v>8292</v>
      </c>
    </row>
    <row r="9576" spans="1:5" hidden="1">
      <c r="A9576">
        <v>2007</v>
      </c>
      <c r="B9576" t="s">
        <v>6</v>
      </c>
      <c r="C9576" t="s">
        <v>81</v>
      </c>
      <c r="D9576" t="s">
        <v>54</v>
      </c>
      <c r="E9576">
        <v>0</v>
      </c>
    </row>
    <row r="9577" spans="1:5" hidden="1">
      <c r="A9577">
        <v>2007</v>
      </c>
      <c r="B9577" t="s">
        <v>6</v>
      </c>
      <c r="C9577" t="s">
        <v>81</v>
      </c>
      <c r="D9577" t="s">
        <v>55</v>
      </c>
      <c r="E9577">
        <v>1727142</v>
      </c>
    </row>
    <row r="9578" spans="1:5" hidden="1">
      <c r="A9578">
        <v>2007</v>
      </c>
      <c r="B9578" t="s">
        <v>6</v>
      </c>
      <c r="C9578" t="s">
        <v>81</v>
      </c>
      <c r="D9578" t="s">
        <v>56</v>
      </c>
      <c r="E9578">
        <v>1841612</v>
      </c>
    </row>
    <row r="9579" spans="1:5" hidden="1">
      <c r="A9579">
        <v>2007</v>
      </c>
      <c r="B9579" t="s">
        <v>6</v>
      </c>
      <c r="C9579" t="s">
        <v>81</v>
      </c>
      <c r="D9579" t="s">
        <v>57</v>
      </c>
      <c r="E9579">
        <v>1567916</v>
      </c>
    </row>
    <row r="9580" spans="1:5" hidden="1">
      <c r="A9580">
        <v>2007</v>
      </c>
      <c r="B9580" t="s">
        <v>6</v>
      </c>
      <c r="C9580" t="s">
        <v>81</v>
      </c>
      <c r="D9580" t="s">
        <v>58</v>
      </c>
      <c r="E9580">
        <v>273696</v>
      </c>
    </row>
    <row r="9581" spans="1:5" hidden="1">
      <c r="A9581">
        <v>2007</v>
      </c>
      <c r="B9581" t="s">
        <v>6</v>
      </c>
      <c r="C9581" t="s">
        <v>81</v>
      </c>
      <c r="D9581" t="s">
        <v>59</v>
      </c>
      <c r="E9581">
        <v>2778315</v>
      </c>
    </row>
    <row r="9582" spans="1:5" hidden="1">
      <c r="A9582">
        <v>2007</v>
      </c>
      <c r="B9582" t="s">
        <v>6</v>
      </c>
      <c r="C9582" t="s">
        <v>81</v>
      </c>
      <c r="D9582" t="s">
        <v>60</v>
      </c>
      <c r="E9582">
        <v>218914</v>
      </c>
    </row>
    <row r="9583" spans="1:5" hidden="1">
      <c r="A9583">
        <v>2007</v>
      </c>
      <c r="B9583" t="s">
        <v>6</v>
      </c>
      <c r="C9583" t="s">
        <v>81</v>
      </c>
      <c r="D9583" t="s">
        <v>61</v>
      </c>
      <c r="E9583">
        <v>213389</v>
      </c>
    </row>
    <row r="9584" spans="1:5" hidden="1">
      <c r="A9584">
        <v>2007</v>
      </c>
      <c r="B9584" t="s">
        <v>6</v>
      </c>
      <c r="C9584" t="s">
        <v>81</v>
      </c>
      <c r="D9584" t="s">
        <v>62</v>
      </c>
      <c r="E9584">
        <v>67427</v>
      </c>
    </row>
    <row r="9585" spans="1:6" hidden="1">
      <c r="A9585">
        <v>2007</v>
      </c>
      <c r="B9585" t="s">
        <v>6</v>
      </c>
      <c r="C9585" t="s">
        <v>81</v>
      </c>
      <c r="D9585" t="s">
        <v>64</v>
      </c>
      <c r="E9585">
        <v>2278585</v>
      </c>
    </row>
    <row r="9586" spans="1:6" hidden="1">
      <c r="A9586">
        <v>2007</v>
      </c>
      <c r="B9586" t="s">
        <v>6</v>
      </c>
      <c r="C9586" t="s">
        <v>81</v>
      </c>
      <c r="D9586" t="s">
        <v>66</v>
      </c>
      <c r="E9586">
        <v>168804</v>
      </c>
    </row>
    <row r="9587" spans="1:6" hidden="1">
      <c r="A9587">
        <v>2007</v>
      </c>
      <c r="B9587" t="s">
        <v>6</v>
      </c>
      <c r="C9587" t="s">
        <v>81</v>
      </c>
      <c r="D9587" t="s">
        <v>67</v>
      </c>
      <c r="E9587">
        <v>445751</v>
      </c>
    </row>
    <row r="9588" spans="1:6" hidden="1">
      <c r="A9588">
        <v>2007</v>
      </c>
      <c r="B9588" t="s">
        <v>6</v>
      </c>
      <c r="C9588" t="s">
        <v>81</v>
      </c>
      <c r="D9588" t="s">
        <v>68</v>
      </c>
      <c r="E9588">
        <v>3486</v>
      </c>
    </row>
    <row r="9589" spans="1:6" hidden="1">
      <c r="A9589">
        <v>2007</v>
      </c>
      <c r="B9589" t="s">
        <v>6</v>
      </c>
      <c r="C9589" t="s">
        <v>81</v>
      </c>
      <c r="D9589" t="s">
        <v>69</v>
      </c>
      <c r="E9589">
        <v>425549</v>
      </c>
    </row>
    <row r="9590" spans="1:6" hidden="1">
      <c r="A9590">
        <v>2007</v>
      </c>
      <c r="B9590" t="s">
        <v>6</v>
      </c>
      <c r="C9590" t="s">
        <v>81</v>
      </c>
      <c r="D9590" t="s">
        <v>70</v>
      </c>
      <c r="E9590">
        <v>16716</v>
      </c>
    </row>
    <row r="9591" spans="1:6" hidden="1">
      <c r="A9591">
        <v>2007</v>
      </c>
      <c r="B9591" t="s">
        <v>6</v>
      </c>
      <c r="C9591" t="s">
        <v>81</v>
      </c>
      <c r="D9591" t="s">
        <v>86</v>
      </c>
      <c r="E9591">
        <v>43854989</v>
      </c>
    </row>
    <row r="9592" spans="1:6" hidden="1">
      <c r="A9592">
        <v>2007</v>
      </c>
      <c r="B9592" t="s">
        <v>6</v>
      </c>
      <c r="C9592" t="s">
        <v>81</v>
      </c>
      <c r="D9592" t="s">
        <v>87</v>
      </c>
      <c r="E9592">
        <v>38212845</v>
      </c>
    </row>
    <row r="9593" spans="1:6" hidden="1">
      <c r="A9593">
        <v>2007</v>
      </c>
      <c r="B9593" t="s">
        <v>6</v>
      </c>
      <c r="C9593" t="s">
        <v>81</v>
      </c>
      <c r="D9593" t="s">
        <v>88</v>
      </c>
      <c r="E9593">
        <v>1760195</v>
      </c>
    </row>
    <row r="9594" spans="1:6" hidden="1">
      <c r="A9594">
        <v>2007</v>
      </c>
      <c r="B9594" t="s">
        <v>6</v>
      </c>
      <c r="C9594" t="s">
        <v>81</v>
      </c>
      <c r="D9594" t="s">
        <v>89</v>
      </c>
      <c r="E9594">
        <v>3881950</v>
      </c>
    </row>
    <row r="9595" spans="1:6" hidden="1">
      <c r="A9595">
        <v>2007</v>
      </c>
      <c r="B9595" t="s">
        <v>6</v>
      </c>
      <c r="C9595" t="s">
        <v>81</v>
      </c>
      <c r="D9595" t="s">
        <v>77</v>
      </c>
      <c r="E9595">
        <v>3404048</v>
      </c>
    </row>
    <row r="9596" spans="1:6" hidden="1">
      <c r="A9596">
        <v>2007</v>
      </c>
      <c r="B9596" t="s">
        <v>90</v>
      </c>
      <c r="C9596" t="s">
        <v>7</v>
      </c>
      <c r="D9596" t="s">
        <v>263</v>
      </c>
      <c r="E9596">
        <v>11776</v>
      </c>
    </row>
    <row r="9597" spans="1:6" hidden="1">
      <c r="A9597">
        <v>2007</v>
      </c>
      <c r="B9597" t="s">
        <v>90</v>
      </c>
      <c r="C9597" t="s">
        <v>7</v>
      </c>
      <c r="D9597" t="s">
        <v>8</v>
      </c>
      <c r="E9597">
        <v>0</v>
      </c>
      <c r="F9597">
        <v>20</v>
      </c>
    </row>
    <row r="9598" spans="1:6" hidden="1">
      <c r="A9598">
        <v>2007</v>
      </c>
      <c r="B9598" t="s">
        <v>90</v>
      </c>
      <c r="C9598" t="s">
        <v>7</v>
      </c>
      <c r="D9598" t="s">
        <v>9</v>
      </c>
      <c r="E9598">
        <v>0</v>
      </c>
      <c r="F9598">
        <v>20</v>
      </c>
    </row>
    <row r="9599" spans="1:6" hidden="1">
      <c r="A9599">
        <v>2007</v>
      </c>
      <c r="B9599" t="s">
        <v>90</v>
      </c>
      <c r="C9599" t="s">
        <v>10</v>
      </c>
      <c r="D9599" t="s">
        <v>11</v>
      </c>
      <c r="E9599">
        <v>948863</v>
      </c>
    </row>
    <row r="9600" spans="1:6" hidden="1">
      <c r="A9600">
        <v>2007</v>
      </c>
      <c r="B9600" t="s">
        <v>90</v>
      </c>
      <c r="C9600" t="s">
        <v>10</v>
      </c>
      <c r="D9600" t="s">
        <v>91</v>
      </c>
      <c r="E9600">
        <v>12695494</v>
      </c>
    </row>
    <row r="9601" spans="1:5" hidden="1">
      <c r="A9601">
        <v>2007</v>
      </c>
      <c r="B9601" t="s">
        <v>90</v>
      </c>
      <c r="C9601" t="s">
        <v>10</v>
      </c>
      <c r="D9601" t="s">
        <v>92</v>
      </c>
      <c r="E9601">
        <v>10593429</v>
      </c>
    </row>
    <row r="9602" spans="1:5" hidden="1">
      <c r="A9602">
        <v>2007</v>
      </c>
      <c r="B9602" t="s">
        <v>90</v>
      </c>
      <c r="C9602" t="s">
        <v>10</v>
      </c>
      <c r="D9602" t="s">
        <v>14</v>
      </c>
      <c r="E9602">
        <v>5716749</v>
      </c>
    </row>
    <row r="9603" spans="1:5" hidden="1">
      <c r="A9603">
        <v>2007</v>
      </c>
      <c r="B9603" t="s">
        <v>90</v>
      </c>
      <c r="C9603" t="s">
        <v>10</v>
      </c>
      <c r="D9603" t="s">
        <v>17</v>
      </c>
      <c r="E9603">
        <v>5788509</v>
      </c>
    </row>
    <row r="9604" spans="1:5" hidden="1">
      <c r="A9604">
        <v>2007</v>
      </c>
      <c r="B9604" t="s">
        <v>90</v>
      </c>
      <c r="C9604" t="s">
        <v>10</v>
      </c>
      <c r="D9604" t="s">
        <v>18</v>
      </c>
      <c r="E9604">
        <v>3239043</v>
      </c>
    </row>
    <row r="9605" spans="1:5" hidden="1">
      <c r="A9605">
        <v>2007</v>
      </c>
      <c r="B9605" t="s">
        <v>90</v>
      </c>
      <c r="C9605" t="s">
        <v>10</v>
      </c>
      <c r="D9605" t="s">
        <v>19</v>
      </c>
      <c r="E9605">
        <v>2773499</v>
      </c>
    </row>
    <row r="9606" spans="1:5" hidden="1">
      <c r="A9606">
        <v>2007</v>
      </c>
      <c r="B9606" t="s">
        <v>90</v>
      </c>
      <c r="C9606" t="s">
        <v>10</v>
      </c>
      <c r="D9606" t="s">
        <v>21</v>
      </c>
      <c r="E9606">
        <v>2773499</v>
      </c>
    </row>
    <row r="9607" spans="1:5" hidden="1">
      <c r="A9607">
        <v>2007</v>
      </c>
      <c r="B9607" t="s">
        <v>90</v>
      </c>
      <c r="C9607" t="s">
        <v>10</v>
      </c>
      <c r="D9607" t="s">
        <v>22</v>
      </c>
      <c r="E9607">
        <v>-3062924</v>
      </c>
    </row>
    <row r="9608" spans="1:5" hidden="1">
      <c r="A9608">
        <v>2007</v>
      </c>
      <c r="B9608" t="s">
        <v>90</v>
      </c>
      <c r="C9608" t="s">
        <v>23</v>
      </c>
      <c r="D9608" t="s">
        <v>24</v>
      </c>
      <c r="E9608">
        <v>6995866</v>
      </c>
    </row>
    <row r="9609" spans="1:5" hidden="1">
      <c r="A9609">
        <v>2007</v>
      </c>
      <c r="B9609" t="s">
        <v>90</v>
      </c>
      <c r="C9609" t="s">
        <v>23</v>
      </c>
      <c r="D9609" t="s">
        <v>25</v>
      </c>
      <c r="E9609">
        <v>6160529</v>
      </c>
    </row>
    <row r="9610" spans="1:5" hidden="1">
      <c r="A9610">
        <v>2007</v>
      </c>
      <c r="B9610" t="s">
        <v>90</v>
      </c>
      <c r="C9610" t="s">
        <v>23</v>
      </c>
      <c r="D9610" t="s">
        <v>26</v>
      </c>
      <c r="E9610">
        <v>835336</v>
      </c>
    </row>
    <row r="9611" spans="1:5" hidden="1">
      <c r="A9611">
        <v>2007</v>
      </c>
      <c r="B9611" t="s">
        <v>90</v>
      </c>
      <c r="C9611" t="s">
        <v>23</v>
      </c>
      <c r="D9611" t="s">
        <v>27</v>
      </c>
      <c r="E9611">
        <v>132852</v>
      </c>
    </row>
    <row r="9612" spans="1:5" hidden="1">
      <c r="A9612">
        <v>2007</v>
      </c>
      <c r="B9612" t="s">
        <v>90</v>
      </c>
      <c r="C9612" t="s">
        <v>23</v>
      </c>
      <c r="D9612" t="s">
        <v>29</v>
      </c>
      <c r="E9612">
        <v>132852</v>
      </c>
    </row>
    <row r="9613" spans="1:5" hidden="1">
      <c r="A9613">
        <v>2007</v>
      </c>
      <c r="B9613" t="s">
        <v>90</v>
      </c>
      <c r="C9613" t="s">
        <v>23</v>
      </c>
      <c r="D9613" t="s">
        <v>33</v>
      </c>
      <c r="E9613">
        <v>3380412</v>
      </c>
    </row>
    <row r="9614" spans="1:5" hidden="1">
      <c r="A9614">
        <v>2007</v>
      </c>
      <c r="B9614" t="s">
        <v>90</v>
      </c>
      <c r="C9614" t="s">
        <v>23</v>
      </c>
      <c r="D9614" t="s">
        <v>34</v>
      </c>
      <c r="E9614">
        <v>807300</v>
      </c>
    </row>
    <row r="9615" spans="1:5" hidden="1">
      <c r="A9615">
        <v>2007</v>
      </c>
      <c r="B9615" t="s">
        <v>90</v>
      </c>
      <c r="C9615" t="s">
        <v>23</v>
      </c>
      <c r="D9615" t="s">
        <v>35</v>
      </c>
      <c r="E9615">
        <v>954010</v>
      </c>
    </row>
    <row r="9616" spans="1:5" hidden="1">
      <c r="A9616">
        <v>2007</v>
      </c>
      <c r="B9616" t="s">
        <v>90</v>
      </c>
      <c r="C9616" t="s">
        <v>23</v>
      </c>
      <c r="D9616" t="s">
        <v>36</v>
      </c>
      <c r="E9616">
        <v>2068330</v>
      </c>
    </row>
    <row r="9617" spans="1:6" hidden="1">
      <c r="A9617">
        <v>2007</v>
      </c>
      <c r="B9617" t="s">
        <v>90</v>
      </c>
      <c r="C9617" t="s">
        <v>23</v>
      </c>
      <c r="D9617" t="s">
        <v>37</v>
      </c>
      <c r="E9617">
        <v>1253956</v>
      </c>
    </row>
    <row r="9618" spans="1:6" hidden="1">
      <c r="A9618">
        <v>2007</v>
      </c>
      <c r="B9618" t="s">
        <v>90</v>
      </c>
      <c r="C9618" t="s">
        <v>23</v>
      </c>
      <c r="D9618" t="s">
        <v>38</v>
      </c>
      <c r="E9618">
        <v>814374</v>
      </c>
    </row>
    <row r="9619" spans="1:6" hidden="1">
      <c r="A9619">
        <v>2007</v>
      </c>
      <c r="B9619" t="s">
        <v>90</v>
      </c>
      <c r="C9619" t="s">
        <v>23</v>
      </c>
      <c r="D9619" t="s">
        <v>39</v>
      </c>
      <c r="E9619">
        <v>481136</v>
      </c>
    </row>
    <row r="9620" spans="1:6" hidden="1">
      <c r="A9620">
        <v>2007</v>
      </c>
      <c r="B9620" t="s">
        <v>90</v>
      </c>
      <c r="C9620" t="s">
        <v>23</v>
      </c>
      <c r="D9620" t="s">
        <v>93</v>
      </c>
      <c r="E9620">
        <v>0</v>
      </c>
      <c r="F9620">
        <v>20</v>
      </c>
    </row>
    <row r="9621" spans="1:6" hidden="1">
      <c r="A9621">
        <v>2007</v>
      </c>
      <c r="B9621" t="s">
        <v>90</v>
      </c>
      <c r="C9621" t="s">
        <v>23</v>
      </c>
      <c r="D9621" t="s">
        <v>94</v>
      </c>
      <c r="E9621">
        <v>0</v>
      </c>
      <c r="F9621">
        <v>20</v>
      </c>
    </row>
    <row r="9622" spans="1:6" hidden="1">
      <c r="A9622">
        <v>2007</v>
      </c>
      <c r="B9622" t="s">
        <v>90</v>
      </c>
      <c r="C9622" t="s">
        <v>23</v>
      </c>
      <c r="D9622" t="s">
        <v>95</v>
      </c>
      <c r="E9622">
        <v>0</v>
      </c>
      <c r="F9622">
        <v>20</v>
      </c>
    </row>
    <row r="9623" spans="1:6" hidden="1">
      <c r="A9623">
        <v>2007</v>
      </c>
      <c r="B9623" t="s">
        <v>90</v>
      </c>
      <c r="C9623" t="s">
        <v>23</v>
      </c>
      <c r="D9623" t="s">
        <v>96</v>
      </c>
      <c r="E9623">
        <v>0</v>
      </c>
      <c r="F9623">
        <v>20</v>
      </c>
    </row>
    <row r="9624" spans="1:6" hidden="1">
      <c r="A9624">
        <v>2007</v>
      </c>
      <c r="B9624" t="s">
        <v>90</v>
      </c>
      <c r="C9624" t="s">
        <v>23</v>
      </c>
      <c r="D9624" t="s">
        <v>40</v>
      </c>
      <c r="E9624">
        <v>0</v>
      </c>
    </row>
    <row r="9625" spans="1:6" hidden="1">
      <c r="A9625">
        <v>2007</v>
      </c>
      <c r="B9625" t="s">
        <v>90</v>
      </c>
      <c r="C9625" t="s">
        <v>23</v>
      </c>
      <c r="D9625" t="s">
        <v>41</v>
      </c>
      <c r="E9625">
        <v>0</v>
      </c>
    </row>
    <row r="9626" spans="1:6" hidden="1">
      <c r="A9626">
        <v>2007</v>
      </c>
      <c r="B9626" t="s">
        <v>90</v>
      </c>
      <c r="C9626" t="s">
        <v>23</v>
      </c>
      <c r="D9626" t="s">
        <v>42</v>
      </c>
      <c r="E9626">
        <v>0</v>
      </c>
    </row>
    <row r="9627" spans="1:6" hidden="1">
      <c r="A9627">
        <v>2007</v>
      </c>
      <c r="B9627" t="s">
        <v>90</v>
      </c>
      <c r="C9627" t="s">
        <v>23</v>
      </c>
      <c r="D9627" t="s">
        <v>43</v>
      </c>
      <c r="E9627">
        <v>0</v>
      </c>
    </row>
    <row r="9628" spans="1:6" hidden="1">
      <c r="A9628">
        <v>2007</v>
      </c>
      <c r="B9628" t="s">
        <v>90</v>
      </c>
      <c r="C9628" t="s">
        <v>23</v>
      </c>
      <c r="D9628" t="s">
        <v>44</v>
      </c>
      <c r="E9628">
        <v>23646</v>
      </c>
    </row>
    <row r="9629" spans="1:6" hidden="1">
      <c r="A9629">
        <v>2007</v>
      </c>
      <c r="B9629" t="s">
        <v>90</v>
      </c>
      <c r="C9629" t="s">
        <v>23</v>
      </c>
      <c r="D9629" t="s">
        <v>45</v>
      </c>
      <c r="E9629">
        <v>466670</v>
      </c>
    </row>
    <row r="9630" spans="1:6" hidden="1">
      <c r="A9630">
        <v>2007</v>
      </c>
      <c r="B9630" t="s">
        <v>90</v>
      </c>
      <c r="C9630" t="s">
        <v>23</v>
      </c>
      <c r="D9630" t="s">
        <v>46</v>
      </c>
      <c r="E9630">
        <v>466670</v>
      </c>
    </row>
    <row r="9631" spans="1:6" hidden="1">
      <c r="A9631">
        <v>2007</v>
      </c>
      <c r="B9631" t="s">
        <v>90</v>
      </c>
      <c r="C9631" t="s">
        <v>23</v>
      </c>
      <c r="D9631" t="s">
        <v>47</v>
      </c>
      <c r="E9631">
        <v>0</v>
      </c>
    </row>
    <row r="9632" spans="1:6" hidden="1">
      <c r="A9632">
        <v>2007</v>
      </c>
      <c r="B9632" t="s">
        <v>90</v>
      </c>
      <c r="C9632" t="s">
        <v>23</v>
      </c>
      <c r="D9632" t="s">
        <v>48</v>
      </c>
      <c r="E9632">
        <v>75401</v>
      </c>
    </row>
    <row r="9633" spans="1:5" hidden="1">
      <c r="A9633">
        <v>2007</v>
      </c>
      <c r="B9633" t="s">
        <v>90</v>
      </c>
      <c r="C9633" t="s">
        <v>23</v>
      </c>
      <c r="D9633" t="s">
        <v>55</v>
      </c>
      <c r="E9633">
        <v>75401</v>
      </c>
    </row>
    <row r="9634" spans="1:5" hidden="1">
      <c r="A9634">
        <v>2007</v>
      </c>
      <c r="B9634" t="s">
        <v>90</v>
      </c>
      <c r="C9634" t="s">
        <v>23</v>
      </c>
      <c r="D9634" t="s">
        <v>59</v>
      </c>
      <c r="E9634">
        <v>938264</v>
      </c>
    </row>
    <row r="9635" spans="1:5" hidden="1">
      <c r="A9635">
        <v>2007</v>
      </c>
      <c r="B9635" t="s">
        <v>90</v>
      </c>
      <c r="C9635" t="s">
        <v>23</v>
      </c>
      <c r="D9635" t="s">
        <v>60</v>
      </c>
      <c r="E9635">
        <v>132507</v>
      </c>
    </row>
    <row r="9636" spans="1:5" hidden="1">
      <c r="A9636">
        <v>2007</v>
      </c>
      <c r="B9636" t="s">
        <v>90</v>
      </c>
      <c r="C9636" t="s">
        <v>23</v>
      </c>
      <c r="D9636" t="s">
        <v>64</v>
      </c>
      <c r="E9636">
        <v>805757</v>
      </c>
    </row>
    <row r="9637" spans="1:5" hidden="1">
      <c r="A9637">
        <v>2007</v>
      </c>
      <c r="B9637" t="s">
        <v>90</v>
      </c>
      <c r="C9637" t="s">
        <v>23</v>
      </c>
      <c r="D9637" t="s">
        <v>66</v>
      </c>
      <c r="E9637">
        <v>0</v>
      </c>
    </row>
    <row r="9638" spans="1:5" hidden="1">
      <c r="A9638">
        <v>2007</v>
      </c>
      <c r="B9638" t="s">
        <v>90</v>
      </c>
      <c r="C9638" t="s">
        <v>23</v>
      </c>
      <c r="D9638" t="s">
        <v>67</v>
      </c>
      <c r="E9638">
        <v>11026</v>
      </c>
    </row>
    <row r="9639" spans="1:5" hidden="1">
      <c r="A9639">
        <v>2007</v>
      </c>
      <c r="B9639" t="s">
        <v>90</v>
      </c>
      <c r="C9639" t="s">
        <v>23</v>
      </c>
      <c r="D9639" t="s">
        <v>68</v>
      </c>
      <c r="E9639">
        <v>3486</v>
      </c>
    </row>
    <row r="9640" spans="1:5" hidden="1">
      <c r="A9640">
        <v>2007</v>
      </c>
      <c r="B9640" t="s">
        <v>90</v>
      </c>
      <c r="C9640" t="s">
        <v>23</v>
      </c>
      <c r="D9640" t="s">
        <v>70</v>
      </c>
      <c r="E9640">
        <v>7540</v>
      </c>
    </row>
    <row r="9641" spans="1:5" hidden="1">
      <c r="A9641">
        <v>2007</v>
      </c>
      <c r="B9641" t="s">
        <v>90</v>
      </c>
      <c r="C9641" t="s">
        <v>23</v>
      </c>
      <c r="D9641" t="s">
        <v>71</v>
      </c>
      <c r="E9641">
        <v>24187</v>
      </c>
    </row>
    <row r="9642" spans="1:5" hidden="1">
      <c r="A9642">
        <v>2007</v>
      </c>
      <c r="B9642" t="s">
        <v>90</v>
      </c>
      <c r="C9642" t="s">
        <v>23</v>
      </c>
      <c r="D9642" t="s">
        <v>72</v>
      </c>
      <c r="E9642">
        <v>19902705</v>
      </c>
    </row>
    <row r="9643" spans="1:5" hidden="1">
      <c r="A9643">
        <v>2007</v>
      </c>
      <c r="B9643" t="s">
        <v>90</v>
      </c>
      <c r="C9643" t="s">
        <v>23</v>
      </c>
      <c r="D9643" t="s">
        <v>76</v>
      </c>
      <c r="E9643">
        <v>6089666</v>
      </c>
    </row>
    <row r="9644" spans="1:5" hidden="1">
      <c r="A9644">
        <v>2007</v>
      </c>
      <c r="B9644" t="s">
        <v>90</v>
      </c>
      <c r="C9644" t="s">
        <v>23</v>
      </c>
      <c r="D9644" t="s">
        <v>77</v>
      </c>
      <c r="E9644">
        <v>2102065</v>
      </c>
    </row>
    <row r="9645" spans="1:5" hidden="1">
      <c r="A9645">
        <v>2007</v>
      </c>
      <c r="B9645" t="s">
        <v>90</v>
      </c>
      <c r="C9645" t="s">
        <v>23</v>
      </c>
      <c r="D9645" t="s">
        <v>78</v>
      </c>
      <c r="E9645">
        <v>5046332</v>
      </c>
    </row>
    <row r="9646" spans="1:5" hidden="1">
      <c r="A9646">
        <v>2007</v>
      </c>
      <c r="B9646" t="s">
        <v>90</v>
      </c>
      <c r="C9646" t="s">
        <v>23</v>
      </c>
      <c r="D9646" t="s">
        <v>79</v>
      </c>
      <c r="E9646">
        <v>1043334</v>
      </c>
    </row>
    <row r="9647" spans="1:5" hidden="1">
      <c r="A9647">
        <v>2007</v>
      </c>
      <c r="B9647" t="s">
        <v>90</v>
      </c>
      <c r="C9647" t="s">
        <v>23</v>
      </c>
      <c r="D9647" t="s">
        <v>80</v>
      </c>
      <c r="E9647">
        <v>0</v>
      </c>
    </row>
    <row r="9648" spans="1:5" hidden="1">
      <c r="A9648">
        <v>2007</v>
      </c>
      <c r="B9648" t="s">
        <v>90</v>
      </c>
      <c r="C9648" t="s">
        <v>81</v>
      </c>
      <c r="D9648" t="s">
        <v>30</v>
      </c>
      <c r="E9648">
        <v>149972</v>
      </c>
    </row>
    <row r="9649" spans="1:6" hidden="1">
      <c r="A9649">
        <v>2007</v>
      </c>
      <c r="B9649" t="s">
        <v>90</v>
      </c>
      <c r="C9649" t="s">
        <v>81</v>
      </c>
      <c r="D9649" t="s">
        <v>32</v>
      </c>
      <c r="E9649">
        <v>149972</v>
      </c>
    </row>
    <row r="9650" spans="1:6" hidden="1">
      <c r="A9650">
        <v>2007</v>
      </c>
      <c r="B9650" t="s">
        <v>90</v>
      </c>
      <c r="C9650" t="s">
        <v>81</v>
      </c>
      <c r="D9650" t="s">
        <v>33</v>
      </c>
      <c r="E9650">
        <v>902707</v>
      </c>
    </row>
    <row r="9651" spans="1:6" hidden="1">
      <c r="A9651">
        <v>2007</v>
      </c>
      <c r="B9651" t="s">
        <v>90</v>
      </c>
      <c r="C9651" t="s">
        <v>81</v>
      </c>
      <c r="D9651" t="s">
        <v>34</v>
      </c>
      <c r="E9651">
        <v>435220</v>
      </c>
    </row>
    <row r="9652" spans="1:6" hidden="1">
      <c r="A9652">
        <v>2007</v>
      </c>
      <c r="B9652" t="s">
        <v>90</v>
      </c>
      <c r="C9652" t="s">
        <v>81</v>
      </c>
      <c r="D9652" t="s">
        <v>35</v>
      </c>
      <c r="E9652">
        <v>308697</v>
      </c>
    </row>
    <row r="9653" spans="1:6" hidden="1">
      <c r="A9653">
        <v>2007</v>
      </c>
      <c r="B9653" t="s">
        <v>90</v>
      </c>
      <c r="C9653" t="s">
        <v>81</v>
      </c>
      <c r="D9653" t="s">
        <v>36</v>
      </c>
      <c r="E9653">
        <v>398976</v>
      </c>
    </row>
    <row r="9654" spans="1:6" hidden="1">
      <c r="A9654">
        <v>2007</v>
      </c>
      <c r="B9654" t="s">
        <v>90</v>
      </c>
      <c r="C9654" t="s">
        <v>81</v>
      </c>
      <c r="D9654" t="s">
        <v>37</v>
      </c>
      <c r="E9654">
        <v>398976</v>
      </c>
    </row>
    <row r="9655" spans="1:6" hidden="1">
      <c r="A9655">
        <v>2007</v>
      </c>
      <c r="B9655" t="s">
        <v>90</v>
      </c>
      <c r="C9655" t="s">
        <v>81</v>
      </c>
      <c r="D9655" t="s">
        <v>38</v>
      </c>
      <c r="E9655">
        <v>0</v>
      </c>
    </row>
    <row r="9656" spans="1:6" hidden="1">
      <c r="A9656">
        <v>2007</v>
      </c>
      <c r="B9656" t="s">
        <v>90</v>
      </c>
      <c r="C9656" t="s">
        <v>81</v>
      </c>
      <c r="D9656" t="s">
        <v>39</v>
      </c>
      <c r="E9656">
        <v>34875</v>
      </c>
    </row>
    <row r="9657" spans="1:6" hidden="1">
      <c r="A9657">
        <v>2007</v>
      </c>
      <c r="B9657" t="s">
        <v>90</v>
      </c>
      <c r="C9657" t="s">
        <v>81</v>
      </c>
      <c r="D9657" t="s">
        <v>93</v>
      </c>
      <c r="E9657">
        <v>0</v>
      </c>
      <c r="F9657">
        <v>20</v>
      </c>
    </row>
    <row r="9658" spans="1:6" hidden="1">
      <c r="A9658">
        <v>2007</v>
      </c>
      <c r="B9658" t="s">
        <v>90</v>
      </c>
      <c r="C9658" t="s">
        <v>81</v>
      </c>
      <c r="D9658" t="s">
        <v>94</v>
      </c>
      <c r="E9658">
        <v>0</v>
      </c>
      <c r="F9658">
        <v>20</v>
      </c>
    </row>
    <row r="9659" spans="1:6" hidden="1">
      <c r="A9659">
        <v>2007</v>
      </c>
      <c r="B9659" t="s">
        <v>90</v>
      </c>
      <c r="C9659" t="s">
        <v>81</v>
      </c>
      <c r="D9659" t="s">
        <v>95</v>
      </c>
      <c r="E9659">
        <v>0</v>
      </c>
      <c r="F9659">
        <v>20</v>
      </c>
    </row>
    <row r="9660" spans="1:6" hidden="1">
      <c r="A9660">
        <v>2007</v>
      </c>
      <c r="B9660" t="s">
        <v>90</v>
      </c>
      <c r="C9660" t="s">
        <v>81</v>
      </c>
      <c r="D9660" t="s">
        <v>96</v>
      </c>
      <c r="E9660">
        <v>0</v>
      </c>
      <c r="F9660">
        <v>20</v>
      </c>
    </row>
    <row r="9661" spans="1:6" hidden="1">
      <c r="A9661">
        <v>2007</v>
      </c>
      <c r="B9661" t="s">
        <v>90</v>
      </c>
      <c r="C9661" t="s">
        <v>81</v>
      </c>
      <c r="D9661" t="s">
        <v>40</v>
      </c>
      <c r="E9661">
        <v>33636</v>
      </c>
    </row>
    <row r="9662" spans="1:6" hidden="1">
      <c r="A9662">
        <v>2007</v>
      </c>
      <c r="B9662" t="s">
        <v>90</v>
      </c>
      <c r="C9662" t="s">
        <v>81</v>
      </c>
      <c r="D9662" t="s">
        <v>41</v>
      </c>
      <c r="E9662">
        <v>4587</v>
      </c>
    </row>
    <row r="9663" spans="1:6" hidden="1">
      <c r="A9663">
        <v>2007</v>
      </c>
      <c r="B9663" t="s">
        <v>90</v>
      </c>
      <c r="C9663" t="s">
        <v>81</v>
      </c>
      <c r="D9663" t="s">
        <v>42</v>
      </c>
      <c r="E9663">
        <v>0</v>
      </c>
    </row>
    <row r="9664" spans="1:6" hidden="1">
      <c r="A9664">
        <v>2007</v>
      </c>
      <c r="B9664" t="s">
        <v>90</v>
      </c>
      <c r="C9664" t="s">
        <v>81</v>
      </c>
      <c r="D9664" t="s">
        <v>43</v>
      </c>
      <c r="E9664">
        <v>29048</v>
      </c>
    </row>
    <row r="9665" spans="1:5" hidden="1">
      <c r="A9665">
        <v>2007</v>
      </c>
      <c r="B9665" t="s">
        <v>90</v>
      </c>
      <c r="C9665" t="s">
        <v>81</v>
      </c>
      <c r="D9665" t="s">
        <v>44</v>
      </c>
      <c r="E9665">
        <v>0</v>
      </c>
    </row>
    <row r="9666" spans="1:5" hidden="1">
      <c r="A9666">
        <v>2007</v>
      </c>
      <c r="B9666" t="s">
        <v>90</v>
      </c>
      <c r="C9666" t="s">
        <v>81</v>
      </c>
      <c r="D9666" t="s">
        <v>48</v>
      </c>
      <c r="E9666">
        <v>71197</v>
      </c>
    </row>
    <row r="9667" spans="1:5" hidden="1">
      <c r="A9667">
        <v>2007</v>
      </c>
      <c r="B9667" t="s">
        <v>90</v>
      </c>
      <c r="C9667" t="s">
        <v>81</v>
      </c>
      <c r="D9667" t="s">
        <v>49</v>
      </c>
      <c r="E9667">
        <v>71197</v>
      </c>
    </row>
    <row r="9668" spans="1:5" hidden="1">
      <c r="A9668">
        <v>2007</v>
      </c>
      <c r="B9668" t="s">
        <v>90</v>
      </c>
      <c r="C9668" t="s">
        <v>81</v>
      </c>
      <c r="D9668" t="s">
        <v>50</v>
      </c>
      <c r="E9668">
        <v>0</v>
      </c>
    </row>
    <row r="9669" spans="1:5" hidden="1">
      <c r="A9669">
        <v>2007</v>
      </c>
      <c r="B9669" t="s">
        <v>90</v>
      </c>
      <c r="C9669" t="s">
        <v>81</v>
      </c>
      <c r="D9669" t="s">
        <v>51</v>
      </c>
      <c r="E9669">
        <v>71197</v>
      </c>
    </row>
    <row r="9670" spans="1:5" hidden="1">
      <c r="A9670">
        <v>2007</v>
      </c>
      <c r="B9670" t="s">
        <v>90</v>
      </c>
      <c r="C9670" t="s">
        <v>81</v>
      </c>
      <c r="D9670" t="s">
        <v>52</v>
      </c>
      <c r="E9670">
        <v>0</v>
      </c>
    </row>
    <row r="9671" spans="1:5" hidden="1">
      <c r="A9671">
        <v>2007</v>
      </c>
      <c r="B9671" t="s">
        <v>90</v>
      </c>
      <c r="C9671" t="s">
        <v>81</v>
      </c>
      <c r="D9671" t="s">
        <v>53</v>
      </c>
      <c r="E9671">
        <v>0</v>
      </c>
    </row>
    <row r="9672" spans="1:5" hidden="1">
      <c r="A9672">
        <v>2007</v>
      </c>
      <c r="B9672" t="s">
        <v>90</v>
      </c>
      <c r="C9672" t="s">
        <v>81</v>
      </c>
      <c r="D9672" t="s">
        <v>54</v>
      </c>
      <c r="E9672">
        <v>0</v>
      </c>
    </row>
    <row r="9673" spans="1:5" hidden="1">
      <c r="A9673">
        <v>2007</v>
      </c>
      <c r="B9673" t="s">
        <v>90</v>
      </c>
      <c r="C9673" t="s">
        <v>81</v>
      </c>
      <c r="D9673" t="s">
        <v>59</v>
      </c>
      <c r="E9673">
        <v>943594</v>
      </c>
    </row>
    <row r="9674" spans="1:5" hidden="1">
      <c r="A9674">
        <v>2007</v>
      </c>
      <c r="B9674" t="s">
        <v>90</v>
      </c>
      <c r="C9674" t="s">
        <v>81</v>
      </c>
      <c r="D9674" t="s">
        <v>61</v>
      </c>
      <c r="E9674">
        <v>122768</v>
      </c>
    </row>
    <row r="9675" spans="1:5" hidden="1">
      <c r="A9675">
        <v>2007</v>
      </c>
      <c r="B9675" t="s">
        <v>90</v>
      </c>
      <c r="C9675" t="s">
        <v>81</v>
      </c>
      <c r="D9675" t="s">
        <v>64</v>
      </c>
      <c r="E9675">
        <v>820826</v>
      </c>
    </row>
    <row r="9676" spans="1:5" hidden="1">
      <c r="A9676">
        <v>2007</v>
      </c>
      <c r="B9676" t="s">
        <v>90</v>
      </c>
      <c r="C9676" t="s">
        <v>81</v>
      </c>
      <c r="D9676" t="s">
        <v>67</v>
      </c>
      <c r="E9676">
        <v>288456</v>
      </c>
    </row>
    <row r="9677" spans="1:5" hidden="1">
      <c r="A9677">
        <v>2007</v>
      </c>
      <c r="B9677" t="s">
        <v>90</v>
      </c>
      <c r="C9677" t="s">
        <v>81</v>
      </c>
      <c r="D9677" t="s">
        <v>69</v>
      </c>
      <c r="E9677">
        <v>271740</v>
      </c>
    </row>
    <row r="9678" spans="1:5" hidden="1">
      <c r="A9678">
        <v>2007</v>
      </c>
      <c r="B9678" t="s">
        <v>90</v>
      </c>
      <c r="C9678" t="s">
        <v>81</v>
      </c>
      <c r="D9678" t="s">
        <v>70</v>
      </c>
      <c r="E9678">
        <v>16716</v>
      </c>
    </row>
    <row r="9679" spans="1:5" hidden="1">
      <c r="A9679">
        <v>2007</v>
      </c>
      <c r="B9679" t="s">
        <v>90</v>
      </c>
      <c r="C9679" t="s">
        <v>81</v>
      </c>
      <c r="D9679" t="s">
        <v>86</v>
      </c>
      <c r="E9679">
        <v>32598199</v>
      </c>
    </row>
    <row r="9680" spans="1:5" hidden="1">
      <c r="A9680">
        <v>2007</v>
      </c>
      <c r="B9680" t="s">
        <v>90</v>
      </c>
      <c r="C9680" t="s">
        <v>81</v>
      </c>
      <c r="D9680" t="s">
        <v>87</v>
      </c>
      <c r="E9680">
        <v>32470498</v>
      </c>
    </row>
    <row r="9681" spans="1:6" hidden="1">
      <c r="A9681">
        <v>2007</v>
      </c>
      <c r="B9681" t="s">
        <v>90</v>
      </c>
      <c r="C9681" t="s">
        <v>81</v>
      </c>
      <c r="D9681" t="s">
        <v>88</v>
      </c>
      <c r="E9681">
        <v>127701</v>
      </c>
    </row>
    <row r="9682" spans="1:6" hidden="1">
      <c r="A9682">
        <v>2007</v>
      </c>
      <c r="B9682" t="s">
        <v>90</v>
      </c>
      <c r="C9682" t="s">
        <v>81</v>
      </c>
      <c r="D9682" t="s">
        <v>77</v>
      </c>
      <c r="E9682">
        <v>2102065</v>
      </c>
    </row>
    <row r="9683" spans="1:6" hidden="1">
      <c r="A9683">
        <v>2007</v>
      </c>
      <c r="B9683" t="s">
        <v>97</v>
      </c>
      <c r="C9683" t="s">
        <v>7</v>
      </c>
      <c r="D9683" t="s">
        <v>263</v>
      </c>
      <c r="E9683">
        <v>191795</v>
      </c>
    </row>
    <row r="9684" spans="1:6" hidden="1">
      <c r="A9684">
        <v>2007</v>
      </c>
      <c r="B9684" t="s">
        <v>97</v>
      </c>
      <c r="C9684" t="s">
        <v>7</v>
      </c>
      <c r="D9684" t="s">
        <v>8</v>
      </c>
      <c r="E9684">
        <v>0</v>
      </c>
      <c r="F9684">
        <v>20</v>
      </c>
    </row>
    <row r="9685" spans="1:6" hidden="1">
      <c r="A9685">
        <v>2007</v>
      </c>
      <c r="B9685" t="s">
        <v>97</v>
      </c>
      <c r="C9685" t="s">
        <v>7</v>
      </c>
      <c r="D9685" t="s">
        <v>9</v>
      </c>
      <c r="E9685">
        <v>0</v>
      </c>
      <c r="F9685">
        <v>20</v>
      </c>
    </row>
    <row r="9686" spans="1:6" hidden="1">
      <c r="A9686">
        <v>2007</v>
      </c>
      <c r="B9686" t="s">
        <v>97</v>
      </c>
      <c r="C9686" t="s">
        <v>10</v>
      </c>
      <c r="D9686" t="s">
        <v>11</v>
      </c>
      <c r="E9686">
        <v>558510</v>
      </c>
    </row>
    <row r="9687" spans="1:6" hidden="1">
      <c r="A9687">
        <v>2007</v>
      </c>
      <c r="B9687" t="s">
        <v>97</v>
      </c>
      <c r="C9687" t="s">
        <v>10</v>
      </c>
      <c r="D9687" t="s">
        <v>91</v>
      </c>
      <c r="E9687">
        <v>1040732</v>
      </c>
    </row>
    <row r="9688" spans="1:6" hidden="1">
      <c r="A9688">
        <v>2007</v>
      </c>
      <c r="B9688" t="s">
        <v>97</v>
      </c>
      <c r="C9688" t="s">
        <v>10</v>
      </c>
      <c r="D9688" t="s">
        <v>92</v>
      </c>
      <c r="E9688">
        <v>933432</v>
      </c>
    </row>
    <row r="9689" spans="1:6" hidden="1">
      <c r="A9689">
        <v>2007</v>
      </c>
      <c r="B9689" t="s">
        <v>97</v>
      </c>
      <c r="C9689" t="s">
        <v>10</v>
      </c>
      <c r="D9689" t="s">
        <v>14</v>
      </c>
      <c r="E9689">
        <v>619390</v>
      </c>
    </row>
    <row r="9690" spans="1:6" hidden="1">
      <c r="A9690">
        <v>2007</v>
      </c>
      <c r="B9690" t="s">
        <v>97</v>
      </c>
      <c r="C9690" t="s">
        <v>10</v>
      </c>
      <c r="D9690" t="s">
        <v>17</v>
      </c>
      <c r="E9690">
        <v>853450</v>
      </c>
    </row>
    <row r="9691" spans="1:6" hidden="1">
      <c r="A9691">
        <v>2007</v>
      </c>
      <c r="B9691" t="s">
        <v>97</v>
      </c>
      <c r="C9691" t="s">
        <v>10</v>
      </c>
      <c r="D9691" t="s">
        <v>18</v>
      </c>
      <c r="E9691">
        <v>807060</v>
      </c>
    </row>
    <row r="9692" spans="1:6" hidden="1">
      <c r="A9692">
        <v>2007</v>
      </c>
      <c r="B9692" t="s">
        <v>97</v>
      </c>
      <c r="C9692" t="s">
        <v>10</v>
      </c>
      <c r="D9692" t="s">
        <v>19</v>
      </c>
      <c r="E9692">
        <v>834613</v>
      </c>
    </row>
    <row r="9693" spans="1:6" hidden="1">
      <c r="A9693">
        <v>2007</v>
      </c>
      <c r="B9693" t="s">
        <v>97</v>
      </c>
      <c r="C9693" t="s">
        <v>10</v>
      </c>
      <c r="D9693" t="s">
        <v>21</v>
      </c>
      <c r="E9693">
        <v>665809</v>
      </c>
    </row>
    <row r="9694" spans="1:6" hidden="1">
      <c r="A9694">
        <v>2007</v>
      </c>
      <c r="B9694" t="s">
        <v>97</v>
      </c>
      <c r="C9694" t="s">
        <v>10</v>
      </c>
      <c r="D9694" t="s">
        <v>22</v>
      </c>
      <c r="E9694">
        <v>620395</v>
      </c>
    </row>
    <row r="9695" spans="1:6" hidden="1">
      <c r="A9695">
        <v>2007</v>
      </c>
      <c r="B9695" t="s">
        <v>97</v>
      </c>
      <c r="C9695" t="s">
        <v>23</v>
      </c>
      <c r="D9695" t="s">
        <v>24</v>
      </c>
      <c r="E9695">
        <v>388798</v>
      </c>
    </row>
    <row r="9696" spans="1:6" hidden="1">
      <c r="A9696">
        <v>2007</v>
      </c>
      <c r="B9696" t="s">
        <v>97</v>
      </c>
      <c r="C9696" t="s">
        <v>23</v>
      </c>
      <c r="D9696" t="s">
        <v>25</v>
      </c>
      <c r="E9696">
        <v>316455</v>
      </c>
    </row>
    <row r="9697" spans="1:6" hidden="1">
      <c r="A9697">
        <v>2007</v>
      </c>
      <c r="B9697" t="s">
        <v>97</v>
      </c>
      <c r="C9697" t="s">
        <v>23</v>
      </c>
      <c r="D9697" t="s">
        <v>26</v>
      </c>
      <c r="E9697">
        <v>72343</v>
      </c>
    </row>
    <row r="9698" spans="1:6" hidden="1">
      <c r="A9698">
        <v>2007</v>
      </c>
      <c r="B9698" t="s">
        <v>97</v>
      </c>
      <c r="C9698" t="s">
        <v>23</v>
      </c>
      <c r="D9698" t="s">
        <v>27</v>
      </c>
      <c r="E9698">
        <v>32544</v>
      </c>
    </row>
    <row r="9699" spans="1:6" hidden="1">
      <c r="A9699">
        <v>2007</v>
      </c>
      <c r="B9699" t="s">
        <v>97</v>
      </c>
      <c r="C9699" t="s">
        <v>23</v>
      </c>
      <c r="D9699" t="s">
        <v>29</v>
      </c>
      <c r="E9699">
        <v>32544</v>
      </c>
    </row>
    <row r="9700" spans="1:6" hidden="1">
      <c r="A9700">
        <v>2007</v>
      </c>
      <c r="B9700" t="s">
        <v>97</v>
      </c>
      <c r="C9700" t="s">
        <v>23</v>
      </c>
      <c r="D9700" t="s">
        <v>33</v>
      </c>
      <c r="E9700">
        <v>1391119</v>
      </c>
    </row>
    <row r="9701" spans="1:6" hidden="1">
      <c r="A9701">
        <v>2007</v>
      </c>
      <c r="B9701" t="s">
        <v>97</v>
      </c>
      <c r="C9701" t="s">
        <v>23</v>
      </c>
      <c r="D9701" t="s">
        <v>34</v>
      </c>
      <c r="E9701">
        <v>1196486</v>
      </c>
    </row>
    <row r="9702" spans="1:6" hidden="1">
      <c r="A9702">
        <v>2007</v>
      </c>
      <c r="B9702" t="s">
        <v>97</v>
      </c>
      <c r="C9702" t="s">
        <v>23</v>
      </c>
      <c r="D9702" t="s">
        <v>35</v>
      </c>
      <c r="E9702">
        <v>931899</v>
      </c>
    </row>
    <row r="9703" spans="1:6" hidden="1">
      <c r="A9703">
        <v>2007</v>
      </c>
      <c r="B9703" t="s">
        <v>97</v>
      </c>
      <c r="C9703" t="s">
        <v>23</v>
      </c>
      <c r="D9703" t="s">
        <v>36</v>
      </c>
      <c r="E9703">
        <v>46390</v>
      </c>
    </row>
    <row r="9704" spans="1:6" hidden="1">
      <c r="A9704">
        <v>2007</v>
      </c>
      <c r="B9704" t="s">
        <v>97</v>
      </c>
      <c r="C9704" t="s">
        <v>23</v>
      </c>
      <c r="D9704" t="s">
        <v>37</v>
      </c>
      <c r="E9704">
        <v>46390</v>
      </c>
    </row>
    <row r="9705" spans="1:6" hidden="1">
      <c r="A9705">
        <v>2007</v>
      </c>
      <c r="B9705" t="s">
        <v>97</v>
      </c>
      <c r="C9705" t="s">
        <v>23</v>
      </c>
      <c r="D9705" t="s">
        <v>38</v>
      </c>
      <c r="E9705">
        <v>0</v>
      </c>
    </row>
    <row r="9706" spans="1:6" hidden="1">
      <c r="A9706">
        <v>2007</v>
      </c>
      <c r="B9706" t="s">
        <v>97</v>
      </c>
      <c r="C9706" t="s">
        <v>23</v>
      </c>
      <c r="D9706" t="s">
        <v>39</v>
      </c>
      <c r="E9706">
        <v>0</v>
      </c>
    </row>
    <row r="9707" spans="1:6" hidden="1">
      <c r="A9707">
        <v>2007</v>
      </c>
      <c r="B9707" t="s">
        <v>97</v>
      </c>
      <c r="C9707" t="s">
        <v>23</v>
      </c>
      <c r="D9707" t="s">
        <v>93</v>
      </c>
      <c r="E9707">
        <v>0</v>
      </c>
      <c r="F9707">
        <v>20</v>
      </c>
    </row>
    <row r="9708" spans="1:6" hidden="1">
      <c r="A9708">
        <v>2007</v>
      </c>
      <c r="B9708" t="s">
        <v>97</v>
      </c>
      <c r="C9708" t="s">
        <v>23</v>
      </c>
      <c r="D9708" t="s">
        <v>94</v>
      </c>
      <c r="E9708">
        <v>0</v>
      </c>
      <c r="F9708">
        <v>20</v>
      </c>
    </row>
    <row r="9709" spans="1:6" hidden="1">
      <c r="A9709">
        <v>2007</v>
      </c>
      <c r="B9709" t="s">
        <v>97</v>
      </c>
      <c r="C9709" t="s">
        <v>23</v>
      </c>
      <c r="D9709" t="s">
        <v>95</v>
      </c>
      <c r="E9709">
        <v>0</v>
      </c>
      <c r="F9709">
        <v>20</v>
      </c>
    </row>
    <row r="9710" spans="1:6" hidden="1">
      <c r="A9710">
        <v>2007</v>
      </c>
      <c r="B9710" t="s">
        <v>97</v>
      </c>
      <c r="C9710" t="s">
        <v>23</v>
      </c>
      <c r="D9710" t="s">
        <v>96</v>
      </c>
      <c r="E9710">
        <v>0</v>
      </c>
      <c r="F9710">
        <v>20</v>
      </c>
    </row>
    <row r="9711" spans="1:6" hidden="1">
      <c r="A9711">
        <v>2007</v>
      </c>
      <c r="B9711" t="s">
        <v>97</v>
      </c>
      <c r="C9711" t="s">
        <v>23</v>
      </c>
      <c r="D9711" t="s">
        <v>40</v>
      </c>
      <c r="E9711">
        <v>148243</v>
      </c>
    </row>
    <row r="9712" spans="1:6" hidden="1">
      <c r="A9712">
        <v>2007</v>
      </c>
      <c r="B9712" t="s">
        <v>97</v>
      </c>
      <c r="C9712" t="s">
        <v>23</v>
      </c>
      <c r="D9712" t="s">
        <v>41</v>
      </c>
      <c r="E9712">
        <v>7145</v>
      </c>
    </row>
    <row r="9713" spans="1:5" hidden="1">
      <c r="A9713">
        <v>2007</v>
      </c>
      <c r="B9713" t="s">
        <v>97</v>
      </c>
      <c r="C9713" t="s">
        <v>23</v>
      </c>
      <c r="D9713" t="s">
        <v>42</v>
      </c>
      <c r="E9713">
        <v>8292</v>
      </c>
    </row>
    <row r="9714" spans="1:5" hidden="1">
      <c r="A9714">
        <v>2007</v>
      </c>
      <c r="B9714" t="s">
        <v>97</v>
      </c>
      <c r="C9714" t="s">
        <v>23</v>
      </c>
      <c r="D9714" t="s">
        <v>43</v>
      </c>
      <c r="E9714">
        <v>132805</v>
      </c>
    </row>
    <row r="9715" spans="1:5" hidden="1">
      <c r="A9715">
        <v>2007</v>
      </c>
      <c r="B9715" t="s">
        <v>97</v>
      </c>
      <c r="C9715" t="s">
        <v>23</v>
      </c>
      <c r="D9715" t="s">
        <v>44</v>
      </c>
      <c r="E9715">
        <v>0</v>
      </c>
    </row>
    <row r="9716" spans="1:5" hidden="1">
      <c r="A9716">
        <v>2007</v>
      </c>
      <c r="B9716" t="s">
        <v>97</v>
      </c>
      <c r="C9716" t="s">
        <v>23</v>
      </c>
      <c r="D9716" t="s">
        <v>45</v>
      </c>
      <c r="E9716">
        <v>103400</v>
      </c>
    </row>
    <row r="9717" spans="1:5" hidden="1">
      <c r="A9717">
        <v>2007</v>
      </c>
      <c r="B9717" t="s">
        <v>97</v>
      </c>
      <c r="C9717" t="s">
        <v>23</v>
      </c>
      <c r="D9717" t="s">
        <v>46</v>
      </c>
      <c r="E9717">
        <v>103400</v>
      </c>
    </row>
    <row r="9718" spans="1:5" hidden="1">
      <c r="A9718">
        <v>2007</v>
      </c>
      <c r="B9718" t="s">
        <v>97</v>
      </c>
      <c r="C9718" t="s">
        <v>23</v>
      </c>
      <c r="D9718" t="s">
        <v>47</v>
      </c>
      <c r="E9718">
        <v>0</v>
      </c>
    </row>
    <row r="9719" spans="1:5" hidden="1">
      <c r="A9719">
        <v>2007</v>
      </c>
      <c r="B9719" t="s">
        <v>97</v>
      </c>
      <c r="C9719" t="s">
        <v>23</v>
      </c>
      <c r="D9719" t="s">
        <v>48</v>
      </c>
      <c r="E9719">
        <v>5243</v>
      </c>
    </row>
    <row r="9720" spans="1:5" hidden="1">
      <c r="A9720">
        <v>2007</v>
      </c>
      <c r="B9720" t="s">
        <v>97</v>
      </c>
      <c r="C9720" t="s">
        <v>23</v>
      </c>
      <c r="D9720" t="s">
        <v>55</v>
      </c>
      <c r="E9720">
        <v>5243</v>
      </c>
    </row>
    <row r="9721" spans="1:5" hidden="1">
      <c r="A9721">
        <v>2007</v>
      </c>
      <c r="B9721" t="s">
        <v>97</v>
      </c>
      <c r="C9721" t="s">
        <v>23</v>
      </c>
      <c r="D9721" t="s">
        <v>59</v>
      </c>
      <c r="E9721">
        <v>256764</v>
      </c>
    </row>
    <row r="9722" spans="1:5" hidden="1">
      <c r="A9722">
        <v>2007</v>
      </c>
      <c r="B9722" t="s">
        <v>97</v>
      </c>
      <c r="C9722" t="s">
        <v>23</v>
      </c>
      <c r="D9722" t="s">
        <v>60</v>
      </c>
      <c r="E9722">
        <v>629</v>
      </c>
    </row>
    <row r="9723" spans="1:5" hidden="1">
      <c r="A9723">
        <v>2007</v>
      </c>
      <c r="B9723" t="s">
        <v>97</v>
      </c>
      <c r="C9723" t="s">
        <v>23</v>
      </c>
      <c r="D9723" t="s">
        <v>61</v>
      </c>
      <c r="E9723">
        <v>213389</v>
      </c>
    </row>
    <row r="9724" spans="1:5" hidden="1">
      <c r="A9724">
        <v>2007</v>
      </c>
      <c r="B9724" t="s">
        <v>97</v>
      </c>
      <c r="C9724" t="s">
        <v>23</v>
      </c>
      <c r="D9724" t="s">
        <v>64</v>
      </c>
      <c r="E9724">
        <v>42746</v>
      </c>
    </row>
    <row r="9725" spans="1:5" hidden="1">
      <c r="A9725">
        <v>2007</v>
      </c>
      <c r="B9725" t="s">
        <v>97</v>
      </c>
      <c r="C9725" t="s">
        <v>23</v>
      </c>
      <c r="D9725" t="s">
        <v>66</v>
      </c>
      <c r="E9725">
        <v>168804</v>
      </c>
    </row>
    <row r="9726" spans="1:5" hidden="1">
      <c r="A9726">
        <v>2007</v>
      </c>
      <c r="B9726" t="s">
        <v>97</v>
      </c>
      <c r="C9726" t="s">
        <v>23</v>
      </c>
      <c r="D9726" t="s">
        <v>67</v>
      </c>
      <c r="E9726">
        <v>0</v>
      </c>
    </row>
    <row r="9727" spans="1:5" hidden="1">
      <c r="A9727">
        <v>2007</v>
      </c>
      <c r="B9727" t="s">
        <v>97</v>
      </c>
      <c r="C9727" t="s">
        <v>23</v>
      </c>
      <c r="D9727" t="s">
        <v>68</v>
      </c>
      <c r="E9727">
        <v>0</v>
      </c>
    </row>
    <row r="9728" spans="1:5" hidden="1">
      <c r="A9728">
        <v>2007</v>
      </c>
      <c r="B9728" t="s">
        <v>97</v>
      </c>
      <c r="C9728" t="s">
        <v>23</v>
      </c>
      <c r="D9728" t="s">
        <v>70</v>
      </c>
      <c r="E9728">
        <v>0</v>
      </c>
    </row>
    <row r="9729" spans="1:5" hidden="1">
      <c r="A9729">
        <v>2007</v>
      </c>
      <c r="B9729" t="s">
        <v>97</v>
      </c>
      <c r="C9729" t="s">
        <v>23</v>
      </c>
      <c r="D9729" t="s">
        <v>71</v>
      </c>
      <c r="E9729">
        <v>1343</v>
      </c>
    </row>
    <row r="9730" spans="1:5" hidden="1">
      <c r="A9730">
        <v>2007</v>
      </c>
      <c r="B9730" t="s">
        <v>97</v>
      </c>
      <c r="C9730" t="s">
        <v>23</v>
      </c>
      <c r="D9730" t="s">
        <v>72</v>
      </c>
      <c r="E9730">
        <v>575077</v>
      </c>
    </row>
    <row r="9731" spans="1:5" hidden="1">
      <c r="A9731">
        <v>2007</v>
      </c>
      <c r="B9731" t="s">
        <v>97</v>
      </c>
      <c r="C9731" t="s">
        <v>23</v>
      </c>
      <c r="D9731" t="s">
        <v>76</v>
      </c>
      <c r="E9731">
        <v>44071</v>
      </c>
    </row>
    <row r="9732" spans="1:5" hidden="1">
      <c r="A9732">
        <v>2007</v>
      </c>
      <c r="B9732" t="s">
        <v>97</v>
      </c>
      <c r="C9732" t="s">
        <v>23</v>
      </c>
      <c r="D9732" t="s">
        <v>77</v>
      </c>
      <c r="E9732">
        <v>107299</v>
      </c>
    </row>
    <row r="9733" spans="1:5" hidden="1">
      <c r="A9733">
        <v>2007</v>
      </c>
      <c r="B9733" t="s">
        <v>97</v>
      </c>
      <c r="C9733" t="s">
        <v>23</v>
      </c>
      <c r="D9733" t="s">
        <v>78</v>
      </c>
      <c r="E9733">
        <v>56530</v>
      </c>
    </row>
    <row r="9734" spans="1:5" hidden="1">
      <c r="A9734">
        <v>2007</v>
      </c>
      <c r="B9734" t="s">
        <v>97</v>
      </c>
      <c r="C9734" t="s">
        <v>23</v>
      </c>
      <c r="D9734" t="s">
        <v>79</v>
      </c>
      <c r="E9734">
        <v>-12470</v>
      </c>
    </row>
    <row r="9735" spans="1:5" hidden="1">
      <c r="A9735">
        <v>2007</v>
      </c>
      <c r="B9735" t="s">
        <v>97</v>
      </c>
      <c r="C9735" t="s">
        <v>23</v>
      </c>
      <c r="D9735" t="s">
        <v>80</v>
      </c>
      <c r="E9735">
        <v>11</v>
      </c>
    </row>
    <row r="9736" spans="1:5" hidden="1">
      <c r="A9736">
        <v>2007</v>
      </c>
      <c r="B9736" t="s">
        <v>97</v>
      </c>
      <c r="C9736" t="s">
        <v>81</v>
      </c>
      <c r="D9736" t="s">
        <v>30</v>
      </c>
      <c r="E9736">
        <v>0</v>
      </c>
    </row>
    <row r="9737" spans="1:5" hidden="1">
      <c r="A9737">
        <v>2007</v>
      </c>
      <c r="B9737" t="s">
        <v>97</v>
      </c>
      <c r="C9737" t="s">
        <v>81</v>
      </c>
      <c r="D9737" t="s">
        <v>32</v>
      </c>
      <c r="E9737">
        <v>0</v>
      </c>
    </row>
    <row r="9738" spans="1:5" hidden="1">
      <c r="A9738">
        <v>2007</v>
      </c>
      <c r="B9738" t="s">
        <v>97</v>
      </c>
      <c r="C9738" t="s">
        <v>81</v>
      </c>
      <c r="D9738" t="s">
        <v>33</v>
      </c>
      <c r="E9738">
        <v>1578790</v>
      </c>
    </row>
    <row r="9739" spans="1:5" hidden="1">
      <c r="A9739">
        <v>2007</v>
      </c>
      <c r="B9739" t="s">
        <v>97</v>
      </c>
      <c r="C9739" t="s">
        <v>81</v>
      </c>
      <c r="D9739" t="s">
        <v>34</v>
      </c>
      <c r="E9739">
        <v>1431412</v>
      </c>
    </row>
    <row r="9740" spans="1:5" hidden="1">
      <c r="A9740">
        <v>2007</v>
      </c>
      <c r="B9740" t="s">
        <v>97</v>
      </c>
      <c r="C9740" t="s">
        <v>81</v>
      </c>
      <c r="D9740" t="s">
        <v>35</v>
      </c>
      <c r="E9740">
        <v>1802228</v>
      </c>
    </row>
    <row r="9741" spans="1:5" hidden="1">
      <c r="A9741">
        <v>2007</v>
      </c>
      <c r="B9741" t="s">
        <v>97</v>
      </c>
      <c r="C9741" t="s">
        <v>81</v>
      </c>
      <c r="D9741" t="s">
        <v>36</v>
      </c>
      <c r="E9741">
        <v>42992</v>
      </c>
    </row>
    <row r="9742" spans="1:5" hidden="1">
      <c r="A9742">
        <v>2007</v>
      </c>
      <c r="B9742" t="s">
        <v>97</v>
      </c>
      <c r="C9742" t="s">
        <v>81</v>
      </c>
      <c r="D9742" t="s">
        <v>37</v>
      </c>
      <c r="E9742">
        <v>42992</v>
      </c>
    </row>
    <row r="9743" spans="1:5" hidden="1">
      <c r="A9743">
        <v>2007</v>
      </c>
      <c r="B9743" t="s">
        <v>97</v>
      </c>
      <c r="C9743" t="s">
        <v>81</v>
      </c>
      <c r="D9743" t="s">
        <v>38</v>
      </c>
      <c r="E9743">
        <v>0</v>
      </c>
    </row>
    <row r="9744" spans="1:5" hidden="1">
      <c r="A9744">
        <v>2007</v>
      </c>
      <c r="B9744" t="s">
        <v>97</v>
      </c>
      <c r="C9744" t="s">
        <v>81</v>
      </c>
      <c r="D9744" t="s">
        <v>39</v>
      </c>
      <c r="E9744">
        <v>0</v>
      </c>
    </row>
    <row r="9745" spans="1:6" hidden="1">
      <c r="A9745">
        <v>2007</v>
      </c>
      <c r="B9745" t="s">
        <v>97</v>
      </c>
      <c r="C9745" t="s">
        <v>81</v>
      </c>
      <c r="D9745" t="s">
        <v>93</v>
      </c>
      <c r="E9745">
        <v>0</v>
      </c>
      <c r="F9745">
        <v>20</v>
      </c>
    </row>
    <row r="9746" spans="1:6" hidden="1">
      <c r="A9746">
        <v>2007</v>
      </c>
      <c r="B9746" t="s">
        <v>97</v>
      </c>
      <c r="C9746" t="s">
        <v>81</v>
      </c>
      <c r="D9746" t="s">
        <v>94</v>
      </c>
      <c r="E9746">
        <v>0</v>
      </c>
      <c r="F9746">
        <v>20</v>
      </c>
    </row>
    <row r="9747" spans="1:6" hidden="1">
      <c r="A9747">
        <v>2007</v>
      </c>
      <c r="B9747" t="s">
        <v>97</v>
      </c>
      <c r="C9747" t="s">
        <v>81</v>
      </c>
      <c r="D9747" t="s">
        <v>95</v>
      </c>
      <c r="E9747">
        <v>0</v>
      </c>
      <c r="F9747">
        <v>20</v>
      </c>
    </row>
    <row r="9748" spans="1:6" hidden="1">
      <c r="A9748">
        <v>2007</v>
      </c>
      <c r="B9748" t="s">
        <v>97</v>
      </c>
      <c r="C9748" t="s">
        <v>81</v>
      </c>
      <c r="D9748" t="s">
        <v>96</v>
      </c>
      <c r="E9748">
        <v>0</v>
      </c>
      <c r="F9748">
        <v>20</v>
      </c>
    </row>
    <row r="9749" spans="1:6" hidden="1">
      <c r="A9749">
        <v>2007</v>
      </c>
      <c r="B9749" t="s">
        <v>97</v>
      </c>
      <c r="C9749" t="s">
        <v>81</v>
      </c>
      <c r="D9749" t="s">
        <v>40</v>
      </c>
      <c r="E9749">
        <v>104386</v>
      </c>
    </row>
    <row r="9750" spans="1:6" hidden="1">
      <c r="A9750">
        <v>2007</v>
      </c>
      <c r="B9750" t="s">
        <v>97</v>
      </c>
      <c r="C9750" t="s">
        <v>81</v>
      </c>
      <c r="D9750" t="s">
        <v>41</v>
      </c>
      <c r="E9750">
        <v>629</v>
      </c>
    </row>
    <row r="9751" spans="1:6" hidden="1">
      <c r="A9751">
        <v>2007</v>
      </c>
      <c r="B9751" t="s">
        <v>97</v>
      </c>
      <c r="C9751" t="s">
        <v>81</v>
      </c>
      <c r="D9751" t="s">
        <v>42</v>
      </c>
      <c r="E9751">
        <v>0</v>
      </c>
    </row>
    <row r="9752" spans="1:6" hidden="1">
      <c r="A9752">
        <v>2007</v>
      </c>
      <c r="B9752" t="s">
        <v>97</v>
      </c>
      <c r="C9752" t="s">
        <v>81</v>
      </c>
      <c r="D9752" t="s">
        <v>43</v>
      </c>
      <c r="E9752">
        <v>103757</v>
      </c>
    </row>
    <row r="9753" spans="1:6" hidden="1">
      <c r="A9753">
        <v>2007</v>
      </c>
      <c r="B9753" t="s">
        <v>97</v>
      </c>
      <c r="C9753" t="s">
        <v>81</v>
      </c>
      <c r="D9753" t="s">
        <v>44</v>
      </c>
      <c r="E9753">
        <v>0</v>
      </c>
    </row>
    <row r="9754" spans="1:6" hidden="1">
      <c r="A9754">
        <v>2007</v>
      </c>
      <c r="B9754" t="s">
        <v>97</v>
      </c>
      <c r="C9754" t="s">
        <v>81</v>
      </c>
      <c r="D9754" t="s">
        <v>48</v>
      </c>
      <c r="E9754">
        <v>174047</v>
      </c>
    </row>
    <row r="9755" spans="1:6" hidden="1">
      <c r="A9755">
        <v>2007</v>
      </c>
      <c r="B9755" t="s">
        <v>97</v>
      </c>
      <c r="C9755" t="s">
        <v>81</v>
      </c>
      <c r="D9755" t="s">
        <v>49</v>
      </c>
      <c r="E9755">
        <v>174047</v>
      </c>
    </row>
    <row r="9756" spans="1:6" hidden="1">
      <c r="A9756">
        <v>2007</v>
      </c>
      <c r="B9756" t="s">
        <v>97</v>
      </c>
      <c r="C9756" t="s">
        <v>81</v>
      </c>
      <c r="D9756" t="s">
        <v>50</v>
      </c>
      <c r="E9756">
        <v>84089</v>
      </c>
    </row>
    <row r="9757" spans="1:6" hidden="1">
      <c r="A9757">
        <v>2007</v>
      </c>
      <c r="B9757" t="s">
        <v>97</v>
      </c>
      <c r="C9757" t="s">
        <v>81</v>
      </c>
      <c r="D9757" t="s">
        <v>51</v>
      </c>
      <c r="E9757">
        <v>5243</v>
      </c>
    </row>
    <row r="9758" spans="1:6" hidden="1">
      <c r="A9758">
        <v>2007</v>
      </c>
      <c r="B9758" t="s">
        <v>97</v>
      </c>
      <c r="C9758" t="s">
        <v>81</v>
      </c>
      <c r="D9758" t="s">
        <v>52</v>
      </c>
      <c r="E9758">
        <v>76423</v>
      </c>
    </row>
    <row r="9759" spans="1:6" hidden="1">
      <c r="A9759">
        <v>2007</v>
      </c>
      <c r="B9759" t="s">
        <v>97</v>
      </c>
      <c r="C9759" t="s">
        <v>81</v>
      </c>
      <c r="D9759" t="s">
        <v>53</v>
      </c>
      <c r="E9759">
        <v>8292</v>
      </c>
    </row>
    <row r="9760" spans="1:6" hidden="1">
      <c r="A9760">
        <v>2007</v>
      </c>
      <c r="B9760" t="s">
        <v>97</v>
      </c>
      <c r="C9760" t="s">
        <v>81</v>
      </c>
      <c r="D9760" t="s">
        <v>54</v>
      </c>
      <c r="E9760">
        <v>0</v>
      </c>
    </row>
    <row r="9761" spans="1:5" hidden="1">
      <c r="A9761">
        <v>2007</v>
      </c>
      <c r="B9761" t="s">
        <v>97</v>
      </c>
      <c r="C9761" t="s">
        <v>81</v>
      </c>
      <c r="D9761" t="s">
        <v>59</v>
      </c>
      <c r="E9761">
        <v>218914</v>
      </c>
    </row>
    <row r="9762" spans="1:5" hidden="1">
      <c r="A9762">
        <v>2007</v>
      </c>
      <c r="B9762" t="s">
        <v>97</v>
      </c>
      <c r="C9762" t="s">
        <v>81</v>
      </c>
      <c r="D9762" t="s">
        <v>60</v>
      </c>
      <c r="E9762">
        <v>218914</v>
      </c>
    </row>
    <row r="9763" spans="1:5" hidden="1">
      <c r="A9763">
        <v>2007</v>
      </c>
      <c r="B9763" t="s">
        <v>97</v>
      </c>
      <c r="C9763" t="s">
        <v>81</v>
      </c>
      <c r="D9763" t="s">
        <v>61</v>
      </c>
      <c r="E9763">
        <v>0</v>
      </c>
    </row>
    <row r="9764" spans="1:5" hidden="1">
      <c r="A9764">
        <v>2007</v>
      </c>
      <c r="B9764" t="s">
        <v>97</v>
      </c>
      <c r="C9764" t="s">
        <v>81</v>
      </c>
      <c r="D9764" t="s">
        <v>64</v>
      </c>
      <c r="E9764">
        <v>0</v>
      </c>
    </row>
    <row r="9765" spans="1:5" hidden="1">
      <c r="A9765">
        <v>2007</v>
      </c>
      <c r="B9765" t="s">
        <v>97</v>
      </c>
      <c r="C9765" t="s">
        <v>81</v>
      </c>
      <c r="D9765" t="s">
        <v>67</v>
      </c>
      <c r="E9765">
        <v>0</v>
      </c>
    </row>
    <row r="9766" spans="1:5" hidden="1">
      <c r="A9766">
        <v>2007</v>
      </c>
      <c r="B9766" t="s">
        <v>97</v>
      </c>
      <c r="C9766" t="s">
        <v>81</v>
      </c>
      <c r="D9766" t="s">
        <v>69</v>
      </c>
      <c r="E9766">
        <v>0</v>
      </c>
    </row>
    <row r="9767" spans="1:5" hidden="1">
      <c r="A9767">
        <v>2007</v>
      </c>
      <c r="B9767" t="s">
        <v>97</v>
      </c>
      <c r="C9767" t="s">
        <v>81</v>
      </c>
      <c r="D9767" t="s">
        <v>70</v>
      </c>
      <c r="E9767">
        <v>0</v>
      </c>
    </row>
    <row r="9768" spans="1:5" hidden="1">
      <c r="A9768">
        <v>2007</v>
      </c>
      <c r="B9768" t="s">
        <v>97</v>
      </c>
      <c r="C9768" t="s">
        <v>81</v>
      </c>
      <c r="D9768" t="s">
        <v>86</v>
      </c>
      <c r="E9768">
        <v>1615809</v>
      </c>
    </row>
    <row r="9769" spans="1:5" hidden="1">
      <c r="A9769">
        <v>2007</v>
      </c>
      <c r="B9769" t="s">
        <v>97</v>
      </c>
      <c r="C9769" t="s">
        <v>81</v>
      </c>
      <c r="D9769" t="s">
        <v>87</v>
      </c>
      <c r="E9769">
        <v>1604318</v>
      </c>
    </row>
    <row r="9770" spans="1:5" hidden="1">
      <c r="A9770">
        <v>2007</v>
      </c>
      <c r="B9770" t="s">
        <v>97</v>
      </c>
      <c r="C9770" t="s">
        <v>81</v>
      </c>
      <c r="D9770" t="s">
        <v>88</v>
      </c>
      <c r="E9770">
        <v>11491</v>
      </c>
    </row>
    <row r="9771" spans="1:5" hidden="1">
      <c r="A9771">
        <v>2007</v>
      </c>
      <c r="B9771" t="s">
        <v>97</v>
      </c>
      <c r="C9771" t="s">
        <v>81</v>
      </c>
      <c r="D9771" t="s">
        <v>77</v>
      </c>
      <c r="E9771">
        <v>107299</v>
      </c>
    </row>
    <row r="9772" spans="1:5" hidden="1">
      <c r="A9772">
        <v>2007</v>
      </c>
      <c r="B9772" t="s">
        <v>98</v>
      </c>
      <c r="C9772" t="s">
        <v>7</v>
      </c>
      <c r="D9772" t="s">
        <v>263</v>
      </c>
      <c r="E9772">
        <v>-26542</v>
      </c>
    </row>
    <row r="9773" spans="1:5" hidden="1">
      <c r="A9773">
        <v>2007</v>
      </c>
      <c r="B9773" t="s">
        <v>98</v>
      </c>
      <c r="C9773" t="s">
        <v>7</v>
      </c>
      <c r="D9773" t="s">
        <v>8</v>
      </c>
      <c r="E9773">
        <v>207214</v>
      </c>
    </row>
    <row r="9774" spans="1:5" hidden="1">
      <c r="A9774">
        <v>2007</v>
      </c>
      <c r="B9774" t="s">
        <v>98</v>
      </c>
      <c r="C9774" t="s">
        <v>7</v>
      </c>
      <c r="D9774" t="s">
        <v>9</v>
      </c>
      <c r="E9774">
        <v>399690</v>
      </c>
    </row>
    <row r="9775" spans="1:5" hidden="1">
      <c r="A9775">
        <v>2007</v>
      </c>
      <c r="B9775" t="s">
        <v>98</v>
      </c>
      <c r="C9775" t="s">
        <v>10</v>
      </c>
      <c r="D9775" t="s">
        <v>11</v>
      </c>
      <c r="E9775">
        <v>634699</v>
      </c>
    </row>
    <row r="9776" spans="1:5" hidden="1">
      <c r="A9776">
        <v>2007</v>
      </c>
      <c r="B9776" t="s">
        <v>98</v>
      </c>
      <c r="C9776" t="s">
        <v>10</v>
      </c>
      <c r="D9776" t="s">
        <v>91</v>
      </c>
      <c r="E9776">
        <v>3027396</v>
      </c>
    </row>
    <row r="9777" spans="1:6" hidden="1">
      <c r="A9777">
        <v>2007</v>
      </c>
      <c r="B9777" t="s">
        <v>98</v>
      </c>
      <c r="C9777" t="s">
        <v>10</v>
      </c>
      <c r="D9777" t="s">
        <v>92</v>
      </c>
      <c r="E9777">
        <v>2312306</v>
      </c>
    </row>
    <row r="9778" spans="1:6" hidden="1">
      <c r="A9778">
        <v>2007</v>
      </c>
      <c r="B9778" t="s">
        <v>98</v>
      </c>
      <c r="C9778" t="s">
        <v>10</v>
      </c>
      <c r="D9778" t="s">
        <v>14</v>
      </c>
      <c r="E9778">
        <v>715090</v>
      </c>
    </row>
    <row r="9779" spans="1:6" hidden="1">
      <c r="A9779">
        <v>2007</v>
      </c>
      <c r="B9779" t="s">
        <v>98</v>
      </c>
      <c r="C9779" t="s">
        <v>10</v>
      </c>
      <c r="D9779" t="s">
        <v>17</v>
      </c>
      <c r="E9779">
        <v>0</v>
      </c>
      <c r="F9779">
        <v>20</v>
      </c>
    </row>
    <row r="9780" spans="1:6" hidden="1">
      <c r="A9780">
        <v>2007</v>
      </c>
      <c r="B9780" t="s">
        <v>98</v>
      </c>
      <c r="C9780" t="s">
        <v>10</v>
      </c>
      <c r="D9780" t="s">
        <v>18</v>
      </c>
      <c r="E9780">
        <v>3270186</v>
      </c>
    </row>
    <row r="9781" spans="1:6" hidden="1">
      <c r="A9781">
        <v>2007</v>
      </c>
      <c r="B9781" t="s">
        <v>98</v>
      </c>
      <c r="C9781" t="s">
        <v>10</v>
      </c>
      <c r="D9781" t="s">
        <v>19</v>
      </c>
      <c r="E9781">
        <v>4979720</v>
      </c>
    </row>
    <row r="9782" spans="1:6" hidden="1">
      <c r="A9782">
        <v>2007</v>
      </c>
      <c r="B9782" t="s">
        <v>98</v>
      </c>
      <c r="C9782" t="s">
        <v>10</v>
      </c>
      <c r="D9782" t="s">
        <v>20</v>
      </c>
      <c r="E9782">
        <v>3378083</v>
      </c>
    </row>
    <row r="9783" spans="1:6" hidden="1">
      <c r="A9783">
        <v>2007</v>
      </c>
      <c r="B9783" t="s">
        <v>98</v>
      </c>
      <c r="C9783" t="s">
        <v>10</v>
      </c>
      <c r="D9783" t="s">
        <v>21</v>
      </c>
      <c r="E9783">
        <v>1217492</v>
      </c>
    </row>
    <row r="9784" spans="1:6" hidden="1">
      <c r="A9784">
        <v>2007</v>
      </c>
      <c r="B9784" t="s">
        <v>98</v>
      </c>
      <c r="C9784" t="s">
        <v>10</v>
      </c>
      <c r="D9784" t="s">
        <v>22</v>
      </c>
      <c r="E9784">
        <v>-127942</v>
      </c>
    </row>
    <row r="9785" spans="1:6" hidden="1">
      <c r="A9785">
        <v>2007</v>
      </c>
      <c r="B9785" t="s">
        <v>98</v>
      </c>
      <c r="C9785" t="s">
        <v>23</v>
      </c>
      <c r="D9785" t="s">
        <v>24</v>
      </c>
      <c r="E9785">
        <v>2308053</v>
      </c>
    </row>
    <row r="9786" spans="1:6" hidden="1">
      <c r="A9786">
        <v>2007</v>
      </c>
      <c r="B9786" t="s">
        <v>98</v>
      </c>
      <c r="C9786" t="s">
        <v>23</v>
      </c>
      <c r="D9786" t="s">
        <v>25</v>
      </c>
      <c r="E9786">
        <v>1736375</v>
      </c>
    </row>
    <row r="9787" spans="1:6" hidden="1">
      <c r="A9787">
        <v>2007</v>
      </c>
      <c r="B9787" t="s">
        <v>98</v>
      </c>
      <c r="C9787" t="s">
        <v>23</v>
      </c>
      <c r="D9787" t="s">
        <v>26</v>
      </c>
      <c r="E9787">
        <v>571678</v>
      </c>
    </row>
    <row r="9788" spans="1:6" hidden="1">
      <c r="A9788">
        <v>2007</v>
      </c>
      <c r="B9788" t="s">
        <v>98</v>
      </c>
      <c r="C9788" t="s">
        <v>23</v>
      </c>
      <c r="D9788" t="s">
        <v>27</v>
      </c>
      <c r="E9788">
        <v>4253</v>
      </c>
    </row>
    <row r="9789" spans="1:6" hidden="1">
      <c r="A9789">
        <v>2007</v>
      </c>
      <c r="B9789" t="s">
        <v>98</v>
      </c>
      <c r="C9789" t="s">
        <v>23</v>
      </c>
      <c r="D9789" t="s">
        <v>29</v>
      </c>
      <c r="E9789">
        <v>4253</v>
      </c>
    </row>
    <row r="9790" spans="1:6" hidden="1">
      <c r="A9790">
        <v>2007</v>
      </c>
      <c r="B9790" t="s">
        <v>98</v>
      </c>
      <c r="C9790" t="s">
        <v>23</v>
      </c>
      <c r="D9790" t="s">
        <v>30</v>
      </c>
      <c r="E9790">
        <v>196434</v>
      </c>
    </row>
    <row r="9791" spans="1:6" hidden="1">
      <c r="A9791">
        <v>2007</v>
      </c>
      <c r="B9791" t="s">
        <v>98</v>
      </c>
      <c r="C9791" t="s">
        <v>23</v>
      </c>
      <c r="D9791" t="s">
        <v>31</v>
      </c>
      <c r="E9791">
        <v>55170</v>
      </c>
    </row>
    <row r="9792" spans="1:6" hidden="1">
      <c r="A9792">
        <v>2007</v>
      </c>
      <c r="B9792" t="s">
        <v>98</v>
      </c>
      <c r="C9792" t="s">
        <v>23</v>
      </c>
      <c r="D9792" t="s">
        <v>32</v>
      </c>
      <c r="E9792">
        <v>141264</v>
      </c>
    </row>
    <row r="9793" spans="1:5" hidden="1">
      <c r="A9793">
        <v>2007</v>
      </c>
      <c r="B9793" t="s">
        <v>98</v>
      </c>
      <c r="C9793" t="s">
        <v>23</v>
      </c>
      <c r="D9793" t="s">
        <v>33</v>
      </c>
      <c r="E9793">
        <v>85393</v>
      </c>
    </row>
    <row r="9794" spans="1:5" hidden="1">
      <c r="A9794">
        <v>2007</v>
      </c>
      <c r="B9794" t="s">
        <v>98</v>
      </c>
      <c r="C9794" t="s">
        <v>23</v>
      </c>
      <c r="D9794" t="s">
        <v>34</v>
      </c>
      <c r="E9794">
        <v>85393</v>
      </c>
    </row>
    <row r="9795" spans="1:5" hidden="1">
      <c r="A9795">
        <v>2007</v>
      </c>
      <c r="B9795" t="s">
        <v>98</v>
      </c>
      <c r="C9795" t="s">
        <v>23</v>
      </c>
      <c r="D9795" t="s">
        <v>35</v>
      </c>
      <c r="E9795">
        <v>83919</v>
      </c>
    </row>
    <row r="9796" spans="1:5" hidden="1">
      <c r="A9796">
        <v>2007</v>
      </c>
      <c r="B9796" t="s">
        <v>98</v>
      </c>
      <c r="C9796" t="s">
        <v>23</v>
      </c>
      <c r="D9796" t="s">
        <v>36</v>
      </c>
      <c r="E9796">
        <v>0</v>
      </c>
    </row>
    <row r="9797" spans="1:5" hidden="1">
      <c r="A9797">
        <v>2007</v>
      </c>
      <c r="B9797" t="s">
        <v>98</v>
      </c>
      <c r="C9797" t="s">
        <v>23</v>
      </c>
      <c r="D9797" t="s">
        <v>37</v>
      </c>
      <c r="E9797">
        <v>0</v>
      </c>
    </row>
    <row r="9798" spans="1:5" hidden="1">
      <c r="A9798">
        <v>2007</v>
      </c>
      <c r="B9798" t="s">
        <v>98</v>
      </c>
      <c r="C9798" t="s">
        <v>23</v>
      </c>
      <c r="D9798" t="s">
        <v>40</v>
      </c>
      <c r="E9798">
        <v>0</v>
      </c>
    </row>
    <row r="9799" spans="1:5" hidden="1">
      <c r="A9799">
        <v>2007</v>
      </c>
      <c r="B9799" t="s">
        <v>98</v>
      </c>
      <c r="C9799" t="s">
        <v>23</v>
      </c>
      <c r="D9799" t="s">
        <v>41</v>
      </c>
      <c r="E9799">
        <v>0</v>
      </c>
    </row>
    <row r="9800" spans="1:5" hidden="1">
      <c r="A9800">
        <v>2007</v>
      </c>
      <c r="B9800" t="s">
        <v>98</v>
      </c>
      <c r="C9800" t="s">
        <v>23</v>
      </c>
      <c r="D9800" t="s">
        <v>42</v>
      </c>
      <c r="E9800">
        <v>0</v>
      </c>
    </row>
    <row r="9801" spans="1:5" hidden="1">
      <c r="A9801">
        <v>2007</v>
      </c>
      <c r="B9801" t="s">
        <v>98</v>
      </c>
      <c r="C9801" t="s">
        <v>23</v>
      </c>
      <c r="D9801" t="s">
        <v>43</v>
      </c>
      <c r="E9801">
        <v>0</v>
      </c>
    </row>
    <row r="9802" spans="1:5" hidden="1">
      <c r="A9802">
        <v>2007</v>
      </c>
      <c r="B9802" t="s">
        <v>98</v>
      </c>
      <c r="C9802" t="s">
        <v>23</v>
      </c>
      <c r="D9802" t="s">
        <v>44</v>
      </c>
      <c r="E9802">
        <v>0</v>
      </c>
    </row>
    <row r="9803" spans="1:5" hidden="1">
      <c r="A9803">
        <v>2007</v>
      </c>
      <c r="B9803" t="s">
        <v>98</v>
      </c>
      <c r="C9803" t="s">
        <v>23</v>
      </c>
      <c r="D9803" t="s">
        <v>45</v>
      </c>
      <c r="E9803">
        <v>131</v>
      </c>
    </row>
    <row r="9804" spans="1:5" hidden="1">
      <c r="A9804">
        <v>2007</v>
      </c>
      <c r="B9804" t="s">
        <v>98</v>
      </c>
      <c r="C9804" t="s">
        <v>23</v>
      </c>
      <c r="D9804" t="s">
        <v>46</v>
      </c>
      <c r="E9804">
        <v>131</v>
      </c>
    </row>
    <row r="9805" spans="1:5" hidden="1">
      <c r="A9805">
        <v>2007</v>
      </c>
      <c r="B9805" t="s">
        <v>98</v>
      </c>
      <c r="C9805" t="s">
        <v>23</v>
      </c>
      <c r="D9805" t="s">
        <v>47</v>
      </c>
      <c r="E9805">
        <v>0</v>
      </c>
    </row>
    <row r="9806" spans="1:5" hidden="1">
      <c r="A9806">
        <v>2007</v>
      </c>
      <c r="B9806" t="s">
        <v>98</v>
      </c>
      <c r="C9806" t="s">
        <v>23</v>
      </c>
      <c r="D9806" t="s">
        <v>48</v>
      </c>
      <c r="E9806">
        <v>3189567</v>
      </c>
    </row>
    <row r="9807" spans="1:5" hidden="1">
      <c r="A9807">
        <v>2007</v>
      </c>
      <c r="B9807" t="s">
        <v>98</v>
      </c>
      <c r="C9807" t="s">
        <v>23</v>
      </c>
      <c r="D9807" t="s">
        <v>55</v>
      </c>
      <c r="E9807">
        <v>1587930</v>
      </c>
    </row>
    <row r="9808" spans="1:5" hidden="1">
      <c r="A9808">
        <v>2007</v>
      </c>
      <c r="B9808" t="s">
        <v>98</v>
      </c>
      <c r="C9808" t="s">
        <v>23</v>
      </c>
      <c r="D9808" t="s">
        <v>56</v>
      </c>
      <c r="E9808">
        <v>1601637</v>
      </c>
    </row>
    <row r="9809" spans="1:6" hidden="1">
      <c r="A9809">
        <v>2007</v>
      </c>
      <c r="B9809" t="s">
        <v>98</v>
      </c>
      <c r="C9809" t="s">
        <v>23</v>
      </c>
      <c r="D9809" t="s">
        <v>57</v>
      </c>
      <c r="E9809">
        <v>1403398</v>
      </c>
    </row>
    <row r="9810" spans="1:6" hidden="1">
      <c r="A9810">
        <v>2007</v>
      </c>
      <c r="B9810" t="s">
        <v>98</v>
      </c>
      <c r="C9810" t="s">
        <v>23</v>
      </c>
      <c r="D9810" t="s">
        <v>58</v>
      </c>
      <c r="E9810">
        <v>198239</v>
      </c>
    </row>
    <row r="9811" spans="1:6" hidden="1">
      <c r="A9811">
        <v>2007</v>
      </c>
      <c r="B9811" t="s">
        <v>98</v>
      </c>
      <c r="C9811" t="s">
        <v>23</v>
      </c>
      <c r="D9811" t="s">
        <v>59</v>
      </c>
      <c r="E9811">
        <v>678293</v>
      </c>
    </row>
    <row r="9812" spans="1:6" hidden="1">
      <c r="A9812">
        <v>2007</v>
      </c>
      <c r="B9812" t="s">
        <v>98</v>
      </c>
      <c r="C9812" t="s">
        <v>23</v>
      </c>
      <c r="D9812" t="s">
        <v>60</v>
      </c>
      <c r="E9812">
        <v>308</v>
      </c>
    </row>
    <row r="9813" spans="1:6" hidden="1">
      <c r="A9813">
        <v>2007</v>
      </c>
      <c r="B9813" t="s">
        <v>98</v>
      </c>
      <c r="C9813" t="s">
        <v>23</v>
      </c>
      <c r="D9813" t="s">
        <v>61</v>
      </c>
      <c r="E9813">
        <v>0</v>
      </c>
    </row>
    <row r="9814" spans="1:6" hidden="1">
      <c r="A9814">
        <v>2007</v>
      </c>
      <c r="B9814" t="s">
        <v>98</v>
      </c>
      <c r="C9814" t="s">
        <v>23</v>
      </c>
      <c r="D9814" t="s">
        <v>62</v>
      </c>
      <c r="E9814">
        <v>8068</v>
      </c>
    </row>
    <row r="9815" spans="1:6" hidden="1">
      <c r="A9815">
        <v>2007</v>
      </c>
      <c r="B9815" t="s">
        <v>98</v>
      </c>
      <c r="C9815" t="s">
        <v>23</v>
      </c>
      <c r="D9815" t="s">
        <v>63</v>
      </c>
      <c r="E9815">
        <v>0</v>
      </c>
    </row>
    <row r="9816" spans="1:6" hidden="1">
      <c r="A9816">
        <v>2007</v>
      </c>
      <c r="B9816" t="s">
        <v>98</v>
      </c>
      <c r="C9816" t="s">
        <v>23</v>
      </c>
      <c r="D9816" t="s">
        <v>64</v>
      </c>
      <c r="E9816">
        <v>502484</v>
      </c>
    </row>
    <row r="9817" spans="1:6" hidden="1">
      <c r="A9817">
        <v>2007</v>
      </c>
      <c r="B9817" t="s">
        <v>98</v>
      </c>
      <c r="C9817" t="s">
        <v>23</v>
      </c>
      <c r="D9817" t="s">
        <v>65</v>
      </c>
      <c r="E9817">
        <v>167433</v>
      </c>
    </row>
    <row r="9818" spans="1:6" hidden="1">
      <c r="A9818">
        <v>2007</v>
      </c>
      <c r="B9818" t="s">
        <v>98</v>
      </c>
      <c r="C9818" t="s">
        <v>23</v>
      </c>
      <c r="D9818" t="s">
        <v>66</v>
      </c>
      <c r="E9818">
        <v>0</v>
      </c>
      <c r="F9818">
        <v>90</v>
      </c>
    </row>
    <row r="9819" spans="1:6" hidden="1">
      <c r="A9819">
        <v>2007</v>
      </c>
      <c r="B9819" t="s">
        <v>98</v>
      </c>
      <c r="C9819" t="s">
        <v>23</v>
      </c>
      <c r="D9819" t="s">
        <v>67</v>
      </c>
      <c r="E9819">
        <v>24998</v>
      </c>
    </row>
    <row r="9820" spans="1:6" hidden="1">
      <c r="A9820">
        <v>2007</v>
      </c>
      <c r="B9820" t="s">
        <v>98</v>
      </c>
      <c r="C9820" t="s">
        <v>23</v>
      </c>
      <c r="D9820" t="s">
        <v>69</v>
      </c>
      <c r="E9820">
        <v>8699</v>
      </c>
    </row>
    <row r="9821" spans="1:6" hidden="1">
      <c r="A9821">
        <v>2007</v>
      </c>
      <c r="B9821" t="s">
        <v>98</v>
      </c>
      <c r="C9821" t="s">
        <v>23</v>
      </c>
      <c r="D9821" t="s">
        <v>70</v>
      </c>
      <c r="E9821">
        <v>16299</v>
      </c>
    </row>
    <row r="9822" spans="1:6" hidden="1">
      <c r="A9822">
        <v>2007</v>
      </c>
      <c r="B9822" t="s">
        <v>98</v>
      </c>
      <c r="C9822" t="s">
        <v>23</v>
      </c>
      <c r="D9822" t="s">
        <v>71</v>
      </c>
      <c r="E9822">
        <v>-25787</v>
      </c>
    </row>
    <row r="9823" spans="1:6" hidden="1">
      <c r="A9823">
        <v>2007</v>
      </c>
      <c r="B9823" t="s">
        <v>98</v>
      </c>
      <c r="C9823" t="s">
        <v>23</v>
      </c>
      <c r="D9823" t="s">
        <v>99</v>
      </c>
      <c r="E9823">
        <v>7841487</v>
      </c>
    </row>
    <row r="9824" spans="1:6" hidden="1">
      <c r="A9824">
        <v>2007</v>
      </c>
      <c r="B9824" t="s">
        <v>98</v>
      </c>
      <c r="C9824" t="s">
        <v>23</v>
      </c>
      <c r="D9824" t="s">
        <v>72</v>
      </c>
      <c r="E9824">
        <v>1280032</v>
      </c>
    </row>
    <row r="9825" spans="1:5" hidden="1">
      <c r="A9825">
        <v>2007</v>
      </c>
      <c r="B9825" t="s">
        <v>98</v>
      </c>
      <c r="C9825" t="s">
        <v>23</v>
      </c>
      <c r="D9825" t="s">
        <v>73</v>
      </c>
      <c r="E9825">
        <v>3762228</v>
      </c>
    </row>
    <row r="9826" spans="1:5" hidden="1">
      <c r="A9826">
        <v>2007</v>
      </c>
      <c r="B9826" t="s">
        <v>98</v>
      </c>
      <c r="C9826" t="s">
        <v>23</v>
      </c>
      <c r="D9826" t="s">
        <v>74</v>
      </c>
      <c r="E9826">
        <v>1601637</v>
      </c>
    </row>
    <row r="9827" spans="1:5" hidden="1">
      <c r="A9827">
        <v>2007</v>
      </c>
      <c r="B9827" t="s">
        <v>98</v>
      </c>
      <c r="C9827" t="s">
        <v>23</v>
      </c>
      <c r="D9827" t="s">
        <v>75</v>
      </c>
      <c r="E9827">
        <v>2160591</v>
      </c>
    </row>
    <row r="9828" spans="1:5" hidden="1">
      <c r="A9828">
        <v>2007</v>
      </c>
      <c r="B9828" t="s">
        <v>98</v>
      </c>
      <c r="C9828" t="s">
        <v>23</v>
      </c>
      <c r="D9828" t="s">
        <v>76</v>
      </c>
      <c r="E9828">
        <v>1503518</v>
      </c>
    </row>
    <row r="9829" spans="1:5" hidden="1">
      <c r="A9829">
        <v>2007</v>
      </c>
      <c r="B9829" t="s">
        <v>98</v>
      </c>
      <c r="C9829" t="s">
        <v>23</v>
      </c>
      <c r="D9829" t="s">
        <v>77</v>
      </c>
      <c r="E9829">
        <v>715090</v>
      </c>
    </row>
    <row r="9830" spans="1:5" hidden="1">
      <c r="A9830">
        <v>2007</v>
      </c>
      <c r="B9830" t="s">
        <v>98</v>
      </c>
      <c r="C9830" t="s">
        <v>23</v>
      </c>
      <c r="D9830" t="s">
        <v>78</v>
      </c>
      <c r="E9830">
        <v>1357982</v>
      </c>
    </row>
    <row r="9831" spans="1:5" hidden="1">
      <c r="A9831">
        <v>2007</v>
      </c>
      <c r="B9831" t="s">
        <v>98</v>
      </c>
      <c r="C9831" t="s">
        <v>23</v>
      </c>
      <c r="D9831" t="s">
        <v>79</v>
      </c>
      <c r="E9831">
        <v>144949</v>
      </c>
    </row>
    <row r="9832" spans="1:5" hidden="1">
      <c r="A9832">
        <v>2007</v>
      </c>
      <c r="B9832" t="s">
        <v>98</v>
      </c>
      <c r="C9832" t="s">
        <v>23</v>
      </c>
      <c r="D9832" t="s">
        <v>80</v>
      </c>
      <c r="E9832">
        <v>587</v>
      </c>
    </row>
    <row r="9833" spans="1:5" hidden="1">
      <c r="A9833">
        <v>2007</v>
      </c>
      <c r="B9833" t="s">
        <v>98</v>
      </c>
      <c r="C9833" t="s">
        <v>81</v>
      </c>
      <c r="D9833" t="s">
        <v>27</v>
      </c>
      <c r="E9833">
        <v>2710014</v>
      </c>
    </row>
    <row r="9834" spans="1:5" hidden="1">
      <c r="A9834">
        <v>2007</v>
      </c>
      <c r="B9834" t="s">
        <v>98</v>
      </c>
      <c r="C9834" t="s">
        <v>81</v>
      </c>
      <c r="D9834" t="s">
        <v>28</v>
      </c>
      <c r="E9834">
        <v>2535315</v>
      </c>
    </row>
    <row r="9835" spans="1:5" hidden="1">
      <c r="A9835">
        <v>2007</v>
      </c>
      <c r="B9835" t="s">
        <v>98</v>
      </c>
      <c r="C9835" t="s">
        <v>81</v>
      </c>
      <c r="D9835" t="s">
        <v>82</v>
      </c>
      <c r="E9835">
        <v>1726574</v>
      </c>
    </row>
    <row r="9836" spans="1:5" hidden="1">
      <c r="A9836">
        <v>2007</v>
      </c>
      <c r="B9836" t="s">
        <v>98</v>
      </c>
      <c r="C9836" t="s">
        <v>81</v>
      </c>
      <c r="D9836" t="s">
        <v>83</v>
      </c>
      <c r="E9836">
        <v>28069</v>
      </c>
    </row>
    <row r="9837" spans="1:5" hidden="1">
      <c r="A9837">
        <v>2007</v>
      </c>
      <c r="B9837" t="s">
        <v>98</v>
      </c>
      <c r="C9837" t="s">
        <v>81</v>
      </c>
      <c r="D9837" t="s">
        <v>84</v>
      </c>
      <c r="E9837">
        <v>780672</v>
      </c>
    </row>
    <row r="9838" spans="1:5" hidden="1">
      <c r="A9838">
        <v>2007</v>
      </c>
      <c r="B9838" t="s">
        <v>98</v>
      </c>
      <c r="C9838" t="s">
        <v>81</v>
      </c>
      <c r="D9838" t="s">
        <v>29</v>
      </c>
      <c r="E9838">
        <v>174699</v>
      </c>
    </row>
    <row r="9839" spans="1:5" hidden="1">
      <c r="A9839">
        <v>2007</v>
      </c>
      <c r="B9839" t="s">
        <v>98</v>
      </c>
      <c r="C9839" t="s">
        <v>81</v>
      </c>
      <c r="D9839" t="s">
        <v>30</v>
      </c>
      <c r="E9839">
        <v>0</v>
      </c>
    </row>
    <row r="9840" spans="1:5" hidden="1">
      <c r="A9840">
        <v>2007</v>
      </c>
      <c r="B9840" t="s">
        <v>98</v>
      </c>
      <c r="C9840" t="s">
        <v>81</v>
      </c>
      <c r="D9840" t="s">
        <v>32</v>
      </c>
      <c r="E9840">
        <v>0</v>
      </c>
    </row>
    <row r="9841" spans="1:6" hidden="1">
      <c r="A9841">
        <v>2007</v>
      </c>
      <c r="B9841" t="s">
        <v>98</v>
      </c>
      <c r="C9841" t="s">
        <v>81</v>
      </c>
      <c r="D9841" t="s">
        <v>33</v>
      </c>
      <c r="E9841">
        <v>126909</v>
      </c>
    </row>
    <row r="9842" spans="1:6" hidden="1">
      <c r="A9842">
        <v>2007</v>
      </c>
      <c r="B9842" t="s">
        <v>98</v>
      </c>
      <c r="C9842" t="s">
        <v>81</v>
      </c>
      <c r="D9842" t="s">
        <v>34</v>
      </c>
      <c r="E9842">
        <v>33087</v>
      </c>
    </row>
    <row r="9843" spans="1:6" hidden="1">
      <c r="A9843">
        <v>2007</v>
      </c>
      <c r="B9843" t="s">
        <v>98</v>
      </c>
      <c r="C9843" t="s">
        <v>81</v>
      </c>
      <c r="D9843" t="s">
        <v>35</v>
      </c>
      <c r="E9843">
        <v>27413</v>
      </c>
    </row>
    <row r="9844" spans="1:6" hidden="1">
      <c r="A9844">
        <v>2007</v>
      </c>
      <c r="B9844" t="s">
        <v>98</v>
      </c>
      <c r="C9844" t="s">
        <v>81</v>
      </c>
      <c r="D9844" t="s">
        <v>36</v>
      </c>
      <c r="E9844">
        <v>85332</v>
      </c>
    </row>
    <row r="9845" spans="1:6" hidden="1">
      <c r="A9845">
        <v>2007</v>
      </c>
      <c r="B9845" t="s">
        <v>98</v>
      </c>
      <c r="C9845" t="s">
        <v>81</v>
      </c>
      <c r="D9845" t="s">
        <v>37</v>
      </c>
      <c r="E9845">
        <v>85332</v>
      </c>
    </row>
    <row r="9846" spans="1:6" hidden="1">
      <c r="A9846">
        <v>2007</v>
      </c>
      <c r="B9846" t="s">
        <v>98</v>
      </c>
      <c r="C9846" t="s">
        <v>81</v>
      </c>
      <c r="D9846" t="s">
        <v>38</v>
      </c>
      <c r="E9846">
        <v>0</v>
      </c>
    </row>
    <row r="9847" spans="1:6" hidden="1">
      <c r="A9847">
        <v>2007</v>
      </c>
      <c r="B9847" t="s">
        <v>98</v>
      </c>
      <c r="C9847" t="s">
        <v>81</v>
      </c>
      <c r="D9847" t="s">
        <v>39</v>
      </c>
      <c r="E9847">
        <v>0</v>
      </c>
    </row>
    <row r="9848" spans="1:6" hidden="1">
      <c r="A9848">
        <v>2007</v>
      </c>
      <c r="B9848" t="s">
        <v>98</v>
      </c>
      <c r="C9848" t="s">
        <v>81</v>
      </c>
      <c r="D9848" t="s">
        <v>40</v>
      </c>
      <c r="E9848">
        <v>308</v>
      </c>
    </row>
    <row r="9849" spans="1:6" hidden="1">
      <c r="A9849">
        <v>2007</v>
      </c>
      <c r="B9849" t="s">
        <v>98</v>
      </c>
      <c r="C9849" t="s">
        <v>81</v>
      </c>
      <c r="D9849" t="s">
        <v>41</v>
      </c>
      <c r="E9849">
        <v>308</v>
      </c>
    </row>
    <row r="9850" spans="1:6" hidden="1">
      <c r="A9850">
        <v>2007</v>
      </c>
      <c r="B9850" t="s">
        <v>98</v>
      </c>
      <c r="C9850" t="s">
        <v>81</v>
      </c>
      <c r="D9850" t="s">
        <v>42</v>
      </c>
      <c r="E9850">
        <v>0</v>
      </c>
    </row>
    <row r="9851" spans="1:6" hidden="1">
      <c r="A9851">
        <v>2007</v>
      </c>
      <c r="B9851" t="s">
        <v>98</v>
      </c>
      <c r="C9851" t="s">
        <v>81</v>
      </c>
      <c r="D9851" t="s">
        <v>43</v>
      </c>
      <c r="E9851">
        <v>0</v>
      </c>
      <c r="F9851">
        <v>90</v>
      </c>
    </row>
    <row r="9852" spans="1:6" hidden="1">
      <c r="A9852">
        <v>2007</v>
      </c>
      <c r="B9852" t="s">
        <v>98</v>
      </c>
      <c r="C9852" t="s">
        <v>81</v>
      </c>
      <c r="D9852" t="s">
        <v>44</v>
      </c>
      <c r="E9852">
        <v>8182</v>
      </c>
    </row>
    <row r="9853" spans="1:6" hidden="1">
      <c r="A9853">
        <v>2007</v>
      </c>
      <c r="B9853" t="s">
        <v>98</v>
      </c>
      <c r="C9853" t="s">
        <v>81</v>
      </c>
      <c r="D9853" t="s">
        <v>45</v>
      </c>
      <c r="E9853">
        <v>1872703</v>
      </c>
    </row>
    <row r="9854" spans="1:6" hidden="1">
      <c r="A9854">
        <v>2007</v>
      </c>
      <c r="B9854" t="s">
        <v>98</v>
      </c>
      <c r="C9854" t="s">
        <v>81</v>
      </c>
      <c r="D9854" t="s">
        <v>46</v>
      </c>
      <c r="E9854">
        <v>1856730</v>
      </c>
    </row>
    <row r="9855" spans="1:6" hidden="1">
      <c r="A9855">
        <v>2007</v>
      </c>
      <c r="B9855" t="s">
        <v>98</v>
      </c>
      <c r="C9855" t="s">
        <v>81</v>
      </c>
      <c r="D9855" t="s">
        <v>47</v>
      </c>
      <c r="E9855">
        <v>15973</v>
      </c>
    </row>
    <row r="9856" spans="1:6" hidden="1">
      <c r="A9856">
        <v>2007</v>
      </c>
      <c r="B9856" t="s">
        <v>98</v>
      </c>
      <c r="C9856" t="s">
        <v>81</v>
      </c>
      <c r="D9856" t="s">
        <v>48</v>
      </c>
      <c r="E9856">
        <v>1824873</v>
      </c>
    </row>
    <row r="9857" spans="1:6" hidden="1">
      <c r="A9857">
        <v>2007</v>
      </c>
      <c r="B9857" t="s">
        <v>98</v>
      </c>
      <c r="C9857" t="s">
        <v>81</v>
      </c>
      <c r="D9857" t="s">
        <v>49</v>
      </c>
      <c r="E9857">
        <v>1824873</v>
      </c>
    </row>
    <row r="9858" spans="1:6" hidden="1">
      <c r="A9858">
        <v>2007</v>
      </c>
      <c r="B9858" t="s">
        <v>98</v>
      </c>
      <c r="C9858" t="s">
        <v>81</v>
      </c>
      <c r="D9858" t="s">
        <v>50</v>
      </c>
      <c r="E9858">
        <v>1285151</v>
      </c>
    </row>
    <row r="9859" spans="1:6" hidden="1">
      <c r="A9859">
        <v>2007</v>
      </c>
      <c r="B9859" t="s">
        <v>98</v>
      </c>
      <c r="C9859" t="s">
        <v>81</v>
      </c>
      <c r="D9859" t="s">
        <v>51</v>
      </c>
      <c r="E9859">
        <v>51135</v>
      </c>
    </row>
    <row r="9860" spans="1:6" hidden="1">
      <c r="A9860">
        <v>2007</v>
      </c>
      <c r="B9860" t="s">
        <v>98</v>
      </c>
      <c r="C9860" t="s">
        <v>81</v>
      </c>
      <c r="D9860" t="s">
        <v>52</v>
      </c>
      <c r="E9860">
        <v>488587</v>
      </c>
    </row>
    <row r="9861" spans="1:6" hidden="1">
      <c r="A9861">
        <v>2007</v>
      </c>
      <c r="B9861" t="s">
        <v>98</v>
      </c>
      <c r="C9861" t="s">
        <v>81</v>
      </c>
      <c r="D9861" t="s">
        <v>53</v>
      </c>
      <c r="E9861">
        <v>0</v>
      </c>
      <c r="F9861">
        <v>90</v>
      </c>
    </row>
    <row r="9862" spans="1:6" hidden="1">
      <c r="A9862">
        <v>2007</v>
      </c>
      <c r="B9862" t="s">
        <v>98</v>
      </c>
      <c r="C9862" t="s">
        <v>81</v>
      </c>
      <c r="D9862" t="s">
        <v>54</v>
      </c>
      <c r="E9862">
        <v>0</v>
      </c>
      <c r="F9862">
        <v>90</v>
      </c>
    </row>
    <row r="9863" spans="1:6" hidden="1">
      <c r="A9863">
        <v>2007</v>
      </c>
      <c r="B9863" t="s">
        <v>98</v>
      </c>
      <c r="C9863" t="s">
        <v>81</v>
      </c>
      <c r="D9863" t="s">
        <v>59</v>
      </c>
      <c r="E9863">
        <v>278312</v>
      </c>
    </row>
    <row r="9864" spans="1:6" hidden="1">
      <c r="A9864">
        <v>2007</v>
      </c>
      <c r="B9864" t="s">
        <v>98</v>
      </c>
      <c r="C9864" t="s">
        <v>81</v>
      </c>
      <c r="D9864" t="s">
        <v>60</v>
      </c>
      <c r="E9864">
        <v>0</v>
      </c>
    </row>
    <row r="9865" spans="1:6" hidden="1">
      <c r="A9865">
        <v>2007</v>
      </c>
      <c r="B9865" t="s">
        <v>98</v>
      </c>
      <c r="C9865" t="s">
        <v>81</v>
      </c>
      <c r="D9865" t="s">
        <v>61</v>
      </c>
      <c r="E9865">
        <v>0</v>
      </c>
    </row>
    <row r="9866" spans="1:6" hidden="1">
      <c r="A9866">
        <v>2007</v>
      </c>
      <c r="B9866" t="s">
        <v>98</v>
      </c>
      <c r="C9866" t="s">
        <v>81</v>
      </c>
      <c r="D9866" t="s">
        <v>62</v>
      </c>
      <c r="E9866">
        <v>67427</v>
      </c>
    </row>
    <row r="9867" spans="1:6" hidden="1">
      <c r="A9867">
        <v>2007</v>
      </c>
      <c r="B9867" t="s">
        <v>98</v>
      </c>
      <c r="C9867" t="s">
        <v>81</v>
      </c>
      <c r="D9867" t="s">
        <v>64</v>
      </c>
      <c r="E9867">
        <v>210885</v>
      </c>
    </row>
    <row r="9868" spans="1:6" hidden="1">
      <c r="A9868">
        <v>2007</v>
      </c>
      <c r="B9868" t="s">
        <v>98</v>
      </c>
      <c r="C9868" t="s">
        <v>81</v>
      </c>
      <c r="D9868" t="s">
        <v>67</v>
      </c>
      <c r="E9868">
        <v>157295</v>
      </c>
    </row>
    <row r="9869" spans="1:6" hidden="1">
      <c r="A9869">
        <v>2007</v>
      </c>
      <c r="B9869" t="s">
        <v>98</v>
      </c>
      <c r="C9869" t="s">
        <v>81</v>
      </c>
      <c r="D9869" t="s">
        <v>68</v>
      </c>
      <c r="E9869">
        <v>3486</v>
      </c>
    </row>
    <row r="9870" spans="1:6" hidden="1">
      <c r="A9870">
        <v>2007</v>
      </c>
      <c r="B9870" t="s">
        <v>98</v>
      </c>
      <c r="C9870" t="s">
        <v>81</v>
      </c>
      <c r="D9870" t="s">
        <v>69</v>
      </c>
      <c r="E9870">
        <v>153809</v>
      </c>
    </row>
    <row r="9871" spans="1:6" hidden="1">
      <c r="A9871">
        <v>2007</v>
      </c>
      <c r="B9871" t="s">
        <v>98</v>
      </c>
      <c r="C9871" t="s">
        <v>81</v>
      </c>
      <c r="D9871" t="s">
        <v>70</v>
      </c>
      <c r="E9871">
        <v>0</v>
      </c>
    </row>
    <row r="9872" spans="1:6" hidden="1">
      <c r="A9872">
        <v>2007</v>
      </c>
      <c r="B9872" t="s">
        <v>98</v>
      </c>
      <c r="C9872" t="s">
        <v>81</v>
      </c>
      <c r="D9872" t="s">
        <v>100</v>
      </c>
      <c r="E9872">
        <v>7713545</v>
      </c>
    </row>
    <row r="9873" spans="1:6" hidden="1">
      <c r="A9873">
        <v>2007</v>
      </c>
      <c r="B9873" t="s">
        <v>98</v>
      </c>
      <c r="C9873" t="s">
        <v>81</v>
      </c>
      <c r="D9873" t="s">
        <v>86</v>
      </c>
      <c r="E9873">
        <v>4307428</v>
      </c>
    </row>
    <row r="9874" spans="1:6" hidden="1">
      <c r="A9874">
        <v>2007</v>
      </c>
      <c r="B9874" t="s">
        <v>98</v>
      </c>
      <c r="C9874" t="s">
        <v>81</v>
      </c>
      <c r="D9874" t="s">
        <v>87</v>
      </c>
      <c r="E9874">
        <v>496082</v>
      </c>
    </row>
    <row r="9875" spans="1:6" hidden="1">
      <c r="A9875">
        <v>2007</v>
      </c>
      <c r="B9875" t="s">
        <v>98</v>
      </c>
      <c r="C9875" t="s">
        <v>81</v>
      </c>
      <c r="D9875" t="s">
        <v>101</v>
      </c>
      <c r="E9875">
        <v>743439</v>
      </c>
    </row>
    <row r="9876" spans="1:6" hidden="1">
      <c r="A9876">
        <v>2007</v>
      </c>
      <c r="B9876" t="s">
        <v>98</v>
      </c>
      <c r="C9876" t="s">
        <v>81</v>
      </c>
      <c r="D9876" t="s">
        <v>88</v>
      </c>
      <c r="E9876">
        <v>93914</v>
      </c>
    </row>
    <row r="9877" spans="1:6" hidden="1">
      <c r="A9877">
        <v>2007</v>
      </c>
      <c r="B9877" t="s">
        <v>98</v>
      </c>
      <c r="C9877" t="s">
        <v>81</v>
      </c>
      <c r="D9877" t="s">
        <v>89</v>
      </c>
      <c r="E9877">
        <v>3717432</v>
      </c>
    </row>
    <row r="9878" spans="1:6" hidden="1">
      <c r="A9878">
        <v>2007</v>
      </c>
      <c r="B9878" t="s">
        <v>98</v>
      </c>
      <c r="C9878" t="s">
        <v>81</v>
      </c>
      <c r="D9878" t="s">
        <v>77</v>
      </c>
      <c r="E9878">
        <v>715090</v>
      </c>
    </row>
    <row r="9879" spans="1:6" hidden="1">
      <c r="A9879">
        <v>2007</v>
      </c>
      <c r="B9879" t="s">
        <v>102</v>
      </c>
      <c r="C9879" t="s">
        <v>7</v>
      </c>
      <c r="D9879" t="s">
        <v>263</v>
      </c>
      <c r="E9879">
        <v>109993</v>
      </c>
    </row>
    <row r="9880" spans="1:6" hidden="1">
      <c r="A9880">
        <v>2007</v>
      </c>
      <c r="B9880" t="s">
        <v>102</v>
      </c>
      <c r="C9880" t="s">
        <v>7</v>
      </c>
      <c r="D9880" t="s">
        <v>8</v>
      </c>
      <c r="E9880">
        <v>0</v>
      </c>
      <c r="F9880">
        <v>20</v>
      </c>
    </row>
    <row r="9881" spans="1:6" hidden="1">
      <c r="A9881">
        <v>2007</v>
      </c>
      <c r="B9881" t="s">
        <v>102</v>
      </c>
      <c r="C9881" t="s">
        <v>7</v>
      </c>
      <c r="D9881" t="s">
        <v>9</v>
      </c>
      <c r="E9881">
        <v>0</v>
      </c>
      <c r="F9881">
        <v>20</v>
      </c>
    </row>
    <row r="9882" spans="1:6" hidden="1">
      <c r="A9882">
        <v>2007</v>
      </c>
      <c r="B9882" t="s">
        <v>102</v>
      </c>
      <c r="C9882" t="s">
        <v>10</v>
      </c>
      <c r="D9882" t="s">
        <v>11</v>
      </c>
      <c r="E9882">
        <v>-353418</v>
      </c>
    </row>
    <row r="9883" spans="1:6" hidden="1">
      <c r="A9883">
        <v>2007</v>
      </c>
      <c r="B9883" t="s">
        <v>102</v>
      </c>
      <c r="C9883" t="s">
        <v>10</v>
      </c>
      <c r="D9883" t="s">
        <v>91</v>
      </c>
      <c r="E9883">
        <v>2155472</v>
      </c>
    </row>
    <row r="9884" spans="1:6" hidden="1">
      <c r="A9884">
        <v>2007</v>
      </c>
      <c r="B9884" t="s">
        <v>102</v>
      </c>
      <c r="C9884" t="s">
        <v>10</v>
      </c>
      <c r="D9884" t="s">
        <v>92</v>
      </c>
      <c r="E9884">
        <v>1687691</v>
      </c>
    </row>
    <row r="9885" spans="1:6" hidden="1">
      <c r="A9885">
        <v>2007</v>
      </c>
      <c r="B9885" t="s">
        <v>102</v>
      </c>
      <c r="C9885" t="s">
        <v>10</v>
      </c>
      <c r="D9885" t="s">
        <v>14</v>
      </c>
      <c r="E9885">
        <v>2058150</v>
      </c>
    </row>
    <row r="9886" spans="1:6" hidden="1">
      <c r="A9886">
        <v>2007</v>
      </c>
      <c r="B9886" t="s">
        <v>102</v>
      </c>
      <c r="C9886" t="s">
        <v>10</v>
      </c>
      <c r="D9886" t="s">
        <v>15</v>
      </c>
      <c r="E9886">
        <v>645513</v>
      </c>
    </row>
    <row r="9887" spans="1:6" hidden="1">
      <c r="A9887">
        <v>2007</v>
      </c>
      <c r="B9887" t="s">
        <v>102</v>
      </c>
      <c r="C9887" t="s">
        <v>10</v>
      </c>
      <c r="D9887" t="s">
        <v>16</v>
      </c>
      <c r="E9887">
        <v>1412637</v>
      </c>
    </row>
    <row r="9888" spans="1:6" hidden="1">
      <c r="A9888">
        <v>2007</v>
      </c>
      <c r="B9888" t="s">
        <v>102</v>
      </c>
      <c r="C9888" t="s">
        <v>10</v>
      </c>
      <c r="D9888" t="s">
        <v>17</v>
      </c>
      <c r="E9888">
        <v>0</v>
      </c>
      <c r="F9888">
        <v>20</v>
      </c>
    </row>
    <row r="9889" spans="1:5" hidden="1">
      <c r="A9889">
        <v>2007</v>
      </c>
      <c r="B9889" t="s">
        <v>102</v>
      </c>
      <c r="C9889" t="s">
        <v>10</v>
      </c>
      <c r="D9889" t="s">
        <v>18</v>
      </c>
      <c r="E9889">
        <v>13503710</v>
      </c>
    </row>
    <row r="9890" spans="1:5" hidden="1">
      <c r="A9890">
        <v>2007</v>
      </c>
      <c r="B9890" t="s">
        <v>102</v>
      </c>
      <c r="C9890" t="s">
        <v>10</v>
      </c>
      <c r="D9890" t="s">
        <v>19</v>
      </c>
      <c r="E9890">
        <v>12385549</v>
      </c>
    </row>
    <row r="9891" spans="1:5" hidden="1">
      <c r="A9891">
        <v>2007</v>
      </c>
      <c r="B9891" t="s">
        <v>102</v>
      </c>
      <c r="C9891" t="s">
        <v>10</v>
      </c>
      <c r="D9891" t="s">
        <v>20</v>
      </c>
      <c r="E9891">
        <v>14227160</v>
      </c>
    </row>
    <row r="9892" spans="1:5" hidden="1">
      <c r="A9892">
        <v>2007</v>
      </c>
      <c r="B9892" t="s">
        <v>102</v>
      </c>
      <c r="C9892" t="s">
        <v>10</v>
      </c>
      <c r="D9892" t="s">
        <v>21</v>
      </c>
      <c r="E9892">
        <v>114363</v>
      </c>
    </row>
    <row r="9893" spans="1:5" hidden="1">
      <c r="A9893">
        <v>2007</v>
      </c>
      <c r="B9893" t="s">
        <v>102</v>
      </c>
      <c r="C9893" t="s">
        <v>10</v>
      </c>
      <c r="D9893" t="s">
        <v>22</v>
      </c>
      <c r="E9893">
        <v>-1622707</v>
      </c>
    </row>
    <row r="9894" spans="1:5" hidden="1">
      <c r="A9894">
        <v>2007</v>
      </c>
      <c r="B9894" t="s">
        <v>102</v>
      </c>
      <c r="C9894" t="s">
        <v>23</v>
      </c>
      <c r="D9894" t="s">
        <v>24</v>
      </c>
      <c r="E9894">
        <v>239073</v>
      </c>
    </row>
    <row r="9895" spans="1:5" hidden="1">
      <c r="A9895">
        <v>2007</v>
      </c>
      <c r="B9895" t="s">
        <v>102</v>
      </c>
      <c r="C9895" t="s">
        <v>23</v>
      </c>
      <c r="D9895" t="s">
        <v>25</v>
      </c>
      <c r="E9895">
        <v>232566</v>
      </c>
    </row>
    <row r="9896" spans="1:5" hidden="1">
      <c r="A9896">
        <v>2007</v>
      </c>
      <c r="B9896" t="s">
        <v>102</v>
      </c>
      <c r="C9896" t="s">
        <v>23</v>
      </c>
      <c r="D9896" t="s">
        <v>26</v>
      </c>
      <c r="E9896">
        <v>6507</v>
      </c>
    </row>
    <row r="9897" spans="1:5" hidden="1">
      <c r="A9897">
        <v>2007</v>
      </c>
      <c r="B9897" t="s">
        <v>102</v>
      </c>
      <c r="C9897" t="s">
        <v>23</v>
      </c>
      <c r="D9897" t="s">
        <v>27</v>
      </c>
      <c r="E9897">
        <v>426</v>
      </c>
    </row>
    <row r="9898" spans="1:5" hidden="1">
      <c r="A9898">
        <v>2007</v>
      </c>
      <c r="B9898" t="s">
        <v>102</v>
      </c>
      <c r="C9898" t="s">
        <v>23</v>
      </c>
      <c r="D9898" t="s">
        <v>29</v>
      </c>
      <c r="E9898">
        <v>426</v>
      </c>
    </row>
    <row r="9899" spans="1:5" hidden="1">
      <c r="A9899">
        <v>2007</v>
      </c>
      <c r="B9899" t="s">
        <v>102</v>
      </c>
      <c r="C9899" t="s">
        <v>23</v>
      </c>
      <c r="D9899" t="s">
        <v>33</v>
      </c>
      <c r="E9899">
        <v>376080</v>
      </c>
    </row>
    <row r="9900" spans="1:5" hidden="1">
      <c r="A9900">
        <v>2007</v>
      </c>
      <c r="B9900" t="s">
        <v>102</v>
      </c>
      <c r="C9900" t="s">
        <v>23</v>
      </c>
      <c r="D9900" t="s">
        <v>34</v>
      </c>
      <c r="E9900">
        <v>367989</v>
      </c>
    </row>
    <row r="9901" spans="1:5" hidden="1">
      <c r="A9901">
        <v>2007</v>
      </c>
      <c r="B9901" t="s">
        <v>102</v>
      </c>
      <c r="C9901" t="s">
        <v>23</v>
      </c>
      <c r="D9901" t="s">
        <v>35</v>
      </c>
      <c r="E9901">
        <v>520145</v>
      </c>
    </row>
    <row r="9902" spans="1:5" hidden="1">
      <c r="A9902">
        <v>2007</v>
      </c>
      <c r="B9902" t="s">
        <v>102</v>
      </c>
      <c r="C9902" t="s">
        <v>23</v>
      </c>
      <c r="D9902" t="s">
        <v>39</v>
      </c>
      <c r="E9902">
        <v>0</v>
      </c>
    </row>
    <row r="9903" spans="1:5" hidden="1">
      <c r="A9903">
        <v>2007</v>
      </c>
      <c r="B9903" t="s">
        <v>102</v>
      </c>
      <c r="C9903" t="s">
        <v>23</v>
      </c>
      <c r="D9903" t="s">
        <v>40</v>
      </c>
      <c r="E9903">
        <v>0</v>
      </c>
    </row>
    <row r="9904" spans="1:5" hidden="1">
      <c r="A9904">
        <v>2007</v>
      </c>
      <c r="B9904" t="s">
        <v>102</v>
      </c>
      <c r="C9904" t="s">
        <v>23</v>
      </c>
      <c r="D9904" t="s">
        <v>41</v>
      </c>
      <c r="E9904">
        <v>0</v>
      </c>
    </row>
    <row r="9905" spans="1:5" hidden="1">
      <c r="A9905">
        <v>2007</v>
      </c>
      <c r="B9905" t="s">
        <v>102</v>
      </c>
      <c r="C9905" t="s">
        <v>23</v>
      </c>
      <c r="D9905" t="s">
        <v>42</v>
      </c>
      <c r="E9905">
        <v>0</v>
      </c>
    </row>
    <row r="9906" spans="1:5" hidden="1">
      <c r="A9906">
        <v>2007</v>
      </c>
      <c r="B9906" t="s">
        <v>102</v>
      </c>
      <c r="C9906" t="s">
        <v>23</v>
      </c>
      <c r="D9906" t="s">
        <v>43</v>
      </c>
      <c r="E9906">
        <v>0</v>
      </c>
    </row>
    <row r="9907" spans="1:5" hidden="1">
      <c r="A9907">
        <v>2007</v>
      </c>
      <c r="B9907" t="s">
        <v>102</v>
      </c>
      <c r="C9907" t="s">
        <v>23</v>
      </c>
      <c r="D9907" t="s">
        <v>44</v>
      </c>
      <c r="E9907">
        <v>8091</v>
      </c>
    </row>
    <row r="9908" spans="1:5" hidden="1">
      <c r="A9908">
        <v>2007</v>
      </c>
      <c r="B9908" t="s">
        <v>102</v>
      </c>
      <c r="C9908" t="s">
        <v>23</v>
      </c>
      <c r="D9908" t="s">
        <v>45</v>
      </c>
      <c r="E9908">
        <v>1302502</v>
      </c>
    </row>
    <row r="9909" spans="1:5" hidden="1">
      <c r="A9909">
        <v>2007</v>
      </c>
      <c r="B9909" t="s">
        <v>102</v>
      </c>
      <c r="C9909" t="s">
        <v>23</v>
      </c>
      <c r="D9909" t="s">
        <v>46</v>
      </c>
      <c r="E9909">
        <v>1286529</v>
      </c>
    </row>
    <row r="9910" spans="1:5" hidden="1">
      <c r="A9910">
        <v>2007</v>
      </c>
      <c r="B9910" t="s">
        <v>102</v>
      </c>
      <c r="C9910" t="s">
        <v>23</v>
      </c>
      <c r="D9910" t="s">
        <v>47</v>
      </c>
      <c r="E9910">
        <v>15973</v>
      </c>
    </row>
    <row r="9911" spans="1:5" hidden="1">
      <c r="A9911">
        <v>2007</v>
      </c>
      <c r="B9911" t="s">
        <v>102</v>
      </c>
      <c r="C9911" t="s">
        <v>23</v>
      </c>
      <c r="D9911" t="s">
        <v>48</v>
      </c>
      <c r="E9911">
        <v>2071173</v>
      </c>
    </row>
    <row r="9912" spans="1:5" hidden="1">
      <c r="A9912">
        <v>2007</v>
      </c>
      <c r="B9912" t="s">
        <v>102</v>
      </c>
      <c r="C9912" t="s">
        <v>23</v>
      </c>
      <c r="D9912" t="s">
        <v>49</v>
      </c>
      <c r="E9912">
        <v>2070736</v>
      </c>
    </row>
    <row r="9913" spans="1:5" hidden="1">
      <c r="A9913">
        <v>2007</v>
      </c>
      <c r="B9913" t="s">
        <v>102</v>
      </c>
      <c r="C9913" t="s">
        <v>23</v>
      </c>
      <c r="D9913" t="s">
        <v>50</v>
      </c>
      <c r="E9913">
        <v>1369240</v>
      </c>
    </row>
    <row r="9914" spans="1:5" hidden="1">
      <c r="A9914">
        <v>2007</v>
      </c>
      <c r="B9914" t="s">
        <v>102</v>
      </c>
      <c r="C9914" t="s">
        <v>23</v>
      </c>
      <c r="D9914" t="s">
        <v>51</v>
      </c>
      <c r="E9914">
        <v>128194</v>
      </c>
    </row>
    <row r="9915" spans="1:5" hidden="1">
      <c r="A9915">
        <v>2007</v>
      </c>
      <c r="B9915" t="s">
        <v>102</v>
      </c>
      <c r="C9915" t="s">
        <v>23</v>
      </c>
      <c r="D9915" t="s">
        <v>52</v>
      </c>
      <c r="E9915">
        <v>565010</v>
      </c>
    </row>
    <row r="9916" spans="1:5" hidden="1">
      <c r="A9916">
        <v>2007</v>
      </c>
      <c r="B9916" t="s">
        <v>102</v>
      </c>
      <c r="C9916" t="s">
        <v>23</v>
      </c>
      <c r="D9916" t="s">
        <v>53</v>
      </c>
      <c r="E9916">
        <v>8292</v>
      </c>
    </row>
    <row r="9917" spans="1:5" hidden="1">
      <c r="A9917">
        <v>2007</v>
      </c>
      <c r="B9917" t="s">
        <v>102</v>
      </c>
      <c r="C9917" t="s">
        <v>23</v>
      </c>
      <c r="D9917" t="s">
        <v>54</v>
      </c>
      <c r="E9917">
        <v>0</v>
      </c>
    </row>
    <row r="9918" spans="1:5" hidden="1">
      <c r="A9918">
        <v>2007</v>
      </c>
      <c r="B9918" t="s">
        <v>102</v>
      </c>
      <c r="C9918" t="s">
        <v>23</v>
      </c>
      <c r="D9918" t="s">
        <v>55</v>
      </c>
      <c r="E9918">
        <v>437</v>
      </c>
    </row>
    <row r="9919" spans="1:5" hidden="1">
      <c r="A9919">
        <v>2007</v>
      </c>
      <c r="B9919" t="s">
        <v>102</v>
      </c>
      <c r="C9919" t="s">
        <v>23</v>
      </c>
      <c r="D9919" t="s">
        <v>59</v>
      </c>
      <c r="E9919">
        <v>570400</v>
      </c>
    </row>
    <row r="9920" spans="1:5" hidden="1">
      <c r="A9920">
        <v>2007</v>
      </c>
      <c r="B9920" t="s">
        <v>102</v>
      </c>
      <c r="C9920" t="s">
        <v>23</v>
      </c>
      <c r="D9920" t="s">
        <v>60</v>
      </c>
      <c r="E9920">
        <v>85469</v>
      </c>
    </row>
    <row r="9921" spans="1:5" hidden="1">
      <c r="A9921">
        <v>2007</v>
      </c>
      <c r="B9921" t="s">
        <v>102</v>
      </c>
      <c r="C9921" t="s">
        <v>23</v>
      </c>
      <c r="D9921" t="s">
        <v>64</v>
      </c>
      <c r="E9921">
        <v>484931</v>
      </c>
    </row>
    <row r="9922" spans="1:5" hidden="1">
      <c r="A9922">
        <v>2007</v>
      </c>
      <c r="B9922" t="s">
        <v>102</v>
      </c>
      <c r="C9922" t="s">
        <v>23</v>
      </c>
      <c r="D9922" t="s">
        <v>66</v>
      </c>
      <c r="E9922">
        <v>0</v>
      </c>
    </row>
    <row r="9923" spans="1:5" hidden="1">
      <c r="A9923">
        <v>2007</v>
      </c>
      <c r="B9923" t="s">
        <v>102</v>
      </c>
      <c r="C9923" t="s">
        <v>23</v>
      </c>
      <c r="D9923" t="s">
        <v>67</v>
      </c>
      <c r="E9923">
        <v>0</v>
      </c>
    </row>
    <row r="9924" spans="1:5" hidden="1">
      <c r="A9924">
        <v>2007</v>
      </c>
      <c r="B9924" t="s">
        <v>102</v>
      </c>
      <c r="C9924" t="s">
        <v>23</v>
      </c>
      <c r="D9924" t="s">
        <v>68</v>
      </c>
      <c r="E9924">
        <v>0</v>
      </c>
    </row>
    <row r="9925" spans="1:5" hidden="1">
      <c r="A9925">
        <v>2007</v>
      </c>
      <c r="B9925" t="s">
        <v>102</v>
      </c>
      <c r="C9925" t="s">
        <v>23</v>
      </c>
      <c r="D9925" t="s">
        <v>70</v>
      </c>
      <c r="E9925">
        <v>0</v>
      </c>
    </row>
    <row r="9926" spans="1:5" hidden="1">
      <c r="A9926">
        <v>2007</v>
      </c>
      <c r="B9926" t="s">
        <v>102</v>
      </c>
      <c r="C9926" t="s">
        <v>23</v>
      </c>
      <c r="D9926" t="s">
        <v>71</v>
      </c>
      <c r="E9926">
        <v>0</v>
      </c>
    </row>
    <row r="9927" spans="1:5" hidden="1">
      <c r="A9927">
        <v>2007</v>
      </c>
      <c r="B9927" t="s">
        <v>102</v>
      </c>
      <c r="C9927" t="s">
        <v>23</v>
      </c>
      <c r="D9927" t="s">
        <v>72</v>
      </c>
      <c r="E9927">
        <v>2981953</v>
      </c>
    </row>
    <row r="9928" spans="1:5" hidden="1">
      <c r="A9928">
        <v>2007</v>
      </c>
      <c r="B9928" t="s">
        <v>102</v>
      </c>
      <c r="C9928" t="s">
        <v>23</v>
      </c>
      <c r="D9928" t="s">
        <v>73</v>
      </c>
      <c r="E9928">
        <v>12439990</v>
      </c>
    </row>
    <row r="9929" spans="1:5" hidden="1">
      <c r="A9929">
        <v>2007</v>
      </c>
      <c r="B9929" t="s">
        <v>102</v>
      </c>
      <c r="C9929" t="s">
        <v>23</v>
      </c>
      <c r="D9929" t="s">
        <v>74</v>
      </c>
      <c r="E9929">
        <v>12439990</v>
      </c>
    </row>
    <row r="9930" spans="1:5" hidden="1">
      <c r="A9930">
        <v>2007</v>
      </c>
      <c r="B9930" t="s">
        <v>102</v>
      </c>
      <c r="C9930" t="s">
        <v>23</v>
      </c>
      <c r="D9930" t="s">
        <v>76</v>
      </c>
      <c r="E9930">
        <v>1737070</v>
      </c>
    </row>
    <row r="9931" spans="1:5" hidden="1">
      <c r="A9931">
        <v>2007</v>
      </c>
      <c r="B9931" t="s">
        <v>102</v>
      </c>
      <c r="C9931" t="s">
        <v>23</v>
      </c>
      <c r="D9931" t="s">
        <v>77</v>
      </c>
      <c r="E9931">
        <v>467781</v>
      </c>
    </row>
    <row r="9932" spans="1:5" hidden="1">
      <c r="A9932">
        <v>2007</v>
      </c>
      <c r="B9932" t="s">
        <v>102</v>
      </c>
      <c r="C9932" t="s">
        <v>23</v>
      </c>
      <c r="D9932" t="s">
        <v>78</v>
      </c>
      <c r="E9932">
        <v>1718093</v>
      </c>
    </row>
    <row r="9933" spans="1:5" hidden="1">
      <c r="A9933">
        <v>2007</v>
      </c>
      <c r="B9933" t="s">
        <v>102</v>
      </c>
      <c r="C9933" t="s">
        <v>23</v>
      </c>
      <c r="D9933" t="s">
        <v>79</v>
      </c>
      <c r="E9933">
        <v>18977</v>
      </c>
    </row>
    <row r="9934" spans="1:5" hidden="1">
      <c r="A9934">
        <v>2007</v>
      </c>
      <c r="B9934" t="s">
        <v>102</v>
      </c>
      <c r="C9934" t="s">
        <v>23</v>
      </c>
      <c r="D9934" t="s">
        <v>80</v>
      </c>
      <c r="E9934">
        <v>0</v>
      </c>
    </row>
    <row r="9935" spans="1:5" hidden="1">
      <c r="A9935">
        <v>2007</v>
      </c>
      <c r="B9935" t="s">
        <v>102</v>
      </c>
      <c r="C9935" t="s">
        <v>81</v>
      </c>
      <c r="D9935" t="s">
        <v>24</v>
      </c>
      <c r="E9935">
        <v>10359708</v>
      </c>
    </row>
    <row r="9936" spans="1:5" hidden="1">
      <c r="A9936">
        <v>2007</v>
      </c>
      <c r="B9936" t="s">
        <v>102</v>
      </c>
      <c r="C9936" t="s">
        <v>81</v>
      </c>
      <c r="D9936" t="s">
        <v>25</v>
      </c>
      <c r="E9936">
        <v>8862274</v>
      </c>
    </row>
    <row r="9937" spans="1:5" hidden="1">
      <c r="A9937">
        <v>2007</v>
      </c>
      <c r="B9937" t="s">
        <v>102</v>
      </c>
      <c r="C9937" t="s">
        <v>81</v>
      </c>
      <c r="D9937" t="s">
        <v>26</v>
      </c>
      <c r="E9937">
        <v>1497434</v>
      </c>
    </row>
    <row r="9938" spans="1:5" hidden="1">
      <c r="A9938">
        <v>2007</v>
      </c>
      <c r="B9938" t="s">
        <v>102</v>
      </c>
      <c r="C9938" t="s">
        <v>81</v>
      </c>
      <c r="D9938" t="s">
        <v>30</v>
      </c>
      <c r="E9938">
        <v>142177</v>
      </c>
    </row>
    <row r="9939" spans="1:5" hidden="1">
      <c r="A9939">
        <v>2007</v>
      </c>
      <c r="B9939" t="s">
        <v>102</v>
      </c>
      <c r="C9939" t="s">
        <v>81</v>
      </c>
      <c r="D9939" t="s">
        <v>32</v>
      </c>
      <c r="E9939">
        <v>142177</v>
      </c>
    </row>
    <row r="9940" spans="1:5" hidden="1">
      <c r="A9940">
        <v>2007</v>
      </c>
      <c r="B9940" t="s">
        <v>102</v>
      </c>
      <c r="C9940" t="s">
        <v>81</v>
      </c>
      <c r="D9940" t="s">
        <v>33</v>
      </c>
      <c r="E9940">
        <v>1461932</v>
      </c>
    </row>
    <row r="9941" spans="1:5" hidden="1">
      <c r="A9941">
        <v>2007</v>
      </c>
      <c r="B9941" t="s">
        <v>102</v>
      </c>
      <c r="C9941" t="s">
        <v>81</v>
      </c>
      <c r="D9941" t="s">
        <v>34</v>
      </c>
      <c r="E9941">
        <v>208368</v>
      </c>
    </row>
    <row r="9942" spans="1:5" hidden="1">
      <c r="A9942">
        <v>2007</v>
      </c>
      <c r="B9942" t="s">
        <v>102</v>
      </c>
      <c r="C9942" t="s">
        <v>81</v>
      </c>
      <c r="D9942" t="s">
        <v>35</v>
      </c>
      <c r="E9942">
        <v>127599</v>
      </c>
    </row>
    <row r="9943" spans="1:5" hidden="1">
      <c r="A9943">
        <v>2007</v>
      </c>
      <c r="B9943" t="s">
        <v>102</v>
      </c>
      <c r="C9943" t="s">
        <v>81</v>
      </c>
      <c r="D9943" t="s">
        <v>36</v>
      </c>
      <c r="E9943">
        <v>1220095</v>
      </c>
    </row>
    <row r="9944" spans="1:5" hidden="1">
      <c r="A9944">
        <v>2007</v>
      </c>
      <c r="B9944" t="s">
        <v>102</v>
      </c>
      <c r="C9944" t="s">
        <v>81</v>
      </c>
      <c r="D9944" t="s">
        <v>37</v>
      </c>
      <c r="E9944">
        <v>405721</v>
      </c>
    </row>
    <row r="9945" spans="1:5" hidden="1">
      <c r="A9945">
        <v>2007</v>
      </c>
      <c r="B9945" t="s">
        <v>102</v>
      </c>
      <c r="C9945" t="s">
        <v>81</v>
      </c>
      <c r="D9945" t="s">
        <v>38</v>
      </c>
      <c r="E9945">
        <v>814374</v>
      </c>
    </row>
    <row r="9946" spans="1:5" hidden="1">
      <c r="A9946">
        <v>2007</v>
      </c>
      <c r="B9946" t="s">
        <v>102</v>
      </c>
      <c r="C9946" t="s">
        <v>81</v>
      </c>
      <c r="D9946" t="s">
        <v>39</v>
      </c>
      <c r="E9946">
        <v>0</v>
      </c>
    </row>
    <row r="9947" spans="1:5" hidden="1">
      <c r="A9947">
        <v>2007</v>
      </c>
      <c r="B9947" t="s">
        <v>102</v>
      </c>
      <c r="C9947" t="s">
        <v>81</v>
      </c>
      <c r="D9947" t="s">
        <v>40</v>
      </c>
      <c r="E9947">
        <v>9913</v>
      </c>
    </row>
    <row r="9948" spans="1:5" hidden="1">
      <c r="A9948">
        <v>2007</v>
      </c>
      <c r="B9948" t="s">
        <v>102</v>
      </c>
      <c r="C9948" t="s">
        <v>81</v>
      </c>
      <c r="D9948" t="s">
        <v>41</v>
      </c>
      <c r="E9948">
        <v>1621</v>
      </c>
    </row>
    <row r="9949" spans="1:5" hidden="1">
      <c r="A9949">
        <v>2007</v>
      </c>
      <c r="B9949" t="s">
        <v>102</v>
      </c>
      <c r="C9949" t="s">
        <v>81</v>
      </c>
      <c r="D9949" t="s">
        <v>42</v>
      </c>
      <c r="E9949">
        <v>8292</v>
      </c>
    </row>
    <row r="9950" spans="1:5" hidden="1">
      <c r="A9950">
        <v>2007</v>
      </c>
      <c r="B9950" t="s">
        <v>102</v>
      </c>
      <c r="C9950" t="s">
        <v>81</v>
      </c>
      <c r="D9950" t="s">
        <v>43</v>
      </c>
      <c r="E9950">
        <v>0</v>
      </c>
    </row>
    <row r="9951" spans="1:5" hidden="1">
      <c r="A9951">
        <v>2007</v>
      </c>
      <c r="B9951" t="s">
        <v>102</v>
      </c>
      <c r="C9951" t="s">
        <v>81</v>
      </c>
      <c r="D9951" t="s">
        <v>44</v>
      </c>
      <c r="E9951">
        <v>23556</v>
      </c>
    </row>
    <row r="9952" spans="1:5" hidden="1">
      <c r="A9952">
        <v>2007</v>
      </c>
      <c r="B9952" t="s">
        <v>102</v>
      </c>
      <c r="C9952" t="s">
        <v>81</v>
      </c>
      <c r="D9952" t="s">
        <v>48</v>
      </c>
      <c r="E9952">
        <v>3569191</v>
      </c>
    </row>
    <row r="9953" spans="1:5" hidden="1">
      <c r="A9953">
        <v>2007</v>
      </c>
      <c r="B9953" t="s">
        <v>102</v>
      </c>
      <c r="C9953" t="s">
        <v>81</v>
      </c>
      <c r="D9953" t="s">
        <v>49</v>
      </c>
      <c r="E9953">
        <v>437</v>
      </c>
    </row>
    <row r="9954" spans="1:5" hidden="1">
      <c r="A9954">
        <v>2007</v>
      </c>
      <c r="B9954" t="s">
        <v>102</v>
      </c>
      <c r="C9954" t="s">
        <v>81</v>
      </c>
      <c r="D9954" t="s">
        <v>50</v>
      </c>
      <c r="E9954">
        <v>0</v>
      </c>
    </row>
    <row r="9955" spans="1:5" hidden="1">
      <c r="A9955">
        <v>2007</v>
      </c>
      <c r="B9955" t="s">
        <v>102</v>
      </c>
      <c r="C9955" t="s">
        <v>81</v>
      </c>
      <c r="D9955" t="s">
        <v>51</v>
      </c>
      <c r="E9955">
        <v>437</v>
      </c>
    </row>
    <row r="9956" spans="1:5" hidden="1">
      <c r="A9956">
        <v>2007</v>
      </c>
      <c r="B9956" t="s">
        <v>102</v>
      </c>
      <c r="C9956" t="s">
        <v>81</v>
      </c>
      <c r="D9956" t="s">
        <v>52</v>
      </c>
      <c r="E9956">
        <v>0</v>
      </c>
    </row>
    <row r="9957" spans="1:5" hidden="1">
      <c r="A9957">
        <v>2007</v>
      </c>
      <c r="B9957" t="s">
        <v>102</v>
      </c>
      <c r="C9957" t="s">
        <v>81</v>
      </c>
      <c r="D9957" t="s">
        <v>53</v>
      </c>
      <c r="E9957">
        <v>0</v>
      </c>
    </row>
    <row r="9958" spans="1:5" hidden="1">
      <c r="A9958">
        <v>2007</v>
      </c>
      <c r="B9958" t="s">
        <v>102</v>
      </c>
      <c r="C9958" t="s">
        <v>81</v>
      </c>
      <c r="D9958" t="s">
        <v>54</v>
      </c>
      <c r="E9958">
        <v>0</v>
      </c>
    </row>
    <row r="9959" spans="1:5" hidden="1">
      <c r="A9959">
        <v>2007</v>
      </c>
      <c r="B9959" t="s">
        <v>102</v>
      </c>
      <c r="C9959" t="s">
        <v>81</v>
      </c>
      <c r="D9959" t="s">
        <v>55</v>
      </c>
      <c r="E9959">
        <v>1727142</v>
      </c>
    </row>
    <row r="9960" spans="1:5" hidden="1">
      <c r="A9960">
        <v>2007</v>
      </c>
      <c r="B9960" t="s">
        <v>102</v>
      </c>
      <c r="C9960" t="s">
        <v>81</v>
      </c>
      <c r="D9960" t="s">
        <v>56</v>
      </c>
      <c r="E9960">
        <v>1841612</v>
      </c>
    </row>
    <row r="9961" spans="1:5" hidden="1">
      <c r="A9961">
        <v>2007</v>
      </c>
      <c r="B9961" t="s">
        <v>102</v>
      </c>
      <c r="C9961" t="s">
        <v>81</v>
      </c>
      <c r="D9961" t="s">
        <v>57</v>
      </c>
      <c r="E9961">
        <v>1567916</v>
      </c>
    </row>
    <row r="9962" spans="1:5" hidden="1">
      <c r="A9962">
        <v>2007</v>
      </c>
      <c r="B9962" t="s">
        <v>102</v>
      </c>
      <c r="C9962" t="s">
        <v>81</v>
      </c>
      <c r="D9962" t="s">
        <v>58</v>
      </c>
      <c r="E9962">
        <v>273696</v>
      </c>
    </row>
    <row r="9963" spans="1:5" hidden="1">
      <c r="A9963">
        <v>2007</v>
      </c>
      <c r="B9963" t="s">
        <v>102</v>
      </c>
      <c r="C9963" t="s">
        <v>81</v>
      </c>
      <c r="D9963" t="s">
        <v>59</v>
      </c>
      <c r="E9963">
        <v>1098334</v>
      </c>
    </row>
    <row r="9964" spans="1:5" hidden="1">
      <c r="A9964">
        <v>2007</v>
      </c>
      <c r="B9964" t="s">
        <v>102</v>
      </c>
      <c r="C9964" t="s">
        <v>81</v>
      </c>
      <c r="D9964" t="s">
        <v>61</v>
      </c>
      <c r="E9964">
        <v>90621</v>
      </c>
    </row>
    <row r="9965" spans="1:5" hidden="1">
      <c r="A9965">
        <v>2007</v>
      </c>
      <c r="B9965" t="s">
        <v>102</v>
      </c>
      <c r="C9965" t="s">
        <v>81</v>
      </c>
      <c r="D9965" t="s">
        <v>64</v>
      </c>
      <c r="E9965">
        <v>1007713</v>
      </c>
    </row>
    <row r="9966" spans="1:5" hidden="1">
      <c r="A9966">
        <v>2007</v>
      </c>
      <c r="B9966" t="s">
        <v>102</v>
      </c>
      <c r="C9966" t="s">
        <v>81</v>
      </c>
      <c r="D9966" t="s">
        <v>66</v>
      </c>
      <c r="E9966">
        <v>168804</v>
      </c>
    </row>
    <row r="9967" spans="1:5" hidden="1">
      <c r="A9967">
        <v>2007</v>
      </c>
      <c r="B9967" t="s">
        <v>102</v>
      </c>
      <c r="C9967" t="s">
        <v>81</v>
      </c>
      <c r="D9967" t="s">
        <v>67</v>
      </c>
      <c r="E9967">
        <v>0</v>
      </c>
    </row>
    <row r="9968" spans="1:5" hidden="1">
      <c r="A9968">
        <v>2007</v>
      </c>
      <c r="B9968" t="s">
        <v>102</v>
      </c>
      <c r="C9968" t="s">
        <v>81</v>
      </c>
      <c r="D9968" t="s">
        <v>69</v>
      </c>
      <c r="E9968">
        <v>0</v>
      </c>
    </row>
    <row r="9969" spans="1:6" hidden="1">
      <c r="A9969">
        <v>2007</v>
      </c>
      <c r="B9969" t="s">
        <v>102</v>
      </c>
      <c r="C9969" t="s">
        <v>81</v>
      </c>
      <c r="D9969" t="s">
        <v>70</v>
      </c>
      <c r="E9969">
        <v>0</v>
      </c>
    </row>
    <row r="9970" spans="1:6" hidden="1">
      <c r="A9970">
        <v>2007</v>
      </c>
      <c r="B9970" t="s">
        <v>102</v>
      </c>
      <c r="C9970" t="s">
        <v>81</v>
      </c>
      <c r="D9970" t="s">
        <v>86</v>
      </c>
      <c r="E9970">
        <v>5137425</v>
      </c>
    </row>
    <row r="9971" spans="1:6" hidden="1">
      <c r="A9971">
        <v>2007</v>
      </c>
      <c r="B9971" t="s">
        <v>102</v>
      </c>
      <c r="C9971" t="s">
        <v>81</v>
      </c>
      <c r="D9971" t="s">
        <v>87</v>
      </c>
      <c r="E9971">
        <v>3611211</v>
      </c>
    </row>
    <row r="9972" spans="1:6" hidden="1">
      <c r="A9972">
        <v>2007</v>
      </c>
      <c r="B9972" t="s">
        <v>102</v>
      </c>
      <c r="C9972" t="s">
        <v>81</v>
      </c>
      <c r="D9972" t="s">
        <v>88</v>
      </c>
      <c r="E9972">
        <v>1526214</v>
      </c>
    </row>
    <row r="9973" spans="1:6" hidden="1">
      <c r="A9973">
        <v>2007</v>
      </c>
      <c r="B9973" t="s">
        <v>102</v>
      </c>
      <c r="C9973" t="s">
        <v>81</v>
      </c>
      <c r="D9973" t="s">
        <v>77</v>
      </c>
      <c r="E9973">
        <v>467781</v>
      </c>
    </row>
    <row r="9974" spans="1:6" hidden="1">
      <c r="A9974">
        <v>2007</v>
      </c>
      <c r="B9974" t="s">
        <v>103</v>
      </c>
      <c r="C9974" t="s">
        <v>7</v>
      </c>
      <c r="D9974" t="s">
        <v>263</v>
      </c>
      <c r="E9974">
        <v>49015</v>
      </c>
    </row>
    <row r="9975" spans="1:6" hidden="1">
      <c r="A9975">
        <v>2007</v>
      </c>
      <c r="B9975" t="s">
        <v>103</v>
      </c>
      <c r="C9975" t="s">
        <v>7</v>
      </c>
      <c r="D9975" t="s">
        <v>8</v>
      </c>
      <c r="E9975">
        <v>0</v>
      </c>
      <c r="F9975">
        <v>20</v>
      </c>
    </row>
    <row r="9976" spans="1:6" hidden="1">
      <c r="A9976">
        <v>2007</v>
      </c>
      <c r="B9976" t="s">
        <v>103</v>
      </c>
      <c r="C9976" t="s">
        <v>7</v>
      </c>
      <c r="D9976" t="s">
        <v>9</v>
      </c>
      <c r="E9976">
        <v>0</v>
      </c>
      <c r="F9976">
        <v>20</v>
      </c>
    </row>
    <row r="9977" spans="1:6" hidden="1">
      <c r="A9977">
        <v>2007</v>
      </c>
      <c r="B9977" t="s">
        <v>103</v>
      </c>
      <c r="C9977" t="s">
        <v>10</v>
      </c>
      <c r="D9977" t="s">
        <v>11</v>
      </c>
      <c r="E9977">
        <v>-400297</v>
      </c>
    </row>
    <row r="9978" spans="1:6" hidden="1">
      <c r="A9978">
        <v>2007</v>
      </c>
      <c r="B9978" t="s">
        <v>103</v>
      </c>
      <c r="C9978" t="s">
        <v>10</v>
      </c>
      <c r="D9978" t="s">
        <v>91</v>
      </c>
      <c r="E9978">
        <v>2226708</v>
      </c>
    </row>
    <row r="9979" spans="1:6" hidden="1">
      <c r="A9979">
        <v>2007</v>
      </c>
      <c r="B9979" t="s">
        <v>103</v>
      </c>
      <c r="C9979" t="s">
        <v>10</v>
      </c>
      <c r="D9979" t="s">
        <v>92</v>
      </c>
      <c r="E9979">
        <v>1747115</v>
      </c>
    </row>
    <row r="9980" spans="1:6" hidden="1">
      <c r="A9980">
        <v>2007</v>
      </c>
      <c r="B9980" t="s">
        <v>103</v>
      </c>
      <c r="C9980" t="s">
        <v>10</v>
      </c>
      <c r="D9980" t="s">
        <v>14</v>
      </c>
      <c r="E9980">
        <v>2069993</v>
      </c>
    </row>
    <row r="9981" spans="1:6" hidden="1">
      <c r="A9981">
        <v>2007</v>
      </c>
      <c r="B9981" t="s">
        <v>103</v>
      </c>
      <c r="C9981" t="s">
        <v>10</v>
      </c>
      <c r="D9981" t="s">
        <v>15</v>
      </c>
      <c r="E9981">
        <v>657356</v>
      </c>
    </row>
    <row r="9982" spans="1:6" hidden="1">
      <c r="A9982">
        <v>2007</v>
      </c>
      <c r="B9982" t="s">
        <v>103</v>
      </c>
      <c r="C9982" t="s">
        <v>10</v>
      </c>
      <c r="D9982" t="s">
        <v>16</v>
      </c>
      <c r="E9982">
        <v>1412637</v>
      </c>
    </row>
    <row r="9983" spans="1:6" hidden="1">
      <c r="A9983">
        <v>2007</v>
      </c>
      <c r="B9983" t="s">
        <v>103</v>
      </c>
      <c r="C9983" t="s">
        <v>10</v>
      </c>
      <c r="D9983" t="s">
        <v>17</v>
      </c>
      <c r="E9983">
        <v>0</v>
      </c>
      <c r="F9983">
        <v>20</v>
      </c>
    </row>
    <row r="9984" spans="1:6" hidden="1">
      <c r="A9984">
        <v>2007</v>
      </c>
      <c r="B9984" t="s">
        <v>103</v>
      </c>
      <c r="C9984" t="s">
        <v>10</v>
      </c>
      <c r="D9984" t="s">
        <v>18</v>
      </c>
      <c r="E9984">
        <v>13518685</v>
      </c>
    </row>
    <row r="9985" spans="1:5" hidden="1">
      <c r="A9985">
        <v>2007</v>
      </c>
      <c r="B9985" t="s">
        <v>103</v>
      </c>
      <c r="C9985" t="s">
        <v>10</v>
      </c>
      <c r="D9985" t="s">
        <v>19</v>
      </c>
      <c r="E9985">
        <v>12590457</v>
      </c>
    </row>
    <row r="9986" spans="1:5" hidden="1">
      <c r="A9986">
        <v>2007</v>
      </c>
      <c r="B9986" t="s">
        <v>103</v>
      </c>
      <c r="C9986" t="s">
        <v>10</v>
      </c>
      <c r="D9986" t="s">
        <v>20</v>
      </c>
      <c r="E9986">
        <v>14192094</v>
      </c>
    </row>
    <row r="9987" spans="1:5" hidden="1">
      <c r="A9987">
        <v>2007</v>
      </c>
      <c r="B9987" t="s">
        <v>103</v>
      </c>
      <c r="C9987" t="s">
        <v>10</v>
      </c>
      <c r="D9987" t="s">
        <v>21</v>
      </c>
      <c r="E9987">
        <v>79297</v>
      </c>
    </row>
    <row r="9988" spans="1:5" hidden="1">
      <c r="A9988">
        <v>2007</v>
      </c>
      <c r="B9988" t="s">
        <v>103</v>
      </c>
      <c r="C9988" t="s">
        <v>10</v>
      </c>
      <c r="D9988" t="s">
        <v>22</v>
      </c>
      <c r="E9988">
        <v>-1675685</v>
      </c>
    </row>
    <row r="9989" spans="1:5" hidden="1">
      <c r="A9989">
        <v>2007</v>
      </c>
      <c r="B9989" t="s">
        <v>103</v>
      </c>
      <c r="C9989" t="s">
        <v>23</v>
      </c>
      <c r="D9989" t="s">
        <v>24</v>
      </c>
      <c r="E9989">
        <v>293842</v>
      </c>
    </row>
    <row r="9990" spans="1:5" hidden="1">
      <c r="A9990">
        <v>2007</v>
      </c>
      <c r="B9990" t="s">
        <v>103</v>
      </c>
      <c r="C9990" t="s">
        <v>23</v>
      </c>
      <c r="D9990" t="s">
        <v>25</v>
      </c>
      <c r="E9990">
        <v>275765</v>
      </c>
    </row>
    <row r="9991" spans="1:5" hidden="1">
      <c r="A9991">
        <v>2007</v>
      </c>
      <c r="B9991" t="s">
        <v>103</v>
      </c>
      <c r="C9991" t="s">
        <v>23</v>
      </c>
      <c r="D9991" t="s">
        <v>26</v>
      </c>
      <c r="E9991">
        <v>18077</v>
      </c>
    </row>
    <row r="9992" spans="1:5" hidden="1">
      <c r="A9992">
        <v>2007</v>
      </c>
      <c r="B9992" t="s">
        <v>103</v>
      </c>
      <c r="C9992" t="s">
        <v>23</v>
      </c>
      <c r="D9992" t="s">
        <v>27</v>
      </c>
      <c r="E9992">
        <v>5050</v>
      </c>
    </row>
    <row r="9993" spans="1:5" hidden="1">
      <c r="A9993">
        <v>2007</v>
      </c>
      <c r="B9993" t="s">
        <v>103</v>
      </c>
      <c r="C9993" t="s">
        <v>23</v>
      </c>
      <c r="D9993" t="s">
        <v>29</v>
      </c>
      <c r="E9993">
        <v>5050</v>
      </c>
    </row>
    <row r="9994" spans="1:5" hidden="1">
      <c r="A9994">
        <v>2007</v>
      </c>
      <c r="B9994" t="s">
        <v>103</v>
      </c>
      <c r="C9994" t="s">
        <v>23</v>
      </c>
      <c r="D9994" t="s">
        <v>33</v>
      </c>
      <c r="E9994">
        <v>377338</v>
      </c>
    </row>
    <row r="9995" spans="1:5" hidden="1">
      <c r="A9995">
        <v>2007</v>
      </c>
      <c r="B9995" t="s">
        <v>103</v>
      </c>
      <c r="C9995" t="s">
        <v>23</v>
      </c>
      <c r="D9995" t="s">
        <v>34</v>
      </c>
      <c r="E9995">
        <v>369246</v>
      </c>
    </row>
    <row r="9996" spans="1:5" hidden="1">
      <c r="A9996">
        <v>2007</v>
      </c>
      <c r="B9996" t="s">
        <v>103</v>
      </c>
      <c r="C9996" t="s">
        <v>23</v>
      </c>
      <c r="D9996" t="s">
        <v>35</v>
      </c>
      <c r="E9996">
        <v>521909</v>
      </c>
    </row>
    <row r="9997" spans="1:5" hidden="1">
      <c r="A9997">
        <v>2007</v>
      </c>
      <c r="B9997" t="s">
        <v>103</v>
      </c>
      <c r="C9997" t="s">
        <v>23</v>
      </c>
      <c r="D9997" t="s">
        <v>39</v>
      </c>
      <c r="E9997">
        <v>0</v>
      </c>
    </row>
    <row r="9998" spans="1:5" hidden="1">
      <c r="A9998">
        <v>2007</v>
      </c>
      <c r="B9998" t="s">
        <v>103</v>
      </c>
      <c r="C9998" t="s">
        <v>23</v>
      </c>
      <c r="D9998" t="s">
        <v>40</v>
      </c>
      <c r="E9998">
        <v>0</v>
      </c>
    </row>
    <row r="9999" spans="1:5" hidden="1">
      <c r="A9999">
        <v>2007</v>
      </c>
      <c r="B9999" t="s">
        <v>103</v>
      </c>
      <c r="C9999" t="s">
        <v>23</v>
      </c>
      <c r="D9999" t="s">
        <v>41</v>
      </c>
      <c r="E9999">
        <v>0</v>
      </c>
    </row>
    <row r="10000" spans="1:5" hidden="1">
      <c r="A10000">
        <v>2007</v>
      </c>
      <c r="B10000" t="s">
        <v>103</v>
      </c>
      <c r="C10000" t="s">
        <v>23</v>
      </c>
      <c r="D10000" t="s">
        <v>42</v>
      </c>
      <c r="E10000">
        <v>0</v>
      </c>
    </row>
    <row r="10001" spans="1:5" hidden="1">
      <c r="A10001">
        <v>2007</v>
      </c>
      <c r="B10001" t="s">
        <v>103</v>
      </c>
      <c r="C10001" t="s">
        <v>23</v>
      </c>
      <c r="D10001" t="s">
        <v>43</v>
      </c>
      <c r="E10001">
        <v>0</v>
      </c>
    </row>
    <row r="10002" spans="1:5" hidden="1">
      <c r="A10002">
        <v>2007</v>
      </c>
      <c r="B10002" t="s">
        <v>103</v>
      </c>
      <c r="C10002" t="s">
        <v>23</v>
      </c>
      <c r="D10002" t="s">
        <v>44</v>
      </c>
      <c r="E10002">
        <v>8091</v>
      </c>
    </row>
    <row r="10003" spans="1:5" hidden="1">
      <c r="A10003">
        <v>2007</v>
      </c>
      <c r="B10003" t="s">
        <v>103</v>
      </c>
      <c r="C10003" t="s">
        <v>23</v>
      </c>
      <c r="D10003" t="s">
        <v>45</v>
      </c>
      <c r="E10003">
        <v>1302502</v>
      </c>
    </row>
    <row r="10004" spans="1:5" hidden="1">
      <c r="A10004">
        <v>2007</v>
      </c>
      <c r="B10004" t="s">
        <v>103</v>
      </c>
      <c r="C10004" t="s">
        <v>23</v>
      </c>
      <c r="D10004" t="s">
        <v>46</v>
      </c>
      <c r="E10004">
        <v>1286529</v>
      </c>
    </row>
    <row r="10005" spans="1:5" hidden="1">
      <c r="A10005">
        <v>2007</v>
      </c>
      <c r="B10005" t="s">
        <v>103</v>
      </c>
      <c r="C10005" t="s">
        <v>23</v>
      </c>
      <c r="D10005" t="s">
        <v>47</v>
      </c>
      <c r="E10005">
        <v>15973</v>
      </c>
    </row>
    <row r="10006" spans="1:5" hidden="1">
      <c r="A10006">
        <v>2007</v>
      </c>
      <c r="B10006" t="s">
        <v>103</v>
      </c>
      <c r="C10006" t="s">
        <v>23</v>
      </c>
      <c r="D10006" t="s">
        <v>48</v>
      </c>
      <c r="E10006">
        <v>2311329</v>
      </c>
    </row>
    <row r="10007" spans="1:5" hidden="1">
      <c r="A10007">
        <v>2007</v>
      </c>
      <c r="B10007" t="s">
        <v>103</v>
      </c>
      <c r="C10007" t="s">
        <v>23</v>
      </c>
      <c r="D10007" t="s">
        <v>49</v>
      </c>
      <c r="E10007">
        <v>2070736</v>
      </c>
    </row>
    <row r="10008" spans="1:5" hidden="1">
      <c r="A10008">
        <v>2007</v>
      </c>
      <c r="B10008" t="s">
        <v>103</v>
      </c>
      <c r="C10008" t="s">
        <v>23</v>
      </c>
      <c r="D10008" t="s">
        <v>50</v>
      </c>
      <c r="E10008">
        <v>1369240</v>
      </c>
    </row>
    <row r="10009" spans="1:5" hidden="1">
      <c r="A10009">
        <v>2007</v>
      </c>
      <c r="B10009" t="s">
        <v>103</v>
      </c>
      <c r="C10009" t="s">
        <v>23</v>
      </c>
      <c r="D10009" t="s">
        <v>51</v>
      </c>
      <c r="E10009">
        <v>128194</v>
      </c>
    </row>
    <row r="10010" spans="1:5" hidden="1">
      <c r="A10010">
        <v>2007</v>
      </c>
      <c r="B10010" t="s">
        <v>103</v>
      </c>
      <c r="C10010" t="s">
        <v>23</v>
      </c>
      <c r="D10010" t="s">
        <v>52</v>
      </c>
      <c r="E10010">
        <v>565010</v>
      </c>
    </row>
    <row r="10011" spans="1:5" hidden="1">
      <c r="A10011">
        <v>2007</v>
      </c>
      <c r="B10011" t="s">
        <v>103</v>
      </c>
      <c r="C10011" t="s">
        <v>23</v>
      </c>
      <c r="D10011" t="s">
        <v>53</v>
      </c>
      <c r="E10011">
        <v>8292</v>
      </c>
    </row>
    <row r="10012" spans="1:5" hidden="1">
      <c r="A10012">
        <v>2007</v>
      </c>
      <c r="B10012" t="s">
        <v>103</v>
      </c>
      <c r="C10012" t="s">
        <v>23</v>
      </c>
      <c r="D10012" t="s">
        <v>54</v>
      </c>
      <c r="E10012">
        <v>0</v>
      </c>
    </row>
    <row r="10013" spans="1:5" hidden="1">
      <c r="A10013">
        <v>2007</v>
      </c>
      <c r="B10013" t="s">
        <v>103</v>
      </c>
      <c r="C10013" t="s">
        <v>23</v>
      </c>
      <c r="D10013" t="s">
        <v>55</v>
      </c>
      <c r="E10013">
        <v>619</v>
      </c>
    </row>
    <row r="10014" spans="1:5" hidden="1">
      <c r="A10014">
        <v>2007</v>
      </c>
      <c r="B10014" t="s">
        <v>103</v>
      </c>
      <c r="C10014" t="s">
        <v>23</v>
      </c>
      <c r="D10014" t="s">
        <v>56</v>
      </c>
      <c r="E10014">
        <v>239975</v>
      </c>
    </row>
    <row r="10015" spans="1:5" hidden="1">
      <c r="A10015">
        <v>2007</v>
      </c>
      <c r="B10015" t="s">
        <v>103</v>
      </c>
      <c r="C10015" t="s">
        <v>23</v>
      </c>
      <c r="D10015" t="s">
        <v>57</v>
      </c>
      <c r="E10015">
        <v>164518</v>
      </c>
    </row>
    <row r="10016" spans="1:5" hidden="1">
      <c r="A10016">
        <v>2007</v>
      </c>
      <c r="B10016" t="s">
        <v>103</v>
      </c>
      <c r="C10016" t="s">
        <v>23</v>
      </c>
      <c r="D10016" t="s">
        <v>58</v>
      </c>
      <c r="E10016">
        <v>75457</v>
      </c>
    </row>
    <row r="10017" spans="1:5" hidden="1">
      <c r="A10017">
        <v>2007</v>
      </c>
      <c r="B10017" t="s">
        <v>103</v>
      </c>
      <c r="C10017" t="s">
        <v>23</v>
      </c>
      <c r="D10017" t="s">
        <v>59</v>
      </c>
      <c r="E10017">
        <v>619627</v>
      </c>
    </row>
    <row r="10018" spans="1:5" hidden="1">
      <c r="A10018">
        <v>2007</v>
      </c>
      <c r="B10018" t="s">
        <v>103</v>
      </c>
      <c r="C10018" t="s">
        <v>23</v>
      </c>
      <c r="D10018" t="s">
        <v>60</v>
      </c>
      <c r="E10018">
        <v>85469</v>
      </c>
    </row>
    <row r="10019" spans="1:5" hidden="1">
      <c r="A10019">
        <v>2007</v>
      </c>
      <c r="B10019" t="s">
        <v>103</v>
      </c>
      <c r="C10019" t="s">
        <v>23</v>
      </c>
      <c r="D10019" t="s">
        <v>64</v>
      </c>
      <c r="E10019">
        <v>534158</v>
      </c>
    </row>
    <row r="10020" spans="1:5" hidden="1">
      <c r="A10020">
        <v>2007</v>
      </c>
      <c r="B10020" t="s">
        <v>103</v>
      </c>
      <c r="C10020" t="s">
        <v>23</v>
      </c>
      <c r="D10020" t="s">
        <v>66</v>
      </c>
      <c r="E10020">
        <v>0</v>
      </c>
    </row>
    <row r="10021" spans="1:5" hidden="1">
      <c r="A10021">
        <v>2007</v>
      </c>
      <c r="B10021" t="s">
        <v>103</v>
      </c>
      <c r="C10021" t="s">
        <v>23</v>
      </c>
      <c r="D10021" t="s">
        <v>67</v>
      </c>
      <c r="E10021">
        <v>0</v>
      </c>
    </row>
    <row r="10022" spans="1:5" hidden="1">
      <c r="A10022">
        <v>2007</v>
      </c>
      <c r="B10022" t="s">
        <v>103</v>
      </c>
      <c r="C10022" t="s">
        <v>23</v>
      </c>
      <c r="D10022" t="s">
        <v>68</v>
      </c>
      <c r="E10022">
        <v>0</v>
      </c>
    </row>
    <row r="10023" spans="1:5" hidden="1">
      <c r="A10023">
        <v>2007</v>
      </c>
      <c r="B10023" t="s">
        <v>103</v>
      </c>
      <c r="C10023" t="s">
        <v>23</v>
      </c>
      <c r="D10023" t="s">
        <v>70</v>
      </c>
      <c r="E10023">
        <v>0</v>
      </c>
    </row>
    <row r="10024" spans="1:5" hidden="1">
      <c r="A10024">
        <v>2007</v>
      </c>
      <c r="B10024" t="s">
        <v>103</v>
      </c>
      <c r="C10024" t="s">
        <v>23</v>
      </c>
      <c r="D10024" t="s">
        <v>71</v>
      </c>
      <c r="E10024">
        <v>0</v>
      </c>
    </row>
    <row r="10025" spans="1:5" hidden="1">
      <c r="A10025">
        <v>2007</v>
      </c>
      <c r="B10025" t="s">
        <v>103</v>
      </c>
      <c r="C10025" t="s">
        <v>23</v>
      </c>
      <c r="D10025" t="s">
        <v>72</v>
      </c>
      <c r="E10025">
        <v>3106845</v>
      </c>
    </row>
    <row r="10026" spans="1:5" hidden="1">
      <c r="A10026">
        <v>2007</v>
      </c>
      <c r="B10026" t="s">
        <v>103</v>
      </c>
      <c r="C10026" t="s">
        <v>23</v>
      </c>
      <c r="D10026" t="s">
        <v>73</v>
      </c>
      <c r="E10026">
        <v>12679964</v>
      </c>
    </row>
    <row r="10027" spans="1:5" hidden="1">
      <c r="A10027">
        <v>2007</v>
      </c>
      <c r="B10027" t="s">
        <v>103</v>
      </c>
      <c r="C10027" t="s">
        <v>23</v>
      </c>
      <c r="D10027" t="s">
        <v>74</v>
      </c>
      <c r="E10027">
        <v>12679964</v>
      </c>
    </row>
    <row r="10028" spans="1:5" hidden="1">
      <c r="A10028">
        <v>2007</v>
      </c>
      <c r="B10028" t="s">
        <v>103</v>
      </c>
      <c r="C10028" t="s">
        <v>23</v>
      </c>
      <c r="D10028" t="s">
        <v>76</v>
      </c>
      <c r="E10028">
        <v>1754981</v>
      </c>
    </row>
    <row r="10029" spans="1:5" hidden="1">
      <c r="A10029">
        <v>2007</v>
      </c>
      <c r="B10029" t="s">
        <v>103</v>
      </c>
      <c r="C10029" t="s">
        <v>23</v>
      </c>
      <c r="D10029" t="s">
        <v>77</v>
      </c>
      <c r="E10029">
        <v>479593</v>
      </c>
    </row>
    <row r="10030" spans="1:5" hidden="1">
      <c r="A10030">
        <v>2007</v>
      </c>
      <c r="B10030" t="s">
        <v>103</v>
      </c>
      <c r="C10030" t="s">
        <v>23</v>
      </c>
      <c r="D10030" t="s">
        <v>78</v>
      </c>
      <c r="E10030">
        <v>1737118</v>
      </c>
    </row>
    <row r="10031" spans="1:5" hidden="1">
      <c r="A10031">
        <v>2007</v>
      </c>
      <c r="B10031" t="s">
        <v>103</v>
      </c>
      <c r="C10031" t="s">
        <v>23</v>
      </c>
      <c r="D10031" t="s">
        <v>79</v>
      </c>
      <c r="E10031">
        <v>17863</v>
      </c>
    </row>
    <row r="10032" spans="1:5" hidden="1">
      <c r="A10032">
        <v>2007</v>
      </c>
      <c r="B10032" t="s">
        <v>103</v>
      </c>
      <c r="C10032" t="s">
        <v>23</v>
      </c>
      <c r="D10032" t="s">
        <v>80</v>
      </c>
      <c r="E10032">
        <v>0</v>
      </c>
    </row>
    <row r="10033" spans="1:5" hidden="1">
      <c r="A10033">
        <v>2007</v>
      </c>
      <c r="B10033" t="s">
        <v>103</v>
      </c>
      <c r="C10033" t="s">
        <v>81</v>
      </c>
      <c r="D10033" t="s">
        <v>24</v>
      </c>
      <c r="E10033">
        <v>10359708</v>
      </c>
    </row>
    <row r="10034" spans="1:5" hidden="1">
      <c r="A10034">
        <v>2007</v>
      </c>
      <c r="B10034" t="s">
        <v>103</v>
      </c>
      <c r="C10034" t="s">
        <v>81</v>
      </c>
      <c r="D10034" t="s">
        <v>25</v>
      </c>
      <c r="E10034">
        <v>8862274</v>
      </c>
    </row>
    <row r="10035" spans="1:5" hidden="1">
      <c r="A10035">
        <v>2007</v>
      </c>
      <c r="B10035" t="s">
        <v>103</v>
      </c>
      <c r="C10035" t="s">
        <v>81</v>
      </c>
      <c r="D10035" t="s">
        <v>26</v>
      </c>
      <c r="E10035">
        <v>1497434</v>
      </c>
    </row>
    <row r="10036" spans="1:5" hidden="1">
      <c r="A10036">
        <v>2007</v>
      </c>
      <c r="B10036" t="s">
        <v>103</v>
      </c>
      <c r="C10036" t="s">
        <v>81</v>
      </c>
      <c r="D10036" t="s">
        <v>30</v>
      </c>
      <c r="E10036">
        <v>142177</v>
      </c>
    </row>
    <row r="10037" spans="1:5" hidden="1">
      <c r="A10037">
        <v>2007</v>
      </c>
      <c r="B10037" t="s">
        <v>103</v>
      </c>
      <c r="C10037" t="s">
        <v>81</v>
      </c>
      <c r="D10037" t="s">
        <v>32</v>
      </c>
      <c r="E10037">
        <v>142177</v>
      </c>
    </row>
    <row r="10038" spans="1:5" hidden="1">
      <c r="A10038">
        <v>2007</v>
      </c>
      <c r="B10038" t="s">
        <v>103</v>
      </c>
      <c r="C10038" t="s">
        <v>81</v>
      </c>
      <c r="D10038" t="s">
        <v>33</v>
      </c>
      <c r="E10038">
        <v>1466321</v>
      </c>
    </row>
    <row r="10039" spans="1:5" hidden="1">
      <c r="A10039">
        <v>2007</v>
      </c>
      <c r="B10039" t="s">
        <v>103</v>
      </c>
      <c r="C10039" t="s">
        <v>81</v>
      </c>
      <c r="D10039" t="s">
        <v>34</v>
      </c>
      <c r="E10039">
        <v>212757</v>
      </c>
    </row>
    <row r="10040" spans="1:5" hidden="1">
      <c r="A10040">
        <v>2007</v>
      </c>
      <c r="B10040" t="s">
        <v>103</v>
      </c>
      <c r="C10040" t="s">
        <v>81</v>
      </c>
      <c r="D10040" t="s">
        <v>35</v>
      </c>
      <c r="E10040">
        <v>130354</v>
      </c>
    </row>
    <row r="10041" spans="1:5" hidden="1">
      <c r="A10041">
        <v>2007</v>
      </c>
      <c r="B10041" t="s">
        <v>103</v>
      </c>
      <c r="C10041" t="s">
        <v>81</v>
      </c>
      <c r="D10041" t="s">
        <v>36</v>
      </c>
      <c r="E10041">
        <v>1220095</v>
      </c>
    </row>
    <row r="10042" spans="1:5" hidden="1">
      <c r="A10042">
        <v>2007</v>
      </c>
      <c r="B10042" t="s">
        <v>103</v>
      </c>
      <c r="C10042" t="s">
        <v>81</v>
      </c>
      <c r="D10042" t="s">
        <v>37</v>
      </c>
      <c r="E10042">
        <v>405721</v>
      </c>
    </row>
    <row r="10043" spans="1:5" hidden="1">
      <c r="A10043">
        <v>2007</v>
      </c>
      <c r="B10043" t="s">
        <v>103</v>
      </c>
      <c r="C10043" t="s">
        <v>81</v>
      </c>
      <c r="D10043" t="s">
        <v>38</v>
      </c>
      <c r="E10043">
        <v>814374</v>
      </c>
    </row>
    <row r="10044" spans="1:5" hidden="1">
      <c r="A10044">
        <v>2007</v>
      </c>
      <c r="B10044" t="s">
        <v>103</v>
      </c>
      <c r="C10044" t="s">
        <v>81</v>
      </c>
      <c r="D10044" t="s">
        <v>39</v>
      </c>
      <c r="E10044">
        <v>0</v>
      </c>
    </row>
    <row r="10045" spans="1:5" hidden="1">
      <c r="A10045">
        <v>2007</v>
      </c>
      <c r="B10045" t="s">
        <v>103</v>
      </c>
      <c r="C10045" t="s">
        <v>81</v>
      </c>
      <c r="D10045" t="s">
        <v>40</v>
      </c>
      <c r="E10045">
        <v>9913</v>
      </c>
    </row>
    <row r="10046" spans="1:5" hidden="1">
      <c r="A10046">
        <v>2007</v>
      </c>
      <c r="B10046" t="s">
        <v>103</v>
      </c>
      <c r="C10046" t="s">
        <v>81</v>
      </c>
      <c r="D10046" t="s">
        <v>41</v>
      </c>
      <c r="E10046">
        <v>1621</v>
      </c>
    </row>
    <row r="10047" spans="1:5" hidden="1">
      <c r="A10047">
        <v>2007</v>
      </c>
      <c r="B10047" t="s">
        <v>103</v>
      </c>
      <c r="C10047" t="s">
        <v>81</v>
      </c>
      <c r="D10047" t="s">
        <v>42</v>
      </c>
      <c r="E10047">
        <v>8292</v>
      </c>
    </row>
    <row r="10048" spans="1:5" hidden="1">
      <c r="A10048">
        <v>2007</v>
      </c>
      <c r="B10048" t="s">
        <v>103</v>
      </c>
      <c r="C10048" t="s">
        <v>81</v>
      </c>
      <c r="D10048" t="s">
        <v>43</v>
      </c>
      <c r="E10048">
        <v>0</v>
      </c>
    </row>
    <row r="10049" spans="1:5" hidden="1">
      <c r="A10049">
        <v>2007</v>
      </c>
      <c r="B10049" t="s">
        <v>103</v>
      </c>
      <c r="C10049" t="s">
        <v>81</v>
      </c>
      <c r="D10049" t="s">
        <v>44</v>
      </c>
      <c r="E10049">
        <v>23556</v>
      </c>
    </row>
    <row r="10050" spans="1:5" hidden="1">
      <c r="A10050">
        <v>2007</v>
      </c>
      <c r="B10050" t="s">
        <v>103</v>
      </c>
      <c r="C10050" t="s">
        <v>81</v>
      </c>
      <c r="D10050" t="s">
        <v>48</v>
      </c>
      <c r="E10050">
        <v>3569373</v>
      </c>
    </row>
    <row r="10051" spans="1:5" hidden="1">
      <c r="A10051">
        <v>2007</v>
      </c>
      <c r="B10051" t="s">
        <v>103</v>
      </c>
      <c r="C10051" t="s">
        <v>81</v>
      </c>
      <c r="D10051" t="s">
        <v>49</v>
      </c>
      <c r="E10051">
        <v>619</v>
      </c>
    </row>
    <row r="10052" spans="1:5" hidden="1">
      <c r="A10052">
        <v>2007</v>
      </c>
      <c r="B10052" t="s">
        <v>103</v>
      </c>
      <c r="C10052" t="s">
        <v>81</v>
      </c>
      <c r="D10052" t="s">
        <v>50</v>
      </c>
      <c r="E10052">
        <v>0</v>
      </c>
    </row>
    <row r="10053" spans="1:5" hidden="1">
      <c r="A10053">
        <v>2007</v>
      </c>
      <c r="B10053" t="s">
        <v>103</v>
      </c>
      <c r="C10053" t="s">
        <v>81</v>
      </c>
      <c r="D10053" t="s">
        <v>51</v>
      </c>
      <c r="E10053">
        <v>619</v>
      </c>
    </row>
    <row r="10054" spans="1:5" hidden="1">
      <c r="A10054">
        <v>2007</v>
      </c>
      <c r="B10054" t="s">
        <v>103</v>
      </c>
      <c r="C10054" t="s">
        <v>81</v>
      </c>
      <c r="D10054" t="s">
        <v>52</v>
      </c>
      <c r="E10054">
        <v>0</v>
      </c>
    </row>
    <row r="10055" spans="1:5" hidden="1">
      <c r="A10055">
        <v>2007</v>
      </c>
      <c r="B10055" t="s">
        <v>103</v>
      </c>
      <c r="C10055" t="s">
        <v>81</v>
      </c>
      <c r="D10055" t="s">
        <v>53</v>
      </c>
      <c r="E10055">
        <v>0</v>
      </c>
    </row>
    <row r="10056" spans="1:5" hidden="1">
      <c r="A10056">
        <v>2007</v>
      </c>
      <c r="B10056" t="s">
        <v>103</v>
      </c>
      <c r="C10056" t="s">
        <v>81</v>
      </c>
      <c r="D10056" t="s">
        <v>54</v>
      </c>
      <c r="E10056">
        <v>0</v>
      </c>
    </row>
    <row r="10057" spans="1:5" hidden="1">
      <c r="A10057">
        <v>2007</v>
      </c>
      <c r="B10057" t="s">
        <v>103</v>
      </c>
      <c r="C10057" t="s">
        <v>81</v>
      </c>
      <c r="D10057" t="s">
        <v>55</v>
      </c>
      <c r="E10057">
        <v>1727142</v>
      </c>
    </row>
    <row r="10058" spans="1:5" hidden="1">
      <c r="A10058">
        <v>2007</v>
      </c>
      <c r="B10058" t="s">
        <v>103</v>
      </c>
      <c r="C10058" t="s">
        <v>81</v>
      </c>
      <c r="D10058" t="s">
        <v>56</v>
      </c>
      <c r="E10058">
        <v>1841612</v>
      </c>
    </row>
    <row r="10059" spans="1:5" hidden="1">
      <c r="A10059">
        <v>2007</v>
      </c>
      <c r="B10059" t="s">
        <v>103</v>
      </c>
      <c r="C10059" t="s">
        <v>81</v>
      </c>
      <c r="D10059" t="s">
        <v>57</v>
      </c>
      <c r="E10059">
        <v>1567916</v>
      </c>
    </row>
    <row r="10060" spans="1:5" hidden="1">
      <c r="A10060">
        <v>2007</v>
      </c>
      <c r="B10060" t="s">
        <v>103</v>
      </c>
      <c r="C10060" t="s">
        <v>81</v>
      </c>
      <c r="D10060" t="s">
        <v>58</v>
      </c>
      <c r="E10060">
        <v>273696</v>
      </c>
    </row>
    <row r="10061" spans="1:5" hidden="1">
      <c r="A10061">
        <v>2007</v>
      </c>
      <c r="B10061" t="s">
        <v>103</v>
      </c>
      <c r="C10061" t="s">
        <v>81</v>
      </c>
      <c r="D10061" t="s">
        <v>59</v>
      </c>
      <c r="E10061">
        <v>1337495</v>
      </c>
    </row>
    <row r="10062" spans="1:5" hidden="1">
      <c r="A10062">
        <v>2007</v>
      </c>
      <c r="B10062" t="s">
        <v>103</v>
      </c>
      <c r="C10062" t="s">
        <v>81</v>
      </c>
      <c r="D10062" t="s">
        <v>61</v>
      </c>
      <c r="E10062">
        <v>90621</v>
      </c>
    </row>
    <row r="10063" spans="1:5" hidden="1">
      <c r="A10063">
        <v>2007</v>
      </c>
      <c r="B10063" t="s">
        <v>103</v>
      </c>
      <c r="C10063" t="s">
        <v>81</v>
      </c>
      <c r="D10063" t="s">
        <v>64</v>
      </c>
      <c r="E10063">
        <v>1246874</v>
      </c>
    </row>
    <row r="10064" spans="1:5" hidden="1">
      <c r="A10064">
        <v>2007</v>
      </c>
      <c r="B10064" t="s">
        <v>103</v>
      </c>
      <c r="C10064" t="s">
        <v>81</v>
      </c>
      <c r="D10064" t="s">
        <v>66</v>
      </c>
      <c r="E10064">
        <v>168804</v>
      </c>
    </row>
    <row r="10065" spans="1:6" hidden="1">
      <c r="A10065">
        <v>2007</v>
      </c>
      <c r="B10065" t="s">
        <v>103</v>
      </c>
      <c r="C10065" t="s">
        <v>81</v>
      </c>
      <c r="D10065" t="s">
        <v>67</v>
      </c>
      <c r="E10065">
        <v>0</v>
      </c>
    </row>
    <row r="10066" spans="1:6" hidden="1">
      <c r="A10066">
        <v>2007</v>
      </c>
      <c r="B10066" t="s">
        <v>103</v>
      </c>
      <c r="C10066" t="s">
        <v>81</v>
      </c>
      <c r="D10066" t="s">
        <v>69</v>
      </c>
      <c r="E10066">
        <v>0</v>
      </c>
    </row>
    <row r="10067" spans="1:6" hidden="1">
      <c r="A10067">
        <v>2007</v>
      </c>
      <c r="B10067" t="s">
        <v>103</v>
      </c>
      <c r="C10067" t="s">
        <v>81</v>
      </c>
      <c r="D10067" t="s">
        <v>70</v>
      </c>
      <c r="E10067">
        <v>0</v>
      </c>
    </row>
    <row r="10068" spans="1:6" hidden="1">
      <c r="A10068">
        <v>2007</v>
      </c>
      <c r="B10068" t="s">
        <v>103</v>
      </c>
      <c r="C10068" t="s">
        <v>81</v>
      </c>
      <c r="D10068" t="s">
        <v>86</v>
      </c>
      <c r="E10068">
        <v>5333553</v>
      </c>
    </row>
    <row r="10069" spans="1:6" hidden="1">
      <c r="A10069">
        <v>2007</v>
      </c>
      <c r="B10069" t="s">
        <v>103</v>
      </c>
      <c r="C10069" t="s">
        <v>81</v>
      </c>
      <c r="D10069" t="s">
        <v>87</v>
      </c>
      <c r="E10069">
        <v>3641947</v>
      </c>
    </row>
    <row r="10070" spans="1:6" hidden="1">
      <c r="A10070">
        <v>2007</v>
      </c>
      <c r="B10070" t="s">
        <v>103</v>
      </c>
      <c r="C10070" t="s">
        <v>81</v>
      </c>
      <c r="D10070" t="s">
        <v>88</v>
      </c>
      <c r="E10070">
        <v>1527088</v>
      </c>
    </row>
    <row r="10071" spans="1:6" hidden="1">
      <c r="A10071">
        <v>2007</v>
      </c>
      <c r="B10071" t="s">
        <v>103</v>
      </c>
      <c r="C10071" t="s">
        <v>81</v>
      </c>
      <c r="D10071" t="s">
        <v>89</v>
      </c>
      <c r="E10071">
        <v>164518</v>
      </c>
    </row>
    <row r="10072" spans="1:6" hidden="1">
      <c r="A10072">
        <v>2007</v>
      </c>
      <c r="B10072" t="s">
        <v>103</v>
      </c>
      <c r="C10072" t="s">
        <v>81</v>
      </c>
      <c r="D10072" t="s">
        <v>77</v>
      </c>
      <c r="E10072">
        <v>479593</v>
      </c>
    </row>
    <row r="10073" spans="1:6" hidden="1">
      <c r="A10073">
        <v>2007</v>
      </c>
      <c r="B10073" t="s">
        <v>104</v>
      </c>
      <c r="C10073" t="s">
        <v>7</v>
      </c>
      <c r="D10073" t="s">
        <v>263</v>
      </c>
      <c r="E10073">
        <v>-60978</v>
      </c>
    </row>
    <row r="10074" spans="1:6" hidden="1">
      <c r="A10074">
        <v>2007</v>
      </c>
      <c r="B10074" t="s">
        <v>104</v>
      </c>
      <c r="C10074" t="s">
        <v>7</v>
      </c>
      <c r="D10074" t="s">
        <v>8</v>
      </c>
      <c r="E10074">
        <v>0</v>
      </c>
      <c r="F10074">
        <v>20</v>
      </c>
    </row>
    <row r="10075" spans="1:6" hidden="1">
      <c r="A10075">
        <v>2007</v>
      </c>
      <c r="B10075" t="s">
        <v>104</v>
      </c>
      <c r="C10075" t="s">
        <v>7</v>
      </c>
      <c r="D10075" t="s">
        <v>9</v>
      </c>
      <c r="E10075">
        <v>0</v>
      </c>
      <c r="F10075">
        <v>20</v>
      </c>
    </row>
    <row r="10076" spans="1:6" hidden="1">
      <c r="A10076">
        <v>2007</v>
      </c>
      <c r="B10076" t="s">
        <v>104</v>
      </c>
      <c r="C10076" t="s">
        <v>10</v>
      </c>
      <c r="D10076" t="s">
        <v>11</v>
      </c>
      <c r="E10076">
        <v>-46878</v>
      </c>
    </row>
    <row r="10077" spans="1:6" hidden="1">
      <c r="A10077">
        <v>2007</v>
      </c>
      <c r="B10077" t="s">
        <v>104</v>
      </c>
      <c r="C10077" t="s">
        <v>10</v>
      </c>
      <c r="D10077" t="s">
        <v>91</v>
      </c>
      <c r="E10077">
        <v>71236</v>
      </c>
    </row>
    <row r="10078" spans="1:6" hidden="1">
      <c r="A10078">
        <v>2007</v>
      </c>
      <c r="B10078" t="s">
        <v>104</v>
      </c>
      <c r="C10078" t="s">
        <v>10</v>
      </c>
      <c r="D10078" t="s">
        <v>92</v>
      </c>
      <c r="E10078">
        <v>59424</v>
      </c>
    </row>
    <row r="10079" spans="1:6" hidden="1">
      <c r="A10079">
        <v>2007</v>
      </c>
      <c r="B10079" t="s">
        <v>104</v>
      </c>
      <c r="C10079" t="s">
        <v>10</v>
      </c>
      <c r="D10079" t="s">
        <v>14</v>
      </c>
      <c r="E10079">
        <v>11843</v>
      </c>
    </row>
    <row r="10080" spans="1:6" hidden="1">
      <c r="A10080">
        <v>2007</v>
      </c>
      <c r="B10080" t="s">
        <v>104</v>
      </c>
      <c r="C10080" t="s">
        <v>10</v>
      </c>
      <c r="D10080" t="s">
        <v>17</v>
      </c>
      <c r="E10080">
        <v>0</v>
      </c>
      <c r="F10080">
        <v>20</v>
      </c>
    </row>
    <row r="10081" spans="1:5" hidden="1">
      <c r="A10081">
        <v>2007</v>
      </c>
      <c r="B10081" t="s">
        <v>104</v>
      </c>
      <c r="C10081" t="s">
        <v>10</v>
      </c>
      <c r="D10081" t="s">
        <v>18</v>
      </c>
      <c r="E10081">
        <v>14974</v>
      </c>
    </row>
    <row r="10082" spans="1:5" hidden="1">
      <c r="A10082">
        <v>2007</v>
      </c>
      <c r="B10082" t="s">
        <v>104</v>
      </c>
      <c r="C10082" t="s">
        <v>10</v>
      </c>
      <c r="D10082" t="s">
        <v>19</v>
      </c>
      <c r="E10082">
        <v>204908</v>
      </c>
    </row>
    <row r="10083" spans="1:5" hidden="1">
      <c r="A10083">
        <v>2007</v>
      </c>
      <c r="B10083" t="s">
        <v>104</v>
      </c>
      <c r="C10083" t="s">
        <v>10</v>
      </c>
      <c r="D10083" t="s">
        <v>20</v>
      </c>
      <c r="E10083">
        <v>-35066</v>
      </c>
    </row>
    <row r="10084" spans="1:5" hidden="1">
      <c r="A10084">
        <v>2007</v>
      </c>
      <c r="B10084" t="s">
        <v>104</v>
      </c>
      <c r="C10084" t="s">
        <v>10</v>
      </c>
      <c r="D10084" t="s">
        <v>21</v>
      </c>
      <c r="E10084">
        <v>-35066</v>
      </c>
    </row>
    <row r="10085" spans="1:5" hidden="1">
      <c r="A10085">
        <v>2007</v>
      </c>
      <c r="B10085" t="s">
        <v>104</v>
      </c>
      <c r="C10085" t="s">
        <v>10</v>
      </c>
      <c r="D10085" t="s">
        <v>22</v>
      </c>
      <c r="E10085">
        <v>-52978</v>
      </c>
    </row>
    <row r="10086" spans="1:5" hidden="1">
      <c r="A10086">
        <v>2007</v>
      </c>
      <c r="B10086" t="s">
        <v>104</v>
      </c>
      <c r="C10086" t="s">
        <v>23</v>
      </c>
      <c r="D10086" t="s">
        <v>24</v>
      </c>
      <c r="E10086">
        <v>54769</v>
      </c>
    </row>
    <row r="10087" spans="1:5" hidden="1">
      <c r="A10087">
        <v>2007</v>
      </c>
      <c r="B10087" t="s">
        <v>104</v>
      </c>
      <c r="C10087" t="s">
        <v>23</v>
      </c>
      <c r="D10087" t="s">
        <v>25</v>
      </c>
      <c r="E10087">
        <v>43199</v>
      </c>
    </row>
    <row r="10088" spans="1:5" hidden="1">
      <c r="A10088">
        <v>2007</v>
      </c>
      <c r="B10088" t="s">
        <v>104</v>
      </c>
      <c r="C10088" t="s">
        <v>23</v>
      </c>
      <c r="D10088" t="s">
        <v>26</v>
      </c>
      <c r="E10088">
        <v>11570</v>
      </c>
    </row>
    <row r="10089" spans="1:5" hidden="1">
      <c r="A10089">
        <v>2007</v>
      </c>
      <c r="B10089" t="s">
        <v>104</v>
      </c>
      <c r="C10089" t="s">
        <v>23</v>
      </c>
      <c r="D10089" t="s">
        <v>27</v>
      </c>
      <c r="E10089">
        <v>4624</v>
      </c>
    </row>
    <row r="10090" spans="1:5" hidden="1">
      <c r="A10090">
        <v>2007</v>
      </c>
      <c r="B10090" t="s">
        <v>104</v>
      </c>
      <c r="C10090" t="s">
        <v>23</v>
      </c>
      <c r="D10090" t="s">
        <v>29</v>
      </c>
      <c r="E10090">
        <v>4624</v>
      </c>
    </row>
    <row r="10091" spans="1:5" hidden="1">
      <c r="A10091">
        <v>2007</v>
      </c>
      <c r="B10091" t="s">
        <v>104</v>
      </c>
      <c r="C10091" t="s">
        <v>23</v>
      </c>
      <c r="D10091" t="s">
        <v>33</v>
      </c>
      <c r="E10091">
        <v>1258</v>
      </c>
    </row>
    <row r="10092" spans="1:5" hidden="1">
      <c r="A10092">
        <v>2007</v>
      </c>
      <c r="B10092" t="s">
        <v>104</v>
      </c>
      <c r="C10092" t="s">
        <v>23</v>
      </c>
      <c r="D10092" t="s">
        <v>34</v>
      </c>
      <c r="E10092">
        <v>1258</v>
      </c>
    </row>
    <row r="10093" spans="1:5" hidden="1">
      <c r="A10093">
        <v>2007</v>
      </c>
      <c r="B10093" t="s">
        <v>104</v>
      </c>
      <c r="C10093" t="s">
        <v>23</v>
      </c>
      <c r="D10093" t="s">
        <v>35</v>
      </c>
      <c r="E10093">
        <v>1764</v>
      </c>
    </row>
    <row r="10094" spans="1:5" hidden="1">
      <c r="A10094">
        <v>2007</v>
      </c>
      <c r="B10094" t="s">
        <v>104</v>
      </c>
      <c r="C10094" t="s">
        <v>23</v>
      </c>
      <c r="D10094" t="s">
        <v>39</v>
      </c>
      <c r="E10094">
        <v>0</v>
      </c>
    </row>
    <row r="10095" spans="1:5" hidden="1">
      <c r="A10095">
        <v>2007</v>
      </c>
      <c r="B10095" t="s">
        <v>104</v>
      </c>
      <c r="C10095" t="s">
        <v>23</v>
      </c>
      <c r="D10095" t="s">
        <v>40</v>
      </c>
      <c r="E10095">
        <v>0</v>
      </c>
    </row>
    <row r="10096" spans="1:5" hidden="1">
      <c r="A10096">
        <v>2007</v>
      </c>
      <c r="B10096" t="s">
        <v>104</v>
      </c>
      <c r="C10096" t="s">
        <v>23</v>
      </c>
      <c r="D10096" t="s">
        <v>41</v>
      </c>
      <c r="E10096">
        <v>0</v>
      </c>
    </row>
    <row r="10097" spans="1:5" hidden="1">
      <c r="A10097">
        <v>2007</v>
      </c>
      <c r="B10097" t="s">
        <v>104</v>
      </c>
      <c r="C10097" t="s">
        <v>23</v>
      </c>
      <c r="D10097" t="s">
        <v>42</v>
      </c>
      <c r="E10097">
        <v>0</v>
      </c>
    </row>
    <row r="10098" spans="1:5" hidden="1">
      <c r="A10098">
        <v>2007</v>
      </c>
      <c r="B10098" t="s">
        <v>104</v>
      </c>
      <c r="C10098" t="s">
        <v>23</v>
      </c>
      <c r="D10098" t="s">
        <v>43</v>
      </c>
      <c r="E10098">
        <v>0</v>
      </c>
    </row>
    <row r="10099" spans="1:5" hidden="1">
      <c r="A10099">
        <v>2007</v>
      </c>
      <c r="B10099" t="s">
        <v>104</v>
      </c>
      <c r="C10099" t="s">
        <v>23</v>
      </c>
      <c r="D10099" t="s">
        <v>44</v>
      </c>
      <c r="E10099">
        <v>0</v>
      </c>
    </row>
    <row r="10100" spans="1:5" hidden="1">
      <c r="A10100">
        <v>2007</v>
      </c>
      <c r="B10100" t="s">
        <v>104</v>
      </c>
      <c r="C10100" t="s">
        <v>23</v>
      </c>
      <c r="D10100" t="s">
        <v>45</v>
      </c>
      <c r="E10100">
        <v>0</v>
      </c>
    </row>
    <row r="10101" spans="1:5" hidden="1">
      <c r="A10101">
        <v>2007</v>
      </c>
      <c r="B10101" t="s">
        <v>104</v>
      </c>
      <c r="C10101" t="s">
        <v>23</v>
      </c>
      <c r="D10101" t="s">
        <v>46</v>
      </c>
      <c r="E10101">
        <v>0</v>
      </c>
    </row>
    <row r="10102" spans="1:5" hidden="1">
      <c r="A10102">
        <v>2007</v>
      </c>
      <c r="B10102" t="s">
        <v>104</v>
      </c>
      <c r="C10102" t="s">
        <v>23</v>
      </c>
      <c r="D10102" t="s">
        <v>47</v>
      </c>
      <c r="E10102">
        <v>0</v>
      </c>
    </row>
    <row r="10103" spans="1:5" hidden="1">
      <c r="A10103">
        <v>2007</v>
      </c>
      <c r="B10103" t="s">
        <v>104</v>
      </c>
      <c r="C10103" t="s">
        <v>23</v>
      </c>
      <c r="D10103" t="s">
        <v>48</v>
      </c>
      <c r="E10103">
        <v>240157</v>
      </c>
    </row>
    <row r="10104" spans="1:5" hidden="1">
      <c r="A10104">
        <v>2007</v>
      </c>
      <c r="B10104" t="s">
        <v>104</v>
      </c>
      <c r="C10104" t="s">
        <v>23</v>
      </c>
      <c r="D10104" t="s">
        <v>55</v>
      </c>
      <c r="E10104">
        <v>182</v>
      </c>
    </row>
    <row r="10105" spans="1:5" hidden="1">
      <c r="A10105">
        <v>2007</v>
      </c>
      <c r="B10105" t="s">
        <v>104</v>
      </c>
      <c r="C10105" t="s">
        <v>23</v>
      </c>
      <c r="D10105" t="s">
        <v>56</v>
      </c>
      <c r="E10105">
        <v>239975</v>
      </c>
    </row>
    <row r="10106" spans="1:5" hidden="1">
      <c r="A10106">
        <v>2007</v>
      </c>
      <c r="B10106" t="s">
        <v>104</v>
      </c>
      <c r="C10106" t="s">
        <v>23</v>
      </c>
      <c r="D10106" t="s">
        <v>57</v>
      </c>
      <c r="E10106">
        <v>164518</v>
      </c>
    </row>
    <row r="10107" spans="1:5" hidden="1">
      <c r="A10107">
        <v>2007</v>
      </c>
      <c r="B10107" t="s">
        <v>104</v>
      </c>
      <c r="C10107" t="s">
        <v>23</v>
      </c>
      <c r="D10107" t="s">
        <v>58</v>
      </c>
      <c r="E10107">
        <v>75457</v>
      </c>
    </row>
    <row r="10108" spans="1:5" hidden="1">
      <c r="A10108">
        <v>2007</v>
      </c>
      <c r="B10108" t="s">
        <v>104</v>
      </c>
      <c r="C10108" t="s">
        <v>23</v>
      </c>
      <c r="D10108" t="s">
        <v>59</v>
      </c>
      <c r="E10108">
        <v>49227</v>
      </c>
    </row>
    <row r="10109" spans="1:5" hidden="1">
      <c r="A10109">
        <v>2007</v>
      </c>
      <c r="B10109" t="s">
        <v>104</v>
      </c>
      <c r="C10109" t="s">
        <v>23</v>
      </c>
      <c r="D10109" t="s">
        <v>60</v>
      </c>
      <c r="E10109">
        <v>0</v>
      </c>
    </row>
    <row r="10110" spans="1:5" hidden="1">
      <c r="A10110">
        <v>2007</v>
      </c>
      <c r="B10110" t="s">
        <v>104</v>
      </c>
      <c r="C10110" t="s">
        <v>23</v>
      </c>
      <c r="D10110" t="s">
        <v>64</v>
      </c>
      <c r="E10110">
        <v>49227</v>
      </c>
    </row>
    <row r="10111" spans="1:5" hidden="1">
      <c r="A10111">
        <v>2007</v>
      </c>
      <c r="B10111" t="s">
        <v>104</v>
      </c>
      <c r="C10111" t="s">
        <v>23</v>
      </c>
      <c r="D10111" t="s">
        <v>66</v>
      </c>
      <c r="E10111">
        <v>0</v>
      </c>
    </row>
    <row r="10112" spans="1:5" hidden="1">
      <c r="A10112">
        <v>2007</v>
      </c>
      <c r="B10112" t="s">
        <v>104</v>
      </c>
      <c r="C10112" t="s">
        <v>23</v>
      </c>
      <c r="D10112" t="s">
        <v>67</v>
      </c>
      <c r="E10112">
        <v>0</v>
      </c>
    </row>
    <row r="10113" spans="1:5" hidden="1">
      <c r="A10113">
        <v>2007</v>
      </c>
      <c r="B10113" t="s">
        <v>104</v>
      </c>
      <c r="C10113" t="s">
        <v>23</v>
      </c>
      <c r="D10113" t="s">
        <v>68</v>
      </c>
      <c r="E10113">
        <v>0</v>
      </c>
    </row>
    <row r="10114" spans="1:5" hidden="1">
      <c r="A10114">
        <v>2007</v>
      </c>
      <c r="B10114" t="s">
        <v>104</v>
      </c>
      <c r="C10114" t="s">
        <v>23</v>
      </c>
      <c r="D10114" t="s">
        <v>70</v>
      </c>
      <c r="E10114">
        <v>0</v>
      </c>
    </row>
    <row r="10115" spans="1:5" hidden="1">
      <c r="A10115">
        <v>2007</v>
      </c>
      <c r="B10115" t="s">
        <v>104</v>
      </c>
      <c r="C10115" t="s">
        <v>23</v>
      </c>
      <c r="D10115" t="s">
        <v>71</v>
      </c>
      <c r="E10115">
        <v>0</v>
      </c>
    </row>
    <row r="10116" spans="1:5" hidden="1">
      <c r="A10116">
        <v>2007</v>
      </c>
      <c r="B10116" t="s">
        <v>104</v>
      </c>
      <c r="C10116" t="s">
        <v>23</v>
      </c>
      <c r="D10116" t="s">
        <v>72</v>
      </c>
      <c r="E10116">
        <v>124892</v>
      </c>
    </row>
    <row r="10117" spans="1:5" hidden="1">
      <c r="A10117">
        <v>2007</v>
      </c>
      <c r="B10117" t="s">
        <v>104</v>
      </c>
      <c r="C10117" t="s">
        <v>23</v>
      </c>
      <c r="D10117" t="s">
        <v>73</v>
      </c>
      <c r="E10117">
        <v>239975</v>
      </c>
    </row>
    <row r="10118" spans="1:5" hidden="1">
      <c r="A10118">
        <v>2007</v>
      </c>
      <c r="B10118" t="s">
        <v>104</v>
      </c>
      <c r="C10118" t="s">
        <v>23</v>
      </c>
      <c r="D10118" t="s">
        <v>74</v>
      </c>
      <c r="E10118">
        <v>239975</v>
      </c>
    </row>
    <row r="10119" spans="1:5" hidden="1">
      <c r="A10119">
        <v>2007</v>
      </c>
      <c r="B10119" t="s">
        <v>104</v>
      </c>
      <c r="C10119" t="s">
        <v>23</v>
      </c>
      <c r="D10119" t="s">
        <v>76</v>
      </c>
      <c r="E10119">
        <v>17912</v>
      </c>
    </row>
    <row r="10120" spans="1:5" hidden="1">
      <c r="A10120">
        <v>2007</v>
      </c>
      <c r="B10120" t="s">
        <v>104</v>
      </c>
      <c r="C10120" t="s">
        <v>23</v>
      </c>
      <c r="D10120" t="s">
        <v>77</v>
      </c>
      <c r="E10120">
        <v>11812</v>
      </c>
    </row>
    <row r="10121" spans="1:5" hidden="1">
      <c r="A10121">
        <v>2007</v>
      </c>
      <c r="B10121" t="s">
        <v>104</v>
      </c>
      <c r="C10121" t="s">
        <v>23</v>
      </c>
      <c r="D10121" t="s">
        <v>78</v>
      </c>
      <c r="E10121">
        <v>19026</v>
      </c>
    </row>
    <row r="10122" spans="1:5" hidden="1">
      <c r="A10122">
        <v>2007</v>
      </c>
      <c r="B10122" t="s">
        <v>104</v>
      </c>
      <c r="C10122" t="s">
        <v>23</v>
      </c>
      <c r="D10122" t="s">
        <v>79</v>
      </c>
      <c r="E10122">
        <v>-1114</v>
      </c>
    </row>
    <row r="10123" spans="1:5" hidden="1">
      <c r="A10123">
        <v>2007</v>
      </c>
      <c r="B10123" t="s">
        <v>104</v>
      </c>
      <c r="C10123" t="s">
        <v>23</v>
      </c>
      <c r="D10123" t="s">
        <v>80</v>
      </c>
      <c r="E10123">
        <v>0</v>
      </c>
    </row>
    <row r="10124" spans="1:5" hidden="1">
      <c r="A10124">
        <v>2007</v>
      </c>
      <c r="B10124" t="s">
        <v>104</v>
      </c>
      <c r="C10124" t="s">
        <v>81</v>
      </c>
      <c r="D10124" t="s">
        <v>30</v>
      </c>
      <c r="E10124">
        <v>0</v>
      </c>
    </row>
    <row r="10125" spans="1:5" hidden="1">
      <c r="A10125">
        <v>2007</v>
      </c>
      <c r="B10125" t="s">
        <v>104</v>
      </c>
      <c r="C10125" t="s">
        <v>81</v>
      </c>
      <c r="D10125" t="s">
        <v>32</v>
      </c>
      <c r="E10125">
        <v>0</v>
      </c>
    </row>
    <row r="10126" spans="1:5" hidden="1">
      <c r="A10126">
        <v>2007</v>
      </c>
      <c r="B10126" t="s">
        <v>104</v>
      </c>
      <c r="C10126" t="s">
        <v>81</v>
      </c>
      <c r="D10126" t="s">
        <v>33</v>
      </c>
      <c r="E10126">
        <v>4389</v>
      </c>
    </row>
    <row r="10127" spans="1:5" hidden="1">
      <c r="A10127">
        <v>2007</v>
      </c>
      <c r="B10127" t="s">
        <v>104</v>
      </c>
      <c r="C10127" t="s">
        <v>81</v>
      </c>
      <c r="D10127" t="s">
        <v>34</v>
      </c>
      <c r="E10127">
        <v>4389</v>
      </c>
    </row>
    <row r="10128" spans="1:5" hidden="1">
      <c r="A10128">
        <v>2007</v>
      </c>
      <c r="B10128" t="s">
        <v>104</v>
      </c>
      <c r="C10128" t="s">
        <v>81</v>
      </c>
      <c r="D10128" t="s">
        <v>35</v>
      </c>
      <c r="E10128">
        <v>2755</v>
      </c>
    </row>
    <row r="10129" spans="1:5" hidden="1">
      <c r="A10129">
        <v>2007</v>
      </c>
      <c r="B10129" t="s">
        <v>104</v>
      </c>
      <c r="C10129" t="s">
        <v>81</v>
      </c>
      <c r="D10129" t="s">
        <v>36</v>
      </c>
      <c r="E10129">
        <v>0</v>
      </c>
    </row>
    <row r="10130" spans="1:5" hidden="1">
      <c r="A10130">
        <v>2007</v>
      </c>
      <c r="B10130" t="s">
        <v>104</v>
      </c>
      <c r="C10130" t="s">
        <v>81</v>
      </c>
      <c r="D10130" t="s">
        <v>37</v>
      </c>
      <c r="E10130">
        <v>0</v>
      </c>
    </row>
    <row r="10131" spans="1:5" hidden="1">
      <c r="A10131">
        <v>2007</v>
      </c>
      <c r="B10131" t="s">
        <v>104</v>
      </c>
      <c r="C10131" t="s">
        <v>81</v>
      </c>
      <c r="D10131" t="s">
        <v>38</v>
      </c>
      <c r="E10131">
        <v>0</v>
      </c>
    </row>
    <row r="10132" spans="1:5" hidden="1">
      <c r="A10132">
        <v>2007</v>
      </c>
      <c r="B10132" t="s">
        <v>104</v>
      </c>
      <c r="C10132" t="s">
        <v>81</v>
      </c>
      <c r="D10132" t="s">
        <v>39</v>
      </c>
      <c r="E10132">
        <v>0</v>
      </c>
    </row>
    <row r="10133" spans="1:5" hidden="1">
      <c r="A10133">
        <v>2007</v>
      </c>
      <c r="B10133" t="s">
        <v>104</v>
      </c>
      <c r="C10133" t="s">
        <v>81</v>
      </c>
      <c r="D10133" t="s">
        <v>40</v>
      </c>
      <c r="E10133">
        <v>0</v>
      </c>
    </row>
    <row r="10134" spans="1:5" hidden="1">
      <c r="A10134">
        <v>2007</v>
      </c>
      <c r="B10134" t="s">
        <v>104</v>
      </c>
      <c r="C10134" t="s">
        <v>81</v>
      </c>
      <c r="D10134" t="s">
        <v>41</v>
      </c>
      <c r="E10134">
        <v>0</v>
      </c>
    </row>
    <row r="10135" spans="1:5" hidden="1">
      <c r="A10135">
        <v>2007</v>
      </c>
      <c r="B10135" t="s">
        <v>104</v>
      </c>
      <c r="C10135" t="s">
        <v>81</v>
      </c>
      <c r="D10135" t="s">
        <v>42</v>
      </c>
      <c r="E10135">
        <v>0</v>
      </c>
    </row>
    <row r="10136" spans="1:5" hidden="1">
      <c r="A10136">
        <v>2007</v>
      </c>
      <c r="B10136" t="s">
        <v>104</v>
      </c>
      <c r="C10136" t="s">
        <v>81</v>
      </c>
      <c r="D10136" t="s">
        <v>43</v>
      </c>
      <c r="E10136">
        <v>0</v>
      </c>
    </row>
    <row r="10137" spans="1:5" hidden="1">
      <c r="A10137">
        <v>2007</v>
      </c>
      <c r="B10137" t="s">
        <v>104</v>
      </c>
      <c r="C10137" t="s">
        <v>81</v>
      </c>
      <c r="D10137" t="s">
        <v>44</v>
      </c>
      <c r="E10137">
        <v>0</v>
      </c>
    </row>
    <row r="10138" spans="1:5" hidden="1">
      <c r="A10138">
        <v>2007</v>
      </c>
      <c r="B10138" t="s">
        <v>104</v>
      </c>
      <c r="C10138" t="s">
        <v>81</v>
      </c>
      <c r="D10138" t="s">
        <v>48</v>
      </c>
      <c r="E10138">
        <v>182</v>
      </c>
    </row>
    <row r="10139" spans="1:5" hidden="1">
      <c r="A10139">
        <v>2007</v>
      </c>
      <c r="B10139" t="s">
        <v>104</v>
      </c>
      <c r="C10139" t="s">
        <v>81</v>
      </c>
      <c r="D10139" t="s">
        <v>49</v>
      </c>
      <c r="E10139">
        <v>182</v>
      </c>
    </row>
    <row r="10140" spans="1:5" hidden="1">
      <c r="A10140">
        <v>2007</v>
      </c>
      <c r="B10140" t="s">
        <v>104</v>
      </c>
      <c r="C10140" t="s">
        <v>81</v>
      </c>
      <c r="D10140" t="s">
        <v>50</v>
      </c>
      <c r="E10140">
        <v>0</v>
      </c>
    </row>
    <row r="10141" spans="1:5" hidden="1">
      <c r="A10141">
        <v>2007</v>
      </c>
      <c r="B10141" t="s">
        <v>104</v>
      </c>
      <c r="C10141" t="s">
        <v>81</v>
      </c>
      <c r="D10141" t="s">
        <v>51</v>
      </c>
      <c r="E10141">
        <v>182</v>
      </c>
    </row>
    <row r="10142" spans="1:5" hidden="1">
      <c r="A10142">
        <v>2007</v>
      </c>
      <c r="B10142" t="s">
        <v>104</v>
      </c>
      <c r="C10142" t="s">
        <v>81</v>
      </c>
      <c r="D10142" t="s">
        <v>52</v>
      </c>
      <c r="E10142">
        <v>0</v>
      </c>
    </row>
    <row r="10143" spans="1:5" hidden="1">
      <c r="A10143">
        <v>2007</v>
      </c>
      <c r="B10143" t="s">
        <v>104</v>
      </c>
      <c r="C10143" t="s">
        <v>81</v>
      </c>
      <c r="D10143" t="s">
        <v>53</v>
      </c>
      <c r="E10143">
        <v>0</v>
      </c>
    </row>
    <row r="10144" spans="1:5" hidden="1">
      <c r="A10144">
        <v>2007</v>
      </c>
      <c r="B10144" t="s">
        <v>104</v>
      </c>
      <c r="C10144" t="s">
        <v>81</v>
      </c>
      <c r="D10144" t="s">
        <v>54</v>
      </c>
      <c r="E10144">
        <v>0</v>
      </c>
    </row>
    <row r="10145" spans="1:5" hidden="1">
      <c r="A10145">
        <v>2007</v>
      </c>
      <c r="B10145" t="s">
        <v>104</v>
      </c>
      <c r="C10145" t="s">
        <v>81</v>
      </c>
      <c r="D10145" t="s">
        <v>59</v>
      </c>
      <c r="E10145">
        <v>239161</v>
      </c>
    </row>
    <row r="10146" spans="1:5" hidden="1">
      <c r="A10146">
        <v>2007</v>
      </c>
      <c r="B10146" t="s">
        <v>104</v>
      </c>
      <c r="C10146" t="s">
        <v>81</v>
      </c>
      <c r="D10146" t="s">
        <v>61</v>
      </c>
      <c r="E10146">
        <v>0</v>
      </c>
    </row>
    <row r="10147" spans="1:5" hidden="1">
      <c r="A10147">
        <v>2007</v>
      </c>
      <c r="B10147" t="s">
        <v>104</v>
      </c>
      <c r="C10147" t="s">
        <v>81</v>
      </c>
      <c r="D10147" t="s">
        <v>64</v>
      </c>
      <c r="E10147">
        <v>239161</v>
      </c>
    </row>
    <row r="10148" spans="1:5" hidden="1">
      <c r="A10148">
        <v>2007</v>
      </c>
      <c r="B10148" t="s">
        <v>104</v>
      </c>
      <c r="C10148" t="s">
        <v>81</v>
      </c>
      <c r="D10148" t="s">
        <v>67</v>
      </c>
      <c r="E10148">
        <v>0</v>
      </c>
    </row>
    <row r="10149" spans="1:5" hidden="1">
      <c r="A10149">
        <v>2007</v>
      </c>
      <c r="B10149" t="s">
        <v>104</v>
      </c>
      <c r="C10149" t="s">
        <v>81</v>
      </c>
      <c r="D10149" t="s">
        <v>69</v>
      </c>
      <c r="E10149">
        <v>0</v>
      </c>
    </row>
    <row r="10150" spans="1:5" hidden="1">
      <c r="A10150">
        <v>2007</v>
      </c>
      <c r="B10150" t="s">
        <v>104</v>
      </c>
      <c r="C10150" t="s">
        <v>81</v>
      </c>
      <c r="D10150" t="s">
        <v>70</v>
      </c>
      <c r="E10150">
        <v>0</v>
      </c>
    </row>
    <row r="10151" spans="1:5" hidden="1">
      <c r="A10151">
        <v>2007</v>
      </c>
      <c r="B10151" t="s">
        <v>104</v>
      </c>
      <c r="C10151" t="s">
        <v>81</v>
      </c>
      <c r="D10151" t="s">
        <v>86</v>
      </c>
      <c r="E10151">
        <v>196128</v>
      </c>
    </row>
    <row r="10152" spans="1:5" hidden="1">
      <c r="A10152">
        <v>2007</v>
      </c>
      <c r="B10152" t="s">
        <v>104</v>
      </c>
      <c r="C10152" t="s">
        <v>81</v>
      </c>
      <c r="D10152" t="s">
        <v>87</v>
      </c>
      <c r="E10152">
        <v>30736</v>
      </c>
    </row>
    <row r="10153" spans="1:5" hidden="1">
      <c r="A10153">
        <v>2007</v>
      </c>
      <c r="B10153" t="s">
        <v>104</v>
      </c>
      <c r="C10153" t="s">
        <v>81</v>
      </c>
      <c r="D10153" t="s">
        <v>88</v>
      </c>
      <c r="E10153">
        <v>874</v>
      </c>
    </row>
    <row r="10154" spans="1:5" hidden="1">
      <c r="A10154">
        <v>2007</v>
      </c>
      <c r="B10154" t="s">
        <v>104</v>
      </c>
      <c r="C10154" t="s">
        <v>81</v>
      </c>
      <c r="D10154" t="s">
        <v>89</v>
      </c>
      <c r="E10154">
        <v>164518</v>
      </c>
    </row>
    <row r="10155" spans="1:5" hidden="1">
      <c r="A10155">
        <v>2007</v>
      </c>
      <c r="B10155" t="s">
        <v>104</v>
      </c>
      <c r="C10155" t="s">
        <v>81</v>
      </c>
      <c r="D10155" t="s">
        <v>77</v>
      </c>
      <c r="E10155">
        <v>11812</v>
      </c>
    </row>
    <row r="10156" spans="1:5" hidden="1">
      <c r="A10156">
        <v>2007</v>
      </c>
      <c r="B10156" t="s">
        <v>105</v>
      </c>
      <c r="C10156" t="s">
        <v>10</v>
      </c>
      <c r="D10156" t="s">
        <v>91</v>
      </c>
      <c r="E10156">
        <v>2518998</v>
      </c>
    </row>
    <row r="10157" spans="1:5" hidden="1">
      <c r="A10157">
        <v>2007</v>
      </c>
      <c r="B10157" t="s">
        <v>105</v>
      </c>
      <c r="C10157" t="s">
        <v>10</v>
      </c>
      <c r="D10157" t="s">
        <v>92</v>
      </c>
      <c r="E10157">
        <v>2518998</v>
      </c>
    </row>
    <row r="10158" spans="1:5" hidden="1">
      <c r="A10158">
        <v>2007</v>
      </c>
      <c r="B10158" t="s">
        <v>105</v>
      </c>
      <c r="C10158" t="s">
        <v>23</v>
      </c>
      <c r="D10158" t="s">
        <v>27</v>
      </c>
      <c r="E10158">
        <v>2574168</v>
      </c>
    </row>
    <row r="10159" spans="1:5" hidden="1">
      <c r="A10159">
        <v>2007</v>
      </c>
      <c r="B10159" t="s">
        <v>105</v>
      </c>
      <c r="C10159" t="s">
        <v>23</v>
      </c>
      <c r="D10159" t="s">
        <v>28</v>
      </c>
      <c r="E10159">
        <v>2574168</v>
      </c>
    </row>
    <row r="10160" spans="1:5" hidden="1">
      <c r="A10160">
        <v>2007</v>
      </c>
      <c r="B10160" t="s">
        <v>105</v>
      </c>
      <c r="C10160" t="s">
        <v>81</v>
      </c>
      <c r="D10160" t="s">
        <v>85</v>
      </c>
      <c r="E10160">
        <v>2518998</v>
      </c>
    </row>
    <row r="10161" spans="1:5" hidden="1">
      <c r="A10161">
        <v>2007</v>
      </c>
      <c r="B10161" t="s">
        <v>105</v>
      </c>
      <c r="C10161" t="s">
        <v>81</v>
      </c>
      <c r="D10161" t="s">
        <v>30</v>
      </c>
      <c r="E10161">
        <v>55170</v>
      </c>
    </row>
    <row r="10162" spans="1:5" hidden="1">
      <c r="A10162">
        <v>2007</v>
      </c>
      <c r="B10162" t="s">
        <v>105</v>
      </c>
      <c r="C10162" t="s">
        <v>81</v>
      </c>
      <c r="D10162" t="s">
        <v>31</v>
      </c>
      <c r="E10162">
        <v>55170</v>
      </c>
    </row>
    <row r="10163" spans="1:5" hidden="1">
      <c r="A10163">
        <v>2007</v>
      </c>
      <c r="B10163" t="s">
        <v>106</v>
      </c>
      <c r="C10163" t="s">
        <v>7</v>
      </c>
      <c r="D10163" t="s">
        <v>263</v>
      </c>
      <c r="E10163">
        <v>-226043</v>
      </c>
    </row>
    <row r="10164" spans="1:5" hidden="1">
      <c r="A10164">
        <v>2007</v>
      </c>
      <c r="B10164" t="s">
        <v>106</v>
      </c>
      <c r="C10164" t="s">
        <v>10</v>
      </c>
      <c r="D10164" t="s">
        <v>11</v>
      </c>
      <c r="E10164">
        <v>4246414</v>
      </c>
    </row>
    <row r="10165" spans="1:5" hidden="1">
      <c r="A10165">
        <v>2007</v>
      </c>
      <c r="B10165" t="s">
        <v>106</v>
      </c>
      <c r="C10165" t="s">
        <v>10</v>
      </c>
      <c r="D10165" t="s">
        <v>107</v>
      </c>
      <c r="E10165">
        <v>4325101</v>
      </c>
    </row>
    <row r="10166" spans="1:5" hidden="1">
      <c r="A10166">
        <v>2007</v>
      </c>
      <c r="B10166" t="s">
        <v>106</v>
      </c>
      <c r="C10166" t="s">
        <v>10</v>
      </c>
      <c r="D10166" t="s">
        <v>108</v>
      </c>
      <c r="E10166">
        <v>4656141</v>
      </c>
    </row>
    <row r="10167" spans="1:5" hidden="1">
      <c r="A10167">
        <v>2007</v>
      </c>
      <c r="B10167" t="s">
        <v>106</v>
      </c>
      <c r="C10167" t="s">
        <v>10</v>
      </c>
      <c r="D10167" t="s">
        <v>22</v>
      </c>
      <c r="E10167">
        <v>4246157</v>
      </c>
    </row>
    <row r="10168" spans="1:5" hidden="1">
      <c r="A10168">
        <v>2007</v>
      </c>
      <c r="B10168" t="s">
        <v>106</v>
      </c>
      <c r="C10168" t="s">
        <v>23</v>
      </c>
      <c r="D10168" t="s">
        <v>24</v>
      </c>
      <c r="E10168">
        <v>402151</v>
      </c>
    </row>
    <row r="10169" spans="1:5" hidden="1">
      <c r="A10169">
        <v>2007</v>
      </c>
      <c r="B10169" t="s">
        <v>106</v>
      </c>
      <c r="C10169" t="s">
        <v>23</v>
      </c>
      <c r="D10169" t="s">
        <v>25</v>
      </c>
      <c r="E10169">
        <v>402151</v>
      </c>
    </row>
    <row r="10170" spans="1:5" hidden="1">
      <c r="A10170">
        <v>2007</v>
      </c>
      <c r="B10170" t="s">
        <v>106</v>
      </c>
      <c r="C10170" t="s">
        <v>23</v>
      </c>
      <c r="D10170" t="s">
        <v>26</v>
      </c>
      <c r="E10170">
        <v>0</v>
      </c>
    </row>
    <row r="10171" spans="1:5" hidden="1">
      <c r="A10171">
        <v>2007</v>
      </c>
      <c r="B10171" t="s">
        <v>106</v>
      </c>
      <c r="C10171" t="s">
        <v>23</v>
      </c>
      <c r="D10171" t="s">
        <v>30</v>
      </c>
      <c r="E10171">
        <v>150885</v>
      </c>
    </row>
    <row r="10172" spans="1:5" hidden="1">
      <c r="A10172">
        <v>2007</v>
      </c>
      <c r="B10172" t="s">
        <v>106</v>
      </c>
      <c r="C10172" t="s">
        <v>23</v>
      </c>
      <c r="D10172" t="s">
        <v>31</v>
      </c>
      <c r="E10172">
        <v>0</v>
      </c>
    </row>
    <row r="10173" spans="1:5" hidden="1">
      <c r="A10173">
        <v>2007</v>
      </c>
      <c r="B10173" t="s">
        <v>106</v>
      </c>
      <c r="C10173" t="s">
        <v>23</v>
      </c>
      <c r="D10173" t="s">
        <v>32</v>
      </c>
      <c r="E10173">
        <v>150885</v>
      </c>
    </row>
    <row r="10174" spans="1:5" hidden="1">
      <c r="A10174">
        <v>2007</v>
      </c>
      <c r="B10174" t="s">
        <v>106</v>
      </c>
      <c r="C10174" t="s">
        <v>23</v>
      </c>
      <c r="D10174" t="s">
        <v>33</v>
      </c>
      <c r="E10174">
        <v>676684</v>
      </c>
    </row>
    <row r="10175" spans="1:5" hidden="1">
      <c r="A10175">
        <v>2007</v>
      </c>
      <c r="B10175" t="s">
        <v>106</v>
      </c>
      <c r="C10175" t="s">
        <v>23</v>
      </c>
      <c r="D10175" t="s">
        <v>34</v>
      </c>
      <c r="E10175">
        <v>628098</v>
      </c>
    </row>
    <row r="10176" spans="1:5" hidden="1">
      <c r="A10176">
        <v>2007</v>
      </c>
      <c r="B10176" t="s">
        <v>106</v>
      </c>
      <c r="C10176" t="s">
        <v>23</v>
      </c>
      <c r="D10176" t="s">
        <v>35</v>
      </c>
      <c r="E10176">
        <v>631720</v>
      </c>
    </row>
    <row r="10177" spans="1:5" hidden="1">
      <c r="A10177">
        <v>2007</v>
      </c>
      <c r="B10177" t="s">
        <v>106</v>
      </c>
      <c r="C10177" t="s">
        <v>23</v>
      </c>
      <c r="D10177" t="s">
        <v>36</v>
      </c>
      <c r="E10177">
        <v>13712</v>
      </c>
    </row>
    <row r="10178" spans="1:5" hidden="1">
      <c r="A10178">
        <v>2007</v>
      </c>
      <c r="B10178" t="s">
        <v>106</v>
      </c>
      <c r="C10178" t="s">
        <v>23</v>
      </c>
      <c r="D10178" t="s">
        <v>37</v>
      </c>
      <c r="E10178">
        <v>13712</v>
      </c>
    </row>
    <row r="10179" spans="1:5" hidden="1">
      <c r="A10179">
        <v>2007</v>
      </c>
      <c r="B10179" t="s">
        <v>106</v>
      </c>
      <c r="C10179" t="s">
        <v>23</v>
      </c>
      <c r="D10179" t="s">
        <v>38</v>
      </c>
      <c r="E10179">
        <v>0</v>
      </c>
    </row>
    <row r="10180" spans="1:5" hidden="1">
      <c r="A10180">
        <v>2007</v>
      </c>
      <c r="B10180" t="s">
        <v>106</v>
      </c>
      <c r="C10180" t="s">
        <v>23</v>
      </c>
      <c r="D10180" t="s">
        <v>39</v>
      </c>
      <c r="E10180">
        <v>34874</v>
      </c>
    </row>
    <row r="10181" spans="1:5" hidden="1">
      <c r="A10181">
        <v>2007</v>
      </c>
      <c r="B10181" t="s">
        <v>106</v>
      </c>
      <c r="C10181" t="s">
        <v>23</v>
      </c>
      <c r="D10181" t="s">
        <v>40</v>
      </c>
      <c r="E10181">
        <v>0</v>
      </c>
    </row>
    <row r="10182" spans="1:5" hidden="1">
      <c r="A10182">
        <v>2007</v>
      </c>
      <c r="B10182" t="s">
        <v>106</v>
      </c>
      <c r="C10182" t="s">
        <v>23</v>
      </c>
      <c r="D10182" t="s">
        <v>41</v>
      </c>
      <c r="E10182">
        <v>0</v>
      </c>
    </row>
    <row r="10183" spans="1:5" hidden="1">
      <c r="A10183">
        <v>2007</v>
      </c>
      <c r="B10183" t="s">
        <v>106</v>
      </c>
      <c r="C10183" t="s">
        <v>23</v>
      </c>
      <c r="D10183" t="s">
        <v>42</v>
      </c>
      <c r="E10183">
        <v>0</v>
      </c>
    </row>
    <row r="10184" spans="1:5" hidden="1">
      <c r="A10184">
        <v>2007</v>
      </c>
      <c r="B10184" t="s">
        <v>106</v>
      </c>
      <c r="C10184" t="s">
        <v>23</v>
      </c>
      <c r="D10184" t="s">
        <v>43</v>
      </c>
      <c r="E10184">
        <v>0</v>
      </c>
    </row>
    <row r="10185" spans="1:5" hidden="1">
      <c r="A10185">
        <v>2007</v>
      </c>
      <c r="B10185" t="s">
        <v>106</v>
      </c>
      <c r="C10185" t="s">
        <v>23</v>
      </c>
      <c r="D10185" t="s">
        <v>44</v>
      </c>
      <c r="E10185">
        <v>0</v>
      </c>
    </row>
    <row r="10186" spans="1:5" hidden="1">
      <c r="A10186">
        <v>2007</v>
      </c>
      <c r="B10186" t="s">
        <v>106</v>
      </c>
      <c r="C10186" t="s">
        <v>23</v>
      </c>
      <c r="D10186" t="s">
        <v>45</v>
      </c>
      <c r="E10186">
        <v>0</v>
      </c>
    </row>
    <row r="10187" spans="1:5" hidden="1">
      <c r="A10187">
        <v>2007</v>
      </c>
      <c r="B10187" t="s">
        <v>106</v>
      </c>
      <c r="C10187" t="s">
        <v>23</v>
      </c>
      <c r="D10187" t="s">
        <v>46</v>
      </c>
      <c r="E10187">
        <v>0</v>
      </c>
    </row>
    <row r="10188" spans="1:5" hidden="1">
      <c r="A10188">
        <v>2007</v>
      </c>
      <c r="B10188" t="s">
        <v>106</v>
      </c>
      <c r="C10188" t="s">
        <v>23</v>
      </c>
      <c r="D10188" t="s">
        <v>47</v>
      </c>
      <c r="E10188">
        <v>0</v>
      </c>
    </row>
    <row r="10189" spans="1:5" hidden="1">
      <c r="A10189">
        <v>2007</v>
      </c>
      <c r="B10189" t="s">
        <v>106</v>
      </c>
      <c r="C10189" t="s">
        <v>23</v>
      </c>
      <c r="D10189" t="s">
        <v>48</v>
      </c>
      <c r="E10189">
        <v>62153</v>
      </c>
    </row>
    <row r="10190" spans="1:5" hidden="1">
      <c r="A10190">
        <v>2007</v>
      </c>
      <c r="B10190" t="s">
        <v>106</v>
      </c>
      <c r="C10190" t="s">
        <v>23</v>
      </c>
      <c r="D10190" t="s">
        <v>49</v>
      </c>
      <c r="E10190">
        <v>0</v>
      </c>
    </row>
    <row r="10191" spans="1:5" hidden="1">
      <c r="A10191">
        <v>2007</v>
      </c>
      <c r="B10191" t="s">
        <v>106</v>
      </c>
      <c r="C10191" t="s">
        <v>23</v>
      </c>
      <c r="D10191" t="s">
        <v>50</v>
      </c>
      <c r="E10191">
        <v>0</v>
      </c>
    </row>
    <row r="10192" spans="1:5" hidden="1">
      <c r="A10192">
        <v>2007</v>
      </c>
      <c r="B10192" t="s">
        <v>106</v>
      </c>
      <c r="C10192" t="s">
        <v>23</v>
      </c>
      <c r="D10192" t="s">
        <v>51</v>
      </c>
      <c r="E10192">
        <v>0</v>
      </c>
    </row>
    <row r="10193" spans="1:5" hidden="1">
      <c r="A10193">
        <v>2007</v>
      </c>
      <c r="B10193" t="s">
        <v>106</v>
      </c>
      <c r="C10193" t="s">
        <v>23</v>
      </c>
      <c r="D10193" t="s">
        <v>52</v>
      </c>
      <c r="E10193">
        <v>0</v>
      </c>
    </row>
    <row r="10194" spans="1:5" hidden="1">
      <c r="A10194">
        <v>2007</v>
      </c>
      <c r="B10194" t="s">
        <v>106</v>
      </c>
      <c r="C10194" t="s">
        <v>23</v>
      </c>
      <c r="D10194" t="s">
        <v>53</v>
      </c>
      <c r="E10194">
        <v>0</v>
      </c>
    </row>
    <row r="10195" spans="1:5" hidden="1">
      <c r="A10195">
        <v>2007</v>
      </c>
      <c r="B10195" t="s">
        <v>106</v>
      </c>
      <c r="C10195" t="s">
        <v>23</v>
      </c>
      <c r="D10195" t="s">
        <v>54</v>
      </c>
      <c r="E10195">
        <v>0</v>
      </c>
    </row>
    <row r="10196" spans="1:5" hidden="1">
      <c r="A10196">
        <v>2007</v>
      </c>
      <c r="B10196" t="s">
        <v>106</v>
      </c>
      <c r="C10196" t="s">
        <v>23</v>
      </c>
      <c r="D10196" t="s">
        <v>55</v>
      </c>
      <c r="E10196">
        <v>62153</v>
      </c>
    </row>
    <row r="10197" spans="1:5" hidden="1">
      <c r="A10197">
        <v>2007</v>
      </c>
      <c r="B10197" t="s">
        <v>106</v>
      </c>
      <c r="C10197" t="s">
        <v>23</v>
      </c>
      <c r="D10197" t="s">
        <v>59</v>
      </c>
      <c r="E10197">
        <v>1260152</v>
      </c>
    </row>
    <row r="10198" spans="1:5" hidden="1">
      <c r="A10198">
        <v>2007</v>
      </c>
      <c r="B10198" t="s">
        <v>106</v>
      </c>
      <c r="C10198" t="s">
        <v>23</v>
      </c>
      <c r="D10198" t="s">
        <v>60</v>
      </c>
      <c r="E10198">
        <v>0</v>
      </c>
    </row>
    <row r="10199" spans="1:5" hidden="1">
      <c r="A10199">
        <v>2007</v>
      </c>
      <c r="B10199" t="s">
        <v>106</v>
      </c>
      <c r="C10199" t="s">
        <v>23</v>
      </c>
      <c r="D10199" t="s">
        <v>61</v>
      </c>
      <c r="E10199">
        <v>0</v>
      </c>
    </row>
    <row r="10200" spans="1:5" hidden="1">
      <c r="A10200">
        <v>2007</v>
      </c>
      <c r="B10200" t="s">
        <v>106</v>
      </c>
      <c r="C10200" t="s">
        <v>23</v>
      </c>
      <c r="D10200" t="s">
        <v>62</v>
      </c>
      <c r="E10200">
        <v>67427</v>
      </c>
    </row>
    <row r="10201" spans="1:5" hidden="1">
      <c r="A10201">
        <v>2007</v>
      </c>
      <c r="B10201" t="s">
        <v>106</v>
      </c>
      <c r="C10201" t="s">
        <v>23</v>
      </c>
      <c r="D10201" t="s">
        <v>64</v>
      </c>
      <c r="E10201">
        <v>1192725</v>
      </c>
    </row>
    <row r="10202" spans="1:5" hidden="1">
      <c r="A10202">
        <v>2007</v>
      </c>
      <c r="B10202" t="s">
        <v>106</v>
      </c>
      <c r="C10202" t="s">
        <v>23</v>
      </c>
      <c r="D10202" t="s">
        <v>66</v>
      </c>
      <c r="E10202">
        <v>0</v>
      </c>
    </row>
    <row r="10203" spans="1:5" hidden="1">
      <c r="A10203">
        <v>2007</v>
      </c>
      <c r="B10203" t="s">
        <v>106</v>
      </c>
      <c r="C10203" t="s">
        <v>23</v>
      </c>
      <c r="D10203" t="s">
        <v>67</v>
      </c>
      <c r="E10203">
        <v>417267</v>
      </c>
    </row>
    <row r="10204" spans="1:5" hidden="1">
      <c r="A10204">
        <v>2007</v>
      </c>
      <c r="B10204" t="s">
        <v>106</v>
      </c>
      <c r="C10204" t="s">
        <v>23</v>
      </c>
      <c r="D10204" t="s">
        <v>68</v>
      </c>
      <c r="E10204">
        <v>0</v>
      </c>
    </row>
    <row r="10205" spans="1:5" hidden="1">
      <c r="A10205">
        <v>2007</v>
      </c>
      <c r="B10205" t="s">
        <v>106</v>
      </c>
      <c r="C10205" t="s">
        <v>23</v>
      </c>
      <c r="D10205" t="s">
        <v>69</v>
      </c>
      <c r="E10205">
        <v>416850</v>
      </c>
    </row>
    <row r="10206" spans="1:5" hidden="1">
      <c r="A10206">
        <v>2007</v>
      </c>
      <c r="B10206" t="s">
        <v>106</v>
      </c>
      <c r="C10206" t="s">
        <v>23</v>
      </c>
      <c r="D10206" t="s">
        <v>70</v>
      </c>
      <c r="E10206">
        <v>417</v>
      </c>
    </row>
    <row r="10207" spans="1:5" hidden="1">
      <c r="A10207">
        <v>2007</v>
      </c>
      <c r="B10207" t="s">
        <v>106</v>
      </c>
      <c r="C10207" t="s">
        <v>23</v>
      </c>
      <c r="D10207" t="s">
        <v>71</v>
      </c>
      <c r="E10207">
        <v>257</v>
      </c>
    </row>
    <row r="10208" spans="1:5" hidden="1">
      <c r="A10208">
        <v>2007</v>
      </c>
      <c r="B10208" t="s">
        <v>106</v>
      </c>
      <c r="C10208" t="s">
        <v>23</v>
      </c>
      <c r="D10208" t="s">
        <v>109</v>
      </c>
      <c r="E10208">
        <v>8686852</v>
      </c>
    </row>
    <row r="10209" spans="1:5" hidden="1">
      <c r="A10209">
        <v>2007</v>
      </c>
      <c r="B10209" t="s">
        <v>106</v>
      </c>
      <c r="C10209" t="s">
        <v>23</v>
      </c>
      <c r="D10209" t="s">
        <v>110</v>
      </c>
      <c r="E10209">
        <v>5655226</v>
      </c>
    </row>
    <row r="10210" spans="1:5" hidden="1">
      <c r="A10210">
        <v>2007</v>
      </c>
      <c r="B10210" t="s">
        <v>106</v>
      </c>
      <c r="C10210" t="s">
        <v>23</v>
      </c>
      <c r="D10210" t="s">
        <v>111</v>
      </c>
      <c r="E10210">
        <v>3031626</v>
      </c>
    </row>
    <row r="10211" spans="1:5" hidden="1">
      <c r="A10211">
        <v>2007</v>
      </c>
      <c r="B10211" t="s">
        <v>106</v>
      </c>
      <c r="C10211" t="s">
        <v>23</v>
      </c>
      <c r="D10211" t="s">
        <v>112</v>
      </c>
      <c r="E10211">
        <v>183279</v>
      </c>
    </row>
    <row r="10212" spans="1:5" hidden="1">
      <c r="A10212">
        <v>2007</v>
      </c>
      <c r="B10212" t="s">
        <v>106</v>
      </c>
      <c r="C10212" t="s">
        <v>81</v>
      </c>
      <c r="D10212" t="s">
        <v>24</v>
      </c>
      <c r="E10212">
        <v>29001</v>
      </c>
    </row>
    <row r="10213" spans="1:5" hidden="1">
      <c r="A10213">
        <v>2007</v>
      </c>
      <c r="B10213" t="s">
        <v>106</v>
      </c>
      <c r="C10213" t="s">
        <v>81</v>
      </c>
      <c r="D10213" t="s">
        <v>25</v>
      </c>
      <c r="E10213">
        <v>29001</v>
      </c>
    </row>
    <row r="10214" spans="1:5" hidden="1">
      <c r="A10214">
        <v>2007</v>
      </c>
      <c r="B10214" t="s">
        <v>106</v>
      </c>
      <c r="C10214" t="s">
        <v>81</v>
      </c>
      <c r="D10214" t="s">
        <v>26</v>
      </c>
      <c r="E10214">
        <v>0</v>
      </c>
    </row>
    <row r="10215" spans="1:5" hidden="1">
      <c r="A10215">
        <v>2007</v>
      </c>
      <c r="B10215" t="s">
        <v>106</v>
      </c>
      <c r="C10215" t="s">
        <v>81</v>
      </c>
      <c r="D10215" t="s">
        <v>27</v>
      </c>
      <c r="E10215">
        <v>38853</v>
      </c>
    </row>
    <row r="10216" spans="1:5" hidden="1">
      <c r="A10216">
        <v>2007</v>
      </c>
      <c r="B10216" t="s">
        <v>106</v>
      </c>
      <c r="C10216" t="s">
        <v>81</v>
      </c>
      <c r="D10216" t="s">
        <v>28</v>
      </c>
      <c r="E10216">
        <v>38853</v>
      </c>
    </row>
    <row r="10217" spans="1:5" hidden="1">
      <c r="A10217">
        <v>2007</v>
      </c>
      <c r="B10217" t="s">
        <v>106</v>
      </c>
      <c r="C10217" t="s">
        <v>81</v>
      </c>
      <c r="D10217" t="s">
        <v>82</v>
      </c>
      <c r="E10217">
        <v>0</v>
      </c>
    </row>
    <row r="10218" spans="1:5" hidden="1">
      <c r="A10218">
        <v>2007</v>
      </c>
      <c r="B10218" t="s">
        <v>106</v>
      </c>
      <c r="C10218" t="s">
        <v>81</v>
      </c>
      <c r="D10218" t="s">
        <v>83</v>
      </c>
      <c r="E10218">
        <v>38853</v>
      </c>
    </row>
    <row r="10219" spans="1:5" hidden="1">
      <c r="A10219">
        <v>2007</v>
      </c>
      <c r="B10219" t="s">
        <v>106</v>
      </c>
      <c r="C10219" t="s">
        <v>81</v>
      </c>
      <c r="D10219" t="s">
        <v>84</v>
      </c>
      <c r="E10219">
        <v>0</v>
      </c>
    </row>
    <row r="10220" spans="1:5" hidden="1">
      <c r="A10220">
        <v>2007</v>
      </c>
      <c r="B10220" t="s">
        <v>106</v>
      </c>
      <c r="C10220" t="s">
        <v>81</v>
      </c>
      <c r="D10220" t="s">
        <v>29</v>
      </c>
      <c r="E10220">
        <v>0</v>
      </c>
    </row>
    <row r="10221" spans="1:5" hidden="1">
      <c r="A10221">
        <v>2007</v>
      </c>
      <c r="B10221" t="s">
        <v>106</v>
      </c>
      <c r="C10221" t="s">
        <v>81</v>
      </c>
      <c r="D10221" t="s">
        <v>33</v>
      </c>
      <c r="E10221">
        <v>1836220</v>
      </c>
    </row>
    <row r="10222" spans="1:5" hidden="1">
      <c r="A10222">
        <v>2007</v>
      </c>
      <c r="B10222" t="s">
        <v>106</v>
      </c>
      <c r="C10222" t="s">
        <v>81</v>
      </c>
      <c r="D10222" t="s">
        <v>34</v>
      </c>
      <c r="E10222">
        <v>974048</v>
      </c>
    </row>
    <row r="10223" spans="1:5" hidden="1">
      <c r="A10223">
        <v>2007</v>
      </c>
      <c r="B10223" t="s">
        <v>106</v>
      </c>
      <c r="C10223" t="s">
        <v>81</v>
      </c>
      <c r="D10223" t="s">
        <v>35</v>
      </c>
      <c r="E10223">
        <v>854765</v>
      </c>
    </row>
    <row r="10224" spans="1:5" hidden="1">
      <c r="A10224">
        <v>2007</v>
      </c>
      <c r="B10224" t="s">
        <v>106</v>
      </c>
      <c r="C10224" t="s">
        <v>81</v>
      </c>
      <c r="D10224" t="s">
        <v>36</v>
      </c>
      <c r="E10224">
        <v>381037</v>
      </c>
    </row>
    <row r="10225" spans="1:5" hidden="1">
      <c r="A10225">
        <v>2007</v>
      </c>
      <c r="B10225" t="s">
        <v>106</v>
      </c>
      <c r="C10225" t="s">
        <v>81</v>
      </c>
      <c r="D10225" t="s">
        <v>37</v>
      </c>
      <c r="E10225">
        <v>381037</v>
      </c>
    </row>
    <row r="10226" spans="1:5" hidden="1">
      <c r="A10226">
        <v>2007</v>
      </c>
      <c r="B10226" t="s">
        <v>106</v>
      </c>
      <c r="C10226" t="s">
        <v>81</v>
      </c>
      <c r="D10226" t="s">
        <v>38</v>
      </c>
      <c r="E10226">
        <v>0</v>
      </c>
    </row>
    <row r="10227" spans="1:5" hidden="1">
      <c r="A10227">
        <v>2007</v>
      </c>
      <c r="B10227" t="s">
        <v>106</v>
      </c>
      <c r="C10227" t="s">
        <v>81</v>
      </c>
      <c r="D10227" t="s">
        <v>39</v>
      </c>
      <c r="E10227">
        <v>481135</v>
      </c>
    </row>
    <row r="10228" spans="1:5" hidden="1">
      <c r="A10228">
        <v>2007</v>
      </c>
      <c r="B10228" t="s">
        <v>106</v>
      </c>
      <c r="C10228" t="s">
        <v>81</v>
      </c>
      <c r="D10228" t="s">
        <v>40</v>
      </c>
      <c r="E10228">
        <v>0</v>
      </c>
    </row>
    <row r="10229" spans="1:5" hidden="1">
      <c r="A10229">
        <v>2007</v>
      </c>
      <c r="B10229" t="s">
        <v>106</v>
      </c>
      <c r="C10229" t="s">
        <v>81</v>
      </c>
      <c r="D10229" t="s">
        <v>41</v>
      </c>
      <c r="E10229">
        <v>0</v>
      </c>
    </row>
    <row r="10230" spans="1:5" hidden="1">
      <c r="A10230">
        <v>2007</v>
      </c>
      <c r="B10230" t="s">
        <v>106</v>
      </c>
      <c r="C10230" t="s">
        <v>81</v>
      </c>
      <c r="D10230" t="s">
        <v>42</v>
      </c>
      <c r="E10230">
        <v>0</v>
      </c>
    </row>
    <row r="10231" spans="1:5" hidden="1">
      <c r="A10231">
        <v>2007</v>
      </c>
      <c r="B10231" t="s">
        <v>106</v>
      </c>
      <c r="C10231" t="s">
        <v>81</v>
      </c>
      <c r="D10231" t="s">
        <v>43</v>
      </c>
      <c r="E10231">
        <v>0</v>
      </c>
    </row>
    <row r="10232" spans="1:5" hidden="1">
      <c r="A10232">
        <v>2007</v>
      </c>
      <c r="B10232" t="s">
        <v>106</v>
      </c>
      <c r="C10232" t="s">
        <v>81</v>
      </c>
      <c r="D10232" t="s">
        <v>44</v>
      </c>
      <c r="E10232">
        <v>0</v>
      </c>
    </row>
    <row r="10233" spans="1:5" hidden="1">
      <c r="A10233">
        <v>2007</v>
      </c>
      <c r="B10233" t="s">
        <v>106</v>
      </c>
      <c r="C10233" t="s">
        <v>81</v>
      </c>
      <c r="D10233" t="s">
        <v>45</v>
      </c>
      <c r="E10233">
        <v>0</v>
      </c>
    </row>
    <row r="10234" spans="1:5" hidden="1">
      <c r="A10234">
        <v>2007</v>
      </c>
      <c r="B10234" t="s">
        <v>106</v>
      </c>
      <c r="C10234" t="s">
        <v>81</v>
      </c>
      <c r="D10234" t="s">
        <v>46</v>
      </c>
      <c r="E10234">
        <v>0</v>
      </c>
    </row>
    <row r="10235" spans="1:5" hidden="1">
      <c r="A10235">
        <v>2007</v>
      </c>
      <c r="B10235" t="s">
        <v>106</v>
      </c>
      <c r="C10235" t="s">
        <v>81</v>
      </c>
      <c r="D10235" t="s">
        <v>47</v>
      </c>
      <c r="E10235">
        <v>0</v>
      </c>
    </row>
    <row r="10236" spans="1:5" hidden="1">
      <c r="A10236">
        <v>2007</v>
      </c>
      <c r="B10236" t="s">
        <v>106</v>
      </c>
      <c r="C10236" t="s">
        <v>81</v>
      </c>
      <c r="D10236" t="s">
        <v>48</v>
      </c>
      <c r="E10236">
        <v>4204</v>
      </c>
    </row>
    <row r="10237" spans="1:5" hidden="1">
      <c r="A10237">
        <v>2007</v>
      </c>
      <c r="B10237" t="s">
        <v>106</v>
      </c>
      <c r="C10237" t="s">
        <v>81</v>
      </c>
      <c r="D10237" t="s">
        <v>49</v>
      </c>
      <c r="E10237">
        <v>0</v>
      </c>
    </row>
    <row r="10238" spans="1:5" hidden="1">
      <c r="A10238">
        <v>2007</v>
      </c>
      <c r="B10238" t="s">
        <v>106</v>
      </c>
      <c r="C10238" t="s">
        <v>81</v>
      </c>
      <c r="D10238" t="s">
        <v>50</v>
      </c>
      <c r="E10238">
        <v>0</v>
      </c>
    </row>
    <row r="10239" spans="1:5" hidden="1">
      <c r="A10239">
        <v>2007</v>
      </c>
      <c r="B10239" t="s">
        <v>106</v>
      </c>
      <c r="C10239" t="s">
        <v>81</v>
      </c>
      <c r="D10239" t="s">
        <v>51</v>
      </c>
      <c r="E10239">
        <v>0</v>
      </c>
    </row>
    <row r="10240" spans="1:5" hidden="1">
      <c r="A10240">
        <v>2007</v>
      </c>
      <c r="B10240" t="s">
        <v>106</v>
      </c>
      <c r="C10240" t="s">
        <v>81</v>
      </c>
      <c r="D10240" t="s">
        <v>52</v>
      </c>
      <c r="E10240">
        <v>0</v>
      </c>
    </row>
    <row r="10241" spans="1:5" hidden="1">
      <c r="A10241">
        <v>2007</v>
      </c>
      <c r="B10241" t="s">
        <v>106</v>
      </c>
      <c r="C10241" t="s">
        <v>81</v>
      </c>
      <c r="D10241" t="s">
        <v>53</v>
      </c>
      <c r="E10241">
        <v>0</v>
      </c>
    </row>
    <row r="10242" spans="1:5" hidden="1">
      <c r="A10242">
        <v>2007</v>
      </c>
      <c r="B10242" t="s">
        <v>106</v>
      </c>
      <c r="C10242" t="s">
        <v>81</v>
      </c>
      <c r="D10242" t="s">
        <v>54</v>
      </c>
      <c r="E10242">
        <v>0</v>
      </c>
    </row>
    <row r="10243" spans="1:5" hidden="1">
      <c r="A10243">
        <v>2007</v>
      </c>
      <c r="B10243" t="s">
        <v>106</v>
      </c>
      <c r="C10243" t="s">
        <v>81</v>
      </c>
      <c r="D10243" t="s">
        <v>55</v>
      </c>
      <c r="E10243">
        <v>4204</v>
      </c>
    </row>
    <row r="10244" spans="1:5" hidden="1">
      <c r="A10244">
        <v>2007</v>
      </c>
      <c r="B10244" t="s">
        <v>106</v>
      </c>
      <c r="C10244" t="s">
        <v>81</v>
      </c>
      <c r="D10244" t="s">
        <v>59</v>
      </c>
      <c r="E10244">
        <v>974786</v>
      </c>
    </row>
    <row r="10245" spans="1:5" hidden="1">
      <c r="A10245">
        <v>2007</v>
      </c>
      <c r="B10245" t="s">
        <v>106</v>
      </c>
      <c r="C10245" t="s">
        <v>81</v>
      </c>
      <c r="D10245" t="s">
        <v>60</v>
      </c>
      <c r="E10245">
        <v>0</v>
      </c>
    </row>
    <row r="10246" spans="1:5" hidden="1">
      <c r="A10246">
        <v>2007</v>
      </c>
      <c r="B10246" t="s">
        <v>106</v>
      </c>
      <c r="C10246" t="s">
        <v>81</v>
      </c>
      <c r="D10246" t="s">
        <v>61</v>
      </c>
      <c r="E10246">
        <v>0</v>
      </c>
    </row>
    <row r="10247" spans="1:5" hidden="1">
      <c r="A10247">
        <v>2007</v>
      </c>
      <c r="B10247" t="s">
        <v>106</v>
      </c>
      <c r="C10247" t="s">
        <v>81</v>
      </c>
      <c r="D10247" t="s">
        <v>62</v>
      </c>
      <c r="E10247">
        <v>8068</v>
      </c>
    </row>
    <row r="10248" spans="1:5" hidden="1">
      <c r="A10248">
        <v>2007</v>
      </c>
      <c r="B10248" t="s">
        <v>106</v>
      </c>
      <c r="C10248" t="s">
        <v>81</v>
      </c>
      <c r="D10248" t="s">
        <v>64</v>
      </c>
      <c r="E10248">
        <v>799285</v>
      </c>
    </row>
    <row r="10249" spans="1:5" hidden="1">
      <c r="A10249">
        <v>2007</v>
      </c>
      <c r="B10249" t="s">
        <v>106</v>
      </c>
      <c r="C10249" t="s">
        <v>81</v>
      </c>
      <c r="D10249" t="s">
        <v>65</v>
      </c>
      <c r="E10249">
        <v>167433</v>
      </c>
    </row>
    <row r="10250" spans="1:5" hidden="1">
      <c r="A10250">
        <v>2007</v>
      </c>
      <c r="B10250" t="s">
        <v>106</v>
      </c>
      <c r="C10250" t="s">
        <v>81</v>
      </c>
      <c r="D10250" t="s">
        <v>66</v>
      </c>
      <c r="E10250">
        <v>0</v>
      </c>
    </row>
    <row r="10251" spans="1:5" hidden="1">
      <c r="A10251">
        <v>2007</v>
      </c>
      <c r="B10251" t="s">
        <v>106</v>
      </c>
      <c r="C10251" t="s">
        <v>81</v>
      </c>
      <c r="D10251" t="s">
        <v>67</v>
      </c>
      <c r="E10251">
        <v>7540</v>
      </c>
    </row>
    <row r="10252" spans="1:5" hidden="1">
      <c r="A10252">
        <v>2007</v>
      </c>
      <c r="B10252" t="s">
        <v>106</v>
      </c>
      <c r="C10252" t="s">
        <v>81</v>
      </c>
      <c r="D10252" t="s">
        <v>68</v>
      </c>
      <c r="E10252">
        <v>0</v>
      </c>
    </row>
    <row r="10253" spans="1:5" hidden="1">
      <c r="A10253">
        <v>2007</v>
      </c>
      <c r="B10253" t="s">
        <v>106</v>
      </c>
      <c r="C10253" t="s">
        <v>81</v>
      </c>
      <c r="D10253" t="s">
        <v>69</v>
      </c>
      <c r="E10253">
        <v>0</v>
      </c>
    </row>
    <row r="10254" spans="1:5" hidden="1">
      <c r="A10254">
        <v>2007</v>
      </c>
      <c r="B10254" t="s">
        <v>106</v>
      </c>
      <c r="C10254" t="s">
        <v>81</v>
      </c>
      <c r="D10254" t="s">
        <v>70</v>
      </c>
      <c r="E10254">
        <v>7540</v>
      </c>
    </row>
    <row r="10255" spans="1:5" hidden="1">
      <c r="A10255">
        <v>2007</v>
      </c>
      <c r="B10255" t="s">
        <v>106</v>
      </c>
      <c r="C10255" t="s">
        <v>81</v>
      </c>
      <c r="D10255" t="s">
        <v>113</v>
      </c>
      <c r="E10255">
        <v>13011953</v>
      </c>
    </row>
    <row r="10256" spans="1:5" hidden="1">
      <c r="A10256">
        <v>2007</v>
      </c>
      <c r="B10256" t="s">
        <v>106</v>
      </c>
      <c r="C10256" t="s">
        <v>81</v>
      </c>
      <c r="D10256" t="s">
        <v>114</v>
      </c>
      <c r="E10256">
        <v>10956709</v>
      </c>
    </row>
    <row r="10257" spans="1:6" hidden="1">
      <c r="A10257">
        <v>2007</v>
      </c>
      <c r="B10257" t="s">
        <v>106</v>
      </c>
      <c r="C10257" t="s">
        <v>81</v>
      </c>
      <c r="D10257" t="s">
        <v>115</v>
      </c>
      <c r="E10257">
        <v>2055244</v>
      </c>
    </row>
    <row r="10258" spans="1:6" hidden="1">
      <c r="A10258">
        <v>2007</v>
      </c>
      <c r="B10258" t="s">
        <v>106</v>
      </c>
      <c r="C10258" t="s">
        <v>81</v>
      </c>
      <c r="D10258" t="s">
        <v>116</v>
      </c>
      <c r="E10258">
        <v>60374</v>
      </c>
    </row>
    <row r="10259" spans="1:6" hidden="1">
      <c r="A10259">
        <v>2008</v>
      </c>
      <c r="B10259" t="s">
        <v>6</v>
      </c>
      <c r="C10259" t="s">
        <v>7</v>
      </c>
      <c r="D10259" t="s">
        <v>263</v>
      </c>
      <c r="E10259">
        <v>432867</v>
      </c>
    </row>
    <row r="10260" spans="1:6" hidden="1">
      <c r="A10260">
        <v>2008</v>
      </c>
      <c r="B10260" t="s">
        <v>6</v>
      </c>
      <c r="C10260" t="s">
        <v>7</v>
      </c>
      <c r="D10260" t="s">
        <v>8</v>
      </c>
      <c r="E10260">
        <v>1055068</v>
      </c>
    </row>
    <row r="10261" spans="1:6" hidden="1">
      <c r="A10261">
        <v>2008</v>
      </c>
      <c r="B10261" t="s">
        <v>6</v>
      </c>
      <c r="C10261" t="s">
        <v>7</v>
      </c>
      <c r="D10261" t="s">
        <v>9</v>
      </c>
      <c r="E10261">
        <v>2112513</v>
      </c>
    </row>
    <row r="10262" spans="1:6" hidden="1">
      <c r="A10262">
        <v>2008</v>
      </c>
      <c r="B10262" t="s">
        <v>6</v>
      </c>
      <c r="C10262" t="s">
        <v>10</v>
      </c>
      <c r="D10262" t="s">
        <v>11</v>
      </c>
      <c r="E10262">
        <v>2110095</v>
      </c>
    </row>
    <row r="10263" spans="1:6" hidden="1">
      <c r="A10263">
        <v>2008</v>
      </c>
      <c r="B10263" t="s">
        <v>6</v>
      </c>
      <c r="C10263" t="s">
        <v>10</v>
      </c>
      <c r="D10263" t="s">
        <v>12</v>
      </c>
      <c r="E10263">
        <v>23351893</v>
      </c>
    </row>
    <row r="10264" spans="1:6" hidden="1">
      <c r="A10264">
        <v>2008</v>
      </c>
      <c r="B10264" t="s">
        <v>6</v>
      </c>
      <c r="C10264" t="s">
        <v>10</v>
      </c>
      <c r="D10264" t="s">
        <v>13</v>
      </c>
      <c r="E10264">
        <v>19461991</v>
      </c>
    </row>
    <row r="10265" spans="1:6" hidden="1">
      <c r="A10265">
        <v>2008</v>
      </c>
      <c r="B10265" t="s">
        <v>6</v>
      </c>
      <c r="C10265" t="s">
        <v>10</v>
      </c>
      <c r="D10265" t="s">
        <v>14</v>
      </c>
      <c r="E10265">
        <v>9468399</v>
      </c>
    </row>
    <row r="10266" spans="1:6" hidden="1">
      <c r="A10266">
        <v>2008</v>
      </c>
      <c r="B10266" t="s">
        <v>6</v>
      </c>
      <c r="C10266" t="s">
        <v>10</v>
      </c>
      <c r="D10266" t="s">
        <v>15</v>
      </c>
      <c r="E10266">
        <v>7971174</v>
      </c>
    </row>
    <row r="10267" spans="1:6" hidden="1">
      <c r="A10267">
        <v>2008</v>
      </c>
      <c r="B10267" t="s">
        <v>6</v>
      </c>
      <c r="C10267" t="s">
        <v>10</v>
      </c>
      <c r="D10267" t="s">
        <v>16</v>
      </c>
      <c r="E10267">
        <v>1497226</v>
      </c>
    </row>
    <row r="10268" spans="1:6" hidden="1">
      <c r="A10268">
        <v>2008</v>
      </c>
      <c r="B10268" t="s">
        <v>6</v>
      </c>
      <c r="C10268" t="s">
        <v>10</v>
      </c>
      <c r="D10268" t="s">
        <v>17</v>
      </c>
      <c r="E10268">
        <v>0</v>
      </c>
      <c r="F10268">
        <v>20</v>
      </c>
    </row>
    <row r="10269" spans="1:6" hidden="1">
      <c r="A10269">
        <v>2008</v>
      </c>
      <c r="B10269" t="s">
        <v>6</v>
      </c>
      <c r="C10269" t="s">
        <v>10</v>
      </c>
      <c r="D10269" t="s">
        <v>18</v>
      </c>
      <c r="E10269">
        <v>23040720</v>
      </c>
    </row>
    <row r="10270" spans="1:6" hidden="1">
      <c r="A10270">
        <v>2008</v>
      </c>
      <c r="B10270" t="s">
        <v>6</v>
      </c>
      <c r="C10270" t="s">
        <v>10</v>
      </c>
      <c r="D10270" t="s">
        <v>19</v>
      </c>
      <c r="E10270">
        <v>23485666</v>
      </c>
    </row>
    <row r="10271" spans="1:6" hidden="1">
      <c r="A10271">
        <v>2008</v>
      </c>
      <c r="B10271" t="s">
        <v>6</v>
      </c>
      <c r="C10271" t="s">
        <v>10</v>
      </c>
      <c r="D10271" t="s">
        <v>20</v>
      </c>
      <c r="E10271">
        <v>23485666</v>
      </c>
    </row>
    <row r="10272" spans="1:6" hidden="1">
      <c r="A10272">
        <v>2008</v>
      </c>
      <c r="B10272" t="s">
        <v>6</v>
      </c>
      <c r="C10272" t="s">
        <v>10</v>
      </c>
      <c r="D10272" t="s">
        <v>21</v>
      </c>
      <c r="E10272">
        <v>5662697</v>
      </c>
    </row>
    <row r="10273" spans="1:5" hidden="1">
      <c r="A10273">
        <v>2008</v>
      </c>
      <c r="B10273" t="s">
        <v>6</v>
      </c>
      <c r="C10273" t="s">
        <v>10</v>
      </c>
      <c r="D10273" t="s">
        <v>22</v>
      </c>
      <c r="E10273">
        <v>-2630633</v>
      </c>
    </row>
    <row r="10274" spans="1:5" hidden="1">
      <c r="A10274">
        <v>2008</v>
      </c>
      <c r="B10274" t="s">
        <v>6</v>
      </c>
      <c r="C10274" t="s">
        <v>23</v>
      </c>
      <c r="D10274" t="s">
        <v>24</v>
      </c>
      <c r="E10274">
        <v>11752025</v>
      </c>
    </row>
    <row r="10275" spans="1:5" hidden="1">
      <c r="A10275">
        <v>2008</v>
      </c>
      <c r="B10275" t="s">
        <v>6</v>
      </c>
      <c r="C10275" t="s">
        <v>23</v>
      </c>
      <c r="D10275" t="s">
        <v>25</v>
      </c>
      <c r="E10275">
        <v>9960407</v>
      </c>
    </row>
    <row r="10276" spans="1:5" hidden="1">
      <c r="A10276">
        <v>2008</v>
      </c>
      <c r="B10276" t="s">
        <v>6</v>
      </c>
      <c r="C10276" t="s">
        <v>23</v>
      </c>
      <c r="D10276" t="s">
        <v>26</v>
      </c>
      <c r="E10276">
        <v>1791619</v>
      </c>
    </row>
    <row r="10277" spans="1:5" hidden="1">
      <c r="A10277">
        <v>2008</v>
      </c>
      <c r="B10277" t="s">
        <v>6</v>
      </c>
      <c r="C10277" t="s">
        <v>23</v>
      </c>
      <c r="D10277" t="s">
        <v>27</v>
      </c>
      <c r="E10277">
        <v>2686339</v>
      </c>
    </row>
    <row r="10278" spans="1:5" hidden="1">
      <c r="A10278">
        <v>2008</v>
      </c>
      <c r="B10278" t="s">
        <v>6</v>
      </c>
      <c r="C10278" t="s">
        <v>23</v>
      </c>
      <c r="D10278" t="s">
        <v>28</v>
      </c>
      <c r="E10278">
        <v>2516531</v>
      </c>
    </row>
    <row r="10279" spans="1:5" hidden="1">
      <c r="A10279">
        <v>2008</v>
      </c>
      <c r="B10279" t="s">
        <v>6</v>
      </c>
      <c r="C10279" t="s">
        <v>23</v>
      </c>
      <c r="D10279" t="s">
        <v>29</v>
      </c>
      <c r="E10279">
        <v>169807</v>
      </c>
    </row>
    <row r="10280" spans="1:5" hidden="1">
      <c r="A10280">
        <v>2008</v>
      </c>
      <c r="B10280" t="s">
        <v>6</v>
      </c>
      <c r="C10280" t="s">
        <v>23</v>
      </c>
      <c r="D10280" t="s">
        <v>30</v>
      </c>
      <c r="E10280">
        <v>334466</v>
      </c>
    </row>
    <row r="10281" spans="1:5" hidden="1">
      <c r="A10281">
        <v>2008</v>
      </c>
      <c r="B10281" t="s">
        <v>6</v>
      </c>
      <c r="C10281" t="s">
        <v>23</v>
      </c>
      <c r="D10281" t="s">
        <v>31</v>
      </c>
      <c r="E10281">
        <v>66155</v>
      </c>
    </row>
    <row r="10282" spans="1:5" hidden="1">
      <c r="A10282">
        <v>2008</v>
      </c>
      <c r="B10282" t="s">
        <v>6</v>
      </c>
      <c r="C10282" t="s">
        <v>23</v>
      </c>
      <c r="D10282" t="s">
        <v>32</v>
      </c>
      <c r="E10282">
        <v>268311</v>
      </c>
    </row>
    <row r="10283" spans="1:5" hidden="1">
      <c r="A10283">
        <v>2008</v>
      </c>
      <c r="B10283" t="s">
        <v>6</v>
      </c>
      <c r="C10283" t="s">
        <v>23</v>
      </c>
      <c r="D10283" t="s">
        <v>33</v>
      </c>
      <c r="E10283">
        <v>5271570</v>
      </c>
    </row>
    <row r="10284" spans="1:5" hidden="1">
      <c r="A10284">
        <v>2008</v>
      </c>
      <c r="B10284" t="s">
        <v>6</v>
      </c>
      <c r="C10284" t="s">
        <v>23</v>
      </c>
      <c r="D10284" t="s">
        <v>34</v>
      </c>
      <c r="E10284">
        <v>3197631</v>
      </c>
    </row>
    <row r="10285" spans="1:5" hidden="1">
      <c r="A10285">
        <v>2008</v>
      </c>
      <c r="B10285" t="s">
        <v>6</v>
      </c>
      <c r="C10285" t="s">
        <v>23</v>
      </c>
      <c r="D10285" t="s">
        <v>35</v>
      </c>
      <c r="E10285">
        <v>3342309</v>
      </c>
    </row>
    <row r="10286" spans="1:5" hidden="1">
      <c r="A10286">
        <v>2008</v>
      </c>
      <c r="B10286" t="s">
        <v>6</v>
      </c>
      <c r="C10286" t="s">
        <v>23</v>
      </c>
      <c r="D10286" t="s">
        <v>36</v>
      </c>
      <c r="E10286">
        <v>2191903</v>
      </c>
    </row>
    <row r="10287" spans="1:5" hidden="1">
      <c r="A10287">
        <v>2008</v>
      </c>
      <c r="B10287" t="s">
        <v>6</v>
      </c>
      <c r="C10287" t="s">
        <v>23</v>
      </c>
      <c r="D10287" t="s">
        <v>37</v>
      </c>
      <c r="E10287">
        <v>1397689</v>
      </c>
    </row>
    <row r="10288" spans="1:5" hidden="1">
      <c r="A10288">
        <v>2008</v>
      </c>
      <c r="B10288" t="s">
        <v>6</v>
      </c>
      <c r="C10288" t="s">
        <v>23</v>
      </c>
      <c r="D10288" t="s">
        <v>38</v>
      </c>
      <c r="E10288">
        <v>794214</v>
      </c>
    </row>
    <row r="10289" spans="1:5" hidden="1">
      <c r="A10289">
        <v>2008</v>
      </c>
      <c r="B10289" t="s">
        <v>6</v>
      </c>
      <c r="C10289" t="s">
        <v>23</v>
      </c>
      <c r="D10289" t="s">
        <v>39</v>
      </c>
      <c r="E10289">
        <v>-24592</v>
      </c>
    </row>
    <row r="10290" spans="1:5" hidden="1">
      <c r="A10290">
        <v>2008</v>
      </c>
      <c r="B10290" t="s">
        <v>6</v>
      </c>
      <c r="C10290" t="s">
        <v>23</v>
      </c>
      <c r="D10290" t="s">
        <v>40</v>
      </c>
      <c r="E10290">
        <v>-127389</v>
      </c>
    </row>
    <row r="10291" spans="1:5" hidden="1">
      <c r="A10291">
        <v>2008</v>
      </c>
      <c r="B10291" t="s">
        <v>6</v>
      </c>
      <c r="C10291" t="s">
        <v>23</v>
      </c>
      <c r="D10291" t="s">
        <v>41</v>
      </c>
      <c r="E10291">
        <v>10075</v>
      </c>
    </row>
    <row r="10292" spans="1:5" hidden="1">
      <c r="A10292">
        <v>2008</v>
      </c>
      <c r="B10292" t="s">
        <v>6</v>
      </c>
      <c r="C10292" t="s">
        <v>23</v>
      </c>
      <c r="D10292" t="s">
        <v>42</v>
      </c>
      <c r="E10292">
        <v>-65498</v>
      </c>
    </row>
    <row r="10293" spans="1:5" hidden="1">
      <c r="A10293">
        <v>2008</v>
      </c>
      <c r="B10293" t="s">
        <v>6</v>
      </c>
      <c r="C10293" t="s">
        <v>23</v>
      </c>
      <c r="D10293" t="s">
        <v>43</v>
      </c>
      <c r="E10293">
        <v>-71967</v>
      </c>
    </row>
    <row r="10294" spans="1:5" hidden="1">
      <c r="A10294">
        <v>2008</v>
      </c>
      <c r="B10294" t="s">
        <v>6</v>
      </c>
      <c r="C10294" t="s">
        <v>23</v>
      </c>
      <c r="D10294" t="s">
        <v>44</v>
      </c>
      <c r="E10294">
        <v>34017</v>
      </c>
    </row>
    <row r="10295" spans="1:5" hidden="1">
      <c r="A10295">
        <v>2008</v>
      </c>
      <c r="B10295" t="s">
        <v>6</v>
      </c>
      <c r="C10295" t="s">
        <v>23</v>
      </c>
      <c r="D10295" t="s">
        <v>45</v>
      </c>
      <c r="E10295">
        <v>2204829</v>
      </c>
    </row>
    <row r="10296" spans="1:5" hidden="1">
      <c r="A10296">
        <v>2008</v>
      </c>
      <c r="B10296" t="s">
        <v>6</v>
      </c>
      <c r="C10296" t="s">
        <v>23</v>
      </c>
      <c r="D10296" t="s">
        <v>46</v>
      </c>
      <c r="E10296">
        <v>2185560</v>
      </c>
    </row>
    <row r="10297" spans="1:5" hidden="1">
      <c r="A10297">
        <v>2008</v>
      </c>
      <c r="B10297" t="s">
        <v>6</v>
      </c>
      <c r="C10297" t="s">
        <v>23</v>
      </c>
      <c r="D10297" t="s">
        <v>47</v>
      </c>
      <c r="E10297">
        <v>19269</v>
      </c>
    </row>
    <row r="10298" spans="1:5" hidden="1">
      <c r="A10298">
        <v>2008</v>
      </c>
      <c r="B10298" t="s">
        <v>6</v>
      </c>
      <c r="C10298" t="s">
        <v>23</v>
      </c>
      <c r="D10298" t="s">
        <v>48</v>
      </c>
      <c r="E10298">
        <v>6815740</v>
      </c>
    </row>
    <row r="10299" spans="1:5" hidden="1">
      <c r="A10299">
        <v>2008</v>
      </c>
      <c r="B10299" t="s">
        <v>6</v>
      </c>
      <c r="C10299" t="s">
        <v>23</v>
      </c>
      <c r="D10299" t="s">
        <v>49</v>
      </c>
      <c r="E10299">
        <v>2451043</v>
      </c>
    </row>
    <row r="10300" spans="1:5" hidden="1">
      <c r="A10300">
        <v>2008</v>
      </c>
      <c r="B10300" t="s">
        <v>6</v>
      </c>
      <c r="C10300" t="s">
        <v>23</v>
      </c>
      <c r="D10300" t="s">
        <v>50</v>
      </c>
      <c r="E10300">
        <v>1592447</v>
      </c>
    </row>
    <row r="10301" spans="1:5" hidden="1">
      <c r="A10301">
        <v>2008</v>
      </c>
      <c r="B10301" t="s">
        <v>6</v>
      </c>
      <c r="C10301" t="s">
        <v>23</v>
      </c>
      <c r="D10301" t="s">
        <v>51</v>
      </c>
      <c r="E10301">
        <v>199171</v>
      </c>
    </row>
    <row r="10302" spans="1:5" hidden="1">
      <c r="A10302">
        <v>2008</v>
      </c>
      <c r="B10302" t="s">
        <v>6</v>
      </c>
      <c r="C10302" t="s">
        <v>23</v>
      </c>
      <c r="D10302" t="s">
        <v>52</v>
      </c>
      <c r="E10302">
        <v>724922</v>
      </c>
    </row>
    <row r="10303" spans="1:5" hidden="1">
      <c r="A10303">
        <v>2008</v>
      </c>
      <c r="B10303" t="s">
        <v>6</v>
      </c>
      <c r="C10303" t="s">
        <v>23</v>
      </c>
      <c r="D10303" t="s">
        <v>53</v>
      </c>
      <c r="E10303">
        <v>-65498</v>
      </c>
    </row>
    <row r="10304" spans="1:5" hidden="1">
      <c r="A10304">
        <v>2008</v>
      </c>
      <c r="B10304" t="s">
        <v>6</v>
      </c>
      <c r="C10304" t="s">
        <v>23</v>
      </c>
      <c r="D10304" t="s">
        <v>54</v>
      </c>
      <c r="E10304">
        <v>0</v>
      </c>
    </row>
    <row r="10305" spans="1:5" hidden="1">
      <c r="A10305">
        <v>2008</v>
      </c>
      <c r="B10305" t="s">
        <v>6</v>
      </c>
      <c r="C10305" t="s">
        <v>23</v>
      </c>
      <c r="D10305" t="s">
        <v>55</v>
      </c>
      <c r="E10305">
        <v>2074981</v>
      </c>
    </row>
    <row r="10306" spans="1:5" hidden="1">
      <c r="A10306">
        <v>2008</v>
      </c>
      <c r="B10306" t="s">
        <v>6</v>
      </c>
      <c r="C10306" t="s">
        <v>23</v>
      </c>
      <c r="D10306" t="s">
        <v>56</v>
      </c>
      <c r="E10306">
        <v>2289715</v>
      </c>
    </row>
    <row r="10307" spans="1:5" hidden="1">
      <c r="A10307">
        <v>2008</v>
      </c>
      <c r="B10307" t="s">
        <v>6</v>
      </c>
      <c r="C10307" t="s">
        <v>23</v>
      </c>
      <c r="D10307" t="s">
        <v>57</v>
      </c>
      <c r="E10307">
        <v>1969326</v>
      </c>
    </row>
    <row r="10308" spans="1:5" hidden="1">
      <c r="A10308">
        <v>2008</v>
      </c>
      <c r="B10308" t="s">
        <v>6</v>
      </c>
      <c r="C10308" t="s">
        <v>23</v>
      </c>
      <c r="D10308" t="s">
        <v>58</v>
      </c>
      <c r="E10308">
        <v>320389</v>
      </c>
    </row>
    <row r="10309" spans="1:5" hidden="1">
      <c r="A10309">
        <v>2008</v>
      </c>
      <c r="B10309" t="s">
        <v>6</v>
      </c>
      <c r="C10309" t="s">
        <v>23</v>
      </c>
      <c r="D10309" t="s">
        <v>59</v>
      </c>
      <c r="E10309">
        <v>2421057</v>
      </c>
    </row>
    <row r="10310" spans="1:5" hidden="1">
      <c r="A10310">
        <v>2008</v>
      </c>
      <c r="B10310" t="s">
        <v>6</v>
      </c>
      <c r="C10310" t="s">
        <v>23</v>
      </c>
      <c r="D10310" t="s">
        <v>60</v>
      </c>
      <c r="E10310">
        <v>224978</v>
      </c>
    </row>
    <row r="10311" spans="1:5" hidden="1">
      <c r="A10311">
        <v>2008</v>
      </c>
      <c r="B10311" t="s">
        <v>6</v>
      </c>
      <c r="C10311" t="s">
        <v>23</v>
      </c>
      <c r="D10311" t="s">
        <v>61</v>
      </c>
      <c r="E10311">
        <v>213157</v>
      </c>
    </row>
    <row r="10312" spans="1:5" hidden="1">
      <c r="A10312">
        <v>2008</v>
      </c>
      <c r="B10312" t="s">
        <v>6</v>
      </c>
      <c r="C10312" t="s">
        <v>23</v>
      </c>
      <c r="D10312" t="s">
        <v>62</v>
      </c>
      <c r="E10312">
        <v>8950</v>
      </c>
    </row>
    <row r="10313" spans="1:5" hidden="1">
      <c r="A10313">
        <v>2008</v>
      </c>
      <c r="B10313" t="s">
        <v>6</v>
      </c>
      <c r="C10313" t="s">
        <v>23</v>
      </c>
      <c r="D10313" t="s">
        <v>63</v>
      </c>
      <c r="E10313">
        <v>0</v>
      </c>
    </row>
    <row r="10314" spans="1:5" hidden="1">
      <c r="A10314">
        <v>2008</v>
      </c>
      <c r="B10314" t="s">
        <v>6</v>
      </c>
      <c r="C10314" t="s">
        <v>23</v>
      </c>
      <c r="D10314" t="s">
        <v>64</v>
      </c>
      <c r="E10314">
        <v>1787659</v>
      </c>
    </row>
    <row r="10315" spans="1:5" hidden="1">
      <c r="A10315">
        <v>2008</v>
      </c>
      <c r="B10315" t="s">
        <v>6</v>
      </c>
      <c r="C10315" t="s">
        <v>23</v>
      </c>
      <c r="D10315" t="s">
        <v>65</v>
      </c>
      <c r="E10315">
        <v>186313</v>
      </c>
    </row>
    <row r="10316" spans="1:5" hidden="1">
      <c r="A10316">
        <v>2008</v>
      </c>
      <c r="B10316" t="s">
        <v>6</v>
      </c>
      <c r="C10316" t="s">
        <v>23</v>
      </c>
      <c r="D10316" t="s">
        <v>66</v>
      </c>
      <c r="E10316">
        <v>313668</v>
      </c>
    </row>
    <row r="10317" spans="1:5" hidden="1">
      <c r="A10317">
        <v>2008</v>
      </c>
      <c r="B10317" t="s">
        <v>6</v>
      </c>
      <c r="C10317" t="s">
        <v>23</v>
      </c>
      <c r="D10317" t="s">
        <v>67</v>
      </c>
      <c r="E10317">
        <v>44957</v>
      </c>
    </row>
    <row r="10318" spans="1:5" hidden="1">
      <c r="A10318">
        <v>2008</v>
      </c>
      <c r="B10318" t="s">
        <v>6</v>
      </c>
      <c r="C10318" t="s">
        <v>23</v>
      </c>
      <c r="D10318" t="s">
        <v>68</v>
      </c>
      <c r="E10318">
        <v>4328</v>
      </c>
    </row>
    <row r="10319" spans="1:5" hidden="1">
      <c r="A10319">
        <v>2008</v>
      </c>
      <c r="B10319" t="s">
        <v>6</v>
      </c>
      <c r="C10319" t="s">
        <v>23</v>
      </c>
      <c r="D10319" t="s">
        <v>69</v>
      </c>
      <c r="E10319">
        <v>714</v>
      </c>
    </row>
    <row r="10320" spans="1:5" hidden="1">
      <c r="A10320">
        <v>2008</v>
      </c>
      <c r="B10320" t="s">
        <v>6</v>
      </c>
      <c r="C10320" t="s">
        <v>23</v>
      </c>
      <c r="D10320" t="s">
        <v>70</v>
      </c>
      <c r="E10320">
        <v>39915</v>
      </c>
    </row>
    <row r="10321" spans="1:5" hidden="1">
      <c r="A10321">
        <v>2008</v>
      </c>
      <c r="B10321" t="s">
        <v>6</v>
      </c>
      <c r="C10321" t="s">
        <v>23</v>
      </c>
      <c r="D10321" t="s">
        <v>71</v>
      </c>
      <c r="E10321">
        <v>-3883</v>
      </c>
    </row>
    <row r="10322" spans="1:5" hidden="1">
      <c r="A10322">
        <v>2008</v>
      </c>
      <c r="B10322" t="s">
        <v>6</v>
      </c>
      <c r="C10322" t="s">
        <v>23</v>
      </c>
      <c r="D10322" t="s">
        <v>72</v>
      </c>
      <c r="E10322">
        <v>26780424</v>
      </c>
    </row>
    <row r="10323" spans="1:5" hidden="1">
      <c r="A10323">
        <v>2008</v>
      </c>
      <c r="B10323" t="s">
        <v>6</v>
      </c>
      <c r="C10323" t="s">
        <v>23</v>
      </c>
      <c r="D10323" t="s">
        <v>73</v>
      </c>
      <c r="E10323">
        <v>17822969</v>
      </c>
    </row>
    <row r="10324" spans="1:5" hidden="1">
      <c r="A10324">
        <v>2008</v>
      </c>
      <c r="B10324" t="s">
        <v>6</v>
      </c>
      <c r="C10324" t="s">
        <v>23</v>
      </c>
      <c r="D10324" t="s">
        <v>74</v>
      </c>
      <c r="E10324">
        <v>15217210</v>
      </c>
    </row>
    <row r="10325" spans="1:5" hidden="1">
      <c r="A10325">
        <v>2008</v>
      </c>
      <c r="B10325" t="s">
        <v>6</v>
      </c>
      <c r="C10325" t="s">
        <v>23</v>
      </c>
      <c r="D10325" t="s">
        <v>75</v>
      </c>
      <c r="E10325">
        <v>2605759</v>
      </c>
    </row>
    <row r="10326" spans="1:5" hidden="1">
      <c r="A10326">
        <v>2008</v>
      </c>
      <c r="B10326" t="s">
        <v>6</v>
      </c>
      <c r="C10326" t="s">
        <v>23</v>
      </c>
      <c r="D10326" t="s">
        <v>76</v>
      </c>
      <c r="E10326">
        <v>8634513</v>
      </c>
    </row>
    <row r="10327" spans="1:5" hidden="1">
      <c r="A10327">
        <v>2008</v>
      </c>
      <c r="B10327" t="s">
        <v>6</v>
      </c>
      <c r="C10327" t="s">
        <v>23</v>
      </c>
      <c r="D10327" t="s">
        <v>77</v>
      </c>
      <c r="E10327">
        <v>3889902</v>
      </c>
    </row>
    <row r="10328" spans="1:5" hidden="1">
      <c r="A10328">
        <v>2008</v>
      </c>
      <c r="B10328" t="s">
        <v>6</v>
      </c>
      <c r="C10328" t="s">
        <v>23</v>
      </c>
      <c r="D10328" t="s">
        <v>78</v>
      </c>
      <c r="E10328">
        <v>7803764</v>
      </c>
    </row>
    <row r="10329" spans="1:5" hidden="1">
      <c r="A10329">
        <v>2008</v>
      </c>
      <c r="B10329" t="s">
        <v>6</v>
      </c>
      <c r="C10329" t="s">
        <v>23</v>
      </c>
      <c r="D10329" t="s">
        <v>79</v>
      </c>
      <c r="E10329">
        <v>830199</v>
      </c>
    </row>
    <row r="10330" spans="1:5" hidden="1">
      <c r="A10330">
        <v>2008</v>
      </c>
      <c r="B10330" t="s">
        <v>6</v>
      </c>
      <c r="C10330" t="s">
        <v>23</v>
      </c>
      <c r="D10330" t="s">
        <v>80</v>
      </c>
      <c r="E10330">
        <v>551</v>
      </c>
    </row>
    <row r="10331" spans="1:5" hidden="1">
      <c r="A10331">
        <v>2008</v>
      </c>
      <c r="B10331" t="s">
        <v>6</v>
      </c>
      <c r="C10331" t="s">
        <v>81</v>
      </c>
      <c r="D10331" t="s">
        <v>24</v>
      </c>
      <c r="E10331">
        <v>12124224</v>
      </c>
    </row>
    <row r="10332" spans="1:5" hidden="1">
      <c r="A10332">
        <v>2008</v>
      </c>
      <c r="B10332" t="s">
        <v>6</v>
      </c>
      <c r="C10332" t="s">
        <v>81</v>
      </c>
      <c r="D10332" t="s">
        <v>25</v>
      </c>
      <c r="E10332">
        <v>10332606</v>
      </c>
    </row>
    <row r="10333" spans="1:5" hidden="1">
      <c r="A10333">
        <v>2008</v>
      </c>
      <c r="B10333" t="s">
        <v>6</v>
      </c>
      <c r="C10333" t="s">
        <v>81</v>
      </c>
      <c r="D10333" t="s">
        <v>26</v>
      </c>
      <c r="E10333">
        <v>1791619</v>
      </c>
    </row>
    <row r="10334" spans="1:5" hidden="1">
      <c r="A10334">
        <v>2008</v>
      </c>
      <c r="B10334" t="s">
        <v>6</v>
      </c>
      <c r="C10334" t="s">
        <v>81</v>
      </c>
      <c r="D10334" t="s">
        <v>27</v>
      </c>
      <c r="E10334">
        <v>2649533</v>
      </c>
    </row>
    <row r="10335" spans="1:5" hidden="1">
      <c r="A10335">
        <v>2008</v>
      </c>
      <c r="B10335" t="s">
        <v>6</v>
      </c>
      <c r="C10335" t="s">
        <v>81</v>
      </c>
      <c r="D10335" t="s">
        <v>28</v>
      </c>
      <c r="E10335">
        <v>2479726</v>
      </c>
    </row>
    <row r="10336" spans="1:5" hidden="1">
      <c r="A10336">
        <v>2008</v>
      </c>
      <c r="B10336" t="s">
        <v>6</v>
      </c>
      <c r="C10336" t="s">
        <v>81</v>
      </c>
      <c r="D10336" t="s">
        <v>82</v>
      </c>
      <c r="E10336">
        <v>1549390</v>
      </c>
    </row>
    <row r="10337" spans="1:5" hidden="1">
      <c r="A10337">
        <v>2008</v>
      </c>
      <c r="B10337" t="s">
        <v>6</v>
      </c>
      <c r="C10337" t="s">
        <v>81</v>
      </c>
      <c r="D10337" t="s">
        <v>83</v>
      </c>
      <c r="E10337">
        <v>32056</v>
      </c>
    </row>
    <row r="10338" spans="1:5" hidden="1">
      <c r="A10338">
        <v>2008</v>
      </c>
      <c r="B10338" t="s">
        <v>6</v>
      </c>
      <c r="C10338" t="s">
        <v>81</v>
      </c>
      <c r="D10338" t="s">
        <v>84</v>
      </c>
      <c r="E10338">
        <v>898280</v>
      </c>
    </row>
    <row r="10339" spans="1:5" hidden="1">
      <c r="A10339">
        <v>2008</v>
      </c>
      <c r="B10339" t="s">
        <v>6</v>
      </c>
      <c r="C10339" t="s">
        <v>81</v>
      </c>
      <c r="D10339" t="s">
        <v>85</v>
      </c>
      <c r="E10339">
        <v>2450376</v>
      </c>
    </row>
    <row r="10340" spans="1:5" hidden="1">
      <c r="A10340">
        <v>2008</v>
      </c>
      <c r="B10340" t="s">
        <v>6</v>
      </c>
      <c r="C10340" t="s">
        <v>81</v>
      </c>
      <c r="D10340" t="s">
        <v>29</v>
      </c>
      <c r="E10340">
        <v>169807</v>
      </c>
    </row>
    <row r="10341" spans="1:5" hidden="1">
      <c r="A10341">
        <v>2008</v>
      </c>
      <c r="B10341" t="s">
        <v>6</v>
      </c>
      <c r="C10341" t="s">
        <v>81</v>
      </c>
      <c r="D10341" t="s">
        <v>30</v>
      </c>
      <c r="E10341">
        <v>554871</v>
      </c>
    </row>
    <row r="10342" spans="1:5" hidden="1">
      <c r="A10342">
        <v>2008</v>
      </c>
      <c r="B10342" t="s">
        <v>6</v>
      </c>
      <c r="C10342" t="s">
        <v>81</v>
      </c>
      <c r="D10342" t="s">
        <v>31</v>
      </c>
      <c r="E10342">
        <v>66155</v>
      </c>
    </row>
    <row r="10343" spans="1:5" hidden="1">
      <c r="A10343">
        <v>2008</v>
      </c>
      <c r="B10343" t="s">
        <v>6</v>
      </c>
      <c r="C10343" t="s">
        <v>81</v>
      </c>
      <c r="D10343" t="s">
        <v>32</v>
      </c>
      <c r="E10343">
        <v>488716</v>
      </c>
    </row>
    <row r="10344" spans="1:5" hidden="1">
      <c r="A10344">
        <v>2008</v>
      </c>
      <c r="B10344" t="s">
        <v>6</v>
      </c>
      <c r="C10344" t="s">
        <v>81</v>
      </c>
      <c r="D10344" t="s">
        <v>33</v>
      </c>
      <c r="E10344">
        <v>4404599</v>
      </c>
    </row>
    <row r="10345" spans="1:5" hidden="1">
      <c r="A10345">
        <v>2008</v>
      </c>
      <c r="B10345" t="s">
        <v>6</v>
      </c>
      <c r="C10345" t="s">
        <v>81</v>
      </c>
      <c r="D10345" t="s">
        <v>34</v>
      </c>
      <c r="E10345">
        <v>2600492</v>
      </c>
    </row>
    <row r="10346" spans="1:5" hidden="1">
      <c r="A10346">
        <v>2008</v>
      </c>
      <c r="B10346" t="s">
        <v>6</v>
      </c>
      <c r="C10346" t="s">
        <v>81</v>
      </c>
      <c r="D10346" t="s">
        <v>35</v>
      </c>
      <c r="E10346">
        <v>2877342</v>
      </c>
    </row>
    <row r="10347" spans="1:5" hidden="1">
      <c r="A10347">
        <v>2008</v>
      </c>
      <c r="B10347" t="s">
        <v>6</v>
      </c>
      <c r="C10347" t="s">
        <v>81</v>
      </c>
      <c r="D10347" t="s">
        <v>36</v>
      </c>
      <c r="E10347">
        <v>1877582</v>
      </c>
    </row>
    <row r="10348" spans="1:5" hidden="1">
      <c r="A10348">
        <v>2008</v>
      </c>
      <c r="B10348" t="s">
        <v>6</v>
      </c>
      <c r="C10348" t="s">
        <v>81</v>
      </c>
      <c r="D10348" t="s">
        <v>37</v>
      </c>
      <c r="E10348">
        <v>1083368</v>
      </c>
    </row>
    <row r="10349" spans="1:5" hidden="1">
      <c r="A10349">
        <v>2008</v>
      </c>
      <c r="B10349" t="s">
        <v>6</v>
      </c>
      <c r="C10349" t="s">
        <v>81</v>
      </c>
      <c r="D10349" t="s">
        <v>38</v>
      </c>
      <c r="E10349">
        <v>794214</v>
      </c>
    </row>
    <row r="10350" spans="1:5" hidden="1">
      <c r="A10350">
        <v>2008</v>
      </c>
      <c r="B10350" t="s">
        <v>6</v>
      </c>
      <c r="C10350" t="s">
        <v>81</v>
      </c>
      <c r="D10350" t="s">
        <v>39</v>
      </c>
      <c r="E10350">
        <v>19897</v>
      </c>
    </row>
    <row r="10351" spans="1:5" hidden="1">
      <c r="A10351">
        <v>2008</v>
      </c>
      <c r="B10351" t="s">
        <v>6</v>
      </c>
      <c r="C10351" t="s">
        <v>81</v>
      </c>
      <c r="D10351" t="s">
        <v>40</v>
      </c>
      <c r="E10351">
        <v>-127389</v>
      </c>
    </row>
    <row r="10352" spans="1:5" hidden="1">
      <c r="A10352">
        <v>2008</v>
      </c>
      <c r="B10352" t="s">
        <v>6</v>
      </c>
      <c r="C10352" t="s">
        <v>81</v>
      </c>
      <c r="D10352" t="s">
        <v>41</v>
      </c>
      <c r="E10352">
        <v>10075</v>
      </c>
    </row>
    <row r="10353" spans="1:5" hidden="1">
      <c r="A10353">
        <v>2008</v>
      </c>
      <c r="B10353" t="s">
        <v>6</v>
      </c>
      <c r="C10353" t="s">
        <v>81</v>
      </c>
      <c r="D10353" t="s">
        <v>42</v>
      </c>
      <c r="E10353">
        <v>-65498</v>
      </c>
    </row>
    <row r="10354" spans="1:5" hidden="1">
      <c r="A10354">
        <v>2008</v>
      </c>
      <c r="B10354" t="s">
        <v>6</v>
      </c>
      <c r="C10354" t="s">
        <v>81</v>
      </c>
      <c r="D10354" t="s">
        <v>43</v>
      </c>
      <c r="E10354">
        <v>-71967</v>
      </c>
    </row>
    <row r="10355" spans="1:5" hidden="1">
      <c r="A10355">
        <v>2008</v>
      </c>
      <c r="B10355" t="s">
        <v>6</v>
      </c>
      <c r="C10355" t="s">
        <v>81</v>
      </c>
      <c r="D10355" t="s">
        <v>44</v>
      </c>
      <c r="E10355">
        <v>34017</v>
      </c>
    </row>
    <row r="10356" spans="1:5" hidden="1">
      <c r="A10356">
        <v>2008</v>
      </c>
      <c r="B10356" t="s">
        <v>6</v>
      </c>
      <c r="C10356" t="s">
        <v>81</v>
      </c>
      <c r="D10356" t="s">
        <v>45</v>
      </c>
      <c r="E10356">
        <v>2204829</v>
      </c>
    </row>
    <row r="10357" spans="1:5" hidden="1">
      <c r="A10357">
        <v>2008</v>
      </c>
      <c r="B10357" t="s">
        <v>6</v>
      </c>
      <c r="C10357" t="s">
        <v>81</v>
      </c>
      <c r="D10357" t="s">
        <v>46</v>
      </c>
      <c r="E10357">
        <v>2185560</v>
      </c>
    </row>
    <row r="10358" spans="1:5" hidden="1">
      <c r="A10358">
        <v>2008</v>
      </c>
      <c r="B10358" t="s">
        <v>6</v>
      </c>
      <c r="C10358" t="s">
        <v>81</v>
      </c>
      <c r="D10358" t="s">
        <v>47</v>
      </c>
      <c r="E10358">
        <v>19269</v>
      </c>
    </row>
    <row r="10359" spans="1:5" hidden="1">
      <c r="A10359">
        <v>2008</v>
      </c>
      <c r="B10359" t="s">
        <v>6</v>
      </c>
      <c r="C10359" t="s">
        <v>81</v>
      </c>
      <c r="D10359" t="s">
        <v>48</v>
      </c>
      <c r="E10359">
        <v>6893600</v>
      </c>
    </row>
    <row r="10360" spans="1:5" hidden="1">
      <c r="A10360">
        <v>2008</v>
      </c>
      <c r="B10360" t="s">
        <v>6</v>
      </c>
      <c r="C10360" t="s">
        <v>81</v>
      </c>
      <c r="D10360" t="s">
        <v>49</v>
      </c>
      <c r="E10360">
        <v>2451043</v>
      </c>
    </row>
    <row r="10361" spans="1:5" hidden="1">
      <c r="A10361">
        <v>2008</v>
      </c>
      <c r="B10361" t="s">
        <v>6</v>
      </c>
      <c r="C10361" t="s">
        <v>81</v>
      </c>
      <c r="D10361" t="s">
        <v>50</v>
      </c>
      <c r="E10361">
        <v>1592447</v>
      </c>
    </row>
    <row r="10362" spans="1:5" hidden="1">
      <c r="A10362">
        <v>2008</v>
      </c>
      <c r="B10362" t="s">
        <v>6</v>
      </c>
      <c r="C10362" t="s">
        <v>81</v>
      </c>
      <c r="D10362" t="s">
        <v>51</v>
      </c>
      <c r="E10362">
        <v>199171</v>
      </c>
    </row>
    <row r="10363" spans="1:5" hidden="1">
      <c r="A10363">
        <v>2008</v>
      </c>
      <c r="B10363" t="s">
        <v>6</v>
      </c>
      <c r="C10363" t="s">
        <v>81</v>
      </c>
      <c r="D10363" t="s">
        <v>52</v>
      </c>
      <c r="E10363">
        <v>724922</v>
      </c>
    </row>
    <row r="10364" spans="1:5" hidden="1">
      <c r="A10364">
        <v>2008</v>
      </c>
      <c r="B10364" t="s">
        <v>6</v>
      </c>
      <c r="C10364" t="s">
        <v>81</v>
      </c>
      <c r="D10364" t="s">
        <v>53</v>
      </c>
      <c r="E10364">
        <v>-65498</v>
      </c>
    </row>
    <row r="10365" spans="1:5" hidden="1">
      <c r="A10365">
        <v>2008</v>
      </c>
      <c r="B10365" t="s">
        <v>6</v>
      </c>
      <c r="C10365" t="s">
        <v>81</v>
      </c>
      <c r="D10365" t="s">
        <v>54</v>
      </c>
      <c r="E10365">
        <v>0</v>
      </c>
    </row>
    <row r="10366" spans="1:5" hidden="1">
      <c r="A10366">
        <v>2008</v>
      </c>
      <c r="B10366" t="s">
        <v>6</v>
      </c>
      <c r="C10366" t="s">
        <v>81</v>
      </c>
      <c r="D10366" t="s">
        <v>55</v>
      </c>
      <c r="E10366">
        <v>2152841</v>
      </c>
    </row>
    <row r="10367" spans="1:5" hidden="1">
      <c r="A10367">
        <v>2008</v>
      </c>
      <c r="B10367" t="s">
        <v>6</v>
      </c>
      <c r="C10367" t="s">
        <v>81</v>
      </c>
      <c r="D10367" t="s">
        <v>56</v>
      </c>
      <c r="E10367">
        <v>2289715</v>
      </c>
    </row>
    <row r="10368" spans="1:5" hidden="1">
      <c r="A10368">
        <v>2008</v>
      </c>
      <c r="B10368" t="s">
        <v>6</v>
      </c>
      <c r="C10368" t="s">
        <v>81</v>
      </c>
      <c r="D10368" t="s">
        <v>57</v>
      </c>
      <c r="E10368">
        <v>1969326</v>
      </c>
    </row>
    <row r="10369" spans="1:5" hidden="1">
      <c r="A10369">
        <v>2008</v>
      </c>
      <c r="B10369" t="s">
        <v>6</v>
      </c>
      <c r="C10369" t="s">
        <v>81</v>
      </c>
      <c r="D10369" t="s">
        <v>58</v>
      </c>
      <c r="E10369">
        <v>320389</v>
      </c>
    </row>
    <row r="10370" spans="1:5" hidden="1">
      <c r="A10370">
        <v>2008</v>
      </c>
      <c r="B10370" t="s">
        <v>6</v>
      </c>
      <c r="C10370" t="s">
        <v>81</v>
      </c>
      <c r="D10370" t="s">
        <v>59</v>
      </c>
      <c r="E10370">
        <v>2788143</v>
      </c>
    </row>
    <row r="10371" spans="1:5" hidden="1">
      <c r="A10371">
        <v>2008</v>
      </c>
      <c r="B10371" t="s">
        <v>6</v>
      </c>
      <c r="C10371" t="s">
        <v>81</v>
      </c>
      <c r="D10371" t="s">
        <v>60</v>
      </c>
      <c r="E10371">
        <v>224978</v>
      </c>
    </row>
    <row r="10372" spans="1:5" hidden="1">
      <c r="A10372">
        <v>2008</v>
      </c>
      <c r="B10372" t="s">
        <v>6</v>
      </c>
      <c r="C10372" t="s">
        <v>81</v>
      </c>
      <c r="D10372" t="s">
        <v>61</v>
      </c>
      <c r="E10372">
        <v>213157</v>
      </c>
    </row>
    <row r="10373" spans="1:5" hidden="1">
      <c r="A10373">
        <v>2008</v>
      </c>
      <c r="B10373" t="s">
        <v>6</v>
      </c>
      <c r="C10373" t="s">
        <v>81</v>
      </c>
      <c r="D10373" t="s">
        <v>62</v>
      </c>
      <c r="E10373">
        <v>81791</v>
      </c>
    </row>
    <row r="10374" spans="1:5" hidden="1">
      <c r="A10374">
        <v>2008</v>
      </c>
      <c r="B10374" t="s">
        <v>6</v>
      </c>
      <c r="C10374" t="s">
        <v>81</v>
      </c>
      <c r="D10374" t="s">
        <v>64</v>
      </c>
      <c r="E10374">
        <v>2268217</v>
      </c>
    </row>
    <row r="10375" spans="1:5" hidden="1">
      <c r="A10375">
        <v>2008</v>
      </c>
      <c r="B10375" t="s">
        <v>6</v>
      </c>
      <c r="C10375" t="s">
        <v>81</v>
      </c>
      <c r="D10375" t="s">
        <v>66</v>
      </c>
      <c r="E10375">
        <v>313668</v>
      </c>
    </row>
    <row r="10376" spans="1:5" hidden="1">
      <c r="A10376">
        <v>2008</v>
      </c>
      <c r="B10376" t="s">
        <v>6</v>
      </c>
      <c r="C10376" t="s">
        <v>81</v>
      </c>
      <c r="D10376" t="s">
        <v>67</v>
      </c>
      <c r="E10376">
        <v>382257</v>
      </c>
    </row>
    <row r="10377" spans="1:5" hidden="1">
      <c r="A10377">
        <v>2008</v>
      </c>
      <c r="B10377" t="s">
        <v>6</v>
      </c>
      <c r="C10377" t="s">
        <v>81</v>
      </c>
      <c r="D10377" t="s">
        <v>68</v>
      </c>
      <c r="E10377">
        <v>4328</v>
      </c>
    </row>
    <row r="10378" spans="1:5" hidden="1">
      <c r="A10378">
        <v>2008</v>
      </c>
      <c r="B10378" t="s">
        <v>6</v>
      </c>
      <c r="C10378" t="s">
        <v>81</v>
      </c>
      <c r="D10378" t="s">
        <v>69</v>
      </c>
      <c r="E10378">
        <v>352484</v>
      </c>
    </row>
    <row r="10379" spans="1:5" hidden="1">
      <c r="A10379">
        <v>2008</v>
      </c>
      <c r="B10379" t="s">
        <v>6</v>
      </c>
      <c r="C10379" t="s">
        <v>81</v>
      </c>
      <c r="D10379" t="s">
        <v>70</v>
      </c>
      <c r="E10379">
        <v>25445</v>
      </c>
    </row>
    <row r="10380" spans="1:5" hidden="1">
      <c r="A10380">
        <v>2008</v>
      </c>
      <c r="B10380" t="s">
        <v>6</v>
      </c>
      <c r="C10380" t="s">
        <v>81</v>
      </c>
      <c r="D10380" t="s">
        <v>86</v>
      </c>
      <c r="E10380">
        <v>47681941</v>
      </c>
    </row>
    <row r="10381" spans="1:5" hidden="1">
      <c r="A10381">
        <v>2008</v>
      </c>
      <c r="B10381" t="s">
        <v>6</v>
      </c>
      <c r="C10381" t="s">
        <v>81</v>
      </c>
      <c r="D10381" t="s">
        <v>87</v>
      </c>
      <c r="E10381">
        <v>40805068</v>
      </c>
    </row>
    <row r="10382" spans="1:5" hidden="1">
      <c r="A10382">
        <v>2008</v>
      </c>
      <c r="B10382" t="s">
        <v>6</v>
      </c>
      <c r="C10382" t="s">
        <v>81</v>
      </c>
      <c r="D10382" t="s">
        <v>88</v>
      </c>
      <c r="E10382">
        <v>2126382</v>
      </c>
    </row>
    <row r="10383" spans="1:5" hidden="1">
      <c r="A10383">
        <v>2008</v>
      </c>
      <c r="B10383" t="s">
        <v>6</v>
      </c>
      <c r="C10383" t="s">
        <v>81</v>
      </c>
      <c r="D10383" t="s">
        <v>89</v>
      </c>
      <c r="E10383">
        <v>4750491</v>
      </c>
    </row>
    <row r="10384" spans="1:5" hidden="1">
      <c r="A10384">
        <v>2008</v>
      </c>
      <c r="B10384" t="s">
        <v>6</v>
      </c>
      <c r="C10384" t="s">
        <v>81</v>
      </c>
      <c r="D10384" t="s">
        <v>77</v>
      </c>
      <c r="E10384">
        <v>3889902</v>
      </c>
    </row>
    <row r="10385" spans="1:6" hidden="1">
      <c r="A10385">
        <v>2008</v>
      </c>
      <c r="B10385" t="s">
        <v>90</v>
      </c>
      <c r="C10385" t="s">
        <v>7</v>
      </c>
      <c r="D10385" t="s">
        <v>263</v>
      </c>
      <c r="E10385">
        <v>345870</v>
      </c>
    </row>
    <row r="10386" spans="1:6" hidden="1">
      <c r="A10386">
        <v>2008</v>
      </c>
      <c r="B10386" t="s">
        <v>90</v>
      </c>
      <c r="C10386" t="s">
        <v>7</v>
      </c>
      <c r="D10386" t="s">
        <v>8</v>
      </c>
      <c r="E10386">
        <v>0</v>
      </c>
      <c r="F10386">
        <v>20</v>
      </c>
    </row>
    <row r="10387" spans="1:6" hidden="1">
      <c r="A10387">
        <v>2008</v>
      </c>
      <c r="B10387" t="s">
        <v>90</v>
      </c>
      <c r="C10387" t="s">
        <v>7</v>
      </c>
      <c r="D10387" t="s">
        <v>9</v>
      </c>
      <c r="E10387">
        <v>0</v>
      </c>
      <c r="F10387">
        <v>20</v>
      </c>
    </row>
    <row r="10388" spans="1:6" hidden="1">
      <c r="A10388">
        <v>2008</v>
      </c>
      <c r="B10388" t="s">
        <v>90</v>
      </c>
      <c r="C10388" t="s">
        <v>10</v>
      </c>
      <c r="D10388" t="s">
        <v>11</v>
      </c>
      <c r="E10388">
        <v>516835</v>
      </c>
    </row>
    <row r="10389" spans="1:6" hidden="1">
      <c r="A10389">
        <v>2008</v>
      </c>
      <c r="B10389" t="s">
        <v>90</v>
      </c>
      <c r="C10389" t="s">
        <v>10</v>
      </c>
      <c r="D10389" t="s">
        <v>91</v>
      </c>
      <c r="E10389">
        <v>13482315</v>
      </c>
    </row>
    <row r="10390" spans="1:6" hidden="1">
      <c r="A10390">
        <v>2008</v>
      </c>
      <c r="B10390" t="s">
        <v>90</v>
      </c>
      <c r="C10390" t="s">
        <v>10</v>
      </c>
      <c r="D10390" t="s">
        <v>92</v>
      </c>
      <c r="E10390">
        <v>11068863</v>
      </c>
    </row>
    <row r="10391" spans="1:6" hidden="1">
      <c r="A10391">
        <v>2008</v>
      </c>
      <c r="B10391" t="s">
        <v>90</v>
      </c>
      <c r="C10391" t="s">
        <v>10</v>
      </c>
      <c r="D10391" t="s">
        <v>14</v>
      </c>
      <c r="E10391">
        <v>5695230</v>
      </c>
    </row>
    <row r="10392" spans="1:6" hidden="1">
      <c r="A10392">
        <v>2008</v>
      </c>
      <c r="B10392" t="s">
        <v>90</v>
      </c>
      <c r="C10392" t="s">
        <v>10</v>
      </c>
      <c r="D10392" t="s">
        <v>17</v>
      </c>
      <c r="E10392">
        <v>5483885</v>
      </c>
    </row>
    <row r="10393" spans="1:6" hidden="1">
      <c r="A10393">
        <v>2008</v>
      </c>
      <c r="B10393" t="s">
        <v>90</v>
      </c>
      <c r="C10393" t="s">
        <v>10</v>
      </c>
      <c r="D10393" t="s">
        <v>18</v>
      </c>
      <c r="E10393">
        <v>3365314</v>
      </c>
    </row>
    <row r="10394" spans="1:6" hidden="1">
      <c r="A10394">
        <v>2008</v>
      </c>
      <c r="B10394" t="s">
        <v>90</v>
      </c>
      <c r="C10394" t="s">
        <v>10</v>
      </c>
      <c r="D10394" t="s">
        <v>19</v>
      </c>
      <c r="E10394">
        <v>2780283</v>
      </c>
    </row>
    <row r="10395" spans="1:6" hidden="1">
      <c r="A10395">
        <v>2008</v>
      </c>
      <c r="B10395" t="s">
        <v>90</v>
      </c>
      <c r="C10395" t="s">
        <v>10</v>
      </c>
      <c r="D10395" t="s">
        <v>21</v>
      </c>
      <c r="E10395">
        <v>2780283</v>
      </c>
    </row>
    <row r="10396" spans="1:6" hidden="1">
      <c r="A10396">
        <v>2008</v>
      </c>
      <c r="B10396" t="s">
        <v>90</v>
      </c>
      <c r="C10396" t="s">
        <v>10</v>
      </c>
      <c r="D10396" t="s">
        <v>22</v>
      </c>
      <c r="E10396">
        <v>-2549630</v>
      </c>
    </row>
    <row r="10397" spans="1:6" hidden="1">
      <c r="A10397">
        <v>2008</v>
      </c>
      <c r="B10397" t="s">
        <v>90</v>
      </c>
      <c r="C10397" t="s">
        <v>23</v>
      </c>
      <c r="D10397" t="s">
        <v>24</v>
      </c>
      <c r="E10397">
        <v>8000227</v>
      </c>
    </row>
    <row r="10398" spans="1:6" hidden="1">
      <c r="A10398">
        <v>2008</v>
      </c>
      <c r="B10398" t="s">
        <v>90</v>
      </c>
      <c r="C10398" t="s">
        <v>23</v>
      </c>
      <c r="D10398" t="s">
        <v>25</v>
      </c>
      <c r="E10398">
        <v>6931365</v>
      </c>
    </row>
    <row r="10399" spans="1:6" hidden="1">
      <c r="A10399">
        <v>2008</v>
      </c>
      <c r="B10399" t="s">
        <v>90</v>
      </c>
      <c r="C10399" t="s">
        <v>23</v>
      </c>
      <c r="D10399" t="s">
        <v>26</v>
      </c>
      <c r="E10399">
        <v>1068861</v>
      </c>
    </row>
    <row r="10400" spans="1:6" hidden="1">
      <c r="A10400">
        <v>2008</v>
      </c>
      <c r="B10400" t="s">
        <v>90</v>
      </c>
      <c r="C10400" t="s">
        <v>23</v>
      </c>
      <c r="D10400" t="s">
        <v>27</v>
      </c>
      <c r="E10400">
        <v>129490</v>
      </c>
    </row>
    <row r="10401" spans="1:6" hidden="1">
      <c r="A10401">
        <v>2008</v>
      </c>
      <c r="B10401" t="s">
        <v>90</v>
      </c>
      <c r="C10401" t="s">
        <v>23</v>
      </c>
      <c r="D10401" t="s">
        <v>29</v>
      </c>
      <c r="E10401">
        <v>129490</v>
      </c>
    </row>
    <row r="10402" spans="1:6" hidden="1">
      <c r="A10402">
        <v>2008</v>
      </c>
      <c r="B10402" t="s">
        <v>90</v>
      </c>
      <c r="C10402" t="s">
        <v>23</v>
      </c>
      <c r="D10402" t="s">
        <v>33</v>
      </c>
      <c r="E10402">
        <v>3265512</v>
      </c>
    </row>
    <row r="10403" spans="1:6" hidden="1">
      <c r="A10403">
        <v>2008</v>
      </c>
      <c r="B10403" t="s">
        <v>90</v>
      </c>
      <c r="C10403" t="s">
        <v>23</v>
      </c>
      <c r="D10403" t="s">
        <v>34</v>
      </c>
      <c r="E10403">
        <v>1121441</v>
      </c>
    </row>
    <row r="10404" spans="1:6" hidden="1">
      <c r="A10404">
        <v>2008</v>
      </c>
      <c r="B10404" t="s">
        <v>90</v>
      </c>
      <c r="C10404" t="s">
        <v>23</v>
      </c>
      <c r="D10404" t="s">
        <v>35</v>
      </c>
      <c r="E10404">
        <v>1330941</v>
      </c>
    </row>
    <row r="10405" spans="1:6" hidden="1">
      <c r="A10405">
        <v>2008</v>
      </c>
      <c r="B10405" t="s">
        <v>90</v>
      </c>
      <c r="C10405" t="s">
        <v>23</v>
      </c>
      <c r="D10405" t="s">
        <v>36</v>
      </c>
      <c r="E10405">
        <v>2143163</v>
      </c>
    </row>
    <row r="10406" spans="1:6" hidden="1">
      <c r="A10406">
        <v>2008</v>
      </c>
      <c r="B10406" t="s">
        <v>90</v>
      </c>
      <c r="C10406" t="s">
        <v>23</v>
      </c>
      <c r="D10406" t="s">
        <v>37</v>
      </c>
      <c r="E10406">
        <v>1348949</v>
      </c>
    </row>
    <row r="10407" spans="1:6" hidden="1">
      <c r="A10407">
        <v>2008</v>
      </c>
      <c r="B10407" t="s">
        <v>90</v>
      </c>
      <c r="C10407" t="s">
        <v>23</v>
      </c>
      <c r="D10407" t="s">
        <v>38</v>
      </c>
      <c r="E10407">
        <v>794214</v>
      </c>
    </row>
    <row r="10408" spans="1:6" hidden="1">
      <c r="A10408">
        <v>2008</v>
      </c>
      <c r="B10408" t="s">
        <v>90</v>
      </c>
      <c r="C10408" t="s">
        <v>23</v>
      </c>
      <c r="D10408" t="s">
        <v>39</v>
      </c>
      <c r="E10408">
        <v>-24592</v>
      </c>
    </row>
    <row r="10409" spans="1:6" hidden="1">
      <c r="A10409">
        <v>2008</v>
      </c>
      <c r="B10409" t="s">
        <v>90</v>
      </c>
      <c r="C10409" t="s">
        <v>23</v>
      </c>
      <c r="D10409" t="s">
        <v>93</v>
      </c>
      <c r="E10409">
        <v>0</v>
      </c>
      <c r="F10409">
        <v>20</v>
      </c>
    </row>
    <row r="10410" spans="1:6" hidden="1">
      <c r="A10410">
        <v>2008</v>
      </c>
      <c r="B10410" t="s">
        <v>90</v>
      </c>
      <c r="C10410" t="s">
        <v>23</v>
      </c>
      <c r="D10410" t="s">
        <v>94</v>
      </c>
      <c r="E10410">
        <v>0</v>
      </c>
      <c r="F10410">
        <v>20</v>
      </c>
    </row>
    <row r="10411" spans="1:6" hidden="1">
      <c r="A10411">
        <v>2008</v>
      </c>
      <c r="B10411" t="s">
        <v>90</v>
      </c>
      <c r="C10411" t="s">
        <v>23</v>
      </c>
      <c r="D10411" t="s">
        <v>95</v>
      </c>
      <c r="E10411">
        <v>0</v>
      </c>
      <c r="F10411">
        <v>20</v>
      </c>
    </row>
    <row r="10412" spans="1:6" hidden="1">
      <c r="A10412">
        <v>2008</v>
      </c>
      <c r="B10412" t="s">
        <v>90</v>
      </c>
      <c r="C10412" t="s">
        <v>23</v>
      </c>
      <c r="D10412" t="s">
        <v>96</v>
      </c>
      <c r="E10412">
        <v>0</v>
      </c>
      <c r="F10412">
        <v>20</v>
      </c>
    </row>
    <row r="10413" spans="1:6" hidden="1">
      <c r="A10413">
        <v>2008</v>
      </c>
      <c r="B10413" t="s">
        <v>90</v>
      </c>
      <c r="C10413" t="s">
        <v>23</v>
      </c>
      <c r="D10413" t="s">
        <v>40</v>
      </c>
      <c r="E10413">
        <v>0</v>
      </c>
    </row>
    <row r="10414" spans="1:6" hidden="1">
      <c r="A10414">
        <v>2008</v>
      </c>
      <c r="B10414" t="s">
        <v>90</v>
      </c>
      <c r="C10414" t="s">
        <v>23</v>
      </c>
      <c r="D10414" t="s">
        <v>41</v>
      </c>
      <c r="E10414">
        <v>0</v>
      </c>
    </row>
    <row r="10415" spans="1:6" hidden="1">
      <c r="A10415">
        <v>2008</v>
      </c>
      <c r="B10415" t="s">
        <v>90</v>
      </c>
      <c r="C10415" t="s">
        <v>23</v>
      </c>
      <c r="D10415" t="s">
        <v>42</v>
      </c>
      <c r="E10415">
        <v>0</v>
      </c>
    </row>
    <row r="10416" spans="1:6" hidden="1">
      <c r="A10416">
        <v>2008</v>
      </c>
      <c r="B10416" t="s">
        <v>90</v>
      </c>
      <c r="C10416" t="s">
        <v>23</v>
      </c>
      <c r="D10416" t="s">
        <v>43</v>
      </c>
      <c r="E10416">
        <v>0</v>
      </c>
    </row>
    <row r="10417" spans="1:5" hidden="1">
      <c r="A10417">
        <v>2008</v>
      </c>
      <c r="B10417" t="s">
        <v>90</v>
      </c>
      <c r="C10417" t="s">
        <v>23</v>
      </c>
      <c r="D10417" t="s">
        <v>44</v>
      </c>
      <c r="E10417">
        <v>25500</v>
      </c>
    </row>
    <row r="10418" spans="1:5" hidden="1">
      <c r="A10418">
        <v>2008</v>
      </c>
      <c r="B10418" t="s">
        <v>90</v>
      </c>
      <c r="C10418" t="s">
        <v>23</v>
      </c>
      <c r="D10418" t="s">
        <v>45</v>
      </c>
      <c r="E10418">
        <v>648768</v>
      </c>
    </row>
    <row r="10419" spans="1:5" hidden="1">
      <c r="A10419">
        <v>2008</v>
      </c>
      <c r="B10419" t="s">
        <v>90</v>
      </c>
      <c r="C10419" t="s">
        <v>23</v>
      </c>
      <c r="D10419" t="s">
        <v>46</v>
      </c>
      <c r="E10419">
        <v>648768</v>
      </c>
    </row>
    <row r="10420" spans="1:5" hidden="1">
      <c r="A10420">
        <v>2008</v>
      </c>
      <c r="B10420" t="s">
        <v>90</v>
      </c>
      <c r="C10420" t="s">
        <v>23</v>
      </c>
      <c r="D10420" t="s">
        <v>47</v>
      </c>
      <c r="E10420">
        <v>0</v>
      </c>
    </row>
    <row r="10421" spans="1:5" hidden="1">
      <c r="A10421">
        <v>2008</v>
      </c>
      <c r="B10421" t="s">
        <v>90</v>
      </c>
      <c r="C10421" t="s">
        <v>23</v>
      </c>
      <c r="D10421" t="s">
        <v>48</v>
      </c>
      <c r="E10421">
        <v>95746</v>
      </c>
    </row>
    <row r="10422" spans="1:5" hidden="1">
      <c r="A10422">
        <v>2008</v>
      </c>
      <c r="B10422" t="s">
        <v>90</v>
      </c>
      <c r="C10422" t="s">
        <v>23</v>
      </c>
      <c r="D10422" t="s">
        <v>55</v>
      </c>
      <c r="E10422">
        <v>95746</v>
      </c>
    </row>
    <row r="10423" spans="1:5" hidden="1">
      <c r="A10423">
        <v>2008</v>
      </c>
      <c r="B10423" t="s">
        <v>90</v>
      </c>
      <c r="C10423" t="s">
        <v>23</v>
      </c>
      <c r="D10423" t="s">
        <v>59</v>
      </c>
      <c r="E10423">
        <v>436731</v>
      </c>
    </row>
    <row r="10424" spans="1:5" hidden="1">
      <c r="A10424">
        <v>2008</v>
      </c>
      <c r="B10424" t="s">
        <v>90</v>
      </c>
      <c r="C10424" t="s">
        <v>23</v>
      </c>
      <c r="D10424" t="s">
        <v>60</v>
      </c>
      <c r="E10424">
        <v>135051</v>
      </c>
    </row>
    <row r="10425" spans="1:5" hidden="1">
      <c r="A10425">
        <v>2008</v>
      </c>
      <c r="B10425" t="s">
        <v>90</v>
      </c>
      <c r="C10425" t="s">
        <v>23</v>
      </c>
      <c r="D10425" t="s">
        <v>64</v>
      </c>
      <c r="E10425">
        <v>301680</v>
      </c>
    </row>
    <row r="10426" spans="1:5" hidden="1">
      <c r="A10426">
        <v>2008</v>
      </c>
      <c r="B10426" t="s">
        <v>90</v>
      </c>
      <c r="C10426" t="s">
        <v>23</v>
      </c>
      <c r="D10426" t="s">
        <v>66</v>
      </c>
      <c r="E10426">
        <v>0</v>
      </c>
    </row>
    <row r="10427" spans="1:5" hidden="1">
      <c r="A10427">
        <v>2008</v>
      </c>
      <c r="B10427" t="s">
        <v>90</v>
      </c>
      <c r="C10427" t="s">
        <v>23</v>
      </c>
      <c r="D10427" t="s">
        <v>67</v>
      </c>
      <c r="E10427">
        <v>19572</v>
      </c>
    </row>
    <row r="10428" spans="1:5" hidden="1">
      <c r="A10428">
        <v>2008</v>
      </c>
      <c r="B10428" t="s">
        <v>90</v>
      </c>
      <c r="C10428" t="s">
        <v>23</v>
      </c>
      <c r="D10428" t="s">
        <v>68</v>
      </c>
      <c r="E10428">
        <v>4328</v>
      </c>
    </row>
    <row r="10429" spans="1:5" hidden="1">
      <c r="A10429">
        <v>2008</v>
      </c>
      <c r="B10429" t="s">
        <v>90</v>
      </c>
      <c r="C10429" t="s">
        <v>23</v>
      </c>
      <c r="D10429" t="s">
        <v>70</v>
      </c>
      <c r="E10429">
        <v>15244</v>
      </c>
    </row>
    <row r="10430" spans="1:5" hidden="1">
      <c r="A10430">
        <v>2008</v>
      </c>
      <c r="B10430" t="s">
        <v>90</v>
      </c>
      <c r="C10430" t="s">
        <v>23</v>
      </c>
      <c r="D10430" t="s">
        <v>71</v>
      </c>
      <c r="E10430">
        <v>1534</v>
      </c>
    </row>
    <row r="10431" spans="1:5" hidden="1">
      <c r="A10431">
        <v>2008</v>
      </c>
      <c r="B10431" t="s">
        <v>90</v>
      </c>
      <c r="C10431" t="s">
        <v>23</v>
      </c>
      <c r="D10431" t="s">
        <v>72</v>
      </c>
      <c r="E10431">
        <v>21174489</v>
      </c>
    </row>
    <row r="10432" spans="1:5" hidden="1">
      <c r="A10432">
        <v>2008</v>
      </c>
      <c r="B10432" t="s">
        <v>90</v>
      </c>
      <c r="C10432" t="s">
        <v>23</v>
      </c>
      <c r="D10432" t="s">
        <v>76</v>
      </c>
      <c r="E10432">
        <v>5478383</v>
      </c>
    </row>
    <row r="10433" spans="1:6" hidden="1">
      <c r="A10433">
        <v>2008</v>
      </c>
      <c r="B10433" t="s">
        <v>90</v>
      </c>
      <c r="C10433" t="s">
        <v>23</v>
      </c>
      <c r="D10433" t="s">
        <v>77</v>
      </c>
      <c r="E10433">
        <v>2413452</v>
      </c>
    </row>
    <row r="10434" spans="1:6" hidden="1">
      <c r="A10434">
        <v>2008</v>
      </c>
      <c r="B10434" t="s">
        <v>90</v>
      </c>
      <c r="C10434" t="s">
        <v>23</v>
      </c>
      <c r="D10434" t="s">
        <v>78</v>
      </c>
      <c r="E10434">
        <v>4685521</v>
      </c>
    </row>
    <row r="10435" spans="1:6" hidden="1">
      <c r="A10435">
        <v>2008</v>
      </c>
      <c r="B10435" t="s">
        <v>90</v>
      </c>
      <c r="C10435" t="s">
        <v>23</v>
      </c>
      <c r="D10435" t="s">
        <v>79</v>
      </c>
      <c r="E10435">
        <v>792862</v>
      </c>
    </row>
    <row r="10436" spans="1:6" hidden="1">
      <c r="A10436">
        <v>2008</v>
      </c>
      <c r="B10436" t="s">
        <v>90</v>
      </c>
      <c r="C10436" t="s">
        <v>23</v>
      </c>
      <c r="D10436" t="s">
        <v>80</v>
      </c>
      <c r="E10436">
        <v>0</v>
      </c>
    </row>
    <row r="10437" spans="1:6" hidden="1">
      <c r="A10437">
        <v>2008</v>
      </c>
      <c r="B10437" t="s">
        <v>90</v>
      </c>
      <c r="C10437" t="s">
        <v>81</v>
      </c>
      <c r="D10437" t="s">
        <v>30</v>
      </c>
      <c r="E10437">
        <v>342633</v>
      </c>
    </row>
    <row r="10438" spans="1:6" hidden="1">
      <c r="A10438">
        <v>2008</v>
      </c>
      <c r="B10438" t="s">
        <v>90</v>
      </c>
      <c r="C10438" t="s">
        <v>81</v>
      </c>
      <c r="D10438" t="s">
        <v>32</v>
      </c>
      <c r="E10438">
        <v>342633</v>
      </c>
    </row>
    <row r="10439" spans="1:6" hidden="1">
      <c r="A10439">
        <v>2008</v>
      </c>
      <c r="B10439" t="s">
        <v>90</v>
      </c>
      <c r="C10439" t="s">
        <v>81</v>
      </c>
      <c r="D10439" t="s">
        <v>33</v>
      </c>
      <c r="E10439">
        <v>935595</v>
      </c>
    </row>
    <row r="10440" spans="1:6" hidden="1">
      <c r="A10440">
        <v>2008</v>
      </c>
      <c r="B10440" t="s">
        <v>90</v>
      </c>
      <c r="C10440" t="s">
        <v>81</v>
      </c>
      <c r="D10440" t="s">
        <v>34</v>
      </c>
      <c r="E10440">
        <v>599560</v>
      </c>
    </row>
    <row r="10441" spans="1:6" hidden="1">
      <c r="A10441">
        <v>2008</v>
      </c>
      <c r="B10441" t="s">
        <v>90</v>
      </c>
      <c r="C10441" t="s">
        <v>81</v>
      </c>
      <c r="D10441" t="s">
        <v>35</v>
      </c>
      <c r="E10441">
        <v>433579</v>
      </c>
    </row>
    <row r="10442" spans="1:6" hidden="1">
      <c r="A10442">
        <v>2008</v>
      </c>
      <c r="B10442" t="s">
        <v>90</v>
      </c>
      <c r="C10442" t="s">
        <v>81</v>
      </c>
      <c r="D10442" t="s">
        <v>36</v>
      </c>
      <c r="E10442">
        <v>325382</v>
      </c>
    </row>
    <row r="10443" spans="1:6" hidden="1">
      <c r="A10443">
        <v>2008</v>
      </c>
      <c r="B10443" t="s">
        <v>90</v>
      </c>
      <c r="C10443" t="s">
        <v>81</v>
      </c>
      <c r="D10443" t="s">
        <v>37</v>
      </c>
      <c r="E10443">
        <v>325382</v>
      </c>
    </row>
    <row r="10444" spans="1:6" hidden="1">
      <c r="A10444">
        <v>2008</v>
      </c>
      <c r="B10444" t="s">
        <v>90</v>
      </c>
      <c r="C10444" t="s">
        <v>81</v>
      </c>
      <c r="D10444" t="s">
        <v>38</v>
      </c>
      <c r="E10444">
        <v>0</v>
      </c>
    </row>
    <row r="10445" spans="1:6" hidden="1">
      <c r="A10445">
        <v>2008</v>
      </c>
      <c r="B10445" t="s">
        <v>90</v>
      </c>
      <c r="C10445" t="s">
        <v>81</v>
      </c>
      <c r="D10445" t="s">
        <v>39</v>
      </c>
      <c r="E10445">
        <v>19897</v>
      </c>
    </row>
    <row r="10446" spans="1:6" hidden="1">
      <c r="A10446">
        <v>2008</v>
      </c>
      <c r="B10446" t="s">
        <v>90</v>
      </c>
      <c r="C10446" t="s">
        <v>81</v>
      </c>
      <c r="D10446" t="s">
        <v>93</v>
      </c>
      <c r="E10446">
        <v>0</v>
      </c>
      <c r="F10446">
        <v>20</v>
      </c>
    </row>
    <row r="10447" spans="1:6" hidden="1">
      <c r="A10447">
        <v>2008</v>
      </c>
      <c r="B10447" t="s">
        <v>90</v>
      </c>
      <c r="C10447" t="s">
        <v>81</v>
      </c>
      <c r="D10447" t="s">
        <v>94</v>
      </c>
      <c r="E10447">
        <v>0</v>
      </c>
      <c r="F10447">
        <v>20</v>
      </c>
    </row>
    <row r="10448" spans="1:6" hidden="1">
      <c r="A10448">
        <v>2008</v>
      </c>
      <c r="B10448" t="s">
        <v>90</v>
      </c>
      <c r="C10448" t="s">
        <v>81</v>
      </c>
      <c r="D10448" t="s">
        <v>95</v>
      </c>
      <c r="E10448">
        <v>0</v>
      </c>
      <c r="F10448">
        <v>20</v>
      </c>
    </row>
    <row r="10449" spans="1:6" hidden="1">
      <c r="A10449">
        <v>2008</v>
      </c>
      <c r="B10449" t="s">
        <v>90</v>
      </c>
      <c r="C10449" t="s">
        <v>81</v>
      </c>
      <c r="D10449" t="s">
        <v>96</v>
      </c>
      <c r="E10449">
        <v>0</v>
      </c>
      <c r="F10449">
        <v>20</v>
      </c>
    </row>
    <row r="10450" spans="1:6" hidden="1">
      <c r="A10450">
        <v>2008</v>
      </c>
      <c r="B10450" t="s">
        <v>90</v>
      </c>
      <c r="C10450" t="s">
        <v>81</v>
      </c>
      <c r="D10450" t="s">
        <v>40</v>
      </c>
      <c r="E10450">
        <v>-9244</v>
      </c>
    </row>
    <row r="10451" spans="1:6" hidden="1">
      <c r="A10451">
        <v>2008</v>
      </c>
      <c r="B10451" t="s">
        <v>90</v>
      </c>
      <c r="C10451" t="s">
        <v>81</v>
      </c>
      <c r="D10451" t="s">
        <v>41</v>
      </c>
      <c r="E10451">
        <v>5810</v>
      </c>
    </row>
    <row r="10452" spans="1:6" hidden="1">
      <c r="A10452">
        <v>2008</v>
      </c>
      <c r="B10452" t="s">
        <v>90</v>
      </c>
      <c r="C10452" t="s">
        <v>81</v>
      </c>
      <c r="D10452" t="s">
        <v>42</v>
      </c>
      <c r="E10452">
        <v>0</v>
      </c>
    </row>
    <row r="10453" spans="1:6" hidden="1">
      <c r="A10453">
        <v>2008</v>
      </c>
      <c r="B10453" t="s">
        <v>90</v>
      </c>
      <c r="C10453" t="s">
        <v>81</v>
      </c>
      <c r="D10453" t="s">
        <v>43</v>
      </c>
      <c r="E10453">
        <v>-15054</v>
      </c>
    </row>
    <row r="10454" spans="1:6" hidden="1">
      <c r="A10454">
        <v>2008</v>
      </c>
      <c r="B10454" t="s">
        <v>90</v>
      </c>
      <c r="C10454" t="s">
        <v>81</v>
      </c>
      <c r="D10454" t="s">
        <v>44</v>
      </c>
      <c r="E10454">
        <v>0</v>
      </c>
    </row>
    <row r="10455" spans="1:6" hidden="1">
      <c r="A10455">
        <v>2008</v>
      </c>
      <c r="B10455" t="s">
        <v>90</v>
      </c>
      <c r="C10455" t="s">
        <v>81</v>
      </c>
      <c r="D10455" t="s">
        <v>48</v>
      </c>
      <c r="E10455">
        <v>90546</v>
      </c>
    </row>
    <row r="10456" spans="1:6" hidden="1">
      <c r="A10456">
        <v>2008</v>
      </c>
      <c r="B10456" t="s">
        <v>90</v>
      </c>
      <c r="C10456" t="s">
        <v>81</v>
      </c>
      <c r="D10456" t="s">
        <v>49</v>
      </c>
      <c r="E10456">
        <v>90546</v>
      </c>
    </row>
    <row r="10457" spans="1:6" hidden="1">
      <c r="A10457">
        <v>2008</v>
      </c>
      <c r="B10457" t="s">
        <v>90</v>
      </c>
      <c r="C10457" t="s">
        <v>81</v>
      </c>
      <c r="D10457" t="s">
        <v>50</v>
      </c>
      <c r="E10457">
        <v>0</v>
      </c>
    </row>
    <row r="10458" spans="1:6" hidden="1">
      <c r="A10458">
        <v>2008</v>
      </c>
      <c r="B10458" t="s">
        <v>90</v>
      </c>
      <c r="C10458" t="s">
        <v>81</v>
      </c>
      <c r="D10458" t="s">
        <v>51</v>
      </c>
      <c r="E10458">
        <v>90546</v>
      </c>
    </row>
    <row r="10459" spans="1:6" hidden="1">
      <c r="A10459">
        <v>2008</v>
      </c>
      <c r="B10459" t="s">
        <v>90</v>
      </c>
      <c r="C10459" t="s">
        <v>81</v>
      </c>
      <c r="D10459" t="s">
        <v>52</v>
      </c>
      <c r="E10459">
        <v>0</v>
      </c>
    </row>
    <row r="10460" spans="1:6" hidden="1">
      <c r="A10460">
        <v>2008</v>
      </c>
      <c r="B10460" t="s">
        <v>90</v>
      </c>
      <c r="C10460" t="s">
        <v>81</v>
      </c>
      <c r="D10460" t="s">
        <v>53</v>
      </c>
      <c r="E10460">
        <v>0</v>
      </c>
    </row>
    <row r="10461" spans="1:6" hidden="1">
      <c r="A10461">
        <v>2008</v>
      </c>
      <c r="B10461" t="s">
        <v>90</v>
      </c>
      <c r="C10461" t="s">
        <v>81</v>
      </c>
      <c r="D10461" t="s">
        <v>54</v>
      </c>
      <c r="E10461">
        <v>0</v>
      </c>
    </row>
    <row r="10462" spans="1:6" hidden="1">
      <c r="A10462">
        <v>2008</v>
      </c>
      <c r="B10462" t="s">
        <v>90</v>
      </c>
      <c r="C10462" t="s">
        <v>81</v>
      </c>
      <c r="D10462" t="s">
        <v>59</v>
      </c>
      <c r="E10462">
        <v>505668</v>
      </c>
    </row>
    <row r="10463" spans="1:6" hidden="1">
      <c r="A10463">
        <v>2008</v>
      </c>
      <c r="B10463" t="s">
        <v>90</v>
      </c>
      <c r="C10463" t="s">
        <v>81</v>
      </c>
      <c r="D10463" t="s">
        <v>61</v>
      </c>
      <c r="E10463">
        <v>126209</v>
      </c>
    </row>
    <row r="10464" spans="1:6" hidden="1">
      <c r="A10464">
        <v>2008</v>
      </c>
      <c r="B10464" t="s">
        <v>90</v>
      </c>
      <c r="C10464" t="s">
        <v>81</v>
      </c>
      <c r="D10464" t="s">
        <v>64</v>
      </c>
      <c r="E10464">
        <v>379459</v>
      </c>
    </row>
    <row r="10465" spans="1:6" hidden="1">
      <c r="A10465">
        <v>2008</v>
      </c>
      <c r="B10465" t="s">
        <v>90</v>
      </c>
      <c r="C10465" t="s">
        <v>81</v>
      </c>
      <c r="D10465" t="s">
        <v>67</v>
      </c>
      <c r="E10465">
        <v>169576</v>
      </c>
    </row>
    <row r="10466" spans="1:6" hidden="1">
      <c r="A10466">
        <v>2008</v>
      </c>
      <c r="B10466" t="s">
        <v>90</v>
      </c>
      <c r="C10466" t="s">
        <v>81</v>
      </c>
      <c r="D10466" t="s">
        <v>69</v>
      </c>
      <c r="E10466">
        <v>144131</v>
      </c>
    </row>
    <row r="10467" spans="1:6" hidden="1">
      <c r="A10467">
        <v>2008</v>
      </c>
      <c r="B10467" t="s">
        <v>90</v>
      </c>
      <c r="C10467" t="s">
        <v>81</v>
      </c>
      <c r="D10467" t="s">
        <v>70</v>
      </c>
      <c r="E10467">
        <v>25445</v>
      </c>
    </row>
    <row r="10468" spans="1:6" hidden="1">
      <c r="A10468">
        <v>2008</v>
      </c>
      <c r="B10468" t="s">
        <v>90</v>
      </c>
      <c r="C10468" t="s">
        <v>81</v>
      </c>
      <c r="D10468" t="s">
        <v>86</v>
      </c>
      <c r="E10468">
        <v>34656804</v>
      </c>
    </row>
    <row r="10469" spans="1:6" hidden="1">
      <c r="A10469">
        <v>2008</v>
      </c>
      <c r="B10469" t="s">
        <v>90</v>
      </c>
      <c r="C10469" t="s">
        <v>81</v>
      </c>
      <c r="D10469" t="s">
        <v>87</v>
      </c>
      <c r="E10469">
        <v>34472912</v>
      </c>
    </row>
    <row r="10470" spans="1:6" hidden="1">
      <c r="A10470">
        <v>2008</v>
      </c>
      <c r="B10470" t="s">
        <v>90</v>
      </c>
      <c r="C10470" t="s">
        <v>81</v>
      </c>
      <c r="D10470" t="s">
        <v>88</v>
      </c>
      <c r="E10470">
        <v>183892</v>
      </c>
    </row>
    <row r="10471" spans="1:6" hidden="1">
      <c r="A10471">
        <v>2008</v>
      </c>
      <c r="B10471" t="s">
        <v>90</v>
      </c>
      <c r="C10471" t="s">
        <v>81</v>
      </c>
      <c r="D10471" t="s">
        <v>77</v>
      </c>
      <c r="E10471">
        <v>2413452</v>
      </c>
    </row>
    <row r="10472" spans="1:6" hidden="1">
      <c r="A10472">
        <v>2008</v>
      </c>
      <c r="B10472" t="s">
        <v>97</v>
      </c>
      <c r="C10472" t="s">
        <v>7</v>
      </c>
      <c r="D10472" t="s">
        <v>263</v>
      </c>
      <c r="E10472">
        <v>135105</v>
      </c>
    </row>
    <row r="10473" spans="1:6" hidden="1">
      <c r="A10473">
        <v>2008</v>
      </c>
      <c r="B10473" t="s">
        <v>97</v>
      </c>
      <c r="C10473" t="s">
        <v>7</v>
      </c>
      <c r="D10473" t="s">
        <v>8</v>
      </c>
      <c r="E10473">
        <v>0</v>
      </c>
      <c r="F10473">
        <v>20</v>
      </c>
    </row>
    <row r="10474" spans="1:6" hidden="1">
      <c r="A10474">
        <v>2008</v>
      </c>
      <c r="B10474" t="s">
        <v>97</v>
      </c>
      <c r="C10474" t="s">
        <v>7</v>
      </c>
      <c r="D10474" t="s">
        <v>9</v>
      </c>
      <c r="E10474">
        <v>0</v>
      </c>
      <c r="F10474">
        <v>20</v>
      </c>
    </row>
    <row r="10475" spans="1:6" hidden="1">
      <c r="A10475">
        <v>2008</v>
      </c>
      <c r="B10475" t="s">
        <v>97</v>
      </c>
      <c r="C10475" t="s">
        <v>10</v>
      </c>
      <c r="D10475" t="s">
        <v>11</v>
      </c>
      <c r="E10475">
        <v>735187</v>
      </c>
    </row>
    <row r="10476" spans="1:6" hidden="1">
      <c r="A10476">
        <v>2008</v>
      </c>
      <c r="B10476" t="s">
        <v>97</v>
      </c>
      <c r="C10476" t="s">
        <v>10</v>
      </c>
      <c r="D10476" t="s">
        <v>91</v>
      </c>
      <c r="E10476">
        <v>1227498</v>
      </c>
    </row>
    <row r="10477" spans="1:6" hidden="1">
      <c r="A10477">
        <v>2008</v>
      </c>
      <c r="B10477" t="s">
        <v>97</v>
      </c>
      <c r="C10477" t="s">
        <v>10</v>
      </c>
      <c r="D10477" t="s">
        <v>92</v>
      </c>
      <c r="E10477">
        <v>1110043</v>
      </c>
    </row>
    <row r="10478" spans="1:6" hidden="1">
      <c r="A10478">
        <v>2008</v>
      </c>
      <c r="B10478" t="s">
        <v>97</v>
      </c>
      <c r="C10478" t="s">
        <v>10</v>
      </c>
      <c r="D10478" t="s">
        <v>14</v>
      </c>
      <c r="E10478">
        <v>689119</v>
      </c>
    </row>
    <row r="10479" spans="1:6" hidden="1">
      <c r="A10479">
        <v>2008</v>
      </c>
      <c r="B10479" t="s">
        <v>97</v>
      </c>
      <c r="C10479" t="s">
        <v>10</v>
      </c>
      <c r="D10479" t="s">
        <v>17</v>
      </c>
      <c r="E10479">
        <v>1011161</v>
      </c>
    </row>
    <row r="10480" spans="1:6" hidden="1">
      <c r="A10480">
        <v>2008</v>
      </c>
      <c r="B10480" t="s">
        <v>97</v>
      </c>
      <c r="C10480" t="s">
        <v>10</v>
      </c>
      <c r="D10480" t="s">
        <v>18</v>
      </c>
      <c r="E10480">
        <v>962421</v>
      </c>
    </row>
    <row r="10481" spans="1:6" hidden="1">
      <c r="A10481">
        <v>2008</v>
      </c>
      <c r="B10481" t="s">
        <v>97</v>
      </c>
      <c r="C10481" t="s">
        <v>10</v>
      </c>
      <c r="D10481" t="s">
        <v>19</v>
      </c>
      <c r="E10481">
        <v>1166310</v>
      </c>
    </row>
    <row r="10482" spans="1:6" hidden="1">
      <c r="A10482">
        <v>2008</v>
      </c>
      <c r="B10482" t="s">
        <v>97</v>
      </c>
      <c r="C10482" t="s">
        <v>10</v>
      </c>
      <c r="D10482" t="s">
        <v>21</v>
      </c>
      <c r="E10482">
        <v>852642</v>
      </c>
    </row>
    <row r="10483" spans="1:6" hidden="1">
      <c r="A10483">
        <v>2008</v>
      </c>
      <c r="B10483" t="s">
        <v>97</v>
      </c>
      <c r="C10483" t="s">
        <v>10</v>
      </c>
      <c r="D10483" t="s">
        <v>22</v>
      </c>
      <c r="E10483">
        <v>673205</v>
      </c>
    </row>
    <row r="10484" spans="1:6" hidden="1">
      <c r="A10484">
        <v>2008</v>
      </c>
      <c r="B10484" t="s">
        <v>97</v>
      </c>
      <c r="C10484" t="s">
        <v>23</v>
      </c>
      <c r="D10484" t="s">
        <v>24</v>
      </c>
      <c r="E10484">
        <v>503717</v>
      </c>
    </row>
    <row r="10485" spans="1:6" hidden="1">
      <c r="A10485">
        <v>2008</v>
      </c>
      <c r="B10485" t="s">
        <v>97</v>
      </c>
      <c r="C10485" t="s">
        <v>23</v>
      </c>
      <c r="D10485" t="s">
        <v>25</v>
      </c>
      <c r="E10485">
        <v>406844</v>
      </c>
    </row>
    <row r="10486" spans="1:6" hidden="1">
      <c r="A10486">
        <v>2008</v>
      </c>
      <c r="B10486" t="s">
        <v>97</v>
      </c>
      <c r="C10486" t="s">
        <v>23</v>
      </c>
      <c r="D10486" t="s">
        <v>26</v>
      </c>
      <c r="E10486">
        <v>96873</v>
      </c>
    </row>
    <row r="10487" spans="1:6" hidden="1">
      <c r="A10487">
        <v>2008</v>
      </c>
      <c r="B10487" t="s">
        <v>97</v>
      </c>
      <c r="C10487" t="s">
        <v>23</v>
      </c>
      <c r="D10487" t="s">
        <v>27</v>
      </c>
      <c r="E10487">
        <v>34662</v>
      </c>
    </row>
    <row r="10488" spans="1:6" hidden="1">
      <c r="A10488">
        <v>2008</v>
      </c>
      <c r="B10488" t="s">
        <v>97</v>
      </c>
      <c r="C10488" t="s">
        <v>23</v>
      </c>
      <c r="D10488" t="s">
        <v>29</v>
      </c>
      <c r="E10488">
        <v>34662</v>
      </c>
    </row>
    <row r="10489" spans="1:6" hidden="1">
      <c r="A10489">
        <v>2008</v>
      </c>
      <c r="B10489" t="s">
        <v>97</v>
      </c>
      <c r="C10489" t="s">
        <v>23</v>
      </c>
      <c r="D10489" t="s">
        <v>33</v>
      </c>
      <c r="E10489">
        <v>1405873</v>
      </c>
    </row>
    <row r="10490" spans="1:6" hidden="1">
      <c r="A10490">
        <v>2008</v>
      </c>
      <c r="B10490" t="s">
        <v>97</v>
      </c>
      <c r="C10490" t="s">
        <v>23</v>
      </c>
      <c r="D10490" t="s">
        <v>34</v>
      </c>
      <c r="E10490">
        <v>1484522</v>
      </c>
    </row>
    <row r="10491" spans="1:6" hidden="1">
      <c r="A10491">
        <v>2008</v>
      </c>
      <c r="B10491" t="s">
        <v>97</v>
      </c>
      <c r="C10491" t="s">
        <v>23</v>
      </c>
      <c r="D10491" t="s">
        <v>35</v>
      </c>
      <c r="E10491">
        <v>1244060</v>
      </c>
    </row>
    <row r="10492" spans="1:6" hidden="1">
      <c r="A10492">
        <v>2008</v>
      </c>
      <c r="B10492" t="s">
        <v>97</v>
      </c>
      <c r="C10492" t="s">
        <v>23</v>
      </c>
      <c r="D10492" t="s">
        <v>36</v>
      </c>
      <c r="E10492">
        <v>48740</v>
      </c>
    </row>
    <row r="10493" spans="1:6" hidden="1">
      <c r="A10493">
        <v>2008</v>
      </c>
      <c r="B10493" t="s">
        <v>97</v>
      </c>
      <c r="C10493" t="s">
        <v>23</v>
      </c>
      <c r="D10493" t="s">
        <v>37</v>
      </c>
      <c r="E10493">
        <v>48740</v>
      </c>
    </row>
    <row r="10494" spans="1:6" hidden="1">
      <c r="A10494">
        <v>2008</v>
      </c>
      <c r="B10494" t="s">
        <v>97</v>
      </c>
      <c r="C10494" t="s">
        <v>23</v>
      </c>
      <c r="D10494" t="s">
        <v>38</v>
      </c>
      <c r="E10494">
        <v>0</v>
      </c>
    </row>
    <row r="10495" spans="1:6" hidden="1">
      <c r="A10495">
        <v>2008</v>
      </c>
      <c r="B10495" t="s">
        <v>97</v>
      </c>
      <c r="C10495" t="s">
        <v>23</v>
      </c>
      <c r="D10495" t="s">
        <v>39</v>
      </c>
      <c r="E10495">
        <v>0</v>
      </c>
    </row>
    <row r="10496" spans="1:6" hidden="1">
      <c r="A10496">
        <v>2008</v>
      </c>
      <c r="B10496" t="s">
        <v>97</v>
      </c>
      <c r="C10496" t="s">
        <v>23</v>
      </c>
      <c r="D10496" t="s">
        <v>93</v>
      </c>
      <c r="E10496">
        <v>0</v>
      </c>
      <c r="F10496">
        <v>20</v>
      </c>
    </row>
    <row r="10497" spans="1:6" hidden="1">
      <c r="A10497">
        <v>2008</v>
      </c>
      <c r="B10497" t="s">
        <v>97</v>
      </c>
      <c r="C10497" t="s">
        <v>23</v>
      </c>
      <c r="D10497" t="s">
        <v>94</v>
      </c>
      <c r="E10497">
        <v>0</v>
      </c>
      <c r="F10497">
        <v>20</v>
      </c>
    </row>
    <row r="10498" spans="1:6" hidden="1">
      <c r="A10498">
        <v>2008</v>
      </c>
      <c r="B10498" t="s">
        <v>97</v>
      </c>
      <c r="C10498" t="s">
        <v>23</v>
      </c>
      <c r="D10498" t="s">
        <v>95</v>
      </c>
      <c r="E10498">
        <v>0</v>
      </c>
      <c r="F10498">
        <v>20</v>
      </c>
    </row>
    <row r="10499" spans="1:6" hidden="1">
      <c r="A10499">
        <v>2008</v>
      </c>
      <c r="B10499" t="s">
        <v>97</v>
      </c>
      <c r="C10499" t="s">
        <v>23</v>
      </c>
      <c r="D10499" t="s">
        <v>96</v>
      </c>
      <c r="E10499">
        <v>0</v>
      </c>
      <c r="F10499">
        <v>20</v>
      </c>
    </row>
    <row r="10500" spans="1:6" hidden="1">
      <c r="A10500">
        <v>2008</v>
      </c>
      <c r="B10500" t="s">
        <v>97</v>
      </c>
      <c r="C10500" t="s">
        <v>23</v>
      </c>
      <c r="D10500" t="s">
        <v>40</v>
      </c>
      <c r="E10500">
        <v>-127389</v>
      </c>
    </row>
    <row r="10501" spans="1:6" hidden="1">
      <c r="A10501">
        <v>2008</v>
      </c>
      <c r="B10501" t="s">
        <v>97</v>
      </c>
      <c r="C10501" t="s">
        <v>23</v>
      </c>
      <c r="D10501" t="s">
        <v>41</v>
      </c>
      <c r="E10501">
        <v>10075</v>
      </c>
    </row>
    <row r="10502" spans="1:6" hidden="1">
      <c r="A10502">
        <v>2008</v>
      </c>
      <c r="B10502" t="s">
        <v>97</v>
      </c>
      <c r="C10502" t="s">
        <v>23</v>
      </c>
      <c r="D10502" t="s">
        <v>42</v>
      </c>
      <c r="E10502">
        <v>-65498</v>
      </c>
    </row>
    <row r="10503" spans="1:6" hidden="1">
      <c r="A10503">
        <v>2008</v>
      </c>
      <c r="B10503" t="s">
        <v>97</v>
      </c>
      <c r="C10503" t="s">
        <v>23</v>
      </c>
      <c r="D10503" t="s">
        <v>43</v>
      </c>
      <c r="E10503">
        <v>-71967</v>
      </c>
    </row>
    <row r="10504" spans="1:6" hidden="1">
      <c r="A10504">
        <v>2008</v>
      </c>
      <c r="B10504" t="s">
        <v>97</v>
      </c>
      <c r="C10504" t="s">
        <v>23</v>
      </c>
      <c r="D10504" t="s">
        <v>44</v>
      </c>
      <c r="E10504">
        <v>0</v>
      </c>
    </row>
    <row r="10505" spans="1:6" hidden="1">
      <c r="A10505">
        <v>2008</v>
      </c>
      <c r="B10505" t="s">
        <v>97</v>
      </c>
      <c r="C10505" t="s">
        <v>23</v>
      </c>
      <c r="D10505" t="s">
        <v>45</v>
      </c>
      <c r="E10505">
        <v>76281</v>
      </c>
    </row>
    <row r="10506" spans="1:6" hidden="1">
      <c r="A10506">
        <v>2008</v>
      </c>
      <c r="B10506" t="s">
        <v>97</v>
      </c>
      <c r="C10506" t="s">
        <v>23</v>
      </c>
      <c r="D10506" t="s">
        <v>46</v>
      </c>
      <c r="E10506">
        <v>76281</v>
      </c>
    </row>
    <row r="10507" spans="1:6" hidden="1">
      <c r="A10507">
        <v>2008</v>
      </c>
      <c r="B10507" t="s">
        <v>97</v>
      </c>
      <c r="C10507" t="s">
        <v>23</v>
      </c>
      <c r="D10507" t="s">
        <v>47</v>
      </c>
      <c r="E10507">
        <v>0</v>
      </c>
    </row>
    <row r="10508" spans="1:6" hidden="1">
      <c r="A10508">
        <v>2008</v>
      </c>
      <c r="B10508" t="s">
        <v>97</v>
      </c>
      <c r="C10508" t="s">
        <v>23</v>
      </c>
      <c r="D10508" t="s">
        <v>48</v>
      </c>
      <c r="E10508">
        <v>8196</v>
      </c>
    </row>
    <row r="10509" spans="1:6" hidden="1">
      <c r="A10509">
        <v>2008</v>
      </c>
      <c r="B10509" t="s">
        <v>97</v>
      </c>
      <c r="C10509" t="s">
        <v>23</v>
      </c>
      <c r="D10509" t="s">
        <v>55</v>
      </c>
      <c r="E10509">
        <v>8196</v>
      </c>
    </row>
    <row r="10510" spans="1:6" hidden="1">
      <c r="A10510">
        <v>2008</v>
      </c>
      <c r="B10510" t="s">
        <v>97</v>
      </c>
      <c r="C10510" t="s">
        <v>23</v>
      </c>
      <c r="D10510" t="s">
        <v>59</v>
      </c>
      <c r="E10510">
        <v>258476</v>
      </c>
    </row>
    <row r="10511" spans="1:6" hidden="1">
      <c r="A10511">
        <v>2008</v>
      </c>
      <c r="B10511" t="s">
        <v>97</v>
      </c>
      <c r="C10511" t="s">
        <v>23</v>
      </c>
      <c r="D10511" t="s">
        <v>60</v>
      </c>
      <c r="E10511">
        <v>826</v>
      </c>
    </row>
    <row r="10512" spans="1:6" hidden="1">
      <c r="A10512">
        <v>2008</v>
      </c>
      <c r="B10512" t="s">
        <v>97</v>
      </c>
      <c r="C10512" t="s">
        <v>23</v>
      </c>
      <c r="D10512" t="s">
        <v>61</v>
      </c>
      <c r="E10512">
        <v>213157</v>
      </c>
    </row>
    <row r="10513" spans="1:5" hidden="1">
      <c r="A10513">
        <v>2008</v>
      </c>
      <c r="B10513" t="s">
        <v>97</v>
      </c>
      <c r="C10513" t="s">
        <v>23</v>
      </c>
      <c r="D10513" t="s">
        <v>64</v>
      </c>
      <c r="E10513">
        <v>44493</v>
      </c>
    </row>
    <row r="10514" spans="1:5" hidden="1">
      <c r="A10514">
        <v>2008</v>
      </c>
      <c r="B10514" t="s">
        <v>97</v>
      </c>
      <c r="C10514" t="s">
        <v>23</v>
      </c>
      <c r="D10514" t="s">
        <v>66</v>
      </c>
      <c r="E10514">
        <v>313668</v>
      </c>
    </row>
    <row r="10515" spans="1:5" hidden="1">
      <c r="A10515">
        <v>2008</v>
      </c>
      <c r="B10515" t="s">
        <v>97</v>
      </c>
      <c r="C10515" t="s">
        <v>23</v>
      </c>
      <c r="D10515" t="s">
        <v>67</v>
      </c>
      <c r="E10515">
        <v>0</v>
      </c>
    </row>
    <row r="10516" spans="1:5" hidden="1">
      <c r="A10516">
        <v>2008</v>
      </c>
      <c r="B10516" t="s">
        <v>97</v>
      </c>
      <c r="C10516" t="s">
        <v>23</v>
      </c>
      <c r="D10516" t="s">
        <v>68</v>
      </c>
      <c r="E10516">
        <v>0</v>
      </c>
    </row>
    <row r="10517" spans="1:5" hidden="1">
      <c r="A10517">
        <v>2008</v>
      </c>
      <c r="B10517" t="s">
        <v>97</v>
      </c>
      <c r="C10517" t="s">
        <v>23</v>
      </c>
      <c r="D10517" t="s">
        <v>70</v>
      </c>
      <c r="E10517">
        <v>0</v>
      </c>
    </row>
    <row r="10518" spans="1:5" hidden="1">
      <c r="A10518">
        <v>2008</v>
      </c>
      <c r="B10518" t="s">
        <v>97</v>
      </c>
      <c r="C10518" t="s">
        <v>23</v>
      </c>
      <c r="D10518" t="s">
        <v>71</v>
      </c>
      <c r="E10518">
        <v>3598</v>
      </c>
    </row>
    <row r="10519" spans="1:5" hidden="1">
      <c r="A10519">
        <v>2008</v>
      </c>
      <c r="B10519" t="s">
        <v>97</v>
      </c>
      <c r="C10519" t="s">
        <v>23</v>
      </c>
      <c r="D10519" t="s">
        <v>72</v>
      </c>
      <c r="E10519">
        <v>641191</v>
      </c>
    </row>
    <row r="10520" spans="1:5" hidden="1">
      <c r="A10520">
        <v>2008</v>
      </c>
      <c r="B10520" t="s">
        <v>97</v>
      </c>
      <c r="C10520" t="s">
        <v>23</v>
      </c>
      <c r="D10520" t="s">
        <v>76</v>
      </c>
      <c r="E10520">
        <v>175839</v>
      </c>
    </row>
    <row r="10521" spans="1:5" hidden="1">
      <c r="A10521">
        <v>2008</v>
      </c>
      <c r="B10521" t="s">
        <v>97</v>
      </c>
      <c r="C10521" t="s">
        <v>23</v>
      </c>
      <c r="D10521" t="s">
        <v>77</v>
      </c>
      <c r="E10521">
        <v>117455</v>
      </c>
    </row>
    <row r="10522" spans="1:5" hidden="1">
      <c r="A10522">
        <v>2008</v>
      </c>
      <c r="B10522" t="s">
        <v>97</v>
      </c>
      <c r="C10522" t="s">
        <v>23</v>
      </c>
      <c r="D10522" t="s">
        <v>78</v>
      </c>
      <c r="E10522">
        <v>140974</v>
      </c>
    </row>
    <row r="10523" spans="1:5" hidden="1">
      <c r="A10523">
        <v>2008</v>
      </c>
      <c r="B10523" t="s">
        <v>97</v>
      </c>
      <c r="C10523" t="s">
        <v>23</v>
      </c>
      <c r="D10523" t="s">
        <v>79</v>
      </c>
      <c r="E10523">
        <v>34859</v>
      </c>
    </row>
    <row r="10524" spans="1:5" hidden="1">
      <c r="A10524">
        <v>2008</v>
      </c>
      <c r="B10524" t="s">
        <v>97</v>
      </c>
      <c r="C10524" t="s">
        <v>23</v>
      </c>
      <c r="D10524" t="s">
        <v>80</v>
      </c>
      <c r="E10524">
        <v>6</v>
      </c>
    </row>
    <row r="10525" spans="1:5" hidden="1">
      <c r="A10525">
        <v>2008</v>
      </c>
      <c r="B10525" t="s">
        <v>97</v>
      </c>
      <c r="C10525" t="s">
        <v>81</v>
      </c>
      <c r="D10525" t="s">
        <v>30</v>
      </c>
      <c r="E10525">
        <v>0</v>
      </c>
    </row>
    <row r="10526" spans="1:5" hidden="1">
      <c r="A10526">
        <v>2008</v>
      </c>
      <c r="B10526" t="s">
        <v>97</v>
      </c>
      <c r="C10526" t="s">
        <v>81</v>
      </c>
      <c r="D10526" t="s">
        <v>32</v>
      </c>
      <c r="E10526">
        <v>0</v>
      </c>
    </row>
    <row r="10527" spans="1:5" hidden="1">
      <c r="A10527">
        <v>2008</v>
      </c>
      <c r="B10527" t="s">
        <v>97</v>
      </c>
      <c r="C10527" t="s">
        <v>81</v>
      </c>
      <c r="D10527" t="s">
        <v>33</v>
      </c>
      <c r="E10527">
        <v>1679175</v>
      </c>
    </row>
    <row r="10528" spans="1:5" hidden="1">
      <c r="A10528">
        <v>2008</v>
      </c>
      <c r="B10528" t="s">
        <v>97</v>
      </c>
      <c r="C10528" t="s">
        <v>81</v>
      </c>
      <c r="D10528" t="s">
        <v>34</v>
      </c>
      <c r="E10528">
        <v>1699867</v>
      </c>
    </row>
    <row r="10529" spans="1:6" hidden="1">
      <c r="A10529">
        <v>2008</v>
      </c>
      <c r="B10529" t="s">
        <v>97</v>
      </c>
      <c r="C10529" t="s">
        <v>81</v>
      </c>
      <c r="D10529" t="s">
        <v>35</v>
      </c>
      <c r="E10529">
        <v>2199948</v>
      </c>
    </row>
    <row r="10530" spans="1:6" hidden="1">
      <c r="A10530">
        <v>2008</v>
      </c>
      <c r="B10530" t="s">
        <v>97</v>
      </c>
      <c r="C10530" t="s">
        <v>81</v>
      </c>
      <c r="D10530" t="s">
        <v>36</v>
      </c>
      <c r="E10530">
        <v>35395</v>
      </c>
    </row>
    <row r="10531" spans="1:6" hidden="1">
      <c r="A10531">
        <v>2008</v>
      </c>
      <c r="B10531" t="s">
        <v>97</v>
      </c>
      <c r="C10531" t="s">
        <v>81</v>
      </c>
      <c r="D10531" t="s">
        <v>37</v>
      </c>
      <c r="E10531">
        <v>35395</v>
      </c>
    </row>
    <row r="10532" spans="1:6" hidden="1">
      <c r="A10532">
        <v>2008</v>
      </c>
      <c r="B10532" t="s">
        <v>97</v>
      </c>
      <c r="C10532" t="s">
        <v>81</v>
      </c>
      <c r="D10532" t="s">
        <v>38</v>
      </c>
      <c r="E10532">
        <v>0</v>
      </c>
    </row>
    <row r="10533" spans="1:6" hidden="1">
      <c r="A10533">
        <v>2008</v>
      </c>
      <c r="B10533" t="s">
        <v>97</v>
      </c>
      <c r="C10533" t="s">
        <v>81</v>
      </c>
      <c r="D10533" t="s">
        <v>39</v>
      </c>
      <c r="E10533">
        <v>0</v>
      </c>
    </row>
    <row r="10534" spans="1:6" hidden="1">
      <c r="A10534">
        <v>2008</v>
      </c>
      <c r="B10534" t="s">
        <v>97</v>
      </c>
      <c r="C10534" t="s">
        <v>81</v>
      </c>
      <c r="D10534" t="s">
        <v>93</v>
      </c>
      <c r="E10534">
        <v>0</v>
      </c>
      <c r="F10534">
        <v>20</v>
      </c>
    </row>
    <row r="10535" spans="1:6" hidden="1">
      <c r="A10535">
        <v>2008</v>
      </c>
      <c r="B10535" t="s">
        <v>97</v>
      </c>
      <c r="C10535" t="s">
        <v>81</v>
      </c>
      <c r="D10535" t="s">
        <v>94</v>
      </c>
      <c r="E10535">
        <v>0</v>
      </c>
      <c r="F10535">
        <v>20</v>
      </c>
    </row>
    <row r="10536" spans="1:6" hidden="1">
      <c r="A10536">
        <v>2008</v>
      </c>
      <c r="B10536" t="s">
        <v>97</v>
      </c>
      <c r="C10536" t="s">
        <v>81</v>
      </c>
      <c r="D10536" t="s">
        <v>95</v>
      </c>
      <c r="E10536">
        <v>0</v>
      </c>
      <c r="F10536">
        <v>20</v>
      </c>
    </row>
    <row r="10537" spans="1:6" hidden="1">
      <c r="A10537">
        <v>2008</v>
      </c>
      <c r="B10537" t="s">
        <v>97</v>
      </c>
      <c r="C10537" t="s">
        <v>81</v>
      </c>
      <c r="D10537" t="s">
        <v>96</v>
      </c>
      <c r="E10537">
        <v>0</v>
      </c>
      <c r="F10537">
        <v>20</v>
      </c>
    </row>
    <row r="10538" spans="1:6" hidden="1">
      <c r="A10538">
        <v>2008</v>
      </c>
      <c r="B10538" t="s">
        <v>97</v>
      </c>
      <c r="C10538" t="s">
        <v>81</v>
      </c>
      <c r="D10538" t="s">
        <v>40</v>
      </c>
      <c r="E10538">
        <v>-56087</v>
      </c>
    </row>
    <row r="10539" spans="1:6" hidden="1">
      <c r="A10539">
        <v>2008</v>
      </c>
      <c r="B10539" t="s">
        <v>97</v>
      </c>
      <c r="C10539" t="s">
        <v>81</v>
      </c>
      <c r="D10539" t="s">
        <v>41</v>
      </c>
      <c r="E10539">
        <v>826</v>
      </c>
    </row>
    <row r="10540" spans="1:6" hidden="1">
      <c r="A10540">
        <v>2008</v>
      </c>
      <c r="B10540" t="s">
        <v>97</v>
      </c>
      <c r="C10540" t="s">
        <v>81</v>
      </c>
      <c r="D10540" t="s">
        <v>42</v>
      </c>
      <c r="E10540">
        <v>0</v>
      </c>
    </row>
    <row r="10541" spans="1:6" hidden="1">
      <c r="A10541">
        <v>2008</v>
      </c>
      <c r="B10541" t="s">
        <v>97</v>
      </c>
      <c r="C10541" t="s">
        <v>81</v>
      </c>
      <c r="D10541" t="s">
        <v>43</v>
      </c>
      <c r="E10541">
        <v>-56913</v>
      </c>
    </row>
    <row r="10542" spans="1:6" hidden="1">
      <c r="A10542">
        <v>2008</v>
      </c>
      <c r="B10542" t="s">
        <v>97</v>
      </c>
      <c r="C10542" t="s">
        <v>81</v>
      </c>
      <c r="D10542" t="s">
        <v>44</v>
      </c>
      <c r="E10542">
        <v>0</v>
      </c>
    </row>
    <row r="10543" spans="1:6" hidden="1">
      <c r="A10543">
        <v>2008</v>
      </c>
      <c r="B10543" t="s">
        <v>97</v>
      </c>
      <c r="C10543" t="s">
        <v>81</v>
      </c>
      <c r="D10543" t="s">
        <v>48</v>
      </c>
      <c r="E10543">
        <v>321864</v>
      </c>
    </row>
    <row r="10544" spans="1:6" hidden="1">
      <c r="A10544">
        <v>2008</v>
      </c>
      <c r="B10544" t="s">
        <v>97</v>
      </c>
      <c r="C10544" t="s">
        <v>81</v>
      </c>
      <c r="D10544" t="s">
        <v>49</v>
      </c>
      <c r="E10544">
        <v>321864</v>
      </c>
    </row>
    <row r="10545" spans="1:5" hidden="1">
      <c r="A10545">
        <v>2008</v>
      </c>
      <c r="B10545" t="s">
        <v>97</v>
      </c>
      <c r="C10545" t="s">
        <v>81</v>
      </c>
      <c r="D10545" t="s">
        <v>50</v>
      </c>
      <c r="E10545">
        <v>187490</v>
      </c>
    </row>
    <row r="10546" spans="1:5" hidden="1">
      <c r="A10546">
        <v>2008</v>
      </c>
      <c r="B10546" t="s">
        <v>97</v>
      </c>
      <c r="C10546" t="s">
        <v>81</v>
      </c>
      <c r="D10546" t="s">
        <v>51</v>
      </c>
      <c r="E10546">
        <v>8196</v>
      </c>
    </row>
    <row r="10547" spans="1:5" hidden="1">
      <c r="A10547">
        <v>2008</v>
      </c>
      <c r="B10547" t="s">
        <v>97</v>
      </c>
      <c r="C10547" t="s">
        <v>81</v>
      </c>
      <c r="D10547" t="s">
        <v>52</v>
      </c>
      <c r="E10547">
        <v>191675</v>
      </c>
    </row>
    <row r="10548" spans="1:5" hidden="1">
      <c r="A10548">
        <v>2008</v>
      </c>
      <c r="B10548" t="s">
        <v>97</v>
      </c>
      <c r="C10548" t="s">
        <v>81</v>
      </c>
      <c r="D10548" t="s">
        <v>53</v>
      </c>
      <c r="E10548">
        <v>-65498</v>
      </c>
    </row>
    <row r="10549" spans="1:5" hidden="1">
      <c r="A10549">
        <v>2008</v>
      </c>
      <c r="B10549" t="s">
        <v>97</v>
      </c>
      <c r="C10549" t="s">
        <v>81</v>
      </c>
      <c r="D10549" t="s">
        <v>54</v>
      </c>
      <c r="E10549">
        <v>0</v>
      </c>
    </row>
    <row r="10550" spans="1:5" hidden="1">
      <c r="A10550">
        <v>2008</v>
      </c>
      <c r="B10550" t="s">
        <v>97</v>
      </c>
      <c r="C10550" t="s">
        <v>81</v>
      </c>
      <c r="D10550" t="s">
        <v>59</v>
      </c>
      <c r="E10550">
        <v>224978</v>
      </c>
    </row>
    <row r="10551" spans="1:5" hidden="1">
      <c r="A10551">
        <v>2008</v>
      </c>
      <c r="B10551" t="s">
        <v>97</v>
      </c>
      <c r="C10551" t="s">
        <v>81</v>
      </c>
      <c r="D10551" t="s">
        <v>60</v>
      </c>
      <c r="E10551">
        <v>224978</v>
      </c>
    </row>
    <row r="10552" spans="1:5" hidden="1">
      <c r="A10552">
        <v>2008</v>
      </c>
      <c r="B10552" t="s">
        <v>97</v>
      </c>
      <c r="C10552" t="s">
        <v>81</v>
      </c>
      <c r="D10552" t="s">
        <v>61</v>
      </c>
      <c r="E10552">
        <v>0</v>
      </c>
    </row>
    <row r="10553" spans="1:5" hidden="1">
      <c r="A10553">
        <v>2008</v>
      </c>
      <c r="B10553" t="s">
        <v>97</v>
      </c>
      <c r="C10553" t="s">
        <v>81</v>
      </c>
      <c r="D10553" t="s">
        <v>64</v>
      </c>
      <c r="E10553">
        <v>0</v>
      </c>
    </row>
    <row r="10554" spans="1:5" hidden="1">
      <c r="A10554">
        <v>2008</v>
      </c>
      <c r="B10554" t="s">
        <v>97</v>
      </c>
      <c r="C10554" t="s">
        <v>81</v>
      </c>
      <c r="D10554" t="s">
        <v>67</v>
      </c>
      <c r="E10554">
        <v>0</v>
      </c>
    </row>
    <row r="10555" spans="1:5" hidden="1">
      <c r="A10555">
        <v>2008</v>
      </c>
      <c r="B10555" t="s">
        <v>97</v>
      </c>
      <c r="C10555" t="s">
        <v>81</v>
      </c>
      <c r="D10555" t="s">
        <v>69</v>
      </c>
      <c r="E10555">
        <v>0</v>
      </c>
    </row>
    <row r="10556" spans="1:5" hidden="1">
      <c r="A10556">
        <v>2008</v>
      </c>
      <c r="B10556" t="s">
        <v>97</v>
      </c>
      <c r="C10556" t="s">
        <v>81</v>
      </c>
      <c r="D10556" t="s">
        <v>70</v>
      </c>
      <c r="E10556">
        <v>0</v>
      </c>
    </row>
    <row r="10557" spans="1:5" hidden="1">
      <c r="A10557">
        <v>2008</v>
      </c>
      <c r="B10557" t="s">
        <v>97</v>
      </c>
      <c r="C10557" t="s">
        <v>81</v>
      </c>
      <c r="D10557" t="s">
        <v>86</v>
      </c>
      <c r="E10557">
        <v>1868689</v>
      </c>
    </row>
    <row r="10558" spans="1:5" hidden="1">
      <c r="A10558">
        <v>2008</v>
      </c>
      <c r="B10558" t="s">
        <v>97</v>
      </c>
      <c r="C10558" t="s">
        <v>81</v>
      </c>
      <c r="D10558" t="s">
        <v>87</v>
      </c>
      <c r="E10558">
        <v>1848922</v>
      </c>
    </row>
    <row r="10559" spans="1:5" hidden="1">
      <c r="A10559">
        <v>2008</v>
      </c>
      <c r="B10559" t="s">
        <v>97</v>
      </c>
      <c r="C10559" t="s">
        <v>81</v>
      </c>
      <c r="D10559" t="s">
        <v>88</v>
      </c>
      <c r="E10559">
        <v>19767</v>
      </c>
    </row>
    <row r="10560" spans="1:5" hidden="1">
      <c r="A10560">
        <v>2008</v>
      </c>
      <c r="B10560" t="s">
        <v>97</v>
      </c>
      <c r="C10560" t="s">
        <v>81</v>
      </c>
      <c r="D10560" t="s">
        <v>77</v>
      </c>
      <c r="E10560">
        <v>117455</v>
      </c>
    </row>
    <row r="10561" spans="1:6" hidden="1">
      <c r="A10561">
        <v>2008</v>
      </c>
      <c r="B10561" t="s">
        <v>98</v>
      </c>
      <c r="C10561" t="s">
        <v>7</v>
      </c>
      <c r="D10561" t="s">
        <v>263</v>
      </c>
      <c r="E10561">
        <v>12049</v>
      </c>
    </row>
    <row r="10562" spans="1:6" hidden="1">
      <c r="A10562">
        <v>2008</v>
      </c>
      <c r="B10562" t="s">
        <v>98</v>
      </c>
      <c r="C10562" t="s">
        <v>7</v>
      </c>
      <c r="D10562" t="s">
        <v>8</v>
      </c>
      <c r="E10562">
        <v>211269</v>
      </c>
    </row>
    <row r="10563" spans="1:6" hidden="1">
      <c r="A10563">
        <v>2008</v>
      </c>
      <c r="B10563" t="s">
        <v>98</v>
      </c>
      <c r="C10563" t="s">
        <v>7</v>
      </c>
      <c r="D10563" t="s">
        <v>9</v>
      </c>
      <c r="E10563">
        <v>406639</v>
      </c>
    </row>
    <row r="10564" spans="1:6" hidden="1">
      <c r="A10564">
        <v>2008</v>
      </c>
      <c r="B10564" t="s">
        <v>98</v>
      </c>
      <c r="C10564" t="s">
        <v>10</v>
      </c>
      <c r="D10564" t="s">
        <v>11</v>
      </c>
      <c r="E10564">
        <v>-571745</v>
      </c>
    </row>
    <row r="10565" spans="1:6" hidden="1">
      <c r="A10565">
        <v>2008</v>
      </c>
      <c r="B10565" t="s">
        <v>98</v>
      </c>
      <c r="C10565" t="s">
        <v>10</v>
      </c>
      <c r="D10565" t="s">
        <v>91</v>
      </c>
      <c r="E10565">
        <v>3677056</v>
      </c>
    </row>
    <row r="10566" spans="1:6" hidden="1">
      <c r="A10566">
        <v>2008</v>
      </c>
      <c r="B10566" t="s">
        <v>98</v>
      </c>
      <c r="C10566" t="s">
        <v>10</v>
      </c>
      <c r="D10566" t="s">
        <v>92</v>
      </c>
      <c r="E10566">
        <v>2859477</v>
      </c>
    </row>
    <row r="10567" spans="1:6" hidden="1">
      <c r="A10567">
        <v>2008</v>
      </c>
      <c r="B10567" t="s">
        <v>98</v>
      </c>
      <c r="C10567" t="s">
        <v>10</v>
      </c>
      <c r="D10567" t="s">
        <v>14</v>
      </c>
      <c r="E10567">
        <v>817579</v>
      </c>
    </row>
    <row r="10568" spans="1:6" hidden="1">
      <c r="A10568">
        <v>2008</v>
      </c>
      <c r="B10568" t="s">
        <v>98</v>
      </c>
      <c r="C10568" t="s">
        <v>10</v>
      </c>
      <c r="D10568" t="s">
        <v>17</v>
      </c>
      <c r="E10568">
        <v>0</v>
      </c>
      <c r="F10568">
        <v>20</v>
      </c>
    </row>
    <row r="10569" spans="1:6" hidden="1">
      <c r="A10569">
        <v>2008</v>
      </c>
      <c r="B10569" t="s">
        <v>98</v>
      </c>
      <c r="C10569" t="s">
        <v>10</v>
      </c>
      <c r="D10569" t="s">
        <v>18</v>
      </c>
      <c r="E10569">
        <v>3204846</v>
      </c>
    </row>
    <row r="10570" spans="1:6" hidden="1">
      <c r="A10570">
        <v>2008</v>
      </c>
      <c r="B10570" t="s">
        <v>98</v>
      </c>
      <c r="C10570" t="s">
        <v>10</v>
      </c>
      <c r="D10570" t="s">
        <v>19</v>
      </c>
      <c r="E10570">
        <v>4695959</v>
      </c>
    </row>
    <row r="10571" spans="1:6" hidden="1">
      <c r="A10571">
        <v>2008</v>
      </c>
      <c r="B10571" t="s">
        <v>98</v>
      </c>
      <c r="C10571" t="s">
        <v>10</v>
      </c>
      <c r="D10571" t="s">
        <v>20</v>
      </c>
      <c r="E10571">
        <v>2664297</v>
      </c>
    </row>
    <row r="10572" spans="1:6" hidden="1">
      <c r="A10572">
        <v>2008</v>
      </c>
      <c r="B10572" t="s">
        <v>98</v>
      </c>
      <c r="C10572" t="s">
        <v>10</v>
      </c>
      <c r="D10572" t="s">
        <v>21</v>
      </c>
      <c r="E10572">
        <v>58538</v>
      </c>
    </row>
    <row r="10573" spans="1:6" hidden="1">
      <c r="A10573">
        <v>2008</v>
      </c>
      <c r="B10573" t="s">
        <v>98</v>
      </c>
      <c r="C10573" t="s">
        <v>10</v>
      </c>
      <c r="D10573" t="s">
        <v>22</v>
      </c>
      <c r="E10573">
        <v>-1044151</v>
      </c>
    </row>
    <row r="10574" spans="1:6" hidden="1">
      <c r="A10574">
        <v>2008</v>
      </c>
      <c r="B10574" t="s">
        <v>98</v>
      </c>
      <c r="C10574" t="s">
        <v>23</v>
      </c>
      <c r="D10574" t="s">
        <v>24</v>
      </c>
      <c r="E10574">
        <v>2855385</v>
      </c>
    </row>
    <row r="10575" spans="1:6" hidden="1">
      <c r="A10575">
        <v>2008</v>
      </c>
      <c r="B10575" t="s">
        <v>98</v>
      </c>
      <c r="C10575" t="s">
        <v>23</v>
      </c>
      <c r="D10575" t="s">
        <v>25</v>
      </c>
      <c r="E10575">
        <v>2257313</v>
      </c>
    </row>
    <row r="10576" spans="1:6" hidden="1">
      <c r="A10576">
        <v>2008</v>
      </c>
      <c r="B10576" t="s">
        <v>98</v>
      </c>
      <c r="C10576" t="s">
        <v>23</v>
      </c>
      <c r="D10576" t="s">
        <v>26</v>
      </c>
      <c r="E10576">
        <v>598072</v>
      </c>
    </row>
    <row r="10577" spans="1:5" hidden="1">
      <c r="A10577">
        <v>2008</v>
      </c>
      <c r="B10577" t="s">
        <v>98</v>
      </c>
      <c r="C10577" t="s">
        <v>23</v>
      </c>
      <c r="D10577" t="s">
        <v>27</v>
      </c>
      <c r="E10577">
        <v>4092</v>
      </c>
    </row>
    <row r="10578" spans="1:5" hidden="1">
      <c r="A10578">
        <v>2008</v>
      </c>
      <c r="B10578" t="s">
        <v>98</v>
      </c>
      <c r="C10578" t="s">
        <v>23</v>
      </c>
      <c r="D10578" t="s">
        <v>29</v>
      </c>
      <c r="E10578">
        <v>4092</v>
      </c>
    </row>
    <row r="10579" spans="1:5" hidden="1">
      <c r="A10579">
        <v>2008</v>
      </c>
      <c r="B10579" t="s">
        <v>98</v>
      </c>
      <c r="C10579" t="s">
        <v>23</v>
      </c>
      <c r="D10579" t="s">
        <v>30</v>
      </c>
      <c r="E10579">
        <v>334466</v>
      </c>
    </row>
    <row r="10580" spans="1:5" hidden="1">
      <c r="A10580">
        <v>2008</v>
      </c>
      <c r="B10580" t="s">
        <v>98</v>
      </c>
      <c r="C10580" t="s">
        <v>23</v>
      </c>
      <c r="D10580" t="s">
        <v>31</v>
      </c>
      <c r="E10580">
        <v>66155</v>
      </c>
    </row>
    <row r="10581" spans="1:5" hidden="1">
      <c r="A10581">
        <v>2008</v>
      </c>
      <c r="B10581" t="s">
        <v>98</v>
      </c>
      <c r="C10581" t="s">
        <v>23</v>
      </c>
      <c r="D10581" t="s">
        <v>32</v>
      </c>
      <c r="E10581">
        <v>268311</v>
      </c>
    </row>
    <row r="10582" spans="1:5" hidden="1">
      <c r="A10582">
        <v>2008</v>
      </c>
      <c r="B10582" t="s">
        <v>98</v>
      </c>
      <c r="C10582" t="s">
        <v>23</v>
      </c>
      <c r="D10582" t="s">
        <v>33</v>
      </c>
      <c r="E10582">
        <v>141322</v>
      </c>
    </row>
    <row r="10583" spans="1:5" hidden="1">
      <c r="A10583">
        <v>2008</v>
      </c>
      <c r="B10583" t="s">
        <v>98</v>
      </c>
      <c r="C10583" t="s">
        <v>23</v>
      </c>
      <c r="D10583" t="s">
        <v>34</v>
      </c>
      <c r="E10583">
        <v>141322</v>
      </c>
    </row>
    <row r="10584" spans="1:5" hidden="1">
      <c r="A10584">
        <v>2008</v>
      </c>
      <c r="B10584" t="s">
        <v>98</v>
      </c>
      <c r="C10584" t="s">
        <v>23</v>
      </c>
      <c r="D10584" t="s">
        <v>35</v>
      </c>
      <c r="E10584">
        <v>137401</v>
      </c>
    </row>
    <row r="10585" spans="1:5" hidden="1">
      <c r="A10585">
        <v>2008</v>
      </c>
      <c r="B10585" t="s">
        <v>98</v>
      </c>
      <c r="C10585" t="s">
        <v>23</v>
      </c>
      <c r="D10585" t="s">
        <v>36</v>
      </c>
      <c r="E10585">
        <v>0</v>
      </c>
    </row>
    <row r="10586" spans="1:5" hidden="1">
      <c r="A10586">
        <v>2008</v>
      </c>
      <c r="B10586" t="s">
        <v>98</v>
      </c>
      <c r="C10586" t="s">
        <v>23</v>
      </c>
      <c r="D10586" t="s">
        <v>37</v>
      </c>
      <c r="E10586">
        <v>0</v>
      </c>
    </row>
    <row r="10587" spans="1:5" hidden="1">
      <c r="A10587">
        <v>2008</v>
      </c>
      <c r="B10587" t="s">
        <v>98</v>
      </c>
      <c r="C10587" t="s">
        <v>23</v>
      </c>
      <c r="D10587" t="s">
        <v>40</v>
      </c>
      <c r="E10587">
        <v>0</v>
      </c>
    </row>
    <row r="10588" spans="1:5" hidden="1">
      <c r="A10588">
        <v>2008</v>
      </c>
      <c r="B10588" t="s">
        <v>98</v>
      </c>
      <c r="C10588" t="s">
        <v>23</v>
      </c>
      <c r="D10588" t="s">
        <v>41</v>
      </c>
      <c r="E10588">
        <v>0</v>
      </c>
    </row>
    <row r="10589" spans="1:5" hidden="1">
      <c r="A10589">
        <v>2008</v>
      </c>
      <c r="B10589" t="s">
        <v>98</v>
      </c>
      <c r="C10589" t="s">
        <v>23</v>
      </c>
      <c r="D10589" t="s">
        <v>42</v>
      </c>
      <c r="E10589">
        <v>0</v>
      </c>
    </row>
    <row r="10590" spans="1:5" hidden="1">
      <c r="A10590">
        <v>2008</v>
      </c>
      <c r="B10590" t="s">
        <v>98</v>
      </c>
      <c r="C10590" t="s">
        <v>23</v>
      </c>
      <c r="D10590" t="s">
        <v>43</v>
      </c>
      <c r="E10590">
        <v>0</v>
      </c>
    </row>
    <row r="10591" spans="1:5" hidden="1">
      <c r="A10591">
        <v>2008</v>
      </c>
      <c r="B10591" t="s">
        <v>98</v>
      </c>
      <c r="C10591" t="s">
        <v>23</v>
      </c>
      <c r="D10591" t="s">
        <v>44</v>
      </c>
      <c r="E10591">
        <v>0</v>
      </c>
    </row>
    <row r="10592" spans="1:5" hidden="1">
      <c r="A10592">
        <v>2008</v>
      </c>
      <c r="B10592" t="s">
        <v>98</v>
      </c>
      <c r="C10592" t="s">
        <v>23</v>
      </c>
      <c r="D10592" t="s">
        <v>45</v>
      </c>
      <c r="E10592">
        <v>1806</v>
      </c>
    </row>
    <row r="10593" spans="1:6" hidden="1">
      <c r="A10593">
        <v>2008</v>
      </c>
      <c r="B10593" t="s">
        <v>98</v>
      </c>
      <c r="C10593" t="s">
        <v>23</v>
      </c>
      <c r="D10593" t="s">
        <v>46</v>
      </c>
      <c r="E10593">
        <v>1806</v>
      </c>
    </row>
    <row r="10594" spans="1:6" hidden="1">
      <c r="A10594">
        <v>2008</v>
      </c>
      <c r="B10594" t="s">
        <v>98</v>
      </c>
      <c r="C10594" t="s">
        <v>23</v>
      </c>
      <c r="D10594" t="s">
        <v>47</v>
      </c>
      <c r="E10594">
        <v>0</v>
      </c>
    </row>
    <row r="10595" spans="1:6" hidden="1">
      <c r="A10595">
        <v>2008</v>
      </c>
      <c r="B10595" t="s">
        <v>98</v>
      </c>
      <c r="C10595" t="s">
        <v>23</v>
      </c>
      <c r="D10595" t="s">
        <v>48</v>
      </c>
      <c r="E10595">
        <v>4001481</v>
      </c>
    </row>
    <row r="10596" spans="1:6" hidden="1">
      <c r="A10596">
        <v>2008</v>
      </c>
      <c r="B10596" t="s">
        <v>98</v>
      </c>
      <c r="C10596" t="s">
        <v>23</v>
      </c>
      <c r="D10596" t="s">
        <v>55</v>
      </c>
      <c r="E10596">
        <v>1969819</v>
      </c>
    </row>
    <row r="10597" spans="1:6" hidden="1">
      <c r="A10597">
        <v>2008</v>
      </c>
      <c r="B10597" t="s">
        <v>98</v>
      </c>
      <c r="C10597" t="s">
        <v>23</v>
      </c>
      <c r="D10597" t="s">
        <v>56</v>
      </c>
      <c r="E10597">
        <v>2031662</v>
      </c>
    </row>
    <row r="10598" spans="1:6" hidden="1">
      <c r="A10598">
        <v>2008</v>
      </c>
      <c r="B10598" t="s">
        <v>98</v>
      </c>
      <c r="C10598" t="s">
        <v>23</v>
      </c>
      <c r="D10598" t="s">
        <v>57</v>
      </c>
      <c r="E10598">
        <v>1793888</v>
      </c>
    </row>
    <row r="10599" spans="1:6" hidden="1">
      <c r="A10599">
        <v>2008</v>
      </c>
      <c r="B10599" t="s">
        <v>98</v>
      </c>
      <c r="C10599" t="s">
        <v>23</v>
      </c>
      <c r="D10599" t="s">
        <v>58</v>
      </c>
      <c r="E10599">
        <v>237774</v>
      </c>
    </row>
    <row r="10600" spans="1:6" hidden="1">
      <c r="A10600">
        <v>2008</v>
      </c>
      <c r="B10600" t="s">
        <v>98</v>
      </c>
      <c r="C10600" t="s">
        <v>23</v>
      </c>
      <c r="D10600" t="s">
        <v>59</v>
      </c>
      <c r="E10600">
        <v>963217</v>
      </c>
    </row>
    <row r="10601" spans="1:6" hidden="1">
      <c r="A10601">
        <v>2008</v>
      </c>
      <c r="B10601" t="s">
        <v>98</v>
      </c>
      <c r="C10601" t="s">
        <v>23</v>
      </c>
      <c r="D10601" t="s">
        <v>60</v>
      </c>
      <c r="E10601">
        <v>450</v>
      </c>
    </row>
    <row r="10602" spans="1:6" hidden="1">
      <c r="A10602">
        <v>2008</v>
      </c>
      <c r="B10602" t="s">
        <v>98</v>
      </c>
      <c r="C10602" t="s">
        <v>23</v>
      </c>
      <c r="D10602" t="s">
        <v>61</v>
      </c>
      <c r="E10602">
        <v>0</v>
      </c>
    </row>
    <row r="10603" spans="1:6" hidden="1">
      <c r="A10603">
        <v>2008</v>
      </c>
      <c r="B10603" t="s">
        <v>98</v>
      </c>
      <c r="C10603" t="s">
        <v>23</v>
      </c>
      <c r="D10603" t="s">
        <v>62</v>
      </c>
      <c r="E10603">
        <v>8950</v>
      </c>
    </row>
    <row r="10604" spans="1:6" hidden="1">
      <c r="A10604">
        <v>2008</v>
      </c>
      <c r="B10604" t="s">
        <v>98</v>
      </c>
      <c r="C10604" t="s">
        <v>23</v>
      </c>
      <c r="D10604" t="s">
        <v>63</v>
      </c>
      <c r="E10604">
        <v>0</v>
      </c>
    </row>
    <row r="10605" spans="1:6" hidden="1">
      <c r="A10605">
        <v>2008</v>
      </c>
      <c r="B10605" t="s">
        <v>98</v>
      </c>
      <c r="C10605" t="s">
        <v>23</v>
      </c>
      <c r="D10605" t="s">
        <v>64</v>
      </c>
      <c r="E10605">
        <v>767504</v>
      </c>
    </row>
    <row r="10606" spans="1:6" hidden="1">
      <c r="A10606">
        <v>2008</v>
      </c>
      <c r="B10606" t="s">
        <v>98</v>
      </c>
      <c r="C10606" t="s">
        <v>23</v>
      </c>
      <c r="D10606" t="s">
        <v>65</v>
      </c>
      <c r="E10606">
        <v>186313</v>
      </c>
    </row>
    <row r="10607" spans="1:6" hidden="1">
      <c r="A10607">
        <v>2008</v>
      </c>
      <c r="B10607" t="s">
        <v>98</v>
      </c>
      <c r="C10607" t="s">
        <v>23</v>
      </c>
      <c r="D10607" t="s">
        <v>66</v>
      </c>
      <c r="E10607">
        <v>0</v>
      </c>
      <c r="F10607">
        <v>90</v>
      </c>
    </row>
    <row r="10608" spans="1:6" hidden="1">
      <c r="A10608">
        <v>2008</v>
      </c>
      <c r="B10608" t="s">
        <v>98</v>
      </c>
      <c r="C10608" t="s">
        <v>23</v>
      </c>
      <c r="D10608" t="s">
        <v>67</v>
      </c>
      <c r="E10608">
        <v>25385</v>
      </c>
    </row>
    <row r="10609" spans="1:5" hidden="1">
      <c r="A10609">
        <v>2008</v>
      </c>
      <c r="B10609" t="s">
        <v>98</v>
      </c>
      <c r="C10609" t="s">
        <v>23</v>
      </c>
      <c r="D10609" t="s">
        <v>69</v>
      </c>
      <c r="E10609">
        <v>714</v>
      </c>
    </row>
    <row r="10610" spans="1:5" hidden="1">
      <c r="A10610">
        <v>2008</v>
      </c>
      <c r="B10610" t="s">
        <v>98</v>
      </c>
      <c r="C10610" t="s">
        <v>23</v>
      </c>
      <c r="D10610" t="s">
        <v>70</v>
      </c>
      <c r="E10610">
        <v>24671</v>
      </c>
    </row>
    <row r="10611" spans="1:5" hidden="1">
      <c r="A10611">
        <v>2008</v>
      </c>
      <c r="B10611" t="s">
        <v>98</v>
      </c>
      <c r="C10611" t="s">
        <v>23</v>
      </c>
      <c r="D10611" t="s">
        <v>71</v>
      </c>
      <c r="E10611">
        <v>-9015</v>
      </c>
    </row>
    <row r="10612" spans="1:5" hidden="1">
      <c r="A10612">
        <v>2008</v>
      </c>
      <c r="B10612" t="s">
        <v>98</v>
      </c>
      <c r="C10612" t="s">
        <v>23</v>
      </c>
      <c r="D10612" t="s">
        <v>99</v>
      </c>
      <c r="E10612">
        <v>9391121</v>
      </c>
    </row>
    <row r="10613" spans="1:5" hidden="1">
      <c r="A10613">
        <v>2008</v>
      </c>
      <c r="B10613" t="s">
        <v>98</v>
      </c>
      <c r="C10613" t="s">
        <v>23</v>
      </c>
      <c r="D10613" t="s">
        <v>72</v>
      </c>
      <c r="E10613">
        <v>1567870</v>
      </c>
    </row>
    <row r="10614" spans="1:5" hidden="1">
      <c r="A10614">
        <v>2008</v>
      </c>
      <c r="B10614" t="s">
        <v>98</v>
      </c>
      <c r="C10614" t="s">
        <v>23</v>
      </c>
      <c r="D10614" t="s">
        <v>73</v>
      </c>
      <c r="E10614">
        <v>4637421</v>
      </c>
    </row>
    <row r="10615" spans="1:5" hidden="1">
      <c r="A10615">
        <v>2008</v>
      </c>
      <c r="B10615" t="s">
        <v>98</v>
      </c>
      <c r="C10615" t="s">
        <v>23</v>
      </c>
      <c r="D10615" t="s">
        <v>74</v>
      </c>
      <c r="E10615">
        <v>2031662</v>
      </c>
    </row>
    <row r="10616" spans="1:5" hidden="1">
      <c r="A10616">
        <v>2008</v>
      </c>
      <c r="B10616" t="s">
        <v>98</v>
      </c>
      <c r="C10616" t="s">
        <v>23</v>
      </c>
      <c r="D10616" t="s">
        <v>75</v>
      </c>
      <c r="E10616">
        <v>2605759</v>
      </c>
    </row>
    <row r="10617" spans="1:5" hidden="1">
      <c r="A10617">
        <v>2008</v>
      </c>
      <c r="B10617" t="s">
        <v>98</v>
      </c>
      <c r="C10617" t="s">
        <v>23</v>
      </c>
      <c r="D10617" t="s">
        <v>76</v>
      </c>
      <c r="E10617">
        <v>1299000</v>
      </c>
    </row>
    <row r="10618" spans="1:5" hidden="1">
      <c r="A10618">
        <v>2008</v>
      </c>
      <c r="B10618" t="s">
        <v>98</v>
      </c>
      <c r="C10618" t="s">
        <v>23</v>
      </c>
      <c r="D10618" t="s">
        <v>77</v>
      </c>
      <c r="E10618">
        <v>817579</v>
      </c>
    </row>
    <row r="10619" spans="1:5" hidden="1">
      <c r="A10619">
        <v>2008</v>
      </c>
      <c r="B10619" t="s">
        <v>98</v>
      </c>
      <c r="C10619" t="s">
        <v>23</v>
      </c>
      <c r="D10619" t="s">
        <v>78</v>
      </c>
      <c r="E10619">
        <v>1315924</v>
      </c>
    </row>
    <row r="10620" spans="1:5" hidden="1">
      <c r="A10620">
        <v>2008</v>
      </c>
      <c r="B10620" t="s">
        <v>98</v>
      </c>
      <c r="C10620" t="s">
        <v>23</v>
      </c>
      <c r="D10620" t="s">
        <v>79</v>
      </c>
      <c r="E10620">
        <v>-17469</v>
      </c>
    </row>
    <row r="10621" spans="1:5" hidden="1">
      <c r="A10621">
        <v>2008</v>
      </c>
      <c r="B10621" t="s">
        <v>98</v>
      </c>
      <c r="C10621" t="s">
        <v>23</v>
      </c>
      <c r="D10621" t="s">
        <v>80</v>
      </c>
      <c r="E10621">
        <v>545</v>
      </c>
    </row>
    <row r="10622" spans="1:5" hidden="1">
      <c r="A10622">
        <v>2008</v>
      </c>
      <c r="B10622" t="s">
        <v>98</v>
      </c>
      <c r="C10622" t="s">
        <v>81</v>
      </c>
      <c r="D10622" t="s">
        <v>27</v>
      </c>
      <c r="E10622">
        <v>2649533</v>
      </c>
    </row>
    <row r="10623" spans="1:5" hidden="1">
      <c r="A10623">
        <v>2008</v>
      </c>
      <c r="B10623" t="s">
        <v>98</v>
      </c>
      <c r="C10623" t="s">
        <v>81</v>
      </c>
      <c r="D10623" t="s">
        <v>28</v>
      </c>
      <c r="E10623">
        <v>2479726</v>
      </c>
    </row>
    <row r="10624" spans="1:5" hidden="1">
      <c r="A10624">
        <v>2008</v>
      </c>
      <c r="B10624" t="s">
        <v>98</v>
      </c>
      <c r="C10624" t="s">
        <v>81</v>
      </c>
      <c r="D10624" t="s">
        <v>82</v>
      </c>
      <c r="E10624">
        <v>1549390</v>
      </c>
    </row>
    <row r="10625" spans="1:6" hidden="1">
      <c r="A10625">
        <v>2008</v>
      </c>
      <c r="B10625" t="s">
        <v>98</v>
      </c>
      <c r="C10625" t="s">
        <v>81</v>
      </c>
      <c r="D10625" t="s">
        <v>83</v>
      </c>
      <c r="E10625">
        <v>32056</v>
      </c>
    </row>
    <row r="10626" spans="1:6" hidden="1">
      <c r="A10626">
        <v>2008</v>
      </c>
      <c r="B10626" t="s">
        <v>98</v>
      </c>
      <c r="C10626" t="s">
        <v>81</v>
      </c>
      <c r="D10626" t="s">
        <v>84</v>
      </c>
      <c r="E10626">
        <v>898280</v>
      </c>
    </row>
    <row r="10627" spans="1:6" hidden="1">
      <c r="A10627">
        <v>2008</v>
      </c>
      <c r="B10627" t="s">
        <v>98</v>
      </c>
      <c r="C10627" t="s">
        <v>81</v>
      </c>
      <c r="D10627" t="s">
        <v>29</v>
      </c>
      <c r="E10627">
        <v>169807</v>
      </c>
    </row>
    <row r="10628" spans="1:6" hidden="1">
      <c r="A10628">
        <v>2008</v>
      </c>
      <c r="B10628" t="s">
        <v>98</v>
      </c>
      <c r="C10628" t="s">
        <v>81</v>
      </c>
      <c r="D10628" t="s">
        <v>30</v>
      </c>
      <c r="E10628">
        <v>0</v>
      </c>
    </row>
    <row r="10629" spans="1:6" hidden="1">
      <c r="A10629">
        <v>2008</v>
      </c>
      <c r="B10629" t="s">
        <v>98</v>
      </c>
      <c r="C10629" t="s">
        <v>81</v>
      </c>
      <c r="D10629" t="s">
        <v>32</v>
      </c>
      <c r="E10629">
        <v>0</v>
      </c>
    </row>
    <row r="10630" spans="1:6" hidden="1">
      <c r="A10630">
        <v>2008</v>
      </c>
      <c r="B10630" t="s">
        <v>98</v>
      </c>
      <c r="C10630" t="s">
        <v>81</v>
      </c>
      <c r="D10630" t="s">
        <v>33</v>
      </c>
      <c r="E10630">
        <v>213522</v>
      </c>
    </row>
    <row r="10631" spans="1:6" hidden="1">
      <c r="A10631">
        <v>2008</v>
      </c>
      <c r="B10631" t="s">
        <v>98</v>
      </c>
      <c r="C10631" t="s">
        <v>81</v>
      </c>
      <c r="D10631" t="s">
        <v>34</v>
      </c>
      <c r="E10631">
        <v>74700</v>
      </c>
    </row>
    <row r="10632" spans="1:6" hidden="1">
      <c r="A10632">
        <v>2008</v>
      </c>
      <c r="B10632" t="s">
        <v>98</v>
      </c>
      <c r="C10632" t="s">
        <v>81</v>
      </c>
      <c r="D10632" t="s">
        <v>35</v>
      </c>
      <c r="E10632">
        <v>70808</v>
      </c>
    </row>
    <row r="10633" spans="1:6" hidden="1">
      <c r="A10633">
        <v>2008</v>
      </c>
      <c r="B10633" t="s">
        <v>98</v>
      </c>
      <c r="C10633" t="s">
        <v>81</v>
      </c>
      <c r="D10633" t="s">
        <v>36</v>
      </c>
      <c r="E10633">
        <v>127082</v>
      </c>
    </row>
    <row r="10634" spans="1:6" hidden="1">
      <c r="A10634">
        <v>2008</v>
      </c>
      <c r="B10634" t="s">
        <v>98</v>
      </c>
      <c r="C10634" t="s">
        <v>81</v>
      </c>
      <c r="D10634" t="s">
        <v>37</v>
      </c>
      <c r="E10634">
        <v>127082</v>
      </c>
    </row>
    <row r="10635" spans="1:6" hidden="1">
      <c r="A10635">
        <v>2008</v>
      </c>
      <c r="B10635" t="s">
        <v>98</v>
      </c>
      <c r="C10635" t="s">
        <v>81</v>
      </c>
      <c r="D10635" t="s">
        <v>38</v>
      </c>
      <c r="E10635">
        <v>0</v>
      </c>
    </row>
    <row r="10636" spans="1:6" hidden="1">
      <c r="A10636">
        <v>2008</v>
      </c>
      <c r="B10636" t="s">
        <v>98</v>
      </c>
      <c r="C10636" t="s">
        <v>81</v>
      </c>
      <c r="D10636" t="s">
        <v>39</v>
      </c>
      <c r="E10636">
        <v>0</v>
      </c>
    </row>
    <row r="10637" spans="1:6" hidden="1">
      <c r="A10637">
        <v>2008</v>
      </c>
      <c r="B10637" t="s">
        <v>98</v>
      </c>
      <c r="C10637" t="s">
        <v>81</v>
      </c>
      <c r="D10637" t="s">
        <v>40</v>
      </c>
      <c r="E10637">
        <v>450</v>
      </c>
    </row>
    <row r="10638" spans="1:6" hidden="1">
      <c r="A10638">
        <v>2008</v>
      </c>
      <c r="B10638" t="s">
        <v>98</v>
      </c>
      <c r="C10638" t="s">
        <v>81</v>
      </c>
      <c r="D10638" t="s">
        <v>41</v>
      </c>
      <c r="E10638">
        <v>450</v>
      </c>
    </row>
    <row r="10639" spans="1:6" hidden="1">
      <c r="A10639">
        <v>2008</v>
      </c>
      <c r="B10639" t="s">
        <v>98</v>
      </c>
      <c r="C10639" t="s">
        <v>81</v>
      </c>
      <c r="D10639" t="s">
        <v>42</v>
      </c>
      <c r="E10639">
        <v>0</v>
      </c>
    </row>
    <row r="10640" spans="1:6" hidden="1">
      <c r="A10640">
        <v>2008</v>
      </c>
      <c r="B10640" t="s">
        <v>98</v>
      </c>
      <c r="C10640" t="s">
        <v>81</v>
      </c>
      <c r="D10640" t="s">
        <v>43</v>
      </c>
      <c r="E10640">
        <v>0</v>
      </c>
      <c r="F10640">
        <v>90</v>
      </c>
    </row>
    <row r="10641" spans="1:6" hidden="1">
      <c r="A10641">
        <v>2008</v>
      </c>
      <c r="B10641" t="s">
        <v>98</v>
      </c>
      <c r="C10641" t="s">
        <v>81</v>
      </c>
      <c r="D10641" t="s">
        <v>44</v>
      </c>
      <c r="E10641">
        <v>11290</v>
      </c>
    </row>
    <row r="10642" spans="1:6" hidden="1">
      <c r="A10642">
        <v>2008</v>
      </c>
      <c r="B10642" t="s">
        <v>98</v>
      </c>
      <c r="C10642" t="s">
        <v>81</v>
      </c>
      <c r="D10642" t="s">
        <v>45</v>
      </c>
      <c r="E10642">
        <v>2204829</v>
      </c>
    </row>
    <row r="10643" spans="1:6" hidden="1">
      <c r="A10643">
        <v>2008</v>
      </c>
      <c r="B10643" t="s">
        <v>98</v>
      </c>
      <c r="C10643" t="s">
        <v>81</v>
      </c>
      <c r="D10643" t="s">
        <v>46</v>
      </c>
      <c r="E10643">
        <v>2185560</v>
      </c>
    </row>
    <row r="10644" spans="1:6" hidden="1">
      <c r="A10644">
        <v>2008</v>
      </c>
      <c r="B10644" t="s">
        <v>98</v>
      </c>
      <c r="C10644" t="s">
        <v>81</v>
      </c>
      <c r="D10644" t="s">
        <v>47</v>
      </c>
      <c r="E10644">
        <v>19269</v>
      </c>
    </row>
    <row r="10645" spans="1:6" hidden="1">
      <c r="A10645">
        <v>2008</v>
      </c>
      <c r="B10645" t="s">
        <v>98</v>
      </c>
      <c r="C10645" t="s">
        <v>81</v>
      </c>
      <c r="D10645" t="s">
        <v>48</v>
      </c>
      <c r="E10645">
        <v>2037413</v>
      </c>
    </row>
    <row r="10646" spans="1:6" hidden="1">
      <c r="A10646">
        <v>2008</v>
      </c>
      <c r="B10646" t="s">
        <v>98</v>
      </c>
      <c r="C10646" t="s">
        <v>81</v>
      </c>
      <c r="D10646" t="s">
        <v>49</v>
      </c>
      <c r="E10646">
        <v>2037413</v>
      </c>
    </row>
    <row r="10647" spans="1:6" hidden="1">
      <c r="A10647">
        <v>2008</v>
      </c>
      <c r="B10647" t="s">
        <v>98</v>
      </c>
      <c r="C10647" t="s">
        <v>81</v>
      </c>
      <c r="D10647" t="s">
        <v>50</v>
      </c>
      <c r="E10647">
        <v>1404957</v>
      </c>
    </row>
    <row r="10648" spans="1:6" hidden="1">
      <c r="A10648">
        <v>2008</v>
      </c>
      <c r="B10648" t="s">
        <v>98</v>
      </c>
      <c r="C10648" t="s">
        <v>81</v>
      </c>
      <c r="D10648" t="s">
        <v>51</v>
      </c>
      <c r="E10648">
        <v>99209</v>
      </c>
    </row>
    <row r="10649" spans="1:6" hidden="1">
      <c r="A10649">
        <v>2008</v>
      </c>
      <c r="B10649" t="s">
        <v>98</v>
      </c>
      <c r="C10649" t="s">
        <v>81</v>
      </c>
      <c r="D10649" t="s">
        <v>52</v>
      </c>
      <c r="E10649">
        <v>533247</v>
      </c>
    </row>
    <row r="10650" spans="1:6" hidden="1">
      <c r="A10650">
        <v>2008</v>
      </c>
      <c r="B10650" t="s">
        <v>98</v>
      </c>
      <c r="C10650" t="s">
        <v>81</v>
      </c>
      <c r="D10650" t="s">
        <v>53</v>
      </c>
      <c r="E10650">
        <v>0</v>
      </c>
      <c r="F10650">
        <v>90</v>
      </c>
    </row>
    <row r="10651" spans="1:6" hidden="1">
      <c r="A10651">
        <v>2008</v>
      </c>
      <c r="B10651" t="s">
        <v>98</v>
      </c>
      <c r="C10651" t="s">
        <v>81</v>
      </c>
      <c r="D10651" t="s">
        <v>54</v>
      </c>
      <c r="E10651">
        <v>0</v>
      </c>
      <c r="F10651">
        <v>90</v>
      </c>
    </row>
    <row r="10652" spans="1:6" hidden="1">
      <c r="A10652">
        <v>2008</v>
      </c>
      <c r="B10652" t="s">
        <v>98</v>
      </c>
      <c r="C10652" t="s">
        <v>81</v>
      </c>
      <c r="D10652" t="s">
        <v>59</v>
      </c>
      <c r="E10652">
        <v>183713</v>
      </c>
    </row>
    <row r="10653" spans="1:6" hidden="1">
      <c r="A10653">
        <v>2008</v>
      </c>
      <c r="B10653" t="s">
        <v>98</v>
      </c>
      <c r="C10653" t="s">
        <v>81</v>
      </c>
      <c r="D10653" t="s">
        <v>60</v>
      </c>
      <c r="E10653">
        <v>0</v>
      </c>
    </row>
    <row r="10654" spans="1:6" hidden="1">
      <c r="A10654">
        <v>2008</v>
      </c>
      <c r="B10654" t="s">
        <v>98</v>
      </c>
      <c r="C10654" t="s">
        <v>81</v>
      </c>
      <c r="D10654" t="s">
        <v>61</v>
      </c>
      <c r="E10654">
        <v>56</v>
      </c>
    </row>
    <row r="10655" spans="1:6" hidden="1">
      <c r="A10655">
        <v>2008</v>
      </c>
      <c r="B10655" t="s">
        <v>98</v>
      </c>
      <c r="C10655" t="s">
        <v>81</v>
      </c>
      <c r="D10655" t="s">
        <v>62</v>
      </c>
      <c r="E10655">
        <v>81791</v>
      </c>
    </row>
    <row r="10656" spans="1:6" hidden="1">
      <c r="A10656">
        <v>2008</v>
      </c>
      <c r="B10656" t="s">
        <v>98</v>
      </c>
      <c r="C10656" t="s">
        <v>81</v>
      </c>
      <c r="D10656" t="s">
        <v>64</v>
      </c>
      <c r="E10656">
        <v>101866</v>
      </c>
    </row>
    <row r="10657" spans="1:6" hidden="1">
      <c r="A10657">
        <v>2008</v>
      </c>
      <c r="B10657" t="s">
        <v>98</v>
      </c>
      <c r="C10657" t="s">
        <v>81</v>
      </c>
      <c r="D10657" t="s">
        <v>67</v>
      </c>
      <c r="E10657">
        <v>212681</v>
      </c>
    </row>
    <row r="10658" spans="1:6" hidden="1">
      <c r="A10658">
        <v>2008</v>
      </c>
      <c r="B10658" t="s">
        <v>98</v>
      </c>
      <c r="C10658" t="s">
        <v>81</v>
      </c>
      <c r="D10658" t="s">
        <v>68</v>
      </c>
      <c r="E10658">
        <v>4328</v>
      </c>
    </row>
    <row r="10659" spans="1:6" hidden="1">
      <c r="A10659">
        <v>2008</v>
      </c>
      <c r="B10659" t="s">
        <v>98</v>
      </c>
      <c r="C10659" t="s">
        <v>81</v>
      </c>
      <c r="D10659" t="s">
        <v>69</v>
      </c>
      <c r="E10659">
        <v>208353</v>
      </c>
    </row>
    <row r="10660" spans="1:6" hidden="1">
      <c r="A10660">
        <v>2008</v>
      </c>
      <c r="B10660" t="s">
        <v>98</v>
      </c>
      <c r="C10660" t="s">
        <v>81</v>
      </c>
      <c r="D10660" t="s">
        <v>70</v>
      </c>
      <c r="E10660">
        <v>0</v>
      </c>
    </row>
    <row r="10661" spans="1:6" hidden="1">
      <c r="A10661">
        <v>2008</v>
      </c>
      <c r="B10661" t="s">
        <v>98</v>
      </c>
      <c r="C10661" t="s">
        <v>81</v>
      </c>
      <c r="D10661" t="s">
        <v>100</v>
      </c>
      <c r="E10661">
        <v>8346970</v>
      </c>
    </row>
    <row r="10662" spans="1:6" hidden="1">
      <c r="A10662">
        <v>2008</v>
      </c>
      <c r="B10662" t="s">
        <v>98</v>
      </c>
      <c r="C10662" t="s">
        <v>81</v>
      </c>
      <c r="D10662" t="s">
        <v>86</v>
      </c>
      <c r="E10662">
        <v>5244926</v>
      </c>
    </row>
    <row r="10663" spans="1:6" hidden="1">
      <c r="A10663">
        <v>2008</v>
      </c>
      <c r="B10663" t="s">
        <v>98</v>
      </c>
      <c r="C10663" t="s">
        <v>81</v>
      </c>
      <c r="D10663" t="s">
        <v>87</v>
      </c>
      <c r="E10663">
        <v>579968</v>
      </c>
    </row>
    <row r="10664" spans="1:6" hidden="1">
      <c r="A10664">
        <v>2008</v>
      </c>
      <c r="B10664" t="s">
        <v>98</v>
      </c>
      <c r="C10664" t="s">
        <v>81</v>
      </c>
      <c r="D10664" t="s">
        <v>101</v>
      </c>
      <c r="E10664">
        <v>845279</v>
      </c>
    </row>
    <row r="10665" spans="1:6" hidden="1">
      <c r="A10665">
        <v>2008</v>
      </c>
      <c r="B10665" t="s">
        <v>98</v>
      </c>
      <c r="C10665" t="s">
        <v>81</v>
      </c>
      <c r="D10665" t="s">
        <v>88</v>
      </c>
      <c r="E10665">
        <v>89905</v>
      </c>
    </row>
    <row r="10666" spans="1:6" hidden="1">
      <c r="A10666">
        <v>2008</v>
      </c>
      <c r="B10666" t="s">
        <v>98</v>
      </c>
      <c r="C10666" t="s">
        <v>81</v>
      </c>
      <c r="D10666" t="s">
        <v>89</v>
      </c>
      <c r="E10666">
        <v>4575053</v>
      </c>
    </row>
    <row r="10667" spans="1:6" hidden="1">
      <c r="A10667">
        <v>2008</v>
      </c>
      <c r="B10667" t="s">
        <v>98</v>
      </c>
      <c r="C10667" t="s">
        <v>81</v>
      </c>
      <c r="D10667" t="s">
        <v>77</v>
      </c>
      <c r="E10667">
        <v>817579</v>
      </c>
    </row>
    <row r="10668" spans="1:6" hidden="1">
      <c r="A10668">
        <v>2008</v>
      </c>
      <c r="B10668" t="s">
        <v>102</v>
      </c>
      <c r="C10668" t="s">
        <v>7</v>
      </c>
      <c r="D10668" t="s">
        <v>263</v>
      </c>
      <c r="E10668">
        <v>-7982</v>
      </c>
    </row>
    <row r="10669" spans="1:6" hidden="1">
      <c r="A10669">
        <v>2008</v>
      </c>
      <c r="B10669" t="s">
        <v>102</v>
      </c>
      <c r="C10669" t="s">
        <v>7</v>
      </c>
      <c r="D10669" t="s">
        <v>8</v>
      </c>
      <c r="E10669">
        <v>0</v>
      </c>
      <c r="F10669">
        <v>20</v>
      </c>
    </row>
    <row r="10670" spans="1:6" hidden="1">
      <c r="A10670">
        <v>2008</v>
      </c>
      <c r="B10670" t="s">
        <v>102</v>
      </c>
      <c r="C10670" t="s">
        <v>7</v>
      </c>
      <c r="D10670" t="s">
        <v>9</v>
      </c>
      <c r="E10670">
        <v>0</v>
      </c>
      <c r="F10670">
        <v>20</v>
      </c>
    </row>
    <row r="10671" spans="1:6" hidden="1">
      <c r="A10671">
        <v>2008</v>
      </c>
      <c r="B10671" t="s">
        <v>102</v>
      </c>
      <c r="C10671" t="s">
        <v>10</v>
      </c>
      <c r="D10671" t="s">
        <v>11</v>
      </c>
      <c r="E10671">
        <v>1470978</v>
      </c>
    </row>
    <row r="10672" spans="1:6" hidden="1">
      <c r="A10672">
        <v>2008</v>
      </c>
      <c r="B10672" t="s">
        <v>102</v>
      </c>
      <c r="C10672" t="s">
        <v>10</v>
      </c>
      <c r="D10672" t="s">
        <v>91</v>
      </c>
      <c r="E10672">
        <v>2438466</v>
      </c>
    </row>
    <row r="10673" spans="1:6" hidden="1">
      <c r="A10673">
        <v>2008</v>
      </c>
      <c r="B10673" t="s">
        <v>102</v>
      </c>
      <c r="C10673" t="s">
        <v>10</v>
      </c>
      <c r="D10673" t="s">
        <v>92</v>
      </c>
      <c r="E10673">
        <v>1909813</v>
      </c>
    </row>
    <row r="10674" spans="1:6" hidden="1">
      <c r="A10674">
        <v>2008</v>
      </c>
      <c r="B10674" t="s">
        <v>102</v>
      </c>
      <c r="C10674" t="s">
        <v>10</v>
      </c>
      <c r="D10674" t="s">
        <v>14</v>
      </c>
      <c r="E10674">
        <v>2253677</v>
      </c>
    </row>
    <row r="10675" spans="1:6" hidden="1">
      <c r="A10675">
        <v>2008</v>
      </c>
      <c r="B10675" t="s">
        <v>102</v>
      </c>
      <c r="C10675" t="s">
        <v>10</v>
      </c>
      <c r="D10675" t="s">
        <v>15</v>
      </c>
      <c r="E10675">
        <v>756451</v>
      </c>
    </row>
    <row r="10676" spans="1:6" hidden="1">
      <c r="A10676">
        <v>2008</v>
      </c>
      <c r="B10676" t="s">
        <v>102</v>
      </c>
      <c r="C10676" t="s">
        <v>10</v>
      </c>
      <c r="D10676" t="s">
        <v>16</v>
      </c>
      <c r="E10676">
        <v>1497226</v>
      </c>
    </row>
    <row r="10677" spans="1:6" hidden="1">
      <c r="A10677">
        <v>2008</v>
      </c>
      <c r="B10677" t="s">
        <v>102</v>
      </c>
      <c r="C10677" t="s">
        <v>10</v>
      </c>
      <c r="D10677" t="s">
        <v>17</v>
      </c>
      <c r="E10677">
        <v>0</v>
      </c>
      <c r="F10677">
        <v>20</v>
      </c>
    </row>
    <row r="10678" spans="1:6" hidden="1">
      <c r="A10678">
        <v>2008</v>
      </c>
      <c r="B10678" t="s">
        <v>102</v>
      </c>
      <c r="C10678" t="s">
        <v>10</v>
      </c>
      <c r="D10678" t="s">
        <v>18</v>
      </c>
      <c r="E10678">
        <v>15492718</v>
      </c>
    </row>
    <row r="10679" spans="1:6" hidden="1">
      <c r="A10679">
        <v>2008</v>
      </c>
      <c r="B10679" t="s">
        <v>102</v>
      </c>
      <c r="C10679" t="s">
        <v>10</v>
      </c>
      <c r="D10679" t="s">
        <v>19</v>
      </c>
      <c r="E10679">
        <v>14613457</v>
      </c>
    </row>
    <row r="10680" spans="1:6" hidden="1">
      <c r="A10680">
        <v>2008</v>
      </c>
      <c r="B10680" t="s">
        <v>102</v>
      </c>
      <c r="C10680" t="s">
        <v>10</v>
      </c>
      <c r="D10680" t="s">
        <v>20</v>
      </c>
      <c r="E10680">
        <v>16903173</v>
      </c>
    </row>
    <row r="10681" spans="1:6" hidden="1">
      <c r="A10681">
        <v>2008</v>
      </c>
      <c r="B10681" t="s">
        <v>102</v>
      </c>
      <c r="C10681" t="s">
        <v>10</v>
      </c>
      <c r="D10681" t="s">
        <v>21</v>
      </c>
      <c r="E10681">
        <v>1999631</v>
      </c>
    </row>
    <row r="10682" spans="1:6" hidden="1">
      <c r="A10682">
        <v>2008</v>
      </c>
      <c r="B10682" t="s">
        <v>102</v>
      </c>
      <c r="C10682" t="s">
        <v>10</v>
      </c>
      <c r="D10682" t="s">
        <v>22</v>
      </c>
      <c r="E10682">
        <v>346118</v>
      </c>
    </row>
    <row r="10683" spans="1:6" hidden="1">
      <c r="A10683">
        <v>2008</v>
      </c>
      <c r="B10683" t="s">
        <v>102</v>
      </c>
      <c r="C10683" t="s">
        <v>23</v>
      </c>
      <c r="D10683" t="s">
        <v>24</v>
      </c>
      <c r="E10683">
        <v>330347</v>
      </c>
    </row>
    <row r="10684" spans="1:6" hidden="1">
      <c r="A10684">
        <v>2008</v>
      </c>
      <c r="B10684" t="s">
        <v>102</v>
      </c>
      <c r="C10684" t="s">
        <v>23</v>
      </c>
      <c r="D10684" t="s">
        <v>25</v>
      </c>
      <c r="E10684">
        <v>315449</v>
      </c>
    </row>
    <row r="10685" spans="1:6" hidden="1">
      <c r="A10685">
        <v>2008</v>
      </c>
      <c r="B10685" t="s">
        <v>102</v>
      </c>
      <c r="C10685" t="s">
        <v>23</v>
      </c>
      <c r="D10685" t="s">
        <v>26</v>
      </c>
      <c r="E10685">
        <v>14897</v>
      </c>
    </row>
    <row r="10686" spans="1:6" hidden="1">
      <c r="A10686">
        <v>2008</v>
      </c>
      <c r="B10686" t="s">
        <v>102</v>
      </c>
      <c r="C10686" t="s">
        <v>23</v>
      </c>
      <c r="D10686" t="s">
        <v>27</v>
      </c>
      <c r="E10686">
        <v>525</v>
      </c>
    </row>
    <row r="10687" spans="1:6" hidden="1">
      <c r="A10687">
        <v>2008</v>
      </c>
      <c r="B10687" t="s">
        <v>102</v>
      </c>
      <c r="C10687" t="s">
        <v>23</v>
      </c>
      <c r="D10687" t="s">
        <v>29</v>
      </c>
      <c r="E10687">
        <v>525</v>
      </c>
    </row>
    <row r="10688" spans="1:6" hidden="1">
      <c r="A10688">
        <v>2008</v>
      </c>
      <c r="B10688" t="s">
        <v>102</v>
      </c>
      <c r="C10688" t="s">
        <v>23</v>
      </c>
      <c r="D10688" t="s">
        <v>33</v>
      </c>
      <c r="E10688">
        <v>457174</v>
      </c>
    </row>
    <row r="10689" spans="1:5" hidden="1">
      <c r="A10689">
        <v>2008</v>
      </c>
      <c r="B10689" t="s">
        <v>102</v>
      </c>
      <c r="C10689" t="s">
        <v>23</v>
      </c>
      <c r="D10689" t="s">
        <v>34</v>
      </c>
      <c r="E10689">
        <v>448657</v>
      </c>
    </row>
    <row r="10690" spans="1:5" hidden="1">
      <c r="A10690">
        <v>2008</v>
      </c>
      <c r="B10690" t="s">
        <v>102</v>
      </c>
      <c r="C10690" t="s">
        <v>23</v>
      </c>
      <c r="D10690" t="s">
        <v>35</v>
      </c>
      <c r="E10690">
        <v>627582</v>
      </c>
    </row>
    <row r="10691" spans="1:5" hidden="1">
      <c r="A10691">
        <v>2008</v>
      </c>
      <c r="B10691" t="s">
        <v>102</v>
      </c>
      <c r="C10691" t="s">
        <v>23</v>
      </c>
      <c r="D10691" t="s">
        <v>39</v>
      </c>
      <c r="E10691">
        <v>0</v>
      </c>
    </row>
    <row r="10692" spans="1:5" hidden="1">
      <c r="A10692">
        <v>2008</v>
      </c>
      <c r="B10692" t="s">
        <v>102</v>
      </c>
      <c r="C10692" t="s">
        <v>23</v>
      </c>
      <c r="D10692" t="s">
        <v>40</v>
      </c>
      <c r="E10692">
        <v>0</v>
      </c>
    </row>
    <row r="10693" spans="1:5" hidden="1">
      <c r="A10693">
        <v>2008</v>
      </c>
      <c r="B10693" t="s">
        <v>102</v>
      </c>
      <c r="C10693" t="s">
        <v>23</v>
      </c>
      <c r="D10693" t="s">
        <v>41</v>
      </c>
      <c r="E10693">
        <v>0</v>
      </c>
    </row>
    <row r="10694" spans="1:5" hidden="1">
      <c r="A10694">
        <v>2008</v>
      </c>
      <c r="B10694" t="s">
        <v>102</v>
      </c>
      <c r="C10694" t="s">
        <v>23</v>
      </c>
      <c r="D10694" t="s">
        <v>42</v>
      </c>
      <c r="E10694">
        <v>0</v>
      </c>
    </row>
    <row r="10695" spans="1:5" hidden="1">
      <c r="A10695">
        <v>2008</v>
      </c>
      <c r="B10695" t="s">
        <v>102</v>
      </c>
      <c r="C10695" t="s">
        <v>23</v>
      </c>
      <c r="D10695" t="s">
        <v>43</v>
      </c>
      <c r="E10695">
        <v>0</v>
      </c>
    </row>
    <row r="10696" spans="1:5" hidden="1">
      <c r="A10696">
        <v>2008</v>
      </c>
      <c r="B10696" t="s">
        <v>102</v>
      </c>
      <c r="C10696" t="s">
        <v>23</v>
      </c>
      <c r="D10696" t="s">
        <v>44</v>
      </c>
      <c r="E10696">
        <v>8517</v>
      </c>
    </row>
    <row r="10697" spans="1:5" hidden="1">
      <c r="A10697">
        <v>2008</v>
      </c>
      <c r="B10697" t="s">
        <v>102</v>
      </c>
      <c r="C10697" t="s">
        <v>23</v>
      </c>
      <c r="D10697" t="s">
        <v>45</v>
      </c>
      <c r="E10697">
        <v>1477974</v>
      </c>
    </row>
    <row r="10698" spans="1:5" hidden="1">
      <c r="A10698">
        <v>2008</v>
      </c>
      <c r="B10698" t="s">
        <v>102</v>
      </c>
      <c r="C10698" t="s">
        <v>23</v>
      </c>
      <c r="D10698" t="s">
        <v>46</v>
      </c>
      <c r="E10698">
        <v>1458705</v>
      </c>
    </row>
    <row r="10699" spans="1:5" hidden="1">
      <c r="A10699">
        <v>2008</v>
      </c>
      <c r="B10699" t="s">
        <v>102</v>
      </c>
      <c r="C10699" t="s">
        <v>23</v>
      </c>
      <c r="D10699" t="s">
        <v>47</v>
      </c>
      <c r="E10699">
        <v>19269</v>
      </c>
    </row>
    <row r="10700" spans="1:5" hidden="1">
      <c r="A10700">
        <v>2008</v>
      </c>
      <c r="B10700" t="s">
        <v>102</v>
      </c>
      <c r="C10700" t="s">
        <v>23</v>
      </c>
      <c r="D10700" t="s">
        <v>48</v>
      </c>
      <c r="E10700">
        <v>2452089</v>
      </c>
    </row>
    <row r="10701" spans="1:5" hidden="1">
      <c r="A10701">
        <v>2008</v>
      </c>
      <c r="B10701" t="s">
        <v>102</v>
      </c>
      <c r="C10701" t="s">
        <v>23</v>
      </c>
      <c r="D10701" t="s">
        <v>49</v>
      </c>
      <c r="E10701">
        <v>2451043</v>
      </c>
    </row>
    <row r="10702" spans="1:5" hidden="1">
      <c r="A10702">
        <v>2008</v>
      </c>
      <c r="B10702" t="s">
        <v>102</v>
      </c>
      <c r="C10702" t="s">
        <v>23</v>
      </c>
      <c r="D10702" t="s">
        <v>50</v>
      </c>
      <c r="E10702">
        <v>1592447</v>
      </c>
    </row>
    <row r="10703" spans="1:5" hidden="1">
      <c r="A10703">
        <v>2008</v>
      </c>
      <c r="B10703" t="s">
        <v>102</v>
      </c>
      <c r="C10703" t="s">
        <v>23</v>
      </c>
      <c r="D10703" t="s">
        <v>51</v>
      </c>
      <c r="E10703">
        <v>199171</v>
      </c>
    </row>
    <row r="10704" spans="1:5" hidden="1">
      <c r="A10704">
        <v>2008</v>
      </c>
      <c r="B10704" t="s">
        <v>102</v>
      </c>
      <c r="C10704" t="s">
        <v>23</v>
      </c>
      <c r="D10704" t="s">
        <v>52</v>
      </c>
      <c r="E10704">
        <v>724922</v>
      </c>
    </row>
    <row r="10705" spans="1:5" hidden="1">
      <c r="A10705">
        <v>2008</v>
      </c>
      <c r="B10705" t="s">
        <v>102</v>
      </c>
      <c r="C10705" t="s">
        <v>23</v>
      </c>
      <c r="D10705" t="s">
        <v>53</v>
      </c>
      <c r="E10705">
        <v>-65498</v>
      </c>
    </row>
    <row r="10706" spans="1:5" hidden="1">
      <c r="A10706">
        <v>2008</v>
      </c>
      <c r="B10706" t="s">
        <v>102</v>
      </c>
      <c r="C10706" t="s">
        <v>23</v>
      </c>
      <c r="D10706" t="s">
        <v>54</v>
      </c>
      <c r="E10706">
        <v>0</v>
      </c>
    </row>
    <row r="10707" spans="1:5" hidden="1">
      <c r="A10707">
        <v>2008</v>
      </c>
      <c r="B10707" t="s">
        <v>102</v>
      </c>
      <c r="C10707" t="s">
        <v>23</v>
      </c>
      <c r="D10707" t="s">
        <v>55</v>
      </c>
      <c r="E10707">
        <v>1046</v>
      </c>
    </row>
    <row r="10708" spans="1:5" hidden="1">
      <c r="A10708">
        <v>2008</v>
      </c>
      <c r="B10708" t="s">
        <v>102</v>
      </c>
      <c r="C10708" t="s">
        <v>23</v>
      </c>
      <c r="D10708" t="s">
        <v>59</v>
      </c>
      <c r="E10708">
        <v>707154</v>
      </c>
    </row>
    <row r="10709" spans="1:5" hidden="1">
      <c r="A10709">
        <v>2008</v>
      </c>
      <c r="B10709" t="s">
        <v>102</v>
      </c>
      <c r="C10709" t="s">
        <v>23</v>
      </c>
      <c r="D10709" t="s">
        <v>60</v>
      </c>
      <c r="E10709">
        <v>88651</v>
      </c>
    </row>
    <row r="10710" spans="1:5" hidden="1">
      <c r="A10710">
        <v>2008</v>
      </c>
      <c r="B10710" t="s">
        <v>102</v>
      </c>
      <c r="C10710" t="s">
        <v>23</v>
      </c>
      <c r="D10710" t="s">
        <v>64</v>
      </c>
      <c r="E10710">
        <v>618503</v>
      </c>
    </row>
    <row r="10711" spans="1:5" hidden="1">
      <c r="A10711">
        <v>2008</v>
      </c>
      <c r="B10711" t="s">
        <v>102</v>
      </c>
      <c r="C10711" t="s">
        <v>23</v>
      </c>
      <c r="D10711" t="s">
        <v>66</v>
      </c>
      <c r="E10711">
        <v>0</v>
      </c>
    </row>
    <row r="10712" spans="1:5" hidden="1">
      <c r="A10712">
        <v>2008</v>
      </c>
      <c r="B10712" t="s">
        <v>102</v>
      </c>
      <c r="C10712" t="s">
        <v>23</v>
      </c>
      <c r="D10712" t="s">
        <v>67</v>
      </c>
      <c r="E10712">
        <v>0</v>
      </c>
    </row>
    <row r="10713" spans="1:5" hidden="1">
      <c r="A10713">
        <v>2008</v>
      </c>
      <c r="B10713" t="s">
        <v>102</v>
      </c>
      <c r="C10713" t="s">
        <v>23</v>
      </c>
      <c r="D10713" t="s">
        <v>68</v>
      </c>
      <c r="E10713">
        <v>0</v>
      </c>
    </row>
    <row r="10714" spans="1:5" hidden="1">
      <c r="A10714">
        <v>2008</v>
      </c>
      <c r="B10714" t="s">
        <v>102</v>
      </c>
      <c r="C10714" t="s">
        <v>23</v>
      </c>
      <c r="D10714" t="s">
        <v>70</v>
      </c>
      <c r="E10714">
        <v>0</v>
      </c>
    </row>
    <row r="10715" spans="1:5" hidden="1">
      <c r="A10715">
        <v>2008</v>
      </c>
      <c r="B10715" t="s">
        <v>102</v>
      </c>
      <c r="C10715" t="s">
        <v>23</v>
      </c>
      <c r="D10715" t="s">
        <v>71</v>
      </c>
      <c r="E10715">
        <v>0</v>
      </c>
    </row>
    <row r="10716" spans="1:5" hidden="1">
      <c r="A10716">
        <v>2008</v>
      </c>
      <c r="B10716" t="s">
        <v>102</v>
      </c>
      <c r="C10716" t="s">
        <v>23</v>
      </c>
      <c r="D10716" t="s">
        <v>72</v>
      </c>
      <c r="E10716">
        <v>3267924</v>
      </c>
    </row>
    <row r="10717" spans="1:5" hidden="1">
      <c r="A10717">
        <v>2008</v>
      </c>
      <c r="B10717" t="s">
        <v>102</v>
      </c>
      <c r="C10717" t="s">
        <v>23</v>
      </c>
      <c r="D10717" t="s">
        <v>73</v>
      </c>
      <c r="E10717">
        <v>12927495</v>
      </c>
    </row>
    <row r="10718" spans="1:5" hidden="1">
      <c r="A10718">
        <v>2008</v>
      </c>
      <c r="B10718" t="s">
        <v>102</v>
      </c>
      <c r="C10718" t="s">
        <v>23</v>
      </c>
      <c r="D10718" t="s">
        <v>74</v>
      </c>
      <c r="E10718">
        <v>12927495</v>
      </c>
    </row>
    <row r="10719" spans="1:5" hidden="1">
      <c r="A10719">
        <v>2008</v>
      </c>
      <c r="B10719" t="s">
        <v>102</v>
      </c>
      <c r="C10719" t="s">
        <v>23</v>
      </c>
      <c r="D10719" t="s">
        <v>76</v>
      </c>
      <c r="E10719">
        <v>1653512</v>
      </c>
    </row>
    <row r="10720" spans="1:5" hidden="1">
      <c r="A10720">
        <v>2008</v>
      </c>
      <c r="B10720" t="s">
        <v>102</v>
      </c>
      <c r="C10720" t="s">
        <v>23</v>
      </c>
      <c r="D10720" t="s">
        <v>77</v>
      </c>
      <c r="E10720">
        <v>528652</v>
      </c>
    </row>
    <row r="10721" spans="1:5" hidden="1">
      <c r="A10721">
        <v>2008</v>
      </c>
      <c r="B10721" t="s">
        <v>102</v>
      </c>
      <c r="C10721" t="s">
        <v>23</v>
      </c>
      <c r="D10721" t="s">
        <v>78</v>
      </c>
      <c r="E10721">
        <v>1633939</v>
      </c>
    </row>
    <row r="10722" spans="1:5" hidden="1">
      <c r="A10722">
        <v>2008</v>
      </c>
      <c r="B10722" t="s">
        <v>102</v>
      </c>
      <c r="C10722" t="s">
        <v>23</v>
      </c>
      <c r="D10722" t="s">
        <v>79</v>
      </c>
      <c r="E10722">
        <v>19573</v>
      </c>
    </row>
    <row r="10723" spans="1:5" hidden="1">
      <c r="A10723">
        <v>2008</v>
      </c>
      <c r="B10723" t="s">
        <v>102</v>
      </c>
      <c r="C10723" t="s">
        <v>23</v>
      </c>
      <c r="D10723" t="s">
        <v>80</v>
      </c>
      <c r="E10723">
        <v>0</v>
      </c>
    </row>
    <row r="10724" spans="1:5" hidden="1">
      <c r="A10724">
        <v>2008</v>
      </c>
      <c r="B10724" t="s">
        <v>102</v>
      </c>
      <c r="C10724" t="s">
        <v>81</v>
      </c>
      <c r="D10724" t="s">
        <v>24</v>
      </c>
      <c r="E10724">
        <v>12124224</v>
      </c>
    </row>
    <row r="10725" spans="1:5" hidden="1">
      <c r="A10725">
        <v>2008</v>
      </c>
      <c r="B10725" t="s">
        <v>102</v>
      </c>
      <c r="C10725" t="s">
        <v>81</v>
      </c>
      <c r="D10725" t="s">
        <v>25</v>
      </c>
      <c r="E10725">
        <v>10332606</v>
      </c>
    </row>
    <row r="10726" spans="1:5" hidden="1">
      <c r="A10726">
        <v>2008</v>
      </c>
      <c r="B10726" t="s">
        <v>102</v>
      </c>
      <c r="C10726" t="s">
        <v>81</v>
      </c>
      <c r="D10726" t="s">
        <v>26</v>
      </c>
      <c r="E10726">
        <v>1791619</v>
      </c>
    </row>
    <row r="10727" spans="1:5" hidden="1">
      <c r="A10727">
        <v>2008</v>
      </c>
      <c r="B10727" t="s">
        <v>102</v>
      </c>
      <c r="C10727" t="s">
        <v>81</v>
      </c>
      <c r="D10727" t="s">
        <v>30</v>
      </c>
      <c r="E10727">
        <v>146083</v>
      </c>
    </row>
    <row r="10728" spans="1:5" hidden="1">
      <c r="A10728">
        <v>2008</v>
      </c>
      <c r="B10728" t="s">
        <v>102</v>
      </c>
      <c r="C10728" t="s">
        <v>81</v>
      </c>
      <c r="D10728" t="s">
        <v>32</v>
      </c>
      <c r="E10728">
        <v>146083</v>
      </c>
    </row>
    <row r="10729" spans="1:5" hidden="1">
      <c r="A10729">
        <v>2008</v>
      </c>
      <c r="B10729" t="s">
        <v>102</v>
      </c>
      <c r="C10729" t="s">
        <v>81</v>
      </c>
      <c r="D10729" t="s">
        <v>33</v>
      </c>
      <c r="E10729">
        <v>1571991</v>
      </c>
    </row>
    <row r="10730" spans="1:5" hidden="1">
      <c r="A10730">
        <v>2008</v>
      </c>
      <c r="B10730" t="s">
        <v>102</v>
      </c>
      <c r="C10730" t="s">
        <v>81</v>
      </c>
      <c r="D10730" t="s">
        <v>34</v>
      </c>
      <c r="E10730">
        <v>222049</v>
      </c>
    </row>
    <row r="10731" spans="1:5" hidden="1">
      <c r="A10731">
        <v>2008</v>
      </c>
      <c r="B10731" t="s">
        <v>102</v>
      </c>
      <c r="C10731" t="s">
        <v>81</v>
      </c>
      <c r="D10731" t="s">
        <v>35</v>
      </c>
      <c r="E10731">
        <v>169744</v>
      </c>
    </row>
    <row r="10732" spans="1:5" hidden="1">
      <c r="A10732">
        <v>2008</v>
      </c>
      <c r="B10732" t="s">
        <v>102</v>
      </c>
      <c r="C10732" t="s">
        <v>81</v>
      </c>
      <c r="D10732" t="s">
        <v>36</v>
      </c>
      <c r="E10732">
        <v>1389723</v>
      </c>
    </row>
    <row r="10733" spans="1:5" hidden="1">
      <c r="A10733">
        <v>2008</v>
      </c>
      <c r="B10733" t="s">
        <v>102</v>
      </c>
      <c r="C10733" t="s">
        <v>81</v>
      </c>
      <c r="D10733" t="s">
        <v>37</v>
      </c>
      <c r="E10733">
        <v>595509</v>
      </c>
    </row>
    <row r="10734" spans="1:5" hidden="1">
      <c r="A10734">
        <v>2008</v>
      </c>
      <c r="B10734" t="s">
        <v>102</v>
      </c>
      <c r="C10734" t="s">
        <v>81</v>
      </c>
      <c r="D10734" t="s">
        <v>38</v>
      </c>
      <c r="E10734">
        <v>794214</v>
      </c>
    </row>
    <row r="10735" spans="1:5" hidden="1">
      <c r="A10735">
        <v>2008</v>
      </c>
      <c r="B10735" t="s">
        <v>102</v>
      </c>
      <c r="C10735" t="s">
        <v>81</v>
      </c>
      <c r="D10735" t="s">
        <v>39</v>
      </c>
      <c r="E10735">
        <v>0</v>
      </c>
    </row>
    <row r="10736" spans="1:5" hidden="1">
      <c r="A10736">
        <v>2008</v>
      </c>
      <c r="B10736" t="s">
        <v>102</v>
      </c>
      <c r="C10736" t="s">
        <v>81</v>
      </c>
      <c r="D10736" t="s">
        <v>40</v>
      </c>
      <c r="E10736">
        <v>-62508</v>
      </c>
    </row>
    <row r="10737" spans="1:5" hidden="1">
      <c r="A10737">
        <v>2008</v>
      </c>
      <c r="B10737" t="s">
        <v>102</v>
      </c>
      <c r="C10737" t="s">
        <v>81</v>
      </c>
      <c r="D10737" t="s">
        <v>41</v>
      </c>
      <c r="E10737">
        <v>2989</v>
      </c>
    </row>
    <row r="10738" spans="1:5" hidden="1">
      <c r="A10738">
        <v>2008</v>
      </c>
      <c r="B10738" t="s">
        <v>102</v>
      </c>
      <c r="C10738" t="s">
        <v>81</v>
      </c>
      <c r="D10738" t="s">
        <v>42</v>
      </c>
      <c r="E10738">
        <v>-65498</v>
      </c>
    </row>
    <row r="10739" spans="1:5" hidden="1">
      <c r="A10739">
        <v>2008</v>
      </c>
      <c r="B10739" t="s">
        <v>102</v>
      </c>
      <c r="C10739" t="s">
        <v>81</v>
      </c>
      <c r="D10739" t="s">
        <v>43</v>
      </c>
      <c r="E10739">
        <v>0</v>
      </c>
    </row>
    <row r="10740" spans="1:5" hidden="1">
      <c r="A10740">
        <v>2008</v>
      </c>
      <c r="B10740" t="s">
        <v>102</v>
      </c>
      <c r="C10740" t="s">
        <v>81</v>
      </c>
      <c r="D10740" t="s">
        <v>44</v>
      </c>
      <c r="E10740">
        <v>22727</v>
      </c>
    </row>
    <row r="10741" spans="1:5" hidden="1">
      <c r="A10741">
        <v>2008</v>
      </c>
      <c r="B10741" t="s">
        <v>102</v>
      </c>
      <c r="C10741" t="s">
        <v>81</v>
      </c>
      <c r="D10741" t="s">
        <v>48</v>
      </c>
      <c r="E10741">
        <v>4443603</v>
      </c>
    </row>
    <row r="10742" spans="1:5" hidden="1">
      <c r="A10742">
        <v>2008</v>
      </c>
      <c r="B10742" t="s">
        <v>102</v>
      </c>
      <c r="C10742" t="s">
        <v>81</v>
      </c>
      <c r="D10742" t="s">
        <v>49</v>
      </c>
      <c r="E10742">
        <v>1046</v>
      </c>
    </row>
    <row r="10743" spans="1:5" hidden="1">
      <c r="A10743">
        <v>2008</v>
      </c>
      <c r="B10743" t="s">
        <v>102</v>
      </c>
      <c r="C10743" t="s">
        <v>81</v>
      </c>
      <c r="D10743" t="s">
        <v>50</v>
      </c>
      <c r="E10743">
        <v>0</v>
      </c>
    </row>
    <row r="10744" spans="1:5" hidden="1">
      <c r="A10744">
        <v>2008</v>
      </c>
      <c r="B10744" t="s">
        <v>102</v>
      </c>
      <c r="C10744" t="s">
        <v>81</v>
      </c>
      <c r="D10744" t="s">
        <v>51</v>
      </c>
      <c r="E10744">
        <v>1046</v>
      </c>
    </row>
    <row r="10745" spans="1:5" hidden="1">
      <c r="A10745">
        <v>2008</v>
      </c>
      <c r="B10745" t="s">
        <v>102</v>
      </c>
      <c r="C10745" t="s">
        <v>81</v>
      </c>
      <c r="D10745" t="s">
        <v>52</v>
      </c>
      <c r="E10745">
        <v>0</v>
      </c>
    </row>
    <row r="10746" spans="1:5" hidden="1">
      <c r="A10746">
        <v>2008</v>
      </c>
      <c r="B10746" t="s">
        <v>102</v>
      </c>
      <c r="C10746" t="s">
        <v>81</v>
      </c>
      <c r="D10746" t="s">
        <v>53</v>
      </c>
      <c r="E10746">
        <v>0</v>
      </c>
    </row>
    <row r="10747" spans="1:5" hidden="1">
      <c r="A10747">
        <v>2008</v>
      </c>
      <c r="B10747" t="s">
        <v>102</v>
      </c>
      <c r="C10747" t="s">
        <v>81</v>
      </c>
      <c r="D10747" t="s">
        <v>54</v>
      </c>
      <c r="E10747">
        <v>0</v>
      </c>
    </row>
    <row r="10748" spans="1:5" hidden="1">
      <c r="A10748">
        <v>2008</v>
      </c>
      <c r="B10748" t="s">
        <v>102</v>
      </c>
      <c r="C10748" t="s">
        <v>81</v>
      </c>
      <c r="D10748" t="s">
        <v>55</v>
      </c>
      <c r="E10748">
        <v>2152841</v>
      </c>
    </row>
    <row r="10749" spans="1:5" hidden="1">
      <c r="A10749">
        <v>2008</v>
      </c>
      <c r="B10749" t="s">
        <v>102</v>
      </c>
      <c r="C10749" t="s">
        <v>81</v>
      </c>
      <c r="D10749" t="s">
        <v>56</v>
      </c>
      <c r="E10749">
        <v>2289715</v>
      </c>
    </row>
    <row r="10750" spans="1:5" hidden="1">
      <c r="A10750">
        <v>2008</v>
      </c>
      <c r="B10750" t="s">
        <v>102</v>
      </c>
      <c r="C10750" t="s">
        <v>81</v>
      </c>
      <c r="D10750" t="s">
        <v>57</v>
      </c>
      <c r="E10750">
        <v>1969326</v>
      </c>
    </row>
    <row r="10751" spans="1:5" hidden="1">
      <c r="A10751">
        <v>2008</v>
      </c>
      <c r="B10751" t="s">
        <v>102</v>
      </c>
      <c r="C10751" t="s">
        <v>81</v>
      </c>
      <c r="D10751" t="s">
        <v>58</v>
      </c>
      <c r="E10751">
        <v>320389</v>
      </c>
    </row>
    <row r="10752" spans="1:5" hidden="1">
      <c r="A10752">
        <v>2008</v>
      </c>
      <c r="B10752" t="s">
        <v>102</v>
      </c>
      <c r="C10752" t="s">
        <v>81</v>
      </c>
      <c r="D10752" t="s">
        <v>59</v>
      </c>
      <c r="E10752">
        <v>1604069</v>
      </c>
    </row>
    <row r="10753" spans="1:6" hidden="1">
      <c r="A10753">
        <v>2008</v>
      </c>
      <c r="B10753" t="s">
        <v>102</v>
      </c>
      <c r="C10753" t="s">
        <v>81</v>
      </c>
      <c r="D10753" t="s">
        <v>61</v>
      </c>
      <c r="E10753">
        <v>86892</v>
      </c>
    </row>
    <row r="10754" spans="1:6" hidden="1">
      <c r="A10754">
        <v>2008</v>
      </c>
      <c r="B10754" t="s">
        <v>102</v>
      </c>
      <c r="C10754" t="s">
        <v>81</v>
      </c>
      <c r="D10754" t="s">
        <v>64</v>
      </c>
      <c r="E10754">
        <v>1517177</v>
      </c>
    </row>
    <row r="10755" spans="1:6" hidden="1">
      <c r="A10755">
        <v>2008</v>
      </c>
      <c r="B10755" t="s">
        <v>102</v>
      </c>
      <c r="C10755" t="s">
        <v>81</v>
      </c>
      <c r="D10755" t="s">
        <v>66</v>
      </c>
      <c r="E10755">
        <v>313668</v>
      </c>
    </row>
    <row r="10756" spans="1:6" hidden="1">
      <c r="A10756">
        <v>2008</v>
      </c>
      <c r="B10756" t="s">
        <v>102</v>
      </c>
      <c r="C10756" t="s">
        <v>81</v>
      </c>
      <c r="D10756" t="s">
        <v>67</v>
      </c>
      <c r="E10756">
        <v>0</v>
      </c>
    </row>
    <row r="10757" spans="1:6" hidden="1">
      <c r="A10757">
        <v>2008</v>
      </c>
      <c r="B10757" t="s">
        <v>102</v>
      </c>
      <c r="C10757" t="s">
        <v>81</v>
      </c>
      <c r="D10757" t="s">
        <v>69</v>
      </c>
      <c r="E10757">
        <v>0</v>
      </c>
    </row>
    <row r="10758" spans="1:6" hidden="1">
      <c r="A10758">
        <v>2008</v>
      </c>
      <c r="B10758" t="s">
        <v>102</v>
      </c>
      <c r="C10758" t="s">
        <v>81</v>
      </c>
      <c r="D10758" t="s">
        <v>70</v>
      </c>
      <c r="E10758">
        <v>0</v>
      </c>
    </row>
    <row r="10759" spans="1:6" hidden="1">
      <c r="A10759">
        <v>2008</v>
      </c>
      <c r="B10759" t="s">
        <v>102</v>
      </c>
      <c r="C10759" t="s">
        <v>81</v>
      </c>
      <c r="D10759" t="s">
        <v>86</v>
      </c>
      <c r="E10759">
        <v>5706390</v>
      </c>
    </row>
    <row r="10760" spans="1:6" hidden="1">
      <c r="A10760">
        <v>2008</v>
      </c>
      <c r="B10760" t="s">
        <v>102</v>
      </c>
      <c r="C10760" t="s">
        <v>81</v>
      </c>
      <c r="D10760" t="s">
        <v>87</v>
      </c>
      <c r="E10760">
        <v>3874513</v>
      </c>
    </row>
    <row r="10761" spans="1:6" hidden="1">
      <c r="A10761">
        <v>2008</v>
      </c>
      <c r="B10761" t="s">
        <v>102</v>
      </c>
      <c r="C10761" t="s">
        <v>81</v>
      </c>
      <c r="D10761" t="s">
        <v>88</v>
      </c>
      <c r="E10761">
        <v>1831876</v>
      </c>
    </row>
    <row r="10762" spans="1:6" hidden="1">
      <c r="A10762">
        <v>2008</v>
      </c>
      <c r="B10762" t="s">
        <v>102</v>
      </c>
      <c r="C10762" t="s">
        <v>81</v>
      </c>
      <c r="D10762" t="s">
        <v>77</v>
      </c>
      <c r="E10762">
        <v>528652</v>
      </c>
    </row>
    <row r="10763" spans="1:6" hidden="1">
      <c r="A10763">
        <v>2008</v>
      </c>
      <c r="B10763" t="s">
        <v>103</v>
      </c>
      <c r="C10763" t="s">
        <v>7</v>
      </c>
      <c r="D10763" t="s">
        <v>263</v>
      </c>
      <c r="E10763">
        <v>-60157</v>
      </c>
    </row>
    <row r="10764" spans="1:6" hidden="1">
      <c r="A10764">
        <v>2008</v>
      </c>
      <c r="B10764" t="s">
        <v>103</v>
      </c>
      <c r="C10764" t="s">
        <v>7</v>
      </c>
      <c r="D10764" t="s">
        <v>8</v>
      </c>
      <c r="E10764">
        <v>0</v>
      </c>
      <c r="F10764">
        <v>20</v>
      </c>
    </row>
    <row r="10765" spans="1:6" hidden="1">
      <c r="A10765">
        <v>2008</v>
      </c>
      <c r="B10765" t="s">
        <v>103</v>
      </c>
      <c r="C10765" t="s">
        <v>7</v>
      </c>
      <c r="D10765" t="s">
        <v>9</v>
      </c>
      <c r="E10765">
        <v>0</v>
      </c>
      <c r="F10765">
        <v>20</v>
      </c>
    </row>
    <row r="10766" spans="1:6" hidden="1">
      <c r="A10766">
        <v>2008</v>
      </c>
      <c r="B10766" t="s">
        <v>103</v>
      </c>
      <c r="C10766" t="s">
        <v>10</v>
      </c>
      <c r="D10766" t="s">
        <v>11</v>
      </c>
      <c r="E10766">
        <v>1429818</v>
      </c>
    </row>
    <row r="10767" spans="1:6" hidden="1">
      <c r="A10767">
        <v>2008</v>
      </c>
      <c r="B10767" t="s">
        <v>103</v>
      </c>
      <c r="C10767" t="s">
        <v>10</v>
      </c>
      <c r="D10767" t="s">
        <v>91</v>
      </c>
      <c r="E10767">
        <v>2514649</v>
      </c>
    </row>
    <row r="10768" spans="1:6" hidden="1">
      <c r="A10768">
        <v>2008</v>
      </c>
      <c r="B10768" t="s">
        <v>103</v>
      </c>
      <c r="C10768" t="s">
        <v>10</v>
      </c>
      <c r="D10768" t="s">
        <v>92</v>
      </c>
      <c r="E10768">
        <v>1973232</v>
      </c>
    </row>
    <row r="10769" spans="1:6" hidden="1">
      <c r="A10769">
        <v>2008</v>
      </c>
      <c r="B10769" t="s">
        <v>103</v>
      </c>
      <c r="C10769" t="s">
        <v>10</v>
      </c>
      <c r="D10769" t="s">
        <v>14</v>
      </c>
      <c r="E10769">
        <v>2266472</v>
      </c>
    </row>
    <row r="10770" spans="1:6" hidden="1">
      <c r="A10770">
        <v>2008</v>
      </c>
      <c r="B10770" t="s">
        <v>103</v>
      </c>
      <c r="C10770" t="s">
        <v>10</v>
      </c>
      <c r="D10770" t="s">
        <v>15</v>
      </c>
      <c r="E10770">
        <v>769246</v>
      </c>
    </row>
    <row r="10771" spans="1:6" hidden="1">
      <c r="A10771">
        <v>2008</v>
      </c>
      <c r="B10771" t="s">
        <v>103</v>
      </c>
      <c r="C10771" t="s">
        <v>10</v>
      </c>
      <c r="D10771" t="s">
        <v>16</v>
      </c>
      <c r="E10771">
        <v>1497226</v>
      </c>
    </row>
    <row r="10772" spans="1:6" hidden="1">
      <c r="A10772">
        <v>2008</v>
      </c>
      <c r="B10772" t="s">
        <v>103</v>
      </c>
      <c r="C10772" t="s">
        <v>10</v>
      </c>
      <c r="D10772" t="s">
        <v>17</v>
      </c>
      <c r="E10772">
        <v>0</v>
      </c>
      <c r="F10772">
        <v>20</v>
      </c>
    </row>
    <row r="10773" spans="1:6" hidden="1">
      <c r="A10773">
        <v>2008</v>
      </c>
      <c r="B10773" t="s">
        <v>103</v>
      </c>
      <c r="C10773" t="s">
        <v>10</v>
      </c>
      <c r="D10773" t="s">
        <v>18</v>
      </c>
      <c r="E10773">
        <v>15508139</v>
      </c>
    </row>
    <row r="10774" spans="1:6" hidden="1">
      <c r="A10774">
        <v>2008</v>
      </c>
      <c r="B10774" t="s">
        <v>103</v>
      </c>
      <c r="C10774" t="s">
        <v>10</v>
      </c>
      <c r="D10774" t="s">
        <v>19</v>
      </c>
      <c r="E10774">
        <v>14843114</v>
      </c>
    </row>
    <row r="10775" spans="1:6" hidden="1">
      <c r="A10775">
        <v>2008</v>
      </c>
      <c r="B10775" t="s">
        <v>103</v>
      </c>
      <c r="C10775" t="s">
        <v>10</v>
      </c>
      <c r="D10775" t="s">
        <v>20</v>
      </c>
      <c r="E10775">
        <v>16874776</v>
      </c>
    </row>
    <row r="10776" spans="1:6" hidden="1">
      <c r="A10776">
        <v>2008</v>
      </c>
      <c r="B10776" t="s">
        <v>103</v>
      </c>
      <c r="C10776" t="s">
        <v>10</v>
      </c>
      <c r="D10776" t="s">
        <v>21</v>
      </c>
      <c r="E10776">
        <v>1971234</v>
      </c>
    </row>
    <row r="10777" spans="1:6" hidden="1">
      <c r="A10777">
        <v>2008</v>
      </c>
      <c r="B10777" t="s">
        <v>103</v>
      </c>
      <c r="C10777" t="s">
        <v>10</v>
      </c>
      <c r="D10777" t="s">
        <v>22</v>
      </c>
      <c r="E10777">
        <v>289943</v>
      </c>
    </row>
    <row r="10778" spans="1:6" hidden="1">
      <c r="A10778">
        <v>2008</v>
      </c>
      <c r="B10778" t="s">
        <v>103</v>
      </c>
      <c r="C10778" t="s">
        <v>23</v>
      </c>
      <c r="D10778" t="s">
        <v>24</v>
      </c>
      <c r="E10778">
        <v>392697</v>
      </c>
    </row>
    <row r="10779" spans="1:6" hidden="1">
      <c r="A10779">
        <v>2008</v>
      </c>
      <c r="B10779" t="s">
        <v>103</v>
      </c>
      <c r="C10779" t="s">
        <v>23</v>
      </c>
      <c r="D10779" t="s">
        <v>25</v>
      </c>
      <c r="E10779">
        <v>364884</v>
      </c>
    </row>
    <row r="10780" spans="1:6" hidden="1">
      <c r="A10780">
        <v>2008</v>
      </c>
      <c r="B10780" t="s">
        <v>103</v>
      </c>
      <c r="C10780" t="s">
        <v>23</v>
      </c>
      <c r="D10780" t="s">
        <v>26</v>
      </c>
      <c r="E10780">
        <v>27812</v>
      </c>
    </row>
    <row r="10781" spans="1:6" hidden="1">
      <c r="A10781">
        <v>2008</v>
      </c>
      <c r="B10781" t="s">
        <v>103</v>
      </c>
      <c r="C10781" t="s">
        <v>23</v>
      </c>
      <c r="D10781" t="s">
        <v>27</v>
      </c>
      <c r="E10781">
        <v>1563</v>
      </c>
    </row>
    <row r="10782" spans="1:6" hidden="1">
      <c r="A10782">
        <v>2008</v>
      </c>
      <c r="B10782" t="s">
        <v>103</v>
      </c>
      <c r="C10782" t="s">
        <v>23</v>
      </c>
      <c r="D10782" t="s">
        <v>29</v>
      </c>
      <c r="E10782">
        <v>1563</v>
      </c>
    </row>
    <row r="10783" spans="1:6" hidden="1">
      <c r="A10783">
        <v>2008</v>
      </c>
      <c r="B10783" t="s">
        <v>103</v>
      </c>
      <c r="C10783" t="s">
        <v>23</v>
      </c>
      <c r="D10783" t="s">
        <v>33</v>
      </c>
      <c r="E10783">
        <v>458863</v>
      </c>
    </row>
    <row r="10784" spans="1:6" hidden="1">
      <c r="A10784">
        <v>2008</v>
      </c>
      <c r="B10784" t="s">
        <v>103</v>
      </c>
      <c r="C10784" t="s">
        <v>23</v>
      </c>
      <c r="D10784" t="s">
        <v>34</v>
      </c>
      <c r="E10784">
        <v>450346</v>
      </c>
    </row>
    <row r="10785" spans="1:5" hidden="1">
      <c r="A10785">
        <v>2008</v>
      </c>
      <c r="B10785" t="s">
        <v>103</v>
      </c>
      <c r="C10785" t="s">
        <v>23</v>
      </c>
      <c r="D10785" t="s">
        <v>35</v>
      </c>
      <c r="E10785">
        <v>629907</v>
      </c>
    </row>
    <row r="10786" spans="1:5" hidden="1">
      <c r="A10786">
        <v>2008</v>
      </c>
      <c r="B10786" t="s">
        <v>103</v>
      </c>
      <c r="C10786" t="s">
        <v>23</v>
      </c>
      <c r="D10786" t="s">
        <v>39</v>
      </c>
      <c r="E10786">
        <v>0</v>
      </c>
    </row>
    <row r="10787" spans="1:5" hidden="1">
      <c r="A10787">
        <v>2008</v>
      </c>
      <c r="B10787" t="s">
        <v>103</v>
      </c>
      <c r="C10787" t="s">
        <v>23</v>
      </c>
      <c r="D10787" t="s">
        <v>40</v>
      </c>
      <c r="E10787">
        <v>0</v>
      </c>
    </row>
    <row r="10788" spans="1:5" hidden="1">
      <c r="A10788">
        <v>2008</v>
      </c>
      <c r="B10788" t="s">
        <v>103</v>
      </c>
      <c r="C10788" t="s">
        <v>23</v>
      </c>
      <c r="D10788" t="s">
        <v>41</v>
      </c>
      <c r="E10788">
        <v>0</v>
      </c>
    </row>
    <row r="10789" spans="1:5" hidden="1">
      <c r="A10789">
        <v>2008</v>
      </c>
      <c r="B10789" t="s">
        <v>103</v>
      </c>
      <c r="C10789" t="s">
        <v>23</v>
      </c>
      <c r="D10789" t="s">
        <v>42</v>
      </c>
      <c r="E10789">
        <v>0</v>
      </c>
    </row>
    <row r="10790" spans="1:5" hidden="1">
      <c r="A10790">
        <v>2008</v>
      </c>
      <c r="B10790" t="s">
        <v>103</v>
      </c>
      <c r="C10790" t="s">
        <v>23</v>
      </c>
      <c r="D10790" t="s">
        <v>43</v>
      </c>
      <c r="E10790">
        <v>0</v>
      </c>
    </row>
    <row r="10791" spans="1:5" hidden="1">
      <c r="A10791">
        <v>2008</v>
      </c>
      <c r="B10791" t="s">
        <v>103</v>
      </c>
      <c r="C10791" t="s">
        <v>23</v>
      </c>
      <c r="D10791" t="s">
        <v>44</v>
      </c>
      <c r="E10791">
        <v>8517</v>
      </c>
    </row>
    <row r="10792" spans="1:5" hidden="1">
      <c r="A10792">
        <v>2008</v>
      </c>
      <c r="B10792" t="s">
        <v>103</v>
      </c>
      <c r="C10792" t="s">
        <v>23</v>
      </c>
      <c r="D10792" t="s">
        <v>45</v>
      </c>
      <c r="E10792">
        <v>1477974</v>
      </c>
    </row>
    <row r="10793" spans="1:5" hidden="1">
      <c r="A10793">
        <v>2008</v>
      </c>
      <c r="B10793" t="s">
        <v>103</v>
      </c>
      <c r="C10793" t="s">
        <v>23</v>
      </c>
      <c r="D10793" t="s">
        <v>46</v>
      </c>
      <c r="E10793">
        <v>1458705</v>
      </c>
    </row>
    <row r="10794" spans="1:5" hidden="1">
      <c r="A10794">
        <v>2008</v>
      </c>
      <c r="B10794" t="s">
        <v>103</v>
      </c>
      <c r="C10794" t="s">
        <v>23</v>
      </c>
      <c r="D10794" t="s">
        <v>47</v>
      </c>
      <c r="E10794">
        <v>19269</v>
      </c>
    </row>
    <row r="10795" spans="1:5" hidden="1">
      <c r="A10795">
        <v>2008</v>
      </c>
      <c r="B10795" t="s">
        <v>103</v>
      </c>
      <c r="C10795" t="s">
        <v>23</v>
      </c>
      <c r="D10795" t="s">
        <v>48</v>
      </c>
      <c r="E10795">
        <v>2710317</v>
      </c>
    </row>
    <row r="10796" spans="1:5" hidden="1">
      <c r="A10796">
        <v>2008</v>
      </c>
      <c r="B10796" t="s">
        <v>103</v>
      </c>
      <c r="C10796" t="s">
        <v>23</v>
      </c>
      <c r="D10796" t="s">
        <v>49</v>
      </c>
      <c r="E10796">
        <v>2451043</v>
      </c>
    </row>
    <row r="10797" spans="1:5" hidden="1">
      <c r="A10797">
        <v>2008</v>
      </c>
      <c r="B10797" t="s">
        <v>103</v>
      </c>
      <c r="C10797" t="s">
        <v>23</v>
      </c>
      <c r="D10797" t="s">
        <v>50</v>
      </c>
      <c r="E10797">
        <v>1592447</v>
      </c>
    </row>
    <row r="10798" spans="1:5" hidden="1">
      <c r="A10798">
        <v>2008</v>
      </c>
      <c r="B10798" t="s">
        <v>103</v>
      </c>
      <c r="C10798" t="s">
        <v>23</v>
      </c>
      <c r="D10798" t="s">
        <v>51</v>
      </c>
      <c r="E10798">
        <v>199171</v>
      </c>
    </row>
    <row r="10799" spans="1:5" hidden="1">
      <c r="A10799">
        <v>2008</v>
      </c>
      <c r="B10799" t="s">
        <v>103</v>
      </c>
      <c r="C10799" t="s">
        <v>23</v>
      </c>
      <c r="D10799" t="s">
        <v>52</v>
      </c>
      <c r="E10799">
        <v>724922</v>
      </c>
    </row>
    <row r="10800" spans="1:5" hidden="1">
      <c r="A10800">
        <v>2008</v>
      </c>
      <c r="B10800" t="s">
        <v>103</v>
      </c>
      <c r="C10800" t="s">
        <v>23</v>
      </c>
      <c r="D10800" t="s">
        <v>53</v>
      </c>
      <c r="E10800">
        <v>-65498</v>
      </c>
    </row>
    <row r="10801" spans="1:5" hidden="1">
      <c r="A10801">
        <v>2008</v>
      </c>
      <c r="B10801" t="s">
        <v>103</v>
      </c>
      <c r="C10801" t="s">
        <v>23</v>
      </c>
      <c r="D10801" t="s">
        <v>54</v>
      </c>
      <c r="E10801">
        <v>0</v>
      </c>
    </row>
    <row r="10802" spans="1:5" hidden="1">
      <c r="A10802">
        <v>2008</v>
      </c>
      <c r="B10802" t="s">
        <v>103</v>
      </c>
      <c r="C10802" t="s">
        <v>23</v>
      </c>
      <c r="D10802" t="s">
        <v>55</v>
      </c>
      <c r="E10802">
        <v>1221</v>
      </c>
    </row>
    <row r="10803" spans="1:5" hidden="1">
      <c r="A10803">
        <v>2008</v>
      </c>
      <c r="B10803" t="s">
        <v>103</v>
      </c>
      <c r="C10803" t="s">
        <v>23</v>
      </c>
      <c r="D10803" t="s">
        <v>56</v>
      </c>
      <c r="E10803">
        <v>258053</v>
      </c>
    </row>
    <row r="10804" spans="1:5" hidden="1">
      <c r="A10804">
        <v>2008</v>
      </c>
      <c r="B10804" t="s">
        <v>103</v>
      </c>
      <c r="C10804" t="s">
        <v>23</v>
      </c>
      <c r="D10804" t="s">
        <v>57</v>
      </c>
      <c r="E10804">
        <v>175438</v>
      </c>
    </row>
    <row r="10805" spans="1:5" hidden="1">
      <c r="A10805">
        <v>2008</v>
      </c>
      <c r="B10805" t="s">
        <v>103</v>
      </c>
      <c r="C10805" t="s">
        <v>23</v>
      </c>
      <c r="D10805" t="s">
        <v>58</v>
      </c>
      <c r="E10805">
        <v>82615</v>
      </c>
    </row>
    <row r="10806" spans="1:5" hidden="1">
      <c r="A10806">
        <v>2008</v>
      </c>
      <c r="B10806" t="s">
        <v>103</v>
      </c>
      <c r="C10806" t="s">
        <v>23</v>
      </c>
      <c r="D10806" t="s">
        <v>59</v>
      </c>
      <c r="E10806">
        <v>762633</v>
      </c>
    </row>
    <row r="10807" spans="1:5" hidden="1">
      <c r="A10807">
        <v>2008</v>
      </c>
      <c r="B10807" t="s">
        <v>103</v>
      </c>
      <c r="C10807" t="s">
        <v>23</v>
      </c>
      <c r="D10807" t="s">
        <v>60</v>
      </c>
      <c r="E10807">
        <v>88651</v>
      </c>
    </row>
    <row r="10808" spans="1:5" hidden="1">
      <c r="A10808">
        <v>2008</v>
      </c>
      <c r="B10808" t="s">
        <v>103</v>
      </c>
      <c r="C10808" t="s">
        <v>23</v>
      </c>
      <c r="D10808" t="s">
        <v>64</v>
      </c>
      <c r="E10808">
        <v>673982</v>
      </c>
    </row>
    <row r="10809" spans="1:5" hidden="1">
      <c r="A10809">
        <v>2008</v>
      </c>
      <c r="B10809" t="s">
        <v>103</v>
      </c>
      <c r="C10809" t="s">
        <v>23</v>
      </c>
      <c r="D10809" t="s">
        <v>66</v>
      </c>
      <c r="E10809">
        <v>0</v>
      </c>
    </row>
    <row r="10810" spans="1:5" hidden="1">
      <c r="A10810">
        <v>2008</v>
      </c>
      <c r="B10810" t="s">
        <v>103</v>
      </c>
      <c r="C10810" t="s">
        <v>23</v>
      </c>
      <c r="D10810" t="s">
        <v>67</v>
      </c>
      <c r="E10810">
        <v>0</v>
      </c>
    </row>
    <row r="10811" spans="1:5" hidden="1">
      <c r="A10811">
        <v>2008</v>
      </c>
      <c r="B10811" t="s">
        <v>103</v>
      </c>
      <c r="C10811" t="s">
        <v>23</v>
      </c>
      <c r="D10811" t="s">
        <v>68</v>
      </c>
      <c r="E10811">
        <v>0</v>
      </c>
    </row>
    <row r="10812" spans="1:5" hidden="1">
      <c r="A10812">
        <v>2008</v>
      </c>
      <c r="B10812" t="s">
        <v>103</v>
      </c>
      <c r="C10812" t="s">
        <v>23</v>
      </c>
      <c r="D10812" t="s">
        <v>70</v>
      </c>
      <c r="E10812">
        <v>0</v>
      </c>
    </row>
    <row r="10813" spans="1:5" hidden="1">
      <c r="A10813">
        <v>2008</v>
      </c>
      <c r="B10813" t="s">
        <v>103</v>
      </c>
      <c r="C10813" t="s">
        <v>23</v>
      </c>
      <c r="D10813" t="s">
        <v>71</v>
      </c>
      <c r="E10813">
        <v>0</v>
      </c>
    </row>
    <row r="10814" spans="1:5" hidden="1">
      <c r="A10814">
        <v>2008</v>
      </c>
      <c r="B10814" t="s">
        <v>103</v>
      </c>
      <c r="C10814" t="s">
        <v>23</v>
      </c>
      <c r="D10814" t="s">
        <v>72</v>
      </c>
      <c r="E10814">
        <v>3396874</v>
      </c>
    </row>
    <row r="10815" spans="1:5" hidden="1">
      <c r="A10815">
        <v>2008</v>
      </c>
      <c r="B10815" t="s">
        <v>103</v>
      </c>
      <c r="C10815" t="s">
        <v>23</v>
      </c>
      <c r="D10815" t="s">
        <v>73</v>
      </c>
      <c r="E10815">
        <v>13185548</v>
      </c>
    </row>
    <row r="10816" spans="1:5" hidden="1">
      <c r="A10816">
        <v>2008</v>
      </c>
      <c r="B10816" t="s">
        <v>103</v>
      </c>
      <c r="C10816" t="s">
        <v>23</v>
      </c>
      <c r="D10816" t="s">
        <v>74</v>
      </c>
      <c r="E10816">
        <v>13185548</v>
      </c>
    </row>
    <row r="10817" spans="1:5" hidden="1">
      <c r="A10817">
        <v>2008</v>
      </c>
      <c r="B10817" t="s">
        <v>103</v>
      </c>
      <c r="C10817" t="s">
        <v>23</v>
      </c>
      <c r="D10817" t="s">
        <v>76</v>
      </c>
      <c r="E10817">
        <v>1681291</v>
      </c>
    </row>
    <row r="10818" spans="1:5" hidden="1">
      <c r="A10818">
        <v>2008</v>
      </c>
      <c r="B10818" t="s">
        <v>103</v>
      </c>
      <c r="C10818" t="s">
        <v>23</v>
      </c>
      <c r="D10818" t="s">
        <v>77</v>
      </c>
      <c r="E10818">
        <v>541417</v>
      </c>
    </row>
    <row r="10819" spans="1:5" hidden="1">
      <c r="A10819">
        <v>2008</v>
      </c>
      <c r="B10819" t="s">
        <v>103</v>
      </c>
      <c r="C10819" t="s">
        <v>23</v>
      </c>
      <c r="D10819" t="s">
        <v>78</v>
      </c>
      <c r="E10819">
        <v>1661344</v>
      </c>
    </row>
    <row r="10820" spans="1:5" hidden="1">
      <c r="A10820">
        <v>2008</v>
      </c>
      <c r="B10820" t="s">
        <v>103</v>
      </c>
      <c r="C10820" t="s">
        <v>23</v>
      </c>
      <c r="D10820" t="s">
        <v>79</v>
      </c>
      <c r="E10820">
        <v>19947</v>
      </c>
    </row>
    <row r="10821" spans="1:5" hidden="1">
      <c r="A10821">
        <v>2008</v>
      </c>
      <c r="B10821" t="s">
        <v>103</v>
      </c>
      <c r="C10821" t="s">
        <v>23</v>
      </c>
      <c r="D10821" t="s">
        <v>80</v>
      </c>
      <c r="E10821">
        <v>0</v>
      </c>
    </row>
    <row r="10822" spans="1:5" hidden="1">
      <c r="A10822">
        <v>2008</v>
      </c>
      <c r="B10822" t="s">
        <v>103</v>
      </c>
      <c r="C10822" t="s">
        <v>81</v>
      </c>
      <c r="D10822" t="s">
        <v>24</v>
      </c>
      <c r="E10822">
        <v>12124224</v>
      </c>
    </row>
    <row r="10823" spans="1:5" hidden="1">
      <c r="A10823">
        <v>2008</v>
      </c>
      <c r="B10823" t="s">
        <v>103</v>
      </c>
      <c r="C10823" t="s">
        <v>81</v>
      </c>
      <c r="D10823" t="s">
        <v>25</v>
      </c>
      <c r="E10823">
        <v>10332606</v>
      </c>
    </row>
    <row r="10824" spans="1:5" hidden="1">
      <c r="A10824">
        <v>2008</v>
      </c>
      <c r="B10824" t="s">
        <v>103</v>
      </c>
      <c r="C10824" t="s">
        <v>81</v>
      </c>
      <c r="D10824" t="s">
        <v>26</v>
      </c>
      <c r="E10824">
        <v>1791619</v>
      </c>
    </row>
    <row r="10825" spans="1:5" hidden="1">
      <c r="A10825">
        <v>2008</v>
      </c>
      <c r="B10825" t="s">
        <v>103</v>
      </c>
      <c r="C10825" t="s">
        <v>81</v>
      </c>
      <c r="D10825" t="s">
        <v>30</v>
      </c>
      <c r="E10825">
        <v>146083</v>
      </c>
    </row>
    <row r="10826" spans="1:5" hidden="1">
      <c r="A10826">
        <v>2008</v>
      </c>
      <c r="B10826" t="s">
        <v>103</v>
      </c>
      <c r="C10826" t="s">
        <v>81</v>
      </c>
      <c r="D10826" t="s">
        <v>32</v>
      </c>
      <c r="E10826">
        <v>146083</v>
      </c>
    </row>
    <row r="10827" spans="1:5" hidden="1">
      <c r="A10827">
        <v>2008</v>
      </c>
      <c r="B10827" t="s">
        <v>103</v>
      </c>
      <c r="C10827" t="s">
        <v>81</v>
      </c>
      <c r="D10827" t="s">
        <v>33</v>
      </c>
      <c r="E10827">
        <v>1576306</v>
      </c>
    </row>
    <row r="10828" spans="1:5" hidden="1">
      <c r="A10828">
        <v>2008</v>
      </c>
      <c r="B10828" t="s">
        <v>103</v>
      </c>
      <c r="C10828" t="s">
        <v>81</v>
      </c>
      <c r="D10828" t="s">
        <v>34</v>
      </c>
      <c r="E10828">
        <v>226365</v>
      </c>
    </row>
    <row r="10829" spans="1:5" hidden="1">
      <c r="A10829">
        <v>2008</v>
      </c>
      <c r="B10829" t="s">
        <v>103</v>
      </c>
      <c r="C10829" t="s">
        <v>81</v>
      </c>
      <c r="D10829" t="s">
        <v>35</v>
      </c>
      <c r="E10829">
        <v>173007</v>
      </c>
    </row>
    <row r="10830" spans="1:5" hidden="1">
      <c r="A10830">
        <v>2008</v>
      </c>
      <c r="B10830" t="s">
        <v>103</v>
      </c>
      <c r="C10830" t="s">
        <v>81</v>
      </c>
      <c r="D10830" t="s">
        <v>36</v>
      </c>
      <c r="E10830">
        <v>1389723</v>
      </c>
    </row>
    <row r="10831" spans="1:5" hidden="1">
      <c r="A10831">
        <v>2008</v>
      </c>
      <c r="B10831" t="s">
        <v>103</v>
      </c>
      <c r="C10831" t="s">
        <v>81</v>
      </c>
      <c r="D10831" t="s">
        <v>37</v>
      </c>
      <c r="E10831">
        <v>595509</v>
      </c>
    </row>
    <row r="10832" spans="1:5" hidden="1">
      <c r="A10832">
        <v>2008</v>
      </c>
      <c r="B10832" t="s">
        <v>103</v>
      </c>
      <c r="C10832" t="s">
        <v>81</v>
      </c>
      <c r="D10832" t="s">
        <v>38</v>
      </c>
      <c r="E10832">
        <v>794214</v>
      </c>
    </row>
    <row r="10833" spans="1:5" hidden="1">
      <c r="A10833">
        <v>2008</v>
      </c>
      <c r="B10833" t="s">
        <v>103</v>
      </c>
      <c r="C10833" t="s">
        <v>81</v>
      </c>
      <c r="D10833" t="s">
        <v>39</v>
      </c>
      <c r="E10833">
        <v>0</v>
      </c>
    </row>
    <row r="10834" spans="1:5" hidden="1">
      <c r="A10834">
        <v>2008</v>
      </c>
      <c r="B10834" t="s">
        <v>103</v>
      </c>
      <c r="C10834" t="s">
        <v>81</v>
      </c>
      <c r="D10834" t="s">
        <v>40</v>
      </c>
      <c r="E10834">
        <v>-62508</v>
      </c>
    </row>
    <row r="10835" spans="1:5" hidden="1">
      <c r="A10835">
        <v>2008</v>
      </c>
      <c r="B10835" t="s">
        <v>103</v>
      </c>
      <c r="C10835" t="s">
        <v>81</v>
      </c>
      <c r="D10835" t="s">
        <v>41</v>
      </c>
      <c r="E10835">
        <v>2989</v>
      </c>
    </row>
    <row r="10836" spans="1:5" hidden="1">
      <c r="A10836">
        <v>2008</v>
      </c>
      <c r="B10836" t="s">
        <v>103</v>
      </c>
      <c r="C10836" t="s">
        <v>81</v>
      </c>
      <c r="D10836" t="s">
        <v>42</v>
      </c>
      <c r="E10836">
        <v>-65498</v>
      </c>
    </row>
    <row r="10837" spans="1:5" hidden="1">
      <c r="A10837">
        <v>2008</v>
      </c>
      <c r="B10837" t="s">
        <v>103</v>
      </c>
      <c r="C10837" t="s">
        <v>81</v>
      </c>
      <c r="D10837" t="s">
        <v>43</v>
      </c>
      <c r="E10837">
        <v>0</v>
      </c>
    </row>
    <row r="10838" spans="1:5" hidden="1">
      <c r="A10838">
        <v>2008</v>
      </c>
      <c r="B10838" t="s">
        <v>103</v>
      </c>
      <c r="C10838" t="s">
        <v>81</v>
      </c>
      <c r="D10838" t="s">
        <v>44</v>
      </c>
      <c r="E10838">
        <v>22727</v>
      </c>
    </row>
    <row r="10839" spans="1:5" hidden="1">
      <c r="A10839">
        <v>2008</v>
      </c>
      <c r="B10839" t="s">
        <v>103</v>
      </c>
      <c r="C10839" t="s">
        <v>81</v>
      </c>
      <c r="D10839" t="s">
        <v>48</v>
      </c>
      <c r="E10839">
        <v>4443778</v>
      </c>
    </row>
    <row r="10840" spans="1:5" hidden="1">
      <c r="A10840">
        <v>2008</v>
      </c>
      <c r="B10840" t="s">
        <v>103</v>
      </c>
      <c r="C10840" t="s">
        <v>81</v>
      </c>
      <c r="D10840" t="s">
        <v>49</v>
      </c>
      <c r="E10840">
        <v>1221</v>
      </c>
    </row>
    <row r="10841" spans="1:5" hidden="1">
      <c r="A10841">
        <v>2008</v>
      </c>
      <c r="B10841" t="s">
        <v>103</v>
      </c>
      <c r="C10841" t="s">
        <v>81</v>
      </c>
      <c r="D10841" t="s">
        <v>50</v>
      </c>
      <c r="E10841">
        <v>0</v>
      </c>
    </row>
    <row r="10842" spans="1:5" hidden="1">
      <c r="A10842">
        <v>2008</v>
      </c>
      <c r="B10842" t="s">
        <v>103</v>
      </c>
      <c r="C10842" t="s">
        <v>81</v>
      </c>
      <c r="D10842" t="s">
        <v>51</v>
      </c>
      <c r="E10842">
        <v>1221</v>
      </c>
    </row>
    <row r="10843" spans="1:5" hidden="1">
      <c r="A10843">
        <v>2008</v>
      </c>
      <c r="B10843" t="s">
        <v>103</v>
      </c>
      <c r="C10843" t="s">
        <v>81</v>
      </c>
      <c r="D10843" t="s">
        <v>52</v>
      </c>
      <c r="E10843">
        <v>0</v>
      </c>
    </row>
    <row r="10844" spans="1:5" hidden="1">
      <c r="A10844">
        <v>2008</v>
      </c>
      <c r="B10844" t="s">
        <v>103</v>
      </c>
      <c r="C10844" t="s">
        <v>81</v>
      </c>
      <c r="D10844" t="s">
        <v>53</v>
      </c>
      <c r="E10844">
        <v>0</v>
      </c>
    </row>
    <row r="10845" spans="1:5" hidden="1">
      <c r="A10845">
        <v>2008</v>
      </c>
      <c r="B10845" t="s">
        <v>103</v>
      </c>
      <c r="C10845" t="s">
        <v>81</v>
      </c>
      <c r="D10845" t="s">
        <v>54</v>
      </c>
      <c r="E10845">
        <v>0</v>
      </c>
    </row>
    <row r="10846" spans="1:5" hidden="1">
      <c r="A10846">
        <v>2008</v>
      </c>
      <c r="B10846" t="s">
        <v>103</v>
      </c>
      <c r="C10846" t="s">
        <v>81</v>
      </c>
      <c r="D10846" t="s">
        <v>55</v>
      </c>
      <c r="E10846">
        <v>2152841</v>
      </c>
    </row>
    <row r="10847" spans="1:5" hidden="1">
      <c r="A10847">
        <v>2008</v>
      </c>
      <c r="B10847" t="s">
        <v>103</v>
      </c>
      <c r="C10847" t="s">
        <v>81</v>
      </c>
      <c r="D10847" t="s">
        <v>56</v>
      </c>
      <c r="E10847">
        <v>2289715</v>
      </c>
    </row>
    <row r="10848" spans="1:5" hidden="1">
      <c r="A10848">
        <v>2008</v>
      </c>
      <c r="B10848" t="s">
        <v>103</v>
      </c>
      <c r="C10848" t="s">
        <v>81</v>
      </c>
      <c r="D10848" t="s">
        <v>57</v>
      </c>
      <c r="E10848">
        <v>1969326</v>
      </c>
    </row>
    <row r="10849" spans="1:6" hidden="1">
      <c r="A10849">
        <v>2008</v>
      </c>
      <c r="B10849" t="s">
        <v>103</v>
      </c>
      <c r="C10849" t="s">
        <v>81</v>
      </c>
      <c r="D10849" t="s">
        <v>58</v>
      </c>
      <c r="E10849">
        <v>320389</v>
      </c>
    </row>
    <row r="10850" spans="1:6" hidden="1">
      <c r="A10850">
        <v>2008</v>
      </c>
      <c r="B10850" t="s">
        <v>103</v>
      </c>
      <c r="C10850" t="s">
        <v>81</v>
      </c>
      <c r="D10850" t="s">
        <v>59</v>
      </c>
      <c r="E10850">
        <v>1873784</v>
      </c>
    </row>
    <row r="10851" spans="1:6" hidden="1">
      <c r="A10851">
        <v>2008</v>
      </c>
      <c r="B10851" t="s">
        <v>103</v>
      </c>
      <c r="C10851" t="s">
        <v>81</v>
      </c>
      <c r="D10851" t="s">
        <v>61</v>
      </c>
      <c r="E10851">
        <v>86892</v>
      </c>
    </row>
    <row r="10852" spans="1:6" hidden="1">
      <c r="A10852">
        <v>2008</v>
      </c>
      <c r="B10852" t="s">
        <v>103</v>
      </c>
      <c r="C10852" t="s">
        <v>81</v>
      </c>
      <c r="D10852" t="s">
        <v>64</v>
      </c>
      <c r="E10852">
        <v>1786892</v>
      </c>
    </row>
    <row r="10853" spans="1:6" hidden="1">
      <c r="A10853">
        <v>2008</v>
      </c>
      <c r="B10853" t="s">
        <v>103</v>
      </c>
      <c r="C10853" t="s">
        <v>81</v>
      </c>
      <c r="D10853" t="s">
        <v>66</v>
      </c>
      <c r="E10853">
        <v>313668</v>
      </c>
    </row>
    <row r="10854" spans="1:6" hidden="1">
      <c r="A10854">
        <v>2008</v>
      </c>
      <c r="B10854" t="s">
        <v>103</v>
      </c>
      <c r="C10854" t="s">
        <v>81</v>
      </c>
      <c r="D10854" t="s">
        <v>67</v>
      </c>
      <c r="E10854">
        <v>0</v>
      </c>
    </row>
    <row r="10855" spans="1:6" hidden="1">
      <c r="A10855">
        <v>2008</v>
      </c>
      <c r="B10855" t="s">
        <v>103</v>
      </c>
      <c r="C10855" t="s">
        <v>81</v>
      </c>
      <c r="D10855" t="s">
        <v>69</v>
      </c>
      <c r="E10855">
        <v>0</v>
      </c>
    </row>
    <row r="10856" spans="1:6" hidden="1">
      <c r="A10856">
        <v>2008</v>
      </c>
      <c r="B10856" t="s">
        <v>103</v>
      </c>
      <c r="C10856" t="s">
        <v>81</v>
      </c>
      <c r="D10856" t="s">
        <v>70</v>
      </c>
      <c r="E10856">
        <v>0</v>
      </c>
    </row>
    <row r="10857" spans="1:6" hidden="1">
      <c r="A10857">
        <v>2008</v>
      </c>
      <c r="B10857" t="s">
        <v>103</v>
      </c>
      <c r="C10857" t="s">
        <v>81</v>
      </c>
      <c r="D10857" t="s">
        <v>86</v>
      </c>
      <c r="E10857">
        <v>5911523</v>
      </c>
    </row>
    <row r="10858" spans="1:6" hidden="1">
      <c r="A10858">
        <v>2008</v>
      </c>
      <c r="B10858" t="s">
        <v>103</v>
      </c>
      <c r="C10858" t="s">
        <v>81</v>
      </c>
      <c r="D10858" t="s">
        <v>87</v>
      </c>
      <c r="E10858">
        <v>3903265</v>
      </c>
    </row>
    <row r="10859" spans="1:6" hidden="1">
      <c r="A10859">
        <v>2008</v>
      </c>
      <c r="B10859" t="s">
        <v>103</v>
      </c>
      <c r="C10859" t="s">
        <v>81</v>
      </c>
      <c r="D10859" t="s">
        <v>88</v>
      </c>
      <c r="E10859">
        <v>1832819</v>
      </c>
    </row>
    <row r="10860" spans="1:6" hidden="1">
      <c r="A10860">
        <v>2008</v>
      </c>
      <c r="B10860" t="s">
        <v>103</v>
      </c>
      <c r="C10860" t="s">
        <v>81</v>
      </c>
      <c r="D10860" t="s">
        <v>89</v>
      </c>
      <c r="E10860">
        <v>175438</v>
      </c>
    </row>
    <row r="10861" spans="1:6" hidden="1">
      <c r="A10861">
        <v>2008</v>
      </c>
      <c r="B10861" t="s">
        <v>103</v>
      </c>
      <c r="C10861" t="s">
        <v>81</v>
      </c>
      <c r="D10861" t="s">
        <v>77</v>
      </c>
      <c r="E10861">
        <v>541417</v>
      </c>
    </row>
    <row r="10862" spans="1:6" hidden="1">
      <c r="A10862">
        <v>2008</v>
      </c>
      <c r="B10862" t="s">
        <v>104</v>
      </c>
      <c r="C10862" t="s">
        <v>7</v>
      </c>
      <c r="D10862" t="s">
        <v>263</v>
      </c>
      <c r="E10862">
        <v>-52176</v>
      </c>
    </row>
    <row r="10863" spans="1:6" hidden="1">
      <c r="A10863">
        <v>2008</v>
      </c>
      <c r="B10863" t="s">
        <v>104</v>
      </c>
      <c r="C10863" t="s">
        <v>7</v>
      </c>
      <c r="D10863" t="s">
        <v>8</v>
      </c>
      <c r="E10863">
        <v>0</v>
      </c>
      <c r="F10863">
        <v>20</v>
      </c>
    </row>
    <row r="10864" spans="1:6" hidden="1">
      <c r="A10864">
        <v>2008</v>
      </c>
      <c r="B10864" t="s">
        <v>104</v>
      </c>
      <c r="C10864" t="s">
        <v>7</v>
      </c>
      <c r="D10864" t="s">
        <v>9</v>
      </c>
      <c r="E10864">
        <v>0</v>
      </c>
      <c r="F10864">
        <v>20</v>
      </c>
    </row>
    <row r="10865" spans="1:6" hidden="1">
      <c r="A10865">
        <v>2008</v>
      </c>
      <c r="B10865" t="s">
        <v>104</v>
      </c>
      <c r="C10865" t="s">
        <v>10</v>
      </c>
      <c r="D10865" t="s">
        <v>11</v>
      </c>
      <c r="E10865">
        <v>-41161</v>
      </c>
    </row>
    <row r="10866" spans="1:6" hidden="1">
      <c r="A10866">
        <v>2008</v>
      </c>
      <c r="B10866" t="s">
        <v>104</v>
      </c>
      <c r="C10866" t="s">
        <v>10</v>
      </c>
      <c r="D10866" t="s">
        <v>91</v>
      </c>
      <c r="E10866">
        <v>76183</v>
      </c>
    </row>
    <row r="10867" spans="1:6" hidden="1">
      <c r="A10867">
        <v>2008</v>
      </c>
      <c r="B10867" t="s">
        <v>104</v>
      </c>
      <c r="C10867" t="s">
        <v>10</v>
      </c>
      <c r="D10867" t="s">
        <v>92</v>
      </c>
      <c r="E10867">
        <v>63419</v>
      </c>
    </row>
    <row r="10868" spans="1:6" hidden="1">
      <c r="A10868">
        <v>2008</v>
      </c>
      <c r="B10868" t="s">
        <v>104</v>
      </c>
      <c r="C10868" t="s">
        <v>10</v>
      </c>
      <c r="D10868" t="s">
        <v>14</v>
      </c>
      <c r="E10868">
        <v>12795</v>
      </c>
    </row>
    <row r="10869" spans="1:6" hidden="1">
      <c r="A10869">
        <v>2008</v>
      </c>
      <c r="B10869" t="s">
        <v>104</v>
      </c>
      <c r="C10869" t="s">
        <v>10</v>
      </c>
      <c r="D10869" t="s">
        <v>17</v>
      </c>
      <c r="E10869">
        <v>0</v>
      </c>
      <c r="F10869">
        <v>20</v>
      </c>
    </row>
    <row r="10870" spans="1:6" hidden="1">
      <c r="A10870">
        <v>2008</v>
      </c>
      <c r="B10870" t="s">
        <v>104</v>
      </c>
      <c r="C10870" t="s">
        <v>10</v>
      </c>
      <c r="D10870" t="s">
        <v>18</v>
      </c>
      <c r="E10870">
        <v>15421</v>
      </c>
    </row>
    <row r="10871" spans="1:6" hidden="1">
      <c r="A10871">
        <v>2008</v>
      </c>
      <c r="B10871" t="s">
        <v>104</v>
      </c>
      <c r="C10871" t="s">
        <v>10</v>
      </c>
      <c r="D10871" t="s">
        <v>19</v>
      </c>
      <c r="E10871">
        <v>229657</v>
      </c>
    </row>
    <row r="10872" spans="1:6" hidden="1">
      <c r="A10872">
        <v>2008</v>
      </c>
      <c r="B10872" t="s">
        <v>104</v>
      </c>
      <c r="C10872" t="s">
        <v>10</v>
      </c>
      <c r="D10872" t="s">
        <v>20</v>
      </c>
      <c r="E10872">
        <v>-28396</v>
      </c>
    </row>
    <row r="10873" spans="1:6" hidden="1">
      <c r="A10873">
        <v>2008</v>
      </c>
      <c r="B10873" t="s">
        <v>104</v>
      </c>
      <c r="C10873" t="s">
        <v>10</v>
      </c>
      <c r="D10873" t="s">
        <v>21</v>
      </c>
      <c r="E10873">
        <v>-28396</v>
      </c>
    </row>
    <row r="10874" spans="1:6" hidden="1">
      <c r="A10874">
        <v>2008</v>
      </c>
      <c r="B10874" t="s">
        <v>104</v>
      </c>
      <c r="C10874" t="s">
        <v>10</v>
      </c>
      <c r="D10874" t="s">
        <v>22</v>
      </c>
      <c r="E10874">
        <v>-56176</v>
      </c>
    </row>
    <row r="10875" spans="1:6" hidden="1">
      <c r="A10875">
        <v>2008</v>
      </c>
      <c r="B10875" t="s">
        <v>104</v>
      </c>
      <c r="C10875" t="s">
        <v>23</v>
      </c>
      <c r="D10875" t="s">
        <v>24</v>
      </c>
      <c r="E10875">
        <v>62350</v>
      </c>
    </row>
    <row r="10876" spans="1:6" hidden="1">
      <c r="A10876">
        <v>2008</v>
      </c>
      <c r="B10876" t="s">
        <v>104</v>
      </c>
      <c r="C10876" t="s">
        <v>23</v>
      </c>
      <c r="D10876" t="s">
        <v>25</v>
      </c>
      <c r="E10876">
        <v>49435</v>
      </c>
    </row>
    <row r="10877" spans="1:6" hidden="1">
      <c r="A10877">
        <v>2008</v>
      </c>
      <c r="B10877" t="s">
        <v>104</v>
      </c>
      <c r="C10877" t="s">
        <v>23</v>
      </c>
      <c r="D10877" t="s">
        <v>26</v>
      </c>
      <c r="E10877">
        <v>12915</v>
      </c>
    </row>
    <row r="10878" spans="1:6" hidden="1">
      <c r="A10878">
        <v>2008</v>
      </c>
      <c r="B10878" t="s">
        <v>104</v>
      </c>
      <c r="C10878" t="s">
        <v>23</v>
      </c>
      <c r="D10878" t="s">
        <v>27</v>
      </c>
      <c r="E10878">
        <v>1038</v>
      </c>
    </row>
    <row r="10879" spans="1:6" hidden="1">
      <c r="A10879">
        <v>2008</v>
      </c>
      <c r="B10879" t="s">
        <v>104</v>
      </c>
      <c r="C10879" t="s">
        <v>23</v>
      </c>
      <c r="D10879" t="s">
        <v>29</v>
      </c>
      <c r="E10879">
        <v>1038</v>
      </c>
    </row>
    <row r="10880" spans="1:6" hidden="1">
      <c r="A10880">
        <v>2008</v>
      </c>
      <c r="B10880" t="s">
        <v>104</v>
      </c>
      <c r="C10880" t="s">
        <v>23</v>
      </c>
      <c r="D10880" t="s">
        <v>33</v>
      </c>
      <c r="E10880">
        <v>1690</v>
      </c>
    </row>
    <row r="10881" spans="1:5" hidden="1">
      <c r="A10881">
        <v>2008</v>
      </c>
      <c r="B10881" t="s">
        <v>104</v>
      </c>
      <c r="C10881" t="s">
        <v>23</v>
      </c>
      <c r="D10881" t="s">
        <v>34</v>
      </c>
      <c r="E10881">
        <v>1690</v>
      </c>
    </row>
    <row r="10882" spans="1:5" hidden="1">
      <c r="A10882">
        <v>2008</v>
      </c>
      <c r="B10882" t="s">
        <v>104</v>
      </c>
      <c r="C10882" t="s">
        <v>23</v>
      </c>
      <c r="D10882" t="s">
        <v>35</v>
      </c>
      <c r="E10882">
        <v>2325</v>
      </c>
    </row>
    <row r="10883" spans="1:5" hidden="1">
      <c r="A10883">
        <v>2008</v>
      </c>
      <c r="B10883" t="s">
        <v>104</v>
      </c>
      <c r="C10883" t="s">
        <v>23</v>
      </c>
      <c r="D10883" t="s">
        <v>39</v>
      </c>
      <c r="E10883">
        <v>0</v>
      </c>
    </row>
    <row r="10884" spans="1:5" hidden="1">
      <c r="A10884">
        <v>2008</v>
      </c>
      <c r="B10884" t="s">
        <v>104</v>
      </c>
      <c r="C10884" t="s">
        <v>23</v>
      </c>
      <c r="D10884" t="s">
        <v>40</v>
      </c>
      <c r="E10884">
        <v>0</v>
      </c>
    </row>
    <row r="10885" spans="1:5" hidden="1">
      <c r="A10885">
        <v>2008</v>
      </c>
      <c r="B10885" t="s">
        <v>104</v>
      </c>
      <c r="C10885" t="s">
        <v>23</v>
      </c>
      <c r="D10885" t="s">
        <v>41</v>
      </c>
      <c r="E10885">
        <v>0</v>
      </c>
    </row>
    <row r="10886" spans="1:5" hidden="1">
      <c r="A10886">
        <v>2008</v>
      </c>
      <c r="B10886" t="s">
        <v>104</v>
      </c>
      <c r="C10886" t="s">
        <v>23</v>
      </c>
      <c r="D10886" t="s">
        <v>42</v>
      </c>
      <c r="E10886">
        <v>0</v>
      </c>
    </row>
    <row r="10887" spans="1:5" hidden="1">
      <c r="A10887">
        <v>2008</v>
      </c>
      <c r="B10887" t="s">
        <v>104</v>
      </c>
      <c r="C10887" t="s">
        <v>23</v>
      </c>
      <c r="D10887" t="s">
        <v>43</v>
      </c>
      <c r="E10887">
        <v>0</v>
      </c>
    </row>
    <row r="10888" spans="1:5" hidden="1">
      <c r="A10888">
        <v>2008</v>
      </c>
      <c r="B10888" t="s">
        <v>104</v>
      </c>
      <c r="C10888" t="s">
        <v>23</v>
      </c>
      <c r="D10888" t="s">
        <v>44</v>
      </c>
      <c r="E10888">
        <v>0</v>
      </c>
    </row>
    <row r="10889" spans="1:5" hidden="1">
      <c r="A10889">
        <v>2008</v>
      </c>
      <c r="B10889" t="s">
        <v>104</v>
      </c>
      <c r="C10889" t="s">
        <v>23</v>
      </c>
      <c r="D10889" t="s">
        <v>45</v>
      </c>
      <c r="E10889">
        <v>0</v>
      </c>
    </row>
    <row r="10890" spans="1:5" hidden="1">
      <c r="A10890">
        <v>2008</v>
      </c>
      <c r="B10890" t="s">
        <v>104</v>
      </c>
      <c r="C10890" t="s">
        <v>23</v>
      </c>
      <c r="D10890" t="s">
        <v>46</v>
      </c>
      <c r="E10890">
        <v>0</v>
      </c>
    </row>
    <row r="10891" spans="1:5" hidden="1">
      <c r="A10891">
        <v>2008</v>
      </c>
      <c r="B10891" t="s">
        <v>104</v>
      </c>
      <c r="C10891" t="s">
        <v>23</v>
      </c>
      <c r="D10891" t="s">
        <v>47</v>
      </c>
      <c r="E10891">
        <v>0</v>
      </c>
    </row>
    <row r="10892" spans="1:5" hidden="1">
      <c r="A10892">
        <v>2008</v>
      </c>
      <c r="B10892" t="s">
        <v>104</v>
      </c>
      <c r="C10892" t="s">
        <v>23</v>
      </c>
      <c r="D10892" t="s">
        <v>48</v>
      </c>
      <c r="E10892">
        <v>258228</v>
      </c>
    </row>
    <row r="10893" spans="1:5" hidden="1">
      <c r="A10893">
        <v>2008</v>
      </c>
      <c r="B10893" t="s">
        <v>104</v>
      </c>
      <c r="C10893" t="s">
        <v>23</v>
      </c>
      <c r="D10893" t="s">
        <v>55</v>
      </c>
      <c r="E10893">
        <v>175</v>
      </c>
    </row>
    <row r="10894" spans="1:5" hidden="1">
      <c r="A10894">
        <v>2008</v>
      </c>
      <c r="B10894" t="s">
        <v>104</v>
      </c>
      <c r="C10894" t="s">
        <v>23</v>
      </c>
      <c r="D10894" t="s">
        <v>56</v>
      </c>
      <c r="E10894">
        <v>258053</v>
      </c>
    </row>
    <row r="10895" spans="1:5" hidden="1">
      <c r="A10895">
        <v>2008</v>
      </c>
      <c r="B10895" t="s">
        <v>104</v>
      </c>
      <c r="C10895" t="s">
        <v>23</v>
      </c>
      <c r="D10895" t="s">
        <v>57</v>
      </c>
      <c r="E10895">
        <v>175438</v>
      </c>
    </row>
    <row r="10896" spans="1:5" hidden="1">
      <c r="A10896">
        <v>2008</v>
      </c>
      <c r="B10896" t="s">
        <v>104</v>
      </c>
      <c r="C10896" t="s">
        <v>23</v>
      </c>
      <c r="D10896" t="s">
        <v>58</v>
      </c>
      <c r="E10896">
        <v>82615</v>
      </c>
    </row>
    <row r="10897" spans="1:5" hidden="1">
      <c r="A10897">
        <v>2008</v>
      </c>
      <c r="B10897" t="s">
        <v>104</v>
      </c>
      <c r="C10897" t="s">
        <v>23</v>
      </c>
      <c r="D10897" t="s">
        <v>59</v>
      </c>
      <c r="E10897">
        <v>55479</v>
      </c>
    </row>
    <row r="10898" spans="1:5" hidden="1">
      <c r="A10898">
        <v>2008</v>
      </c>
      <c r="B10898" t="s">
        <v>104</v>
      </c>
      <c r="C10898" t="s">
        <v>23</v>
      </c>
      <c r="D10898" t="s">
        <v>60</v>
      </c>
      <c r="E10898">
        <v>0</v>
      </c>
    </row>
    <row r="10899" spans="1:5" hidden="1">
      <c r="A10899">
        <v>2008</v>
      </c>
      <c r="B10899" t="s">
        <v>104</v>
      </c>
      <c r="C10899" t="s">
        <v>23</v>
      </c>
      <c r="D10899" t="s">
        <v>64</v>
      </c>
      <c r="E10899">
        <v>55479</v>
      </c>
    </row>
    <row r="10900" spans="1:5" hidden="1">
      <c r="A10900">
        <v>2008</v>
      </c>
      <c r="B10900" t="s">
        <v>104</v>
      </c>
      <c r="C10900" t="s">
        <v>23</v>
      </c>
      <c r="D10900" t="s">
        <v>66</v>
      </c>
      <c r="E10900">
        <v>0</v>
      </c>
    </row>
    <row r="10901" spans="1:5" hidden="1">
      <c r="A10901">
        <v>2008</v>
      </c>
      <c r="B10901" t="s">
        <v>104</v>
      </c>
      <c r="C10901" t="s">
        <v>23</v>
      </c>
      <c r="D10901" t="s">
        <v>67</v>
      </c>
      <c r="E10901">
        <v>0</v>
      </c>
    </row>
    <row r="10902" spans="1:5" hidden="1">
      <c r="A10902">
        <v>2008</v>
      </c>
      <c r="B10902" t="s">
        <v>104</v>
      </c>
      <c r="C10902" t="s">
        <v>23</v>
      </c>
      <c r="D10902" t="s">
        <v>68</v>
      </c>
      <c r="E10902">
        <v>0</v>
      </c>
    </row>
    <row r="10903" spans="1:5" hidden="1">
      <c r="A10903">
        <v>2008</v>
      </c>
      <c r="B10903" t="s">
        <v>104</v>
      </c>
      <c r="C10903" t="s">
        <v>23</v>
      </c>
      <c r="D10903" t="s">
        <v>70</v>
      </c>
      <c r="E10903">
        <v>0</v>
      </c>
    </row>
    <row r="10904" spans="1:5" hidden="1">
      <c r="A10904">
        <v>2008</v>
      </c>
      <c r="B10904" t="s">
        <v>104</v>
      </c>
      <c r="C10904" t="s">
        <v>23</v>
      </c>
      <c r="D10904" t="s">
        <v>71</v>
      </c>
      <c r="E10904">
        <v>0</v>
      </c>
    </row>
    <row r="10905" spans="1:5" hidden="1">
      <c r="A10905">
        <v>2008</v>
      </c>
      <c r="B10905" t="s">
        <v>104</v>
      </c>
      <c r="C10905" t="s">
        <v>23</v>
      </c>
      <c r="D10905" t="s">
        <v>72</v>
      </c>
      <c r="E10905">
        <v>128950</v>
      </c>
    </row>
    <row r="10906" spans="1:5" hidden="1">
      <c r="A10906">
        <v>2008</v>
      </c>
      <c r="B10906" t="s">
        <v>104</v>
      </c>
      <c r="C10906" t="s">
        <v>23</v>
      </c>
      <c r="D10906" t="s">
        <v>73</v>
      </c>
      <c r="E10906">
        <v>258053</v>
      </c>
    </row>
    <row r="10907" spans="1:5" hidden="1">
      <c r="A10907">
        <v>2008</v>
      </c>
      <c r="B10907" t="s">
        <v>104</v>
      </c>
      <c r="C10907" t="s">
        <v>23</v>
      </c>
      <c r="D10907" t="s">
        <v>74</v>
      </c>
      <c r="E10907">
        <v>258053</v>
      </c>
    </row>
    <row r="10908" spans="1:5" hidden="1">
      <c r="A10908">
        <v>2008</v>
      </c>
      <c r="B10908" t="s">
        <v>104</v>
      </c>
      <c r="C10908" t="s">
        <v>23</v>
      </c>
      <c r="D10908" t="s">
        <v>76</v>
      </c>
      <c r="E10908">
        <v>27779</v>
      </c>
    </row>
    <row r="10909" spans="1:5" hidden="1">
      <c r="A10909">
        <v>2008</v>
      </c>
      <c r="B10909" t="s">
        <v>104</v>
      </c>
      <c r="C10909" t="s">
        <v>23</v>
      </c>
      <c r="D10909" t="s">
        <v>77</v>
      </c>
      <c r="E10909">
        <v>12764</v>
      </c>
    </row>
    <row r="10910" spans="1:5" hidden="1">
      <c r="A10910">
        <v>2008</v>
      </c>
      <c r="B10910" t="s">
        <v>104</v>
      </c>
      <c r="C10910" t="s">
        <v>23</v>
      </c>
      <c r="D10910" t="s">
        <v>78</v>
      </c>
      <c r="E10910">
        <v>27405</v>
      </c>
    </row>
    <row r="10911" spans="1:5" hidden="1">
      <c r="A10911">
        <v>2008</v>
      </c>
      <c r="B10911" t="s">
        <v>104</v>
      </c>
      <c r="C10911" t="s">
        <v>23</v>
      </c>
      <c r="D10911" t="s">
        <v>79</v>
      </c>
      <c r="E10911">
        <v>374</v>
      </c>
    </row>
    <row r="10912" spans="1:5" hidden="1">
      <c r="A10912">
        <v>2008</v>
      </c>
      <c r="B10912" t="s">
        <v>104</v>
      </c>
      <c r="C10912" t="s">
        <v>23</v>
      </c>
      <c r="D10912" t="s">
        <v>80</v>
      </c>
      <c r="E10912">
        <v>0</v>
      </c>
    </row>
    <row r="10913" spans="1:5" hidden="1">
      <c r="A10913">
        <v>2008</v>
      </c>
      <c r="B10913" t="s">
        <v>104</v>
      </c>
      <c r="C10913" t="s">
        <v>81</v>
      </c>
      <c r="D10913" t="s">
        <v>30</v>
      </c>
      <c r="E10913">
        <v>0</v>
      </c>
    </row>
    <row r="10914" spans="1:5" hidden="1">
      <c r="A10914">
        <v>2008</v>
      </c>
      <c r="B10914" t="s">
        <v>104</v>
      </c>
      <c r="C10914" t="s">
        <v>81</v>
      </c>
      <c r="D10914" t="s">
        <v>32</v>
      </c>
      <c r="E10914">
        <v>0</v>
      </c>
    </row>
    <row r="10915" spans="1:5" hidden="1">
      <c r="A10915">
        <v>2008</v>
      </c>
      <c r="B10915" t="s">
        <v>104</v>
      </c>
      <c r="C10915" t="s">
        <v>81</v>
      </c>
      <c r="D10915" t="s">
        <v>33</v>
      </c>
      <c r="E10915">
        <v>4315</v>
      </c>
    </row>
    <row r="10916" spans="1:5" hidden="1">
      <c r="A10916">
        <v>2008</v>
      </c>
      <c r="B10916" t="s">
        <v>104</v>
      </c>
      <c r="C10916" t="s">
        <v>81</v>
      </c>
      <c r="D10916" t="s">
        <v>34</v>
      </c>
      <c r="E10916">
        <v>4315</v>
      </c>
    </row>
    <row r="10917" spans="1:5" hidden="1">
      <c r="A10917">
        <v>2008</v>
      </c>
      <c r="B10917" t="s">
        <v>104</v>
      </c>
      <c r="C10917" t="s">
        <v>81</v>
      </c>
      <c r="D10917" t="s">
        <v>35</v>
      </c>
      <c r="E10917">
        <v>3263</v>
      </c>
    </row>
    <row r="10918" spans="1:5" hidden="1">
      <c r="A10918">
        <v>2008</v>
      </c>
      <c r="B10918" t="s">
        <v>104</v>
      </c>
      <c r="C10918" t="s">
        <v>81</v>
      </c>
      <c r="D10918" t="s">
        <v>36</v>
      </c>
      <c r="E10918">
        <v>0</v>
      </c>
    </row>
    <row r="10919" spans="1:5" hidden="1">
      <c r="A10919">
        <v>2008</v>
      </c>
      <c r="B10919" t="s">
        <v>104</v>
      </c>
      <c r="C10919" t="s">
        <v>81</v>
      </c>
      <c r="D10919" t="s">
        <v>37</v>
      </c>
      <c r="E10919">
        <v>0</v>
      </c>
    </row>
    <row r="10920" spans="1:5" hidden="1">
      <c r="A10920">
        <v>2008</v>
      </c>
      <c r="B10920" t="s">
        <v>104</v>
      </c>
      <c r="C10920" t="s">
        <v>81</v>
      </c>
      <c r="D10920" t="s">
        <v>38</v>
      </c>
      <c r="E10920">
        <v>0</v>
      </c>
    </row>
    <row r="10921" spans="1:5" hidden="1">
      <c r="A10921">
        <v>2008</v>
      </c>
      <c r="B10921" t="s">
        <v>104</v>
      </c>
      <c r="C10921" t="s">
        <v>81</v>
      </c>
      <c r="D10921" t="s">
        <v>39</v>
      </c>
      <c r="E10921">
        <v>0</v>
      </c>
    </row>
    <row r="10922" spans="1:5" hidden="1">
      <c r="A10922">
        <v>2008</v>
      </c>
      <c r="B10922" t="s">
        <v>104</v>
      </c>
      <c r="C10922" t="s">
        <v>81</v>
      </c>
      <c r="D10922" t="s">
        <v>40</v>
      </c>
      <c r="E10922">
        <v>0</v>
      </c>
    </row>
    <row r="10923" spans="1:5" hidden="1">
      <c r="A10923">
        <v>2008</v>
      </c>
      <c r="B10923" t="s">
        <v>104</v>
      </c>
      <c r="C10923" t="s">
        <v>81</v>
      </c>
      <c r="D10923" t="s">
        <v>41</v>
      </c>
      <c r="E10923">
        <v>0</v>
      </c>
    </row>
    <row r="10924" spans="1:5" hidden="1">
      <c r="A10924">
        <v>2008</v>
      </c>
      <c r="B10924" t="s">
        <v>104</v>
      </c>
      <c r="C10924" t="s">
        <v>81</v>
      </c>
      <c r="D10924" t="s">
        <v>42</v>
      </c>
      <c r="E10924">
        <v>0</v>
      </c>
    </row>
    <row r="10925" spans="1:5" hidden="1">
      <c r="A10925">
        <v>2008</v>
      </c>
      <c r="B10925" t="s">
        <v>104</v>
      </c>
      <c r="C10925" t="s">
        <v>81</v>
      </c>
      <c r="D10925" t="s">
        <v>43</v>
      </c>
      <c r="E10925">
        <v>0</v>
      </c>
    </row>
    <row r="10926" spans="1:5" hidden="1">
      <c r="A10926">
        <v>2008</v>
      </c>
      <c r="B10926" t="s">
        <v>104</v>
      </c>
      <c r="C10926" t="s">
        <v>81</v>
      </c>
      <c r="D10926" t="s">
        <v>44</v>
      </c>
      <c r="E10926">
        <v>0</v>
      </c>
    </row>
    <row r="10927" spans="1:5" hidden="1">
      <c r="A10927">
        <v>2008</v>
      </c>
      <c r="B10927" t="s">
        <v>104</v>
      </c>
      <c r="C10927" t="s">
        <v>81</v>
      </c>
      <c r="D10927" t="s">
        <v>48</v>
      </c>
      <c r="E10927">
        <v>175</v>
      </c>
    </row>
    <row r="10928" spans="1:5" hidden="1">
      <c r="A10928">
        <v>2008</v>
      </c>
      <c r="B10928" t="s">
        <v>104</v>
      </c>
      <c r="C10928" t="s">
        <v>81</v>
      </c>
      <c r="D10928" t="s">
        <v>49</v>
      </c>
      <c r="E10928">
        <v>175</v>
      </c>
    </row>
    <row r="10929" spans="1:5" hidden="1">
      <c r="A10929">
        <v>2008</v>
      </c>
      <c r="B10929" t="s">
        <v>104</v>
      </c>
      <c r="C10929" t="s">
        <v>81</v>
      </c>
      <c r="D10929" t="s">
        <v>50</v>
      </c>
      <c r="E10929">
        <v>0</v>
      </c>
    </row>
    <row r="10930" spans="1:5" hidden="1">
      <c r="A10930">
        <v>2008</v>
      </c>
      <c r="B10930" t="s">
        <v>104</v>
      </c>
      <c r="C10930" t="s">
        <v>81</v>
      </c>
      <c r="D10930" t="s">
        <v>51</v>
      </c>
      <c r="E10930">
        <v>175</v>
      </c>
    </row>
    <row r="10931" spans="1:5" hidden="1">
      <c r="A10931">
        <v>2008</v>
      </c>
      <c r="B10931" t="s">
        <v>104</v>
      </c>
      <c r="C10931" t="s">
        <v>81</v>
      </c>
      <c r="D10931" t="s">
        <v>52</v>
      </c>
      <c r="E10931">
        <v>0</v>
      </c>
    </row>
    <row r="10932" spans="1:5" hidden="1">
      <c r="A10932">
        <v>2008</v>
      </c>
      <c r="B10932" t="s">
        <v>104</v>
      </c>
      <c r="C10932" t="s">
        <v>81</v>
      </c>
      <c r="D10932" t="s">
        <v>53</v>
      </c>
      <c r="E10932">
        <v>0</v>
      </c>
    </row>
    <row r="10933" spans="1:5" hidden="1">
      <c r="A10933">
        <v>2008</v>
      </c>
      <c r="B10933" t="s">
        <v>104</v>
      </c>
      <c r="C10933" t="s">
        <v>81</v>
      </c>
      <c r="D10933" t="s">
        <v>54</v>
      </c>
      <c r="E10933">
        <v>0</v>
      </c>
    </row>
    <row r="10934" spans="1:5" hidden="1">
      <c r="A10934">
        <v>2008</v>
      </c>
      <c r="B10934" t="s">
        <v>104</v>
      </c>
      <c r="C10934" t="s">
        <v>81</v>
      </c>
      <c r="D10934" t="s">
        <v>59</v>
      </c>
      <c r="E10934">
        <v>269715</v>
      </c>
    </row>
    <row r="10935" spans="1:5" hidden="1">
      <c r="A10935">
        <v>2008</v>
      </c>
      <c r="B10935" t="s">
        <v>104</v>
      </c>
      <c r="C10935" t="s">
        <v>81</v>
      </c>
      <c r="D10935" t="s">
        <v>61</v>
      </c>
      <c r="E10935">
        <v>0</v>
      </c>
    </row>
    <row r="10936" spans="1:5" hidden="1">
      <c r="A10936">
        <v>2008</v>
      </c>
      <c r="B10936" t="s">
        <v>104</v>
      </c>
      <c r="C10936" t="s">
        <v>81</v>
      </c>
      <c r="D10936" t="s">
        <v>64</v>
      </c>
      <c r="E10936">
        <v>269715</v>
      </c>
    </row>
    <row r="10937" spans="1:5" hidden="1">
      <c r="A10937">
        <v>2008</v>
      </c>
      <c r="B10937" t="s">
        <v>104</v>
      </c>
      <c r="C10937" t="s">
        <v>81</v>
      </c>
      <c r="D10937" t="s">
        <v>67</v>
      </c>
      <c r="E10937">
        <v>0</v>
      </c>
    </row>
    <row r="10938" spans="1:5" hidden="1">
      <c r="A10938">
        <v>2008</v>
      </c>
      <c r="B10938" t="s">
        <v>104</v>
      </c>
      <c r="C10938" t="s">
        <v>81</v>
      </c>
      <c r="D10938" t="s">
        <v>69</v>
      </c>
      <c r="E10938">
        <v>0</v>
      </c>
    </row>
    <row r="10939" spans="1:5" hidden="1">
      <c r="A10939">
        <v>2008</v>
      </c>
      <c r="B10939" t="s">
        <v>104</v>
      </c>
      <c r="C10939" t="s">
        <v>81</v>
      </c>
      <c r="D10939" t="s">
        <v>70</v>
      </c>
      <c r="E10939">
        <v>0</v>
      </c>
    </row>
    <row r="10940" spans="1:5" hidden="1">
      <c r="A10940">
        <v>2008</v>
      </c>
      <c r="B10940" t="s">
        <v>104</v>
      </c>
      <c r="C10940" t="s">
        <v>81</v>
      </c>
      <c r="D10940" t="s">
        <v>86</v>
      </c>
      <c r="E10940">
        <v>205133</v>
      </c>
    </row>
    <row r="10941" spans="1:5" hidden="1">
      <c r="A10941">
        <v>2008</v>
      </c>
      <c r="B10941" t="s">
        <v>104</v>
      </c>
      <c r="C10941" t="s">
        <v>81</v>
      </c>
      <c r="D10941" t="s">
        <v>87</v>
      </c>
      <c r="E10941">
        <v>28752</v>
      </c>
    </row>
    <row r="10942" spans="1:5" hidden="1">
      <c r="A10942">
        <v>2008</v>
      </c>
      <c r="B10942" t="s">
        <v>104</v>
      </c>
      <c r="C10942" t="s">
        <v>81</v>
      </c>
      <c r="D10942" t="s">
        <v>88</v>
      </c>
      <c r="E10942">
        <v>942</v>
      </c>
    </row>
    <row r="10943" spans="1:5" hidden="1">
      <c r="A10943">
        <v>2008</v>
      </c>
      <c r="B10943" t="s">
        <v>104</v>
      </c>
      <c r="C10943" t="s">
        <v>81</v>
      </c>
      <c r="D10943" t="s">
        <v>89</v>
      </c>
      <c r="E10943">
        <v>175438</v>
      </c>
    </row>
    <row r="10944" spans="1:5" hidden="1">
      <c r="A10944">
        <v>2008</v>
      </c>
      <c r="B10944" t="s">
        <v>104</v>
      </c>
      <c r="C10944" t="s">
        <v>81</v>
      </c>
      <c r="D10944" t="s">
        <v>77</v>
      </c>
      <c r="E10944">
        <v>12764</v>
      </c>
    </row>
    <row r="10945" spans="1:5" hidden="1">
      <c r="A10945">
        <v>2008</v>
      </c>
      <c r="B10945" t="s">
        <v>105</v>
      </c>
      <c r="C10945" t="s">
        <v>10</v>
      </c>
      <c r="D10945" t="s">
        <v>91</v>
      </c>
      <c r="E10945">
        <v>2450376</v>
      </c>
    </row>
    <row r="10946" spans="1:5" hidden="1">
      <c r="A10946">
        <v>2008</v>
      </c>
      <c r="B10946" t="s">
        <v>105</v>
      </c>
      <c r="C10946" t="s">
        <v>10</v>
      </c>
      <c r="D10946" t="s">
        <v>92</v>
      </c>
      <c r="E10946">
        <v>2450376</v>
      </c>
    </row>
    <row r="10947" spans="1:5" hidden="1">
      <c r="A10947">
        <v>2008</v>
      </c>
      <c r="B10947" t="s">
        <v>105</v>
      </c>
      <c r="C10947" t="s">
        <v>23</v>
      </c>
      <c r="D10947" t="s">
        <v>27</v>
      </c>
      <c r="E10947">
        <v>2516531</v>
      </c>
    </row>
    <row r="10948" spans="1:5" hidden="1">
      <c r="A10948">
        <v>2008</v>
      </c>
      <c r="B10948" t="s">
        <v>105</v>
      </c>
      <c r="C10948" t="s">
        <v>23</v>
      </c>
      <c r="D10948" t="s">
        <v>28</v>
      </c>
      <c r="E10948">
        <v>2516531</v>
      </c>
    </row>
    <row r="10949" spans="1:5" hidden="1">
      <c r="A10949">
        <v>2008</v>
      </c>
      <c r="B10949" t="s">
        <v>105</v>
      </c>
      <c r="C10949" t="s">
        <v>81</v>
      </c>
      <c r="D10949" t="s">
        <v>85</v>
      </c>
      <c r="E10949">
        <v>2450376</v>
      </c>
    </row>
    <row r="10950" spans="1:5" hidden="1">
      <c r="A10950">
        <v>2008</v>
      </c>
      <c r="B10950" t="s">
        <v>105</v>
      </c>
      <c r="C10950" t="s">
        <v>81</v>
      </c>
      <c r="D10950" t="s">
        <v>30</v>
      </c>
      <c r="E10950">
        <v>66155</v>
      </c>
    </row>
    <row r="10951" spans="1:5" hidden="1">
      <c r="A10951">
        <v>2008</v>
      </c>
      <c r="B10951" t="s">
        <v>105</v>
      </c>
      <c r="C10951" t="s">
        <v>81</v>
      </c>
      <c r="D10951" t="s">
        <v>31</v>
      </c>
      <c r="E10951">
        <v>66155</v>
      </c>
    </row>
    <row r="10952" spans="1:5" hidden="1">
      <c r="A10952">
        <v>2008</v>
      </c>
      <c r="B10952" t="s">
        <v>106</v>
      </c>
      <c r="C10952" t="s">
        <v>7</v>
      </c>
      <c r="D10952" t="s">
        <v>263</v>
      </c>
      <c r="E10952">
        <v>-432866</v>
      </c>
    </row>
    <row r="10953" spans="1:5" hidden="1">
      <c r="A10953">
        <v>2008</v>
      </c>
      <c r="B10953" t="s">
        <v>106</v>
      </c>
      <c r="C10953" t="s">
        <v>10</v>
      </c>
      <c r="D10953" t="s">
        <v>11</v>
      </c>
      <c r="E10953">
        <v>2634517</v>
      </c>
    </row>
    <row r="10954" spans="1:5" hidden="1">
      <c r="A10954">
        <v>2008</v>
      </c>
      <c r="B10954" t="s">
        <v>106</v>
      </c>
      <c r="C10954" t="s">
        <v>10</v>
      </c>
      <c r="D10954" t="s">
        <v>107</v>
      </c>
      <c r="E10954">
        <v>3105591</v>
      </c>
    </row>
    <row r="10955" spans="1:5" hidden="1">
      <c r="A10955">
        <v>2008</v>
      </c>
      <c r="B10955" t="s">
        <v>106</v>
      </c>
      <c r="C10955" t="s">
        <v>10</v>
      </c>
      <c r="D10955" t="s">
        <v>108</v>
      </c>
      <c r="E10955">
        <v>2971817</v>
      </c>
    </row>
    <row r="10956" spans="1:5" hidden="1">
      <c r="A10956">
        <v>2008</v>
      </c>
      <c r="B10956" t="s">
        <v>106</v>
      </c>
      <c r="C10956" t="s">
        <v>10</v>
      </c>
      <c r="D10956" t="s">
        <v>22</v>
      </c>
      <c r="E10956">
        <v>2630634</v>
      </c>
    </row>
    <row r="10957" spans="1:5" hidden="1">
      <c r="A10957">
        <v>2008</v>
      </c>
      <c r="B10957" t="s">
        <v>106</v>
      </c>
      <c r="C10957" t="s">
        <v>23</v>
      </c>
      <c r="D10957" t="s">
        <v>24</v>
      </c>
      <c r="E10957">
        <v>408530</v>
      </c>
    </row>
    <row r="10958" spans="1:5" hidden="1">
      <c r="A10958">
        <v>2008</v>
      </c>
      <c r="B10958" t="s">
        <v>106</v>
      </c>
      <c r="C10958" t="s">
        <v>23</v>
      </c>
      <c r="D10958" t="s">
        <v>25</v>
      </c>
      <c r="E10958">
        <v>408530</v>
      </c>
    </row>
    <row r="10959" spans="1:5" hidden="1">
      <c r="A10959">
        <v>2008</v>
      </c>
      <c r="B10959" t="s">
        <v>106</v>
      </c>
      <c r="C10959" t="s">
        <v>23</v>
      </c>
      <c r="D10959" t="s">
        <v>26</v>
      </c>
      <c r="E10959">
        <v>0</v>
      </c>
    </row>
    <row r="10960" spans="1:5" hidden="1">
      <c r="A10960">
        <v>2008</v>
      </c>
      <c r="B10960" t="s">
        <v>106</v>
      </c>
      <c r="C10960" t="s">
        <v>23</v>
      </c>
      <c r="D10960" t="s">
        <v>30</v>
      </c>
      <c r="E10960">
        <v>220405</v>
      </c>
    </row>
    <row r="10961" spans="1:5" hidden="1">
      <c r="A10961">
        <v>2008</v>
      </c>
      <c r="B10961" t="s">
        <v>106</v>
      </c>
      <c r="C10961" t="s">
        <v>23</v>
      </c>
      <c r="D10961" t="s">
        <v>31</v>
      </c>
      <c r="E10961">
        <v>0</v>
      </c>
    </row>
    <row r="10962" spans="1:5" hidden="1">
      <c r="A10962">
        <v>2008</v>
      </c>
      <c r="B10962" t="s">
        <v>106</v>
      </c>
      <c r="C10962" t="s">
        <v>23</v>
      </c>
      <c r="D10962" t="s">
        <v>32</v>
      </c>
      <c r="E10962">
        <v>220405</v>
      </c>
    </row>
    <row r="10963" spans="1:5" hidden="1">
      <c r="A10963">
        <v>2008</v>
      </c>
      <c r="B10963" t="s">
        <v>106</v>
      </c>
      <c r="C10963" t="s">
        <v>23</v>
      </c>
      <c r="D10963" t="s">
        <v>33</v>
      </c>
      <c r="E10963">
        <v>831260</v>
      </c>
    </row>
    <row r="10964" spans="1:5" hidden="1">
      <c r="A10964">
        <v>2008</v>
      </c>
      <c r="B10964" t="s">
        <v>106</v>
      </c>
      <c r="C10964" t="s">
        <v>23</v>
      </c>
      <c r="D10964" t="s">
        <v>34</v>
      </c>
      <c r="E10964">
        <v>793741</v>
      </c>
    </row>
    <row r="10965" spans="1:5" hidden="1">
      <c r="A10965">
        <v>2008</v>
      </c>
      <c r="B10965" t="s">
        <v>106</v>
      </c>
      <c r="C10965" t="s">
        <v>23</v>
      </c>
      <c r="D10965" t="s">
        <v>35</v>
      </c>
      <c r="E10965">
        <v>773463</v>
      </c>
    </row>
    <row r="10966" spans="1:5" hidden="1">
      <c r="A10966">
        <v>2008</v>
      </c>
      <c r="B10966" t="s">
        <v>106</v>
      </c>
      <c r="C10966" t="s">
        <v>23</v>
      </c>
      <c r="D10966" t="s">
        <v>36</v>
      </c>
      <c r="E10966">
        <v>17621</v>
      </c>
    </row>
    <row r="10967" spans="1:5" hidden="1">
      <c r="A10967">
        <v>2008</v>
      </c>
      <c r="B10967" t="s">
        <v>106</v>
      </c>
      <c r="C10967" t="s">
        <v>23</v>
      </c>
      <c r="D10967" t="s">
        <v>37</v>
      </c>
      <c r="E10967">
        <v>17621</v>
      </c>
    </row>
    <row r="10968" spans="1:5" hidden="1">
      <c r="A10968">
        <v>2008</v>
      </c>
      <c r="B10968" t="s">
        <v>106</v>
      </c>
      <c r="C10968" t="s">
        <v>23</v>
      </c>
      <c r="D10968" t="s">
        <v>38</v>
      </c>
      <c r="E10968">
        <v>0</v>
      </c>
    </row>
    <row r="10969" spans="1:5" hidden="1">
      <c r="A10969">
        <v>2008</v>
      </c>
      <c r="B10969" t="s">
        <v>106</v>
      </c>
      <c r="C10969" t="s">
        <v>23</v>
      </c>
      <c r="D10969" t="s">
        <v>39</v>
      </c>
      <c r="E10969">
        <v>19898</v>
      </c>
    </row>
    <row r="10970" spans="1:5" hidden="1">
      <c r="A10970">
        <v>2008</v>
      </c>
      <c r="B10970" t="s">
        <v>106</v>
      </c>
      <c r="C10970" t="s">
        <v>23</v>
      </c>
      <c r="D10970" t="s">
        <v>40</v>
      </c>
      <c r="E10970">
        <v>0</v>
      </c>
    </row>
    <row r="10971" spans="1:5" hidden="1">
      <c r="A10971">
        <v>2008</v>
      </c>
      <c r="B10971" t="s">
        <v>106</v>
      </c>
      <c r="C10971" t="s">
        <v>23</v>
      </c>
      <c r="D10971" t="s">
        <v>41</v>
      </c>
      <c r="E10971">
        <v>0</v>
      </c>
    </row>
    <row r="10972" spans="1:5" hidden="1">
      <c r="A10972">
        <v>2008</v>
      </c>
      <c r="B10972" t="s">
        <v>106</v>
      </c>
      <c r="C10972" t="s">
        <v>23</v>
      </c>
      <c r="D10972" t="s">
        <v>42</v>
      </c>
      <c r="E10972">
        <v>0</v>
      </c>
    </row>
    <row r="10973" spans="1:5" hidden="1">
      <c r="A10973">
        <v>2008</v>
      </c>
      <c r="B10973" t="s">
        <v>106</v>
      </c>
      <c r="C10973" t="s">
        <v>23</v>
      </c>
      <c r="D10973" t="s">
        <v>43</v>
      </c>
      <c r="E10973">
        <v>0</v>
      </c>
    </row>
    <row r="10974" spans="1:5" hidden="1">
      <c r="A10974">
        <v>2008</v>
      </c>
      <c r="B10974" t="s">
        <v>106</v>
      </c>
      <c r="C10974" t="s">
        <v>23</v>
      </c>
      <c r="D10974" t="s">
        <v>44</v>
      </c>
      <c r="E10974">
        <v>0</v>
      </c>
    </row>
    <row r="10975" spans="1:5" hidden="1">
      <c r="A10975">
        <v>2008</v>
      </c>
      <c r="B10975" t="s">
        <v>106</v>
      </c>
      <c r="C10975" t="s">
        <v>23</v>
      </c>
      <c r="D10975" t="s">
        <v>45</v>
      </c>
      <c r="E10975">
        <v>0</v>
      </c>
    </row>
    <row r="10976" spans="1:5" hidden="1">
      <c r="A10976">
        <v>2008</v>
      </c>
      <c r="B10976" t="s">
        <v>106</v>
      </c>
      <c r="C10976" t="s">
        <v>23</v>
      </c>
      <c r="D10976" t="s">
        <v>46</v>
      </c>
      <c r="E10976">
        <v>0</v>
      </c>
    </row>
    <row r="10977" spans="1:5" hidden="1">
      <c r="A10977">
        <v>2008</v>
      </c>
      <c r="B10977" t="s">
        <v>106</v>
      </c>
      <c r="C10977" t="s">
        <v>23</v>
      </c>
      <c r="D10977" t="s">
        <v>47</v>
      </c>
      <c r="E10977">
        <v>0</v>
      </c>
    </row>
    <row r="10978" spans="1:5" hidden="1">
      <c r="A10978">
        <v>2008</v>
      </c>
      <c r="B10978" t="s">
        <v>106</v>
      </c>
      <c r="C10978" t="s">
        <v>23</v>
      </c>
      <c r="D10978" t="s">
        <v>48</v>
      </c>
      <c r="E10978">
        <v>83060</v>
      </c>
    </row>
    <row r="10979" spans="1:5" hidden="1">
      <c r="A10979">
        <v>2008</v>
      </c>
      <c r="B10979" t="s">
        <v>106</v>
      </c>
      <c r="C10979" t="s">
        <v>23</v>
      </c>
      <c r="D10979" t="s">
        <v>49</v>
      </c>
      <c r="E10979">
        <v>0</v>
      </c>
    </row>
    <row r="10980" spans="1:5" hidden="1">
      <c r="A10980">
        <v>2008</v>
      </c>
      <c r="B10980" t="s">
        <v>106</v>
      </c>
      <c r="C10980" t="s">
        <v>23</v>
      </c>
      <c r="D10980" t="s">
        <v>50</v>
      </c>
      <c r="E10980">
        <v>0</v>
      </c>
    </row>
    <row r="10981" spans="1:5" hidden="1">
      <c r="A10981">
        <v>2008</v>
      </c>
      <c r="B10981" t="s">
        <v>106</v>
      </c>
      <c r="C10981" t="s">
        <v>23</v>
      </c>
      <c r="D10981" t="s">
        <v>51</v>
      </c>
      <c r="E10981">
        <v>0</v>
      </c>
    </row>
    <row r="10982" spans="1:5" hidden="1">
      <c r="A10982">
        <v>2008</v>
      </c>
      <c r="B10982" t="s">
        <v>106</v>
      </c>
      <c r="C10982" t="s">
        <v>23</v>
      </c>
      <c r="D10982" t="s">
        <v>52</v>
      </c>
      <c r="E10982">
        <v>0</v>
      </c>
    </row>
    <row r="10983" spans="1:5" hidden="1">
      <c r="A10983">
        <v>2008</v>
      </c>
      <c r="B10983" t="s">
        <v>106</v>
      </c>
      <c r="C10983" t="s">
        <v>23</v>
      </c>
      <c r="D10983" t="s">
        <v>53</v>
      </c>
      <c r="E10983">
        <v>0</v>
      </c>
    </row>
    <row r="10984" spans="1:5" hidden="1">
      <c r="A10984">
        <v>2008</v>
      </c>
      <c r="B10984" t="s">
        <v>106</v>
      </c>
      <c r="C10984" t="s">
        <v>23</v>
      </c>
      <c r="D10984" t="s">
        <v>54</v>
      </c>
      <c r="E10984">
        <v>0</v>
      </c>
    </row>
    <row r="10985" spans="1:5" hidden="1">
      <c r="A10985">
        <v>2008</v>
      </c>
      <c r="B10985" t="s">
        <v>106</v>
      </c>
      <c r="C10985" t="s">
        <v>23</v>
      </c>
      <c r="D10985" t="s">
        <v>55</v>
      </c>
      <c r="E10985">
        <v>83060</v>
      </c>
    </row>
    <row r="10986" spans="1:5" hidden="1">
      <c r="A10986">
        <v>2008</v>
      </c>
      <c r="B10986" t="s">
        <v>106</v>
      </c>
      <c r="C10986" t="s">
        <v>23</v>
      </c>
      <c r="D10986" t="s">
        <v>59</v>
      </c>
      <c r="E10986">
        <v>1180709</v>
      </c>
    </row>
    <row r="10987" spans="1:5" hidden="1">
      <c r="A10987">
        <v>2008</v>
      </c>
      <c r="B10987" t="s">
        <v>106</v>
      </c>
      <c r="C10987" t="s">
        <v>23</v>
      </c>
      <c r="D10987" t="s">
        <v>60</v>
      </c>
      <c r="E10987">
        <v>0</v>
      </c>
    </row>
    <row r="10988" spans="1:5" hidden="1">
      <c r="A10988">
        <v>2008</v>
      </c>
      <c r="B10988" t="s">
        <v>106</v>
      </c>
      <c r="C10988" t="s">
        <v>23</v>
      </c>
      <c r="D10988" t="s">
        <v>61</v>
      </c>
      <c r="E10988">
        <v>0</v>
      </c>
    </row>
    <row r="10989" spans="1:5" hidden="1">
      <c r="A10989">
        <v>2008</v>
      </c>
      <c r="B10989" t="s">
        <v>106</v>
      </c>
      <c r="C10989" t="s">
        <v>23</v>
      </c>
      <c r="D10989" t="s">
        <v>62</v>
      </c>
      <c r="E10989">
        <v>81791</v>
      </c>
    </row>
    <row r="10990" spans="1:5" hidden="1">
      <c r="A10990">
        <v>2008</v>
      </c>
      <c r="B10990" t="s">
        <v>106</v>
      </c>
      <c r="C10990" t="s">
        <v>23</v>
      </c>
      <c r="D10990" t="s">
        <v>64</v>
      </c>
      <c r="E10990">
        <v>1098918</v>
      </c>
    </row>
    <row r="10991" spans="1:5" hidden="1">
      <c r="A10991">
        <v>2008</v>
      </c>
      <c r="B10991" t="s">
        <v>106</v>
      </c>
      <c r="C10991" t="s">
        <v>23</v>
      </c>
      <c r="D10991" t="s">
        <v>66</v>
      </c>
      <c r="E10991">
        <v>0</v>
      </c>
    </row>
    <row r="10992" spans="1:5" hidden="1">
      <c r="A10992">
        <v>2008</v>
      </c>
      <c r="B10992" t="s">
        <v>106</v>
      </c>
      <c r="C10992" t="s">
        <v>23</v>
      </c>
      <c r="D10992" t="s">
        <v>67</v>
      </c>
      <c r="E10992">
        <v>352544</v>
      </c>
    </row>
    <row r="10993" spans="1:5" hidden="1">
      <c r="A10993">
        <v>2008</v>
      </c>
      <c r="B10993" t="s">
        <v>106</v>
      </c>
      <c r="C10993" t="s">
        <v>23</v>
      </c>
      <c r="D10993" t="s">
        <v>68</v>
      </c>
      <c r="E10993">
        <v>0</v>
      </c>
    </row>
    <row r="10994" spans="1:5" hidden="1">
      <c r="A10994">
        <v>2008</v>
      </c>
      <c r="B10994" t="s">
        <v>106</v>
      </c>
      <c r="C10994" t="s">
        <v>23</v>
      </c>
      <c r="D10994" t="s">
        <v>69</v>
      </c>
      <c r="E10994">
        <v>351770</v>
      </c>
    </row>
    <row r="10995" spans="1:5" hidden="1">
      <c r="A10995">
        <v>2008</v>
      </c>
      <c r="B10995" t="s">
        <v>106</v>
      </c>
      <c r="C10995" t="s">
        <v>23</v>
      </c>
      <c r="D10995" t="s">
        <v>70</v>
      </c>
      <c r="E10995">
        <v>774</v>
      </c>
    </row>
    <row r="10996" spans="1:5" hidden="1">
      <c r="A10996">
        <v>2008</v>
      </c>
      <c r="B10996" t="s">
        <v>106</v>
      </c>
      <c r="C10996" t="s">
        <v>23</v>
      </c>
      <c r="D10996" t="s">
        <v>71</v>
      </c>
      <c r="E10996">
        <v>3883</v>
      </c>
    </row>
    <row r="10997" spans="1:5" hidden="1">
      <c r="A10997">
        <v>2008</v>
      </c>
      <c r="B10997" t="s">
        <v>106</v>
      </c>
      <c r="C10997" t="s">
        <v>23</v>
      </c>
      <c r="D10997" t="s">
        <v>109</v>
      </c>
      <c r="E10997">
        <v>9629043</v>
      </c>
    </row>
    <row r="10998" spans="1:5" hidden="1">
      <c r="A10998">
        <v>2008</v>
      </c>
      <c r="B10998" t="s">
        <v>106</v>
      </c>
      <c r="C10998" t="s">
        <v>23</v>
      </c>
      <c r="D10998" t="s">
        <v>110</v>
      </c>
      <c r="E10998">
        <v>6158974</v>
      </c>
    </row>
    <row r="10999" spans="1:5" hidden="1">
      <c r="A10999">
        <v>2008</v>
      </c>
      <c r="B10999" t="s">
        <v>106</v>
      </c>
      <c r="C10999" t="s">
        <v>23</v>
      </c>
      <c r="D10999" t="s">
        <v>111</v>
      </c>
      <c r="E10999">
        <v>3470069</v>
      </c>
    </row>
    <row r="11000" spans="1:5" hidden="1">
      <c r="A11000">
        <v>2008</v>
      </c>
      <c r="B11000" t="s">
        <v>106</v>
      </c>
      <c r="C11000" t="s">
        <v>23</v>
      </c>
      <c r="D11000" t="s">
        <v>112</v>
      </c>
      <c r="E11000">
        <v>226034</v>
      </c>
    </row>
    <row r="11001" spans="1:5" hidden="1">
      <c r="A11001">
        <v>2008</v>
      </c>
      <c r="B11001" t="s">
        <v>106</v>
      </c>
      <c r="C11001" t="s">
        <v>81</v>
      </c>
      <c r="D11001" t="s">
        <v>24</v>
      </c>
      <c r="E11001">
        <v>36331</v>
      </c>
    </row>
    <row r="11002" spans="1:5" hidden="1">
      <c r="A11002">
        <v>2008</v>
      </c>
      <c r="B11002" t="s">
        <v>106</v>
      </c>
      <c r="C11002" t="s">
        <v>81</v>
      </c>
      <c r="D11002" t="s">
        <v>25</v>
      </c>
      <c r="E11002">
        <v>36331</v>
      </c>
    </row>
    <row r="11003" spans="1:5" hidden="1">
      <c r="A11003">
        <v>2008</v>
      </c>
      <c r="B11003" t="s">
        <v>106</v>
      </c>
      <c r="C11003" t="s">
        <v>81</v>
      </c>
      <c r="D11003" t="s">
        <v>26</v>
      </c>
      <c r="E11003">
        <v>0</v>
      </c>
    </row>
    <row r="11004" spans="1:5" hidden="1">
      <c r="A11004">
        <v>2008</v>
      </c>
      <c r="B11004" t="s">
        <v>106</v>
      </c>
      <c r="C11004" t="s">
        <v>81</v>
      </c>
      <c r="D11004" t="s">
        <v>27</v>
      </c>
      <c r="E11004">
        <v>36805</v>
      </c>
    </row>
    <row r="11005" spans="1:5" hidden="1">
      <c r="A11005">
        <v>2008</v>
      </c>
      <c r="B11005" t="s">
        <v>106</v>
      </c>
      <c r="C11005" t="s">
        <v>81</v>
      </c>
      <c r="D11005" t="s">
        <v>28</v>
      </c>
      <c r="E11005">
        <v>36805</v>
      </c>
    </row>
    <row r="11006" spans="1:5" hidden="1">
      <c r="A11006">
        <v>2008</v>
      </c>
      <c r="B11006" t="s">
        <v>106</v>
      </c>
      <c r="C11006" t="s">
        <v>81</v>
      </c>
      <c r="D11006" t="s">
        <v>82</v>
      </c>
      <c r="E11006">
        <v>0</v>
      </c>
    </row>
    <row r="11007" spans="1:5" hidden="1">
      <c r="A11007">
        <v>2008</v>
      </c>
      <c r="B11007" t="s">
        <v>106</v>
      </c>
      <c r="C11007" t="s">
        <v>81</v>
      </c>
      <c r="D11007" t="s">
        <v>83</v>
      </c>
      <c r="E11007">
        <v>36805</v>
      </c>
    </row>
    <row r="11008" spans="1:5" hidden="1">
      <c r="A11008">
        <v>2008</v>
      </c>
      <c r="B11008" t="s">
        <v>106</v>
      </c>
      <c r="C11008" t="s">
        <v>81</v>
      </c>
      <c r="D11008" t="s">
        <v>84</v>
      </c>
      <c r="E11008">
        <v>0</v>
      </c>
    </row>
    <row r="11009" spans="1:5" hidden="1">
      <c r="A11009">
        <v>2008</v>
      </c>
      <c r="B11009" t="s">
        <v>106</v>
      </c>
      <c r="C11009" t="s">
        <v>81</v>
      </c>
      <c r="D11009" t="s">
        <v>29</v>
      </c>
      <c r="E11009">
        <v>0</v>
      </c>
    </row>
    <row r="11010" spans="1:5" hidden="1">
      <c r="A11010">
        <v>2008</v>
      </c>
      <c r="B11010" t="s">
        <v>106</v>
      </c>
      <c r="C11010" t="s">
        <v>81</v>
      </c>
      <c r="D11010" t="s">
        <v>33</v>
      </c>
      <c r="E11010">
        <v>1698231</v>
      </c>
    </row>
    <row r="11011" spans="1:5" hidden="1">
      <c r="A11011">
        <v>2008</v>
      </c>
      <c r="B11011" t="s">
        <v>106</v>
      </c>
      <c r="C11011" t="s">
        <v>81</v>
      </c>
      <c r="D11011" t="s">
        <v>34</v>
      </c>
      <c r="E11011">
        <v>1390880</v>
      </c>
    </row>
    <row r="11012" spans="1:5" hidden="1">
      <c r="A11012">
        <v>2008</v>
      </c>
      <c r="B11012" t="s">
        <v>106</v>
      </c>
      <c r="C11012" t="s">
        <v>81</v>
      </c>
      <c r="D11012" t="s">
        <v>35</v>
      </c>
      <c r="E11012">
        <v>1238431</v>
      </c>
    </row>
    <row r="11013" spans="1:5" hidden="1">
      <c r="A11013">
        <v>2008</v>
      </c>
      <c r="B11013" t="s">
        <v>106</v>
      </c>
      <c r="C11013" t="s">
        <v>81</v>
      </c>
      <c r="D11013" t="s">
        <v>36</v>
      </c>
      <c r="E11013">
        <v>331942</v>
      </c>
    </row>
    <row r="11014" spans="1:5" hidden="1">
      <c r="A11014">
        <v>2008</v>
      </c>
      <c r="B11014" t="s">
        <v>106</v>
      </c>
      <c r="C11014" t="s">
        <v>81</v>
      </c>
      <c r="D11014" t="s">
        <v>37</v>
      </c>
      <c r="E11014">
        <v>331942</v>
      </c>
    </row>
    <row r="11015" spans="1:5" hidden="1">
      <c r="A11015">
        <v>2008</v>
      </c>
      <c r="B11015" t="s">
        <v>106</v>
      </c>
      <c r="C11015" t="s">
        <v>81</v>
      </c>
      <c r="D11015" t="s">
        <v>38</v>
      </c>
      <c r="E11015">
        <v>0</v>
      </c>
    </row>
    <row r="11016" spans="1:5" hidden="1">
      <c r="A11016">
        <v>2008</v>
      </c>
      <c r="B11016" t="s">
        <v>106</v>
      </c>
      <c r="C11016" t="s">
        <v>81</v>
      </c>
      <c r="D11016" t="s">
        <v>39</v>
      </c>
      <c r="E11016">
        <v>-24591</v>
      </c>
    </row>
    <row r="11017" spans="1:5" hidden="1">
      <c r="A11017">
        <v>2008</v>
      </c>
      <c r="B11017" t="s">
        <v>106</v>
      </c>
      <c r="C11017" t="s">
        <v>81</v>
      </c>
      <c r="D11017" t="s">
        <v>40</v>
      </c>
      <c r="E11017">
        <v>0</v>
      </c>
    </row>
    <row r="11018" spans="1:5" hidden="1">
      <c r="A11018">
        <v>2008</v>
      </c>
      <c r="B11018" t="s">
        <v>106</v>
      </c>
      <c r="C11018" t="s">
        <v>81</v>
      </c>
      <c r="D11018" t="s">
        <v>41</v>
      </c>
      <c r="E11018">
        <v>0</v>
      </c>
    </row>
    <row r="11019" spans="1:5" hidden="1">
      <c r="A11019">
        <v>2008</v>
      </c>
      <c r="B11019" t="s">
        <v>106</v>
      </c>
      <c r="C11019" t="s">
        <v>81</v>
      </c>
      <c r="D11019" t="s">
        <v>42</v>
      </c>
      <c r="E11019">
        <v>0</v>
      </c>
    </row>
    <row r="11020" spans="1:5" hidden="1">
      <c r="A11020">
        <v>2008</v>
      </c>
      <c r="B11020" t="s">
        <v>106</v>
      </c>
      <c r="C11020" t="s">
        <v>81</v>
      </c>
      <c r="D11020" t="s">
        <v>43</v>
      </c>
      <c r="E11020">
        <v>0</v>
      </c>
    </row>
    <row r="11021" spans="1:5" hidden="1">
      <c r="A11021">
        <v>2008</v>
      </c>
      <c r="B11021" t="s">
        <v>106</v>
      </c>
      <c r="C11021" t="s">
        <v>81</v>
      </c>
      <c r="D11021" t="s">
        <v>44</v>
      </c>
      <c r="E11021">
        <v>0</v>
      </c>
    </row>
    <row r="11022" spans="1:5" hidden="1">
      <c r="A11022">
        <v>2008</v>
      </c>
      <c r="B11022" t="s">
        <v>106</v>
      </c>
      <c r="C11022" t="s">
        <v>81</v>
      </c>
      <c r="D11022" t="s">
        <v>45</v>
      </c>
      <c r="E11022">
        <v>0</v>
      </c>
    </row>
    <row r="11023" spans="1:5" hidden="1">
      <c r="A11023">
        <v>2008</v>
      </c>
      <c r="B11023" t="s">
        <v>106</v>
      </c>
      <c r="C11023" t="s">
        <v>81</v>
      </c>
      <c r="D11023" t="s">
        <v>46</v>
      </c>
      <c r="E11023">
        <v>0</v>
      </c>
    </row>
    <row r="11024" spans="1:5" hidden="1">
      <c r="A11024">
        <v>2008</v>
      </c>
      <c r="B11024" t="s">
        <v>106</v>
      </c>
      <c r="C11024" t="s">
        <v>81</v>
      </c>
      <c r="D11024" t="s">
        <v>47</v>
      </c>
      <c r="E11024">
        <v>0</v>
      </c>
    </row>
    <row r="11025" spans="1:5" hidden="1">
      <c r="A11025">
        <v>2008</v>
      </c>
      <c r="B11025" t="s">
        <v>106</v>
      </c>
      <c r="C11025" t="s">
        <v>81</v>
      </c>
      <c r="D11025" t="s">
        <v>48</v>
      </c>
      <c r="E11025">
        <v>5200</v>
      </c>
    </row>
    <row r="11026" spans="1:5" hidden="1">
      <c r="A11026">
        <v>2008</v>
      </c>
      <c r="B11026" t="s">
        <v>106</v>
      </c>
      <c r="C11026" t="s">
        <v>81</v>
      </c>
      <c r="D11026" t="s">
        <v>49</v>
      </c>
      <c r="E11026">
        <v>0</v>
      </c>
    </row>
    <row r="11027" spans="1:5" hidden="1">
      <c r="A11027">
        <v>2008</v>
      </c>
      <c r="B11027" t="s">
        <v>106</v>
      </c>
      <c r="C11027" t="s">
        <v>81</v>
      </c>
      <c r="D11027" t="s">
        <v>50</v>
      </c>
      <c r="E11027">
        <v>0</v>
      </c>
    </row>
    <row r="11028" spans="1:5" hidden="1">
      <c r="A11028">
        <v>2008</v>
      </c>
      <c r="B11028" t="s">
        <v>106</v>
      </c>
      <c r="C11028" t="s">
        <v>81</v>
      </c>
      <c r="D11028" t="s">
        <v>51</v>
      </c>
      <c r="E11028">
        <v>0</v>
      </c>
    </row>
    <row r="11029" spans="1:5" hidden="1">
      <c r="A11029">
        <v>2008</v>
      </c>
      <c r="B11029" t="s">
        <v>106</v>
      </c>
      <c r="C11029" t="s">
        <v>81</v>
      </c>
      <c r="D11029" t="s">
        <v>52</v>
      </c>
      <c r="E11029">
        <v>0</v>
      </c>
    </row>
    <row r="11030" spans="1:5" hidden="1">
      <c r="A11030">
        <v>2008</v>
      </c>
      <c r="B11030" t="s">
        <v>106</v>
      </c>
      <c r="C11030" t="s">
        <v>81</v>
      </c>
      <c r="D11030" t="s">
        <v>53</v>
      </c>
      <c r="E11030">
        <v>0</v>
      </c>
    </row>
    <row r="11031" spans="1:5" hidden="1">
      <c r="A11031">
        <v>2008</v>
      </c>
      <c r="B11031" t="s">
        <v>106</v>
      </c>
      <c r="C11031" t="s">
        <v>81</v>
      </c>
      <c r="D11031" t="s">
        <v>54</v>
      </c>
      <c r="E11031">
        <v>0</v>
      </c>
    </row>
    <row r="11032" spans="1:5" hidden="1">
      <c r="A11032">
        <v>2008</v>
      </c>
      <c r="B11032" t="s">
        <v>106</v>
      </c>
      <c r="C11032" t="s">
        <v>81</v>
      </c>
      <c r="D11032" t="s">
        <v>55</v>
      </c>
      <c r="E11032">
        <v>5200</v>
      </c>
    </row>
    <row r="11033" spans="1:5" hidden="1">
      <c r="A11033">
        <v>2008</v>
      </c>
      <c r="B11033" t="s">
        <v>106</v>
      </c>
      <c r="C11033" t="s">
        <v>81</v>
      </c>
      <c r="D11033" t="s">
        <v>59</v>
      </c>
      <c r="E11033">
        <v>813623</v>
      </c>
    </row>
    <row r="11034" spans="1:5" hidden="1">
      <c r="A11034">
        <v>2008</v>
      </c>
      <c r="B11034" t="s">
        <v>106</v>
      </c>
      <c r="C11034" t="s">
        <v>81</v>
      </c>
      <c r="D11034" t="s">
        <v>60</v>
      </c>
      <c r="E11034">
        <v>0</v>
      </c>
    </row>
    <row r="11035" spans="1:5" hidden="1">
      <c r="A11035">
        <v>2008</v>
      </c>
      <c r="B11035" t="s">
        <v>106</v>
      </c>
      <c r="C11035" t="s">
        <v>81</v>
      </c>
      <c r="D11035" t="s">
        <v>61</v>
      </c>
      <c r="E11035">
        <v>0</v>
      </c>
    </row>
    <row r="11036" spans="1:5" hidden="1">
      <c r="A11036">
        <v>2008</v>
      </c>
      <c r="B11036" t="s">
        <v>106</v>
      </c>
      <c r="C11036" t="s">
        <v>81</v>
      </c>
      <c r="D11036" t="s">
        <v>62</v>
      </c>
      <c r="E11036">
        <v>8950</v>
      </c>
    </row>
    <row r="11037" spans="1:5" hidden="1">
      <c r="A11037">
        <v>2008</v>
      </c>
      <c r="B11037" t="s">
        <v>106</v>
      </c>
      <c r="C11037" t="s">
        <v>81</v>
      </c>
      <c r="D11037" t="s">
        <v>64</v>
      </c>
      <c r="E11037">
        <v>618360</v>
      </c>
    </row>
    <row r="11038" spans="1:5" hidden="1">
      <c r="A11038">
        <v>2008</v>
      </c>
      <c r="B11038" t="s">
        <v>106</v>
      </c>
      <c r="C11038" t="s">
        <v>81</v>
      </c>
      <c r="D11038" t="s">
        <v>65</v>
      </c>
      <c r="E11038">
        <v>186313</v>
      </c>
    </row>
    <row r="11039" spans="1:5" hidden="1">
      <c r="A11039">
        <v>2008</v>
      </c>
      <c r="B11039" t="s">
        <v>106</v>
      </c>
      <c r="C11039" t="s">
        <v>81</v>
      </c>
      <c r="D11039" t="s">
        <v>66</v>
      </c>
      <c r="E11039">
        <v>0</v>
      </c>
    </row>
    <row r="11040" spans="1:5" hidden="1">
      <c r="A11040">
        <v>2008</v>
      </c>
      <c r="B11040" t="s">
        <v>106</v>
      </c>
      <c r="C11040" t="s">
        <v>81</v>
      </c>
      <c r="D11040" t="s">
        <v>67</v>
      </c>
      <c r="E11040">
        <v>15244</v>
      </c>
    </row>
    <row r="11041" spans="1:5" hidden="1">
      <c r="A11041">
        <v>2008</v>
      </c>
      <c r="B11041" t="s">
        <v>106</v>
      </c>
      <c r="C11041" t="s">
        <v>81</v>
      </c>
      <c r="D11041" t="s">
        <v>68</v>
      </c>
      <c r="E11041">
        <v>0</v>
      </c>
    </row>
    <row r="11042" spans="1:5" hidden="1">
      <c r="A11042">
        <v>2008</v>
      </c>
      <c r="B11042" t="s">
        <v>106</v>
      </c>
      <c r="C11042" t="s">
        <v>81</v>
      </c>
      <c r="D11042" t="s">
        <v>69</v>
      </c>
      <c r="E11042">
        <v>0</v>
      </c>
    </row>
    <row r="11043" spans="1:5" hidden="1">
      <c r="A11043">
        <v>2008</v>
      </c>
      <c r="B11043" t="s">
        <v>106</v>
      </c>
      <c r="C11043" t="s">
        <v>81</v>
      </c>
      <c r="D11043" t="s">
        <v>70</v>
      </c>
      <c r="E11043">
        <v>15244</v>
      </c>
    </row>
    <row r="11044" spans="1:5" hidden="1">
      <c r="A11044">
        <v>2008</v>
      </c>
      <c r="B11044" t="s">
        <v>106</v>
      </c>
      <c r="C11044" t="s">
        <v>81</v>
      </c>
      <c r="D11044" t="s">
        <v>113</v>
      </c>
      <c r="E11044">
        <v>12734634</v>
      </c>
    </row>
    <row r="11045" spans="1:5" hidden="1">
      <c r="A11045">
        <v>2008</v>
      </c>
      <c r="B11045" t="s">
        <v>106</v>
      </c>
      <c r="C11045" t="s">
        <v>81</v>
      </c>
      <c r="D11045" t="s">
        <v>114</v>
      </c>
      <c r="E11045">
        <v>10439771</v>
      </c>
    </row>
    <row r="11046" spans="1:5" hidden="1">
      <c r="A11046">
        <v>2008</v>
      </c>
      <c r="B11046" t="s">
        <v>106</v>
      </c>
      <c r="C11046" t="s">
        <v>81</v>
      </c>
      <c r="D11046" t="s">
        <v>115</v>
      </c>
      <c r="E11046">
        <v>2294863</v>
      </c>
    </row>
    <row r="11047" spans="1:5" hidden="1">
      <c r="A11047">
        <v>2008</v>
      </c>
      <c r="B11047" t="s">
        <v>106</v>
      </c>
      <c r="C11047" t="s">
        <v>81</v>
      </c>
      <c r="D11047" t="s">
        <v>116</v>
      </c>
      <c r="E11047">
        <v>93863</v>
      </c>
    </row>
    <row r="11048" spans="1:5" hidden="1">
      <c r="A11048">
        <v>2009</v>
      </c>
      <c r="B11048" t="s">
        <v>6</v>
      </c>
      <c r="C11048" t="s">
        <v>7</v>
      </c>
      <c r="D11048" t="s">
        <v>263</v>
      </c>
      <c r="E11048">
        <v>-284718</v>
      </c>
    </row>
    <row r="11049" spans="1:5" hidden="1">
      <c r="A11049">
        <v>2009</v>
      </c>
      <c r="B11049" t="s">
        <v>6</v>
      </c>
      <c r="C11049" t="s">
        <v>7</v>
      </c>
      <c r="D11049" t="s">
        <v>8</v>
      </c>
      <c r="E11049">
        <v>903723</v>
      </c>
    </row>
    <row r="11050" spans="1:5" hidden="1">
      <c r="A11050">
        <v>2009</v>
      </c>
      <c r="B11050" t="s">
        <v>6</v>
      </c>
      <c r="C11050" t="s">
        <v>7</v>
      </c>
      <c r="D11050" t="s">
        <v>9</v>
      </c>
      <c r="E11050">
        <v>1764264</v>
      </c>
    </row>
    <row r="11051" spans="1:5" hidden="1">
      <c r="A11051">
        <v>2009</v>
      </c>
      <c r="B11051" t="s">
        <v>6</v>
      </c>
      <c r="C11051" t="s">
        <v>10</v>
      </c>
      <c r="D11051" t="s">
        <v>11</v>
      </c>
      <c r="E11051">
        <v>2568666</v>
      </c>
    </row>
    <row r="11052" spans="1:5" hidden="1">
      <c r="A11052">
        <v>2009</v>
      </c>
      <c r="B11052" t="s">
        <v>6</v>
      </c>
      <c r="C11052" t="s">
        <v>10</v>
      </c>
      <c r="D11052" t="s">
        <v>12</v>
      </c>
      <c r="E11052">
        <v>18482487</v>
      </c>
    </row>
    <row r="11053" spans="1:5" hidden="1">
      <c r="A11053">
        <v>2009</v>
      </c>
      <c r="B11053" t="s">
        <v>6</v>
      </c>
      <c r="C11053" t="s">
        <v>10</v>
      </c>
      <c r="D11053" t="s">
        <v>13</v>
      </c>
      <c r="E11053">
        <v>14830778</v>
      </c>
    </row>
    <row r="11054" spans="1:5" hidden="1">
      <c r="A11054">
        <v>2009</v>
      </c>
      <c r="B11054" t="s">
        <v>6</v>
      </c>
      <c r="C11054" t="s">
        <v>10</v>
      </c>
      <c r="D11054" t="s">
        <v>14</v>
      </c>
      <c r="E11054">
        <v>8019220</v>
      </c>
    </row>
    <row r="11055" spans="1:5" hidden="1">
      <c r="A11055">
        <v>2009</v>
      </c>
      <c r="B11055" t="s">
        <v>6</v>
      </c>
      <c r="C11055" t="s">
        <v>10</v>
      </c>
      <c r="D11055" t="s">
        <v>15</v>
      </c>
      <c r="E11055">
        <v>6817121</v>
      </c>
    </row>
    <row r="11056" spans="1:5" hidden="1">
      <c r="A11056">
        <v>2009</v>
      </c>
      <c r="B11056" t="s">
        <v>6</v>
      </c>
      <c r="C11056" t="s">
        <v>10</v>
      </c>
      <c r="D11056" t="s">
        <v>16</v>
      </c>
      <c r="E11056">
        <v>1202099</v>
      </c>
    </row>
    <row r="11057" spans="1:6" hidden="1">
      <c r="A11057">
        <v>2009</v>
      </c>
      <c r="B11057" t="s">
        <v>6</v>
      </c>
      <c r="C11057" t="s">
        <v>10</v>
      </c>
      <c r="D11057" t="s">
        <v>17</v>
      </c>
      <c r="E11057">
        <v>0</v>
      </c>
      <c r="F11057">
        <v>20</v>
      </c>
    </row>
    <row r="11058" spans="1:6" hidden="1">
      <c r="A11058">
        <v>2009</v>
      </c>
      <c r="B11058" t="s">
        <v>6</v>
      </c>
      <c r="C11058" t="s">
        <v>10</v>
      </c>
      <c r="D11058" t="s">
        <v>18</v>
      </c>
      <c r="E11058">
        <v>19805866</v>
      </c>
    </row>
    <row r="11059" spans="1:6" hidden="1">
      <c r="A11059">
        <v>2009</v>
      </c>
      <c r="B11059" t="s">
        <v>6</v>
      </c>
      <c r="C11059" t="s">
        <v>10</v>
      </c>
      <c r="D11059" t="s">
        <v>19</v>
      </c>
      <c r="E11059">
        <v>20338187</v>
      </c>
    </row>
    <row r="11060" spans="1:6" hidden="1">
      <c r="A11060">
        <v>2009</v>
      </c>
      <c r="B11060" t="s">
        <v>6</v>
      </c>
      <c r="C11060" t="s">
        <v>10</v>
      </c>
      <c r="D11060" t="s">
        <v>20</v>
      </c>
      <c r="E11060">
        <v>20338187</v>
      </c>
    </row>
    <row r="11061" spans="1:6" hidden="1">
      <c r="A11061">
        <v>2009</v>
      </c>
      <c r="B11061" t="s">
        <v>6</v>
      </c>
      <c r="C11061" t="s">
        <v>10</v>
      </c>
      <c r="D11061" t="s">
        <v>21</v>
      </c>
      <c r="E11061">
        <v>5768683</v>
      </c>
    </row>
    <row r="11062" spans="1:6" hidden="1">
      <c r="A11062">
        <v>2009</v>
      </c>
      <c r="B11062" t="s">
        <v>6</v>
      </c>
      <c r="C11062" t="s">
        <v>10</v>
      </c>
      <c r="D11062" t="s">
        <v>22</v>
      </c>
      <c r="E11062">
        <v>1930182</v>
      </c>
    </row>
    <row r="11063" spans="1:6" hidden="1">
      <c r="A11063">
        <v>2009</v>
      </c>
      <c r="B11063" t="s">
        <v>6</v>
      </c>
      <c r="C11063" t="s">
        <v>23</v>
      </c>
      <c r="D11063" t="s">
        <v>24</v>
      </c>
      <c r="E11063">
        <v>8840595</v>
      </c>
    </row>
    <row r="11064" spans="1:6" hidden="1">
      <c r="A11064">
        <v>2009</v>
      </c>
      <c r="B11064" t="s">
        <v>6</v>
      </c>
      <c r="C11064" t="s">
        <v>23</v>
      </c>
      <c r="D11064" t="s">
        <v>25</v>
      </c>
      <c r="E11064">
        <v>7304350</v>
      </c>
    </row>
    <row r="11065" spans="1:6" hidden="1">
      <c r="A11065">
        <v>2009</v>
      </c>
      <c r="B11065" t="s">
        <v>6</v>
      </c>
      <c r="C11065" t="s">
        <v>23</v>
      </c>
      <c r="D11065" t="s">
        <v>26</v>
      </c>
      <c r="E11065">
        <v>1536245</v>
      </c>
    </row>
    <row r="11066" spans="1:6" hidden="1">
      <c r="A11066">
        <v>2009</v>
      </c>
      <c r="B11066" t="s">
        <v>6</v>
      </c>
      <c r="C11066" t="s">
        <v>23</v>
      </c>
      <c r="D11066" t="s">
        <v>27</v>
      </c>
      <c r="E11066">
        <v>2147051</v>
      </c>
    </row>
    <row r="11067" spans="1:6" hidden="1">
      <c r="A11067">
        <v>2009</v>
      </c>
      <c r="B11067" t="s">
        <v>6</v>
      </c>
      <c r="C11067" t="s">
        <v>23</v>
      </c>
      <c r="D11067" t="s">
        <v>28</v>
      </c>
      <c r="E11067">
        <v>1985349</v>
      </c>
    </row>
    <row r="11068" spans="1:6" hidden="1">
      <c r="A11068">
        <v>2009</v>
      </c>
      <c r="B11068" t="s">
        <v>6</v>
      </c>
      <c r="C11068" t="s">
        <v>23</v>
      </c>
      <c r="D11068" t="s">
        <v>29</v>
      </c>
      <c r="E11068">
        <v>161702</v>
      </c>
    </row>
    <row r="11069" spans="1:6" hidden="1">
      <c r="A11069">
        <v>2009</v>
      </c>
      <c r="B11069" t="s">
        <v>6</v>
      </c>
      <c r="C11069" t="s">
        <v>23</v>
      </c>
      <c r="D11069" t="s">
        <v>30</v>
      </c>
      <c r="E11069">
        <v>309940</v>
      </c>
    </row>
    <row r="11070" spans="1:6" hidden="1">
      <c r="A11070">
        <v>2009</v>
      </c>
      <c r="B11070" t="s">
        <v>6</v>
      </c>
      <c r="C11070" t="s">
        <v>23</v>
      </c>
      <c r="D11070" t="s">
        <v>31</v>
      </c>
      <c r="E11070">
        <v>77632</v>
      </c>
    </row>
    <row r="11071" spans="1:6" hidden="1">
      <c r="A11071">
        <v>2009</v>
      </c>
      <c r="B11071" t="s">
        <v>6</v>
      </c>
      <c r="C11071" t="s">
        <v>23</v>
      </c>
      <c r="D11071" t="s">
        <v>32</v>
      </c>
      <c r="E11071">
        <v>232308</v>
      </c>
    </row>
    <row r="11072" spans="1:6" hidden="1">
      <c r="A11072">
        <v>2009</v>
      </c>
      <c r="B11072" t="s">
        <v>6</v>
      </c>
      <c r="C11072" t="s">
        <v>23</v>
      </c>
      <c r="D11072" t="s">
        <v>33</v>
      </c>
      <c r="E11072">
        <v>3525987</v>
      </c>
    </row>
    <row r="11073" spans="1:5" hidden="1">
      <c r="A11073">
        <v>2009</v>
      </c>
      <c r="B11073" t="s">
        <v>6</v>
      </c>
      <c r="C11073" t="s">
        <v>23</v>
      </c>
      <c r="D11073" t="s">
        <v>34</v>
      </c>
      <c r="E11073">
        <v>2665167</v>
      </c>
    </row>
    <row r="11074" spans="1:5" hidden="1">
      <c r="A11074">
        <v>2009</v>
      </c>
      <c r="B11074" t="s">
        <v>6</v>
      </c>
      <c r="C11074" t="s">
        <v>23</v>
      </c>
      <c r="D11074" t="s">
        <v>35</v>
      </c>
      <c r="E11074">
        <v>2683804</v>
      </c>
    </row>
    <row r="11075" spans="1:5" hidden="1">
      <c r="A11075">
        <v>2009</v>
      </c>
      <c r="B11075" t="s">
        <v>6</v>
      </c>
      <c r="C11075" t="s">
        <v>23</v>
      </c>
      <c r="D11075" t="s">
        <v>36</v>
      </c>
      <c r="E11075">
        <v>2206446</v>
      </c>
    </row>
    <row r="11076" spans="1:5" hidden="1">
      <c r="A11076">
        <v>2009</v>
      </c>
      <c r="B11076" t="s">
        <v>6</v>
      </c>
      <c r="C11076" t="s">
        <v>23</v>
      </c>
      <c r="D11076" t="s">
        <v>37</v>
      </c>
      <c r="E11076">
        <v>1707725</v>
      </c>
    </row>
    <row r="11077" spans="1:5" hidden="1">
      <c r="A11077">
        <v>2009</v>
      </c>
      <c r="B11077" t="s">
        <v>6</v>
      </c>
      <c r="C11077" t="s">
        <v>23</v>
      </c>
      <c r="D11077" t="s">
        <v>38</v>
      </c>
      <c r="E11077">
        <v>498721</v>
      </c>
    </row>
    <row r="11078" spans="1:5" hidden="1">
      <c r="A11078">
        <v>2009</v>
      </c>
      <c r="B11078" t="s">
        <v>6</v>
      </c>
      <c r="C11078" t="s">
        <v>23</v>
      </c>
      <c r="D11078" t="s">
        <v>39</v>
      </c>
      <c r="E11078">
        <v>-1549176</v>
      </c>
    </row>
    <row r="11079" spans="1:5" hidden="1">
      <c r="A11079">
        <v>2009</v>
      </c>
      <c r="B11079" t="s">
        <v>6</v>
      </c>
      <c r="C11079" t="s">
        <v>23</v>
      </c>
      <c r="D11079" t="s">
        <v>40</v>
      </c>
      <c r="E11079">
        <v>174341</v>
      </c>
    </row>
    <row r="11080" spans="1:5" hidden="1">
      <c r="A11080">
        <v>2009</v>
      </c>
      <c r="B11080" t="s">
        <v>6</v>
      </c>
      <c r="C11080" t="s">
        <v>23</v>
      </c>
      <c r="D11080" t="s">
        <v>41</v>
      </c>
      <c r="E11080">
        <v>11267</v>
      </c>
    </row>
    <row r="11081" spans="1:5" hidden="1">
      <c r="A11081">
        <v>2009</v>
      </c>
      <c r="B11081" t="s">
        <v>6</v>
      </c>
      <c r="C11081" t="s">
        <v>23</v>
      </c>
      <c r="D11081" t="s">
        <v>42</v>
      </c>
      <c r="E11081">
        <v>110850</v>
      </c>
    </row>
    <row r="11082" spans="1:5" hidden="1">
      <c r="A11082">
        <v>2009</v>
      </c>
      <c r="B11082" t="s">
        <v>6</v>
      </c>
      <c r="C11082" t="s">
        <v>23</v>
      </c>
      <c r="D11082" t="s">
        <v>43</v>
      </c>
      <c r="E11082">
        <v>52224</v>
      </c>
    </row>
    <row r="11083" spans="1:5" hidden="1">
      <c r="A11083">
        <v>2009</v>
      </c>
      <c r="B11083" t="s">
        <v>6</v>
      </c>
      <c r="C11083" t="s">
        <v>23</v>
      </c>
      <c r="D11083" t="s">
        <v>44</v>
      </c>
      <c r="E11083">
        <v>29208</v>
      </c>
    </row>
    <row r="11084" spans="1:5" hidden="1">
      <c r="A11084">
        <v>2009</v>
      </c>
      <c r="B11084" t="s">
        <v>6</v>
      </c>
      <c r="C11084" t="s">
        <v>23</v>
      </c>
      <c r="D11084" t="s">
        <v>45</v>
      </c>
      <c r="E11084">
        <v>1321537</v>
      </c>
    </row>
    <row r="11085" spans="1:5" hidden="1">
      <c r="A11085">
        <v>2009</v>
      </c>
      <c r="B11085" t="s">
        <v>6</v>
      </c>
      <c r="C11085" t="s">
        <v>23</v>
      </c>
      <c r="D11085" t="s">
        <v>46</v>
      </c>
      <c r="E11085">
        <v>1302177</v>
      </c>
    </row>
    <row r="11086" spans="1:5" hidden="1">
      <c r="A11086">
        <v>2009</v>
      </c>
      <c r="B11086" t="s">
        <v>6</v>
      </c>
      <c r="C11086" t="s">
        <v>23</v>
      </c>
      <c r="D11086" t="s">
        <v>47</v>
      </c>
      <c r="E11086">
        <v>19360</v>
      </c>
    </row>
    <row r="11087" spans="1:5" hidden="1">
      <c r="A11087">
        <v>2009</v>
      </c>
      <c r="B11087" t="s">
        <v>6</v>
      </c>
      <c r="C11087" t="s">
        <v>23</v>
      </c>
      <c r="D11087" t="s">
        <v>48</v>
      </c>
      <c r="E11087">
        <v>6679432</v>
      </c>
    </row>
    <row r="11088" spans="1:5" hidden="1">
      <c r="A11088">
        <v>2009</v>
      </c>
      <c r="B11088" t="s">
        <v>6</v>
      </c>
      <c r="C11088" t="s">
        <v>23</v>
      </c>
      <c r="D11088" t="s">
        <v>49</v>
      </c>
      <c r="E11088">
        <v>2246358</v>
      </c>
    </row>
    <row r="11089" spans="1:5" hidden="1">
      <c r="A11089">
        <v>2009</v>
      </c>
      <c r="B11089" t="s">
        <v>6</v>
      </c>
      <c r="C11089" t="s">
        <v>23</v>
      </c>
      <c r="D11089" t="s">
        <v>50</v>
      </c>
      <c r="E11089">
        <v>1377474</v>
      </c>
    </row>
    <row r="11090" spans="1:5" hidden="1">
      <c r="A11090">
        <v>2009</v>
      </c>
      <c r="B11090" t="s">
        <v>6</v>
      </c>
      <c r="C11090" t="s">
        <v>23</v>
      </c>
      <c r="D11090" t="s">
        <v>51</v>
      </c>
      <c r="E11090">
        <v>158770</v>
      </c>
    </row>
    <row r="11091" spans="1:5" hidden="1">
      <c r="A11091">
        <v>2009</v>
      </c>
      <c r="B11091" t="s">
        <v>6</v>
      </c>
      <c r="C11091" t="s">
        <v>23</v>
      </c>
      <c r="D11091" t="s">
        <v>52</v>
      </c>
      <c r="E11091">
        <v>599263</v>
      </c>
    </row>
    <row r="11092" spans="1:5" hidden="1">
      <c r="A11092">
        <v>2009</v>
      </c>
      <c r="B11092" t="s">
        <v>6</v>
      </c>
      <c r="C11092" t="s">
        <v>23</v>
      </c>
      <c r="D11092" t="s">
        <v>53</v>
      </c>
      <c r="E11092">
        <v>110850</v>
      </c>
    </row>
    <row r="11093" spans="1:5" hidden="1">
      <c r="A11093">
        <v>2009</v>
      </c>
      <c r="B11093" t="s">
        <v>6</v>
      </c>
      <c r="C11093" t="s">
        <v>23</v>
      </c>
      <c r="D11093" t="s">
        <v>54</v>
      </c>
      <c r="E11093">
        <v>0</v>
      </c>
    </row>
    <row r="11094" spans="1:5" hidden="1">
      <c r="A11094">
        <v>2009</v>
      </c>
      <c r="B11094" t="s">
        <v>6</v>
      </c>
      <c r="C11094" t="s">
        <v>23</v>
      </c>
      <c r="D11094" t="s">
        <v>55</v>
      </c>
      <c r="E11094">
        <v>2539272</v>
      </c>
    </row>
    <row r="11095" spans="1:5" hidden="1">
      <c r="A11095">
        <v>2009</v>
      </c>
      <c r="B11095" t="s">
        <v>6</v>
      </c>
      <c r="C11095" t="s">
        <v>23</v>
      </c>
      <c r="D11095" t="s">
        <v>56</v>
      </c>
      <c r="E11095">
        <v>1893801</v>
      </c>
    </row>
    <row r="11096" spans="1:5" hidden="1">
      <c r="A11096">
        <v>2009</v>
      </c>
      <c r="B11096" t="s">
        <v>6</v>
      </c>
      <c r="C11096" t="s">
        <v>23</v>
      </c>
      <c r="D11096" t="s">
        <v>57</v>
      </c>
      <c r="E11096">
        <v>1592552</v>
      </c>
    </row>
    <row r="11097" spans="1:5" hidden="1">
      <c r="A11097">
        <v>2009</v>
      </c>
      <c r="B11097" t="s">
        <v>6</v>
      </c>
      <c r="C11097" t="s">
        <v>23</v>
      </c>
      <c r="D11097" t="s">
        <v>58</v>
      </c>
      <c r="E11097">
        <v>301249</v>
      </c>
    </row>
    <row r="11098" spans="1:5" hidden="1">
      <c r="A11098">
        <v>2009</v>
      </c>
      <c r="B11098" t="s">
        <v>6</v>
      </c>
      <c r="C11098" t="s">
        <v>23</v>
      </c>
      <c r="D11098" t="s">
        <v>59</v>
      </c>
      <c r="E11098">
        <v>1475403</v>
      </c>
    </row>
    <row r="11099" spans="1:5" hidden="1">
      <c r="A11099">
        <v>2009</v>
      </c>
      <c r="B11099" t="s">
        <v>6</v>
      </c>
      <c r="C11099" t="s">
        <v>23</v>
      </c>
      <c r="D11099" t="s">
        <v>60</v>
      </c>
      <c r="E11099">
        <v>118840</v>
      </c>
    </row>
    <row r="11100" spans="1:5" hidden="1">
      <c r="A11100">
        <v>2009</v>
      </c>
      <c r="B11100" t="s">
        <v>6</v>
      </c>
      <c r="C11100" t="s">
        <v>23</v>
      </c>
      <c r="D11100" t="s">
        <v>61</v>
      </c>
      <c r="E11100">
        <v>111361</v>
      </c>
    </row>
    <row r="11101" spans="1:5" hidden="1">
      <c r="A11101">
        <v>2009</v>
      </c>
      <c r="B11101" t="s">
        <v>6</v>
      </c>
      <c r="C11101" t="s">
        <v>23</v>
      </c>
      <c r="D11101" t="s">
        <v>62</v>
      </c>
      <c r="E11101">
        <v>8470</v>
      </c>
    </row>
    <row r="11102" spans="1:5" hidden="1">
      <c r="A11102">
        <v>2009</v>
      </c>
      <c r="B11102" t="s">
        <v>6</v>
      </c>
      <c r="C11102" t="s">
        <v>23</v>
      </c>
      <c r="D11102" t="s">
        <v>63</v>
      </c>
      <c r="E11102">
        <v>0</v>
      </c>
    </row>
    <row r="11103" spans="1:5" hidden="1">
      <c r="A11103">
        <v>2009</v>
      </c>
      <c r="B11103" t="s">
        <v>6</v>
      </c>
      <c r="C11103" t="s">
        <v>23</v>
      </c>
      <c r="D11103" t="s">
        <v>64</v>
      </c>
      <c r="E11103">
        <v>1038903</v>
      </c>
    </row>
    <row r="11104" spans="1:5" hidden="1">
      <c r="A11104">
        <v>2009</v>
      </c>
      <c r="B11104" t="s">
        <v>6</v>
      </c>
      <c r="C11104" t="s">
        <v>23</v>
      </c>
      <c r="D11104" t="s">
        <v>65</v>
      </c>
      <c r="E11104">
        <v>197829</v>
      </c>
    </row>
    <row r="11105" spans="1:5" hidden="1">
      <c r="A11105">
        <v>2009</v>
      </c>
      <c r="B11105" t="s">
        <v>6</v>
      </c>
      <c r="C11105" t="s">
        <v>23</v>
      </c>
      <c r="D11105" t="s">
        <v>66</v>
      </c>
      <c r="E11105">
        <v>345797</v>
      </c>
    </row>
    <row r="11106" spans="1:5" hidden="1">
      <c r="A11106">
        <v>2009</v>
      </c>
      <c r="B11106" t="s">
        <v>6</v>
      </c>
      <c r="C11106" t="s">
        <v>23</v>
      </c>
      <c r="D11106" t="s">
        <v>67</v>
      </c>
      <c r="E11106">
        <v>310596</v>
      </c>
    </row>
    <row r="11107" spans="1:5" hidden="1">
      <c r="A11107">
        <v>2009</v>
      </c>
      <c r="B11107" t="s">
        <v>6</v>
      </c>
      <c r="C11107" t="s">
        <v>23</v>
      </c>
      <c r="D11107" t="s">
        <v>68</v>
      </c>
      <c r="E11107">
        <v>4176</v>
      </c>
    </row>
    <row r="11108" spans="1:5" hidden="1">
      <c r="A11108">
        <v>2009</v>
      </c>
      <c r="B11108" t="s">
        <v>6</v>
      </c>
      <c r="C11108" t="s">
        <v>23</v>
      </c>
      <c r="D11108" t="s">
        <v>69</v>
      </c>
      <c r="E11108">
        <v>13220</v>
      </c>
    </row>
    <row r="11109" spans="1:5" hidden="1">
      <c r="A11109">
        <v>2009</v>
      </c>
      <c r="B11109" t="s">
        <v>6</v>
      </c>
      <c r="C11109" t="s">
        <v>23</v>
      </c>
      <c r="D11109" t="s">
        <v>70</v>
      </c>
      <c r="E11109">
        <v>293200</v>
      </c>
    </row>
    <row r="11110" spans="1:5" hidden="1">
      <c r="A11110">
        <v>2009</v>
      </c>
      <c r="B11110" t="s">
        <v>6</v>
      </c>
      <c r="C11110" t="s">
        <v>23</v>
      </c>
      <c r="D11110" t="s">
        <v>71</v>
      </c>
      <c r="E11110">
        <v>180</v>
      </c>
    </row>
    <row r="11111" spans="1:5" hidden="1">
      <c r="A11111">
        <v>2009</v>
      </c>
      <c r="B11111" t="s">
        <v>6</v>
      </c>
      <c r="C11111" t="s">
        <v>23</v>
      </c>
      <c r="D11111" t="s">
        <v>72</v>
      </c>
      <c r="E11111">
        <v>20408351</v>
      </c>
    </row>
    <row r="11112" spans="1:5" hidden="1">
      <c r="A11112">
        <v>2009</v>
      </c>
      <c r="B11112" t="s">
        <v>6</v>
      </c>
      <c r="C11112" t="s">
        <v>23</v>
      </c>
      <c r="D11112" t="s">
        <v>73</v>
      </c>
      <c r="E11112">
        <v>14569504</v>
      </c>
    </row>
    <row r="11113" spans="1:5" hidden="1">
      <c r="A11113">
        <v>2009</v>
      </c>
      <c r="B11113" t="s">
        <v>6</v>
      </c>
      <c r="C11113" t="s">
        <v>23</v>
      </c>
      <c r="D11113" t="s">
        <v>74</v>
      </c>
      <c r="E11113">
        <v>12612554</v>
      </c>
    </row>
    <row r="11114" spans="1:5" hidden="1">
      <c r="A11114">
        <v>2009</v>
      </c>
      <c r="B11114" t="s">
        <v>6</v>
      </c>
      <c r="C11114" t="s">
        <v>23</v>
      </c>
      <c r="D11114" t="s">
        <v>75</v>
      </c>
      <c r="E11114">
        <v>1956950</v>
      </c>
    </row>
    <row r="11115" spans="1:5" hidden="1">
      <c r="A11115">
        <v>2009</v>
      </c>
      <c r="B11115" t="s">
        <v>6</v>
      </c>
      <c r="C11115" t="s">
        <v>23</v>
      </c>
      <c r="D11115" t="s">
        <v>76</v>
      </c>
      <c r="E11115">
        <v>4290013</v>
      </c>
    </row>
    <row r="11116" spans="1:5" hidden="1">
      <c r="A11116">
        <v>2009</v>
      </c>
      <c r="B11116" t="s">
        <v>6</v>
      </c>
      <c r="C11116" t="s">
        <v>23</v>
      </c>
      <c r="D11116" t="s">
        <v>77</v>
      </c>
      <c r="E11116">
        <v>3651709</v>
      </c>
    </row>
    <row r="11117" spans="1:5" hidden="1">
      <c r="A11117">
        <v>2009</v>
      </c>
      <c r="B11117" t="s">
        <v>6</v>
      </c>
      <c r="C11117" t="s">
        <v>23</v>
      </c>
      <c r="D11117" t="s">
        <v>78</v>
      </c>
      <c r="E11117">
        <v>4235544</v>
      </c>
    </row>
    <row r="11118" spans="1:5" hidden="1">
      <c r="A11118">
        <v>2009</v>
      </c>
      <c r="B11118" t="s">
        <v>6</v>
      </c>
      <c r="C11118" t="s">
        <v>23</v>
      </c>
      <c r="D11118" t="s">
        <v>79</v>
      </c>
      <c r="E11118">
        <v>53735</v>
      </c>
    </row>
    <row r="11119" spans="1:5" hidden="1">
      <c r="A11119">
        <v>2009</v>
      </c>
      <c r="B11119" t="s">
        <v>6</v>
      </c>
      <c r="C11119" t="s">
        <v>23</v>
      </c>
      <c r="D11119" t="s">
        <v>80</v>
      </c>
      <c r="E11119">
        <v>734</v>
      </c>
    </row>
    <row r="11120" spans="1:5" hidden="1">
      <c r="A11120">
        <v>2009</v>
      </c>
      <c r="B11120" t="s">
        <v>6</v>
      </c>
      <c r="C11120" t="s">
        <v>81</v>
      </c>
      <c r="D11120" t="s">
        <v>24</v>
      </c>
      <c r="E11120">
        <v>9232144</v>
      </c>
    </row>
    <row r="11121" spans="1:5" hidden="1">
      <c r="A11121">
        <v>2009</v>
      </c>
      <c r="B11121" t="s">
        <v>6</v>
      </c>
      <c r="C11121" t="s">
        <v>81</v>
      </c>
      <c r="D11121" t="s">
        <v>25</v>
      </c>
      <c r="E11121">
        <v>7695899</v>
      </c>
    </row>
    <row r="11122" spans="1:5" hidden="1">
      <c r="A11122">
        <v>2009</v>
      </c>
      <c r="B11122" t="s">
        <v>6</v>
      </c>
      <c r="C11122" t="s">
        <v>81</v>
      </c>
      <c r="D11122" t="s">
        <v>26</v>
      </c>
      <c r="E11122">
        <v>1536245</v>
      </c>
    </row>
    <row r="11123" spans="1:5" hidden="1">
      <c r="A11123">
        <v>2009</v>
      </c>
      <c r="B11123" t="s">
        <v>6</v>
      </c>
      <c r="C11123" t="s">
        <v>81</v>
      </c>
      <c r="D11123" t="s">
        <v>27</v>
      </c>
      <c r="E11123">
        <v>2125755</v>
      </c>
    </row>
    <row r="11124" spans="1:5" hidden="1">
      <c r="A11124">
        <v>2009</v>
      </c>
      <c r="B11124" t="s">
        <v>6</v>
      </c>
      <c r="C11124" t="s">
        <v>81</v>
      </c>
      <c r="D11124" t="s">
        <v>28</v>
      </c>
      <c r="E11124">
        <v>1964053</v>
      </c>
    </row>
    <row r="11125" spans="1:5" hidden="1">
      <c r="A11125">
        <v>2009</v>
      </c>
      <c r="B11125" t="s">
        <v>6</v>
      </c>
      <c r="C11125" t="s">
        <v>81</v>
      </c>
      <c r="D11125" t="s">
        <v>82</v>
      </c>
      <c r="E11125">
        <v>1125595</v>
      </c>
    </row>
    <row r="11126" spans="1:5" hidden="1">
      <c r="A11126">
        <v>2009</v>
      </c>
      <c r="B11126" t="s">
        <v>6</v>
      </c>
      <c r="C11126" t="s">
        <v>81</v>
      </c>
      <c r="D11126" t="s">
        <v>83</v>
      </c>
      <c r="E11126">
        <v>26122</v>
      </c>
    </row>
    <row r="11127" spans="1:5" hidden="1">
      <c r="A11127">
        <v>2009</v>
      </c>
      <c r="B11127" t="s">
        <v>6</v>
      </c>
      <c r="C11127" t="s">
        <v>81</v>
      </c>
      <c r="D11127" t="s">
        <v>84</v>
      </c>
      <c r="E11127">
        <v>812336</v>
      </c>
    </row>
    <row r="11128" spans="1:5" hidden="1">
      <c r="A11128">
        <v>2009</v>
      </c>
      <c r="B11128" t="s">
        <v>6</v>
      </c>
      <c r="C11128" t="s">
        <v>81</v>
      </c>
      <c r="D11128" t="s">
        <v>85</v>
      </c>
      <c r="E11128">
        <v>1907717</v>
      </c>
    </row>
    <row r="11129" spans="1:5" hidden="1">
      <c r="A11129">
        <v>2009</v>
      </c>
      <c r="B11129" t="s">
        <v>6</v>
      </c>
      <c r="C11129" t="s">
        <v>81</v>
      </c>
      <c r="D11129" t="s">
        <v>29</v>
      </c>
      <c r="E11129">
        <v>161702</v>
      </c>
    </row>
    <row r="11130" spans="1:5" hidden="1">
      <c r="A11130">
        <v>2009</v>
      </c>
      <c r="B11130" t="s">
        <v>6</v>
      </c>
      <c r="C11130" t="s">
        <v>81</v>
      </c>
      <c r="D11130" t="s">
        <v>30</v>
      </c>
      <c r="E11130">
        <v>524379</v>
      </c>
    </row>
    <row r="11131" spans="1:5" hidden="1">
      <c r="A11131">
        <v>2009</v>
      </c>
      <c r="B11131" t="s">
        <v>6</v>
      </c>
      <c r="C11131" t="s">
        <v>81</v>
      </c>
      <c r="D11131" t="s">
        <v>31</v>
      </c>
      <c r="E11131">
        <v>77632</v>
      </c>
    </row>
    <row r="11132" spans="1:5" hidden="1">
      <c r="A11132">
        <v>2009</v>
      </c>
      <c r="B11132" t="s">
        <v>6</v>
      </c>
      <c r="C11132" t="s">
        <v>81</v>
      </c>
      <c r="D11132" t="s">
        <v>32</v>
      </c>
      <c r="E11132">
        <v>446747</v>
      </c>
    </row>
    <row r="11133" spans="1:5" hidden="1">
      <c r="A11133">
        <v>2009</v>
      </c>
      <c r="B11133" t="s">
        <v>6</v>
      </c>
      <c r="C11133" t="s">
        <v>81</v>
      </c>
      <c r="D11133" t="s">
        <v>33</v>
      </c>
      <c r="E11133">
        <v>4264673</v>
      </c>
    </row>
    <row r="11134" spans="1:5" hidden="1">
      <c r="A11134">
        <v>2009</v>
      </c>
      <c r="B11134" t="s">
        <v>6</v>
      </c>
      <c r="C11134" t="s">
        <v>81</v>
      </c>
      <c r="D11134" t="s">
        <v>34</v>
      </c>
      <c r="E11134">
        <v>2365646</v>
      </c>
    </row>
    <row r="11135" spans="1:5" hidden="1">
      <c r="A11135">
        <v>2009</v>
      </c>
      <c r="B11135" t="s">
        <v>6</v>
      </c>
      <c r="C11135" t="s">
        <v>81</v>
      </c>
      <c r="D11135" t="s">
        <v>35</v>
      </c>
      <c r="E11135">
        <v>2422315</v>
      </c>
    </row>
    <row r="11136" spans="1:5" hidden="1">
      <c r="A11136">
        <v>2009</v>
      </c>
      <c r="B11136" t="s">
        <v>6</v>
      </c>
      <c r="C11136" t="s">
        <v>81</v>
      </c>
      <c r="D11136" t="s">
        <v>36</v>
      </c>
      <c r="E11136">
        <v>1762452</v>
      </c>
    </row>
    <row r="11137" spans="1:5" hidden="1">
      <c r="A11137">
        <v>2009</v>
      </c>
      <c r="B11137" t="s">
        <v>6</v>
      </c>
      <c r="C11137" t="s">
        <v>81</v>
      </c>
      <c r="D11137" t="s">
        <v>37</v>
      </c>
      <c r="E11137">
        <v>1263731</v>
      </c>
    </row>
    <row r="11138" spans="1:5" hidden="1">
      <c r="A11138">
        <v>2009</v>
      </c>
      <c r="B11138" t="s">
        <v>6</v>
      </c>
      <c r="C11138" t="s">
        <v>81</v>
      </c>
      <c r="D11138" t="s">
        <v>38</v>
      </c>
      <c r="E11138">
        <v>498721</v>
      </c>
    </row>
    <row r="11139" spans="1:5" hidden="1">
      <c r="A11139">
        <v>2009</v>
      </c>
      <c r="B11139" t="s">
        <v>6</v>
      </c>
      <c r="C11139" t="s">
        <v>81</v>
      </c>
      <c r="D11139" t="s">
        <v>39</v>
      </c>
      <c r="E11139">
        <v>-66975</v>
      </c>
    </row>
    <row r="11140" spans="1:5" hidden="1">
      <c r="A11140">
        <v>2009</v>
      </c>
      <c r="B11140" t="s">
        <v>6</v>
      </c>
      <c r="C11140" t="s">
        <v>81</v>
      </c>
      <c r="D11140" t="s">
        <v>40</v>
      </c>
      <c r="E11140">
        <v>174341</v>
      </c>
    </row>
    <row r="11141" spans="1:5" hidden="1">
      <c r="A11141">
        <v>2009</v>
      </c>
      <c r="B11141" t="s">
        <v>6</v>
      </c>
      <c r="C11141" t="s">
        <v>81</v>
      </c>
      <c r="D11141" t="s">
        <v>41</v>
      </c>
      <c r="E11141">
        <v>11267</v>
      </c>
    </row>
    <row r="11142" spans="1:5" hidden="1">
      <c r="A11142">
        <v>2009</v>
      </c>
      <c r="B11142" t="s">
        <v>6</v>
      </c>
      <c r="C11142" t="s">
        <v>81</v>
      </c>
      <c r="D11142" t="s">
        <v>42</v>
      </c>
      <c r="E11142">
        <v>110850</v>
      </c>
    </row>
    <row r="11143" spans="1:5" hidden="1">
      <c r="A11143">
        <v>2009</v>
      </c>
      <c r="B11143" t="s">
        <v>6</v>
      </c>
      <c r="C11143" t="s">
        <v>81</v>
      </c>
      <c r="D11143" t="s">
        <v>43</v>
      </c>
      <c r="E11143">
        <v>52224</v>
      </c>
    </row>
    <row r="11144" spans="1:5" hidden="1">
      <c r="A11144">
        <v>2009</v>
      </c>
      <c r="B11144" t="s">
        <v>6</v>
      </c>
      <c r="C11144" t="s">
        <v>81</v>
      </c>
      <c r="D11144" t="s">
        <v>44</v>
      </c>
      <c r="E11144">
        <v>29208</v>
      </c>
    </row>
    <row r="11145" spans="1:5" hidden="1">
      <c r="A11145">
        <v>2009</v>
      </c>
      <c r="B11145" t="s">
        <v>6</v>
      </c>
      <c r="C11145" t="s">
        <v>81</v>
      </c>
      <c r="D11145" t="s">
        <v>45</v>
      </c>
      <c r="E11145">
        <v>1321537</v>
      </c>
    </row>
    <row r="11146" spans="1:5" hidden="1">
      <c r="A11146">
        <v>2009</v>
      </c>
      <c r="B11146" t="s">
        <v>6</v>
      </c>
      <c r="C11146" t="s">
        <v>81</v>
      </c>
      <c r="D11146" t="s">
        <v>46</v>
      </c>
      <c r="E11146">
        <v>1302177</v>
      </c>
    </row>
    <row r="11147" spans="1:5" hidden="1">
      <c r="A11147">
        <v>2009</v>
      </c>
      <c r="B11147" t="s">
        <v>6</v>
      </c>
      <c r="C11147" t="s">
        <v>81</v>
      </c>
      <c r="D11147" t="s">
        <v>47</v>
      </c>
      <c r="E11147">
        <v>19360</v>
      </c>
    </row>
    <row r="11148" spans="1:5" hidden="1">
      <c r="A11148">
        <v>2009</v>
      </c>
      <c r="B11148" t="s">
        <v>6</v>
      </c>
      <c r="C11148" t="s">
        <v>81</v>
      </c>
      <c r="D11148" t="s">
        <v>48</v>
      </c>
      <c r="E11148">
        <v>6751043</v>
      </c>
    </row>
    <row r="11149" spans="1:5" hidden="1">
      <c r="A11149">
        <v>2009</v>
      </c>
      <c r="B11149" t="s">
        <v>6</v>
      </c>
      <c r="C11149" t="s">
        <v>81</v>
      </c>
      <c r="D11149" t="s">
        <v>49</v>
      </c>
      <c r="E11149">
        <v>2246358</v>
      </c>
    </row>
    <row r="11150" spans="1:5" hidden="1">
      <c r="A11150">
        <v>2009</v>
      </c>
      <c r="B11150" t="s">
        <v>6</v>
      </c>
      <c r="C11150" t="s">
        <v>81</v>
      </c>
      <c r="D11150" t="s">
        <v>50</v>
      </c>
      <c r="E11150">
        <v>1377474</v>
      </c>
    </row>
    <row r="11151" spans="1:5" hidden="1">
      <c r="A11151">
        <v>2009</v>
      </c>
      <c r="B11151" t="s">
        <v>6</v>
      </c>
      <c r="C11151" t="s">
        <v>81</v>
      </c>
      <c r="D11151" t="s">
        <v>51</v>
      </c>
      <c r="E11151">
        <v>158770</v>
      </c>
    </row>
    <row r="11152" spans="1:5" hidden="1">
      <c r="A11152">
        <v>2009</v>
      </c>
      <c r="B11152" t="s">
        <v>6</v>
      </c>
      <c r="C11152" t="s">
        <v>81</v>
      </c>
      <c r="D11152" t="s">
        <v>52</v>
      </c>
      <c r="E11152">
        <v>599263</v>
      </c>
    </row>
    <row r="11153" spans="1:5" hidden="1">
      <c r="A11153">
        <v>2009</v>
      </c>
      <c r="B11153" t="s">
        <v>6</v>
      </c>
      <c r="C11153" t="s">
        <v>81</v>
      </c>
      <c r="D11153" t="s">
        <v>53</v>
      </c>
      <c r="E11153">
        <v>110850</v>
      </c>
    </row>
    <row r="11154" spans="1:5" hidden="1">
      <c r="A11154">
        <v>2009</v>
      </c>
      <c r="B11154" t="s">
        <v>6</v>
      </c>
      <c r="C11154" t="s">
        <v>81</v>
      </c>
      <c r="D11154" t="s">
        <v>54</v>
      </c>
      <c r="E11154">
        <v>0</v>
      </c>
    </row>
    <row r="11155" spans="1:5" hidden="1">
      <c r="A11155">
        <v>2009</v>
      </c>
      <c r="B11155" t="s">
        <v>6</v>
      </c>
      <c r="C11155" t="s">
        <v>81</v>
      </c>
      <c r="D11155" t="s">
        <v>55</v>
      </c>
      <c r="E11155">
        <v>2610883</v>
      </c>
    </row>
    <row r="11156" spans="1:5" hidden="1">
      <c r="A11156">
        <v>2009</v>
      </c>
      <c r="B11156" t="s">
        <v>6</v>
      </c>
      <c r="C11156" t="s">
        <v>81</v>
      </c>
      <c r="D11156" t="s">
        <v>56</v>
      </c>
      <c r="E11156">
        <v>1893801</v>
      </c>
    </row>
    <row r="11157" spans="1:5" hidden="1">
      <c r="A11157">
        <v>2009</v>
      </c>
      <c r="B11157" t="s">
        <v>6</v>
      </c>
      <c r="C11157" t="s">
        <v>81</v>
      </c>
      <c r="D11157" t="s">
        <v>57</v>
      </c>
      <c r="E11157">
        <v>1592552</v>
      </c>
    </row>
    <row r="11158" spans="1:5" hidden="1">
      <c r="A11158">
        <v>2009</v>
      </c>
      <c r="B11158" t="s">
        <v>6</v>
      </c>
      <c r="C11158" t="s">
        <v>81</v>
      </c>
      <c r="D11158" t="s">
        <v>58</v>
      </c>
      <c r="E11158">
        <v>301249</v>
      </c>
    </row>
    <row r="11159" spans="1:5" hidden="1">
      <c r="A11159">
        <v>2009</v>
      </c>
      <c r="B11159" t="s">
        <v>6</v>
      </c>
      <c r="C11159" t="s">
        <v>81</v>
      </c>
      <c r="D11159" t="s">
        <v>59</v>
      </c>
      <c r="E11159">
        <v>1936113</v>
      </c>
    </row>
    <row r="11160" spans="1:5" hidden="1">
      <c r="A11160">
        <v>2009</v>
      </c>
      <c r="B11160" t="s">
        <v>6</v>
      </c>
      <c r="C11160" t="s">
        <v>81</v>
      </c>
      <c r="D11160" t="s">
        <v>60</v>
      </c>
      <c r="E11160">
        <v>118840</v>
      </c>
    </row>
    <row r="11161" spans="1:5" hidden="1">
      <c r="A11161">
        <v>2009</v>
      </c>
      <c r="B11161" t="s">
        <v>6</v>
      </c>
      <c r="C11161" t="s">
        <v>81</v>
      </c>
      <c r="D11161" t="s">
        <v>61</v>
      </c>
      <c r="E11161">
        <v>111361</v>
      </c>
    </row>
    <row r="11162" spans="1:5" hidden="1">
      <c r="A11162">
        <v>2009</v>
      </c>
      <c r="B11162" t="s">
        <v>6</v>
      </c>
      <c r="C11162" t="s">
        <v>81</v>
      </c>
      <c r="D11162" t="s">
        <v>62</v>
      </c>
      <c r="E11162">
        <v>106751</v>
      </c>
    </row>
    <row r="11163" spans="1:5" hidden="1">
      <c r="A11163">
        <v>2009</v>
      </c>
      <c r="B11163" t="s">
        <v>6</v>
      </c>
      <c r="C11163" t="s">
        <v>81</v>
      </c>
      <c r="D11163" t="s">
        <v>64</v>
      </c>
      <c r="E11163">
        <v>1599161</v>
      </c>
    </row>
    <row r="11164" spans="1:5" hidden="1">
      <c r="A11164">
        <v>2009</v>
      </c>
      <c r="B11164" t="s">
        <v>6</v>
      </c>
      <c r="C11164" t="s">
        <v>81</v>
      </c>
      <c r="D11164" t="s">
        <v>66</v>
      </c>
      <c r="E11164">
        <v>345797</v>
      </c>
    </row>
    <row r="11165" spans="1:5" hidden="1">
      <c r="A11165">
        <v>2009</v>
      </c>
      <c r="B11165" t="s">
        <v>6</v>
      </c>
      <c r="C11165" t="s">
        <v>81</v>
      </c>
      <c r="D11165" t="s">
        <v>67</v>
      </c>
      <c r="E11165">
        <v>762288</v>
      </c>
    </row>
    <row r="11166" spans="1:5" hidden="1">
      <c r="A11166">
        <v>2009</v>
      </c>
      <c r="B11166" t="s">
        <v>6</v>
      </c>
      <c r="C11166" t="s">
        <v>81</v>
      </c>
      <c r="D11166" t="s">
        <v>68</v>
      </c>
      <c r="E11166">
        <v>4176</v>
      </c>
    </row>
    <row r="11167" spans="1:5" hidden="1">
      <c r="A11167">
        <v>2009</v>
      </c>
      <c r="B11167" t="s">
        <v>6</v>
      </c>
      <c r="C11167" t="s">
        <v>81</v>
      </c>
      <c r="D11167" t="s">
        <v>69</v>
      </c>
      <c r="E11167">
        <v>452990</v>
      </c>
    </row>
    <row r="11168" spans="1:5" hidden="1">
      <c r="A11168">
        <v>2009</v>
      </c>
      <c r="B11168" t="s">
        <v>6</v>
      </c>
      <c r="C11168" t="s">
        <v>81</v>
      </c>
      <c r="D11168" t="s">
        <v>70</v>
      </c>
      <c r="E11168">
        <v>305122</v>
      </c>
    </row>
    <row r="11169" spans="1:6" hidden="1">
      <c r="A11169">
        <v>2009</v>
      </c>
      <c r="B11169" t="s">
        <v>6</v>
      </c>
      <c r="C11169" t="s">
        <v>81</v>
      </c>
      <c r="D11169" t="s">
        <v>86</v>
      </c>
      <c r="E11169">
        <v>36983121</v>
      </c>
    </row>
    <row r="11170" spans="1:6" hidden="1">
      <c r="A11170">
        <v>2009</v>
      </c>
      <c r="B11170" t="s">
        <v>6</v>
      </c>
      <c r="C11170" t="s">
        <v>81</v>
      </c>
      <c r="D11170" t="s">
        <v>87</v>
      </c>
      <c r="E11170">
        <v>31552172</v>
      </c>
    </row>
    <row r="11171" spans="1:6" hidden="1">
      <c r="A11171">
        <v>2009</v>
      </c>
      <c r="B11171" t="s">
        <v>6</v>
      </c>
      <c r="C11171" t="s">
        <v>81</v>
      </c>
      <c r="D11171" t="s">
        <v>88</v>
      </c>
      <c r="E11171">
        <v>1750366</v>
      </c>
    </row>
    <row r="11172" spans="1:6" hidden="1">
      <c r="A11172">
        <v>2009</v>
      </c>
      <c r="B11172" t="s">
        <v>6</v>
      </c>
      <c r="C11172" t="s">
        <v>81</v>
      </c>
      <c r="D11172" t="s">
        <v>89</v>
      </c>
      <c r="E11172">
        <v>3680582</v>
      </c>
    </row>
    <row r="11173" spans="1:6" hidden="1">
      <c r="A11173">
        <v>2009</v>
      </c>
      <c r="B11173" t="s">
        <v>6</v>
      </c>
      <c r="C11173" t="s">
        <v>81</v>
      </c>
      <c r="D11173" t="s">
        <v>77</v>
      </c>
      <c r="E11173">
        <v>3651709</v>
      </c>
    </row>
    <row r="11174" spans="1:6" hidden="1">
      <c r="A11174">
        <v>2009</v>
      </c>
      <c r="B11174" t="s">
        <v>90</v>
      </c>
      <c r="C11174" t="s">
        <v>7</v>
      </c>
      <c r="D11174" t="s">
        <v>263</v>
      </c>
      <c r="E11174">
        <v>5912</v>
      </c>
    </row>
    <row r="11175" spans="1:6" hidden="1">
      <c r="A11175">
        <v>2009</v>
      </c>
      <c r="B11175" t="s">
        <v>90</v>
      </c>
      <c r="C11175" t="s">
        <v>7</v>
      </c>
      <c r="D11175" t="s">
        <v>8</v>
      </c>
      <c r="E11175">
        <v>0</v>
      </c>
      <c r="F11175">
        <v>20</v>
      </c>
    </row>
    <row r="11176" spans="1:6" hidden="1">
      <c r="A11176">
        <v>2009</v>
      </c>
      <c r="B11176" t="s">
        <v>90</v>
      </c>
      <c r="C11176" t="s">
        <v>7</v>
      </c>
      <c r="D11176" t="s">
        <v>9</v>
      </c>
      <c r="E11176">
        <v>0</v>
      </c>
      <c r="F11176">
        <v>20</v>
      </c>
    </row>
    <row r="11177" spans="1:6" hidden="1">
      <c r="A11177">
        <v>2009</v>
      </c>
      <c r="B11177" t="s">
        <v>90</v>
      </c>
      <c r="C11177" t="s">
        <v>10</v>
      </c>
      <c r="D11177" t="s">
        <v>11</v>
      </c>
      <c r="E11177">
        <v>1884599</v>
      </c>
    </row>
    <row r="11178" spans="1:6" hidden="1">
      <c r="A11178">
        <v>2009</v>
      </c>
      <c r="B11178" t="s">
        <v>90</v>
      </c>
      <c r="C11178" t="s">
        <v>10</v>
      </c>
      <c r="D11178" t="s">
        <v>91</v>
      </c>
      <c r="E11178">
        <v>10863945</v>
      </c>
    </row>
    <row r="11179" spans="1:6" hidden="1">
      <c r="A11179">
        <v>2009</v>
      </c>
      <c r="B11179" t="s">
        <v>90</v>
      </c>
      <c r="C11179" t="s">
        <v>10</v>
      </c>
      <c r="D11179" t="s">
        <v>92</v>
      </c>
      <c r="E11179">
        <v>8547093</v>
      </c>
    </row>
    <row r="11180" spans="1:6" hidden="1">
      <c r="A11180">
        <v>2009</v>
      </c>
      <c r="B11180" t="s">
        <v>90</v>
      </c>
      <c r="C11180" t="s">
        <v>10</v>
      </c>
      <c r="D11180" t="s">
        <v>14</v>
      </c>
      <c r="E11180">
        <v>5191619</v>
      </c>
    </row>
    <row r="11181" spans="1:6" hidden="1">
      <c r="A11181">
        <v>2009</v>
      </c>
      <c r="B11181" t="s">
        <v>90</v>
      </c>
      <c r="C11181" t="s">
        <v>10</v>
      </c>
      <c r="D11181" t="s">
        <v>17</v>
      </c>
      <c r="E11181">
        <v>5247253</v>
      </c>
    </row>
    <row r="11182" spans="1:6" hidden="1">
      <c r="A11182">
        <v>2009</v>
      </c>
      <c r="B11182" t="s">
        <v>90</v>
      </c>
      <c r="C11182" t="s">
        <v>10</v>
      </c>
      <c r="D11182" t="s">
        <v>18</v>
      </c>
      <c r="E11182">
        <v>3733520</v>
      </c>
    </row>
    <row r="11183" spans="1:6" hidden="1">
      <c r="A11183">
        <v>2009</v>
      </c>
      <c r="B11183" t="s">
        <v>90</v>
      </c>
      <c r="C11183" t="s">
        <v>10</v>
      </c>
      <c r="D11183" t="s">
        <v>19</v>
      </c>
      <c r="E11183">
        <v>3663320</v>
      </c>
    </row>
    <row r="11184" spans="1:6" hidden="1">
      <c r="A11184">
        <v>2009</v>
      </c>
      <c r="B11184" t="s">
        <v>90</v>
      </c>
      <c r="C11184" t="s">
        <v>10</v>
      </c>
      <c r="D11184" t="s">
        <v>21</v>
      </c>
      <c r="E11184">
        <v>3663320</v>
      </c>
    </row>
    <row r="11185" spans="1:5" hidden="1">
      <c r="A11185">
        <v>2009</v>
      </c>
      <c r="B11185" t="s">
        <v>90</v>
      </c>
      <c r="C11185" t="s">
        <v>10</v>
      </c>
      <c r="D11185" t="s">
        <v>22</v>
      </c>
      <c r="E11185">
        <v>1362312</v>
      </c>
    </row>
    <row r="11186" spans="1:5" hidden="1">
      <c r="A11186">
        <v>2009</v>
      </c>
      <c r="B11186" t="s">
        <v>90</v>
      </c>
      <c r="C11186" t="s">
        <v>23</v>
      </c>
      <c r="D11186" t="s">
        <v>24</v>
      </c>
      <c r="E11186">
        <v>5839822</v>
      </c>
    </row>
    <row r="11187" spans="1:5" hidden="1">
      <c r="A11187">
        <v>2009</v>
      </c>
      <c r="B11187" t="s">
        <v>90</v>
      </c>
      <c r="C11187" t="s">
        <v>23</v>
      </c>
      <c r="D11187" t="s">
        <v>25</v>
      </c>
      <c r="E11187">
        <v>4904353</v>
      </c>
    </row>
    <row r="11188" spans="1:5" hidden="1">
      <c r="A11188">
        <v>2009</v>
      </c>
      <c r="B11188" t="s">
        <v>90</v>
      </c>
      <c r="C11188" t="s">
        <v>23</v>
      </c>
      <c r="D11188" t="s">
        <v>26</v>
      </c>
      <c r="E11188">
        <v>935468</v>
      </c>
    </row>
    <row r="11189" spans="1:5" hidden="1">
      <c r="A11189">
        <v>2009</v>
      </c>
      <c r="B11189" t="s">
        <v>90</v>
      </c>
      <c r="C11189" t="s">
        <v>23</v>
      </c>
      <c r="D11189" t="s">
        <v>27</v>
      </c>
      <c r="E11189">
        <v>125531</v>
      </c>
    </row>
    <row r="11190" spans="1:5" hidden="1">
      <c r="A11190">
        <v>2009</v>
      </c>
      <c r="B11190" t="s">
        <v>90</v>
      </c>
      <c r="C11190" t="s">
        <v>23</v>
      </c>
      <c r="D11190" t="s">
        <v>29</v>
      </c>
      <c r="E11190">
        <v>125531</v>
      </c>
    </row>
    <row r="11191" spans="1:5" hidden="1">
      <c r="A11191">
        <v>2009</v>
      </c>
      <c r="B11191" t="s">
        <v>90</v>
      </c>
      <c r="C11191" t="s">
        <v>23</v>
      </c>
      <c r="D11191" t="s">
        <v>33</v>
      </c>
      <c r="E11191">
        <v>2502309</v>
      </c>
    </row>
    <row r="11192" spans="1:5" hidden="1">
      <c r="A11192">
        <v>2009</v>
      </c>
      <c r="B11192" t="s">
        <v>90</v>
      </c>
      <c r="C11192" t="s">
        <v>23</v>
      </c>
      <c r="D11192" t="s">
        <v>34</v>
      </c>
      <c r="E11192">
        <v>967047</v>
      </c>
    </row>
    <row r="11193" spans="1:5" hidden="1">
      <c r="A11193">
        <v>2009</v>
      </c>
      <c r="B11193" t="s">
        <v>90</v>
      </c>
      <c r="C11193" t="s">
        <v>23</v>
      </c>
      <c r="D11193" t="s">
        <v>35</v>
      </c>
      <c r="E11193">
        <v>1006243</v>
      </c>
    </row>
    <row r="11194" spans="1:5" hidden="1">
      <c r="A11194">
        <v>2009</v>
      </c>
      <c r="B11194" t="s">
        <v>90</v>
      </c>
      <c r="C11194" t="s">
        <v>23</v>
      </c>
      <c r="D11194" t="s">
        <v>36</v>
      </c>
      <c r="E11194">
        <v>2123567</v>
      </c>
    </row>
    <row r="11195" spans="1:5" hidden="1">
      <c r="A11195">
        <v>2009</v>
      </c>
      <c r="B11195" t="s">
        <v>90</v>
      </c>
      <c r="C11195" t="s">
        <v>23</v>
      </c>
      <c r="D11195" t="s">
        <v>37</v>
      </c>
      <c r="E11195">
        <v>1624846</v>
      </c>
    </row>
    <row r="11196" spans="1:5" hidden="1">
      <c r="A11196">
        <v>2009</v>
      </c>
      <c r="B11196" t="s">
        <v>90</v>
      </c>
      <c r="C11196" t="s">
        <v>23</v>
      </c>
      <c r="D11196" t="s">
        <v>38</v>
      </c>
      <c r="E11196">
        <v>498721</v>
      </c>
    </row>
    <row r="11197" spans="1:5" hidden="1">
      <c r="A11197">
        <v>2009</v>
      </c>
      <c r="B11197" t="s">
        <v>90</v>
      </c>
      <c r="C11197" t="s">
        <v>23</v>
      </c>
      <c r="D11197" t="s">
        <v>39</v>
      </c>
      <c r="E11197">
        <v>-609835</v>
      </c>
    </row>
    <row r="11198" spans="1:5" hidden="1">
      <c r="A11198">
        <v>2009</v>
      </c>
      <c r="B11198" t="s">
        <v>90</v>
      </c>
      <c r="C11198" t="s">
        <v>23</v>
      </c>
      <c r="D11198" t="s">
        <v>93</v>
      </c>
      <c r="E11198">
        <v>-468692</v>
      </c>
    </row>
    <row r="11199" spans="1:5" hidden="1">
      <c r="A11199">
        <v>2009</v>
      </c>
      <c r="B11199" t="s">
        <v>90</v>
      </c>
      <c r="C11199" t="s">
        <v>23</v>
      </c>
      <c r="D11199" t="s">
        <v>94</v>
      </c>
      <c r="E11199">
        <v>-141142</v>
      </c>
    </row>
    <row r="11200" spans="1:5" hidden="1">
      <c r="A11200">
        <v>2009</v>
      </c>
      <c r="B11200" t="s">
        <v>90</v>
      </c>
      <c r="C11200" t="s">
        <v>23</v>
      </c>
      <c r="D11200" t="s">
        <v>95</v>
      </c>
      <c r="E11200">
        <v>-412622</v>
      </c>
    </row>
    <row r="11201" spans="1:5" hidden="1">
      <c r="A11201">
        <v>2009</v>
      </c>
      <c r="B11201" t="s">
        <v>90</v>
      </c>
      <c r="C11201" t="s">
        <v>23</v>
      </c>
      <c r="D11201" t="s">
        <v>96</v>
      </c>
      <c r="E11201">
        <v>-197213</v>
      </c>
    </row>
    <row r="11202" spans="1:5" hidden="1">
      <c r="A11202">
        <v>2009</v>
      </c>
      <c r="B11202" t="s">
        <v>90</v>
      </c>
      <c r="C11202" t="s">
        <v>23</v>
      </c>
      <c r="D11202" t="s">
        <v>40</v>
      </c>
      <c r="E11202">
        <v>0</v>
      </c>
    </row>
    <row r="11203" spans="1:5" hidden="1">
      <c r="A11203">
        <v>2009</v>
      </c>
      <c r="B11203" t="s">
        <v>90</v>
      </c>
      <c r="C11203" t="s">
        <v>23</v>
      </c>
      <c r="D11203" t="s">
        <v>41</v>
      </c>
      <c r="E11203">
        <v>0</v>
      </c>
    </row>
    <row r="11204" spans="1:5" hidden="1">
      <c r="A11204">
        <v>2009</v>
      </c>
      <c r="B11204" t="s">
        <v>90</v>
      </c>
      <c r="C11204" t="s">
        <v>23</v>
      </c>
      <c r="D11204" t="s">
        <v>42</v>
      </c>
      <c r="E11204">
        <v>0</v>
      </c>
    </row>
    <row r="11205" spans="1:5" hidden="1">
      <c r="A11205">
        <v>2009</v>
      </c>
      <c r="B11205" t="s">
        <v>90</v>
      </c>
      <c r="C11205" t="s">
        <v>23</v>
      </c>
      <c r="D11205" t="s">
        <v>43</v>
      </c>
      <c r="E11205">
        <v>0</v>
      </c>
    </row>
    <row r="11206" spans="1:5" hidden="1">
      <c r="A11206">
        <v>2009</v>
      </c>
      <c r="B11206" t="s">
        <v>90</v>
      </c>
      <c r="C11206" t="s">
        <v>23</v>
      </c>
      <c r="D11206" t="s">
        <v>44</v>
      </c>
      <c r="E11206">
        <v>21530</v>
      </c>
    </row>
    <row r="11207" spans="1:5" hidden="1">
      <c r="A11207">
        <v>2009</v>
      </c>
      <c r="B11207" t="s">
        <v>90</v>
      </c>
      <c r="C11207" t="s">
        <v>23</v>
      </c>
      <c r="D11207" t="s">
        <v>45</v>
      </c>
      <c r="E11207">
        <v>265753</v>
      </c>
    </row>
    <row r="11208" spans="1:5" hidden="1">
      <c r="A11208">
        <v>2009</v>
      </c>
      <c r="B11208" t="s">
        <v>90</v>
      </c>
      <c r="C11208" t="s">
        <v>23</v>
      </c>
      <c r="D11208" t="s">
        <v>46</v>
      </c>
      <c r="E11208">
        <v>265753</v>
      </c>
    </row>
    <row r="11209" spans="1:5" hidden="1">
      <c r="A11209">
        <v>2009</v>
      </c>
      <c r="B11209" t="s">
        <v>90</v>
      </c>
      <c r="C11209" t="s">
        <v>23</v>
      </c>
      <c r="D11209" t="s">
        <v>47</v>
      </c>
      <c r="E11209">
        <v>0</v>
      </c>
    </row>
    <row r="11210" spans="1:5" hidden="1">
      <c r="A11210">
        <v>2009</v>
      </c>
      <c r="B11210" t="s">
        <v>90</v>
      </c>
      <c r="C11210" t="s">
        <v>23</v>
      </c>
      <c r="D11210" t="s">
        <v>48</v>
      </c>
      <c r="E11210">
        <v>91642</v>
      </c>
    </row>
    <row r="11211" spans="1:5" hidden="1">
      <c r="A11211">
        <v>2009</v>
      </c>
      <c r="B11211" t="s">
        <v>90</v>
      </c>
      <c r="C11211" t="s">
        <v>23</v>
      </c>
      <c r="D11211" t="s">
        <v>55</v>
      </c>
      <c r="E11211">
        <v>91642</v>
      </c>
    </row>
    <row r="11212" spans="1:5" hidden="1">
      <c r="A11212">
        <v>2009</v>
      </c>
      <c r="B11212" t="s">
        <v>90</v>
      </c>
      <c r="C11212" t="s">
        <v>23</v>
      </c>
      <c r="D11212" t="s">
        <v>59</v>
      </c>
      <c r="E11212">
        <v>135567</v>
      </c>
    </row>
    <row r="11213" spans="1:5" hidden="1">
      <c r="A11213">
        <v>2009</v>
      </c>
      <c r="B11213" t="s">
        <v>90</v>
      </c>
      <c r="C11213" t="s">
        <v>23</v>
      </c>
      <c r="D11213" t="s">
        <v>60</v>
      </c>
      <c r="E11213">
        <v>70412</v>
      </c>
    </row>
    <row r="11214" spans="1:5" hidden="1">
      <c r="A11214">
        <v>2009</v>
      </c>
      <c r="B11214" t="s">
        <v>90</v>
      </c>
      <c r="C11214" t="s">
        <v>23</v>
      </c>
      <c r="D11214" t="s">
        <v>64</v>
      </c>
      <c r="E11214">
        <v>65155</v>
      </c>
    </row>
    <row r="11215" spans="1:5" hidden="1">
      <c r="A11215">
        <v>2009</v>
      </c>
      <c r="B11215" t="s">
        <v>90</v>
      </c>
      <c r="C11215" t="s">
        <v>23</v>
      </c>
      <c r="D11215" t="s">
        <v>66</v>
      </c>
      <c r="E11215">
        <v>0</v>
      </c>
    </row>
    <row r="11216" spans="1:5" hidden="1">
      <c r="A11216">
        <v>2009</v>
      </c>
      <c r="B11216" t="s">
        <v>90</v>
      </c>
      <c r="C11216" t="s">
        <v>23</v>
      </c>
      <c r="D11216" t="s">
        <v>67</v>
      </c>
      <c r="E11216">
        <v>14829</v>
      </c>
    </row>
    <row r="11217" spans="1:5" hidden="1">
      <c r="A11217">
        <v>2009</v>
      </c>
      <c r="B11217" t="s">
        <v>90</v>
      </c>
      <c r="C11217" t="s">
        <v>23</v>
      </c>
      <c r="D11217" t="s">
        <v>68</v>
      </c>
      <c r="E11217">
        <v>4176</v>
      </c>
    </row>
    <row r="11218" spans="1:5" hidden="1">
      <c r="A11218">
        <v>2009</v>
      </c>
      <c r="B11218" t="s">
        <v>90</v>
      </c>
      <c r="C11218" t="s">
        <v>23</v>
      </c>
      <c r="D11218" t="s">
        <v>70</v>
      </c>
      <c r="E11218">
        <v>10653</v>
      </c>
    </row>
    <row r="11219" spans="1:5" hidden="1">
      <c r="A11219">
        <v>2009</v>
      </c>
      <c r="B11219" t="s">
        <v>90</v>
      </c>
      <c r="C11219" t="s">
        <v>23</v>
      </c>
      <c r="D11219" t="s">
        <v>71</v>
      </c>
      <c r="E11219">
        <v>119879</v>
      </c>
    </row>
    <row r="11220" spans="1:5" hidden="1">
      <c r="A11220">
        <v>2009</v>
      </c>
      <c r="B11220" t="s">
        <v>90</v>
      </c>
      <c r="C11220" t="s">
        <v>23</v>
      </c>
      <c r="D11220" t="s">
        <v>72</v>
      </c>
      <c r="E11220">
        <v>16174195</v>
      </c>
    </row>
    <row r="11221" spans="1:5" hidden="1">
      <c r="A11221">
        <v>2009</v>
      </c>
      <c r="B11221" t="s">
        <v>90</v>
      </c>
      <c r="C11221" t="s">
        <v>23</v>
      </c>
      <c r="D11221" t="s">
        <v>76</v>
      </c>
      <c r="E11221">
        <v>2719260</v>
      </c>
    </row>
    <row r="11222" spans="1:5" hidden="1">
      <c r="A11222">
        <v>2009</v>
      </c>
      <c r="B11222" t="s">
        <v>90</v>
      </c>
      <c r="C11222" t="s">
        <v>23</v>
      </c>
      <c r="D11222" t="s">
        <v>77</v>
      </c>
      <c r="E11222">
        <v>2316852</v>
      </c>
    </row>
    <row r="11223" spans="1:5" hidden="1">
      <c r="A11223">
        <v>2009</v>
      </c>
      <c r="B11223" t="s">
        <v>90</v>
      </c>
      <c r="C11223" t="s">
        <v>23</v>
      </c>
      <c r="D11223" t="s">
        <v>78</v>
      </c>
      <c r="E11223">
        <v>2654836</v>
      </c>
    </row>
    <row r="11224" spans="1:5" hidden="1">
      <c r="A11224">
        <v>2009</v>
      </c>
      <c r="B11224" t="s">
        <v>90</v>
      </c>
      <c r="C11224" t="s">
        <v>23</v>
      </c>
      <c r="D11224" t="s">
        <v>79</v>
      </c>
      <c r="E11224">
        <v>64423</v>
      </c>
    </row>
    <row r="11225" spans="1:5" hidden="1">
      <c r="A11225">
        <v>2009</v>
      </c>
      <c r="B11225" t="s">
        <v>90</v>
      </c>
      <c r="C11225" t="s">
        <v>23</v>
      </c>
      <c r="D11225" t="s">
        <v>80</v>
      </c>
      <c r="E11225">
        <v>0</v>
      </c>
    </row>
    <row r="11226" spans="1:5" hidden="1">
      <c r="A11226">
        <v>2009</v>
      </c>
      <c r="B11226" t="s">
        <v>90</v>
      </c>
      <c r="C11226" t="s">
        <v>81</v>
      </c>
      <c r="D11226" t="s">
        <v>30</v>
      </c>
      <c r="E11226">
        <v>293027</v>
      </c>
    </row>
    <row r="11227" spans="1:5" hidden="1">
      <c r="A11227">
        <v>2009</v>
      </c>
      <c r="B11227" t="s">
        <v>90</v>
      </c>
      <c r="C11227" t="s">
        <v>81</v>
      </c>
      <c r="D11227" t="s">
        <v>32</v>
      </c>
      <c r="E11227">
        <v>293027</v>
      </c>
    </row>
    <row r="11228" spans="1:5" hidden="1">
      <c r="A11228">
        <v>2009</v>
      </c>
      <c r="B11228" t="s">
        <v>90</v>
      </c>
      <c r="C11228" t="s">
        <v>81</v>
      </c>
      <c r="D11228" t="s">
        <v>33</v>
      </c>
      <c r="E11228">
        <v>1044210</v>
      </c>
    </row>
    <row r="11229" spans="1:5" hidden="1">
      <c r="A11229">
        <v>2009</v>
      </c>
      <c r="B11229" t="s">
        <v>90</v>
      </c>
      <c r="C11229" t="s">
        <v>81</v>
      </c>
      <c r="D11229" t="s">
        <v>34</v>
      </c>
      <c r="E11229">
        <v>697288</v>
      </c>
    </row>
    <row r="11230" spans="1:5" hidden="1">
      <c r="A11230">
        <v>2009</v>
      </c>
      <c r="B11230" t="s">
        <v>90</v>
      </c>
      <c r="C11230" t="s">
        <v>81</v>
      </c>
      <c r="D11230" t="s">
        <v>35</v>
      </c>
      <c r="E11230">
        <v>587875</v>
      </c>
    </row>
    <row r="11231" spans="1:5" hidden="1">
      <c r="A11231">
        <v>2009</v>
      </c>
      <c r="B11231" t="s">
        <v>90</v>
      </c>
      <c r="C11231" t="s">
        <v>81</v>
      </c>
      <c r="D11231" t="s">
        <v>36</v>
      </c>
      <c r="E11231">
        <v>347998</v>
      </c>
    </row>
    <row r="11232" spans="1:5" hidden="1">
      <c r="A11232">
        <v>2009</v>
      </c>
      <c r="B11232" t="s">
        <v>90</v>
      </c>
      <c r="C11232" t="s">
        <v>81</v>
      </c>
      <c r="D11232" t="s">
        <v>37</v>
      </c>
      <c r="E11232">
        <v>347998</v>
      </c>
    </row>
    <row r="11233" spans="1:5" hidden="1">
      <c r="A11233">
        <v>2009</v>
      </c>
      <c r="B11233" t="s">
        <v>90</v>
      </c>
      <c r="C11233" t="s">
        <v>81</v>
      </c>
      <c r="D11233" t="s">
        <v>38</v>
      </c>
      <c r="E11233">
        <v>0</v>
      </c>
    </row>
    <row r="11234" spans="1:5" hidden="1">
      <c r="A11234">
        <v>2009</v>
      </c>
      <c r="B11234" t="s">
        <v>90</v>
      </c>
      <c r="C11234" t="s">
        <v>81</v>
      </c>
      <c r="D11234" t="s">
        <v>39</v>
      </c>
      <c r="E11234">
        <v>-22733</v>
      </c>
    </row>
    <row r="11235" spans="1:5" hidden="1">
      <c r="A11235">
        <v>2009</v>
      </c>
      <c r="B11235" t="s">
        <v>90</v>
      </c>
      <c r="C11235" t="s">
        <v>81</v>
      </c>
      <c r="D11235" t="s">
        <v>93</v>
      </c>
      <c r="E11235">
        <v>-3459</v>
      </c>
    </row>
    <row r="11236" spans="1:5" hidden="1">
      <c r="A11236">
        <v>2009</v>
      </c>
      <c r="B11236" t="s">
        <v>90</v>
      </c>
      <c r="C11236" t="s">
        <v>81</v>
      </c>
      <c r="D11236" t="s">
        <v>94</v>
      </c>
      <c r="E11236">
        <v>-19274</v>
      </c>
    </row>
    <row r="11237" spans="1:5" hidden="1">
      <c r="A11237">
        <v>2009</v>
      </c>
      <c r="B11237" t="s">
        <v>90</v>
      </c>
      <c r="C11237" t="s">
        <v>81</v>
      </c>
      <c r="D11237" t="s">
        <v>95</v>
      </c>
      <c r="E11237">
        <v>3400</v>
      </c>
    </row>
    <row r="11238" spans="1:5" hidden="1">
      <c r="A11238">
        <v>2009</v>
      </c>
      <c r="B11238" t="s">
        <v>90</v>
      </c>
      <c r="C11238" t="s">
        <v>81</v>
      </c>
      <c r="D11238" t="s">
        <v>96</v>
      </c>
      <c r="E11238">
        <v>-26133</v>
      </c>
    </row>
    <row r="11239" spans="1:5" hidden="1">
      <c r="A11239">
        <v>2009</v>
      </c>
      <c r="B11239" t="s">
        <v>90</v>
      </c>
      <c r="C11239" t="s">
        <v>81</v>
      </c>
      <c r="D11239" t="s">
        <v>40</v>
      </c>
      <c r="E11239">
        <v>21657</v>
      </c>
    </row>
    <row r="11240" spans="1:5" hidden="1">
      <c r="A11240">
        <v>2009</v>
      </c>
      <c r="B11240" t="s">
        <v>90</v>
      </c>
      <c r="C11240" t="s">
        <v>81</v>
      </c>
      <c r="D11240" t="s">
        <v>41</v>
      </c>
      <c r="E11240">
        <v>6756</v>
      </c>
    </row>
    <row r="11241" spans="1:5" hidden="1">
      <c r="A11241">
        <v>2009</v>
      </c>
      <c r="B11241" t="s">
        <v>90</v>
      </c>
      <c r="C11241" t="s">
        <v>81</v>
      </c>
      <c r="D11241" t="s">
        <v>42</v>
      </c>
      <c r="E11241">
        <v>0</v>
      </c>
    </row>
    <row r="11242" spans="1:5" hidden="1">
      <c r="A11242">
        <v>2009</v>
      </c>
      <c r="B11242" t="s">
        <v>90</v>
      </c>
      <c r="C11242" t="s">
        <v>81</v>
      </c>
      <c r="D11242" t="s">
        <v>43</v>
      </c>
      <c r="E11242">
        <v>14900</v>
      </c>
    </row>
    <row r="11243" spans="1:5" hidden="1">
      <c r="A11243">
        <v>2009</v>
      </c>
      <c r="B11243" t="s">
        <v>90</v>
      </c>
      <c r="C11243" t="s">
        <v>81</v>
      </c>
      <c r="D11243" t="s">
        <v>44</v>
      </c>
      <c r="E11243">
        <v>0</v>
      </c>
    </row>
    <row r="11244" spans="1:5" hidden="1">
      <c r="A11244">
        <v>2009</v>
      </c>
      <c r="B11244" t="s">
        <v>90</v>
      </c>
      <c r="C11244" t="s">
        <v>81</v>
      </c>
      <c r="D11244" t="s">
        <v>48</v>
      </c>
      <c r="E11244">
        <v>85612</v>
      </c>
    </row>
    <row r="11245" spans="1:5" hidden="1">
      <c r="A11245">
        <v>2009</v>
      </c>
      <c r="B11245" t="s">
        <v>90</v>
      </c>
      <c r="C11245" t="s">
        <v>81</v>
      </c>
      <c r="D11245" t="s">
        <v>49</v>
      </c>
      <c r="E11245">
        <v>85612</v>
      </c>
    </row>
    <row r="11246" spans="1:5" hidden="1">
      <c r="A11246">
        <v>2009</v>
      </c>
      <c r="B11246" t="s">
        <v>90</v>
      </c>
      <c r="C11246" t="s">
        <v>81</v>
      </c>
      <c r="D11246" t="s">
        <v>50</v>
      </c>
      <c r="E11246">
        <v>0</v>
      </c>
    </row>
    <row r="11247" spans="1:5" hidden="1">
      <c r="A11247">
        <v>2009</v>
      </c>
      <c r="B11247" t="s">
        <v>90</v>
      </c>
      <c r="C11247" t="s">
        <v>81</v>
      </c>
      <c r="D11247" t="s">
        <v>51</v>
      </c>
      <c r="E11247">
        <v>85612</v>
      </c>
    </row>
    <row r="11248" spans="1:5" hidden="1">
      <c r="A11248">
        <v>2009</v>
      </c>
      <c r="B11248" t="s">
        <v>90</v>
      </c>
      <c r="C11248" t="s">
        <v>81</v>
      </c>
      <c r="D11248" t="s">
        <v>52</v>
      </c>
      <c r="E11248">
        <v>0</v>
      </c>
    </row>
    <row r="11249" spans="1:6" hidden="1">
      <c r="A11249">
        <v>2009</v>
      </c>
      <c r="B11249" t="s">
        <v>90</v>
      </c>
      <c r="C11249" t="s">
        <v>81</v>
      </c>
      <c r="D11249" t="s">
        <v>53</v>
      </c>
      <c r="E11249">
        <v>0</v>
      </c>
    </row>
    <row r="11250" spans="1:6" hidden="1">
      <c r="A11250">
        <v>2009</v>
      </c>
      <c r="B11250" t="s">
        <v>90</v>
      </c>
      <c r="C11250" t="s">
        <v>81</v>
      </c>
      <c r="D11250" t="s">
        <v>54</v>
      </c>
      <c r="E11250">
        <v>0</v>
      </c>
    </row>
    <row r="11251" spans="1:6" hidden="1">
      <c r="A11251">
        <v>2009</v>
      </c>
      <c r="B11251" t="s">
        <v>90</v>
      </c>
      <c r="C11251" t="s">
        <v>81</v>
      </c>
      <c r="D11251" t="s">
        <v>59</v>
      </c>
      <c r="E11251">
        <v>337150</v>
      </c>
    </row>
    <row r="11252" spans="1:6" hidden="1">
      <c r="A11252">
        <v>2009</v>
      </c>
      <c r="B11252" t="s">
        <v>90</v>
      </c>
      <c r="C11252" t="s">
        <v>81</v>
      </c>
      <c r="D11252" t="s">
        <v>61</v>
      </c>
      <c r="E11252">
        <v>70380</v>
      </c>
    </row>
    <row r="11253" spans="1:6" hidden="1">
      <c r="A11253">
        <v>2009</v>
      </c>
      <c r="B11253" t="s">
        <v>90</v>
      </c>
      <c r="C11253" t="s">
        <v>81</v>
      </c>
      <c r="D11253" t="s">
        <v>64</v>
      </c>
      <c r="E11253">
        <v>266770</v>
      </c>
    </row>
    <row r="11254" spans="1:6" hidden="1">
      <c r="A11254">
        <v>2009</v>
      </c>
      <c r="B11254" t="s">
        <v>90</v>
      </c>
      <c r="C11254" t="s">
        <v>81</v>
      </c>
      <c r="D11254" t="s">
        <v>67</v>
      </c>
      <c r="E11254">
        <v>552960</v>
      </c>
    </row>
    <row r="11255" spans="1:6" hidden="1">
      <c r="A11255">
        <v>2009</v>
      </c>
      <c r="B11255" t="s">
        <v>90</v>
      </c>
      <c r="C11255" t="s">
        <v>81</v>
      </c>
      <c r="D11255" t="s">
        <v>69</v>
      </c>
      <c r="E11255">
        <v>247838</v>
      </c>
    </row>
    <row r="11256" spans="1:6" hidden="1">
      <c r="A11256">
        <v>2009</v>
      </c>
      <c r="B11256" t="s">
        <v>90</v>
      </c>
      <c r="C11256" t="s">
        <v>81</v>
      </c>
      <c r="D11256" t="s">
        <v>70</v>
      </c>
      <c r="E11256">
        <v>305122</v>
      </c>
    </row>
    <row r="11257" spans="1:6" hidden="1">
      <c r="A11257">
        <v>2009</v>
      </c>
      <c r="B11257" t="s">
        <v>90</v>
      </c>
      <c r="C11257" t="s">
        <v>81</v>
      </c>
      <c r="D11257" t="s">
        <v>86</v>
      </c>
      <c r="E11257">
        <v>27038140</v>
      </c>
    </row>
    <row r="11258" spans="1:6" hidden="1">
      <c r="A11258">
        <v>2009</v>
      </c>
      <c r="B11258" t="s">
        <v>90</v>
      </c>
      <c r="C11258" t="s">
        <v>81</v>
      </c>
      <c r="D11258" t="s">
        <v>87</v>
      </c>
      <c r="E11258">
        <v>26898835</v>
      </c>
    </row>
    <row r="11259" spans="1:6" hidden="1">
      <c r="A11259">
        <v>2009</v>
      </c>
      <c r="B11259" t="s">
        <v>90</v>
      </c>
      <c r="C11259" t="s">
        <v>81</v>
      </c>
      <c r="D11259" t="s">
        <v>88</v>
      </c>
      <c r="E11259">
        <v>139305</v>
      </c>
    </row>
    <row r="11260" spans="1:6" hidden="1">
      <c r="A11260">
        <v>2009</v>
      </c>
      <c r="B11260" t="s">
        <v>90</v>
      </c>
      <c r="C11260" t="s">
        <v>81</v>
      </c>
      <c r="D11260" t="s">
        <v>77</v>
      </c>
      <c r="E11260">
        <v>2316852</v>
      </c>
    </row>
    <row r="11261" spans="1:6" hidden="1">
      <c r="A11261">
        <v>2009</v>
      </c>
      <c r="B11261" t="s">
        <v>97</v>
      </c>
      <c r="C11261" t="s">
        <v>7</v>
      </c>
      <c r="D11261" t="s">
        <v>263</v>
      </c>
      <c r="E11261">
        <v>-86837</v>
      </c>
    </row>
    <row r="11262" spans="1:6" hidden="1">
      <c r="A11262">
        <v>2009</v>
      </c>
      <c r="B11262" t="s">
        <v>97</v>
      </c>
      <c r="C11262" t="s">
        <v>7</v>
      </c>
      <c r="D11262" t="s">
        <v>8</v>
      </c>
      <c r="E11262">
        <v>0</v>
      </c>
      <c r="F11262">
        <v>20</v>
      </c>
    </row>
    <row r="11263" spans="1:6" hidden="1">
      <c r="A11263">
        <v>2009</v>
      </c>
      <c r="B11263" t="s">
        <v>97</v>
      </c>
      <c r="C11263" t="s">
        <v>7</v>
      </c>
      <c r="D11263" t="s">
        <v>9</v>
      </c>
      <c r="E11263">
        <v>0</v>
      </c>
      <c r="F11263">
        <v>20</v>
      </c>
    </row>
    <row r="11264" spans="1:6" hidden="1">
      <c r="A11264">
        <v>2009</v>
      </c>
      <c r="B11264" t="s">
        <v>97</v>
      </c>
      <c r="C11264" t="s">
        <v>10</v>
      </c>
      <c r="D11264" t="s">
        <v>11</v>
      </c>
      <c r="E11264">
        <v>1077045</v>
      </c>
    </row>
    <row r="11265" spans="1:5" hidden="1">
      <c r="A11265">
        <v>2009</v>
      </c>
      <c r="B11265" t="s">
        <v>97</v>
      </c>
      <c r="C11265" t="s">
        <v>10</v>
      </c>
      <c r="D11265" t="s">
        <v>91</v>
      </c>
      <c r="E11265">
        <v>614000</v>
      </c>
    </row>
    <row r="11266" spans="1:5" hidden="1">
      <c r="A11266">
        <v>2009</v>
      </c>
      <c r="B11266" t="s">
        <v>97</v>
      </c>
      <c r="C11266" t="s">
        <v>10</v>
      </c>
      <c r="D11266" t="s">
        <v>92</v>
      </c>
      <c r="E11266">
        <v>501715</v>
      </c>
    </row>
    <row r="11267" spans="1:5" hidden="1">
      <c r="A11267">
        <v>2009</v>
      </c>
      <c r="B11267" t="s">
        <v>97</v>
      </c>
      <c r="C11267" t="s">
        <v>10</v>
      </c>
      <c r="D11267" t="s">
        <v>14</v>
      </c>
      <c r="E11267">
        <v>168082</v>
      </c>
    </row>
    <row r="11268" spans="1:5" hidden="1">
      <c r="A11268">
        <v>2009</v>
      </c>
      <c r="B11268" t="s">
        <v>97</v>
      </c>
      <c r="C11268" t="s">
        <v>10</v>
      </c>
      <c r="D11268" t="s">
        <v>17</v>
      </c>
      <c r="E11268">
        <v>402370</v>
      </c>
    </row>
    <row r="11269" spans="1:5" hidden="1">
      <c r="A11269">
        <v>2009</v>
      </c>
      <c r="B11269" t="s">
        <v>97</v>
      </c>
      <c r="C11269" t="s">
        <v>10</v>
      </c>
      <c r="D11269" t="s">
        <v>18</v>
      </c>
      <c r="E11269">
        <v>1258832</v>
      </c>
    </row>
    <row r="11270" spans="1:5" hidden="1">
      <c r="A11270">
        <v>2009</v>
      </c>
      <c r="B11270" t="s">
        <v>97</v>
      </c>
      <c r="C11270" t="s">
        <v>10</v>
      </c>
      <c r="D11270" t="s">
        <v>19</v>
      </c>
      <c r="E11270">
        <v>1535127</v>
      </c>
    </row>
    <row r="11271" spans="1:5" hidden="1">
      <c r="A11271">
        <v>2009</v>
      </c>
      <c r="B11271" t="s">
        <v>97</v>
      </c>
      <c r="C11271" t="s">
        <v>10</v>
      </c>
      <c r="D11271" t="s">
        <v>21</v>
      </c>
      <c r="E11271">
        <v>1189330</v>
      </c>
    </row>
    <row r="11272" spans="1:5" hidden="1">
      <c r="A11272">
        <v>2009</v>
      </c>
      <c r="B11272" t="s">
        <v>97</v>
      </c>
      <c r="C11272" t="s">
        <v>10</v>
      </c>
      <c r="D11272" t="s">
        <v>22</v>
      </c>
      <c r="E11272">
        <v>1085363</v>
      </c>
    </row>
    <row r="11273" spans="1:5" hidden="1">
      <c r="A11273">
        <v>2009</v>
      </c>
      <c r="B11273" t="s">
        <v>97</v>
      </c>
      <c r="C11273" t="s">
        <v>23</v>
      </c>
      <c r="D11273" t="s">
        <v>24</v>
      </c>
      <c r="E11273">
        <v>415519</v>
      </c>
    </row>
    <row r="11274" spans="1:5" hidden="1">
      <c r="A11274">
        <v>2009</v>
      </c>
      <c r="B11274" t="s">
        <v>97</v>
      </c>
      <c r="C11274" t="s">
        <v>23</v>
      </c>
      <c r="D11274" t="s">
        <v>25</v>
      </c>
      <c r="E11274">
        <v>326289</v>
      </c>
    </row>
    <row r="11275" spans="1:5" hidden="1">
      <c r="A11275">
        <v>2009</v>
      </c>
      <c r="B11275" t="s">
        <v>97</v>
      </c>
      <c r="C11275" t="s">
        <v>23</v>
      </c>
      <c r="D11275" t="s">
        <v>26</v>
      </c>
      <c r="E11275">
        <v>89230</v>
      </c>
    </row>
    <row r="11276" spans="1:5" hidden="1">
      <c r="A11276">
        <v>2009</v>
      </c>
      <c r="B11276" t="s">
        <v>97</v>
      </c>
      <c r="C11276" t="s">
        <v>23</v>
      </c>
      <c r="D11276" t="s">
        <v>27</v>
      </c>
      <c r="E11276">
        <v>30399</v>
      </c>
    </row>
    <row r="11277" spans="1:5" hidden="1">
      <c r="A11277">
        <v>2009</v>
      </c>
      <c r="B11277" t="s">
        <v>97</v>
      </c>
      <c r="C11277" t="s">
        <v>23</v>
      </c>
      <c r="D11277" t="s">
        <v>29</v>
      </c>
      <c r="E11277">
        <v>30399</v>
      </c>
    </row>
    <row r="11278" spans="1:5" hidden="1">
      <c r="A11278">
        <v>2009</v>
      </c>
      <c r="B11278" t="s">
        <v>97</v>
      </c>
      <c r="C11278" t="s">
        <v>23</v>
      </c>
      <c r="D11278" t="s">
        <v>33</v>
      </c>
      <c r="E11278">
        <v>320927</v>
      </c>
    </row>
    <row r="11279" spans="1:5" hidden="1">
      <c r="A11279">
        <v>2009</v>
      </c>
      <c r="B11279" t="s">
        <v>97</v>
      </c>
      <c r="C11279" t="s">
        <v>23</v>
      </c>
      <c r="D11279" t="s">
        <v>34</v>
      </c>
      <c r="E11279">
        <v>1003048</v>
      </c>
    </row>
    <row r="11280" spans="1:5" hidden="1">
      <c r="A11280">
        <v>2009</v>
      </c>
      <c r="B11280" t="s">
        <v>97</v>
      </c>
      <c r="C11280" t="s">
        <v>23</v>
      </c>
      <c r="D11280" t="s">
        <v>35</v>
      </c>
      <c r="E11280">
        <v>914236</v>
      </c>
    </row>
    <row r="11281" spans="1:5" hidden="1">
      <c r="A11281">
        <v>2009</v>
      </c>
      <c r="B11281" t="s">
        <v>97</v>
      </c>
      <c r="C11281" t="s">
        <v>23</v>
      </c>
      <c r="D11281" t="s">
        <v>36</v>
      </c>
      <c r="E11281">
        <v>82879</v>
      </c>
    </row>
    <row r="11282" spans="1:5" hidden="1">
      <c r="A11282">
        <v>2009</v>
      </c>
      <c r="B11282" t="s">
        <v>97</v>
      </c>
      <c r="C11282" t="s">
        <v>23</v>
      </c>
      <c r="D11282" t="s">
        <v>37</v>
      </c>
      <c r="E11282">
        <v>82879</v>
      </c>
    </row>
    <row r="11283" spans="1:5" hidden="1">
      <c r="A11283">
        <v>2009</v>
      </c>
      <c r="B11283" t="s">
        <v>97</v>
      </c>
      <c r="C11283" t="s">
        <v>23</v>
      </c>
      <c r="D11283" t="s">
        <v>38</v>
      </c>
      <c r="E11283">
        <v>0</v>
      </c>
    </row>
    <row r="11284" spans="1:5" hidden="1">
      <c r="A11284">
        <v>2009</v>
      </c>
      <c r="B11284" t="s">
        <v>97</v>
      </c>
      <c r="C11284" t="s">
        <v>23</v>
      </c>
      <c r="D11284" t="s">
        <v>39</v>
      </c>
      <c r="E11284">
        <v>-939341</v>
      </c>
    </row>
    <row r="11285" spans="1:5" hidden="1">
      <c r="A11285">
        <v>2009</v>
      </c>
      <c r="B11285" t="s">
        <v>97</v>
      </c>
      <c r="C11285" t="s">
        <v>23</v>
      </c>
      <c r="D11285" t="s">
        <v>93</v>
      </c>
      <c r="E11285">
        <v>-879863</v>
      </c>
    </row>
    <row r="11286" spans="1:5" hidden="1">
      <c r="A11286">
        <v>2009</v>
      </c>
      <c r="B11286" t="s">
        <v>97</v>
      </c>
      <c r="C11286" t="s">
        <v>23</v>
      </c>
      <c r="D11286" t="s">
        <v>94</v>
      </c>
      <c r="E11286">
        <v>-59478</v>
      </c>
    </row>
    <row r="11287" spans="1:5" hidden="1">
      <c r="A11287">
        <v>2009</v>
      </c>
      <c r="B11287" t="s">
        <v>97</v>
      </c>
      <c r="C11287" t="s">
        <v>23</v>
      </c>
      <c r="D11287" t="s">
        <v>95</v>
      </c>
      <c r="E11287">
        <v>-521603</v>
      </c>
    </row>
    <row r="11288" spans="1:5" hidden="1">
      <c r="A11288">
        <v>2009</v>
      </c>
      <c r="B11288" t="s">
        <v>97</v>
      </c>
      <c r="C11288" t="s">
        <v>23</v>
      </c>
      <c r="D11288" t="s">
        <v>96</v>
      </c>
      <c r="E11288">
        <v>-417738</v>
      </c>
    </row>
    <row r="11289" spans="1:5" hidden="1">
      <c r="A11289">
        <v>2009</v>
      </c>
      <c r="B11289" t="s">
        <v>97</v>
      </c>
      <c r="C11289" t="s">
        <v>23</v>
      </c>
      <c r="D11289" t="s">
        <v>40</v>
      </c>
      <c r="E11289">
        <v>174341</v>
      </c>
    </row>
    <row r="11290" spans="1:5" hidden="1">
      <c r="A11290">
        <v>2009</v>
      </c>
      <c r="B11290" t="s">
        <v>97</v>
      </c>
      <c r="C11290" t="s">
        <v>23</v>
      </c>
      <c r="D11290" t="s">
        <v>41</v>
      </c>
      <c r="E11290">
        <v>11267</v>
      </c>
    </row>
    <row r="11291" spans="1:5" hidden="1">
      <c r="A11291">
        <v>2009</v>
      </c>
      <c r="B11291" t="s">
        <v>97</v>
      </c>
      <c r="C11291" t="s">
        <v>23</v>
      </c>
      <c r="D11291" t="s">
        <v>42</v>
      </c>
      <c r="E11291">
        <v>110850</v>
      </c>
    </row>
    <row r="11292" spans="1:5" hidden="1">
      <c r="A11292">
        <v>2009</v>
      </c>
      <c r="B11292" t="s">
        <v>97</v>
      </c>
      <c r="C11292" t="s">
        <v>23</v>
      </c>
      <c r="D11292" t="s">
        <v>43</v>
      </c>
      <c r="E11292">
        <v>52224</v>
      </c>
    </row>
    <row r="11293" spans="1:5" hidden="1">
      <c r="A11293">
        <v>2009</v>
      </c>
      <c r="B11293" t="s">
        <v>97</v>
      </c>
      <c r="C11293" t="s">
        <v>23</v>
      </c>
      <c r="D11293" t="s">
        <v>44</v>
      </c>
      <c r="E11293">
        <v>0</v>
      </c>
    </row>
    <row r="11294" spans="1:5" hidden="1">
      <c r="A11294">
        <v>2009</v>
      </c>
      <c r="B11294" t="s">
        <v>97</v>
      </c>
      <c r="C11294" t="s">
        <v>23</v>
      </c>
      <c r="D11294" t="s">
        <v>45</v>
      </c>
      <c r="E11294">
        <v>23694</v>
      </c>
    </row>
    <row r="11295" spans="1:5" hidden="1">
      <c r="A11295">
        <v>2009</v>
      </c>
      <c r="B11295" t="s">
        <v>97</v>
      </c>
      <c r="C11295" t="s">
        <v>23</v>
      </c>
      <c r="D11295" t="s">
        <v>46</v>
      </c>
      <c r="E11295">
        <v>23694</v>
      </c>
    </row>
    <row r="11296" spans="1:5" hidden="1">
      <c r="A11296">
        <v>2009</v>
      </c>
      <c r="B11296" t="s">
        <v>97</v>
      </c>
      <c r="C11296" t="s">
        <v>23</v>
      </c>
      <c r="D11296" t="s">
        <v>47</v>
      </c>
      <c r="E11296">
        <v>0</v>
      </c>
    </row>
    <row r="11297" spans="1:5" hidden="1">
      <c r="A11297">
        <v>2009</v>
      </c>
      <c r="B11297" t="s">
        <v>97</v>
      </c>
      <c r="C11297" t="s">
        <v>23</v>
      </c>
      <c r="D11297" t="s">
        <v>48</v>
      </c>
      <c r="E11297">
        <v>7619</v>
      </c>
    </row>
    <row r="11298" spans="1:5" hidden="1">
      <c r="A11298">
        <v>2009</v>
      </c>
      <c r="B11298" t="s">
        <v>97</v>
      </c>
      <c r="C11298" t="s">
        <v>23</v>
      </c>
      <c r="D11298" t="s">
        <v>55</v>
      </c>
      <c r="E11298">
        <v>7619</v>
      </c>
    </row>
    <row r="11299" spans="1:5" hidden="1">
      <c r="A11299">
        <v>2009</v>
      </c>
      <c r="B11299" t="s">
        <v>97</v>
      </c>
      <c r="C11299" t="s">
        <v>23</v>
      </c>
      <c r="D11299" t="s">
        <v>59</v>
      </c>
      <c r="E11299">
        <v>164649</v>
      </c>
    </row>
    <row r="11300" spans="1:5" hidden="1">
      <c r="A11300">
        <v>2009</v>
      </c>
      <c r="B11300" t="s">
        <v>97</v>
      </c>
      <c r="C11300" t="s">
        <v>23</v>
      </c>
      <c r="D11300" t="s">
        <v>60</v>
      </c>
      <c r="E11300">
        <v>336</v>
      </c>
    </row>
    <row r="11301" spans="1:5" hidden="1">
      <c r="A11301">
        <v>2009</v>
      </c>
      <c r="B11301" t="s">
        <v>97</v>
      </c>
      <c r="C11301" t="s">
        <v>23</v>
      </c>
      <c r="D11301" t="s">
        <v>61</v>
      </c>
      <c r="E11301">
        <v>111361</v>
      </c>
    </row>
    <row r="11302" spans="1:5" hidden="1">
      <c r="A11302">
        <v>2009</v>
      </c>
      <c r="B11302" t="s">
        <v>97</v>
      </c>
      <c r="C11302" t="s">
        <v>23</v>
      </c>
      <c r="D11302" t="s">
        <v>64</v>
      </c>
      <c r="E11302">
        <v>52952</v>
      </c>
    </row>
    <row r="11303" spans="1:5" hidden="1">
      <c r="A11303">
        <v>2009</v>
      </c>
      <c r="B11303" t="s">
        <v>97</v>
      </c>
      <c r="C11303" t="s">
        <v>23</v>
      </c>
      <c r="D11303" t="s">
        <v>66</v>
      </c>
      <c r="E11303">
        <v>345797</v>
      </c>
    </row>
    <row r="11304" spans="1:5" hidden="1">
      <c r="A11304">
        <v>2009</v>
      </c>
      <c r="B11304" t="s">
        <v>97</v>
      </c>
      <c r="C11304" t="s">
        <v>23</v>
      </c>
      <c r="D11304" t="s">
        <v>67</v>
      </c>
      <c r="E11304">
        <v>0</v>
      </c>
    </row>
    <row r="11305" spans="1:5" hidden="1">
      <c r="A11305">
        <v>2009</v>
      </c>
      <c r="B11305" t="s">
        <v>97</v>
      </c>
      <c r="C11305" t="s">
        <v>23</v>
      </c>
      <c r="D11305" t="s">
        <v>68</v>
      </c>
      <c r="E11305">
        <v>0</v>
      </c>
    </row>
    <row r="11306" spans="1:5" hidden="1">
      <c r="A11306">
        <v>2009</v>
      </c>
      <c r="B11306" t="s">
        <v>97</v>
      </c>
      <c r="C11306" t="s">
        <v>23</v>
      </c>
      <c r="D11306" t="s">
        <v>70</v>
      </c>
      <c r="E11306">
        <v>0</v>
      </c>
    </row>
    <row r="11307" spans="1:5" hidden="1">
      <c r="A11307">
        <v>2009</v>
      </c>
      <c r="B11307" t="s">
        <v>97</v>
      </c>
      <c r="C11307" t="s">
        <v>23</v>
      </c>
      <c r="D11307" t="s">
        <v>71</v>
      </c>
      <c r="E11307">
        <v>7363</v>
      </c>
    </row>
    <row r="11308" spans="1:5" hidden="1">
      <c r="A11308">
        <v>2009</v>
      </c>
      <c r="B11308" t="s">
        <v>97</v>
      </c>
      <c r="C11308" t="s">
        <v>23</v>
      </c>
      <c r="D11308" t="s">
        <v>72</v>
      </c>
      <c r="E11308">
        <v>608370</v>
      </c>
    </row>
    <row r="11309" spans="1:5" hidden="1">
      <c r="A11309">
        <v>2009</v>
      </c>
      <c r="B11309" t="s">
        <v>97</v>
      </c>
      <c r="C11309" t="s">
        <v>23</v>
      </c>
      <c r="D11309" t="s">
        <v>76</v>
      </c>
      <c r="E11309">
        <v>96603</v>
      </c>
    </row>
    <row r="11310" spans="1:5" hidden="1">
      <c r="A11310">
        <v>2009</v>
      </c>
      <c r="B11310" t="s">
        <v>97</v>
      </c>
      <c r="C11310" t="s">
        <v>23</v>
      </c>
      <c r="D11310" t="s">
        <v>77</v>
      </c>
      <c r="E11310">
        <v>112285</v>
      </c>
    </row>
    <row r="11311" spans="1:5" hidden="1">
      <c r="A11311">
        <v>2009</v>
      </c>
      <c r="B11311" t="s">
        <v>97</v>
      </c>
      <c r="C11311" t="s">
        <v>23</v>
      </c>
      <c r="D11311" t="s">
        <v>78</v>
      </c>
      <c r="E11311">
        <v>44475</v>
      </c>
    </row>
    <row r="11312" spans="1:5" hidden="1">
      <c r="A11312">
        <v>2009</v>
      </c>
      <c r="B11312" t="s">
        <v>97</v>
      </c>
      <c r="C11312" t="s">
        <v>23</v>
      </c>
      <c r="D11312" t="s">
        <v>79</v>
      </c>
      <c r="E11312">
        <v>51635</v>
      </c>
    </row>
    <row r="11313" spans="1:5" hidden="1">
      <c r="A11313">
        <v>2009</v>
      </c>
      <c r="B11313" t="s">
        <v>97</v>
      </c>
      <c r="C11313" t="s">
        <v>23</v>
      </c>
      <c r="D11313" t="s">
        <v>80</v>
      </c>
      <c r="E11313">
        <v>493</v>
      </c>
    </row>
    <row r="11314" spans="1:5" hidden="1">
      <c r="A11314">
        <v>2009</v>
      </c>
      <c r="B11314" t="s">
        <v>97</v>
      </c>
      <c r="C11314" t="s">
        <v>81</v>
      </c>
      <c r="D11314" t="s">
        <v>30</v>
      </c>
      <c r="E11314">
        <v>0</v>
      </c>
    </row>
    <row r="11315" spans="1:5" hidden="1">
      <c r="A11315">
        <v>2009</v>
      </c>
      <c r="B11315" t="s">
        <v>97</v>
      </c>
      <c r="C11315" t="s">
        <v>81</v>
      </c>
      <c r="D11315" t="s">
        <v>32</v>
      </c>
      <c r="E11315">
        <v>0</v>
      </c>
    </row>
    <row r="11316" spans="1:5" hidden="1">
      <c r="A11316">
        <v>2009</v>
      </c>
      <c r="B11316" t="s">
        <v>97</v>
      </c>
      <c r="C11316" t="s">
        <v>81</v>
      </c>
      <c r="D11316" t="s">
        <v>33</v>
      </c>
      <c r="E11316">
        <v>1411678</v>
      </c>
    </row>
    <row r="11317" spans="1:5" hidden="1">
      <c r="A11317">
        <v>2009</v>
      </c>
      <c r="B11317" t="s">
        <v>97</v>
      </c>
      <c r="C11317" t="s">
        <v>81</v>
      </c>
      <c r="D11317" t="s">
        <v>34</v>
      </c>
      <c r="E11317">
        <v>1374786</v>
      </c>
    </row>
    <row r="11318" spans="1:5" hidden="1">
      <c r="A11318">
        <v>2009</v>
      </c>
      <c r="B11318" t="s">
        <v>97</v>
      </c>
      <c r="C11318" t="s">
        <v>81</v>
      </c>
      <c r="D11318" t="s">
        <v>35</v>
      </c>
      <c r="E11318">
        <v>1566174</v>
      </c>
    </row>
    <row r="11319" spans="1:5" hidden="1">
      <c r="A11319">
        <v>2009</v>
      </c>
      <c r="B11319" t="s">
        <v>97</v>
      </c>
      <c r="C11319" t="s">
        <v>81</v>
      </c>
      <c r="D11319" t="s">
        <v>36</v>
      </c>
      <c r="E11319">
        <v>43474</v>
      </c>
    </row>
    <row r="11320" spans="1:5" hidden="1">
      <c r="A11320">
        <v>2009</v>
      </c>
      <c r="B11320" t="s">
        <v>97</v>
      </c>
      <c r="C11320" t="s">
        <v>81</v>
      </c>
      <c r="D11320" t="s">
        <v>37</v>
      </c>
      <c r="E11320">
        <v>43474</v>
      </c>
    </row>
    <row r="11321" spans="1:5" hidden="1">
      <c r="A11321">
        <v>2009</v>
      </c>
      <c r="B11321" t="s">
        <v>97</v>
      </c>
      <c r="C11321" t="s">
        <v>81</v>
      </c>
      <c r="D11321" t="s">
        <v>38</v>
      </c>
      <c r="E11321">
        <v>0</v>
      </c>
    </row>
    <row r="11322" spans="1:5" hidden="1">
      <c r="A11322">
        <v>2009</v>
      </c>
      <c r="B11322" t="s">
        <v>97</v>
      </c>
      <c r="C11322" t="s">
        <v>81</v>
      </c>
      <c r="D11322" t="s">
        <v>39</v>
      </c>
      <c r="E11322">
        <v>-44242</v>
      </c>
    </row>
    <row r="11323" spans="1:5" hidden="1">
      <c r="A11323">
        <v>2009</v>
      </c>
      <c r="B11323" t="s">
        <v>97</v>
      </c>
      <c r="C11323" t="s">
        <v>81</v>
      </c>
      <c r="D11323" t="s">
        <v>93</v>
      </c>
      <c r="E11323">
        <v>-45608</v>
      </c>
    </row>
    <row r="11324" spans="1:5" hidden="1">
      <c r="A11324">
        <v>2009</v>
      </c>
      <c r="B11324" t="s">
        <v>97</v>
      </c>
      <c r="C11324" t="s">
        <v>81</v>
      </c>
      <c r="D11324" t="s">
        <v>94</v>
      </c>
      <c r="E11324">
        <v>1365</v>
      </c>
    </row>
    <row r="11325" spans="1:5" hidden="1">
      <c r="A11325">
        <v>2009</v>
      </c>
      <c r="B11325" t="s">
        <v>97</v>
      </c>
      <c r="C11325" t="s">
        <v>81</v>
      </c>
      <c r="D11325" t="s">
        <v>95</v>
      </c>
      <c r="E11325">
        <v>-47560</v>
      </c>
    </row>
    <row r="11326" spans="1:5" hidden="1">
      <c r="A11326">
        <v>2009</v>
      </c>
      <c r="B11326" t="s">
        <v>97</v>
      </c>
      <c r="C11326" t="s">
        <v>81</v>
      </c>
      <c r="D11326" t="s">
        <v>96</v>
      </c>
      <c r="E11326">
        <v>3318</v>
      </c>
    </row>
    <row r="11327" spans="1:5" hidden="1">
      <c r="A11327">
        <v>2009</v>
      </c>
      <c r="B11327" t="s">
        <v>97</v>
      </c>
      <c r="C11327" t="s">
        <v>81</v>
      </c>
      <c r="D11327" t="s">
        <v>40</v>
      </c>
      <c r="E11327">
        <v>37660</v>
      </c>
    </row>
    <row r="11328" spans="1:5" hidden="1">
      <c r="A11328">
        <v>2009</v>
      </c>
      <c r="B11328" t="s">
        <v>97</v>
      </c>
      <c r="C11328" t="s">
        <v>81</v>
      </c>
      <c r="D11328" t="s">
        <v>41</v>
      </c>
      <c r="E11328">
        <v>336</v>
      </c>
    </row>
    <row r="11329" spans="1:5" hidden="1">
      <c r="A11329">
        <v>2009</v>
      </c>
      <c r="B11329" t="s">
        <v>97</v>
      </c>
      <c r="C11329" t="s">
        <v>81</v>
      </c>
      <c r="D11329" t="s">
        <v>42</v>
      </c>
      <c r="E11329">
        <v>0</v>
      </c>
    </row>
    <row r="11330" spans="1:5" hidden="1">
      <c r="A11330">
        <v>2009</v>
      </c>
      <c r="B11330" t="s">
        <v>97</v>
      </c>
      <c r="C11330" t="s">
        <v>81</v>
      </c>
      <c r="D11330" t="s">
        <v>43</v>
      </c>
      <c r="E11330">
        <v>37324</v>
      </c>
    </row>
    <row r="11331" spans="1:5" hidden="1">
      <c r="A11331">
        <v>2009</v>
      </c>
      <c r="B11331" t="s">
        <v>97</v>
      </c>
      <c r="C11331" t="s">
        <v>81</v>
      </c>
      <c r="D11331" t="s">
        <v>44</v>
      </c>
      <c r="E11331">
        <v>0</v>
      </c>
    </row>
    <row r="11332" spans="1:5" hidden="1">
      <c r="A11332">
        <v>2009</v>
      </c>
      <c r="B11332" t="s">
        <v>97</v>
      </c>
      <c r="C11332" t="s">
        <v>81</v>
      </c>
      <c r="D11332" t="s">
        <v>48</v>
      </c>
      <c r="E11332">
        <v>353416</v>
      </c>
    </row>
    <row r="11333" spans="1:5" hidden="1">
      <c r="A11333">
        <v>2009</v>
      </c>
      <c r="B11333" t="s">
        <v>97</v>
      </c>
      <c r="C11333" t="s">
        <v>81</v>
      </c>
      <c r="D11333" t="s">
        <v>49</v>
      </c>
      <c r="E11333">
        <v>353416</v>
      </c>
    </row>
    <row r="11334" spans="1:5" hidden="1">
      <c r="A11334">
        <v>2009</v>
      </c>
      <c r="B11334" t="s">
        <v>97</v>
      </c>
      <c r="C11334" t="s">
        <v>81</v>
      </c>
      <c r="D11334" t="s">
        <v>50</v>
      </c>
      <c r="E11334">
        <v>114908</v>
      </c>
    </row>
    <row r="11335" spans="1:5" hidden="1">
      <c r="A11335">
        <v>2009</v>
      </c>
      <c r="B11335" t="s">
        <v>97</v>
      </c>
      <c r="C11335" t="s">
        <v>81</v>
      </c>
      <c r="D11335" t="s">
        <v>51</v>
      </c>
      <c r="E11335">
        <v>7619</v>
      </c>
    </row>
    <row r="11336" spans="1:5" hidden="1">
      <c r="A11336">
        <v>2009</v>
      </c>
      <c r="B11336" t="s">
        <v>97</v>
      </c>
      <c r="C11336" t="s">
        <v>81</v>
      </c>
      <c r="D11336" t="s">
        <v>52</v>
      </c>
      <c r="E11336">
        <v>120038</v>
      </c>
    </row>
    <row r="11337" spans="1:5" hidden="1">
      <c r="A11337">
        <v>2009</v>
      </c>
      <c r="B11337" t="s">
        <v>97</v>
      </c>
      <c r="C11337" t="s">
        <v>81</v>
      </c>
      <c r="D11337" t="s">
        <v>53</v>
      </c>
      <c r="E11337">
        <v>110850</v>
      </c>
    </row>
    <row r="11338" spans="1:5" hidden="1">
      <c r="A11338">
        <v>2009</v>
      </c>
      <c r="B11338" t="s">
        <v>97</v>
      </c>
      <c r="C11338" t="s">
        <v>81</v>
      </c>
      <c r="D11338" t="s">
        <v>54</v>
      </c>
      <c r="E11338">
        <v>0</v>
      </c>
    </row>
    <row r="11339" spans="1:5" hidden="1">
      <c r="A11339">
        <v>2009</v>
      </c>
      <c r="B11339" t="s">
        <v>97</v>
      </c>
      <c r="C11339" t="s">
        <v>81</v>
      </c>
      <c r="D11339" t="s">
        <v>59</v>
      </c>
      <c r="E11339">
        <v>118840</v>
      </c>
    </row>
    <row r="11340" spans="1:5" hidden="1">
      <c r="A11340">
        <v>2009</v>
      </c>
      <c r="B11340" t="s">
        <v>97</v>
      </c>
      <c r="C11340" t="s">
        <v>81</v>
      </c>
      <c r="D11340" t="s">
        <v>60</v>
      </c>
      <c r="E11340">
        <v>118840</v>
      </c>
    </row>
    <row r="11341" spans="1:5" hidden="1">
      <c r="A11341">
        <v>2009</v>
      </c>
      <c r="B11341" t="s">
        <v>97</v>
      </c>
      <c r="C11341" t="s">
        <v>81</v>
      </c>
      <c r="D11341" t="s">
        <v>61</v>
      </c>
      <c r="E11341">
        <v>0</v>
      </c>
    </row>
    <row r="11342" spans="1:5" hidden="1">
      <c r="A11342">
        <v>2009</v>
      </c>
      <c r="B11342" t="s">
        <v>97</v>
      </c>
      <c r="C11342" t="s">
        <v>81</v>
      </c>
      <c r="D11342" t="s">
        <v>64</v>
      </c>
      <c r="E11342">
        <v>0</v>
      </c>
    </row>
    <row r="11343" spans="1:5" hidden="1">
      <c r="A11343">
        <v>2009</v>
      </c>
      <c r="B11343" t="s">
        <v>97</v>
      </c>
      <c r="C11343" t="s">
        <v>81</v>
      </c>
      <c r="D11343" t="s">
        <v>67</v>
      </c>
      <c r="E11343">
        <v>0</v>
      </c>
    </row>
    <row r="11344" spans="1:5" hidden="1">
      <c r="A11344">
        <v>2009</v>
      </c>
      <c r="B11344" t="s">
        <v>97</v>
      </c>
      <c r="C11344" t="s">
        <v>81</v>
      </c>
      <c r="D11344" t="s">
        <v>69</v>
      </c>
      <c r="E11344">
        <v>0</v>
      </c>
    </row>
    <row r="11345" spans="1:6" hidden="1">
      <c r="A11345">
        <v>2009</v>
      </c>
      <c r="B11345" t="s">
        <v>97</v>
      </c>
      <c r="C11345" t="s">
        <v>81</v>
      </c>
      <c r="D11345" t="s">
        <v>70</v>
      </c>
      <c r="E11345">
        <v>0</v>
      </c>
    </row>
    <row r="11346" spans="1:6" hidden="1">
      <c r="A11346">
        <v>2009</v>
      </c>
      <c r="B11346" t="s">
        <v>97</v>
      </c>
      <c r="C11346" t="s">
        <v>81</v>
      </c>
      <c r="D11346" t="s">
        <v>86</v>
      </c>
      <c r="E11346">
        <v>1222369</v>
      </c>
    </row>
    <row r="11347" spans="1:6" hidden="1">
      <c r="A11347">
        <v>2009</v>
      </c>
      <c r="B11347" t="s">
        <v>97</v>
      </c>
      <c r="C11347" t="s">
        <v>81</v>
      </c>
      <c r="D11347" t="s">
        <v>87</v>
      </c>
      <c r="E11347">
        <v>1207711</v>
      </c>
    </row>
    <row r="11348" spans="1:6" hidden="1">
      <c r="A11348">
        <v>2009</v>
      </c>
      <c r="B11348" t="s">
        <v>97</v>
      </c>
      <c r="C11348" t="s">
        <v>81</v>
      </c>
      <c r="D11348" t="s">
        <v>88</v>
      </c>
      <c r="E11348">
        <v>14658</v>
      </c>
    </row>
    <row r="11349" spans="1:6" hidden="1">
      <c r="A11349">
        <v>2009</v>
      </c>
      <c r="B11349" t="s">
        <v>97</v>
      </c>
      <c r="C11349" t="s">
        <v>81</v>
      </c>
      <c r="D11349" t="s">
        <v>77</v>
      </c>
      <c r="E11349">
        <v>112285</v>
      </c>
    </row>
    <row r="11350" spans="1:6" hidden="1">
      <c r="A11350">
        <v>2009</v>
      </c>
      <c r="B11350" t="s">
        <v>98</v>
      </c>
      <c r="C11350" t="s">
        <v>7</v>
      </c>
      <c r="D11350" t="s">
        <v>263</v>
      </c>
      <c r="E11350">
        <v>-2439</v>
      </c>
    </row>
    <row r="11351" spans="1:6" hidden="1">
      <c r="A11351">
        <v>2009</v>
      </c>
      <c r="B11351" t="s">
        <v>98</v>
      </c>
      <c r="C11351" t="s">
        <v>7</v>
      </c>
      <c r="D11351" t="s">
        <v>8</v>
      </c>
      <c r="E11351">
        <v>195780</v>
      </c>
    </row>
    <row r="11352" spans="1:6" hidden="1">
      <c r="A11352">
        <v>2009</v>
      </c>
      <c r="B11352" t="s">
        <v>98</v>
      </c>
      <c r="C11352" t="s">
        <v>7</v>
      </c>
      <c r="D11352" t="s">
        <v>9</v>
      </c>
      <c r="E11352">
        <v>375293</v>
      </c>
    </row>
    <row r="11353" spans="1:6" hidden="1">
      <c r="A11353">
        <v>2009</v>
      </c>
      <c r="B11353" t="s">
        <v>98</v>
      </c>
      <c r="C11353" t="s">
        <v>10</v>
      </c>
      <c r="D11353" t="s">
        <v>11</v>
      </c>
      <c r="E11353">
        <v>-1696627</v>
      </c>
    </row>
    <row r="11354" spans="1:6" hidden="1">
      <c r="A11354">
        <v>2009</v>
      </c>
      <c r="B11354" t="s">
        <v>98</v>
      </c>
      <c r="C11354" t="s">
        <v>10</v>
      </c>
      <c r="D11354" t="s">
        <v>91</v>
      </c>
      <c r="E11354">
        <v>3049775</v>
      </c>
    </row>
    <row r="11355" spans="1:6" hidden="1">
      <c r="A11355">
        <v>2009</v>
      </c>
      <c r="B11355" t="s">
        <v>98</v>
      </c>
      <c r="C11355" t="s">
        <v>10</v>
      </c>
      <c r="D11355" t="s">
        <v>92</v>
      </c>
      <c r="E11355">
        <v>2327781</v>
      </c>
    </row>
    <row r="11356" spans="1:6" hidden="1">
      <c r="A11356">
        <v>2009</v>
      </c>
      <c r="B11356" t="s">
        <v>98</v>
      </c>
      <c r="C11356" t="s">
        <v>10</v>
      </c>
      <c r="D11356" t="s">
        <v>14</v>
      </c>
      <c r="E11356">
        <v>721994</v>
      </c>
    </row>
    <row r="11357" spans="1:6" hidden="1">
      <c r="A11357">
        <v>2009</v>
      </c>
      <c r="B11357" t="s">
        <v>98</v>
      </c>
      <c r="C11357" t="s">
        <v>10</v>
      </c>
      <c r="D11357" t="s">
        <v>17</v>
      </c>
      <c r="E11357">
        <v>0</v>
      </c>
      <c r="F11357">
        <v>20</v>
      </c>
    </row>
    <row r="11358" spans="1:6" hidden="1">
      <c r="A11358">
        <v>2009</v>
      </c>
      <c r="B11358" t="s">
        <v>98</v>
      </c>
      <c r="C11358" t="s">
        <v>10</v>
      </c>
      <c r="D11358" t="s">
        <v>18</v>
      </c>
      <c r="E11358">
        <v>2545445</v>
      </c>
    </row>
    <row r="11359" spans="1:6" hidden="1">
      <c r="A11359">
        <v>2009</v>
      </c>
      <c r="B11359" t="s">
        <v>98</v>
      </c>
      <c r="C11359" t="s">
        <v>10</v>
      </c>
      <c r="D11359" t="s">
        <v>19</v>
      </c>
      <c r="E11359">
        <v>2724104</v>
      </c>
    </row>
    <row r="11360" spans="1:6" hidden="1">
      <c r="A11360">
        <v>2009</v>
      </c>
      <c r="B11360" t="s">
        <v>98</v>
      </c>
      <c r="C11360" t="s">
        <v>10</v>
      </c>
      <c r="D11360" t="s">
        <v>20</v>
      </c>
      <c r="E11360">
        <v>1068756</v>
      </c>
    </row>
    <row r="11361" spans="1:5" hidden="1">
      <c r="A11361">
        <v>2009</v>
      </c>
      <c r="B11361" t="s">
        <v>98</v>
      </c>
      <c r="C11361" t="s">
        <v>10</v>
      </c>
      <c r="D11361" t="s">
        <v>21</v>
      </c>
      <c r="E11361">
        <v>-888194</v>
      </c>
    </row>
    <row r="11362" spans="1:5" hidden="1">
      <c r="A11362">
        <v>2009</v>
      </c>
      <c r="B11362" t="s">
        <v>98</v>
      </c>
      <c r="C11362" t="s">
        <v>10</v>
      </c>
      <c r="D11362" t="s">
        <v>22</v>
      </c>
      <c r="E11362">
        <v>-1813939</v>
      </c>
    </row>
    <row r="11363" spans="1:5" hidden="1">
      <c r="A11363">
        <v>2009</v>
      </c>
      <c r="B11363" t="s">
        <v>98</v>
      </c>
      <c r="C11363" t="s">
        <v>23</v>
      </c>
      <c r="D11363" t="s">
        <v>24</v>
      </c>
      <c r="E11363">
        <v>2323661</v>
      </c>
    </row>
    <row r="11364" spans="1:5" hidden="1">
      <c r="A11364">
        <v>2009</v>
      </c>
      <c r="B11364" t="s">
        <v>98</v>
      </c>
      <c r="C11364" t="s">
        <v>23</v>
      </c>
      <c r="D11364" t="s">
        <v>25</v>
      </c>
      <c r="E11364">
        <v>1835961</v>
      </c>
    </row>
    <row r="11365" spans="1:5" hidden="1">
      <c r="A11365">
        <v>2009</v>
      </c>
      <c r="B11365" t="s">
        <v>98</v>
      </c>
      <c r="C11365" t="s">
        <v>23</v>
      </c>
      <c r="D11365" t="s">
        <v>26</v>
      </c>
      <c r="E11365">
        <v>487700</v>
      </c>
    </row>
    <row r="11366" spans="1:5" hidden="1">
      <c r="A11366">
        <v>2009</v>
      </c>
      <c r="B11366" t="s">
        <v>98</v>
      </c>
      <c r="C11366" t="s">
        <v>23</v>
      </c>
      <c r="D11366" t="s">
        <v>27</v>
      </c>
      <c r="E11366">
        <v>4120</v>
      </c>
    </row>
    <row r="11367" spans="1:5" hidden="1">
      <c r="A11367">
        <v>2009</v>
      </c>
      <c r="B11367" t="s">
        <v>98</v>
      </c>
      <c r="C11367" t="s">
        <v>23</v>
      </c>
      <c r="D11367" t="s">
        <v>29</v>
      </c>
      <c r="E11367">
        <v>4120</v>
      </c>
    </row>
    <row r="11368" spans="1:5" hidden="1">
      <c r="A11368">
        <v>2009</v>
      </c>
      <c r="B11368" t="s">
        <v>98</v>
      </c>
      <c r="C11368" t="s">
        <v>23</v>
      </c>
      <c r="D11368" t="s">
        <v>30</v>
      </c>
      <c r="E11368">
        <v>309940</v>
      </c>
    </row>
    <row r="11369" spans="1:5" hidden="1">
      <c r="A11369">
        <v>2009</v>
      </c>
      <c r="B11369" t="s">
        <v>98</v>
      </c>
      <c r="C11369" t="s">
        <v>23</v>
      </c>
      <c r="D11369" t="s">
        <v>31</v>
      </c>
      <c r="E11369">
        <v>77632</v>
      </c>
    </row>
    <row r="11370" spans="1:5" hidden="1">
      <c r="A11370">
        <v>2009</v>
      </c>
      <c r="B11370" t="s">
        <v>98</v>
      </c>
      <c r="C11370" t="s">
        <v>23</v>
      </c>
      <c r="D11370" t="s">
        <v>32</v>
      </c>
      <c r="E11370">
        <v>232308</v>
      </c>
    </row>
    <row r="11371" spans="1:5" hidden="1">
      <c r="A11371">
        <v>2009</v>
      </c>
      <c r="B11371" t="s">
        <v>98</v>
      </c>
      <c r="C11371" t="s">
        <v>23</v>
      </c>
      <c r="D11371" t="s">
        <v>33</v>
      </c>
      <c r="E11371">
        <v>293647</v>
      </c>
    </row>
    <row r="11372" spans="1:5" hidden="1">
      <c r="A11372">
        <v>2009</v>
      </c>
      <c r="B11372" t="s">
        <v>98</v>
      </c>
      <c r="C11372" t="s">
        <v>23</v>
      </c>
      <c r="D11372" t="s">
        <v>34</v>
      </c>
      <c r="E11372">
        <v>293647</v>
      </c>
    </row>
    <row r="11373" spans="1:5" hidden="1">
      <c r="A11373">
        <v>2009</v>
      </c>
      <c r="B11373" t="s">
        <v>98</v>
      </c>
      <c r="C11373" t="s">
        <v>23</v>
      </c>
      <c r="D11373" t="s">
        <v>35</v>
      </c>
      <c r="E11373">
        <v>293519</v>
      </c>
    </row>
    <row r="11374" spans="1:5" hidden="1">
      <c r="A11374">
        <v>2009</v>
      </c>
      <c r="B11374" t="s">
        <v>98</v>
      </c>
      <c r="C11374" t="s">
        <v>23</v>
      </c>
      <c r="D11374" t="s">
        <v>36</v>
      </c>
      <c r="E11374">
        <v>0</v>
      </c>
    </row>
    <row r="11375" spans="1:5" hidden="1">
      <c r="A11375">
        <v>2009</v>
      </c>
      <c r="B11375" t="s">
        <v>98</v>
      </c>
      <c r="C11375" t="s">
        <v>23</v>
      </c>
      <c r="D11375" t="s">
        <v>37</v>
      </c>
      <c r="E11375">
        <v>0</v>
      </c>
    </row>
    <row r="11376" spans="1:5" hidden="1">
      <c r="A11376">
        <v>2009</v>
      </c>
      <c r="B11376" t="s">
        <v>98</v>
      </c>
      <c r="C11376" t="s">
        <v>23</v>
      </c>
      <c r="D11376" t="s">
        <v>40</v>
      </c>
      <c r="E11376">
        <v>0</v>
      </c>
    </row>
    <row r="11377" spans="1:5" hidden="1">
      <c r="A11377">
        <v>2009</v>
      </c>
      <c r="B11377" t="s">
        <v>98</v>
      </c>
      <c r="C11377" t="s">
        <v>23</v>
      </c>
      <c r="D11377" t="s">
        <v>41</v>
      </c>
      <c r="E11377">
        <v>0</v>
      </c>
    </row>
    <row r="11378" spans="1:5" hidden="1">
      <c r="A11378">
        <v>2009</v>
      </c>
      <c r="B11378" t="s">
        <v>98</v>
      </c>
      <c r="C11378" t="s">
        <v>23</v>
      </c>
      <c r="D11378" t="s">
        <v>42</v>
      </c>
      <c r="E11378">
        <v>0</v>
      </c>
    </row>
    <row r="11379" spans="1:5" hidden="1">
      <c r="A11379">
        <v>2009</v>
      </c>
      <c r="B11379" t="s">
        <v>98</v>
      </c>
      <c r="C11379" t="s">
        <v>23</v>
      </c>
      <c r="D11379" t="s">
        <v>43</v>
      </c>
      <c r="E11379">
        <v>0</v>
      </c>
    </row>
    <row r="11380" spans="1:5" hidden="1">
      <c r="A11380">
        <v>2009</v>
      </c>
      <c r="B11380" t="s">
        <v>98</v>
      </c>
      <c r="C11380" t="s">
        <v>23</v>
      </c>
      <c r="D11380" t="s">
        <v>44</v>
      </c>
      <c r="E11380">
        <v>0</v>
      </c>
    </row>
    <row r="11381" spans="1:5" hidden="1">
      <c r="A11381">
        <v>2009</v>
      </c>
      <c r="B11381" t="s">
        <v>98</v>
      </c>
      <c r="C11381" t="s">
        <v>23</v>
      </c>
      <c r="D11381" t="s">
        <v>45</v>
      </c>
      <c r="E11381">
        <v>2515</v>
      </c>
    </row>
    <row r="11382" spans="1:5" hidden="1">
      <c r="A11382">
        <v>2009</v>
      </c>
      <c r="B11382" t="s">
        <v>98</v>
      </c>
      <c r="C11382" t="s">
        <v>23</v>
      </c>
      <c r="D11382" t="s">
        <v>46</v>
      </c>
      <c r="E11382">
        <v>2515</v>
      </c>
    </row>
    <row r="11383" spans="1:5" hidden="1">
      <c r="A11383">
        <v>2009</v>
      </c>
      <c r="B11383" t="s">
        <v>98</v>
      </c>
      <c r="C11383" t="s">
        <v>23</v>
      </c>
      <c r="D11383" t="s">
        <v>47</v>
      </c>
      <c r="E11383">
        <v>0</v>
      </c>
    </row>
    <row r="11384" spans="1:5" hidden="1">
      <c r="A11384">
        <v>2009</v>
      </c>
      <c r="B11384" t="s">
        <v>98</v>
      </c>
      <c r="C11384" t="s">
        <v>23</v>
      </c>
      <c r="D11384" t="s">
        <v>48</v>
      </c>
      <c r="E11384">
        <v>4094233</v>
      </c>
    </row>
    <row r="11385" spans="1:5" hidden="1">
      <c r="A11385">
        <v>2009</v>
      </c>
      <c r="B11385" t="s">
        <v>98</v>
      </c>
      <c r="C11385" t="s">
        <v>23</v>
      </c>
      <c r="D11385" t="s">
        <v>55</v>
      </c>
      <c r="E11385">
        <v>2438885</v>
      </c>
    </row>
    <row r="11386" spans="1:5" hidden="1">
      <c r="A11386">
        <v>2009</v>
      </c>
      <c r="B11386" t="s">
        <v>98</v>
      </c>
      <c r="C11386" t="s">
        <v>23</v>
      </c>
      <c r="D11386" t="s">
        <v>56</v>
      </c>
      <c r="E11386">
        <v>1655348</v>
      </c>
    </row>
    <row r="11387" spans="1:5" hidden="1">
      <c r="A11387">
        <v>2009</v>
      </c>
      <c r="B11387" t="s">
        <v>98</v>
      </c>
      <c r="C11387" t="s">
        <v>23</v>
      </c>
      <c r="D11387" t="s">
        <v>57</v>
      </c>
      <c r="E11387">
        <v>1426708</v>
      </c>
    </row>
    <row r="11388" spans="1:5" hidden="1">
      <c r="A11388">
        <v>2009</v>
      </c>
      <c r="B11388" t="s">
        <v>98</v>
      </c>
      <c r="C11388" t="s">
        <v>23</v>
      </c>
      <c r="D11388" t="s">
        <v>58</v>
      </c>
      <c r="E11388">
        <v>228640</v>
      </c>
    </row>
    <row r="11389" spans="1:5" hidden="1">
      <c r="A11389">
        <v>2009</v>
      </c>
      <c r="B11389" t="s">
        <v>98</v>
      </c>
      <c r="C11389" t="s">
        <v>23</v>
      </c>
      <c r="D11389" t="s">
        <v>59</v>
      </c>
      <c r="E11389">
        <v>633057</v>
      </c>
    </row>
    <row r="11390" spans="1:5" hidden="1">
      <c r="A11390">
        <v>2009</v>
      </c>
      <c r="B11390" t="s">
        <v>98</v>
      </c>
      <c r="C11390" t="s">
        <v>23</v>
      </c>
      <c r="D11390" t="s">
        <v>60</v>
      </c>
      <c r="E11390">
        <v>387</v>
      </c>
    </row>
    <row r="11391" spans="1:5" hidden="1">
      <c r="A11391">
        <v>2009</v>
      </c>
      <c r="B11391" t="s">
        <v>98</v>
      </c>
      <c r="C11391" t="s">
        <v>23</v>
      </c>
      <c r="D11391" t="s">
        <v>61</v>
      </c>
      <c r="E11391">
        <v>0</v>
      </c>
    </row>
    <row r="11392" spans="1:5" hidden="1">
      <c r="A11392">
        <v>2009</v>
      </c>
      <c r="B11392" t="s">
        <v>98</v>
      </c>
      <c r="C11392" t="s">
        <v>23</v>
      </c>
      <c r="D11392" t="s">
        <v>62</v>
      </c>
      <c r="E11392">
        <v>8470</v>
      </c>
    </row>
    <row r="11393" spans="1:6" hidden="1">
      <c r="A11393">
        <v>2009</v>
      </c>
      <c r="B11393" t="s">
        <v>98</v>
      </c>
      <c r="C11393" t="s">
        <v>23</v>
      </c>
      <c r="D11393" t="s">
        <v>63</v>
      </c>
      <c r="E11393">
        <v>0</v>
      </c>
    </row>
    <row r="11394" spans="1:6" hidden="1">
      <c r="A11394">
        <v>2009</v>
      </c>
      <c r="B11394" t="s">
        <v>98</v>
      </c>
      <c r="C11394" t="s">
        <v>23</v>
      </c>
      <c r="D11394" t="s">
        <v>64</v>
      </c>
      <c r="E11394">
        <v>426371</v>
      </c>
    </row>
    <row r="11395" spans="1:6" hidden="1">
      <c r="A11395">
        <v>2009</v>
      </c>
      <c r="B11395" t="s">
        <v>98</v>
      </c>
      <c r="C11395" t="s">
        <v>23</v>
      </c>
      <c r="D11395" t="s">
        <v>65</v>
      </c>
      <c r="E11395">
        <v>197829</v>
      </c>
    </row>
    <row r="11396" spans="1:6" hidden="1">
      <c r="A11396">
        <v>2009</v>
      </c>
      <c r="B11396" t="s">
        <v>98</v>
      </c>
      <c r="C11396" t="s">
        <v>23</v>
      </c>
      <c r="D11396" t="s">
        <v>66</v>
      </c>
      <c r="E11396">
        <v>0</v>
      </c>
      <c r="F11396">
        <v>90</v>
      </c>
    </row>
    <row r="11397" spans="1:6" hidden="1">
      <c r="A11397">
        <v>2009</v>
      </c>
      <c r="B11397" t="s">
        <v>98</v>
      </c>
      <c r="C11397" t="s">
        <v>23</v>
      </c>
      <c r="D11397" t="s">
        <v>67</v>
      </c>
      <c r="E11397">
        <v>295767</v>
      </c>
    </row>
    <row r="11398" spans="1:6" hidden="1">
      <c r="A11398">
        <v>2009</v>
      </c>
      <c r="B11398" t="s">
        <v>98</v>
      </c>
      <c r="C11398" t="s">
        <v>23</v>
      </c>
      <c r="D11398" t="s">
        <v>69</v>
      </c>
      <c r="E11398">
        <v>13220</v>
      </c>
    </row>
    <row r="11399" spans="1:6" hidden="1">
      <c r="A11399">
        <v>2009</v>
      </c>
      <c r="B11399" t="s">
        <v>98</v>
      </c>
      <c r="C11399" t="s">
        <v>23</v>
      </c>
      <c r="D11399" t="s">
        <v>70</v>
      </c>
      <c r="E11399">
        <v>282547</v>
      </c>
    </row>
    <row r="11400" spans="1:6" hidden="1">
      <c r="A11400">
        <v>2009</v>
      </c>
      <c r="B11400" t="s">
        <v>98</v>
      </c>
      <c r="C11400" t="s">
        <v>23</v>
      </c>
      <c r="D11400" t="s">
        <v>71</v>
      </c>
      <c r="E11400">
        <v>-127062</v>
      </c>
    </row>
    <row r="11401" spans="1:6" hidden="1">
      <c r="A11401">
        <v>2009</v>
      </c>
      <c r="B11401" t="s">
        <v>98</v>
      </c>
      <c r="C11401" t="s">
        <v>23</v>
      </c>
      <c r="D11401" t="s">
        <v>99</v>
      </c>
      <c r="E11401">
        <v>8572609</v>
      </c>
    </row>
    <row r="11402" spans="1:6" hidden="1">
      <c r="A11402">
        <v>2009</v>
      </c>
      <c r="B11402" t="s">
        <v>98</v>
      </c>
      <c r="C11402" t="s">
        <v>23</v>
      </c>
      <c r="D11402" t="s">
        <v>72</v>
      </c>
      <c r="E11402">
        <v>1203071</v>
      </c>
    </row>
    <row r="11403" spans="1:6" hidden="1">
      <c r="A11403">
        <v>2009</v>
      </c>
      <c r="B11403" t="s">
        <v>98</v>
      </c>
      <c r="C11403" t="s">
        <v>23</v>
      </c>
      <c r="D11403" t="s">
        <v>73</v>
      </c>
      <c r="E11403">
        <v>3612298</v>
      </c>
    </row>
    <row r="11404" spans="1:6" hidden="1">
      <c r="A11404">
        <v>2009</v>
      </c>
      <c r="B11404" t="s">
        <v>98</v>
      </c>
      <c r="C11404" t="s">
        <v>23</v>
      </c>
      <c r="D11404" t="s">
        <v>74</v>
      </c>
      <c r="E11404">
        <v>1655348</v>
      </c>
    </row>
    <row r="11405" spans="1:6" hidden="1">
      <c r="A11405">
        <v>2009</v>
      </c>
      <c r="B11405" t="s">
        <v>98</v>
      </c>
      <c r="C11405" t="s">
        <v>23</v>
      </c>
      <c r="D11405" t="s">
        <v>75</v>
      </c>
      <c r="E11405">
        <v>1956950</v>
      </c>
    </row>
    <row r="11406" spans="1:6" hidden="1">
      <c r="A11406">
        <v>2009</v>
      </c>
      <c r="B11406" t="s">
        <v>98</v>
      </c>
      <c r="C11406" t="s">
        <v>23</v>
      </c>
      <c r="D11406" t="s">
        <v>76</v>
      </c>
      <c r="E11406">
        <v>966368</v>
      </c>
    </row>
    <row r="11407" spans="1:6" hidden="1">
      <c r="A11407">
        <v>2009</v>
      </c>
      <c r="B11407" t="s">
        <v>98</v>
      </c>
      <c r="C11407" t="s">
        <v>23</v>
      </c>
      <c r="D11407" t="s">
        <v>77</v>
      </c>
      <c r="E11407">
        <v>721994</v>
      </c>
    </row>
    <row r="11408" spans="1:6" hidden="1">
      <c r="A11408">
        <v>2009</v>
      </c>
      <c r="B11408" t="s">
        <v>98</v>
      </c>
      <c r="C11408" t="s">
        <v>23</v>
      </c>
      <c r="D11408" t="s">
        <v>78</v>
      </c>
      <c r="E11408">
        <v>953247</v>
      </c>
    </row>
    <row r="11409" spans="1:5" hidden="1">
      <c r="A11409">
        <v>2009</v>
      </c>
      <c r="B11409" t="s">
        <v>98</v>
      </c>
      <c r="C11409" t="s">
        <v>23</v>
      </c>
      <c r="D11409" t="s">
        <v>79</v>
      </c>
      <c r="E11409">
        <v>12880</v>
      </c>
    </row>
    <row r="11410" spans="1:5" hidden="1">
      <c r="A11410">
        <v>2009</v>
      </c>
      <c r="B11410" t="s">
        <v>98</v>
      </c>
      <c r="C11410" t="s">
        <v>23</v>
      </c>
      <c r="D11410" t="s">
        <v>80</v>
      </c>
      <c r="E11410">
        <v>241</v>
      </c>
    </row>
    <row r="11411" spans="1:5" hidden="1">
      <c r="A11411">
        <v>2009</v>
      </c>
      <c r="B11411" t="s">
        <v>98</v>
      </c>
      <c r="C11411" t="s">
        <v>81</v>
      </c>
      <c r="D11411" t="s">
        <v>27</v>
      </c>
      <c r="E11411">
        <v>2125755</v>
      </c>
    </row>
    <row r="11412" spans="1:5" hidden="1">
      <c r="A11412">
        <v>2009</v>
      </c>
      <c r="B11412" t="s">
        <v>98</v>
      </c>
      <c r="C11412" t="s">
        <v>81</v>
      </c>
      <c r="D11412" t="s">
        <v>28</v>
      </c>
      <c r="E11412">
        <v>1964053</v>
      </c>
    </row>
    <row r="11413" spans="1:5" hidden="1">
      <c r="A11413">
        <v>2009</v>
      </c>
      <c r="B11413" t="s">
        <v>98</v>
      </c>
      <c r="C11413" t="s">
        <v>81</v>
      </c>
      <c r="D11413" t="s">
        <v>82</v>
      </c>
      <c r="E11413">
        <v>1125595</v>
      </c>
    </row>
    <row r="11414" spans="1:5" hidden="1">
      <c r="A11414">
        <v>2009</v>
      </c>
      <c r="B11414" t="s">
        <v>98</v>
      </c>
      <c r="C11414" t="s">
        <v>81</v>
      </c>
      <c r="D11414" t="s">
        <v>83</v>
      </c>
      <c r="E11414">
        <v>26122</v>
      </c>
    </row>
    <row r="11415" spans="1:5" hidden="1">
      <c r="A11415">
        <v>2009</v>
      </c>
      <c r="B11415" t="s">
        <v>98</v>
      </c>
      <c r="C11415" t="s">
        <v>81</v>
      </c>
      <c r="D11415" t="s">
        <v>84</v>
      </c>
      <c r="E11415">
        <v>812336</v>
      </c>
    </row>
    <row r="11416" spans="1:5" hidden="1">
      <c r="A11416">
        <v>2009</v>
      </c>
      <c r="B11416" t="s">
        <v>98</v>
      </c>
      <c r="C11416" t="s">
        <v>81</v>
      </c>
      <c r="D11416" t="s">
        <v>29</v>
      </c>
      <c r="E11416">
        <v>161702</v>
      </c>
    </row>
    <row r="11417" spans="1:5" hidden="1">
      <c r="A11417">
        <v>2009</v>
      </c>
      <c r="B11417" t="s">
        <v>98</v>
      </c>
      <c r="C11417" t="s">
        <v>81</v>
      </c>
      <c r="D11417" t="s">
        <v>30</v>
      </c>
      <c r="E11417">
        <v>0</v>
      </c>
    </row>
    <row r="11418" spans="1:5" hidden="1">
      <c r="A11418">
        <v>2009</v>
      </c>
      <c r="B11418" t="s">
        <v>98</v>
      </c>
      <c r="C11418" t="s">
        <v>81</v>
      </c>
      <c r="D11418" t="s">
        <v>32</v>
      </c>
      <c r="E11418">
        <v>0</v>
      </c>
    </row>
    <row r="11419" spans="1:5" hidden="1">
      <c r="A11419">
        <v>2009</v>
      </c>
      <c r="B11419" t="s">
        <v>98</v>
      </c>
      <c r="C11419" t="s">
        <v>81</v>
      </c>
      <c r="D11419" t="s">
        <v>33</v>
      </c>
      <c r="E11419">
        <v>301283</v>
      </c>
    </row>
    <row r="11420" spans="1:5" hidden="1">
      <c r="A11420">
        <v>2009</v>
      </c>
      <c r="B11420" t="s">
        <v>98</v>
      </c>
      <c r="C11420" t="s">
        <v>81</v>
      </c>
      <c r="D11420" t="s">
        <v>34</v>
      </c>
      <c r="E11420">
        <v>105914</v>
      </c>
    </row>
    <row r="11421" spans="1:5" hidden="1">
      <c r="A11421">
        <v>2009</v>
      </c>
      <c r="B11421" t="s">
        <v>98</v>
      </c>
      <c r="C11421" t="s">
        <v>81</v>
      </c>
      <c r="D11421" t="s">
        <v>35</v>
      </c>
      <c r="E11421">
        <v>107876</v>
      </c>
    </row>
    <row r="11422" spans="1:5" hidden="1">
      <c r="A11422">
        <v>2009</v>
      </c>
      <c r="B11422" t="s">
        <v>98</v>
      </c>
      <c r="C11422" t="s">
        <v>81</v>
      </c>
      <c r="D11422" t="s">
        <v>36</v>
      </c>
      <c r="E11422">
        <v>185490</v>
      </c>
    </row>
    <row r="11423" spans="1:5" hidden="1">
      <c r="A11423">
        <v>2009</v>
      </c>
      <c r="B11423" t="s">
        <v>98</v>
      </c>
      <c r="C11423" t="s">
        <v>81</v>
      </c>
      <c r="D11423" t="s">
        <v>37</v>
      </c>
      <c r="E11423">
        <v>185490</v>
      </c>
    </row>
    <row r="11424" spans="1:5" hidden="1">
      <c r="A11424">
        <v>2009</v>
      </c>
      <c r="B11424" t="s">
        <v>98</v>
      </c>
      <c r="C11424" t="s">
        <v>81</v>
      </c>
      <c r="D11424" t="s">
        <v>38</v>
      </c>
      <c r="E11424">
        <v>0</v>
      </c>
    </row>
    <row r="11425" spans="1:6" hidden="1">
      <c r="A11425">
        <v>2009</v>
      </c>
      <c r="B11425" t="s">
        <v>98</v>
      </c>
      <c r="C11425" t="s">
        <v>81</v>
      </c>
      <c r="D11425" t="s">
        <v>39</v>
      </c>
      <c r="E11425">
        <v>0</v>
      </c>
    </row>
    <row r="11426" spans="1:6" hidden="1">
      <c r="A11426">
        <v>2009</v>
      </c>
      <c r="B11426" t="s">
        <v>98</v>
      </c>
      <c r="C11426" t="s">
        <v>81</v>
      </c>
      <c r="D11426" t="s">
        <v>40</v>
      </c>
      <c r="E11426">
        <v>387</v>
      </c>
    </row>
    <row r="11427" spans="1:6" hidden="1">
      <c r="A11427">
        <v>2009</v>
      </c>
      <c r="B11427" t="s">
        <v>98</v>
      </c>
      <c r="C11427" t="s">
        <v>81</v>
      </c>
      <c r="D11427" t="s">
        <v>41</v>
      </c>
      <c r="E11427">
        <v>387</v>
      </c>
    </row>
    <row r="11428" spans="1:6" hidden="1">
      <c r="A11428">
        <v>2009</v>
      </c>
      <c r="B11428" t="s">
        <v>98</v>
      </c>
      <c r="C11428" t="s">
        <v>81</v>
      </c>
      <c r="D11428" t="s">
        <v>42</v>
      </c>
      <c r="E11428">
        <v>0</v>
      </c>
    </row>
    <row r="11429" spans="1:6" hidden="1">
      <c r="A11429">
        <v>2009</v>
      </c>
      <c r="B11429" t="s">
        <v>98</v>
      </c>
      <c r="C11429" t="s">
        <v>81</v>
      </c>
      <c r="D11429" t="s">
        <v>43</v>
      </c>
      <c r="E11429">
        <v>0</v>
      </c>
      <c r="F11429">
        <v>90</v>
      </c>
    </row>
    <row r="11430" spans="1:6" hidden="1">
      <c r="A11430">
        <v>2009</v>
      </c>
      <c r="B11430" t="s">
        <v>98</v>
      </c>
      <c r="C11430" t="s">
        <v>81</v>
      </c>
      <c r="D11430" t="s">
        <v>44</v>
      </c>
      <c r="E11430">
        <v>9492</v>
      </c>
    </row>
    <row r="11431" spans="1:6" hidden="1">
      <c r="A11431">
        <v>2009</v>
      </c>
      <c r="B11431" t="s">
        <v>98</v>
      </c>
      <c r="C11431" t="s">
        <v>81</v>
      </c>
      <c r="D11431" t="s">
        <v>45</v>
      </c>
      <c r="E11431">
        <v>1321537</v>
      </c>
    </row>
    <row r="11432" spans="1:6" hidden="1">
      <c r="A11432">
        <v>2009</v>
      </c>
      <c r="B11432" t="s">
        <v>98</v>
      </c>
      <c r="C11432" t="s">
        <v>81</v>
      </c>
      <c r="D11432" t="s">
        <v>46</v>
      </c>
      <c r="E11432">
        <v>1302177</v>
      </c>
    </row>
    <row r="11433" spans="1:6" hidden="1">
      <c r="A11433">
        <v>2009</v>
      </c>
      <c r="B11433" t="s">
        <v>98</v>
      </c>
      <c r="C11433" t="s">
        <v>81</v>
      </c>
      <c r="D11433" t="s">
        <v>47</v>
      </c>
      <c r="E11433">
        <v>19360</v>
      </c>
    </row>
    <row r="11434" spans="1:6" hidden="1">
      <c r="A11434">
        <v>2009</v>
      </c>
      <c r="B11434" t="s">
        <v>98</v>
      </c>
      <c r="C11434" t="s">
        <v>81</v>
      </c>
      <c r="D11434" t="s">
        <v>48</v>
      </c>
      <c r="E11434">
        <v>1806204</v>
      </c>
    </row>
    <row r="11435" spans="1:6" hidden="1">
      <c r="A11435">
        <v>2009</v>
      </c>
      <c r="B11435" t="s">
        <v>98</v>
      </c>
      <c r="C11435" t="s">
        <v>81</v>
      </c>
      <c r="D11435" t="s">
        <v>49</v>
      </c>
      <c r="E11435">
        <v>1806204</v>
      </c>
    </row>
    <row r="11436" spans="1:6" hidden="1">
      <c r="A11436">
        <v>2009</v>
      </c>
      <c r="B11436" t="s">
        <v>98</v>
      </c>
      <c r="C11436" t="s">
        <v>81</v>
      </c>
      <c r="D11436" t="s">
        <v>50</v>
      </c>
      <c r="E11436">
        <v>1262566</v>
      </c>
    </row>
    <row r="11437" spans="1:6" hidden="1">
      <c r="A11437">
        <v>2009</v>
      </c>
      <c r="B11437" t="s">
        <v>98</v>
      </c>
      <c r="C11437" t="s">
        <v>81</v>
      </c>
      <c r="D11437" t="s">
        <v>51</v>
      </c>
      <c r="E11437">
        <v>64413</v>
      </c>
    </row>
    <row r="11438" spans="1:6" hidden="1">
      <c r="A11438">
        <v>2009</v>
      </c>
      <c r="B11438" t="s">
        <v>98</v>
      </c>
      <c r="C11438" t="s">
        <v>81</v>
      </c>
      <c r="D11438" t="s">
        <v>52</v>
      </c>
      <c r="E11438">
        <v>479225</v>
      </c>
    </row>
    <row r="11439" spans="1:6" hidden="1">
      <c r="A11439">
        <v>2009</v>
      </c>
      <c r="B11439" t="s">
        <v>98</v>
      </c>
      <c r="C11439" t="s">
        <v>81</v>
      </c>
      <c r="D11439" t="s">
        <v>53</v>
      </c>
      <c r="E11439">
        <v>0</v>
      </c>
      <c r="F11439">
        <v>90</v>
      </c>
    </row>
    <row r="11440" spans="1:6" hidden="1">
      <c r="A11440">
        <v>2009</v>
      </c>
      <c r="B11440" t="s">
        <v>98</v>
      </c>
      <c r="C11440" t="s">
        <v>81</v>
      </c>
      <c r="D11440" t="s">
        <v>54</v>
      </c>
      <c r="E11440">
        <v>0</v>
      </c>
      <c r="F11440">
        <v>90</v>
      </c>
    </row>
    <row r="11441" spans="1:5" hidden="1">
      <c r="A11441">
        <v>2009</v>
      </c>
      <c r="B11441" t="s">
        <v>98</v>
      </c>
      <c r="C11441" t="s">
        <v>81</v>
      </c>
      <c r="D11441" t="s">
        <v>59</v>
      </c>
      <c r="E11441">
        <v>125375</v>
      </c>
    </row>
    <row r="11442" spans="1:5" hidden="1">
      <c r="A11442">
        <v>2009</v>
      </c>
      <c r="B11442" t="s">
        <v>98</v>
      </c>
      <c r="C11442" t="s">
        <v>81</v>
      </c>
      <c r="D11442" t="s">
        <v>60</v>
      </c>
      <c r="E11442">
        <v>0</v>
      </c>
    </row>
    <row r="11443" spans="1:5" hidden="1">
      <c r="A11443">
        <v>2009</v>
      </c>
      <c r="B11443" t="s">
        <v>98</v>
      </c>
      <c r="C11443" t="s">
        <v>81</v>
      </c>
      <c r="D11443" t="s">
        <v>61</v>
      </c>
      <c r="E11443">
        <v>97</v>
      </c>
    </row>
    <row r="11444" spans="1:5" hidden="1">
      <c r="A11444">
        <v>2009</v>
      </c>
      <c r="B11444" t="s">
        <v>98</v>
      </c>
      <c r="C11444" t="s">
        <v>81</v>
      </c>
      <c r="D11444" t="s">
        <v>62</v>
      </c>
      <c r="E11444">
        <v>106751</v>
      </c>
    </row>
    <row r="11445" spans="1:5" hidden="1">
      <c r="A11445">
        <v>2009</v>
      </c>
      <c r="B11445" t="s">
        <v>98</v>
      </c>
      <c r="C11445" t="s">
        <v>81</v>
      </c>
      <c r="D11445" t="s">
        <v>64</v>
      </c>
      <c r="E11445">
        <v>18527</v>
      </c>
    </row>
    <row r="11446" spans="1:5" hidden="1">
      <c r="A11446">
        <v>2009</v>
      </c>
      <c r="B11446" t="s">
        <v>98</v>
      </c>
      <c r="C11446" t="s">
        <v>81</v>
      </c>
      <c r="D11446" t="s">
        <v>67</v>
      </c>
      <c r="E11446">
        <v>209328</v>
      </c>
    </row>
    <row r="11447" spans="1:5" hidden="1">
      <c r="A11447">
        <v>2009</v>
      </c>
      <c r="B11447" t="s">
        <v>98</v>
      </c>
      <c r="C11447" t="s">
        <v>81</v>
      </c>
      <c r="D11447" t="s">
        <v>68</v>
      </c>
      <c r="E11447">
        <v>4176</v>
      </c>
    </row>
    <row r="11448" spans="1:5" hidden="1">
      <c r="A11448">
        <v>2009</v>
      </c>
      <c r="B11448" t="s">
        <v>98</v>
      </c>
      <c r="C11448" t="s">
        <v>81</v>
      </c>
      <c r="D11448" t="s">
        <v>69</v>
      </c>
      <c r="E11448">
        <v>205152</v>
      </c>
    </row>
    <row r="11449" spans="1:5" hidden="1">
      <c r="A11449">
        <v>2009</v>
      </c>
      <c r="B11449" t="s">
        <v>98</v>
      </c>
      <c r="C11449" t="s">
        <v>81</v>
      </c>
      <c r="D11449" t="s">
        <v>70</v>
      </c>
      <c r="E11449">
        <v>0</v>
      </c>
    </row>
    <row r="11450" spans="1:5" hidden="1">
      <c r="A11450">
        <v>2009</v>
      </c>
      <c r="B11450" t="s">
        <v>98</v>
      </c>
      <c r="C11450" t="s">
        <v>81</v>
      </c>
      <c r="D11450" t="s">
        <v>100</v>
      </c>
      <c r="E11450">
        <v>6758670</v>
      </c>
    </row>
    <row r="11451" spans="1:5" hidden="1">
      <c r="A11451">
        <v>2009</v>
      </c>
      <c r="B11451" t="s">
        <v>98</v>
      </c>
      <c r="C11451" t="s">
        <v>81</v>
      </c>
      <c r="D11451" t="s">
        <v>86</v>
      </c>
      <c r="E11451">
        <v>4252846</v>
      </c>
    </row>
    <row r="11452" spans="1:5" hidden="1">
      <c r="A11452">
        <v>2009</v>
      </c>
      <c r="B11452" t="s">
        <v>98</v>
      </c>
      <c r="C11452" t="s">
        <v>81</v>
      </c>
      <c r="D11452" t="s">
        <v>87</v>
      </c>
      <c r="E11452">
        <v>662463</v>
      </c>
    </row>
    <row r="11453" spans="1:5" hidden="1">
      <c r="A11453">
        <v>2009</v>
      </c>
      <c r="B11453" t="s">
        <v>98</v>
      </c>
      <c r="C11453" t="s">
        <v>81</v>
      </c>
      <c r="D11453" t="s">
        <v>101</v>
      </c>
      <c r="E11453">
        <v>869188</v>
      </c>
    </row>
    <row r="11454" spans="1:5" hidden="1">
      <c r="A11454">
        <v>2009</v>
      </c>
      <c r="B11454" t="s">
        <v>98</v>
      </c>
      <c r="C11454" t="s">
        <v>81</v>
      </c>
      <c r="D11454" t="s">
        <v>88</v>
      </c>
      <c r="E11454">
        <v>75645</v>
      </c>
    </row>
    <row r="11455" spans="1:5" hidden="1">
      <c r="A11455">
        <v>2009</v>
      </c>
      <c r="B11455" t="s">
        <v>98</v>
      </c>
      <c r="C11455" t="s">
        <v>81</v>
      </c>
      <c r="D11455" t="s">
        <v>89</v>
      </c>
      <c r="E11455">
        <v>3514738</v>
      </c>
    </row>
    <row r="11456" spans="1:5" hidden="1">
      <c r="A11456">
        <v>2009</v>
      </c>
      <c r="B11456" t="s">
        <v>98</v>
      </c>
      <c r="C11456" t="s">
        <v>81</v>
      </c>
      <c r="D11456" t="s">
        <v>77</v>
      </c>
      <c r="E11456">
        <v>721994</v>
      </c>
    </row>
    <row r="11457" spans="1:6" hidden="1">
      <c r="A11457">
        <v>2009</v>
      </c>
      <c r="B11457" t="s">
        <v>102</v>
      </c>
      <c r="C11457" t="s">
        <v>7</v>
      </c>
      <c r="D11457" t="s">
        <v>263</v>
      </c>
      <c r="E11457">
        <v>-150035</v>
      </c>
    </row>
    <row r="11458" spans="1:6" hidden="1">
      <c r="A11458">
        <v>2009</v>
      </c>
      <c r="B11458" t="s">
        <v>102</v>
      </c>
      <c r="C11458" t="s">
        <v>7</v>
      </c>
      <c r="D11458" t="s">
        <v>8</v>
      </c>
      <c r="E11458">
        <v>0</v>
      </c>
      <c r="F11458">
        <v>20</v>
      </c>
    </row>
    <row r="11459" spans="1:6" hidden="1">
      <c r="A11459">
        <v>2009</v>
      </c>
      <c r="B11459" t="s">
        <v>102</v>
      </c>
      <c r="C11459" t="s">
        <v>7</v>
      </c>
      <c r="D11459" t="s">
        <v>9</v>
      </c>
      <c r="E11459">
        <v>0</v>
      </c>
      <c r="F11459">
        <v>20</v>
      </c>
    </row>
    <row r="11460" spans="1:6" hidden="1">
      <c r="A11460">
        <v>2009</v>
      </c>
      <c r="B11460" t="s">
        <v>102</v>
      </c>
      <c r="C11460" t="s">
        <v>10</v>
      </c>
      <c r="D11460" t="s">
        <v>11</v>
      </c>
      <c r="E11460">
        <v>1290675</v>
      </c>
    </row>
    <row r="11461" spans="1:6" hidden="1">
      <c r="A11461">
        <v>2009</v>
      </c>
      <c r="B11461" t="s">
        <v>102</v>
      </c>
      <c r="C11461" t="s">
        <v>10</v>
      </c>
      <c r="D11461" t="s">
        <v>91</v>
      </c>
      <c r="E11461">
        <v>1972324</v>
      </c>
    </row>
    <row r="11462" spans="1:6" hidden="1">
      <c r="A11462">
        <v>2009</v>
      </c>
      <c r="B11462" t="s">
        <v>102</v>
      </c>
      <c r="C11462" t="s">
        <v>10</v>
      </c>
      <c r="D11462" t="s">
        <v>92</v>
      </c>
      <c r="E11462">
        <v>1486190</v>
      </c>
    </row>
    <row r="11463" spans="1:6" hidden="1">
      <c r="A11463">
        <v>2009</v>
      </c>
      <c r="B11463" t="s">
        <v>102</v>
      </c>
      <c r="C11463" t="s">
        <v>10</v>
      </c>
      <c r="D11463" t="s">
        <v>14</v>
      </c>
      <c r="E11463">
        <v>1923049</v>
      </c>
    </row>
    <row r="11464" spans="1:6" hidden="1">
      <c r="A11464">
        <v>2009</v>
      </c>
      <c r="B11464" t="s">
        <v>102</v>
      </c>
      <c r="C11464" t="s">
        <v>10</v>
      </c>
      <c r="D11464" t="s">
        <v>15</v>
      </c>
      <c r="E11464">
        <v>720950</v>
      </c>
    </row>
    <row r="11465" spans="1:6" hidden="1">
      <c r="A11465">
        <v>2009</v>
      </c>
      <c r="B11465" t="s">
        <v>102</v>
      </c>
      <c r="C11465" t="s">
        <v>10</v>
      </c>
      <c r="D11465" t="s">
        <v>16</v>
      </c>
      <c r="E11465">
        <v>1202099</v>
      </c>
    </row>
    <row r="11466" spans="1:6" hidden="1">
      <c r="A11466">
        <v>2009</v>
      </c>
      <c r="B11466" t="s">
        <v>102</v>
      </c>
      <c r="C11466" t="s">
        <v>10</v>
      </c>
      <c r="D11466" t="s">
        <v>17</v>
      </c>
      <c r="E11466">
        <v>0</v>
      </c>
      <c r="F11466">
        <v>20</v>
      </c>
    </row>
    <row r="11467" spans="1:6" hidden="1">
      <c r="A11467">
        <v>2009</v>
      </c>
      <c r="B11467" t="s">
        <v>102</v>
      </c>
      <c r="C11467" t="s">
        <v>10</v>
      </c>
      <c r="D11467" t="s">
        <v>18</v>
      </c>
      <c r="E11467">
        <v>12251434</v>
      </c>
    </row>
    <row r="11468" spans="1:6" hidden="1">
      <c r="A11468">
        <v>2009</v>
      </c>
      <c r="B11468" t="s">
        <v>102</v>
      </c>
      <c r="C11468" t="s">
        <v>10</v>
      </c>
      <c r="D11468" t="s">
        <v>19</v>
      </c>
      <c r="E11468">
        <v>12149765</v>
      </c>
    </row>
    <row r="11469" spans="1:6" hidden="1">
      <c r="A11469">
        <v>2009</v>
      </c>
      <c r="B11469" t="s">
        <v>102</v>
      </c>
      <c r="C11469" t="s">
        <v>10</v>
      </c>
      <c r="D11469" t="s">
        <v>20</v>
      </c>
      <c r="E11469">
        <v>14043566</v>
      </c>
    </row>
    <row r="11470" spans="1:6" hidden="1">
      <c r="A11470">
        <v>2009</v>
      </c>
      <c r="B11470" t="s">
        <v>102</v>
      </c>
      <c r="C11470" t="s">
        <v>10</v>
      </c>
      <c r="D11470" t="s">
        <v>21</v>
      </c>
      <c r="E11470">
        <v>1776809</v>
      </c>
    </row>
    <row r="11471" spans="1:6" hidden="1">
      <c r="A11471">
        <v>2009</v>
      </c>
      <c r="B11471" t="s">
        <v>102</v>
      </c>
      <c r="C11471" t="s">
        <v>10</v>
      </c>
      <c r="D11471" t="s">
        <v>22</v>
      </c>
      <c r="E11471">
        <v>1346765</v>
      </c>
    </row>
    <row r="11472" spans="1:6" hidden="1">
      <c r="A11472">
        <v>2009</v>
      </c>
      <c r="B11472" t="s">
        <v>102</v>
      </c>
      <c r="C11472" t="s">
        <v>23</v>
      </c>
      <c r="D11472" t="s">
        <v>24</v>
      </c>
      <c r="E11472">
        <v>202402</v>
      </c>
    </row>
    <row r="11473" spans="1:5" hidden="1">
      <c r="A11473">
        <v>2009</v>
      </c>
      <c r="B11473" t="s">
        <v>102</v>
      </c>
      <c r="C11473" t="s">
        <v>23</v>
      </c>
      <c r="D11473" t="s">
        <v>25</v>
      </c>
      <c r="E11473">
        <v>190228</v>
      </c>
    </row>
    <row r="11474" spans="1:5" hidden="1">
      <c r="A11474">
        <v>2009</v>
      </c>
      <c r="B11474" t="s">
        <v>102</v>
      </c>
      <c r="C11474" t="s">
        <v>23</v>
      </c>
      <c r="D11474" t="s">
        <v>26</v>
      </c>
      <c r="E11474">
        <v>12174</v>
      </c>
    </row>
    <row r="11475" spans="1:5" hidden="1">
      <c r="A11475">
        <v>2009</v>
      </c>
      <c r="B11475" t="s">
        <v>102</v>
      </c>
      <c r="C11475" t="s">
        <v>23</v>
      </c>
      <c r="D11475" t="s">
        <v>27</v>
      </c>
      <c r="E11475">
        <v>593</v>
      </c>
    </row>
    <row r="11476" spans="1:5" hidden="1">
      <c r="A11476">
        <v>2009</v>
      </c>
      <c r="B11476" t="s">
        <v>102</v>
      </c>
      <c r="C11476" t="s">
        <v>23</v>
      </c>
      <c r="D11476" t="s">
        <v>29</v>
      </c>
      <c r="E11476">
        <v>593</v>
      </c>
    </row>
    <row r="11477" spans="1:5" hidden="1">
      <c r="A11477">
        <v>2009</v>
      </c>
      <c r="B11477" t="s">
        <v>102</v>
      </c>
      <c r="C11477" t="s">
        <v>23</v>
      </c>
      <c r="D11477" t="s">
        <v>33</v>
      </c>
      <c r="E11477">
        <v>407330</v>
      </c>
    </row>
    <row r="11478" spans="1:5" hidden="1">
      <c r="A11478">
        <v>2009</v>
      </c>
      <c r="B11478" t="s">
        <v>102</v>
      </c>
      <c r="C11478" t="s">
        <v>23</v>
      </c>
      <c r="D11478" t="s">
        <v>34</v>
      </c>
      <c r="E11478">
        <v>399651</v>
      </c>
    </row>
    <row r="11479" spans="1:5" hidden="1">
      <c r="A11479">
        <v>2009</v>
      </c>
      <c r="B11479" t="s">
        <v>102</v>
      </c>
      <c r="C11479" t="s">
        <v>23</v>
      </c>
      <c r="D11479" t="s">
        <v>35</v>
      </c>
      <c r="E11479">
        <v>467866</v>
      </c>
    </row>
    <row r="11480" spans="1:5" hidden="1">
      <c r="A11480">
        <v>2009</v>
      </c>
      <c r="B11480" t="s">
        <v>102</v>
      </c>
      <c r="C11480" t="s">
        <v>23</v>
      </c>
      <c r="D11480" t="s">
        <v>39</v>
      </c>
      <c r="E11480">
        <v>0</v>
      </c>
    </row>
    <row r="11481" spans="1:5" hidden="1">
      <c r="A11481">
        <v>2009</v>
      </c>
      <c r="B11481" t="s">
        <v>102</v>
      </c>
      <c r="C11481" t="s">
        <v>23</v>
      </c>
      <c r="D11481" t="s">
        <v>40</v>
      </c>
      <c r="E11481">
        <v>0</v>
      </c>
    </row>
    <row r="11482" spans="1:5" hidden="1">
      <c r="A11482">
        <v>2009</v>
      </c>
      <c r="B11482" t="s">
        <v>102</v>
      </c>
      <c r="C11482" t="s">
        <v>23</v>
      </c>
      <c r="D11482" t="s">
        <v>41</v>
      </c>
      <c r="E11482">
        <v>0</v>
      </c>
    </row>
    <row r="11483" spans="1:5" hidden="1">
      <c r="A11483">
        <v>2009</v>
      </c>
      <c r="B11483" t="s">
        <v>102</v>
      </c>
      <c r="C11483" t="s">
        <v>23</v>
      </c>
      <c r="D11483" t="s">
        <v>42</v>
      </c>
      <c r="E11483">
        <v>0</v>
      </c>
    </row>
    <row r="11484" spans="1:5" hidden="1">
      <c r="A11484">
        <v>2009</v>
      </c>
      <c r="B11484" t="s">
        <v>102</v>
      </c>
      <c r="C11484" t="s">
        <v>23</v>
      </c>
      <c r="D11484" t="s">
        <v>43</v>
      </c>
      <c r="E11484">
        <v>0</v>
      </c>
    </row>
    <row r="11485" spans="1:5" hidden="1">
      <c r="A11485">
        <v>2009</v>
      </c>
      <c r="B11485" t="s">
        <v>102</v>
      </c>
      <c r="C11485" t="s">
        <v>23</v>
      </c>
      <c r="D11485" t="s">
        <v>44</v>
      </c>
      <c r="E11485">
        <v>7679</v>
      </c>
    </row>
    <row r="11486" spans="1:5" hidden="1">
      <c r="A11486">
        <v>2009</v>
      </c>
      <c r="B11486" t="s">
        <v>102</v>
      </c>
      <c r="C11486" t="s">
        <v>23</v>
      </c>
      <c r="D11486" t="s">
        <v>45</v>
      </c>
      <c r="E11486">
        <v>1029575</v>
      </c>
    </row>
    <row r="11487" spans="1:5" hidden="1">
      <c r="A11487">
        <v>2009</v>
      </c>
      <c r="B11487" t="s">
        <v>102</v>
      </c>
      <c r="C11487" t="s">
        <v>23</v>
      </c>
      <c r="D11487" t="s">
        <v>46</v>
      </c>
      <c r="E11487">
        <v>1010215</v>
      </c>
    </row>
    <row r="11488" spans="1:5" hidden="1">
      <c r="A11488">
        <v>2009</v>
      </c>
      <c r="B11488" t="s">
        <v>102</v>
      </c>
      <c r="C11488" t="s">
        <v>23</v>
      </c>
      <c r="D11488" t="s">
        <v>47</v>
      </c>
      <c r="E11488">
        <v>19360</v>
      </c>
    </row>
    <row r="11489" spans="1:5" hidden="1">
      <c r="A11489">
        <v>2009</v>
      </c>
      <c r="B11489" t="s">
        <v>102</v>
      </c>
      <c r="C11489" t="s">
        <v>23</v>
      </c>
      <c r="D11489" t="s">
        <v>48</v>
      </c>
      <c r="E11489">
        <v>2247123</v>
      </c>
    </row>
    <row r="11490" spans="1:5" hidden="1">
      <c r="A11490">
        <v>2009</v>
      </c>
      <c r="B11490" t="s">
        <v>102</v>
      </c>
      <c r="C11490" t="s">
        <v>23</v>
      </c>
      <c r="D11490" t="s">
        <v>49</v>
      </c>
      <c r="E11490">
        <v>2246358</v>
      </c>
    </row>
    <row r="11491" spans="1:5" hidden="1">
      <c r="A11491">
        <v>2009</v>
      </c>
      <c r="B11491" t="s">
        <v>102</v>
      </c>
      <c r="C11491" t="s">
        <v>23</v>
      </c>
      <c r="D11491" t="s">
        <v>50</v>
      </c>
      <c r="E11491">
        <v>1377474</v>
      </c>
    </row>
    <row r="11492" spans="1:5" hidden="1">
      <c r="A11492">
        <v>2009</v>
      </c>
      <c r="B11492" t="s">
        <v>102</v>
      </c>
      <c r="C11492" t="s">
        <v>23</v>
      </c>
      <c r="D11492" t="s">
        <v>51</v>
      </c>
      <c r="E11492">
        <v>158770</v>
      </c>
    </row>
    <row r="11493" spans="1:5" hidden="1">
      <c r="A11493">
        <v>2009</v>
      </c>
      <c r="B11493" t="s">
        <v>102</v>
      </c>
      <c r="C11493" t="s">
        <v>23</v>
      </c>
      <c r="D11493" t="s">
        <v>52</v>
      </c>
      <c r="E11493">
        <v>599263</v>
      </c>
    </row>
    <row r="11494" spans="1:5" hidden="1">
      <c r="A11494">
        <v>2009</v>
      </c>
      <c r="B11494" t="s">
        <v>102</v>
      </c>
      <c r="C11494" t="s">
        <v>23</v>
      </c>
      <c r="D11494" t="s">
        <v>53</v>
      </c>
      <c r="E11494">
        <v>110850</v>
      </c>
    </row>
    <row r="11495" spans="1:5" hidden="1">
      <c r="A11495">
        <v>2009</v>
      </c>
      <c r="B11495" t="s">
        <v>102</v>
      </c>
      <c r="C11495" t="s">
        <v>23</v>
      </c>
      <c r="D11495" t="s">
        <v>54</v>
      </c>
      <c r="E11495">
        <v>0</v>
      </c>
    </row>
    <row r="11496" spans="1:5" hidden="1">
      <c r="A11496">
        <v>2009</v>
      </c>
      <c r="B11496" t="s">
        <v>102</v>
      </c>
      <c r="C11496" t="s">
        <v>23</v>
      </c>
      <c r="D11496" t="s">
        <v>55</v>
      </c>
      <c r="E11496">
        <v>764</v>
      </c>
    </row>
    <row r="11497" spans="1:5" hidden="1">
      <c r="A11497">
        <v>2009</v>
      </c>
      <c r="B11497" t="s">
        <v>102</v>
      </c>
      <c r="C11497" t="s">
        <v>23</v>
      </c>
      <c r="D11497" t="s">
        <v>59</v>
      </c>
      <c r="E11497">
        <v>538715</v>
      </c>
    </row>
    <row r="11498" spans="1:5" hidden="1">
      <c r="A11498">
        <v>2009</v>
      </c>
      <c r="B11498" t="s">
        <v>102</v>
      </c>
      <c r="C11498" t="s">
        <v>23</v>
      </c>
      <c r="D11498" t="s">
        <v>60</v>
      </c>
      <c r="E11498">
        <v>47705</v>
      </c>
    </row>
    <row r="11499" spans="1:5" hidden="1">
      <c r="A11499">
        <v>2009</v>
      </c>
      <c r="B11499" t="s">
        <v>102</v>
      </c>
      <c r="C11499" t="s">
        <v>23</v>
      </c>
      <c r="D11499" t="s">
        <v>64</v>
      </c>
      <c r="E11499">
        <v>491010</v>
      </c>
    </row>
    <row r="11500" spans="1:5" hidden="1">
      <c r="A11500">
        <v>2009</v>
      </c>
      <c r="B11500" t="s">
        <v>102</v>
      </c>
      <c r="C11500" t="s">
        <v>23</v>
      </c>
      <c r="D11500" t="s">
        <v>66</v>
      </c>
      <c r="E11500">
        <v>0</v>
      </c>
    </row>
    <row r="11501" spans="1:5" hidden="1">
      <c r="A11501">
        <v>2009</v>
      </c>
      <c r="B11501" t="s">
        <v>102</v>
      </c>
      <c r="C11501" t="s">
        <v>23</v>
      </c>
      <c r="D11501" t="s">
        <v>67</v>
      </c>
      <c r="E11501">
        <v>0</v>
      </c>
    </row>
    <row r="11502" spans="1:5" hidden="1">
      <c r="A11502">
        <v>2009</v>
      </c>
      <c r="B11502" t="s">
        <v>102</v>
      </c>
      <c r="C11502" t="s">
        <v>23</v>
      </c>
      <c r="D11502" t="s">
        <v>68</v>
      </c>
      <c r="E11502">
        <v>0</v>
      </c>
    </row>
    <row r="11503" spans="1:5" hidden="1">
      <c r="A11503">
        <v>2009</v>
      </c>
      <c r="B11503" t="s">
        <v>102</v>
      </c>
      <c r="C11503" t="s">
        <v>23</v>
      </c>
      <c r="D11503" t="s">
        <v>70</v>
      </c>
      <c r="E11503">
        <v>0</v>
      </c>
    </row>
    <row r="11504" spans="1:5" hidden="1">
      <c r="A11504">
        <v>2009</v>
      </c>
      <c r="B11504" t="s">
        <v>102</v>
      </c>
      <c r="C11504" t="s">
        <v>23</v>
      </c>
      <c r="D11504" t="s">
        <v>71</v>
      </c>
      <c r="E11504">
        <v>0</v>
      </c>
    </row>
    <row r="11505" spans="1:5" hidden="1">
      <c r="A11505">
        <v>2009</v>
      </c>
      <c r="B11505" t="s">
        <v>102</v>
      </c>
      <c r="C11505" t="s">
        <v>23</v>
      </c>
      <c r="D11505" t="s">
        <v>72</v>
      </c>
      <c r="E11505">
        <v>2304322</v>
      </c>
    </row>
    <row r="11506" spans="1:5" hidden="1">
      <c r="A11506">
        <v>2009</v>
      </c>
      <c r="B11506" t="s">
        <v>102</v>
      </c>
      <c r="C11506" t="s">
        <v>23</v>
      </c>
      <c r="D11506" t="s">
        <v>73</v>
      </c>
      <c r="E11506">
        <v>10718753</v>
      </c>
    </row>
    <row r="11507" spans="1:5" hidden="1">
      <c r="A11507">
        <v>2009</v>
      </c>
      <c r="B11507" t="s">
        <v>102</v>
      </c>
      <c r="C11507" t="s">
        <v>23</v>
      </c>
      <c r="D11507" t="s">
        <v>74</v>
      </c>
      <c r="E11507">
        <v>10718753</v>
      </c>
    </row>
    <row r="11508" spans="1:5" hidden="1">
      <c r="A11508">
        <v>2009</v>
      </c>
      <c r="B11508" t="s">
        <v>102</v>
      </c>
      <c r="C11508" t="s">
        <v>23</v>
      </c>
      <c r="D11508" t="s">
        <v>76</v>
      </c>
      <c r="E11508">
        <v>430044</v>
      </c>
    </row>
    <row r="11509" spans="1:5" hidden="1">
      <c r="A11509">
        <v>2009</v>
      </c>
      <c r="B11509" t="s">
        <v>102</v>
      </c>
      <c r="C11509" t="s">
        <v>23</v>
      </c>
      <c r="D11509" t="s">
        <v>77</v>
      </c>
      <c r="E11509">
        <v>486134</v>
      </c>
    </row>
    <row r="11510" spans="1:5" hidden="1">
      <c r="A11510">
        <v>2009</v>
      </c>
      <c r="B11510" t="s">
        <v>102</v>
      </c>
      <c r="C11510" t="s">
        <v>23</v>
      </c>
      <c r="D11510" t="s">
        <v>78</v>
      </c>
      <c r="E11510">
        <v>505432</v>
      </c>
    </row>
    <row r="11511" spans="1:5" hidden="1">
      <c r="A11511">
        <v>2009</v>
      </c>
      <c r="B11511" t="s">
        <v>102</v>
      </c>
      <c r="C11511" t="s">
        <v>23</v>
      </c>
      <c r="D11511" t="s">
        <v>79</v>
      </c>
      <c r="E11511">
        <v>-75388</v>
      </c>
    </row>
    <row r="11512" spans="1:5" hidden="1">
      <c r="A11512">
        <v>2009</v>
      </c>
      <c r="B11512" t="s">
        <v>102</v>
      </c>
      <c r="C11512" t="s">
        <v>23</v>
      </c>
      <c r="D11512" t="s">
        <v>80</v>
      </c>
      <c r="E11512">
        <v>0</v>
      </c>
    </row>
    <row r="11513" spans="1:5" hidden="1">
      <c r="A11513">
        <v>2009</v>
      </c>
      <c r="B11513" t="s">
        <v>102</v>
      </c>
      <c r="C11513" t="s">
        <v>81</v>
      </c>
      <c r="D11513" t="s">
        <v>24</v>
      </c>
      <c r="E11513">
        <v>9232144</v>
      </c>
    </row>
    <row r="11514" spans="1:5" hidden="1">
      <c r="A11514">
        <v>2009</v>
      </c>
      <c r="B11514" t="s">
        <v>102</v>
      </c>
      <c r="C11514" t="s">
        <v>81</v>
      </c>
      <c r="D11514" t="s">
        <v>25</v>
      </c>
      <c r="E11514">
        <v>7695899</v>
      </c>
    </row>
    <row r="11515" spans="1:5" hidden="1">
      <c r="A11515">
        <v>2009</v>
      </c>
      <c r="B11515" t="s">
        <v>102</v>
      </c>
      <c r="C11515" t="s">
        <v>81</v>
      </c>
      <c r="D11515" t="s">
        <v>26</v>
      </c>
      <c r="E11515">
        <v>1536245</v>
      </c>
    </row>
    <row r="11516" spans="1:5" hidden="1">
      <c r="A11516">
        <v>2009</v>
      </c>
      <c r="B11516" t="s">
        <v>102</v>
      </c>
      <c r="C11516" t="s">
        <v>81</v>
      </c>
      <c r="D11516" t="s">
        <v>30</v>
      </c>
      <c r="E11516">
        <v>153720</v>
      </c>
    </row>
    <row r="11517" spans="1:5" hidden="1">
      <c r="A11517">
        <v>2009</v>
      </c>
      <c r="B11517" t="s">
        <v>102</v>
      </c>
      <c r="C11517" t="s">
        <v>81</v>
      </c>
      <c r="D11517" t="s">
        <v>32</v>
      </c>
      <c r="E11517">
        <v>153720</v>
      </c>
    </row>
    <row r="11518" spans="1:5" hidden="1">
      <c r="A11518">
        <v>2009</v>
      </c>
      <c r="B11518" t="s">
        <v>102</v>
      </c>
      <c r="C11518" t="s">
        <v>81</v>
      </c>
      <c r="D11518" t="s">
        <v>33</v>
      </c>
      <c r="E11518">
        <v>1503570</v>
      </c>
    </row>
    <row r="11519" spans="1:5" hidden="1">
      <c r="A11519">
        <v>2009</v>
      </c>
      <c r="B11519" t="s">
        <v>102</v>
      </c>
      <c r="C11519" t="s">
        <v>81</v>
      </c>
      <c r="D11519" t="s">
        <v>34</v>
      </c>
      <c r="E11519">
        <v>183726</v>
      </c>
    </row>
    <row r="11520" spans="1:5" hidden="1">
      <c r="A11520">
        <v>2009</v>
      </c>
      <c r="B11520" t="s">
        <v>102</v>
      </c>
      <c r="C11520" t="s">
        <v>81</v>
      </c>
      <c r="D11520" t="s">
        <v>35</v>
      </c>
      <c r="E11520">
        <v>157003</v>
      </c>
    </row>
    <row r="11521" spans="1:5" hidden="1">
      <c r="A11521">
        <v>2009</v>
      </c>
      <c r="B11521" t="s">
        <v>102</v>
      </c>
      <c r="C11521" t="s">
        <v>81</v>
      </c>
      <c r="D11521" t="s">
        <v>36</v>
      </c>
      <c r="E11521">
        <v>1185490</v>
      </c>
    </row>
    <row r="11522" spans="1:5" hidden="1">
      <c r="A11522">
        <v>2009</v>
      </c>
      <c r="B11522" t="s">
        <v>102</v>
      </c>
      <c r="C11522" t="s">
        <v>81</v>
      </c>
      <c r="D11522" t="s">
        <v>37</v>
      </c>
      <c r="E11522">
        <v>686769</v>
      </c>
    </row>
    <row r="11523" spans="1:5" hidden="1">
      <c r="A11523">
        <v>2009</v>
      </c>
      <c r="B11523" t="s">
        <v>102</v>
      </c>
      <c r="C11523" t="s">
        <v>81</v>
      </c>
      <c r="D11523" t="s">
        <v>38</v>
      </c>
      <c r="E11523">
        <v>498721</v>
      </c>
    </row>
    <row r="11524" spans="1:5" hidden="1">
      <c r="A11524">
        <v>2009</v>
      </c>
      <c r="B11524" t="s">
        <v>102</v>
      </c>
      <c r="C11524" t="s">
        <v>81</v>
      </c>
      <c r="D11524" t="s">
        <v>39</v>
      </c>
      <c r="E11524">
        <v>0</v>
      </c>
    </row>
    <row r="11525" spans="1:5" hidden="1">
      <c r="A11525">
        <v>2009</v>
      </c>
      <c r="B11525" t="s">
        <v>102</v>
      </c>
      <c r="C11525" t="s">
        <v>81</v>
      </c>
      <c r="D11525" t="s">
        <v>40</v>
      </c>
      <c r="E11525">
        <v>114638</v>
      </c>
    </row>
    <row r="11526" spans="1:5" hidden="1">
      <c r="A11526">
        <v>2009</v>
      </c>
      <c r="B11526" t="s">
        <v>102</v>
      </c>
      <c r="C11526" t="s">
        <v>81</v>
      </c>
      <c r="D11526" t="s">
        <v>41</v>
      </c>
      <c r="E11526">
        <v>3788</v>
      </c>
    </row>
    <row r="11527" spans="1:5" hidden="1">
      <c r="A11527">
        <v>2009</v>
      </c>
      <c r="B11527" t="s">
        <v>102</v>
      </c>
      <c r="C11527" t="s">
        <v>81</v>
      </c>
      <c r="D11527" t="s">
        <v>42</v>
      </c>
      <c r="E11527">
        <v>110850</v>
      </c>
    </row>
    <row r="11528" spans="1:5" hidden="1">
      <c r="A11528">
        <v>2009</v>
      </c>
      <c r="B11528" t="s">
        <v>102</v>
      </c>
      <c r="C11528" t="s">
        <v>81</v>
      </c>
      <c r="D11528" t="s">
        <v>43</v>
      </c>
      <c r="E11528">
        <v>0</v>
      </c>
    </row>
    <row r="11529" spans="1:5" hidden="1">
      <c r="A11529">
        <v>2009</v>
      </c>
      <c r="B11529" t="s">
        <v>102</v>
      </c>
      <c r="C11529" t="s">
        <v>81</v>
      </c>
      <c r="D11529" t="s">
        <v>44</v>
      </c>
      <c r="E11529">
        <v>19716</v>
      </c>
    </row>
    <row r="11530" spans="1:5" hidden="1">
      <c r="A11530">
        <v>2009</v>
      </c>
      <c r="B11530" t="s">
        <v>102</v>
      </c>
      <c r="C11530" t="s">
        <v>81</v>
      </c>
      <c r="D11530" t="s">
        <v>48</v>
      </c>
      <c r="E11530">
        <v>4505449</v>
      </c>
    </row>
    <row r="11531" spans="1:5" hidden="1">
      <c r="A11531">
        <v>2009</v>
      </c>
      <c r="B11531" t="s">
        <v>102</v>
      </c>
      <c r="C11531" t="s">
        <v>81</v>
      </c>
      <c r="D11531" t="s">
        <v>49</v>
      </c>
      <c r="E11531">
        <v>764</v>
      </c>
    </row>
    <row r="11532" spans="1:5" hidden="1">
      <c r="A11532">
        <v>2009</v>
      </c>
      <c r="B11532" t="s">
        <v>102</v>
      </c>
      <c r="C11532" t="s">
        <v>81</v>
      </c>
      <c r="D11532" t="s">
        <v>50</v>
      </c>
      <c r="E11532">
        <v>0</v>
      </c>
    </row>
    <row r="11533" spans="1:5" hidden="1">
      <c r="A11533">
        <v>2009</v>
      </c>
      <c r="B11533" t="s">
        <v>102</v>
      </c>
      <c r="C11533" t="s">
        <v>81</v>
      </c>
      <c r="D11533" t="s">
        <v>51</v>
      </c>
      <c r="E11533">
        <v>764</v>
      </c>
    </row>
    <row r="11534" spans="1:5" hidden="1">
      <c r="A11534">
        <v>2009</v>
      </c>
      <c r="B11534" t="s">
        <v>102</v>
      </c>
      <c r="C11534" t="s">
        <v>81</v>
      </c>
      <c r="D11534" t="s">
        <v>52</v>
      </c>
      <c r="E11534">
        <v>0</v>
      </c>
    </row>
    <row r="11535" spans="1:5" hidden="1">
      <c r="A11535">
        <v>2009</v>
      </c>
      <c r="B11535" t="s">
        <v>102</v>
      </c>
      <c r="C11535" t="s">
        <v>81</v>
      </c>
      <c r="D11535" t="s">
        <v>53</v>
      </c>
      <c r="E11535">
        <v>0</v>
      </c>
    </row>
    <row r="11536" spans="1:5" hidden="1">
      <c r="A11536">
        <v>2009</v>
      </c>
      <c r="B11536" t="s">
        <v>102</v>
      </c>
      <c r="C11536" t="s">
        <v>81</v>
      </c>
      <c r="D11536" t="s">
        <v>54</v>
      </c>
      <c r="E11536">
        <v>0</v>
      </c>
    </row>
    <row r="11537" spans="1:5" hidden="1">
      <c r="A11537">
        <v>2009</v>
      </c>
      <c r="B11537" t="s">
        <v>102</v>
      </c>
      <c r="C11537" t="s">
        <v>81</v>
      </c>
      <c r="D11537" t="s">
        <v>55</v>
      </c>
      <c r="E11537">
        <v>2610883</v>
      </c>
    </row>
    <row r="11538" spans="1:5" hidden="1">
      <c r="A11538">
        <v>2009</v>
      </c>
      <c r="B11538" t="s">
        <v>102</v>
      </c>
      <c r="C11538" t="s">
        <v>81</v>
      </c>
      <c r="D11538" t="s">
        <v>56</v>
      </c>
      <c r="E11538">
        <v>1893801</v>
      </c>
    </row>
    <row r="11539" spans="1:5" hidden="1">
      <c r="A11539">
        <v>2009</v>
      </c>
      <c r="B11539" t="s">
        <v>102</v>
      </c>
      <c r="C11539" t="s">
        <v>81</v>
      </c>
      <c r="D11539" t="s">
        <v>57</v>
      </c>
      <c r="E11539">
        <v>1592552</v>
      </c>
    </row>
    <row r="11540" spans="1:5" hidden="1">
      <c r="A11540">
        <v>2009</v>
      </c>
      <c r="B11540" t="s">
        <v>102</v>
      </c>
      <c r="C11540" t="s">
        <v>81</v>
      </c>
      <c r="D11540" t="s">
        <v>58</v>
      </c>
      <c r="E11540">
        <v>301249</v>
      </c>
    </row>
    <row r="11541" spans="1:5" hidden="1">
      <c r="A11541">
        <v>2009</v>
      </c>
      <c r="B11541" t="s">
        <v>102</v>
      </c>
      <c r="C11541" t="s">
        <v>81</v>
      </c>
      <c r="D11541" t="s">
        <v>59</v>
      </c>
      <c r="E11541">
        <v>1102096</v>
      </c>
    </row>
    <row r="11542" spans="1:5" hidden="1">
      <c r="A11542">
        <v>2009</v>
      </c>
      <c r="B11542" t="s">
        <v>102</v>
      </c>
      <c r="C11542" t="s">
        <v>81</v>
      </c>
      <c r="D11542" t="s">
        <v>61</v>
      </c>
      <c r="E11542">
        <v>40884</v>
      </c>
    </row>
    <row r="11543" spans="1:5" hidden="1">
      <c r="A11543">
        <v>2009</v>
      </c>
      <c r="B11543" t="s">
        <v>102</v>
      </c>
      <c r="C11543" t="s">
        <v>81</v>
      </c>
      <c r="D11543" t="s">
        <v>64</v>
      </c>
      <c r="E11543">
        <v>1061212</v>
      </c>
    </row>
    <row r="11544" spans="1:5" hidden="1">
      <c r="A11544">
        <v>2009</v>
      </c>
      <c r="B11544" t="s">
        <v>102</v>
      </c>
      <c r="C11544" t="s">
        <v>81</v>
      </c>
      <c r="D11544" t="s">
        <v>66</v>
      </c>
      <c r="E11544">
        <v>345797</v>
      </c>
    </row>
    <row r="11545" spans="1:5" hidden="1">
      <c r="A11545">
        <v>2009</v>
      </c>
      <c r="B11545" t="s">
        <v>102</v>
      </c>
      <c r="C11545" t="s">
        <v>81</v>
      </c>
      <c r="D11545" t="s">
        <v>67</v>
      </c>
      <c r="E11545">
        <v>0</v>
      </c>
    </row>
    <row r="11546" spans="1:5" hidden="1">
      <c r="A11546">
        <v>2009</v>
      </c>
      <c r="B11546" t="s">
        <v>102</v>
      </c>
      <c r="C11546" t="s">
        <v>81</v>
      </c>
      <c r="D11546" t="s">
        <v>69</v>
      </c>
      <c r="E11546">
        <v>0</v>
      </c>
    </row>
    <row r="11547" spans="1:5" hidden="1">
      <c r="A11547">
        <v>2009</v>
      </c>
      <c r="B11547" t="s">
        <v>102</v>
      </c>
      <c r="C11547" t="s">
        <v>81</v>
      </c>
      <c r="D11547" t="s">
        <v>70</v>
      </c>
      <c r="E11547">
        <v>0</v>
      </c>
    </row>
    <row r="11548" spans="1:5" hidden="1">
      <c r="A11548">
        <v>2009</v>
      </c>
      <c r="B11548" t="s">
        <v>102</v>
      </c>
      <c r="C11548" t="s">
        <v>81</v>
      </c>
      <c r="D11548" t="s">
        <v>86</v>
      </c>
      <c r="E11548">
        <v>4276645</v>
      </c>
    </row>
    <row r="11549" spans="1:5" hidden="1">
      <c r="A11549">
        <v>2009</v>
      </c>
      <c r="B11549" t="s">
        <v>102</v>
      </c>
      <c r="C11549" t="s">
        <v>81</v>
      </c>
      <c r="D11549" t="s">
        <v>87</v>
      </c>
      <c r="E11549">
        <v>2756014</v>
      </c>
    </row>
    <row r="11550" spans="1:5" hidden="1">
      <c r="A11550">
        <v>2009</v>
      </c>
      <c r="B11550" t="s">
        <v>102</v>
      </c>
      <c r="C11550" t="s">
        <v>81</v>
      </c>
      <c r="D11550" t="s">
        <v>88</v>
      </c>
      <c r="E11550">
        <v>1520632</v>
      </c>
    </row>
    <row r="11551" spans="1:5" hidden="1">
      <c r="A11551">
        <v>2009</v>
      </c>
      <c r="B11551" t="s">
        <v>102</v>
      </c>
      <c r="C11551" t="s">
        <v>81</v>
      </c>
      <c r="D11551" t="s">
        <v>77</v>
      </c>
      <c r="E11551">
        <v>486134</v>
      </c>
    </row>
    <row r="11552" spans="1:5" hidden="1">
      <c r="A11552">
        <v>2009</v>
      </c>
      <c r="B11552" t="s">
        <v>103</v>
      </c>
      <c r="C11552" t="s">
        <v>7</v>
      </c>
      <c r="D11552" t="s">
        <v>263</v>
      </c>
      <c r="E11552">
        <v>-201355</v>
      </c>
    </row>
    <row r="11553" spans="1:6" hidden="1">
      <c r="A11553">
        <v>2009</v>
      </c>
      <c r="B11553" t="s">
        <v>103</v>
      </c>
      <c r="C11553" t="s">
        <v>7</v>
      </c>
      <c r="D11553" t="s">
        <v>8</v>
      </c>
      <c r="E11553">
        <v>0</v>
      </c>
      <c r="F11553">
        <v>20</v>
      </c>
    </row>
    <row r="11554" spans="1:6" hidden="1">
      <c r="A11554">
        <v>2009</v>
      </c>
      <c r="B11554" t="s">
        <v>103</v>
      </c>
      <c r="C11554" t="s">
        <v>7</v>
      </c>
      <c r="D11554" t="s">
        <v>9</v>
      </c>
      <c r="E11554">
        <v>0</v>
      </c>
      <c r="F11554">
        <v>20</v>
      </c>
    </row>
    <row r="11555" spans="1:6" hidden="1">
      <c r="A11555">
        <v>2009</v>
      </c>
      <c r="B11555" t="s">
        <v>103</v>
      </c>
      <c r="C11555" t="s">
        <v>10</v>
      </c>
      <c r="D11555" t="s">
        <v>11</v>
      </c>
      <c r="E11555">
        <v>1303648</v>
      </c>
    </row>
    <row r="11556" spans="1:6" hidden="1">
      <c r="A11556">
        <v>2009</v>
      </c>
      <c r="B11556" t="s">
        <v>103</v>
      </c>
      <c r="C11556" t="s">
        <v>10</v>
      </c>
      <c r="D11556" t="s">
        <v>91</v>
      </c>
      <c r="E11556">
        <v>2047051</v>
      </c>
    </row>
    <row r="11557" spans="1:6" hidden="1">
      <c r="A11557">
        <v>2009</v>
      </c>
      <c r="B11557" t="s">
        <v>103</v>
      </c>
      <c r="C11557" t="s">
        <v>10</v>
      </c>
      <c r="D11557" t="s">
        <v>92</v>
      </c>
      <c r="E11557">
        <v>1546472</v>
      </c>
    </row>
    <row r="11558" spans="1:6" hidden="1">
      <c r="A11558">
        <v>2009</v>
      </c>
      <c r="B11558" t="s">
        <v>103</v>
      </c>
      <c r="C11558" t="s">
        <v>10</v>
      </c>
      <c r="D11558" t="s">
        <v>14</v>
      </c>
      <c r="E11558">
        <v>1937525</v>
      </c>
    </row>
    <row r="11559" spans="1:6" hidden="1">
      <c r="A11559">
        <v>2009</v>
      </c>
      <c r="B11559" t="s">
        <v>103</v>
      </c>
      <c r="C11559" t="s">
        <v>10</v>
      </c>
      <c r="D11559" t="s">
        <v>15</v>
      </c>
      <c r="E11559">
        <v>735426</v>
      </c>
    </row>
    <row r="11560" spans="1:6" hidden="1">
      <c r="A11560">
        <v>2009</v>
      </c>
      <c r="B11560" t="s">
        <v>103</v>
      </c>
      <c r="C11560" t="s">
        <v>10</v>
      </c>
      <c r="D11560" t="s">
        <v>16</v>
      </c>
      <c r="E11560">
        <v>1202099</v>
      </c>
    </row>
    <row r="11561" spans="1:6" hidden="1">
      <c r="A11561">
        <v>2009</v>
      </c>
      <c r="B11561" t="s">
        <v>103</v>
      </c>
      <c r="C11561" t="s">
        <v>10</v>
      </c>
      <c r="D11561" t="s">
        <v>17</v>
      </c>
      <c r="E11561">
        <v>0</v>
      </c>
      <c r="F11561">
        <v>20</v>
      </c>
    </row>
    <row r="11562" spans="1:6" hidden="1">
      <c r="A11562">
        <v>2009</v>
      </c>
      <c r="B11562" t="s">
        <v>103</v>
      </c>
      <c r="C11562" t="s">
        <v>10</v>
      </c>
      <c r="D11562" t="s">
        <v>18</v>
      </c>
      <c r="E11562">
        <v>12268068</v>
      </c>
    </row>
    <row r="11563" spans="1:6" hidden="1">
      <c r="A11563">
        <v>2009</v>
      </c>
      <c r="B11563" t="s">
        <v>103</v>
      </c>
      <c r="C11563" t="s">
        <v>10</v>
      </c>
      <c r="D11563" t="s">
        <v>19</v>
      </c>
      <c r="E11563">
        <v>12415636</v>
      </c>
    </row>
    <row r="11564" spans="1:6" hidden="1">
      <c r="A11564">
        <v>2009</v>
      </c>
      <c r="B11564" t="s">
        <v>103</v>
      </c>
      <c r="C11564" t="s">
        <v>10</v>
      </c>
      <c r="D11564" t="s">
        <v>20</v>
      </c>
      <c r="E11564">
        <v>14070984</v>
      </c>
    </row>
    <row r="11565" spans="1:6" hidden="1">
      <c r="A11565">
        <v>2009</v>
      </c>
      <c r="B11565" t="s">
        <v>103</v>
      </c>
      <c r="C11565" t="s">
        <v>10</v>
      </c>
      <c r="D11565" t="s">
        <v>21</v>
      </c>
      <c r="E11565">
        <v>1804227</v>
      </c>
    </row>
    <row r="11566" spans="1:6" hidden="1">
      <c r="A11566">
        <v>2009</v>
      </c>
      <c r="B11566" t="s">
        <v>103</v>
      </c>
      <c r="C11566" t="s">
        <v>10</v>
      </c>
      <c r="D11566" t="s">
        <v>22</v>
      </c>
      <c r="E11566">
        <v>1296445</v>
      </c>
    </row>
    <row r="11567" spans="1:6" hidden="1">
      <c r="A11567">
        <v>2009</v>
      </c>
      <c r="B11567" t="s">
        <v>103</v>
      </c>
      <c r="C11567" t="s">
        <v>23</v>
      </c>
      <c r="D11567" t="s">
        <v>24</v>
      </c>
      <c r="E11567">
        <v>261593</v>
      </c>
    </row>
    <row r="11568" spans="1:6" hidden="1">
      <c r="A11568">
        <v>2009</v>
      </c>
      <c r="B11568" t="s">
        <v>103</v>
      </c>
      <c r="C11568" t="s">
        <v>23</v>
      </c>
      <c r="D11568" t="s">
        <v>25</v>
      </c>
      <c r="E11568">
        <v>237747</v>
      </c>
    </row>
    <row r="11569" spans="1:5" hidden="1">
      <c r="A11569">
        <v>2009</v>
      </c>
      <c r="B11569" t="s">
        <v>103</v>
      </c>
      <c r="C11569" t="s">
        <v>23</v>
      </c>
      <c r="D11569" t="s">
        <v>26</v>
      </c>
      <c r="E11569">
        <v>23846</v>
      </c>
    </row>
    <row r="11570" spans="1:5" hidden="1">
      <c r="A11570">
        <v>2009</v>
      </c>
      <c r="B11570" t="s">
        <v>103</v>
      </c>
      <c r="C11570" t="s">
        <v>23</v>
      </c>
      <c r="D11570" t="s">
        <v>27</v>
      </c>
      <c r="E11570">
        <v>1652</v>
      </c>
    </row>
    <row r="11571" spans="1:5" hidden="1">
      <c r="A11571">
        <v>2009</v>
      </c>
      <c r="B11571" t="s">
        <v>103</v>
      </c>
      <c r="C11571" t="s">
        <v>23</v>
      </c>
      <c r="D11571" t="s">
        <v>29</v>
      </c>
      <c r="E11571">
        <v>1652</v>
      </c>
    </row>
    <row r="11572" spans="1:5" hidden="1">
      <c r="A11572">
        <v>2009</v>
      </c>
      <c r="B11572" t="s">
        <v>103</v>
      </c>
      <c r="C11572" t="s">
        <v>23</v>
      </c>
      <c r="D11572" t="s">
        <v>33</v>
      </c>
      <c r="E11572">
        <v>409103</v>
      </c>
    </row>
    <row r="11573" spans="1:5" hidden="1">
      <c r="A11573">
        <v>2009</v>
      </c>
      <c r="B11573" t="s">
        <v>103</v>
      </c>
      <c r="C11573" t="s">
        <v>23</v>
      </c>
      <c r="D11573" t="s">
        <v>34</v>
      </c>
      <c r="E11573">
        <v>401425</v>
      </c>
    </row>
    <row r="11574" spans="1:5" hidden="1">
      <c r="A11574">
        <v>2009</v>
      </c>
      <c r="B11574" t="s">
        <v>103</v>
      </c>
      <c r="C11574" t="s">
        <v>23</v>
      </c>
      <c r="D11574" t="s">
        <v>35</v>
      </c>
      <c r="E11574">
        <v>469807</v>
      </c>
    </row>
    <row r="11575" spans="1:5" hidden="1">
      <c r="A11575">
        <v>2009</v>
      </c>
      <c r="B11575" t="s">
        <v>103</v>
      </c>
      <c r="C11575" t="s">
        <v>23</v>
      </c>
      <c r="D11575" t="s">
        <v>39</v>
      </c>
      <c r="E11575">
        <v>0</v>
      </c>
    </row>
    <row r="11576" spans="1:5" hidden="1">
      <c r="A11576">
        <v>2009</v>
      </c>
      <c r="B11576" t="s">
        <v>103</v>
      </c>
      <c r="C11576" t="s">
        <v>23</v>
      </c>
      <c r="D11576" t="s">
        <v>40</v>
      </c>
      <c r="E11576">
        <v>0</v>
      </c>
    </row>
    <row r="11577" spans="1:5" hidden="1">
      <c r="A11577">
        <v>2009</v>
      </c>
      <c r="B11577" t="s">
        <v>103</v>
      </c>
      <c r="C11577" t="s">
        <v>23</v>
      </c>
      <c r="D11577" t="s">
        <v>41</v>
      </c>
      <c r="E11577">
        <v>0</v>
      </c>
    </row>
    <row r="11578" spans="1:5" hidden="1">
      <c r="A11578">
        <v>2009</v>
      </c>
      <c r="B11578" t="s">
        <v>103</v>
      </c>
      <c r="C11578" t="s">
        <v>23</v>
      </c>
      <c r="D11578" t="s">
        <v>42</v>
      </c>
      <c r="E11578">
        <v>0</v>
      </c>
    </row>
    <row r="11579" spans="1:5" hidden="1">
      <c r="A11579">
        <v>2009</v>
      </c>
      <c r="B11579" t="s">
        <v>103</v>
      </c>
      <c r="C11579" t="s">
        <v>23</v>
      </c>
      <c r="D11579" t="s">
        <v>43</v>
      </c>
      <c r="E11579">
        <v>0</v>
      </c>
    </row>
    <row r="11580" spans="1:5" hidden="1">
      <c r="A11580">
        <v>2009</v>
      </c>
      <c r="B11580" t="s">
        <v>103</v>
      </c>
      <c r="C11580" t="s">
        <v>23</v>
      </c>
      <c r="D11580" t="s">
        <v>44</v>
      </c>
      <c r="E11580">
        <v>7679</v>
      </c>
    </row>
    <row r="11581" spans="1:5" hidden="1">
      <c r="A11581">
        <v>2009</v>
      </c>
      <c r="B11581" t="s">
        <v>103</v>
      </c>
      <c r="C11581" t="s">
        <v>23</v>
      </c>
      <c r="D11581" t="s">
        <v>45</v>
      </c>
      <c r="E11581">
        <v>1029575</v>
      </c>
    </row>
    <row r="11582" spans="1:5" hidden="1">
      <c r="A11582">
        <v>2009</v>
      </c>
      <c r="B11582" t="s">
        <v>103</v>
      </c>
      <c r="C11582" t="s">
        <v>23</v>
      </c>
      <c r="D11582" t="s">
        <v>46</v>
      </c>
      <c r="E11582">
        <v>1010215</v>
      </c>
    </row>
    <row r="11583" spans="1:5" hidden="1">
      <c r="A11583">
        <v>2009</v>
      </c>
      <c r="B11583" t="s">
        <v>103</v>
      </c>
      <c r="C11583" t="s">
        <v>23</v>
      </c>
      <c r="D11583" t="s">
        <v>47</v>
      </c>
      <c r="E11583">
        <v>19360</v>
      </c>
    </row>
    <row r="11584" spans="1:5" hidden="1">
      <c r="A11584">
        <v>2009</v>
      </c>
      <c r="B11584" t="s">
        <v>103</v>
      </c>
      <c r="C11584" t="s">
        <v>23</v>
      </c>
      <c r="D11584" t="s">
        <v>48</v>
      </c>
      <c r="E11584">
        <v>2485937</v>
      </c>
    </row>
    <row r="11585" spans="1:5" hidden="1">
      <c r="A11585">
        <v>2009</v>
      </c>
      <c r="B11585" t="s">
        <v>103</v>
      </c>
      <c r="C11585" t="s">
        <v>23</v>
      </c>
      <c r="D11585" t="s">
        <v>49</v>
      </c>
      <c r="E11585">
        <v>2246358</v>
      </c>
    </row>
    <row r="11586" spans="1:5" hidden="1">
      <c r="A11586">
        <v>2009</v>
      </c>
      <c r="B11586" t="s">
        <v>103</v>
      </c>
      <c r="C11586" t="s">
        <v>23</v>
      </c>
      <c r="D11586" t="s">
        <v>50</v>
      </c>
      <c r="E11586">
        <v>1377474</v>
      </c>
    </row>
    <row r="11587" spans="1:5" hidden="1">
      <c r="A11587">
        <v>2009</v>
      </c>
      <c r="B11587" t="s">
        <v>103</v>
      </c>
      <c r="C11587" t="s">
        <v>23</v>
      </c>
      <c r="D11587" t="s">
        <v>51</v>
      </c>
      <c r="E11587">
        <v>158770</v>
      </c>
    </row>
    <row r="11588" spans="1:5" hidden="1">
      <c r="A11588">
        <v>2009</v>
      </c>
      <c r="B11588" t="s">
        <v>103</v>
      </c>
      <c r="C11588" t="s">
        <v>23</v>
      </c>
      <c r="D11588" t="s">
        <v>52</v>
      </c>
      <c r="E11588">
        <v>599263</v>
      </c>
    </row>
    <row r="11589" spans="1:5" hidden="1">
      <c r="A11589">
        <v>2009</v>
      </c>
      <c r="B11589" t="s">
        <v>103</v>
      </c>
      <c r="C11589" t="s">
        <v>23</v>
      </c>
      <c r="D11589" t="s">
        <v>53</v>
      </c>
      <c r="E11589">
        <v>110850</v>
      </c>
    </row>
    <row r="11590" spans="1:5" hidden="1">
      <c r="A11590">
        <v>2009</v>
      </c>
      <c r="B11590" t="s">
        <v>103</v>
      </c>
      <c r="C11590" t="s">
        <v>23</v>
      </c>
      <c r="D11590" t="s">
        <v>54</v>
      </c>
      <c r="E11590">
        <v>0</v>
      </c>
    </row>
    <row r="11591" spans="1:5" hidden="1">
      <c r="A11591">
        <v>2009</v>
      </c>
      <c r="B11591" t="s">
        <v>103</v>
      </c>
      <c r="C11591" t="s">
        <v>23</v>
      </c>
      <c r="D11591" t="s">
        <v>55</v>
      </c>
      <c r="E11591">
        <v>1125</v>
      </c>
    </row>
    <row r="11592" spans="1:5" hidden="1">
      <c r="A11592">
        <v>2009</v>
      </c>
      <c r="B11592" t="s">
        <v>103</v>
      </c>
      <c r="C11592" t="s">
        <v>23</v>
      </c>
      <c r="D11592" t="s">
        <v>56</v>
      </c>
      <c r="E11592">
        <v>238453</v>
      </c>
    </row>
    <row r="11593" spans="1:5" hidden="1">
      <c r="A11593">
        <v>2009</v>
      </c>
      <c r="B11593" t="s">
        <v>103</v>
      </c>
      <c r="C11593" t="s">
        <v>23</v>
      </c>
      <c r="D11593" t="s">
        <v>57</v>
      </c>
      <c r="E11593">
        <v>165844</v>
      </c>
    </row>
    <row r="11594" spans="1:5" hidden="1">
      <c r="A11594">
        <v>2009</v>
      </c>
      <c r="B11594" t="s">
        <v>103</v>
      </c>
      <c r="C11594" t="s">
        <v>23</v>
      </c>
      <c r="D11594" t="s">
        <v>58</v>
      </c>
      <c r="E11594">
        <v>72609</v>
      </c>
    </row>
    <row r="11595" spans="1:5" hidden="1">
      <c r="A11595">
        <v>2009</v>
      </c>
      <c r="B11595" t="s">
        <v>103</v>
      </c>
      <c r="C11595" t="s">
        <v>23</v>
      </c>
      <c r="D11595" t="s">
        <v>59</v>
      </c>
      <c r="E11595">
        <v>542130</v>
      </c>
    </row>
    <row r="11596" spans="1:5" hidden="1">
      <c r="A11596">
        <v>2009</v>
      </c>
      <c r="B11596" t="s">
        <v>103</v>
      </c>
      <c r="C11596" t="s">
        <v>23</v>
      </c>
      <c r="D11596" t="s">
        <v>60</v>
      </c>
      <c r="E11596">
        <v>47705</v>
      </c>
    </row>
    <row r="11597" spans="1:5" hidden="1">
      <c r="A11597">
        <v>2009</v>
      </c>
      <c r="B11597" t="s">
        <v>103</v>
      </c>
      <c r="C11597" t="s">
        <v>23</v>
      </c>
      <c r="D11597" t="s">
        <v>64</v>
      </c>
      <c r="E11597">
        <v>494425</v>
      </c>
    </row>
    <row r="11598" spans="1:5" hidden="1">
      <c r="A11598">
        <v>2009</v>
      </c>
      <c r="B11598" t="s">
        <v>103</v>
      </c>
      <c r="C11598" t="s">
        <v>23</v>
      </c>
      <c r="D11598" t="s">
        <v>66</v>
      </c>
      <c r="E11598">
        <v>0</v>
      </c>
    </row>
    <row r="11599" spans="1:5" hidden="1">
      <c r="A11599">
        <v>2009</v>
      </c>
      <c r="B11599" t="s">
        <v>103</v>
      </c>
      <c r="C11599" t="s">
        <v>23</v>
      </c>
      <c r="D11599" t="s">
        <v>67</v>
      </c>
      <c r="E11599">
        <v>0</v>
      </c>
    </row>
    <row r="11600" spans="1:5" hidden="1">
      <c r="A11600">
        <v>2009</v>
      </c>
      <c r="B11600" t="s">
        <v>103</v>
      </c>
      <c r="C11600" t="s">
        <v>23</v>
      </c>
      <c r="D11600" t="s">
        <v>68</v>
      </c>
      <c r="E11600">
        <v>0</v>
      </c>
    </row>
    <row r="11601" spans="1:5" hidden="1">
      <c r="A11601">
        <v>2009</v>
      </c>
      <c r="B11601" t="s">
        <v>103</v>
      </c>
      <c r="C11601" t="s">
        <v>23</v>
      </c>
      <c r="D11601" t="s">
        <v>70</v>
      </c>
      <c r="E11601">
        <v>0</v>
      </c>
    </row>
    <row r="11602" spans="1:5" hidden="1">
      <c r="A11602">
        <v>2009</v>
      </c>
      <c r="B11602" t="s">
        <v>103</v>
      </c>
      <c r="C11602" t="s">
        <v>23</v>
      </c>
      <c r="D11602" t="s">
        <v>71</v>
      </c>
      <c r="E11602">
        <v>0</v>
      </c>
    </row>
    <row r="11603" spans="1:5" hidden="1">
      <c r="A11603">
        <v>2009</v>
      </c>
      <c r="B11603" t="s">
        <v>103</v>
      </c>
      <c r="C11603" t="s">
        <v>23</v>
      </c>
      <c r="D11603" t="s">
        <v>72</v>
      </c>
      <c r="E11603">
        <v>2422715</v>
      </c>
    </row>
    <row r="11604" spans="1:5" hidden="1">
      <c r="A11604">
        <v>2009</v>
      </c>
      <c r="B11604" t="s">
        <v>103</v>
      </c>
      <c r="C11604" t="s">
        <v>23</v>
      </c>
      <c r="D11604" t="s">
        <v>73</v>
      </c>
      <c r="E11604">
        <v>10957206</v>
      </c>
    </row>
    <row r="11605" spans="1:5" hidden="1">
      <c r="A11605">
        <v>2009</v>
      </c>
      <c r="B11605" t="s">
        <v>103</v>
      </c>
      <c r="C11605" t="s">
        <v>23</v>
      </c>
      <c r="D11605" t="s">
        <v>74</v>
      </c>
      <c r="E11605">
        <v>10957206</v>
      </c>
    </row>
    <row r="11606" spans="1:5" hidden="1">
      <c r="A11606">
        <v>2009</v>
      </c>
      <c r="B11606" t="s">
        <v>103</v>
      </c>
      <c r="C11606" t="s">
        <v>23</v>
      </c>
      <c r="D11606" t="s">
        <v>76</v>
      </c>
      <c r="E11606">
        <v>507782</v>
      </c>
    </row>
    <row r="11607" spans="1:5" hidden="1">
      <c r="A11607">
        <v>2009</v>
      </c>
      <c r="B11607" t="s">
        <v>103</v>
      </c>
      <c r="C11607" t="s">
        <v>23</v>
      </c>
      <c r="D11607" t="s">
        <v>77</v>
      </c>
      <c r="E11607">
        <v>500579</v>
      </c>
    </row>
    <row r="11608" spans="1:5" hidden="1">
      <c r="A11608">
        <v>2009</v>
      </c>
      <c r="B11608" t="s">
        <v>103</v>
      </c>
      <c r="C11608" t="s">
        <v>23</v>
      </c>
      <c r="D11608" t="s">
        <v>78</v>
      </c>
      <c r="E11608">
        <v>582985</v>
      </c>
    </row>
    <row r="11609" spans="1:5" hidden="1">
      <c r="A11609">
        <v>2009</v>
      </c>
      <c r="B11609" t="s">
        <v>103</v>
      </c>
      <c r="C11609" t="s">
        <v>23</v>
      </c>
      <c r="D11609" t="s">
        <v>79</v>
      </c>
      <c r="E11609">
        <v>-75203</v>
      </c>
    </row>
    <row r="11610" spans="1:5" hidden="1">
      <c r="A11610">
        <v>2009</v>
      </c>
      <c r="B11610" t="s">
        <v>103</v>
      </c>
      <c r="C11610" t="s">
        <v>23</v>
      </c>
      <c r="D11610" t="s">
        <v>80</v>
      </c>
      <c r="E11610">
        <v>0</v>
      </c>
    </row>
    <row r="11611" spans="1:5" hidden="1">
      <c r="A11611">
        <v>2009</v>
      </c>
      <c r="B11611" t="s">
        <v>103</v>
      </c>
      <c r="C11611" t="s">
        <v>81</v>
      </c>
      <c r="D11611" t="s">
        <v>24</v>
      </c>
      <c r="E11611">
        <v>9232144</v>
      </c>
    </row>
    <row r="11612" spans="1:5" hidden="1">
      <c r="A11612">
        <v>2009</v>
      </c>
      <c r="B11612" t="s">
        <v>103</v>
      </c>
      <c r="C11612" t="s">
        <v>81</v>
      </c>
      <c r="D11612" t="s">
        <v>25</v>
      </c>
      <c r="E11612">
        <v>7695899</v>
      </c>
    </row>
    <row r="11613" spans="1:5" hidden="1">
      <c r="A11613">
        <v>2009</v>
      </c>
      <c r="B11613" t="s">
        <v>103</v>
      </c>
      <c r="C11613" t="s">
        <v>81</v>
      </c>
      <c r="D11613" t="s">
        <v>26</v>
      </c>
      <c r="E11613">
        <v>1536245</v>
      </c>
    </row>
    <row r="11614" spans="1:5" hidden="1">
      <c r="A11614">
        <v>2009</v>
      </c>
      <c r="B11614" t="s">
        <v>103</v>
      </c>
      <c r="C11614" t="s">
        <v>81</v>
      </c>
      <c r="D11614" t="s">
        <v>30</v>
      </c>
      <c r="E11614">
        <v>153720</v>
      </c>
    </row>
    <row r="11615" spans="1:5" hidden="1">
      <c r="A11615">
        <v>2009</v>
      </c>
      <c r="B11615" t="s">
        <v>103</v>
      </c>
      <c r="C11615" t="s">
        <v>81</v>
      </c>
      <c r="D11615" t="s">
        <v>32</v>
      </c>
      <c r="E11615">
        <v>153720</v>
      </c>
    </row>
    <row r="11616" spans="1:5" hidden="1">
      <c r="A11616">
        <v>2009</v>
      </c>
      <c r="B11616" t="s">
        <v>103</v>
      </c>
      <c r="C11616" t="s">
        <v>81</v>
      </c>
      <c r="D11616" t="s">
        <v>33</v>
      </c>
      <c r="E11616">
        <v>1507502</v>
      </c>
    </row>
    <row r="11617" spans="1:5" hidden="1">
      <c r="A11617">
        <v>2009</v>
      </c>
      <c r="B11617" t="s">
        <v>103</v>
      </c>
      <c r="C11617" t="s">
        <v>81</v>
      </c>
      <c r="D11617" t="s">
        <v>34</v>
      </c>
      <c r="E11617">
        <v>187658</v>
      </c>
    </row>
    <row r="11618" spans="1:5" hidden="1">
      <c r="A11618">
        <v>2009</v>
      </c>
      <c r="B11618" t="s">
        <v>103</v>
      </c>
      <c r="C11618" t="s">
        <v>81</v>
      </c>
      <c r="D11618" t="s">
        <v>35</v>
      </c>
      <c r="E11618">
        <v>160390</v>
      </c>
    </row>
    <row r="11619" spans="1:5" hidden="1">
      <c r="A11619">
        <v>2009</v>
      </c>
      <c r="B11619" t="s">
        <v>103</v>
      </c>
      <c r="C11619" t="s">
        <v>81</v>
      </c>
      <c r="D11619" t="s">
        <v>36</v>
      </c>
      <c r="E11619">
        <v>1185490</v>
      </c>
    </row>
    <row r="11620" spans="1:5" hidden="1">
      <c r="A11620">
        <v>2009</v>
      </c>
      <c r="B11620" t="s">
        <v>103</v>
      </c>
      <c r="C11620" t="s">
        <v>81</v>
      </c>
      <c r="D11620" t="s">
        <v>37</v>
      </c>
      <c r="E11620">
        <v>686769</v>
      </c>
    </row>
    <row r="11621" spans="1:5" hidden="1">
      <c r="A11621">
        <v>2009</v>
      </c>
      <c r="B11621" t="s">
        <v>103</v>
      </c>
      <c r="C11621" t="s">
        <v>81</v>
      </c>
      <c r="D11621" t="s">
        <v>38</v>
      </c>
      <c r="E11621">
        <v>498721</v>
      </c>
    </row>
    <row r="11622" spans="1:5" hidden="1">
      <c r="A11622">
        <v>2009</v>
      </c>
      <c r="B11622" t="s">
        <v>103</v>
      </c>
      <c r="C11622" t="s">
        <v>81</v>
      </c>
      <c r="D11622" t="s">
        <v>39</v>
      </c>
      <c r="E11622">
        <v>0</v>
      </c>
    </row>
    <row r="11623" spans="1:5" hidden="1">
      <c r="A11623">
        <v>2009</v>
      </c>
      <c r="B11623" t="s">
        <v>103</v>
      </c>
      <c r="C11623" t="s">
        <v>81</v>
      </c>
      <c r="D11623" t="s">
        <v>40</v>
      </c>
      <c r="E11623">
        <v>114638</v>
      </c>
    </row>
    <row r="11624" spans="1:5" hidden="1">
      <c r="A11624">
        <v>2009</v>
      </c>
      <c r="B11624" t="s">
        <v>103</v>
      </c>
      <c r="C11624" t="s">
        <v>81</v>
      </c>
      <c r="D11624" t="s">
        <v>41</v>
      </c>
      <c r="E11624">
        <v>3788</v>
      </c>
    </row>
    <row r="11625" spans="1:5" hidden="1">
      <c r="A11625">
        <v>2009</v>
      </c>
      <c r="B11625" t="s">
        <v>103</v>
      </c>
      <c r="C11625" t="s">
        <v>81</v>
      </c>
      <c r="D11625" t="s">
        <v>42</v>
      </c>
      <c r="E11625">
        <v>110850</v>
      </c>
    </row>
    <row r="11626" spans="1:5" hidden="1">
      <c r="A11626">
        <v>2009</v>
      </c>
      <c r="B11626" t="s">
        <v>103</v>
      </c>
      <c r="C11626" t="s">
        <v>81</v>
      </c>
      <c r="D11626" t="s">
        <v>43</v>
      </c>
      <c r="E11626">
        <v>0</v>
      </c>
    </row>
    <row r="11627" spans="1:5" hidden="1">
      <c r="A11627">
        <v>2009</v>
      </c>
      <c r="B11627" t="s">
        <v>103</v>
      </c>
      <c r="C11627" t="s">
        <v>81</v>
      </c>
      <c r="D11627" t="s">
        <v>44</v>
      </c>
      <c r="E11627">
        <v>19716</v>
      </c>
    </row>
    <row r="11628" spans="1:5" hidden="1">
      <c r="A11628">
        <v>2009</v>
      </c>
      <c r="B11628" t="s">
        <v>103</v>
      </c>
      <c r="C11628" t="s">
        <v>81</v>
      </c>
      <c r="D11628" t="s">
        <v>48</v>
      </c>
      <c r="E11628">
        <v>4505810</v>
      </c>
    </row>
    <row r="11629" spans="1:5" hidden="1">
      <c r="A11629">
        <v>2009</v>
      </c>
      <c r="B11629" t="s">
        <v>103</v>
      </c>
      <c r="C11629" t="s">
        <v>81</v>
      </c>
      <c r="D11629" t="s">
        <v>49</v>
      </c>
      <c r="E11629">
        <v>1125</v>
      </c>
    </row>
    <row r="11630" spans="1:5" hidden="1">
      <c r="A11630">
        <v>2009</v>
      </c>
      <c r="B11630" t="s">
        <v>103</v>
      </c>
      <c r="C11630" t="s">
        <v>81</v>
      </c>
      <c r="D11630" t="s">
        <v>50</v>
      </c>
      <c r="E11630">
        <v>0</v>
      </c>
    </row>
    <row r="11631" spans="1:5" hidden="1">
      <c r="A11631">
        <v>2009</v>
      </c>
      <c r="B11631" t="s">
        <v>103</v>
      </c>
      <c r="C11631" t="s">
        <v>81</v>
      </c>
      <c r="D11631" t="s">
        <v>51</v>
      </c>
      <c r="E11631">
        <v>1125</v>
      </c>
    </row>
    <row r="11632" spans="1:5" hidden="1">
      <c r="A11632">
        <v>2009</v>
      </c>
      <c r="B11632" t="s">
        <v>103</v>
      </c>
      <c r="C11632" t="s">
        <v>81</v>
      </c>
      <c r="D11632" t="s">
        <v>52</v>
      </c>
      <c r="E11632">
        <v>0</v>
      </c>
    </row>
    <row r="11633" spans="1:5" hidden="1">
      <c r="A11633">
        <v>2009</v>
      </c>
      <c r="B11633" t="s">
        <v>103</v>
      </c>
      <c r="C11633" t="s">
        <v>81</v>
      </c>
      <c r="D11633" t="s">
        <v>53</v>
      </c>
      <c r="E11633">
        <v>0</v>
      </c>
    </row>
    <row r="11634" spans="1:5" hidden="1">
      <c r="A11634">
        <v>2009</v>
      </c>
      <c r="B11634" t="s">
        <v>103</v>
      </c>
      <c r="C11634" t="s">
        <v>81</v>
      </c>
      <c r="D11634" t="s">
        <v>54</v>
      </c>
      <c r="E11634">
        <v>0</v>
      </c>
    </row>
    <row r="11635" spans="1:5" hidden="1">
      <c r="A11635">
        <v>2009</v>
      </c>
      <c r="B11635" t="s">
        <v>103</v>
      </c>
      <c r="C11635" t="s">
        <v>81</v>
      </c>
      <c r="D11635" t="s">
        <v>55</v>
      </c>
      <c r="E11635">
        <v>2610883</v>
      </c>
    </row>
    <row r="11636" spans="1:5" hidden="1">
      <c r="A11636">
        <v>2009</v>
      </c>
      <c r="B11636" t="s">
        <v>103</v>
      </c>
      <c r="C11636" t="s">
        <v>81</v>
      </c>
      <c r="D11636" t="s">
        <v>56</v>
      </c>
      <c r="E11636">
        <v>1893801</v>
      </c>
    </row>
    <row r="11637" spans="1:5" hidden="1">
      <c r="A11637">
        <v>2009</v>
      </c>
      <c r="B11637" t="s">
        <v>103</v>
      </c>
      <c r="C11637" t="s">
        <v>81</v>
      </c>
      <c r="D11637" t="s">
        <v>57</v>
      </c>
      <c r="E11637">
        <v>1592552</v>
      </c>
    </row>
    <row r="11638" spans="1:5" hidden="1">
      <c r="A11638">
        <v>2009</v>
      </c>
      <c r="B11638" t="s">
        <v>103</v>
      </c>
      <c r="C11638" t="s">
        <v>81</v>
      </c>
      <c r="D11638" t="s">
        <v>58</v>
      </c>
      <c r="E11638">
        <v>301249</v>
      </c>
    </row>
    <row r="11639" spans="1:5" hidden="1">
      <c r="A11639">
        <v>2009</v>
      </c>
      <c r="B11639" t="s">
        <v>103</v>
      </c>
      <c r="C11639" t="s">
        <v>81</v>
      </c>
      <c r="D11639" t="s">
        <v>59</v>
      </c>
      <c r="E11639">
        <v>1354748</v>
      </c>
    </row>
    <row r="11640" spans="1:5" hidden="1">
      <c r="A11640">
        <v>2009</v>
      </c>
      <c r="B11640" t="s">
        <v>103</v>
      </c>
      <c r="C11640" t="s">
        <v>81</v>
      </c>
      <c r="D11640" t="s">
        <v>61</v>
      </c>
      <c r="E11640">
        <v>40884</v>
      </c>
    </row>
    <row r="11641" spans="1:5" hidden="1">
      <c r="A11641">
        <v>2009</v>
      </c>
      <c r="B11641" t="s">
        <v>103</v>
      </c>
      <c r="C11641" t="s">
        <v>81</v>
      </c>
      <c r="D11641" t="s">
        <v>64</v>
      </c>
      <c r="E11641">
        <v>1313864</v>
      </c>
    </row>
    <row r="11642" spans="1:5" hidden="1">
      <c r="A11642">
        <v>2009</v>
      </c>
      <c r="B11642" t="s">
        <v>103</v>
      </c>
      <c r="C11642" t="s">
        <v>81</v>
      </c>
      <c r="D11642" t="s">
        <v>66</v>
      </c>
      <c r="E11642">
        <v>345797</v>
      </c>
    </row>
    <row r="11643" spans="1:5" hidden="1">
      <c r="A11643">
        <v>2009</v>
      </c>
      <c r="B11643" t="s">
        <v>103</v>
      </c>
      <c r="C11643" t="s">
        <v>81</v>
      </c>
      <c r="D11643" t="s">
        <v>67</v>
      </c>
      <c r="E11643">
        <v>0</v>
      </c>
    </row>
    <row r="11644" spans="1:5" hidden="1">
      <c r="A11644">
        <v>2009</v>
      </c>
      <c r="B11644" t="s">
        <v>103</v>
      </c>
      <c r="C11644" t="s">
        <v>81</v>
      </c>
      <c r="D11644" t="s">
        <v>69</v>
      </c>
      <c r="E11644">
        <v>0</v>
      </c>
    </row>
    <row r="11645" spans="1:5" hidden="1">
      <c r="A11645">
        <v>2009</v>
      </c>
      <c r="B11645" t="s">
        <v>103</v>
      </c>
      <c r="C11645" t="s">
        <v>81</v>
      </c>
      <c r="D11645" t="s">
        <v>70</v>
      </c>
      <c r="E11645">
        <v>0</v>
      </c>
    </row>
    <row r="11646" spans="1:5" hidden="1">
      <c r="A11646">
        <v>2009</v>
      </c>
      <c r="B11646" t="s">
        <v>103</v>
      </c>
      <c r="C11646" t="s">
        <v>81</v>
      </c>
      <c r="D11646" t="s">
        <v>86</v>
      </c>
      <c r="E11646">
        <v>4469766</v>
      </c>
    </row>
    <row r="11647" spans="1:5" hidden="1">
      <c r="A11647">
        <v>2009</v>
      </c>
      <c r="B11647" t="s">
        <v>103</v>
      </c>
      <c r="C11647" t="s">
        <v>81</v>
      </c>
      <c r="D11647" t="s">
        <v>87</v>
      </c>
      <c r="E11647">
        <v>2783163</v>
      </c>
    </row>
    <row r="11648" spans="1:5" hidden="1">
      <c r="A11648">
        <v>2009</v>
      </c>
      <c r="B11648" t="s">
        <v>103</v>
      </c>
      <c r="C11648" t="s">
        <v>81</v>
      </c>
      <c r="D11648" t="s">
        <v>88</v>
      </c>
      <c r="E11648">
        <v>1520758</v>
      </c>
    </row>
    <row r="11649" spans="1:6" hidden="1">
      <c r="A11649">
        <v>2009</v>
      </c>
      <c r="B11649" t="s">
        <v>103</v>
      </c>
      <c r="C11649" t="s">
        <v>81</v>
      </c>
      <c r="D11649" t="s">
        <v>89</v>
      </c>
      <c r="E11649">
        <v>165844</v>
      </c>
    </row>
    <row r="11650" spans="1:6" hidden="1">
      <c r="A11650">
        <v>2009</v>
      </c>
      <c r="B11650" t="s">
        <v>103</v>
      </c>
      <c r="C11650" t="s">
        <v>81</v>
      </c>
      <c r="D11650" t="s">
        <v>77</v>
      </c>
      <c r="E11650">
        <v>500579</v>
      </c>
    </row>
    <row r="11651" spans="1:6" hidden="1">
      <c r="A11651">
        <v>2009</v>
      </c>
      <c r="B11651" t="s">
        <v>104</v>
      </c>
      <c r="C11651" t="s">
        <v>7</v>
      </c>
      <c r="D11651" t="s">
        <v>263</v>
      </c>
      <c r="E11651">
        <v>-51320</v>
      </c>
    </row>
    <row r="11652" spans="1:6" hidden="1">
      <c r="A11652">
        <v>2009</v>
      </c>
      <c r="B11652" t="s">
        <v>104</v>
      </c>
      <c r="C11652" t="s">
        <v>7</v>
      </c>
      <c r="D11652" t="s">
        <v>8</v>
      </c>
      <c r="E11652">
        <v>0</v>
      </c>
      <c r="F11652">
        <v>20</v>
      </c>
    </row>
    <row r="11653" spans="1:6" hidden="1">
      <c r="A11653">
        <v>2009</v>
      </c>
      <c r="B11653" t="s">
        <v>104</v>
      </c>
      <c r="C11653" t="s">
        <v>7</v>
      </c>
      <c r="D11653" t="s">
        <v>9</v>
      </c>
      <c r="E11653">
        <v>0</v>
      </c>
      <c r="F11653">
        <v>20</v>
      </c>
    </row>
    <row r="11654" spans="1:6" hidden="1">
      <c r="A11654">
        <v>2009</v>
      </c>
      <c r="B11654" t="s">
        <v>104</v>
      </c>
      <c r="C11654" t="s">
        <v>10</v>
      </c>
      <c r="D11654" t="s">
        <v>11</v>
      </c>
      <c r="E11654">
        <v>12973</v>
      </c>
    </row>
    <row r="11655" spans="1:6" hidden="1">
      <c r="A11655">
        <v>2009</v>
      </c>
      <c r="B11655" t="s">
        <v>104</v>
      </c>
      <c r="C11655" t="s">
        <v>10</v>
      </c>
      <c r="D11655" t="s">
        <v>91</v>
      </c>
      <c r="E11655">
        <v>74727</v>
      </c>
    </row>
    <row r="11656" spans="1:6" hidden="1">
      <c r="A11656">
        <v>2009</v>
      </c>
      <c r="B11656" t="s">
        <v>104</v>
      </c>
      <c r="C11656" t="s">
        <v>10</v>
      </c>
      <c r="D11656" t="s">
        <v>92</v>
      </c>
      <c r="E11656">
        <v>60282</v>
      </c>
    </row>
    <row r="11657" spans="1:6" hidden="1">
      <c r="A11657">
        <v>2009</v>
      </c>
      <c r="B11657" t="s">
        <v>104</v>
      </c>
      <c r="C11657" t="s">
        <v>10</v>
      </c>
      <c r="D11657" t="s">
        <v>14</v>
      </c>
      <c r="E11657">
        <v>14476</v>
      </c>
    </row>
    <row r="11658" spans="1:6" hidden="1">
      <c r="A11658">
        <v>2009</v>
      </c>
      <c r="B11658" t="s">
        <v>104</v>
      </c>
      <c r="C11658" t="s">
        <v>10</v>
      </c>
      <c r="D11658" t="s">
        <v>17</v>
      </c>
      <c r="E11658">
        <v>0</v>
      </c>
      <c r="F11658">
        <v>20</v>
      </c>
    </row>
    <row r="11659" spans="1:6" hidden="1">
      <c r="A11659">
        <v>2009</v>
      </c>
      <c r="B11659" t="s">
        <v>104</v>
      </c>
      <c r="C11659" t="s">
        <v>10</v>
      </c>
      <c r="D11659" t="s">
        <v>18</v>
      </c>
      <c r="E11659">
        <v>16634</v>
      </c>
    </row>
    <row r="11660" spans="1:6" hidden="1">
      <c r="A11660">
        <v>2009</v>
      </c>
      <c r="B11660" t="s">
        <v>104</v>
      </c>
      <c r="C11660" t="s">
        <v>10</v>
      </c>
      <c r="D11660" t="s">
        <v>19</v>
      </c>
      <c r="E11660">
        <v>265871</v>
      </c>
    </row>
    <row r="11661" spans="1:6" hidden="1">
      <c r="A11661">
        <v>2009</v>
      </c>
      <c r="B11661" t="s">
        <v>104</v>
      </c>
      <c r="C11661" t="s">
        <v>10</v>
      </c>
      <c r="D11661" t="s">
        <v>20</v>
      </c>
      <c r="E11661">
        <v>27418</v>
      </c>
    </row>
    <row r="11662" spans="1:6" hidden="1">
      <c r="A11662">
        <v>2009</v>
      </c>
      <c r="B11662" t="s">
        <v>104</v>
      </c>
      <c r="C11662" t="s">
        <v>10</v>
      </c>
      <c r="D11662" t="s">
        <v>21</v>
      </c>
      <c r="E11662">
        <v>27418</v>
      </c>
    </row>
    <row r="11663" spans="1:6" hidden="1">
      <c r="A11663">
        <v>2009</v>
      </c>
      <c r="B11663" t="s">
        <v>104</v>
      </c>
      <c r="C11663" t="s">
        <v>10</v>
      </c>
      <c r="D11663" t="s">
        <v>22</v>
      </c>
      <c r="E11663">
        <v>-50320</v>
      </c>
    </row>
    <row r="11664" spans="1:6" hidden="1">
      <c r="A11664">
        <v>2009</v>
      </c>
      <c r="B11664" t="s">
        <v>104</v>
      </c>
      <c r="C11664" t="s">
        <v>23</v>
      </c>
      <c r="D11664" t="s">
        <v>24</v>
      </c>
      <c r="E11664">
        <v>59191</v>
      </c>
    </row>
    <row r="11665" spans="1:5" hidden="1">
      <c r="A11665">
        <v>2009</v>
      </c>
      <c r="B11665" t="s">
        <v>104</v>
      </c>
      <c r="C11665" t="s">
        <v>23</v>
      </c>
      <c r="D11665" t="s">
        <v>25</v>
      </c>
      <c r="E11665">
        <v>47519</v>
      </c>
    </row>
    <row r="11666" spans="1:5" hidden="1">
      <c r="A11666">
        <v>2009</v>
      </c>
      <c r="B11666" t="s">
        <v>104</v>
      </c>
      <c r="C11666" t="s">
        <v>23</v>
      </c>
      <c r="D11666" t="s">
        <v>26</v>
      </c>
      <c r="E11666">
        <v>11672</v>
      </c>
    </row>
    <row r="11667" spans="1:5" hidden="1">
      <c r="A11667">
        <v>2009</v>
      </c>
      <c r="B11667" t="s">
        <v>104</v>
      </c>
      <c r="C11667" t="s">
        <v>23</v>
      </c>
      <c r="D11667" t="s">
        <v>27</v>
      </c>
      <c r="E11667">
        <v>1059</v>
      </c>
    </row>
    <row r="11668" spans="1:5" hidden="1">
      <c r="A11668">
        <v>2009</v>
      </c>
      <c r="B11668" t="s">
        <v>104</v>
      </c>
      <c r="C11668" t="s">
        <v>23</v>
      </c>
      <c r="D11668" t="s">
        <v>29</v>
      </c>
      <c r="E11668">
        <v>1059</v>
      </c>
    </row>
    <row r="11669" spans="1:5" hidden="1">
      <c r="A11669">
        <v>2009</v>
      </c>
      <c r="B11669" t="s">
        <v>104</v>
      </c>
      <c r="C11669" t="s">
        <v>23</v>
      </c>
      <c r="D11669" t="s">
        <v>33</v>
      </c>
      <c r="E11669">
        <v>1774</v>
      </c>
    </row>
    <row r="11670" spans="1:5" hidden="1">
      <c r="A11670">
        <v>2009</v>
      </c>
      <c r="B11670" t="s">
        <v>104</v>
      </c>
      <c r="C11670" t="s">
        <v>23</v>
      </c>
      <c r="D11670" t="s">
        <v>34</v>
      </c>
      <c r="E11670">
        <v>1774</v>
      </c>
    </row>
    <row r="11671" spans="1:5" hidden="1">
      <c r="A11671">
        <v>2009</v>
      </c>
      <c r="B11671" t="s">
        <v>104</v>
      </c>
      <c r="C11671" t="s">
        <v>23</v>
      </c>
      <c r="D11671" t="s">
        <v>35</v>
      </c>
      <c r="E11671">
        <v>1941</v>
      </c>
    </row>
    <row r="11672" spans="1:5" hidden="1">
      <c r="A11672">
        <v>2009</v>
      </c>
      <c r="B11672" t="s">
        <v>104</v>
      </c>
      <c r="C11672" t="s">
        <v>23</v>
      </c>
      <c r="D11672" t="s">
        <v>39</v>
      </c>
      <c r="E11672">
        <v>0</v>
      </c>
    </row>
    <row r="11673" spans="1:5" hidden="1">
      <c r="A11673">
        <v>2009</v>
      </c>
      <c r="B11673" t="s">
        <v>104</v>
      </c>
      <c r="C11673" t="s">
        <v>23</v>
      </c>
      <c r="D11673" t="s">
        <v>40</v>
      </c>
      <c r="E11673">
        <v>0</v>
      </c>
    </row>
    <row r="11674" spans="1:5" hidden="1">
      <c r="A11674">
        <v>2009</v>
      </c>
      <c r="B11674" t="s">
        <v>104</v>
      </c>
      <c r="C11674" t="s">
        <v>23</v>
      </c>
      <c r="D11674" t="s">
        <v>41</v>
      </c>
      <c r="E11674">
        <v>0</v>
      </c>
    </row>
    <row r="11675" spans="1:5" hidden="1">
      <c r="A11675">
        <v>2009</v>
      </c>
      <c r="B11675" t="s">
        <v>104</v>
      </c>
      <c r="C11675" t="s">
        <v>23</v>
      </c>
      <c r="D11675" t="s">
        <v>42</v>
      </c>
      <c r="E11675">
        <v>0</v>
      </c>
    </row>
    <row r="11676" spans="1:5" hidden="1">
      <c r="A11676">
        <v>2009</v>
      </c>
      <c r="B11676" t="s">
        <v>104</v>
      </c>
      <c r="C11676" t="s">
        <v>23</v>
      </c>
      <c r="D11676" t="s">
        <v>43</v>
      </c>
      <c r="E11676">
        <v>0</v>
      </c>
    </row>
    <row r="11677" spans="1:5" hidden="1">
      <c r="A11677">
        <v>2009</v>
      </c>
      <c r="B11677" t="s">
        <v>104</v>
      </c>
      <c r="C11677" t="s">
        <v>23</v>
      </c>
      <c r="D11677" t="s">
        <v>44</v>
      </c>
      <c r="E11677">
        <v>0</v>
      </c>
    </row>
    <row r="11678" spans="1:5" hidden="1">
      <c r="A11678">
        <v>2009</v>
      </c>
      <c r="B11678" t="s">
        <v>104</v>
      </c>
      <c r="C11678" t="s">
        <v>23</v>
      </c>
      <c r="D11678" t="s">
        <v>45</v>
      </c>
      <c r="E11678">
        <v>0</v>
      </c>
    </row>
    <row r="11679" spans="1:5" hidden="1">
      <c r="A11679">
        <v>2009</v>
      </c>
      <c r="B11679" t="s">
        <v>104</v>
      </c>
      <c r="C11679" t="s">
        <v>23</v>
      </c>
      <c r="D11679" t="s">
        <v>46</v>
      </c>
      <c r="E11679">
        <v>0</v>
      </c>
    </row>
    <row r="11680" spans="1:5" hidden="1">
      <c r="A11680">
        <v>2009</v>
      </c>
      <c r="B11680" t="s">
        <v>104</v>
      </c>
      <c r="C11680" t="s">
        <v>23</v>
      </c>
      <c r="D11680" t="s">
        <v>47</v>
      </c>
      <c r="E11680">
        <v>0</v>
      </c>
    </row>
    <row r="11681" spans="1:5" hidden="1">
      <c r="A11681">
        <v>2009</v>
      </c>
      <c r="B11681" t="s">
        <v>104</v>
      </c>
      <c r="C11681" t="s">
        <v>23</v>
      </c>
      <c r="D11681" t="s">
        <v>48</v>
      </c>
      <c r="E11681">
        <v>238814</v>
      </c>
    </row>
    <row r="11682" spans="1:5" hidden="1">
      <c r="A11682">
        <v>2009</v>
      </c>
      <c r="B11682" t="s">
        <v>104</v>
      </c>
      <c r="C11682" t="s">
        <v>23</v>
      </c>
      <c r="D11682" t="s">
        <v>55</v>
      </c>
      <c r="E11682">
        <v>361</v>
      </c>
    </row>
    <row r="11683" spans="1:5" hidden="1">
      <c r="A11683">
        <v>2009</v>
      </c>
      <c r="B11683" t="s">
        <v>104</v>
      </c>
      <c r="C11683" t="s">
        <v>23</v>
      </c>
      <c r="D11683" t="s">
        <v>56</v>
      </c>
      <c r="E11683">
        <v>238453</v>
      </c>
    </row>
    <row r="11684" spans="1:5" hidden="1">
      <c r="A11684">
        <v>2009</v>
      </c>
      <c r="B11684" t="s">
        <v>104</v>
      </c>
      <c r="C11684" t="s">
        <v>23</v>
      </c>
      <c r="D11684" t="s">
        <v>57</v>
      </c>
      <c r="E11684">
        <v>165844</v>
      </c>
    </row>
    <row r="11685" spans="1:5" hidden="1">
      <c r="A11685">
        <v>2009</v>
      </c>
      <c r="B11685" t="s">
        <v>104</v>
      </c>
      <c r="C11685" t="s">
        <v>23</v>
      </c>
      <c r="D11685" t="s">
        <v>58</v>
      </c>
      <c r="E11685">
        <v>72609</v>
      </c>
    </row>
    <row r="11686" spans="1:5" hidden="1">
      <c r="A11686">
        <v>2009</v>
      </c>
      <c r="B11686" t="s">
        <v>104</v>
      </c>
      <c r="C11686" t="s">
        <v>23</v>
      </c>
      <c r="D11686" t="s">
        <v>59</v>
      </c>
      <c r="E11686">
        <v>3415</v>
      </c>
    </row>
    <row r="11687" spans="1:5" hidden="1">
      <c r="A11687">
        <v>2009</v>
      </c>
      <c r="B11687" t="s">
        <v>104</v>
      </c>
      <c r="C11687" t="s">
        <v>23</v>
      </c>
      <c r="D11687" t="s">
        <v>60</v>
      </c>
      <c r="E11687">
        <v>0</v>
      </c>
    </row>
    <row r="11688" spans="1:5" hidden="1">
      <c r="A11688">
        <v>2009</v>
      </c>
      <c r="B11688" t="s">
        <v>104</v>
      </c>
      <c r="C11688" t="s">
        <v>23</v>
      </c>
      <c r="D11688" t="s">
        <v>64</v>
      </c>
      <c r="E11688">
        <v>3415</v>
      </c>
    </row>
    <row r="11689" spans="1:5" hidden="1">
      <c r="A11689">
        <v>2009</v>
      </c>
      <c r="B11689" t="s">
        <v>104</v>
      </c>
      <c r="C11689" t="s">
        <v>23</v>
      </c>
      <c r="D11689" t="s">
        <v>66</v>
      </c>
      <c r="E11689">
        <v>0</v>
      </c>
    </row>
    <row r="11690" spans="1:5" hidden="1">
      <c r="A11690">
        <v>2009</v>
      </c>
      <c r="B11690" t="s">
        <v>104</v>
      </c>
      <c r="C11690" t="s">
        <v>23</v>
      </c>
      <c r="D11690" t="s">
        <v>67</v>
      </c>
      <c r="E11690">
        <v>0</v>
      </c>
    </row>
    <row r="11691" spans="1:5" hidden="1">
      <c r="A11691">
        <v>2009</v>
      </c>
      <c r="B11691" t="s">
        <v>104</v>
      </c>
      <c r="C11691" t="s">
        <v>23</v>
      </c>
      <c r="D11691" t="s">
        <v>68</v>
      </c>
      <c r="E11691">
        <v>0</v>
      </c>
    </row>
    <row r="11692" spans="1:5" hidden="1">
      <c r="A11692">
        <v>2009</v>
      </c>
      <c r="B11692" t="s">
        <v>104</v>
      </c>
      <c r="C11692" t="s">
        <v>23</v>
      </c>
      <c r="D11692" t="s">
        <v>70</v>
      </c>
      <c r="E11692">
        <v>0</v>
      </c>
    </row>
    <row r="11693" spans="1:5" hidden="1">
      <c r="A11693">
        <v>2009</v>
      </c>
      <c r="B11693" t="s">
        <v>104</v>
      </c>
      <c r="C11693" t="s">
        <v>23</v>
      </c>
      <c r="D11693" t="s">
        <v>71</v>
      </c>
      <c r="E11693">
        <v>0</v>
      </c>
    </row>
    <row r="11694" spans="1:5" hidden="1">
      <c r="A11694">
        <v>2009</v>
      </c>
      <c r="B11694" t="s">
        <v>104</v>
      </c>
      <c r="C11694" t="s">
        <v>23</v>
      </c>
      <c r="D11694" t="s">
        <v>72</v>
      </c>
      <c r="E11694">
        <v>118393</v>
      </c>
    </row>
    <row r="11695" spans="1:5" hidden="1">
      <c r="A11695">
        <v>2009</v>
      </c>
      <c r="B11695" t="s">
        <v>104</v>
      </c>
      <c r="C11695" t="s">
        <v>23</v>
      </c>
      <c r="D11695" t="s">
        <v>73</v>
      </c>
      <c r="E11695">
        <v>238453</v>
      </c>
    </row>
    <row r="11696" spans="1:5" hidden="1">
      <c r="A11696">
        <v>2009</v>
      </c>
      <c r="B11696" t="s">
        <v>104</v>
      </c>
      <c r="C11696" t="s">
        <v>23</v>
      </c>
      <c r="D11696" t="s">
        <v>74</v>
      </c>
      <c r="E11696">
        <v>238453</v>
      </c>
    </row>
    <row r="11697" spans="1:5" hidden="1">
      <c r="A11697">
        <v>2009</v>
      </c>
      <c r="B11697" t="s">
        <v>104</v>
      </c>
      <c r="C11697" t="s">
        <v>23</v>
      </c>
      <c r="D11697" t="s">
        <v>76</v>
      </c>
      <c r="E11697">
        <v>77738</v>
      </c>
    </row>
    <row r="11698" spans="1:5" hidden="1">
      <c r="A11698">
        <v>2009</v>
      </c>
      <c r="B11698" t="s">
        <v>104</v>
      </c>
      <c r="C11698" t="s">
        <v>23</v>
      </c>
      <c r="D11698" t="s">
        <v>77</v>
      </c>
      <c r="E11698">
        <v>14445</v>
      </c>
    </row>
    <row r="11699" spans="1:5" hidden="1">
      <c r="A11699">
        <v>2009</v>
      </c>
      <c r="B11699" t="s">
        <v>104</v>
      </c>
      <c r="C11699" t="s">
        <v>23</v>
      </c>
      <c r="D11699" t="s">
        <v>78</v>
      </c>
      <c r="E11699">
        <v>77553</v>
      </c>
    </row>
    <row r="11700" spans="1:5" hidden="1">
      <c r="A11700">
        <v>2009</v>
      </c>
      <c r="B11700" t="s">
        <v>104</v>
      </c>
      <c r="C11700" t="s">
        <v>23</v>
      </c>
      <c r="D11700" t="s">
        <v>79</v>
      </c>
      <c r="E11700">
        <v>185</v>
      </c>
    </row>
    <row r="11701" spans="1:5" hidden="1">
      <c r="A11701">
        <v>2009</v>
      </c>
      <c r="B11701" t="s">
        <v>104</v>
      </c>
      <c r="C11701" t="s">
        <v>23</v>
      </c>
      <c r="D11701" t="s">
        <v>80</v>
      </c>
      <c r="E11701">
        <v>0</v>
      </c>
    </row>
    <row r="11702" spans="1:5" hidden="1">
      <c r="A11702">
        <v>2009</v>
      </c>
      <c r="B11702" t="s">
        <v>104</v>
      </c>
      <c r="C11702" t="s">
        <v>81</v>
      </c>
      <c r="D11702" t="s">
        <v>30</v>
      </c>
      <c r="E11702">
        <v>0</v>
      </c>
    </row>
    <row r="11703" spans="1:5" hidden="1">
      <c r="A11703">
        <v>2009</v>
      </c>
      <c r="B11703" t="s">
        <v>104</v>
      </c>
      <c r="C11703" t="s">
        <v>81</v>
      </c>
      <c r="D11703" t="s">
        <v>32</v>
      </c>
      <c r="E11703">
        <v>0</v>
      </c>
    </row>
    <row r="11704" spans="1:5" hidden="1">
      <c r="A11704">
        <v>2009</v>
      </c>
      <c r="B11704" t="s">
        <v>104</v>
      </c>
      <c r="C11704" t="s">
        <v>81</v>
      </c>
      <c r="D11704" t="s">
        <v>33</v>
      </c>
      <c r="E11704">
        <v>3931</v>
      </c>
    </row>
    <row r="11705" spans="1:5" hidden="1">
      <c r="A11705">
        <v>2009</v>
      </c>
      <c r="B11705" t="s">
        <v>104</v>
      </c>
      <c r="C11705" t="s">
        <v>81</v>
      </c>
      <c r="D11705" t="s">
        <v>34</v>
      </c>
      <c r="E11705">
        <v>3931</v>
      </c>
    </row>
    <row r="11706" spans="1:5" hidden="1">
      <c r="A11706">
        <v>2009</v>
      </c>
      <c r="B11706" t="s">
        <v>104</v>
      </c>
      <c r="C11706" t="s">
        <v>81</v>
      </c>
      <c r="D11706" t="s">
        <v>35</v>
      </c>
      <c r="E11706">
        <v>3388</v>
      </c>
    </row>
    <row r="11707" spans="1:5" hidden="1">
      <c r="A11707">
        <v>2009</v>
      </c>
      <c r="B11707" t="s">
        <v>104</v>
      </c>
      <c r="C11707" t="s">
        <v>81</v>
      </c>
      <c r="D11707" t="s">
        <v>36</v>
      </c>
      <c r="E11707">
        <v>0</v>
      </c>
    </row>
    <row r="11708" spans="1:5" hidden="1">
      <c r="A11708">
        <v>2009</v>
      </c>
      <c r="B11708" t="s">
        <v>104</v>
      </c>
      <c r="C11708" t="s">
        <v>81</v>
      </c>
      <c r="D11708" t="s">
        <v>37</v>
      </c>
      <c r="E11708">
        <v>0</v>
      </c>
    </row>
    <row r="11709" spans="1:5" hidden="1">
      <c r="A11709">
        <v>2009</v>
      </c>
      <c r="B11709" t="s">
        <v>104</v>
      </c>
      <c r="C11709" t="s">
        <v>81</v>
      </c>
      <c r="D11709" t="s">
        <v>38</v>
      </c>
      <c r="E11709">
        <v>0</v>
      </c>
    </row>
    <row r="11710" spans="1:5" hidden="1">
      <c r="A11710">
        <v>2009</v>
      </c>
      <c r="B11710" t="s">
        <v>104</v>
      </c>
      <c r="C11710" t="s">
        <v>81</v>
      </c>
      <c r="D11710" t="s">
        <v>39</v>
      </c>
      <c r="E11710">
        <v>0</v>
      </c>
    </row>
    <row r="11711" spans="1:5" hidden="1">
      <c r="A11711">
        <v>2009</v>
      </c>
      <c r="B11711" t="s">
        <v>104</v>
      </c>
      <c r="C11711" t="s">
        <v>81</v>
      </c>
      <c r="D11711" t="s">
        <v>40</v>
      </c>
      <c r="E11711">
        <v>0</v>
      </c>
    </row>
    <row r="11712" spans="1:5" hidden="1">
      <c r="A11712">
        <v>2009</v>
      </c>
      <c r="B11712" t="s">
        <v>104</v>
      </c>
      <c r="C11712" t="s">
        <v>81</v>
      </c>
      <c r="D11712" t="s">
        <v>41</v>
      </c>
      <c r="E11712">
        <v>0</v>
      </c>
    </row>
    <row r="11713" spans="1:5" hidden="1">
      <c r="A11713">
        <v>2009</v>
      </c>
      <c r="B11713" t="s">
        <v>104</v>
      </c>
      <c r="C11713" t="s">
        <v>81</v>
      </c>
      <c r="D11713" t="s">
        <v>42</v>
      </c>
      <c r="E11713">
        <v>0</v>
      </c>
    </row>
    <row r="11714" spans="1:5" hidden="1">
      <c r="A11714">
        <v>2009</v>
      </c>
      <c r="B11714" t="s">
        <v>104</v>
      </c>
      <c r="C11714" t="s">
        <v>81</v>
      </c>
      <c r="D11714" t="s">
        <v>43</v>
      </c>
      <c r="E11714">
        <v>0</v>
      </c>
    </row>
    <row r="11715" spans="1:5" hidden="1">
      <c r="A11715">
        <v>2009</v>
      </c>
      <c r="B11715" t="s">
        <v>104</v>
      </c>
      <c r="C11715" t="s">
        <v>81</v>
      </c>
      <c r="D11715" t="s">
        <v>44</v>
      </c>
      <c r="E11715">
        <v>0</v>
      </c>
    </row>
    <row r="11716" spans="1:5" hidden="1">
      <c r="A11716">
        <v>2009</v>
      </c>
      <c r="B11716" t="s">
        <v>104</v>
      </c>
      <c r="C11716" t="s">
        <v>81</v>
      </c>
      <c r="D11716" t="s">
        <v>48</v>
      </c>
      <c r="E11716">
        <v>361</v>
      </c>
    </row>
    <row r="11717" spans="1:5" hidden="1">
      <c r="A11717">
        <v>2009</v>
      </c>
      <c r="B11717" t="s">
        <v>104</v>
      </c>
      <c r="C11717" t="s">
        <v>81</v>
      </c>
      <c r="D11717" t="s">
        <v>49</v>
      </c>
      <c r="E11717">
        <v>361</v>
      </c>
    </row>
    <row r="11718" spans="1:5" hidden="1">
      <c r="A11718">
        <v>2009</v>
      </c>
      <c r="B11718" t="s">
        <v>104</v>
      </c>
      <c r="C11718" t="s">
        <v>81</v>
      </c>
      <c r="D11718" t="s">
        <v>50</v>
      </c>
      <c r="E11718">
        <v>0</v>
      </c>
    </row>
    <row r="11719" spans="1:5" hidden="1">
      <c r="A11719">
        <v>2009</v>
      </c>
      <c r="B11719" t="s">
        <v>104</v>
      </c>
      <c r="C11719" t="s">
        <v>81</v>
      </c>
      <c r="D11719" t="s">
        <v>51</v>
      </c>
      <c r="E11719">
        <v>361</v>
      </c>
    </row>
    <row r="11720" spans="1:5" hidden="1">
      <c r="A11720">
        <v>2009</v>
      </c>
      <c r="B11720" t="s">
        <v>104</v>
      </c>
      <c r="C11720" t="s">
        <v>81</v>
      </c>
      <c r="D11720" t="s">
        <v>52</v>
      </c>
      <c r="E11720">
        <v>0</v>
      </c>
    </row>
    <row r="11721" spans="1:5" hidden="1">
      <c r="A11721">
        <v>2009</v>
      </c>
      <c r="B11721" t="s">
        <v>104</v>
      </c>
      <c r="C11721" t="s">
        <v>81</v>
      </c>
      <c r="D11721" t="s">
        <v>53</v>
      </c>
      <c r="E11721">
        <v>0</v>
      </c>
    </row>
    <row r="11722" spans="1:5" hidden="1">
      <c r="A11722">
        <v>2009</v>
      </c>
      <c r="B11722" t="s">
        <v>104</v>
      </c>
      <c r="C11722" t="s">
        <v>81</v>
      </c>
      <c r="D11722" t="s">
        <v>54</v>
      </c>
      <c r="E11722">
        <v>0</v>
      </c>
    </row>
    <row r="11723" spans="1:5" hidden="1">
      <c r="A11723">
        <v>2009</v>
      </c>
      <c r="B11723" t="s">
        <v>104</v>
      </c>
      <c r="C11723" t="s">
        <v>81</v>
      </c>
      <c r="D11723" t="s">
        <v>59</v>
      </c>
      <c r="E11723">
        <v>252652</v>
      </c>
    </row>
    <row r="11724" spans="1:5" hidden="1">
      <c r="A11724">
        <v>2009</v>
      </c>
      <c r="B11724" t="s">
        <v>104</v>
      </c>
      <c r="C11724" t="s">
        <v>81</v>
      </c>
      <c r="D11724" t="s">
        <v>61</v>
      </c>
      <c r="E11724">
        <v>0</v>
      </c>
    </row>
    <row r="11725" spans="1:5" hidden="1">
      <c r="A11725">
        <v>2009</v>
      </c>
      <c r="B11725" t="s">
        <v>104</v>
      </c>
      <c r="C11725" t="s">
        <v>81</v>
      </c>
      <c r="D11725" t="s">
        <v>64</v>
      </c>
      <c r="E11725">
        <v>252652</v>
      </c>
    </row>
    <row r="11726" spans="1:5" hidden="1">
      <c r="A11726">
        <v>2009</v>
      </c>
      <c r="B11726" t="s">
        <v>104</v>
      </c>
      <c r="C11726" t="s">
        <v>81</v>
      </c>
      <c r="D11726" t="s">
        <v>67</v>
      </c>
      <c r="E11726">
        <v>0</v>
      </c>
    </row>
    <row r="11727" spans="1:5" hidden="1">
      <c r="A11727">
        <v>2009</v>
      </c>
      <c r="B11727" t="s">
        <v>104</v>
      </c>
      <c r="C11727" t="s">
        <v>81</v>
      </c>
      <c r="D11727" t="s">
        <v>69</v>
      </c>
      <c r="E11727">
        <v>0</v>
      </c>
    </row>
    <row r="11728" spans="1:5" hidden="1">
      <c r="A11728">
        <v>2009</v>
      </c>
      <c r="B11728" t="s">
        <v>104</v>
      </c>
      <c r="C11728" t="s">
        <v>81</v>
      </c>
      <c r="D11728" t="s">
        <v>70</v>
      </c>
      <c r="E11728">
        <v>0</v>
      </c>
    </row>
    <row r="11729" spans="1:5" hidden="1">
      <c r="A11729">
        <v>2009</v>
      </c>
      <c r="B11729" t="s">
        <v>104</v>
      </c>
      <c r="C11729" t="s">
        <v>81</v>
      </c>
      <c r="D11729" t="s">
        <v>86</v>
      </c>
      <c r="E11729">
        <v>193120</v>
      </c>
    </row>
    <row r="11730" spans="1:5" hidden="1">
      <c r="A11730">
        <v>2009</v>
      </c>
      <c r="B11730" t="s">
        <v>104</v>
      </c>
      <c r="C11730" t="s">
        <v>81</v>
      </c>
      <c r="D11730" t="s">
        <v>87</v>
      </c>
      <c r="E11730">
        <v>27149</v>
      </c>
    </row>
    <row r="11731" spans="1:5" hidden="1">
      <c r="A11731">
        <v>2009</v>
      </c>
      <c r="B11731" t="s">
        <v>104</v>
      </c>
      <c r="C11731" t="s">
        <v>81</v>
      </c>
      <c r="D11731" t="s">
        <v>88</v>
      </c>
      <c r="E11731">
        <v>127</v>
      </c>
    </row>
    <row r="11732" spans="1:5" hidden="1">
      <c r="A11732">
        <v>2009</v>
      </c>
      <c r="B11732" t="s">
        <v>104</v>
      </c>
      <c r="C11732" t="s">
        <v>81</v>
      </c>
      <c r="D11732" t="s">
        <v>89</v>
      </c>
      <c r="E11732">
        <v>165844</v>
      </c>
    </row>
    <row r="11733" spans="1:5" hidden="1">
      <c r="A11733">
        <v>2009</v>
      </c>
      <c r="B11733" t="s">
        <v>104</v>
      </c>
      <c r="C11733" t="s">
        <v>81</v>
      </c>
      <c r="D11733" t="s">
        <v>77</v>
      </c>
      <c r="E11733">
        <v>14445</v>
      </c>
    </row>
    <row r="11734" spans="1:5" hidden="1">
      <c r="A11734">
        <v>2009</v>
      </c>
      <c r="B11734" t="s">
        <v>105</v>
      </c>
      <c r="C11734" t="s">
        <v>10</v>
      </c>
      <c r="D11734" t="s">
        <v>91</v>
      </c>
      <c r="E11734">
        <v>1907717</v>
      </c>
    </row>
    <row r="11735" spans="1:5" hidden="1">
      <c r="A11735">
        <v>2009</v>
      </c>
      <c r="B11735" t="s">
        <v>105</v>
      </c>
      <c r="C11735" t="s">
        <v>10</v>
      </c>
      <c r="D11735" t="s">
        <v>92</v>
      </c>
      <c r="E11735">
        <v>1907717</v>
      </c>
    </row>
    <row r="11736" spans="1:5" hidden="1">
      <c r="A11736">
        <v>2009</v>
      </c>
      <c r="B11736" t="s">
        <v>105</v>
      </c>
      <c r="C11736" t="s">
        <v>23</v>
      </c>
      <c r="D11736" t="s">
        <v>27</v>
      </c>
      <c r="E11736">
        <v>1985349</v>
      </c>
    </row>
    <row r="11737" spans="1:5" hidden="1">
      <c r="A11737">
        <v>2009</v>
      </c>
      <c r="B11737" t="s">
        <v>105</v>
      </c>
      <c r="C11737" t="s">
        <v>23</v>
      </c>
      <c r="D11737" t="s">
        <v>28</v>
      </c>
      <c r="E11737">
        <v>1985349</v>
      </c>
    </row>
    <row r="11738" spans="1:5" hidden="1">
      <c r="A11738">
        <v>2009</v>
      </c>
      <c r="B11738" t="s">
        <v>105</v>
      </c>
      <c r="C11738" t="s">
        <v>81</v>
      </c>
      <c r="D11738" t="s">
        <v>85</v>
      </c>
      <c r="E11738">
        <v>1907717</v>
      </c>
    </row>
    <row r="11739" spans="1:5" hidden="1">
      <c r="A11739">
        <v>2009</v>
      </c>
      <c r="B11739" t="s">
        <v>105</v>
      </c>
      <c r="C11739" t="s">
        <v>81</v>
      </c>
      <c r="D11739" t="s">
        <v>30</v>
      </c>
      <c r="E11739">
        <v>77632</v>
      </c>
    </row>
    <row r="11740" spans="1:5" hidden="1">
      <c r="A11740">
        <v>2009</v>
      </c>
      <c r="B11740" t="s">
        <v>105</v>
      </c>
      <c r="C11740" t="s">
        <v>81</v>
      </c>
      <c r="D11740" t="s">
        <v>31</v>
      </c>
      <c r="E11740">
        <v>77632</v>
      </c>
    </row>
    <row r="11741" spans="1:5" hidden="1">
      <c r="A11741">
        <v>2009</v>
      </c>
      <c r="B11741" t="s">
        <v>106</v>
      </c>
      <c r="C11741" t="s">
        <v>7</v>
      </c>
      <c r="D11741" t="s">
        <v>263</v>
      </c>
      <c r="E11741">
        <v>284719</v>
      </c>
    </row>
    <row r="11742" spans="1:5" hidden="1">
      <c r="A11742">
        <v>2009</v>
      </c>
      <c r="B11742" t="s">
        <v>106</v>
      </c>
      <c r="C11742" t="s">
        <v>10</v>
      </c>
      <c r="D11742" t="s">
        <v>11</v>
      </c>
      <c r="E11742">
        <v>-1930361</v>
      </c>
    </row>
    <row r="11743" spans="1:5" hidden="1">
      <c r="A11743">
        <v>2009</v>
      </c>
      <c r="B11743" t="s">
        <v>106</v>
      </c>
      <c r="C11743" t="s">
        <v>10</v>
      </c>
      <c r="D11743" t="s">
        <v>107</v>
      </c>
      <c r="E11743">
        <v>377031</v>
      </c>
    </row>
    <row r="11744" spans="1:5" hidden="1">
      <c r="A11744">
        <v>2009</v>
      </c>
      <c r="B11744" t="s">
        <v>106</v>
      </c>
      <c r="C11744" t="s">
        <v>10</v>
      </c>
      <c r="D11744" t="s">
        <v>108</v>
      </c>
      <c r="E11744">
        <v>-1478669</v>
      </c>
    </row>
    <row r="11745" spans="1:5" hidden="1">
      <c r="A11745">
        <v>2009</v>
      </c>
      <c r="B11745" t="s">
        <v>106</v>
      </c>
      <c r="C11745" t="s">
        <v>10</v>
      </c>
      <c r="D11745" t="s">
        <v>22</v>
      </c>
      <c r="E11745">
        <v>-1930181</v>
      </c>
    </row>
    <row r="11746" spans="1:5" hidden="1">
      <c r="A11746">
        <v>2009</v>
      </c>
      <c r="B11746" t="s">
        <v>106</v>
      </c>
      <c r="C11746" t="s">
        <v>23</v>
      </c>
      <c r="D11746" t="s">
        <v>24</v>
      </c>
      <c r="E11746">
        <v>422442</v>
      </c>
    </row>
    <row r="11747" spans="1:5" hidden="1">
      <c r="A11747">
        <v>2009</v>
      </c>
      <c r="B11747" t="s">
        <v>106</v>
      </c>
      <c r="C11747" t="s">
        <v>23</v>
      </c>
      <c r="D11747" t="s">
        <v>25</v>
      </c>
      <c r="E11747">
        <v>422442</v>
      </c>
    </row>
    <row r="11748" spans="1:5" hidden="1">
      <c r="A11748">
        <v>2009</v>
      </c>
      <c r="B11748" t="s">
        <v>106</v>
      </c>
      <c r="C11748" t="s">
        <v>23</v>
      </c>
      <c r="D11748" t="s">
        <v>26</v>
      </c>
      <c r="E11748">
        <v>0</v>
      </c>
    </row>
    <row r="11749" spans="1:5" hidden="1">
      <c r="A11749">
        <v>2009</v>
      </c>
      <c r="B11749" t="s">
        <v>106</v>
      </c>
      <c r="C11749" t="s">
        <v>23</v>
      </c>
      <c r="D11749" t="s">
        <v>30</v>
      </c>
      <c r="E11749">
        <v>214439</v>
      </c>
    </row>
    <row r="11750" spans="1:5" hidden="1">
      <c r="A11750">
        <v>2009</v>
      </c>
      <c r="B11750" t="s">
        <v>106</v>
      </c>
      <c r="C11750" t="s">
        <v>23</v>
      </c>
      <c r="D11750" t="s">
        <v>31</v>
      </c>
      <c r="E11750">
        <v>0</v>
      </c>
    </row>
    <row r="11751" spans="1:5" hidden="1">
      <c r="A11751">
        <v>2009</v>
      </c>
      <c r="B11751" t="s">
        <v>106</v>
      </c>
      <c r="C11751" t="s">
        <v>23</v>
      </c>
      <c r="D11751" t="s">
        <v>32</v>
      </c>
      <c r="E11751">
        <v>214439</v>
      </c>
    </row>
    <row r="11752" spans="1:5" hidden="1">
      <c r="A11752">
        <v>2009</v>
      </c>
      <c r="B11752" t="s">
        <v>106</v>
      </c>
      <c r="C11752" t="s">
        <v>23</v>
      </c>
      <c r="D11752" t="s">
        <v>33</v>
      </c>
      <c r="E11752">
        <v>513112</v>
      </c>
    </row>
    <row r="11753" spans="1:5" hidden="1">
      <c r="A11753">
        <v>2009</v>
      </c>
      <c r="B11753" t="s">
        <v>106</v>
      </c>
      <c r="C11753" t="s">
        <v>23</v>
      </c>
      <c r="D11753" t="s">
        <v>34</v>
      </c>
      <c r="E11753">
        <v>567768</v>
      </c>
    </row>
    <row r="11754" spans="1:5" hidden="1">
      <c r="A11754">
        <v>2009</v>
      </c>
      <c r="B11754" t="s">
        <v>106</v>
      </c>
      <c r="C11754" t="s">
        <v>23</v>
      </c>
      <c r="D11754" t="s">
        <v>35</v>
      </c>
      <c r="E11754">
        <v>586301</v>
      </c>
    </row>
    <row r="11755" spans="1:5" hidden="1">
      <c r="A11755">
        <v>2009</v>
      </c>
      <c r="B11755" t="s">
        <v>106</v>
      </c>
      <c r="C11755" t="s">
        <v>23</v>
      </c>
      <c r="D11755" t="s">
        <v>36</v>
      </c>
      <c r="E11755">
        <v>12319</v>
      </c>
    </row>
    <row r="11756" spans="1:5" hidden="1">
      <c r="A11756">
        <v>2009</v>
      </c>
      <c r="B11756" t="s">
        <v>106</v>
      </c>
      <c r="C11756" t="s">
        <v>23</v>
      </c>
      <c r="D11756" t="s">
        <v>37</v>
      </c>
      <c r="E11756">
        <v>12319</v>
      </c>
    </row>
    <row r="11757" spans="1:5" hidden="1">
      <c r="A11757">
        <v>2009</v>
      </c>
      <c r="B11757" t="s">
        <v>106</v>
      </c>
      <c r="C11757" t="s">
        <v>23</v>
      </c>
      <c r="D11757" t="s">
        <v>38</v>
      </c>
      <c r="E11757">
        <v>0</v>
      </c>
    </row>
    <row r="11758" spans="1:5" hidden="1">
      <c r="A11758">
        <v>2009</v>
      </c>
      <c r="B11758" t="s">
        <v>106</v>
      </c>
      <c r="C11758" t="s">
        <v>23</v>
      </c>
      <c r="D11758" t="s">
        <v>39</v>
      </c>
      <c r="E11758">
        <v>-66975</v>
      </c>
    </row>
    <row r="11759" spans="1:5" hidden="1">
      <c r="A11759">
        <v>2009</v>
      </c>
      <c r="B11759" t="s">
        <v>106</v>
      </c>
      <c r="C11759" t="s">
        <v>23</v>
      </c>
      <c r="D11759" t="s">
        <v>40</v>
      </c>
      <c r="E11759">
        <v>0</v>
      </c>
    </row>
    <row r="11760" spans="1:5" hidden="1">
      <c r="A11760">
        <v>2009</v>
      </c>
      <c r="B11760" t="s">
        <v>106</v>
      </c>
      <c r="C11760" t="s">
        <v>23</v>
      </c>
      <c r="D11760" t="s">
        <v>41</v>
      </c>
      <c r="E11760">
        <v>0</v>
      </c>
    </row>
    <row r="11761" spans="1:5" hidden="1">
      <c r="A11761">
        <v>2009</v>
      </c>
      <c r="B11761" t="s">
        <v>106</v>
      </c>
      <c r="C11761" t="s">
        <v>23</v>
      </c>
      <c r="D11761" t="s">
        <v>42</v>
      </c>
      <c r="E11761">
        <v>0</v>
      </c>
    </row>
    <row r="11762" spans="1:5" hidden="1">
      <c r="A11762">
        <v>2009</v>
      </c>
      <c r="B11762" t="s">
        <v>106</v>
      </c>
      <c r="C11762" t="s">
        <v>23</v>
      </c>
      <c r="D11762" t="s">
        <v>43</v>
      </c>
      <c r="E11762">
        <v>0</v>
      </c>
    </row>
    <row r="11763" spans="1:5" hidden="1">
      <c r="A11763">
        <v>2009</v>
      </c>
      <c r="B11763" t="s">
        <v>106</v>
      </c>
      <c r="C11763" t="s">
        <v>23</v>
      </c>
      <c r="D11763" t="s">
        <v>44</v>
      </c>
      <c r="E11763">
        <v>0</v>
      </c>
    </row>
    <row r="11764" spans="1:5" hidden="1">
      <c r="A11764">
        <v>2009</v>
      </c>
      <c r="B11764" t="s">
        <v>106</v>
      </c>
      <c r="C11764" t="s">
        <v>23</v>
      </c>
      <c r="D11764" t="s">
        <v>45</v>
      </c>
      <c r="E11764">
        <v>0</v>
      </c>
    </row>
    <row r="11765" spans="1:5" hidden="1">
      <c r="A11765">
        <v>2009</v>
      </c>
      <c r="B11765" t="s">
        <v>106</v>
      </c>
      <c r="C11765" t="s">
        <v>23</v>
      </c>
      <c r="D11765" t="s">
        <v>46</v>
      </c>
      <c r="E11765">
        <v>0</v>
      </c>
    </row>
    <row r="11766" spans="1:5" hidden="1">
      <c r="A11766">
        <v>2009</v>
      </c>
      <c r="B11766" t="s">
        <v>106</v>
      </c>
      <c r="C11766" t="s">
        <v>23</v>
      </c>
      <c r="D11766" t="s">
        <v>47</v>
      </c>
      <c r="E11766">
        <v>0</v>
      </c>
    </row>
    <row r="11767" spans="1:5" hidden="1">
      <c r="A11767">
        <v>2009</v>
      </c>
      <c r="B11767" t="s">
        <v>106</v>
      </c>
      <c r="C11767" t="s">
        <v>23</v>
      </c>
      <c r="D11767" t="s">
        <v>48</v>
      </c>
      <c r="E11767">
        <v>77641</v>
      </c>
    </row>
    <row r="11768" spans="1:5" hidden="1">
      <c r="A11768">
        <v>2009</v>
      </c>
      <c r="B11768" t="s">
        <v>106</v>
      </c>
      <c r="C11768" t="s">
        <v>23</v>
      </c>
      <c r="D11768" t="s">
        <v>49</v>
      </c>
      <c r="E11768">
        <v>0</v>
      </c>
    </row>
    <row r="11769" spans="1:5" hidden="1">
      <c r="A11769">
        <v>2009</v>
      </c>
      <c r="B11769" t="s">
        <v>106</v>
      </c>
      <c r="C11769" t="s">
        <v>23</v>
      </c>
      <c r="D11769" t="s">
        <v>50</v>
      </c>
      <c r="E11769">
        <v>0</v>
      </c>
    </row>
    <row r="11770" spans="1:5" hidden="1">
      <c r="A11770">
        <v>2009</v>
      </c>
      <c r="B11770" t="s">
        <v>106</v>
      </c>
      <c r="C11770" t="s">
        <v>23</v>
      </c>
      <c r="D11770" t="s">
        <v>51</v>
      </c>
      <c r="E11770">
        <v>0</v>
      </c>
    </row>
    <row r="11771" spans="1:5" hidden="1">
      <c r="A11771">
        <v>2009</v>
      </c>
      <c r="B11771" t="s">
        <v>106</v>
      </c>
      <c r="C11771" t="s">
        <v>23</v>
      </c>
      <c r="D11771" t="s">
        <v>52</v>
      </c>
      <c r="E11771">
        <v>0</v>
      </c>
    </row>
    <row r="11772" spans="1:5" hidden="1">
      <c r="A11772">
        <v>2009</v>
      </c>
      <c r="B11772" t="s">
        <v>106</v>
      </c>
      <c r="C11772" t="s">
        <v>23</v>
      </c>
      <c r="D11772" t="s">
        <v>53</v>
      </c>
      <c r="E11772">
        <v>0</v>
      </c>
    </row>
    <row r="11773" spans="1:5" hidden="1">
      <c r="A11773">
        <v>2009</v>
      </c>
      <c r="B11773" t="s">
        <v>106</v>
      </c>
      <c r="C11773" t="s">
        <v>23</v>
      </c>
      <c r="D11773" t="s">
        <v>54</v>
      </c>
      <c r="E11773">
        <v>0</v>
      </c>
    </row>
    <row r="11774" spans="1:5" hidden="1">
      <c r="A11774">
        <v>2009</v>
      </c>
      <c r="B11774" t="s">
        <v>106</v>
      </c>
      <c r="C11774" t="s">
        <v>23</v>
      </c>
      <c r="D11774" t="s">
        <v>55</v>
      </c>
      <c r="E11774">
        <v>77641</v>
      </c>
    </row>
    <row r="11775" spans="1:5" hidden="1">
      <c r="A11775">
        <v>2009</v>
      </c>
      <c r="B11775" t="s">
        <v>106</v>
      </c>
      <c r="C11775" t="s">
        <v>23</v>
      </c>
      <c r="D11775" t="s">
        <v>59</v>
      </c>
      <c r="E11775">
        <v>1126015</v>
      </c>
    </row>
    <row r="11776" spans="1:5" hidden="1">
      <c r="A11776">
        <v>2009</v>
      </c>
      <c r="B11776" t="s">
        <v>106</v>
      </c>
      <c r="C11776" t="s">
        <v>23</v>
      </c>
      <c r="D11776" t="s">
        <v>60</v>
      </c>
      <c r="E11776">
        <v>0</v>
      </c>
    </row>
    <row r="11777" spans="1:5" hidden="1">
      <c r="A11777">
        <v>2009</v>
      </c>
      <c r="B11777" t="s">
        <v>106</v>
      </c>
      <c r="C11777" t="s">
        <v>23</v>
      </c>
      <c r="D11777" t="s">
        <v>61</v>
      </c>
      <c r="E11777">
        <v>0</v>
      </c>
    </row>
    <row r="11778" spans="1:5" hidden="1">
      <c r="A11778">
        <v>2009</v>
      </c>
      <c r="B11778" t="s">
        <v>106</v>
      </c>
      <c r="C11778" t="s">
        <v>23</v>
      </c>
      <c r="D11778" t="s">
        <v>62</v>
      </c>
      <c r="E11778">
        <v>106751</v>
      </c>
    </row>
    <row r="11779" spans="1:5" hidden="1">
      <c r="A11779">
        <v>2009</v>
      </c>
      <c r="B11779" t="s">
        <v>106</v>
      </c>
      <c r="C11779" t="s">
        <v>23</v>
      </c>
      <c r="D11779" t="s">
        <v>64</v>
      </c>
      <c r="E11779">
        <v>1019264</v>
      </c>
    </row>
    <row r="11780" spans="1:5" hidden="1">
      <c r="A11780">
        <v>2009</v>
      </c>
      <c r="B11780" t="s">
        <v>106</v>
      </c>
      <c r="C11780" t="s">
        <v>23</v>
      </c>
      <c r="D11780" t="s">
        <v>66</v>
      </c>
      <c r="E11780">
        <v>0</v>
      </c>
    </row>
    <row r="11781" spans="1:5" hidden="1">
      <c r="A11781">
        <v>2009</v>
      </c>
      <c r="B11781" t="s">
        <v>106</v>
      </c>
      <c r="C11781" t="s">
        <v>23</v>
      </c>
      <c r="D11781" t="s">
        <v>67</v>
      </c>
      <c r="E11781">
        <v>462345</v>
      </c>
    </row>
    <row r="11782" spans="1:5" hidden="1">
      <c r="A11782">
        <v>2009</v>
      </c>
      <c r="B11782" t="s">
        <v>106</v>
      </c>
      <c r="C11782" t="s">
        <v>23</v>
      </c>
      <c r="D11782" t="s">
        <v>68</v>
      </c>
      <c r="E11782">
        <v>0</v>
      </c>
    </row>
    <row r="11783" spans="1:5" hidden="1">
      <c r="A11783">
        <v>2009</v>
      </c>
      <c r="B11783" t="s">
        <v>106</v>
      </c>
      <c r="C11783" t="s">
        <v>23</v>
      </c>
      <c r="D11783" t="s">
        <v>69</v>
      </c>
      <c r="E11783">
        <v>439770</v>
      </c>
    </row>
    <row r="11784" spans="1:5" hidden="1">
      <c r="A11784">
        <v>2009</v>
      </c>
      <c r="B11784" t="s">
        <v>106</v>
      </c>
      <c r="C11784" t="s">
        <v>23</v>
      </c>
      <c r="D11784" t="s">
        <v>70</v>
      </c>
      <c r="E11784">
        <v>22575</v>
      </c>
    </row>
    <row r="11785" spans="1:5" hidden="1">
      <c r="A11785">
        <v>2009</v>
      </c>
      <c r="B11785" t="s">
        <v>106</v>
      </c>
      <c r="C11785" t="s">
        <v>23</v>
      </c>
      <c r="D11785" t="s">
        <v>71</v>
      </c>
      <c r="E11785">
        <v>-180</v>
      </c>
    </row>
    <row r="11786" spans="1:5" hidden="1">
      <c r="A11786">
        <v>2009</v>
      </c>
      <c r="B11786" t="s">
        <v>106</v>
      </c>
      <c r="C11786" t="s">
        <v>23</v>
      </c>
      <c r="D11786" t="s">
        <v>109</v>
      </c>
      <c r="E11786">
        <v>8020671</v>
      </c>
    </row>
    <row r="11787" spans="1:5" hidden="1">
      <c r="A11787">
        <v>2009</v>
      </c>
      <c r="B11787" t="s">
        <v>106</v>
      </c>
      <c r="C11787" t="s">
        <v>23</v>
      </c>
      <c r="D11787" t="s">
        <v>110</v>
      </c>
      <c r="E11787">
        <v>5014351</v>
      </c>
    </row>
    <row r="11788" spans="1:5" hidden="1">
      <c r="A11788">
        <v>2009</v>
      </c>
      <c r="B11788" t="s">
        <v>106</v>
      </c>
      <c r="C11788" t="s">
        <v>23</v>
      </c>
      <c r="D11788" t="s">
        <v>111</v>
      </c>
      <c r="E11788">
        <v>3006320</v>
      </c>
    </row>
    <row r="11789" spans="1:5" hidden="1">
      <c r="A11789">
        <v>2009</v>
      </c>
      <c r="B11789" t="s">
        <v>106</v>
      </c>
      <c r="C11789" t="s">
        <v>23</v>
      </c>
      <c r="D11789" t="s">
        <v>112</v>
      </c>
      <c r="E11789">
        <v>126930</v>
      </c>
    </row>
    <row r="11790" spans="1:5" hidden="1">
      <c r="A11790">
        <v>2009</v>
      </c>
      <c r="B11790" t="s">
        <v>106</v>
      </c>
      <c r="C11790" t="s">
        <v>81</v>
      </c>
      <c r="D11790" t="s">
        <v>24</v>
      </c>
      <c r="E11790">
        <v>30893</v>
      </c>
    </row>
    <row r="11791" spans="1:5" hidden="1">
      <c r="A11791">
        <v>2009</v>
      </c>
      <c r="B11791" t="s">
        <v>106</v>
      </c>
      <c r="C11791" t="s">
        <v>81</v>
      </c>
      <c r="D11791" t="s">
        <v>25</v>
      </c>
      <c r="E11791">
        <v>30893</v>
      </c>
    </row>
    <row r="11792" spans="1:5" hidden="1">
      <c r="A11792">
        <v>2009</v>
      </c>
      <c r="B11792" t="s">
        <v>106</v>
      </c>
      <c r="C11792" t="s">
        <v>81</v>
      </c>
      <c r="D11792" t="s">
        <v>26</v>
      </c>
      <c r="E11792">
        <v>0</v>
      </c>
    </row>
    <row r="11793" spans="1:5" hidden="1">
      <c r="A11793">
        <v>2009</v>
      </c>
      <c r="B11793" t="s">
        <v>106</v>
      </c>
      <c r="C11793" t="s">
        <v>81</v>
      </c>
      <c r="D11793" t="s">
        <v>27</v>
      </c>
      <c r="E11793">
        <v>21296</v>
      </c>
    </row>
    <row r="11794" spans="1:5" hidden="1">
      <c r="A11794">
        <v>2009</v>
      </c>
      <c r="B11794" t="s">
        <v>106</v>
      </c>
      <c r="C11794" t="s">
        <v>81</v>
      </c>
      <c r="D11794" t="s">
        <v>28</v>
      </c>
      <c r="E11794">
        <v>21296</v>
      </c>
    </row>
    <row r="11795" spans="1:5" hidden="1">
      <c r="A11795">
        <v>2009</v>
      </c>
      <c r="B11795" t="s">
        <v>106</v>
      </c>
      <c r="C11795" t="s">
        <v>81</v>
      </c>
      <c r="D11795" t="s">
        <v>82</v>
      </c>
      <c r="E11795">
        <v>0</v>
      </c>
    </row>
    <row r="11796" spans="1:5" hidden="1">
      <c r="A11796">
        <v>2009</v>
      </c>
      <c r="B11796" t="s">
        <v>106</v>
      </c>
      <c r="C11796" t="s">
        <v>81</v>
      </c>
      <c r="D11796" t="s">
        <v>83</v>
      </c>
      <c r="E11796">
        <v>21296</v>
      </c>
    </row>
    <row r="11797" spans="1:5" hidden="1">
      <c r="A11797">
        <v>2009</v>
      </c>
      <c r="B11797" t="s">
        <v>106</v>
      </c>
      <c r="C11797" t="s">
        <v>81</v>
      </c>
      <c r="D11797" t="s">
        <v>84</v>
      </c>
      <c r="E11797">
        <v>0</v>
      </c>
    </row>
    <row r="11798" spans="1:5" hidden="1">
      <c r="A11798">
        <v>2009</v>
      </c>
      <c r="B11798" t="s">
        <v>106</v>
      </c>
      <c r="C11798" t="s">
        <v>81</v>
      </c>
      <c r="D11798" t="s">
        <v>29</v>
      </c>
      <c r="E11798">
        <v>0</v>
      </c>
    </row>
    <row r="11799" spans="1:5" hidden="1">
      <c r="A11799">
        <v>2009</v>
      </c>
      <c r="B11799" t="s">
        <v>106</v>
      </c>
      <c r="C11799" t="s">
        <v>81</v>
      </c>
      <c r="D11799" t="s">
        <v>33</v>
      </c>
      <c r="E11799">
        <v>-225574</v>
      </c>
    </row>
    <row r="11800" spans="1:5" hidden="1">
      <c r="A11800">
        <v>2009</v>
      </c>
      <c r="B11800" t="s">
        <v>106</v>
      </c>
      <c r="C11800" t="s">
        <v>81</v>
      </c>
      <c r="D11800" t="s">
        <v>34</v>
      </c>
      <c r="E11800">
        <v>867289</v>
      </c>
    </row>
    <row r="11801" spans="1:5" hidden="1">
      <c r="A11801">
        <v>2009</v>
      </c>
      <c r="B11801" t="s">
        <v>106</v>
      </c>
      <c r="C11801" t="s">
        <v>81</v>
      </c>
      <c r="D11801" t="s">
        <v>35</v>
      </c>
      <c r="E11801">
        <v>847790</v>
      </c>
    </row>
    <row r="11802" spans="1:5" hidden="1">
      <c r="A11802">
        <v>2009</v>
      </c>
      <c r="B11802" t="s">
        <v>106</v>
      </c>
      <c r="C11802" t="s">
        <v>81</v>
      </c>
      <c r="D11802" t="s">
        <v>36</v>
      </c>
      <c r="E11802">
        <v>456313</v>
      </c>
    </row>
    <row r="11803" spans="1:5" hidden="1">
      <c r="A11803">
        <v>2009</v>
      </c>
      <c r="B11803" t="s">
        <v>106</v>
      </c>
      <c r="C11803" t="s">
        <v>81</v>
      </c>
      <c r="D11803" t="s">
        <v>37</v>
      </c>
      <c r="E11803">
        <v>456313</v>
      </c>
    </row>
    <row r="11804" spans="1:5" hidden="1">
      <c r="A11804">
        <v>2009</v>
      </c>
      <c r="B11804" t="s">
        <v>106</v>
      </c>
      <c r="C11804" t="s">
        <v>81</v>
      </c>
      <c r="D11804" t="s">
        <v>38</v>
      </c>
      <c r="E11804">
        <v>0</v>
      </c>
    </row>
    <row r="11805" spans="1:5" hidden="1">
      <c r="A11805">
        <v>2009</v>
      </c>
      <c r="B11805" t="s">
        <v>106</v>
      </c>
      <c r="C11805" t="s">
        <v>81</v>
      </c>
      <c r="D11805" t="s">
        <v>39</v>
      </c>
      <c r="E11805">
        <v>-1549176</v>
      </c>
    </row>
    <row r="11806" spans="1:5" hidden="1">
      <c r="A11806">
        <v>2009</v>
      </c>
      <c r="B11806" t="s">
        <v>106</v>
      </c>
      <c r="C11806" t="s">
        <v>81</v>
      </c>
      <c r="D11806" t="s">
        <v>40</v>
      </c>
      <c r="E11806">
        <v>0</v>
      </c>
    </row>
    <row r="11807" spans="1:5" hidden="1">
      <c r="A11807">
        <v>2009</v>
      </c>
      <c r="B11807" t="s">
        <v>106</v>
      </c>
      <c r="C11807" t="s">
        <v>81</v>
      </c>
      <c r="D11807" t="s">
        <v>41</v>
      </c>
      <c r="E11807">
        <v>0</v>
      </c>
    </row>
    <row r="11808" spans="1:5" hidden="1">
      <c r="A11808">
        <v>2009</v>
      </c>
      <c r="B11808" t="s">
        <v>106</v>
      </c>
      <c r="C11808" t="s">
        <v>81</v>
      </c>
      <c r="D11808" t="s">
        <v>42</v>
      </c>
      <c r="E11808">
        <v>0</v>
      </c>
    </row>
    <row r="11809" spans="1:5" hidden="1">
      <c r="A11809">
        <v>2009</v>
      </c>
      <c r="B11809" t="s">
        <v>106</v>
      </c>
      <c r="C11809" t="s">
        <v>81</v>
      </c>
      <c r="D11809" t="s">
        <v>43</v>
      </c>
      <c r="E11809">
        <v>0</v>
      </c>
    </row>
    <row r="11810" spans="1:5" hidden="1">
      <c r="A11810">
        <v>2009</v>
      </c>
      <c r="B11810" t="s">
        <v>106</v>
      </c>
      <c r="C11810" t="s">
        <v>81</v>
      </c>
      <c r="D11810" t="s">
        <v>44</v>
      </c>
      <c r="E11810">
        <v>0</v>
      </c>
    </row>
    <row r="11811" spans="1:5" hidden="1">
      <c r="A11811">
        <v>2009</v>
      </c>
      <c r="B11811" t="s">
        <v>106</v>
      </c>
      <c r="C11811" t="s">
        <v>81</v>
      </c>
      <c r="D11811" t="s">
        <v>45</v>
      </c>
      <c r="E11811">
        <v>0</v>
      </c>
    </row>
    <row r="11812" spans="1:5" hidden="1">
      <c r="A11812">
        <v>2009</v>
      </c>
      <c r="B11812" t="s">
        <v>106</v>
      </c>
      <c r="C11812" t="s">
        <v>81</v>
      </c>
      <c r="D11812" t="s">
        <v>46</v>
      </c>
      <c r="E11812">
        <v>0</v>
      </c>
    </row>
    <row r="11813" spans="1:5" hidden="1">
      <c r="A11813">
        <v>2009</v>
      </c>
      <c r="B11813" t="s">
        <v>106</v>
      </c>
      <c r="C11813" t="s">
        <v>81</v>
      </c>
      <c r="D11813" t="s">
        <v>47</v>
      </c>
      <c r="E11813">
        <v>0</v>
      </c>
    </row>
    <row r="11814" spans="1:5" hidden="1">
      <c r="A11814">
        <v>2009</v>
      </c>
      <c r="B11814" t="s">
        <v>106</v>
      </c>
      <c r="C11814" t="s">
        <v>81</v>
      </c>
      <c r="D11814" t="s">
        <v>48</v>
      </c>
      <c r="E11814">
        <v>6030</v>
      </c>
    </row>
    <row r="11815" spans="1:5" hidden="1">
      <c r="A11815">
        <v>2009</v>
      </c>
      <c r="B11815" t="s">
        <v>106</v>
      </c>
      <c r="C11815" t="s">
        <v>81</v>
      </c>
      <c r="D11815" t="s">
        <v>49</v>
      </c>
      <c r="E11815">
        <v>0</v>
      </c>
    </row>
    <row r="11816" spans="1:5" hidden="1">
      <c r="A11816">
        <v>2009</v>
      </c>
      <c r="B11816" t="s">
        <v>106</v>
      </c>
      <c r="C11816" t="s">
        <v>81</v>
      </c>
      <c r="D11816" t="s">
        <v>50</v>
      </c>
      <c r="E11816">
        <v>0</v>
      </c>
    </row>
    <row r="11817" spans="1:5" hidden="1">
      <c r="A11817">
        <v>2009</v>
      </c>
      <c r="B11817" t="s">
        <v>106</v>
      </c>
      <c r="C11817" t="s">
        <v>81</v>
      </c>
      <c r="D11817" t="s">
        <v>51</v>
      </c>
      <c r="E11817">
        <v>0</v>
      </c>
    </row>
    <row r="11818" spans="1:5" hidden="1">
      <c r="A11818">
        <v>2009</v>
      </c>
      <c r="B11818" t="s">
        <v>106</v>
      </c>
      <c r="C11818" t="s">
        <v>81</v>
      </c>
      <c r="D11818" t="s">
        <v>52</v>
      </c>
      <c r="E11818">
        <v>0</v>
      </c>
    </row>
    <row r="11819" spans="1:5" hidden="1">
      <c r="A11819">
        <v>2009</v>
      </c>
      <c r="B11819" t="s">
        <v>106</v>
      </c>
      <c r="C11819" t="s">
        <v>81</v>
      </c>
      <c r="D11819" t="s">
        <v>53</v>
      </c>
      <c r="E11819">
        <v>0</v>
      </c>
    </row>
    <row r="11820" spans="1:5" hidden="1">
      <c r="A11820">
        <v>2009</v>
      </c>
      <c r="B11820" t="s">
        <v>106</v>
      </c>
      <c r="C11820" t="s">
        <v>81</v>
      </c>
      <c r="D11820" t="s">
        <v>54</v>
      </c>
      <c r="E11820">
        <v>0</v>
      </c>
    </row>
    <row r="11821" spans="1:5" hidden="1">
      <c r="A11821">
        <v>2009</v>
      </c>
      <c r="B11821" t="s">
        <v>106</v>
      </c>
      <c r="C11821" t="s">
        <v>81</v>
      </c>
      <c r="D11821" t="s">
        <v>55</v>
      </c>
      <c r="E11821">
        <v>6030</v>
      </c>
    </row>
    <row r="11822" spans="1:5" hidden="1">
      <c r="A11822">
        <v>2009</v>
      </c>
      <c r="B11822" t="s">
        <v>106</v>
      </c>
      <c r="C11822" t="s">
        <v>81</v>
      </c>
      <c r="D11822" t="s">
        <v>59</v>
      </c>
      <c r="E11822">
        <v>665305</v>
      </c>
    </row>
    <row r="11823" spans="1:5" hidden="1">
      <c r="A11823">
        <v>2009</v>
      </c>
      <c r="B11823" t="s">
        <v>106</v>
      </c>
      <c r="C11823" t="s">
        <v>81</v>
      </c>
      <c r="D11823" t="s">
        <v>60</v>
      </c>
      <c r="E11823">
        <v>0</v>
      </c>
    </row>
    <row r="11824" spans="1:5" hidden="1">
      <c r="A11824">
        <v>2009</v>
      </c>
      <c r="B11824" t="s">
        <v>106</v>
      </c>
      <c r="C11824" t="s">
        <v>81</v>
      </c>
      <c r="D11824" t="s">
        <v>61</v>
      </c>
      <c r="E11824">
        <v>0</v>
      </c>
    </row>
    <row r="11825" spans="1:5" hidden="1">
      <c r="A11825">
        <v>2009</v>
      </c>
      <c r="B11825" t="s">
        <v>106</v>
      </c>
      <c r="C11825" t="s">
        <v>81</v>
      </c>
      <c r="D11825" t="s">
        <v>62</v>
      </c>
      <c r="E11825">
        <v>8470</v>
      </c>
    </row>
    <row r="11826" spans="1:5" hidden="1">
      <c r="A11826">
        <v>2009</v>
      </c>
      <c r="B11826" t="s">
        <v>106</v>
      </c>
      <c r="C11826" t="s">
        <v>81</v>
      </c>
      <c r="D11826" t="s">
        <v>64</v>
      </c>
      <c r="E11826">
        <v>459006</v>
      </c>
    </row>
    <row r="11827" spans="1:5" hidden="1">
      <c r="A11827">
        <v>2009</v>
      </c>
      <c r="B11827" t="s">
        <v>106</v>
      </c>
      <c r="C11827" t="s">
        <v>81</v>
      </c>
      <c r="D11827" t="s">
        <v>65</v>
      </c>
      <c r="E11827">
        <v>197829</v>
      </c>
    </row>
    <row r="11828" spans="1:5" hidden="1">
      <c r="A11828">
        <v>2009</v>
      </c>
      <c r="B11828" t="s">
        <v>106</v>
      </c>
      <c r="C11828" t="s">
        <v>81</v>
      </c>
      <c r="D11828" t="s">
        <v>66</v>
      </c>
      <c r="E11828">
        <v>0</v>
      </c>
    </row>
    <row r="11829" spans="1:5" hidden="1">
      <c r="A11829">
        <v>2009</v>
      </c>
      <c r="B11829" t="s">
        <v>106</v>
      </c>
      <c r="C11829" t="s">
        <v>81</v>
      </c>
      <c r="D11829" t="s">
        <v>67</v>
      </c>
      <c r="E11829">
        <v>10653</v>
      </c>
    </row>
    <row r="11830" spans="1:5" hidden="1">
      <c r="A11830">
        <v>2009</v>
      </c>
      <c r="B11830" t="s">
        <v>106</v>
      </c>
      <c r="C11830" t="s">
        <v>81</v>
      </c>
      <c r="D11830" t="s">
        <v>68</v>
      </c>
      <c r="E11830">
        <v>0</v>
      </c>
    </row>
    <row r="11831" spans="1:5" hidden="1">
      <c r="A11831">
        <v>2009</v>
      </c>
      <c r="B11831" t="s">
        <v>106</v>
      </c>
      <c r="C11831" t="s">
        <v>81</v>
      </c>
      <c r="D11831" t="s">
        <v>69</v>
      </c>
      <c r="E11831">
        <v>0</v>
      </c>
    </row>
    <row r="11832" spans="1:5" hidden="1">
      <c r="A11832">
        <v>2009</v>
      </c>
      <c r="B11832" t="s">
        <v>106</v>
      </c>
      <c r="C11832" t="s">
        <v>81</v>
      </c>
      <c r="D11832" t="s">
        <v>70</v>
      </c>
      <c r="E11832">
        <v>10653</v>
      </c>
    </row>
    <row r="11833" spans="1:5" hidden="1">
      <c r="A11833">
        <v>2009</v>
      </c>
      <c r="B11833" t="s">
        <v>106</v>
      </c>
      <c r="C11833" t="s">
        <v>81</v>
      </c>
      <c r="D11833" t="s">
        <v>113</v>
      </c>
      <c r="E11833">
        <v>8397701</v>
      </c>
    </row>
    <row r="11834" spans="1:5" hidden="1">
      <c r="A11834">
        <v>2009</v>
      </c>
      <c r="B11834" t="s">
        <v>106</v>
      </c>
      <c r="C11834" t="s">
        <v>81</v>
      </c>
      <c r="D11834" t="s">
        <v>114</v>
      </c>
      <c r="E11834">
        <v>6665396</v>
      </c>
    </row>
    <row r="11835" spans="1:5" hidden="1">
      <c r="A11835">
        <v>2009</v>
      </c>
      <c r="B11835" t="s">
        <v>106</v>
      </c>
      <c r="C11835" t="s">
        <v>81</v>
      </c>
      <c r="D11835" t="s">
        <v>115</v>
      </c>
      <c r="E11835">
        <v>1732306</v>
      </c>
    </row>
    <row r="11836" spans="1:5" hidden="1">
      <c r="A11836">
        <v>2009</v>
      </c>
      <c r="B11836" t="s">
        <v>106</v>
      </c>
      <c r="C11836" t="s">
        <v>81</v>
      </c>
      <c r="D11836" t="s">
        <v>116</v>
      </c>
      <c r="E11836">
        <v>88898</v>
      </c>
    </row>
    <row r="11837" spans="1:5" hidden="1">
      <c r="A11837">
        <v>2010</v>
      </c>
      <c r="B11837" t="s">
        <v>6</v>
      </c>
      <c r="C11837" t="s">
        <v>7</v>
      </c>
      <c r="D11837" t="s">
        <v>263</v>
      </c>
      <c r="E11837">
        <v>-289649</v>
      </c>
    </row>
    <row r="11838" spans="1:5" hidden="1">
      <c r="A11838">
        <v>2010</v>
      </c>
      <c r="B11838" t="s">
        <v>6</v>
      </c>
      <c r="C11838" t="s">
        <v>7</v>
      </c>
      <c r="D11838" t="s">
        <v>8</v>
      </c>
      <c r="E11838">
        <v>843505</v>
      </c>
    </row>
    <row r="11839" spans="1:5" hidden="1">
      <c r="A11839">
        <v>2010</v>
      </c>
      <c r="B11839" t="s">
        <v>6</v>
      </c>
      <c r="C11839" t="s">
        <v>7</v>
      </c>
      <c r="D11839" t="s">
        <v>9</v>
      </c>
      <c r="E11839">
        <v>1632306</v>
      </c>
    </row>
    <row r="11840" spans="1:5" hidden="1">
      <c r="A11840">
        <v>2010</v>
      </c>
      <c r="B11840" t="s">
        <v>6</v>
      </c>
      <c r="C11840" t="s">
        <v>10</v>
      </c>
      <c r="D11840" t="s">
        <v>11</v>
      </c>
      <c r="E11840">
        <v>676894</v>
      </c>
    </row>
    <row r="11841" spans="1:6" hidden="1">
      <c r="A11841">
        <v>2010</v>
      </c>
      <c r="B11841" t="s">
        <v>6</v>
      </c>
      <c r="C11841" t="s">
        <v>10</v>
      </c>
      <c r="D11841" t="s">
        <v>12</v>
      </c>
      <c r="E11841">
        <v>17719641</v>
      </c>
    </row>
    <row r="11842" spans="1:6" hidden="1">
      <c r="A11842">
        <v>2010</v>
      </c>
      <c r="B11842" t="s">
        <v>6</v>
      </c>
      <c r="C11842" t="s">
        <v>10</v>
      </c>
      <c r="D11842" t="s">
        <v>13</v>
      </c>
      <c r="E11842">
        <v>14012779</v>
      </c>
    </row>
    <row r="11843" spans="1:6" hidden="1">
      <c r="A11843">
        <v>2010</v>
      </c>
      <c r="B11843" t="s">
        <v>6</v>
      </c>
      <c r="C11843" t="s">
        <v>10</v>
      </c>
      <c r="D11843" t="s">
        <v>14</v>
      </c>
      <c r="E11843">
        <v>8292428</v>
      </c>
    </row>
    <row r="11844" spans="1:6" hidden="1">
      <c r="A11844">
        <v>2010</v>
      </c>
      <c r="B11844" t="s">
        <v>6</v>
      </c>
      <c r="C11844" t="s">
        <v>10</v>
      </c>
      <c r="D11844" t="s">
        <v>15</v>
      </c>
      <c r="E11844">
        <v>6978981</v>
      </c>
    </row>
    <row r="11845" spans="1:6" hidden="1">
      <c r="A11845">
        <v>2010</v>
      </c>
      <c r="B11845" t="s">
        <v>6</v>
      </c>
      <c r="C11845" t="s">
        <v>10</v>
      </c>
      <c r="D11845" t="s">
        <v>16</v>
      </c>
      <c r="E11845">
        <v>1313447</v>
      </c>
    </row>
    <row r="11846" spans="1:6" hidden="1">
      <c r="A11846">
        <v>2010</v>
      </c>
      <c r="B11846" t="s">
        <v>6</v>
      </c>
      <c r="C11846" t="s">
        <v>10</v>
      </c>
      <c r="D11846" t="s">
        <v>17</v>
      </c>
      <c r="E11846">
        <v>0</v>
      </c>
      <c r="F11846">
        <v>20</v>
      </c>
    </row>
    <row r="11847" spans="1:6" hidden="1">
      <c r="A11847">
        <v>2010</v>
      </c>
      <c r="B11847" t="s">
        <v>6</v>
      </c>
      <c r="C11847" t="s">
        <v>10</v>
      </c>
      <c r="D11847" t="s">
        <v>18</v>
      </c>
      <c r="E11847">
        <v>17901177</v>
      </c>
    </row>
    <row r="11848" spans="1:6" hidden="1">
      <c r="A11848">
        <v>2010</v>
      </c>
      <c r="B11848" t="s">
        <v>6</v>
      </c>
      <c r="C11848" t="s">
        <v>10</v>
      </c>
      <c r="D11848" t="s">
        <v>19</v>
      </c>
      <c r="E11848">
        <v>18419387</v>
      </c>
    </row>
    <row r="11849" spans="1:6" hidden="1">
      <c r="A11849">
        <v>2010</v>
      </c>
      <c r="B11849" t="s">
        <v>6</v>
      </c>
      <c r="C11849" t="s">
        <v>10</v>
      </c>
      <c r="D11849" t="s">
        <v>20</v>
      </c>
      <c r="E11849">
        <v>18419387</v>
      </c>
    </row>
    <row r="11850" spans="1:6" hidden="1">
      <c r="A11850">
        <v>2010</v>
      </c>
      <c r="B11850" t="s">
        <v>6</v>
      </c>
      <c r="C11850" t="s">
        <v>10</v>
      </c>
      <c r="D11850" t="s">
        <v>21</v>
      </c>
      <c r="E11850">
        <v>4031022</v>
      </c>
    </row>
    <row r="11851" spans="1:6" hidden="1">
      <c r="A11851">
        <v>2010</v>
      </c>
      <c r="B11851" t="s">
        <v>6</v>
      </c>
      <c r="C11851" t="s">
        <v>10</v>
      </c>
      <c r="D11851" t="s">
        <v>22</v>
      </c>
      <c r="E11851">
        <v>674251</v>
      </c>
    </row>
    <row r="11852" spans="1:6" hidden="1">
      <c r="A11852">
        <v>2010</v>
      </c>
      <c r="B11852" t="s">
        <v>6</v>
      </c>
      <c r="C11852" t="s">
        <v>23</v>
      </c>
      <c r="D11852" t="s">
        <v>24</v>
      </c>
      <c r="E11852">
        <v>7710555</v>
      </c>
    </row>
    <row r="11853" spans="1:6" hidden="1">
      <c r="A11853">
        <v>2010</v>
      </c>
      <c r="B11853" t="s">
        <v>6</v>
      </c>
      <c r="C11853" t="s">
        <v>23</v>
      </c>
      <c r="D11853" t="s">
        <v>25</v>
      </c>
      <c r="E11853">
        <v>6414200</v>
      </c>
    </row>
    <row r="11854" spans="1:6" hidden="1">
      <c r="A11854">
        <v>2010</v>
      </c>
      <c r="B11854" t="s">
        <v>6</v>
      </c>
      <c r="C11854" t="s">
        <v>23</v>
      </c>
      <c r="D11854" t="s">
        <v>26</v>
      </c>
      <c r="E11854">
        <v>1296355</v>
      </c>
    </row>
    <row r="11855" spans="1:6" hidden="1">
      <c r="A11855">
        <v>2010</v>
      </c>
      <c r="B11855" t="s">
        <v>6</v>
      </c>
      <c r="C11855" t="s">
        <v>23</v>
      </c>
      <c r="D11855" t="s">
        <v>27</v>
      </c>
      <c r="E11855">
        <v>2236929</v>
      </c>
    </row>
    <row r="11856" spans="1:6" hidden="1">
      <c r="A11856">
        <v>2010</v>
      </c>
      <c r="B11856" t="s">
        <v>6</v>
      </c>
      <c r="C11856" t="s">
        <v>23</v>
      </c>
      <c r="D11856" t="s">
        <v>28</v>
      </c>
      <c r="E11856">
        <v>2042722</v>
      </c>
    </row>
    <row r="11857" spans="1:5" hidden="1">
      <c r="A11857">
        <v>2010</v>
      </c>
      <c r="B11857" t="s">
        <v>6</v>
      </c>
      <c r="C11857" t="s">
        <v>23</v>
      </c>
      <c r="D11857" t="s">
        <v>29</v>
      </c>
      <c r="E11857">
        <v>194208</v>
      </c>
    </row>
    <row r="11858" spans="1:5" hidden="1">
      <c r="A11858">
        <v>2010</v>
      </c>
      <c r="B11858" t="s">
        <v>6</v>
      </c>
      <c r="C11858" t="s">
        <v>23</v>
      </c>
      <c r="D11858" t="s">
        <v>30</v>
      </c>
      <c r="E11858">
        <v>247790</v>
      </c>
    </row>
    <row r="11859" spans="1:5" hidden="1">
      <c r="A11859">
        <v>2010</v>
      </c>
      <c r="B11859" t="s">
        <v>6</v>
      </c>
      <c r="C11859" t="s">
        <v>23</v>
      </c>
      <c r="D11859" t="s">
        <v>31</v>
      </c>
      <c r="E11859">
        <v>41031</v>
      </c>
    </row>
    <row r="11860" spans="1:5" hidden="1">
      <c r="A11860">
        <v>2010</v>
      </c>
      <c r="B11860" t="s">
        <v>6</v>
      </c>
      <c r="C11860" t="s">
        <v>23</v>
      </c>
      <c r="D11860" t="s">
        <v>32</v>
      </c>
      <c r="E11860">
        <v>206759</v>
      </c>
    </row>
    <row r="11861" spans="1:5" hidden="1">
      <c r="A11861">
        <v>2010</v>
      </c>
      <c r="B11861" t="s">
        <v>6</v>
      </c>
      <c r="C11861" t="s">
        <v>23</v>
      </c>
      <c r="D11861" t="s">
        <v>33</v>
      </c>
      <c r="E11861">
        <v>3418454</v>
      </c>
    </row>
    <row r="11862" spans="1:5" hidden="1">
      <c r="A11862">
        <v>2010</v>
      </c>
      <c r="B11862" t="s">
        <v>6</v>
      </c>
      <c r="C11862" t="s">
        <v>23</v>
      </c>
      <c r="D11862" t="s">
        <v>34</v>
      </c>
      <c r="E11862">
        <v>1818428</v>
      </c>
    </row>
    <row r="11863" spans="1:5" hidden="1">
      <c r="A11863">
        <v>2010</v>
      </c>
      <c r="B11863" t="s">
        <v>6</v>
      </c>
      <c r="C11863" t="s">
        <v>23</v>
      </c>
      <c r="D11863" t="s">
        <v>35</v>
      </c>
      <c r="E11863">
        <v>1980588</v>
      </c>
    </row>
    <row r="11864" spans="1:5" hidden="1">
      <c r="A11864">
        <v>2010</v>
      </c>
      <c r="B11864" t="s">
        <v>6</v>
      </c>
      <c r="C11864" t="s">
        <v>23</v>
      </c>
      <c r="D11864" t="s">
        <v>36</v>
      </c>
      <c r="E11864">
        <v>1651023</v>
      </c>
    </row>
    <row r="11865" spans="1:5" hidden="1">
      <c r="A11865">
        <v>2010</v>
      </c>
      <c r="B11865" t="s">
        <v>6</v>
      </c>
      <c r="C11865" t="s">
        <v>23</v>
      </c>
      <c r="D11865" t="s">
        <v>37</v>
      </c>
      <c r="E11865">
        <v>859195</v>
      </c>
    </row>
    <row r="11866" spans="1:5" hidden="1">
      <c r="A11866">
        <v>2010</v>
      </c>
      <c r="B11866" t="s">
        <v>6</v>
      </c>
      <c r="C11866" t="s">
        <v>23</v>
      </c>
      <c r="D11866" t="s">
        <v>38</v>
      </c>
      <c r="E11866">
        <v>791828</v>
      </c>
    </row>
    <row r="11867" spans="1:5" hidden="1">
      <c r="A11867">
        <v>2010</v>
      </c>
      <c r="B11867" t="s">
        <v>6</v>
      </c>
      <c r="C11867" t="s">
        <v>23</v>
      </c>
      <c r="D11867" t="s">
        <v>39</v>
      </c>
      <c r="E11867">
        <v>-235992</v>
      </c>
    </row>
    <row r="11868" spans="1:5" hidden="1">
      <c r="A11868">
        <v>2010</v>
      </c>
      <c r="B11868" t="s">
        <v>6</v>
      </c>
      <c r="C11868" t="s">
        <v>23</v>
      </c>
      <c r="D11868" t="s">
        <v>40</v>
      </c>
      <c r="E11868">
        <v>154431</v>
      </c>
    </row>
    <row r="11869" spans="1:5" hidden="1">
      <c r="A11869">
        <v>2010</v>
      </c>
      <c r="B11869" t="s">
        <v>6</v>
      </c>
      <c r="C11869" t="s">
        <v>23</v>
      </c>
      <c r="D11869" t="s">
        <v>41</v>
      </c>
      <c r="E11869">
        <v>9035</v>
      </c>
    </row>
    <row r="11870" spans="1:5" hidden="1">
      <c r="A11870">
        <v>2010</v>
      </c>
      <c r="B11870" t="s">
        <v>6</v>
      </c>
      <c r="C11870" t="s">
        <v>23</v>
      </c>
      <c r="D11870" t="s">
        <v>42</v>
      </c>
      <c r="E11870">
        <v>86303</v>
      </c>
    </row>
    <row r="11871" spans="1:5" hidden="1">
      <c r="A11871">
        <v>2010</v>
      </c>
      <c r="B11871" t="s">
        <v>6</v>
      </c>
      <c r="C11871" t="s">
        <v>23</v>
      </c>
      <c r="D11871" t="s">
        <v>43</v>
      </c>
      <c r="E11871">
        <v>59093</v>
      </c>
    </row>
    <row r="11872" spans="1:5" hidden="1">
      <c r="A11872">
        <v>2010</v>
      </c>
      <c r="B11872" t="s">
        <v>6</v>
      </c>
      <c r="C11872" t="s">
        <v>23</v>
      </c>
      <c r="D11872" t="s">
        <v>44</v>
      </c>
      <c r="E11872">
        <v>30563</v>
      </c>
    </row>
    <row r="11873" spans="1:5" hidden="1">
      <c r="A11873">
        <v>2010</v>
      </c>
      <c r="B11873" t="s">
        <v>6</v>
      </c>
      <c r="C11873" t="s">
        <v>23</v>
      </c>
      <c r="D11873" t="s">
        <v>45</v>
      </c>
      <c r="E11873">
        <v>1326559</v>
      </c>
    </row>
    <row r="11874" spans="1:5" hidden="1">
      <c r="A11874">
        <v>2010</v>
      </c>
      <c r="B11874" t="s">
        <v>6</v>
      </c>
      <c r="C11874" t="s">
        <v>23</v>
      </c>
      <c r="D11874" t="s">
        <v>46</v>
      </c>
      <c r="E11874">
        <v>1291778</v>
      </c>
    </row>
    <row r="11875" spans="1:5" hidden="1">
      <c r="A11875">
        <v>2010</v>
      </c>
      <c r="B11875" t="s">
        <v>6</v>
      </c>
      <c r="C11875" t="s">
        <v>23</v>
      </c>
      <c r="D11875" t="s">
        <v>47</v>
      </c>
      <c r="E11875">
        <v>34781</v>
      </c>
    </row>
    <row r="11876" spans="1:5" hidden="1">
      <c r="A11876">
        <v>2010</v>
      </c>
      <c r="B11876" t="s">
        <v>6</v>
      </c>
      <c r="C11876" t="s">
        <v>23</v>
      </c>
      <c r="D11876" t="s">
        <v>48</v>
      </c>
      <c r="E11876">
        <v>5988105</v>
      </c>
    </row>
    <row r="11877" spans="1:5" hidden="1">
      <c r="A11877">
        <v>2010</v>
      </c>
      <c r="B11877" t="s">
        <v>6</v>
      </c>
      <c r="C11877" t="s">
        <v>23</v>
      </c>
      <c r="D11877" t="s">
        <v>49</v>
      </c>
      <c r="E11877">
        <v>1823936</v>
      </c>
    </row>
    <row r="11878" spans="1:5" hidden="1">
      <c r="A11878">
        <v>2010</v>
      </c>
      <c r="B11878" t="s">
        <v>6</v>
      </c>
      <c r="C11878" t="s">
        <v>23</v>
      </c>
      <c r="D11878" t="s">
        <v>50</v>
      </c>
      <c r="E11878">
        <v>1206634</v>
      </c>
    </row>
    <row r="11879" spans="1:5" hidden="1">
      <c r="A11879">
        <v>2010</v>
      </c>
      <c r="B11879" t="s">
        <v>6</v>
      </c>
      <c r="C11879" t="s">
        <v>23</v>
      </c>
      <c r="D11879" t="s">
        <v>51</v>
      </c>
      <c r="E11879">
        <v>89721</v>
      </c>
    </row>
    <row r="11880" spans="1:5" hidden="1">
      <c r="A11880">
        <v>2010</v>
      </c>
      <c r="B11880" t="s">
        <v>6</v>
      </c>
      <c r="C11880" t="s">
        <v>23</v>
      </c>
      <c r="D11880" t="s">
        <v>52</v>
      </c>
      <c r="E11880">
        <v>441278</v>
      </c>
    </row>
    <row r="11881" spans="1:5" hidden="1">
      <c r="A11881">
        <v>2010</v>
      </c>
      <c r="B11881" t="s">
        <v>6</v>
      </c>
      <c r="C11881" t="s">
        <v>23</v>
      </c>
      <c r="D11881" t="s">
        <v>53</v>
      </c>
      <c r="E11881">
        <v>86303</v>
      </c>
    </row>
    <row r="11882" spans="1:5" hidden="1">
      <c r="A11882">
        <v>2010</v>
      </c>
      <c r="B11882" t="s">
        <v>6</v>
      </c>
      <c r="C11882" t="s">
        <v>23</v>
      </c>
      <c r="D11882" t="s">
        <v>54</v>
      </c>
      <c r="E11882">
        <v>0</v>
      </c>
    </row>
    <row r="11883" spans="1:5" hidden="1">
      <c r="A11883">
        <v>2010</v>
      </c>
      <c r="B11883" t="s">
        <v>6</v>
      </c>
      <c r="C11883" t="s">
        <v>23</v>
      </c>
      <c r="D11883" t="s">
        <v>55</v>
      </c>
      <c r="E11883">
        <v>2433658</v>
      </c>
    </row>
    <row r="11884" spans="1:5" hidden="1">
      <c r="A11884">
        <v>2010</v>
      </c>
      <c r="B11884" t="s">
        <v>6</v>
      </c>
      <c r="C11884" t="s">
        <v>23</v>
      </c>
      <c r="D11884" t="s">
        <v>56</v>
      </c>
      <c r="E11884">
        <v>1730511</v>
      </c>
    </row>
    <row r="11885" spans="1:5" hidden="1">
      <c r="A11885">
        <v>2010</v>
      </c>
      <c r="B11885" t="s">
        <v>6</v>
      </c>
      <c r="C11885" t="s">
        <v>23</v>
      </c>
      <c r="D11885" t="s">
        <v>57</v>
      </c>
      <c r="E11885">
        <v>1424658</v>
      </c>
    </row>
    <row r="11886" spans="1:5" hidden="1">
      <c r="A11886">
        <v>2010</v>
      </c>
      <c r="B11886" t="s">
        <v>6</v>
      </c>
      <c r="C11886" t="s">
        <v>23</v>
      </c>
      <c r="D11886" t="s">
        <v>58</v>
      </c>
      <c r="E11886">
        <v>305852</v>
      </c>
    </row>
    <row r="11887" spans="1:5" hidden="1">
      <c r="A11887">
        <v>2010</v>
      </c>
      <c r="B11887" t="s">
        <v>6</v>
      </c>
      <c r="C11887" t="s">
        <v>23</v>
      </c>
      <c r="D11887" t="s">
        <v>59</v>
      </c>
      <c r="E11887">
        <v>1536957</v>
      </c>
    </row>
    <row r="11888" spans="1:5" hidden="1">
      <c r="A11888">
        <v>2010</v>
      </c>
      <c r="B11888" t="s">
        <v>6</v>
      </c>
      <c r="C11888" t="s">
        <v>23</v>
      </c>
      <c r="D11888" t="s">
        <v>60</v>
      </c>
      <c r="E11888">
        <v>102841</v>
      </c>
    </row>
    <row r="11889" spans="1:5" hidden="1">
      <c r="A11889">
        <v>2010</v>
      </c>
      <c r="B11889" t="s">
        <v>6</v>
      </c>
      <c r="C11889" t="s">
        <v>23</v>
      </c>
      <c r="D11889" t="s">
        <v>61</v>
      </c>
      <c r="E11889">
        <v>97027</v>
      </c>
    </row>
    <row r="11890" spans="1:5" hidden="1">
      <c r="A11890">
        <v>2010</v>
      </c>
      <c r="B11890" t="s">
        <v>6</v>
      </c>
      <c r="C11890" t="s">
        <v>23</v>
      </c>
      <c r="D11890" t="s">
        <v>62</v>
      </c>
      <c r="E11890">
        <v>16250</v>
      </c>
    </row>
    <row r="11891" spans="1:5" hidden="1">
      <c r="A11891">
        <v>2010</v>
      </c>
      <c r="B11891" t="s">
        <v>6</v>
      </c>
      <c r="C11891" t="s">
        <v>23</v>
      </c>
      <c r="D11891" t="s">
        <v>63</v>
      </c>
      <c r="E11891">
        <v>0</v>
      </c>
    </row>
    <row r="11892" spans="1:5" hidden="1">
      <c r="A11892">
        <v>2010</v>
      </c>
      <c r="B11892" t="s">
        <v>6</v>
      </c>
      <c r="C11892" t="s">
        <v>23</v>
      </c>
      <c r="D11892" t="s">
        <v>64</v>
      </c>
      <c r="E11892">
        <v>1161198</v>
      </c>
    </row>
    <row r="11893" spans="1:5" hidden="1">
      <c r="A11893">
        <v>2010</v>
      </c>
      <c r="B11893" t="s">
        <v>6</v>
      </c>
      <c r="C11893" t="s">
        <v>23</v>
      </c>
      <c r="D11893" t="s">
        <v>65</v>
      </c>
      <c r="E11893">
        <v>159640</v>
      </c>
    </row>
    <row r="11894" spans="1:5" hidden="1">
      <c r="A11894">
        <v>2010</v>
      </c>
      <c r="B11894" t="s">
        <v>6</v>
      </c>
      <c r="C11894" t="s">
        <v>23</v>
      </c>
      <c r="D11894" t="s">
        <v>66</v>
      </c>
      <c r="E11894">
        <v>180733</v>
      </c>
    </row>
    <row r="11895" spans="1:5" hidden="1">
      <c r="A11895">
        <v>2010</v>
      </c>
      <c r="B11895" t="s">
        <v>6</v>
      </c>
      <c r="C11895" t="s">
        <v>23</v>
      </c>
      <c r="D11895" t="s">
        <v>67</v>
      </c>
      <c r="E11895">
        <v>425365</v>
      </c>
    </row>
    <row r="11896" spans="1:5" hidden="1">
      <c r="A11896">
        <v>2010</v>
      </c>
      <c r="B11896" t="s">
        <v>6</v>
      </c>
      <c r="C11896" t="s">
        <v>23</v>
      </c>
      <c r="D11896" t="s">
        <v>68</v>
      </c>
      <c r="E11896">
        <v>3409</v>
      </c>
    </row>
    <row r="11897" spans="1:5" hidden="1">
      <c r="A11897">
        <v>2010</v>
      </c>
      <c r="B11897" t="s">
        <v>6</v>
      </c>
      <c r="C11897" t="s">
        <v>23</v>
      </c>
      <c r="D11897" t="s">
        <v>69</v>
      </c>
      <c r="E11897">
        <v>6345</v>
      </c>
    </row>
    <row r="11898" spans="1:5" hidden="1">
      <c r="A11898">
        <v>2010</v>
      </c>
      <c r="B11898" t="s">
        <v>6</v>
      </c>
      <c r="C11898" t="s">
        <v>23</v>
      </c>
      <c r="D11898" t="s">
        <v>70</v>
      </c>
      <c r="E11898">
        <v>415611</v>
      </c>
    </row>
    <row r="11899" spans="1:5" hidden="1">
      <c r="A11899">
        <v>2010</v>
      </c>
      <c r="B11899" t="s">
        <v>6</v>
      </c>
      <c r="C11899" t="s">
        <v>23</v>
      </c>
      <c r="D11899" t="s">
        <v>71</v>
      </c>
      <c r="E11899">
        <v>545</v>
      </c>
    </row>
    <row r="11900" spans="1:5" hidden="1">
      <c r="A11900">
        <v>2010</v>
      </c>
      <c r="B11900" t="s">
        <v>6</v>
      </c>
      <c r="C11900" t="s">
        <v>23</v>
      </c>
      <c r="D11900" t="s">
        <v>72</v>
      </c>
      <c r="E11900">
        <v>21445367</v>
      </c>
    </row>
    <row r="11901" spans="1:5" hidden="1">
      <c r="A11901">
        <v>2010</v>
      </c>
      <c r="B11901" t="s">
        <v>6</v>
      </c>
      <c r="C11901" t="s">
        <v>23</v>
      </c>
      <c r="D11901" t="s">
        <v>73</v>
      </c>
      <c r="E11901">
        <v>14388365</v>
      </c>
    </row>
    <row r="11902" spans="1:5" hidden="1">
      <c r="A11902">
        <v>2010</v>
      </c>
      <c r="B11902" t="s">
        <v>6</v>
      </c>
      <c r="C11902" t="s">
        <v>23</v>
      </c>
      <c r="D11902" t="s">
        <v>74</v>
      </c>
      <c r="E11902">
        <v>12606769</v>
      </c>
    </row>
    <row r="11903" spans="1:5" hidden="1">
      <c r="A11903">
        <v>2010</v>
      </c>
      <c r="B11903" t="s">
        <v>6</v>
      </c>
      <c r="C11903" t="s">
        <v>23</v>
      </c>
      <c r="D11903" t="s">
        <v>75</v>
      </c>
      <c r="E11903">
        <v>1781596</v>
      </c>
    </row>
    <row r="11904" spans="1:5" hidden="1">
      <c r="A11904">
        <v>2010</v>
      </c>
      <c r="B11904" t="s">
        <v>6</v>
      </c>
      <c r="C11904" t="s">
        <v>23</v>
      </c>
      <c r="D11904" t="s">
        <v>76</v>
      </c>
      <c r="E11904">
        <v>3708959</v>
      </c>
    </row>
    <row r="11905" spans="1:5" hidden="1">
      <c r="A11905">
        <v>2010</v>
      </c>
      <c r="B11905" t="s">
        <v>6</v>
      </c>
      <c r="C11905" t="s">
        <v>23</v>
      </c>
      <c r="D11905" t="s">
        <v>77</v>
      </c>
      <c r="E11905">
        <v>3706862</v>
      </c>
    </row>
    <row r="11906" spans="1:5" hidden="1">
      <c r="A11906">
        <v>2010</v>
      </c>
      <c r="B11906" t="s">
        <v>6</v>
      </c>
      <c r="C11906" t="s">
        <v>23</v>
      </c>
      <c r="D11906" t="s">
        <v>78</v>
      </c>
      <c r="E11906">
        <v>3458844</v>
      </c>
    </row>
    <row r="11907" spans="1:5" hidden="1">
      <c r="A11907">
        <v>2010</v>
      </c>
      <c r="B11907" t="s">
        <v>6</v>
      </c>
      <c r="C11907" t="s">
        <v>23</v>
      </c>
      <c r="D11907" t="s">
        <v>79</v>
      </c>
      <c r="E11907">
        <v>249272</v>
      </c>
    </row>
    <row r="11908" spans="1:5" hidden="1">
      <c r="A11908">
        <v>2010</v>
      </c>
      <c r="B11908" t="s">
        <v>6</v>
      </c>
      <c r="C11908" t="s">
        <v>23</v>
      </c>
      <c r="D11908" t="s">
        <v>80</v>
      </c>
      <c r="E11908">
        <v>842</v>
      </c>
    </row>
    <row r="11909" spans="1:5" hidden="1">
      <c r="A11909">
        <v>2010</v>
      </c>
      <c r="B11909" t="s">
        <v>6</v>
      </c>
      <c r="C11909" t="s">
        <v>81</v>
      </c>
      <c r="D11909" t="s">
        <v>24</v>
      </c>
      <c r="E11909">
        <v>8140510</v>
      </c>
    </row>
    <row r="11910" spans="1:5" hidden="1">
      <c r="A11910">
        <v>2010</v>
      </c>
      <c r="B11910" t="s">
        <v>6</v>
      </c>
      <c r="C11910" t="s">
        <v>81</v>
      </c>
      <c r="D11910" t="s">
        <v>25</v>
      </c>
      <c r="E11910">
        <v>6844155</v>
      </c>
    </row>
    <row r="11911" spans="1:5" hidden="1">
      <c r="A11911">
        <v>2010</v>
      </c>
      <c r="B11911" t="s">
        <v>6</v>
      </c>
      <c r="C11911" t="s">
        <v>81</v>
      </c>
      <c r="D11911" t="s">
        <v>26</v>
      </c>
      <c r="E11911">
        <v>1296355</v>
      </c>
    </row>
    <row r="11912" spans="1:5" hidden="1">
      <c r="A11912">
        <v>2010</v>
      </c>
      <c r="B11912" t="s">
        <v>6</v>
      </c>
      <c r="C11912" t="s">
        <v>81</v>
      </c>
      <c r="D11912" t="s">
        <v>27</v>
      </c>
      <c r="E11912">
        <v>2212173</v>
      </c>
    </row>
    <row r="11913" spans="1:5" hidden="1">
      <c r="A11913">
        <v>2010</v>
      </c>
      <c r="B11913" t="s">
        <v>6</v>
      </c>
      <c r="C11913" t="s">
        <v>81</v>
      </c>
      <c r="D11913" t="s">
        <v>28</v>
      </c>
      <c r="E11913">
        <v>2017965</v>
      </c>
    </row>
    <row r="11914" spans="1:5" hidden="1">
      <c r="A11914">
        <v>2010</v>
      </c>
      <c r="B11914" t="s">
        <v>6</v>
      </c>
      <c r="C11914" t="s">
        <v>81</v>
      </c>
      <c r="D11914" t="s">
        <v>82</v>
      </c>
      <c r="E11914">
        <v>1212451</v>
      </c>
    </row>
    <row r="11915" spans="1:5" hidden="1">
      <c r="A11915">
        <v>2010</v>
      </c>
      <c r="B11915" t="s">
        <v>6</v>
      </c>
      <c r="C11915" t="s">
        <v>81</v>
      </c>
      <c r="D11915" t="s">
        <v>83</v>
      </c>
      <c r="E11915">
        <v>13939</v>
      </c>
    </row>
    <row r="11916" spans="1:5" hidden="1">
      <c r="A11916">
        <v>2010</v>
      </c>
      <c r="B11916" t="s">
        <v>6</v>
      </c>
      <c r="C11916" t="s">
        <v>81</v>
      </c>
      <c r="D11916" t="s">
        <v>84</v>
      </c>
      <c r="E11916">
        <v>791575</v>
      </c>
    </row>
    <row r="11917" spans="1:5" hidden="1">
      <c r="A11917">
        <v>2010</v>
      </c>
      <c r="B11917" t="s">
        <v>6</v>
      </c>
      <c r="C11917" t="s">
        <v>81</v>
      </c>
      <c r="D11917" t="s">
        <v>85</v>
      </c>
      <c r="E11917">
        <v>2001690</v>
      </c>
    </row>
    <row r="11918" spans="1:5" hidden="1">
      <c r="A11918">
        <v>2010</v>
      </c>
      <c r="B11918" t="s">
        <v>6</v>
      </c>
      <c r="C11918" t="s">
        <v>81</v>
      </c>
      <c r="D11918" t="s">
        <v>29</v>
      </c>
      <c r="E11918">
        <v>194208</v>
      </c>
    </row>
    <row r="11919" spans="1:5" hidden="1">
      <c r="A11919">
        <v>2010</v>
      </c>
      <c r="B11919" t="s">
        <v>6</v>
      </c>
      <c r="C11919" t="s">
        <v>81</v>
      </c>
      <c r="D11919" t="s">
        <v>30</v>
      </c>
      <c r="E11919">
        <v>520272</v>
      </c>
    </row>
    <row r="11920" spans="1:5" hidden="1">
      <c r="A11920">
        <v>2010</v>
      </c>
      <c r="B11920" t="s">
        <v>6</v>
      </c>
      <c r="C11920" t="s">
        <v>81</v>
      </c>
      <c r="D11920" t="s">
        <v>31</v>
      </c>
      <c r="E11920">
        <v>41031</v>
      </c>
    </row>
    <row r="11921" spans="1:5" hidden="1">
      <c r="A11921">
        <v>2010</v>
      </c>
      <c r="B11921" t="s">
        <v>6</v>
      </c>
      <c r="C11921" t="s">
        <v>81</v>
      </c>
      <c r="D11921" t="s">
        <v>32</v>
      </c>
      <c r="E11921">
        <v>479241</v>
      </c>
    </row>
    <row r="11922" spans="1:5" hidden="1">
      <c r="A11922">
        <v>2010</v>
      </c>
      <c r="B11922" t="s">
        <v>6</v>
      </c>
      <c r="C11922" t="s">
        <v>81</v>
      </c>
      <c r="D11922" t="s">
        <v>33</v>
      </c>
      <c r="E11922">
        <v>2922309</v>
      </c>
    </row>
    <row r="11923" spans="1:5" hidden="1">
      <c r="A11923">
        <v>2010</v>
      </c>
      <c r="B11923" t="s">
        <v>6</v>
      </c>
      <c r="C11923" t="s">
        <v>81</v>
      </c>
      <c r="D11923" t="s">
        <v>34</v>
      </c>
      <c r="E11923">
        <v>1426182</v>
      </c>
    </row>
    <row r="11924" spans="1:5" hidden="1">
      <c r="A11924">
        <v>2010</v>
      </c>
      <c r="B11924" t="s">
        <v>6</v>
      </c>
      <c r="C11924" t="s">
        <v>81</v>
      </c>
      <c r="D11924" t="s">
        <v>35</v>
      </c>
      <c r="E11924">
        <v>1653285</v>
      </c>
    </row>
    <row r="11925" spans="1:5" hidden="1">
      <c r="A11925">
        <v>2010</v>
      </c>
      <c r="B11925" t="s">
        <v>6</v>
      </c>
      <c r="C11925" t="s">
        <v>81</v>
      </c>
      <c r="D11925" t="s">
        <v>36</v>
      </c>
      <c r="E11925">
        <v>1342415</v>
      </c>
    </row>
    <row r="11926" spans="1:5" hidden="1">
      <c r="A11926">
        <v>2010</v>
      </c>
      <c r="B11926" t="s">
        <v>6</v>
      </c>
      <c r="C11926" t="s">
        <v>81</v>
      </c>
      <c r="D11926" t="s">
        <v>37</v>
      </c>
      <c r="E11926">
        <v>550587</v>
      </c>
    </row>
    <row r="11927" spans="1:5" hidden="1">
      <c r="A11927">
        <v>2010</v>
      </c>
      <c r="B11927" t="s">
        <v>6</v>
      </c>
      <c r="C11927" t="s">
        <v>81</v>
      </c>
      <c r="D11927" t="s">
        <v>38</v>
      </c>
      <c r="E11927">
        <v>791828</v>
      </c>
    </row>
    <row r="11928" spans="1:5" hidden="1">
      <c r="A11928">
        <v>2010</v>
      </c>
      <c r="B11928" t="s">
        <v>6</v>
      </c>
      <c r="C11928" t="s">
        <v>81</v>
      </c>
      <c r="D11928" t="s">
        <v>39</v>
      </c>
      <c r="E11928">
        <v>-31281</v>
      </c>
    </row>
    <row r="11929" spans="1:5" hidden="1">
      <c r="A11929">
        <v>2010</v>
      </c>
      <c r="B11929" t="s">
        <v>6</v>
      </c>
      <c r="C11929" t="s">
        <v>81</v>
      </c>
      <c r="D11929" t="s">
        <v>40</v>
      </c>
      <c r="E11929">
        <v>154431</v>
      </c>
    </row>
    <row r="11930" spans="1:5" hidden="1">
      <c r="A11930">
        <v>2010</v>
      </c>
      <c r="B11930" t="s">
        <v>6</v>
      </c>
      <c r="C11930" t="s">
        <v>81</v>
      </c>
      <c r="D11930" t="s">
        <v>41</v>
      </c>
      <c r="E11930">
        <v>9036</v>
      </c>
    </row>
    <row r="11931" spans="1:5" hidden="1">
      <c r="A11931">
        <v>2010</v>
      </c>
      <c r="B11931" t="s">
        <v>6</v>
      </c>
      <c r="C11931" t="s">
        <v>81</v>
      </c>
      <c r="D11931" t="s">
        <v>42</v>
      </c>
      <c r="E11931">
        <v>86303</v>
      </c>
    </row>
    <row r="11932" spans="1:5" hidden="1">
      <c r="A11932">
        <v>2010</v>
      </c>
      <c r="B11932" t="s">
        <v>6</v>
      </c>
      <c r="C11932" t="s">
        <v>81</v>
      </c>
      <c r="D11932" t="s">
        <v>43</v>
      </c>
      <c r="E11932">
        <v>59093</v>
      </c>
    </row>
    <row r="11933" spans="1:5" hidden="1">
      <c r="A11933">
        <v>2010</v>
      </c>
      <c r="B11933" t="s">
        <v>6</v>
      </c>
      <c r="C11933" t="s">
        <v>81</v>
      </c>
      <c r="D11933" t="s">
        <v>44</v>
      </c>
      <c r="E11933">
        <v>30563</v>
      </c>
    </row>
    <row r="11934" spans="1:5" hidden="1">
      <c r="A11934">
        <v>2010</v>
      </c>
      <c r="B11934" t="s">
        <v>6</v>
      </c>
      <c r="C11934" t="s">
        <v>81</v>
      </c>
      <c r="D11934" t="s">
        <v>45</v>
      </c>
      <c r="E11934">
        <v>1326559</v>
      </c>
    </row>
    <row r="11935" spans="1:5" hidden="1">
      <c r="A11935">
        <v>2010</v>
      </c>
      <c r="B11935" t="s">
        <v>6</v>
      </c>
      <c r="C11935" t="s">
        <v>81</v>
      </c>
      <c r="D11935" t="s">
        <v>46</v>
      </c>
      <c r="E11935">
        <v>1291778</v>
      </c>
    </row>
    <row r="11936" spans="1:5" hidden="1">
      <c r="A11936">
        <v>2010</v>
      </c>
      <c r="B11936" t="s">
        <v>6</v>
      </c>
      <c r="C11936" t="s">
        <v>81</v>
      </c>
      <c r="D11936" t="s">
        <v>47</v>
      </c>
      <c r="E11936">
        <v>34781</v>
      </c>
    </row>
    <row r="11937" spans="1:5" hidden="1">
      <c r="A11937">
        <v>2010</v>
      </c>
      <c r="B11937" t="s">
        <v>6</v>
      </c>
      <c r="C11937" t="s">
        <v>81</v>
      </c>
      <c r="D11937" t="s">
        <v>48</v>
      </c>
      <c r="E11937">
        <v>6036426</v>
      </c>
    </row>
    <row r="11938" spans="1:5" hidden="1">
      <c r="A11938">
        <v>2010</v>
      </c>
      <c r="B11938" t="s">
        <v>6</v>
      </c>
      <c r="C11938" t="s">
        <v>81</v>
      </c>
      <c r="D11938" t="s">
        <v>49</v>
      </c>
      <c r="E11938">
        <v>1823936</v>
      </c>
    </row>
    <row r="11939" spans="1:5" hidden="1">
      <c r="A11939">
        <v>2010</v>
      </c>
      <c r="B11939" t="s">
        <v>6</v>
      </c>
      <c r="C11939" t="s">
        <v>81</v>
      </c>
      <c r="D11939" t="s">
        <v>50</v>
      </c>
      <c r="E11939">
        <v>1206634</v>
      </c>
    </row>
    <row r="11940" spans="1:5" hidden="1">
      <c r="A11940">
        <v>2010</v>
      </c>
      <c r="B11940" t="s">
        <v>6</v>
      </c>
      <c r="C11940" t="s">
        <v>81</v>
      </c>
      <c r="D11940" t="s">
        <v>51</v>
      </c>
      <c r="E11940">
        <v>89721</v>
      </c>
    </row>
    <row r="11941" spans="1:5" hidden="1">
      <c r="A11941">
        <v>2010</v>
      </c>
      <c r="B11941" t="s">
        <v>6</v>
      </c>
      <c r="C11941" t="s">
        <v>81</v>
      </c>
      <c r="D11941" t="s">
        <v>52</v>
      </c>
      <c r="E11941">
        <v>441278</v>
      </c>
    </row>
    <row r="11942" spans="1:5" hidden="1">
      <c r="A11942">
        <v>2010</v>
      </c>
      <c r="B11942" t="s">
        <v>6</v>
      </c>
      <c r="C11942" t="s">
        <v>81</v>
      </c>
      <c r="D11942" t="s">
        <v>53</v>
      </c>
      <c r="E11942">
        <v>86303</v>
      </c>
    </row>
    <row r="11943" spans="1:5" hidden="1">
      <c r="A11943">
        <v>2010</v>
      </c>
      <c r="B11943" t="s">
        <v>6</v>
      </c>
      <c r="C11943" t="s">
        <v>81</v>
      </c>
      <c r="D11943" t="s">
        <v>54</v>
      </c>
      <c r="E11943">
        <v>0</v>
      </c>
    </row>
    <row r="11944" spans="1:5" hidden="1">
      <c r="A11944">
        <v>2010</v>
      </c>
      <c r="B11944" t="s">
        <v>6</v>
      </c>
      <c r="C11944" t="s">
        <v>81</v>
      </c>
      <c r="D11944" t="s">
        <v>55</v>
      </c>
      <c r="E11944">
        <v>2481979</v>
      </c>
    </row>
    <row r="11945" spans="1:5" hidden="1">
      <c r="A11945">
        <v>2010</v>
      </c>
      <c r="B11945" t="s">
        <v>6</v>
      </c>
      <c r="C11945" t="s">
        <v>81</v>
      </c>
      <c r="D11945" t="s">
        <v>56</v>
      </c>
      <c r="E11945">
        <v>1730511</v>
      </c>
    </row>
    <row r="11946" spans="1:5" hidden="1">
      <c r="A11946">
        <v>2010</v>
      </c>
      <c r="B11946" t="s">
        <v>6</v>
      </c>
      <c r="C11946" t="s">
        <v>81</v>
      </c>
      <c r="D11946" t="s">
        <v>57</v>
      </c>
      <c r="E11946">
        <v>1424658</v>
      </c>
    </row>
    <row r="11947" spans="1:5" hidden="1">
      <c r="A11947">
        <v>2010</v>
      </c>
      <c r="B11947" t="s">
        <v>6</v>
      </c>
      <c r="C11947" t="s">
        <v>81</v>
      </c>
      <c r="D11947" t="s">
        <v>58</v>
      </c>
      <c r="E11947">
        <v>305852</v>
      </c>
    </row>
    <row r="11948" spans="1:5" hidden="1">
      <c r="A11948">
        <v>2010</v>
      </c>
      <c r="B11948" t="s">
        <v>6</v>
      </c>
      <c r="C11948" t="s">
        <v>81</v>
      </c>
      <c r="D11948" t="s">
        <v>59</v>
      </c>
      <c r="E11948">
        <v>2006846</v>
      </c>
    </row>
    <row r="11949" spans="1:5" hidden="1">
      <c r="A11949">
        <v>2010</v>
      </c>
      <c r="B11949" t="s">
        <v>6</v>
      </c>
      <c r="C11949" t="s">
        <v>81</v>
      </c>
      <c r="D11949" t="s">
        <v>60</v>
      </c>
      <c r="E11949">
        <v>102841</v>
      </c>
    </row>
    <row r="11950" spans="1:5" hidden="1">
      <c r="A11950">
        <v>2010</v>
      </c>
      <c r="B11950" t="s">
        <v>6</v>
      </c>
      <c r="C11950" t="s">
        <v>81</v>
      </c>
      <c r="D11950" t="s">
        <v>61</v>
      </c>
      <c r="E11950">
        <v>97027</v>
      </c>
    </row>
    <row r="11951" spans="1:5" hidden="1">
      <c r="A11951">
        <v>2010</v>
      </c>
      <c r="B11951" t="s">
        <v>6</v>
      </c>
      <c r="C11951" t="s">
        <v>81</v>
      </c>
      <c r="D11951" t="s">
        <v>62</v>
      </c>
      <c r="E11951">
        <v>256454</v>
      </c>
    </row>
    <row r="11952" spans="1:5" hidden="1">
      <c r="A11952">
        <v>2010</v>
      </c>
      <c r="B11952" t="s">
        <v>6</v>
      </c>
      <c r="C11952" t="s">
        <v>81</v>
      </c>
      <c r="D11952" t="s">
        <v>64</v>
      </c>
      <c r="E11952">
        <v>1550523</v>
      </c>
    </row>
    <row r="11953" spans="1:6" hidden="1">
      <c r="A11953">
        <v>2010</v>
      </c>
      <c r="B11953" t="s">
        <v>6</v>
      </c>
      <c r="C11953" t="s">
        <v>81</v>
      </c>
      <c r="D11953" t="s">
        <v>66</v>
      </c>
      <c r="E11953">
        <v>180733</v>
      </c>
    </row>
    <row r="11954" spans="1:6" hidden="1">
      <c r="A11954">
        <v>2010</v>
      </c>
      <c r="B11954" t="s">
        <v>6</v>
      </c>
      <c r="C11954" t="s">
        <v>81</v>
      </c>
      <c r="D11954" t="s">
        <v>67</v>
      </c>
      <c r="E11954">
        <v>778098</v>
      </c>
    </row>
    <row r="11955" spans="1:6" hidden="1">
      <c r="A11955">
        <v>2010</v>
      </c>
      <c r="B11955" t="s">
        <v>6</v>
      </c>
      <c r="C11955" t="s">
        <v>81</v>
      </c>
      <c r="D11955" t="s">
        <v>68</v>
      </c>
      <c r="E11955">
        <v>3409</v>
      </c>
    </row>
    <row r="11956" spans="1:6" hidden="1">
      <c r="A11956">
        <v>2010</v>
      </c>
      <c r="B11956" t="s">
        <v>6</v>
      </c>
      <c r="C11956" t="s">
        <v>81</v>
      </c>
      <c r="D11956" t="s">
        <v>69</v>
      </c>
      <c r="E11956">
        <v>355913</v>
      </c>
    </row>
    <row r="11957" spans="1:6" hidden="1">
      <c r="A11957">
        <v>2010</v>
      </c>
      <c r="B11957" t="s">
        <v>6</v>
      </c>
      <c r="C11957" t="s">
        <v>81</v>
      </c>
      <c r="D11957" t="s">
        <v>70</v>
      </c>
      <c r="E11957">
        <v>418776</v>
      </c>
    </row>
    <row r="11958" spans="1:6" hidden="1">
      <c r="A11958">
        <v>2010</v>
      </c>
      <c r="B11958" t="s">
        <v>6</v>
      </c>
      <c r="C11958" t="s">
        <v>81</v>
      </c>
      <c r="D11958" t="s">
        <v>86</v>
      </c>
      <c r="E11958">
        <v>37163317</v>
      </c>
    </row>
    <row r="11959" spans="1:6" hidden="1">
      <c r="A11959">
        <v>2010</v>
      </c>
      <c r="B11959" t="s">
        <v>6</v>
      </c>
      <c r="C11959" t="s">
        <v>81</v>
      </c>
      <c r="D11959" t="s">
        <v>87</v>
      </c>
      <c r="E11959">
        <v>32154233</v>
      </c>
    </row>
    <row r="11960" spans="1:6" hidden="1">
      <c r="A11960">
        <v>2010</v>
      </c>
      <c r="B11960" t="s">
        <v>6</v>
      </c>
      <c r="C11960" t="s">
        <v>81</v>
      </c>
      <c r="D11960" t="s">
        <v>88</v>
      </c>
      <c r="E11960">
        <v>1690772</v>
      </c>
    </row>
    <row r="11961" spans="1:6" hidden="1">
      <c r="A11961">
        <v>2010</v>
      </c>
      <c r="B11961" t="s">
        <v>6</v>
      </c>
      <c r="C11961" t="s">
        <v>81</v>
      </c>
      <c r="D11961" t="s">
        <v>89</v>
      </c>
      <c r="E11961">
        <v>3318312</v>
      </c>
    </row>
    <row r="11962" spans="1:6" hidden="1">
      <c r="A11962">
        <v>2010</v>
      </c>
      <c r="B11962" t="s">
        <v>6</v>
      </c>
      <c r="C11962" t="s">
        <v>81</v>
      </c>
      <c r="D11962" t="s">
        <v>77</v>
      </c>
      <c r="E11962">
        <v>3706862</v>
      </c>
    </row>
    <row r="11963" spans="1:6" hidden="1">
      <c r="A11963">
        <v>2010</v>
      </c>
      <c r="B11963" t="s">
        <v>90</v>
      </c>
      <c r="C11963" t="s">
        <v>7</v>
      </c>
      <c r="D11963" t="s">
        <v>263</v>
      </c>
      <c r="E11963">
        <v>169276</v>
      </c>
    </row>
    <row r="11964" spans="1:6" hidden="1">
      <c r="A11964">
        <v>2010</v>
      </c>
      <c r="B11964" t="s">
        <v>90</v>
      </c>
      <c r="C11964" t="s">
        <v>7</v>
      </c>
      <c r="D11964" t="s">
        <v>8</v>
      </c>
      <c r="E11964">
        <v>0</v>
      </c>
      <c r="F11964">
        <v>20</v>
      </c>
    </row>
    <row r="11965" spans="1:6" hidden="1">
      <c r="A11965">
        <v>2010</v>
      </c>
      <c r="B11965" t="s">
        <v>90</v>
      </c>
      <c r="C11965" t="s">
        <v>7</v>
      </c>
      <c r="D11965" t="s">
        <v>9</v>
      </c>
      <c r="E11965">
        <v>0</v>
      </c>
      <c r="F11965">
        <v>20</v>
      </c>
    </row>
    <row r="11966" spans="1:6" hidden="1">
      <c r="A11966">
        <v>2010</v>
      </c>
      <c r="B11966" t="s">
        <v>90</v>
      </c>
      <c r="C11966" t="s">
        <v>10</v>
      </c>
      <c r="D11966" t="s">
        <v>11</v>
      </c>
      <c r="E11966">
        <v>1696925</v>
      </c>
    </row>
    <row r="11967" spans="1:6" hidden="1">
      <c r="A11967">
        <v>2010</v>
      </c>
      <c r="B11967" t="s">
        <v>90</v>
      </c>
      <c r="C11967" t="s">
        <v>10</v>
      </c>
      <c r="D11967" t="s">
        <v>91</v>
      </c>
      <c r="E11967">
        <v>10513139</v>
      </c>
    </row>
    <row r="11968" spans="1:6" hidden="1">
      <c r="A11968">
        <v>2010</v>
      </c>
      <c r="B11968" t="s">
        <v>90</v>
      </c>
      <c r="C11968" t="s">
        <v>10</v>
      </c>
      <c r="D11968" t="s">
        <v>92</v>
      </c>
      <c r="E11968">
        <v>8137218</v>
      </c>
    </row>
    <row r="11969" spans="1:5" hidden="1">
      <c r="A11969">
        <v>2010</v>
      </c>
      <c r="B11969" t="s">
        <v>90</v>
      </c>
      <c r="C11969" t="s">
        <v>10</v>
      </c>
      <c r="D11969" t="s">
        <v>14</v>
      </c>
      <c r="E11969">
        <v>5408269</v>
      </c>
    </row>
    <row r="11970" spans="1:5" hidden="1">
      <c r="A11970">
        <v>2010</v>
      </c>
      <c r="B11970" t="s">
        <v>90</v>
      </c>
      <c r="C11970" t="s">
        <v>10</v>
      </c>
      <c r="D11970" t="s">
        <v>17</v>
      </c>
      <c r="E11970">
        <v>5267500</v>
      </c>
    </row>
    <row r="11971" spans="1:5" hidden="1">
      <c r="A11971">
        <v>2010</v>
      </c>
      <c r="B11971" t="s">
        <v>90</v>
      </c>
      <c r="C11971" t="s">
        <v>10</v>
      </c>
      <c r="D11971" t="s">
        <v>18</v>
      </c>
      <c r="E11971">
        <v>3768571</v>
      </c>
    </row>
    <row r="11972" spans="1:5" hidden="1">
      <c r="A11972">
        <v>2010</v>
      </c>
      <c r="B11972" t="s">
        <v>90</v>
      </c>
      <c r="C11972" t="s">
        <v>10</v>
      </c>
      <c r="D11972" t="s">
        <v>19</v>
      </c>
      <c r="E11972">
        <v>3591535</v>
      </c>
    </row>
    <row r="11973" spans="1:5" hidden="1">
      <c r="A11973">
        <v>2010</v>
      </c>
      <c r="B11973" t="s">
        <v>90</v>
      </c>
      <c r="C11973" t="s">
        <v>10</v>
      </c>
      <c r="D11973" t="s">
        <v>21</v>
      </c>
      <c r="E11973">
        <v>3591535</v>
      </c>
    </row>
    <row r="11974" spans="1:5" hidden="1">
      <c r="A11974">
        <v>2010</v>
      </c>
      <c r="B11974" t="s">
        <v>90</v>
      </c>
      <c r="C11974" t="s">
        <v>10</v>
      </c>
      <c r="D11974" t="s">
        <v>22</v>
      </c>
      <c r="E11974">
        <v>1858976</v>
      </c>
    </row>
    <row r="11975" spans="1:5" hidden="1">
      <c r="A11975">
        <v>2010</v>
      </c>
      <c r="B11975" t="s">
        <v>90</v>
      </c>
      <c r="C11975" t="s">
        <v>23</v>
      </c>
      <c r="D11975" t="s">
        <v>24</v>
      </c>
      <c r="E11975">
        <v>5260927</v>
      </c>
    </row>
    <row r="11976" spans="1:5" hidden="1">
      <c r="A11976">
        <v>2010</v>
      </c>
      <c r="B11976" t="s">
        <v>90</v>
      </c>
      <c r="C11976" t="s">
        <v>23</v>
      </c>
      <c r="D11976" t="s">
        <v>25</v>
      </c>
      <c r="E11976">
        <v>4459490</v>
      </c>
    </row>
    <row r="11977" spans="1:5" hidden="1">
      <c r="A11977">
        <v>2010</v>
      </c>
      <c r="B11977" t="s">
        <v>90</v>
      </c>
      <c r="C11977" t="s">
        <v>23</v>
      </c>
      <c r="D11977" t="s">
        <v>26</v>
      </c>
      <c r="E11977">
        <v>801437</v>
      </c>
    </row>
    <row r="11978" spans="1:5" hidden="1">
      <c r="A11978">
        <v>2010</v>
      </c>
      <c r="B11978" t="s">
        <v>90</v>
      </c>
      <c r="C11978" t="s">
        <v>23</v>
      </c>
      <c r="D11978" t="s">
        <v>27</v>
      </c>
      <c r="E11978">
        <v>142069</v>
      </c>
    </row>
    <row r="11979" spans="1:5" hidden="1">
      <c r="A11979">
        <v>2010</v>
      </c>
      <c r="B11979" t="s">
        <v>90</v>
      </c>
      <c r="C11979" t="s">
        <v>23</v>
      </c>
      <c r="D11979" t="s">
        <v>29</v>
      </c>
      <c r="E11979">
        <v>142069</v>
      </c>
    </row>
    <row r="11980" spans="1:5" hidden="1">
      <c r="A11980">
        <v>2010</v>
      </c>
      <c r="B11980" t="s">
        <v>90</v>
      </c>
      <c r="C11980" t="s">
        <v>23</v>
      </c>
      <c r="D11980" t="s">
        <v>33</v>
      </c>
      <c r="E11980">
        <v>2093337</v>
      </c>
    </row>
    <row r="11981" spans="1:5" hidden="1">
      <c r="A11981">
        <v>2010</v>
      </c>
      <c r="B11981" t="s">
        <v>90</v>
      </c>
      <c r="C11981" t="s">
        <v>23</v>
      </c>
      <c r="D11981" t="s">
        <v>34</v>
      </c>
      <c r="E11981">
        <v>571942</v>
      </c>
    </row>
    <row r="11982" spans="1:5" hidden="1">
      <c r="A11982">
        <v>2010</v>
      </c>
      <c r="B11982" t="s">
        <v>90</v>
      </c>
      <c r="C11982" t="s">
        <v>23</v>
      </c>
      <c r="D11982" t="s">
        <v>35</v>
      </c>
      <c r="E11982">
        <v>619554</v>
      </c>
    </row>
    <row r="11983" spans="1:5" hidden="1">
      <c r="A11983">
        <v>2010</v>
      </c>
      <c r="B11983" t="s">
        <v>90</v>
      </c>
      <c r="C11983" t="s">
        <v>23</v>
      </c>
      <c r="D11983" t="s">
        <v>36</v>
      </c>
      <c r="E11983">
        <v>1583980</v>
      </c>
    </row>
    <row r="11984" spans="1:5" hidden="1">
      <c r="A11984">
        <v>2010</v>
      </c>
      <c r="B11984" t="s">
        <v>90</v>
      </c>
      <c r="C11984" t="s">
        <v>23</v>
      </c>
      <c r="D11984" t="s">
        <v>37</v>
      </c>
      <c r="E11984">
        <v>792152</v>
      </c>
    </row>
    <row r="11985" spans="1:5" hidden="1">
      <c r="A11985">
        <v>2010</v>
      </c>
      <c r="B11985" t="s">
        <v>90</v>
      </c>
      <c r="C11985" t="s">
        <v>23</v>
      </c>
      <c r="D11985" t="s">
        <v>38</v>
      </c>
      <c r="E11985">
        <v>791828</v>
      </c>
    </row>
    <row r="11986" spans="1:5" hidden="1">
      <c r="A11986">
        <v>2010</v>
      </c>
      <c r="B11986" t="s">
        <v>90</v>
      </c>
      <c r="C11986" t="s">
        <v>23</v>
      </c>
      <c r="D11986" t="s">
        <v>39</v>
      </c>
      <c r="E11986">
        <v>-85051</v>
      </c>
    </row>
    <row r="11987" spans="1:5" hidden="1">
      <c r="A11987">
        <v>2010</v>
      </c>
      <c r="B11987" t="s">
        <v>90</v>
      </c>
      <c r="C11987" t="s">
        <v>23</v>
      </c>
      <c r="D11987" t="s">
        <v>93</v>
      </c>
      <c r="E11987">
        <v>-43107</v>
      </c>
    </row>
    <row r="11988" spans="1:5" hidden="1">
      <c r="A11988">
        <v>2010</v>
      </c>
      <c r="B11988" t="s">
        <v>90</v>
      </c>
      <c r="C11988" t="s">
        <v>23</v>
      </c>
      <c r="D11988" t="s">
        <v>94</v>
      </c>
      <c r="E11988">
        <v>-41944</v>
      </c>
    </row>
    <row r="11989" spans="1:5" hidden="1">
      <c r="A11989">
        <v>2010</v>
      </c>
      <c r="B11989" t="s">
        <v>90</v>
      </c>
      <c r="C11989" t="s">
        <v>23</v>
      </c>
      <c r="D11989" t="s">
        <v>95</v>
      </c>
      <c r="E11989">
        <v>-39003</v>
      </c>
    </row>
    <row r="11990" spans="1:5" hidden="1">
      <c r="A11990">
        <v>2010</v>
      </c>
      <c r="B11990" t="s">
        <v>90</v>
      </c>
      <c r="C11990" t="s">
        <v>23</v>
      </c>
      <c r="D11990" t="s">
        <v>96</v>
      </c>
      <c r="E11990">
        <v>-46048</v>
      </c>
    </row>
    <row r="11991" spans="1:5" hidden="1">
      <c r="A11991">
        <v>2010</v>
      </c>
      <c r="B11991" t="s">
        <v>90</v>
      </c>
      <c r="C11991" t="s">
        <v>23</v>
      </c>
      <c r="D11991" t="s">
        <v>40</v>
      </c>
      <c r="E11991">
        <v>0</v>
      </c>
    </row>
    <row r="11992" spans="1:5" hidden="1">
      <c r="A11992">
        <v>2010</v>
      </c>
      <c r="B11992" t="s">
        <v>90</v>
      </c>
      <c r="C11992" t="s">
        <v>23</v>
      </c>
      <c r="D11992" t="s">
        <v>41</v>
      </c>
      <c r="E11992">
        <v>0</v>
      </c>
    </row>
    <row r="11993" spans="1:5" hidden="1">
      <c r="A11993">
        <v>2010</v>
      </c>
      <c r="B11993" t="s">
        <v>90</v>
      </c>
      <c r="C11993" t="s">
        <v>23</v>
      </c>
      <c r="D11993" t="s">
        <v>42</v>
      </c>
      <c r="E11993">
        <v>0</v>
      </c>
    </row>
    <row r="11994" spans="1:5" hidden="1">
      <c r="A11994">
        <v>2010</v>
      </c>
      <c r="B11994" t="s">
        <v>90</v>
      </c>
      <c r="C11994" t="s">
        <v>23</v>
      </c>
      <c r="D11994" t="s">
        <v>43</v>
      </c>
      <c r="E11994">
        <v>0</v>
      </c>
    </row>
    <row r="11995" spans="1:5" hidden="1">
      <c r="A11995">
        <v>2010</v>
      </c>
      <c r="B11995" t="s">
        <v>90</v>
      </c>
      <c r="C11995" t="s">
        <v>23</v>
      </c>
      <c r="D11995" t="s">
        <v>44</v>
      </c>
      <c r="E11995">
        <v>22467</v>
      </c>
    </row>
    <row r="11996" spans="1:5" hidden="1">
      <c r="A11996">
        <v>2010</v>
      </c>
      <c r="B11996" t="s">
        <v>90</v>
      </c>
      <c r="C11996" t="s">
        <v>23</v>
      </c>
      <c r="D11996" t="s">
        <v>45</v>
      </c>
      <c r="E11996">
        <v>80032</v>
      </c>
    </row>
    <row r="11997" spans="1:5" hidden="1">
      <c r="A11997">
        <v>2010</v>
      </c>
      <c r="B11997" t="s">
        <v>90</v>
      </c>
      <c r="C11997" t="s">
        <v>23</v>
      </c>
      <c r="D11997" t="s">
        <v>46</v>
      </c>
      <c r="E11997">
        <v>80032</v>
      </c>
    </row>
    <row r="11998" spans="1:5" hidden="1">
      <c r="A11998">
        <v>2010</v>
      </c>
      <c r="B11998" t="s">
        <v>90</v>
      </c>
      <c r="C11998" t="s">
        <v>23</v>
      </c>
      <c r="D11998" t="s">
        <v>47</v>
      </c>
      <c r="E11998">
        <v>0</v>
      </c>
    </row>
    <row r="11999" spans="1:5" hidden="1">
      <c r="A11999">
        <v>2010</v>
      </c>
      <c r="B11999" t="s">
        <v>90</v>
      </c>
      <c r="C11999" t="s">
        <v>23</v>
      </c>
      <c r="D11999" t="s">
        <v>48</v>
      </c>
      <c r="E11999">
        <v>54250</v>
      </c>
    </row>
    <row r="12000" spans="1:5" hidden="1">
      <c r="A12000">
        <v>2010</v>
      </c>
      <c r="B12000" t="s">
        <v>90</v>
      </c>
      <c r="C12000" t="s">
        <v>23</v>
      </c>
      <c r="D12000" t="s">
        <v>55</v>
      </c>
      <c r="E12000">
        <v>54250</v>
      </c>
    </row>
    <row r="12001" spans="1:5" hidden="1">
      <c r="A12001">
        <v>2010</v>
      </c>
      <c r="B12001" t="s">
        <v>90</v>
      </c>
      <c r="C12001" t="s">
        <v>23</v>
      </c>
      <c r="D12001" t="s">
        <v>59</v>
      </c>
      <c r="E12001">
        <v>331181</v>
      </c>
    </row>
    <row r="12002" spans="1:5" hidden="1">
      <c r="A12002">
        <v>2010</v>
      </c>
      <c r="B12002" t="s">
        <v>90</v>
      </c>
      <c r="C12002" t="s">
        <v>23</v>
      </c>
      <c r="D12002" t="s">
        <v>60</v>
      </c>
      <c r="E12002">
        <v>61563</v>
      </c>
    </row>
    <row r="12003" spans="1:5" hidden="1">
      <c r="A12003">
        <v>2010</v>
      </c>
      <c r="B12003" t="s">
        <v>90</v>
      </c>
      <c r="C12003" t="s">
        <v>23</v>
      </c>
      <c r="D12003" t="s">
        <v>64</v>
      </c>
      <c r="E12003">
        <v>269618</v>
      </c>
    </row>
    <row r="12004" spans="1:5" hidden="1">
      <c r="A12004">
        <v>2010</v>
      </c>
      <c r="B12004" t="s">
        <v>90</v>
      </c>
      <c r="C12004" t="s">
        <v>23</v>
      </c>
      <c r="D12004" t="s">
        <v>66</v>
      </c>
      <c r="E12004">
        <v>0</v>
      </c>
    </row>
    <row r="12005" spans="1:5" hidden="1">
      <c r="A12005">
        <v>2010</v>
      </c>
      <c r="B12005" t="s">
        <v>90</v>
      </c>
      <c r="C12005" t="s">
        <v>23</v>
      </c>
      <c r="D12005" t="s">
        <v>67</v>
      </c>
      <c r="E12005">
        <v>14205</v>
      </c>
    </row>
    <row r="12006" spans="1:5" hidden="1">
      <c r="A12006">
        <v>2010</v>
      </c>
      <c r="B12006" t="s">
        <v>90</v>
      </c>
      <c r="C12006" t="s">
        <v>23</v>
      </c>
      <c r="D12006" t="s">
        <v>68</v>
      </c>
      <c r="E12006">
        <v>3409</v>
      </c>
    </row>
    <row r="12007" spans="1:5" hidden="1">
      <c r="A12007">
        <v>2010</v>
      </c>
      <c r="B12007" t="s">
        <v>90</v>
      </c>
      <c r="C12007" t="s">
        <v>23</v>
      </c>
      <c r="D12007" t="s">
        <v>70</v>
      </c>
      <c r="E12007">
        <v>10796</v>
      </c>
    </row>
    <row r="12008" spans="1:5" hidden="1">
      <c r="A12008">
        <v>2010</v>
      </c>
      <c r="B12008" t="s">
        <v>90</v>
      </c>
      <c r="C12008" t="s">
        <v>23</v>
      </c>
      <c r="D12008" t="s">
        <v>71</v>
      </c>
      <c r="E12008">
        <v>63591</v>
      </c>
    </row>
    <row r="12009" spans="1:5" hidden="1">
      <c r="A12009">
        <v>2010</v>
      </c>
      <c r="B12009" t="s">
        <v>90</v>
      </c>
      <c r="C12009" t="s">
        <v>23</v>
      </c>
      <c r="D12009" t="s">
        <v>72</v>
      </c>
      <c r="E12009">
        <v>17395678</v>
      </c>
    </row>
    <row r="12010" spans="1:5" hidden="1">
      <c r="A12010">
        <v>2010</v>
      </c>
      <c r="B12010" t="s">
        <v>90</v>
      </c>
      <c r="C12010" t="s">
        <v>23</v>
      </c>
      <c r="D12010" t="s">
        <v>76</v>
      </c>
      <c r="E12010">
        <v>2150278</v>
      </c>
    </row>
    <row r="12011" spans="1:5" hidden="1">
      <c r="A12011">
        <v>2010</v>
      </c>
      <c r="B12011" t="s">
        <v>90</v>
      </c>
      <c r="C12011" t="s">
        <v>23</v>
      </c>
      <c r="D12011" t="s">
        <v>77</v>
      </c>
      <c r="E12011">
        <v>2375920</v>
      </c>
    </row>
    <row r="12012" spans="1:5" hidden="1">
      <c r="A12012">
        <v>2010</v>
      </c>
      <c r="B12012" t="s">
        <v>90</v>
      </c>
      <c r="C12012" t="s">
        <v>23</v>
      </c>
      <c r="D12012" t="s">
        <v>78</v>
      </c>
      <c r="E12012">
        <v>2019256</v>
      </c>
    </row>
    <row r="12013" spans="1:5" hidden="1">
      <c r="A12013">
        <v>2010</v>
      </c>
      <c r="B12013" t="s">
        <v>90</v>
      </c>
      <c r="C12013" t="s">
        <v>23</v>
      </c>
      <c r="D12013" t="s">
        <v>79</v>
      </c>
      <c r="E12013">
        <v>131022</v>
      </c>
    </row>
    <row r="12014" spans="1:5" hidden="1">
      <c r="A12014">
        <v>2010</v>
      </c>
      <c r="B12014" t="s">
        <v>90</v>
      </c>
      <c r="C12014" t="s">
        <v>23</v>
      </c>
      <c r="D12014" t="s">
        <v>80</v>
      </c>
      <c r="E12014">
        <v>0</v>
      </c>
    </row>
    <row r="12015" spans="1:5" hidden="1">
      <c r="A12015">
        <v>2010</v>
      </c>
      <c r="B12015" t="s">
        <v>90</v>
      </c>
      <c r="C12015" t="s">
        <v>81</v>
      </c>
      <c r="D12015" t="s">
        <v>30</v>
      </c>
      <c r="E12015">
        <v>298127</v>
      </c>
    </row>
    <row r="12016" spans="1:5" hidden="1">
      <c r="A12016">
        <v>2010</v>
      </c>
      <c r="B12016" t="s">
        <v>90</v>
      </c>
      <c r="C12016" t="s">
        <v>81</v>
      </c>
      <c r="D12016" t="s">
        <v>32</v>
      </c>
      <c r="E12016">
        <v>298127</v>
      </c>
    </row>
    <row r="12017" spans="1:5" hidden="1">
      <c r="A12017">
        <v>2010</v>
      </c>
      <c r="B12017" t="s">
        <v>90</v>
      </c>
      <c r="C12017" t="s">
        <v>81</v>
      </c>
      <c r="D12017" t="s">
        <v>33</v>
      </c>
      <c r="E12017">
        <v>453639</v>
      </c>
    </row>
    <row r="12018" spans="1:5" hidden="1">
      <c r="A12018">
        <v>2010</v>
      </c>
      <c r="B12018" t="s">
        <v>90</v>
      </c>
      <c r="C12018" t="s">
        <v>81</v>
      </c>
      <c r="D12018" t="s">
        <v>34</v>
      </c>
      <c r="E12018">
        <v>192201</v>
      </c>
    </row>
    <row r="12019" spans="1:5" hidden="1">
      <c r="A12019">
        <v>2010</v>
      </c>
      <c r="B12019" t="s">
        <v>90</v>
      </c>
      <c r="C12019" t="s">
        <v>81</v>
      </c>
      <c r="D12019" t="s">
        <v>35</v>
      </c>
      <c r="E12019">
        <v>168621</v>
      </c>
    </row>
    <row r="12020" spans="1:5" hidden="1">
      <c r="A12020">
        <v>2010</v>
      </c>
      <c r="B12020" t="s">
        <v>90</v>
      </c>
      <c r="C12020" t="s">
        <v>81</v>
      </c>
      <c r="D12020" t="s">
        <v>36</v>
      </c>
      <c r="E12020">
        <v>221096</v>
      </c>
    </row>
    <row r="12021" spans="1:5" hidden="1">
      <c r="A12021">
        <v>2010</v>
      </c>
      <c r="B12021" t="s">
        <v>90</v>
      </c>
      <c r="C12021" t="s">
        <v>81</v>
      </c>
      <c r="D12021" t="s">
        <v>37</v>
      </c>
      <c r="E12021">
        <v>221096</v>
      </c>
    </row>
    <row r="12022" spans="1:5" hidden="1">
      <c r="A12022">
        <v>2010</v>
      </c>
      <c r="B12022" t="s">
        <v>90</v>
      </c>
      <c r="C12022" t="s">
        <v>81</v>
      </c>
      <c r="D12022" t="s">
        <v>38</v>
      </c>
      <c r="E12022">
        <v>0</v>
      </c>
    </row>
    <row r="12023" spans="1:5" hidden="1">
      <c r="A12023">
        <v>2010</v>
      </c>
      <c r="B12023" t="s">
        <v>90</v>
      </c>
      <c r="C12023" t="s">
        <v>81</v>
      </c>
      <c r="D12023" t="s">
        <v>39</v>
      </c>
      <c r="E12023">
        <v>12146</v>
      </c>
    </row>
    <row r="12024" spans="1:5" hidden="1">
      <c r="A12024">
        <v>2010</v>
      </c>
      <c r="B12024" t="s">
        <v>90</v>
      </c>
      <c r="C12024" t="s">
        <v>81</v>
      </c>
      <c r="D12024" t="s">
        <v>93</v>
      </c>
      <c r="E12024">
        <v>4088</v>
      </c>
    </row>
    <row r="12025" spans="1:5" hidden="1">
      <c r="A12025">
        <v>2010</v>
      </c>
      <c r="B12025" t="s">
        <v>90</v>
      </c>
      <c r="C12025" t="s">
        <v>81</v>
      </c>
      <c r="D12025" t="s">
        <v>94</v>
      </c>
      <c r="E12025">
        <v>8057</v>
      </c>
    </row>
    <row r="12026" spans="1:5" hidden="1">
      <c r="A12026">
        <v>2010</v>
      </c>
      <c r="B12026" t="s">
        <v>90</v>
      </c>
      <c r="C12026" t="s">
        <v>81</v>
      </c>
      <c r="D12026" t="s">
        <v>95</v>
      </c>
      <c r="E12026">
        <v>4313</v>
      </c>
    </row>
    <row r="12027" spans="1:5" hidden="1">
      <c r="A12027">
        <v>2010</v>
      </c>
      <c r="B12027" t="s">
        <v>90</v>
      </c>
      <c r="C12027" t="s">
        <v>81</v>
      </c>
      <c r="D12027" t="s">
        <v>96</v>
      </c>
      <c r="E12027">
        <v>7833</v>
      </c>
    </row>
    <row r="12028" spans="1:5" hidden="1">
      <c r="A12028">
        <v>2010</v>
      </c>
      <c r="B12028" t="s">
        <v>90</v>
      </c>
      <c r="C12028" t="s">
        <v>81</v>
      </c>
      <c r="D12028" t="s">
        <v>40</v>
      </c>
      <c r="E12028">
        <v>28197</v>
      </c>
    </row>
    <row r="12029" spans="1:5" hidden="1">
      <c r="A12029">
        <v>2010</v>
      </c>
      <c r="B12029" t="s">
        <v>90</v>
      </c>
      <c r="C12029" t="s">
        <v>81</v>
      </c>
      <c r="D12029" t="s">
        <v>41</v>
      </c>
      <c r="E12029">
        <v>4803</v>
      </c>
    </row>
    <row r="12030" spans="1:5" hidden="1">
      <c r="A12030">
        <v>2010</v>
      </c>
      <c r="B12030" t="s">
        <v>90</v>
      </c>
      <c r="C12030" t="s">
        <v>81</v>
      </c>
      <c r="D12030" t="s">
        <v>42</v>
      </c>
      <c r="E12030">
        <v>0</v>
      </c>
    </row>
    <row r="12031" spans="1:5" hidden="1">
      <c r="A12031">
        <v>2010</v>
      </c>
      <c r="B12031" t="s">
        <v>90</v>
      </c>
      <c r="C12031" t="s">
        <v>81</v>
      </c>
      <c r="D12031" t="s">
        <v>43</v>
      </c>
      <c r="E12031">
        <v>23393</v>
      </c>
    </row>
    <row r="12032" spans="1:5" hidden="1">
      <c r="A12032">
        <v>2010</v>
      </c>
      <c r="B12032" t="s">
        <v>90</v>
      </c>
      <c r="C12032" t="s">
        <v>81</v>
      </c>
      <c r="D12032" t="s">
        <v>44</v>
      </c>
      <c r="E12032">
        <v>0</v>
      </c>
    </row>
    <row r="12033" spans="1:5" hidden="1">
      <c r="A12033">
        <v>2010</v>
      </c>
      <c r="B12033" t="s">
        <v>90</v>
      </c>
      <c r="C12033" t="s">
        <v>81</v>
      </c>
      <c r="D12033" t="s">
        <v>48</v>
      </c>
      <c r="E12033">
        <v>46521</v>
      </c>
    </row>
    <row r="12034" spans="1:5" hidden="1">
      <c r="A12034">
        <v>2010</v>
      </c>
      <c r="B12034" t="s">
        <v>90</v>
      </c>
      <c r="C12034" t="s">
        <v>81</v>
      </c>
      <c r="D12034" t="s">
        <v>49</v>
      </c>
      <c r="E12034">
        <v>46521</v>
      </c>
    </row>
    <row r="12035" spans="1:5" hidden="1">
      <c r="A12035">
        <v>2010</v>
      </c>
      <c r="B12035" t="s">
        <v>90</v>
      </c>
      <c r="C12035" t="s">
        <v>81</v>
      </c>
      <c r="D12035" t="s">
        <v>50</v>
      </c>
      <c r="E12035">
        <v>0</v>
      </c>
    </row>
    <row r="12036" spans="1:5" hidden="1">
      <c r="A12036">
        <v>2010</v>
      </c>
      <c r="B12036" t="s">
        <v>90</v>
      </c>
      <c r="C12036" t="s">
        <v>81</v>
      </c>
      <c r="D12036" t="s">
        <v>51</v>
      </c>
      <c r="E12036">
        <v>46521</v>
      </c>
    </row>
    <row r="12037" spans="1:5" hidden="1">
      <c r="A12037">
        <v>2010</v>
      </c>
      <c r="B12037" t="s">
        <v>90</v>
      </c>
      <c r="C12037" t="s">
        <v>81</v>
      </c>
      <c r="D12037" t="s">
        <v>52</v>
      </c>
      <c r="E12037">
        <v>0</v>
      </c>
    </row>
    <row r="12038" spans="1:5" hidden="1">
      <c r="A12038">
        <v>2010</v>
      </c>
      <c r="B12038" t="s">
        <v>90</v>
      </c>
      <c r="C12038" t="s">
        <v>81</v>
      </c>
      <c r="D12038" t="s">
        <v>53</v>
      </c>
      <c r="E12038">
        <v>0</v>
      </c>
    </row>
    <row r="12039" spans="1:5" hidden="1">
      <c r="A12039">
        <v>2010</v>
      </c>
      <c r="B12039" t="s">
        <v>90</v>
      </c>
      <c r="C12039" t="s">
        <v>81</v>
      </c>
      <c r="D12039" t="s">
        <v>54</v>
      </c>
      <c r="E12039">
        <v>0</v>
      </c>
    </row>
    <row r="12040" spans="1:5" hidden="1">
      <c r="A12040">
        <v>2010</v>
      </c>
      <c r="B12040" t="s">
        <v>90</v>
      </c>
      <c r="C12040" t="s">
        <v>81</v>
      </c>
      <c r="D12040" t="s">
        <v>59</v>
      </c>
      <c r="E12040">
        <v>241906</v>
      </c>
    </row>
    <row r="12041" spans="1:5" hidden="1">
      <c r="A12041">
        <v>2010</v>
      </c>
      <c r="B12041" t="s">
        <v>90</v>
      </c>
      <c r="C12041" t="s">
        <v>81</v>
      </c>
      <c r="D12041" t="s">
        <v>61</v>
      </c>
      <c r="E12041">
        <v>57166</v>
      </c>
    </row>
    <row r="12042" spans="1:5" hidden="1">
      <c r="A12042">
        <v>2010</v>
      </c>
      <c r="B12042" t="s">
        <v>90</v>
      </c>
      <c r="C12042" t="s">
        <v>81</v>
      </c>
      <c r="D12042" t="s">
        <v>64</v>
      </c>
      <c r="E12042">
        <v>184740</v>
      </c>
    </row>
    <row r="12043" spans="1:5" hidden="1">
      <c r="A12043">
        <v>2010</v>
      </c>
      <c r="B12043" t="s">
        <v>90</v>
      </c>
      <c r="C12043" t="s">
        <v>81</v>
      </c>
      <c r="D12043" t="s">
        <v>67</v>
      </c>
      <c r="E12043">
        <v>495515</v>
      </c>
    </row>
    <row r="12044" spans="1:5" hidden="1">
      <c r="A12044">
        <v>2010</v>
      </c>
      <c r="B12044" t="s">
        <v>90</v>
      </c>
      <c r="C12044" t="s">
        <v>81</v>
      </c>
      <c r="D12044" t="s">
        <v>69</v>
      </c>
      <c r="E12044">
        <v>76739</v>
      </c>
    </row>
    <row r="12045" spans="1:5" hidden="1">
      <c r="A12045">
        <v>2010</v>
      </c>
      <c r="B12045" t="s">
        <v>90</v>
      </c>
      <c r="C12045" t="s">
        <v>81</v>
      </c>
      <c r="D12045" t="s">
        <v>70</v>
      </c>
      <c r="E12045">
        <v>418776</v>
      </c>
    </row>
    <row r="12046" spans="1:5" hidden="1">
      <c r="A12046">
        <v>2010</v>
      </c>
      <c r="B12046" t="s">
        <v>90</v>
      </c>
      <c r="C12046" t="s">
        <v>81</v>
      </c>
      <c r="D12046" t="s">
        <v>86</v>
      </c>
      <c r="E12046">
        <v>27908817</v>
      </c>
    </row>
    <row r="12047" spans="1:5" hidden="1">
      <c r="A12047">
        <v>2010</v>
      </c>
      <c r="B12047" t="s">
        <v>90</v>
      </c>
      <c r="C12047" t="s">
        <v>81</v>
      </c>
      <c r="D12047" t="s">
        <v>87</v>
      </c>
      <c r="E12047">
        <v>27791980</v>
      </c>
    </row>
    <row r="12048" spans="1:5" hidden="1">
      <c r="A12048">
        <v>2010</v>
      </c>
      <c r="B12048" t="s">
        <v>90</v>
      </c>
      <c r="C12048" t="s">
        <v>81</v>
      </c>
      <c r="D12048" t="s">
        <v>88</v>
      </c>
      <c r="E12048">
        <v>116837</v>
      </c>
    </row>
    <row r="12049" spans="1:6" hidden="1">
      <c r="A12049">
        <v>2010</v>
      </c>
      <c r="B12049" t="s">
        <v>90</v>
      </c>
      <c r="C12049" t="s">
        <v>81</v>
      </c>
      <c r="D12049" t="s">
        <v>77</v>
      </c>
      <c r="E12049">
        <v>2375920</v>
      </c>
    </row>
    <row r="12050" spans="1:6" hidden="1">
      <c r="A12050">
        <v>2010</v>
      </c>
      <c r="B12050" t="s">
        <v>97</v>
      </c>
      <c r="C12050" t="s">
        <v>7</v>
      </c>
      <c r="D12050" t="s">
        <v>263</v>
      </c>
      <c r="E12050">
        <v>-86981</v>
      </c>
    </row>
    <row r="12051" spans="1:6" hidden="1">
      <c r="A12051">
        <v>2010</v>
      </c>
      <c r="B12051" t="s">
        <v>97</v>
      </c>
      <c r="C12051" t="s">
        <v>7</v>
      </c>
      <c r="D12051" t="s">
        <v>8</v>
      </c>
      <c r="E12051">
        <v>0</v>
      </c>
      <c r="F12051">
        <v>20</v>
      </c>
    </row>
    <row r="12052" spans="1:6" hidden="1">
      <c r="A12052">
        <v>2010</v>
      </c>
      <c r="B12052" t="s">
        <v>97</v>
      </c>
      <c r="C12052" t="s">
        <v>7</v>
      </c>
      <c r="D12052" t="s">
        <v>9</v>
      </c>
      <c r="E12052">
        <v>0</v>
      </c>
      <c r="F12052">
        <v>20</v>
      </c>
    </row>
    <row r="12053" spans="1:6" hidden="1">
      <c r="A12053">
        <v>2010</v>
      </c>
      <c r="B12053" t="s">
        <v>97</v>
      </c>
      <c r="C12053" t="s">
        <v>10</v>
      </c>
      <c r="D12053" t="s">
        <v>11</v>
      </c>
      <c r="E12053">
        <v>152561</v>
      </c>
    </row>
    <row r="12054" spans="1:6" hidden="1">
      <c r="A12054">
        <v>2010</v>
      </c>
      <c r="B12054" t="s">
        <v>97</v>
      </c>
      <c r="C12054" t="s">
        <v>10</v>
      </c>
      <c r="D12054" t="s">
        <v>91</v>
      </c>
      <c r="E12054">
        <v>544720</v>
      </c>
    </row>
    <row r="12055" spans="1:6" hidden="1">
      <c r="A12055">
        <v>2010</v>
      </c>
      <c r="B12055" t="s">
        <v>97</v>
      </c>
      <c r="C12055" t="s">
        <v>10</v>
      </c>
      <c r="D12055" t="s">
        <v>92</v>
      </c>
      <c r="E12055">
        <v>434045</v>
      </c>
    </row>
    <row r="12056" spans="1:6" hidden="1">
      <c r="A12056">
        <v>2010</v>
      </c>
      <c r="B12056" t="s">
        <v>97</v>
      </c>
      <c r="C12056" t="s">
        <v>10</v>
      </c>
      <c r="D12056" t="s">
        <v>14</v>
      </c>
      <c r="E12056">
        <v>156558</v>
      </c>
    </row>
    <row r="12057" spans="1:6" hidden="1">
      <c r="A12057">
        <v>2010</v>
      </c>
      <c r="B12057" t="s">
        <v>97</v>
      </c>
      <c r="C12057" t="s">
        <v>10</v>
      </c>
      <c r="D12057" t="s">
        <v>17</v>
      </c>
      <c r="E12057">
        <v>321902</v>
      </c>
    </row>
    <row r="12058" spans="1:6" hidden="1">
      <c r="A12058">
        <v>2010</v>
      </c>
      <c r="B12058" t="s">
        <v>97</v>
      </c>
      <c r="C12058" t="s">
        <v>10</v>
      </c>
      <c r="D12058" t="s">
        <v>18</v>
      </c>
      <c r="E12058">
        <v>405799</v>
      </c>
    </row>
    <row r="12059" spans="1:6" hidden="1">
      <c r="A12059">
        <v>2010</v>
      </c>
      <c r="B12059" t="s">
        <v>97</v>
      </c>
      <c r="C12059" t="s">
        <v>10</v>
      </c>
      <c r="D12059" t="s">
        <v>19</v>
      </c>
      <c r="E12059">
        <v>443969</v>
      </c>
    </row>
    <row r="12060" spans="1:6" hidden="1">
      <c r="A12060">
        <v>2010</v>
      </c>
      <c r="B12060" t="s">
        <v>97</v>
      </c>
      <c r="C12060" t="s">
        <v>10</v>
      </c>
      <c r="D12060" t="s">
        <v>21</v>
      </c>
      <c r="E12060">
        <v>263236</v>
      </c>
    </row>
    <row r="12061" spans="1:6" hidden="1">
      <c r="A12061">
        <v>2010</v>
      </c>
      <c r="B12061" t="s">
        <v>97</v>
      </c>
      <c r="C12061" t="s">
        <v>10</v>
      </c>
      <c r="D12061" t="s">
        <v>22</v>
      </c>
      <c r="E12061">
        <v>49919</v>
      </c>
    </row>
    <row r="12062" spans="1:6" hidden="1">
      <c r="A12062">
        <v>2010</v>
      </c>
      <c r="B12062" t="s">
        <v>97</v>
      </c>
      <c r="C12062" t="s">
        <v>23</v>
      </c>
      <c r="D12062" t="s">
        <v>24</v>
      </c>
      <c r="E12062">
        <v>353132</v>
      </c>
    </row>
    <row r="12063" spans="1:6" hidden="1">
      <c r="A12063">
        <v>2010</v>
      </c>
      <c r="B12063" t="s">
        <v>97</v>
      </c>
      <c r="C12063" t="s">
        <v>23</v>
      </c>
      <c r="D12063" t="s">
        <v>25</v>
      </c>
      <c r="E12063">
        <v>278397</v>
      </c>
    </row>
    <row r="12064" spans="1:6" hidden="1">
      <c r="A12064">
        <v>2010</v>
      </c>
      <c r="B12064" t="s">
        <v>97</v>
      </c>
      <c r="C12064" t="s">
        <v>23</v>
      </c>
      <c r="D12064" t="s">
        <v>26</v>
      </c>
      <c r="E12064">
        <v>74735</v>
      </c>
    </row>
    <row r="12065" spans="1:5" hidden="1">
      <c r="A12065">
        <v>2010</v>
      </c>
      <c r="B12065" t="s">
        <v>97</v>
      </c>
      <c r="C12065" t="s">
        <v>23</v>
      </c>
      <c r="D12065" t="s">
        <v>27</v>
      </c>
      <c r="E12065">
        <v>35029</v>
      </c>
    </row>
    <row r="12066" spans="1:5" hidden="1">
      <c r="A12066">
        <v>2010</v>
      </c>
      <c r="B12066" t="s">
        <v>97</v>
      </c>
      <c r="C12066" t="s">
        <v>23</v>
      </c>
      <c r="D12066" t="s">
        <v>29</v>
      </c>
      <c r="E12066">
        <v>35029</v>
      </c>
    </row>
    <row r="12067" spans="1:5" hidden="1">
      <c r="A12067">
        <v>2010</v>
      </c>
      <c r="B12067" t="s">
        <v>97</v>
      </c>
      <c r="C12067" t="s">
        <v>23</v>
      </c>
      <c r="D12067" t="s">
        <v>33</v>
      </c>
      <c r="E12067">
        <v>758595</v>
      </c>
    </row>
    <row r="12068" spans="1:5" hidden="1">
      <c r="A12068">
        <v>2010</v>
      </c>
      <c r="B12068" t="s">
        <v>97</v>
      </c>
      <c r="C12068" t="s">
        <v>23</v>
      </c>
      <c r="D12068" t="s">
        <v>34</v>
      </c>
      <c r="E12068">
        <v>688061</v>
      </c>
    </row>
    <row r="12069" spans="1:5" hidden="1">
      <c r="A12069">
        <v>2010</v>
      </c>
      <c r="B12069" t="s">
        <v>97</v>
      </c>
      <c r="C12069" t="s">
        <v>23</v>
      </c>
      <c r="D12069" t="s">
        <v>35</v>
      </c>
      <c r="E12069">
        <v>673078</v>
      </c>
    </row>
    <row r="12070" spans="1:5" hidden="1">
      <c r="A12070">
        <v>2010</v>
      </c>
      <c r="B12070" t="s">
        <v>97</v>
      </c>
      <c r="C12070" t="s">
        <v>23</v>
      </c>
      <c r="D12070" t="s">
        <v>36</v>
      </c>
      <c r="E12070">
        <v>67043</v>
      </c>
    </row>
    <row r="12071" spans="1:5" hidden="1">
      <c r="A12071">
        <v>2010</v>
      </c>
      <c r="B12071" t="s">
        <v>97</v>
      </c>
      <c r="C12071" t="s">
        <v>23</v>
      </c>
      <c r="D12071" t="s">
        <v>37</v>
      </c>
      <c r="E12071">
        <v>67043</v>
      </c>
    </row>
    <row r="12072" spans="1:5" hidden="1">
      <c r="A12072">
        <v>2010</v>
      </c>
      <c r="B12072" t="s">
        <v>97</v>
      </c>
      <c r="C12072" t="s">
        <v>23</v>
      </c>
      <c r="D12072" t="s">
        <v>38</v>
      </c>
      <c r="E12072">
        <v>0</v>
      </c>
    </row>
    <row r="12073" spans="1:5" hidden="1">
      <c r="A12073">
        <v>2010</v>
      </c>
      <c r="B12073" t="s">
        <v>97</v>
      </c>
      <c r="C12073" t="s">
        <v>23</v>
      </c>
      <c r="D12073" t="s">
        <v>39</v>
      </c>
      <c r="E12073">
        <v>-150940</v>
      </c>
    </row>
    <row r="12074" spans="1:5" hidden="1">
      <c r="A12074">
        <v>2010</v>
      </c>
      <c r="B12074" t="s">
        <v>97</v>
      </c>
      <c r="C12074" t="s">
        <v>23</v>
      </c>
      <c r="D12074" t="s">
        <v>93</v>
      </c>
      <c r="E12074">
        <v>-137520</v>
      </c>
    </row>
    <row r="12075" spans="1:5" hidden="1">
      <c r="A12075">
        <v>2010</v>
      </c>
      <c r="B12075" t="s">
        <v>97</v>
      </c>
      <c r="C12075" t="s">
        <v>23</v>
      </c>
      <c r="D12075" t="s">
        <v>94</v>
      </c>
      <c r="E12075">
        <v>-13420</v>
      </c>
    </row>
    <row r="12076" spans="1:5" hidden="1">
      <c r="A12076">
        <v>2010</v>
      </c>
      <c r="B12076" t="s">
        <v>97</v>
      </c>
      <c r="C12076" t="s">
        <v>23</v>
      </c>
      <c r="D12076" t="s">
        <v>95</v>
      </c>
      <c r="E12076">
        <v>-89940</v>
      </c>
    </row>
    <row r="12077" spans="1:5" hidden="1">
      <c r="A12077">
        <v>2010</v>
      </c>
      <c r="B12077" t="s">
        <v>97</v>
      </c>
      <c r="C12077" t="s">
        <v>23</v>
      </c>
      <c r="D12077" t="s">
        <v>96</v>
      </c>
      <c r="E12077">
        <v>-61001</v>
      </c>
    </row>
    <row r="12078" spans="1:5" hidden="1">
      <c r="A12078">
        <v>2010</v>
      </c>
      <c r="B12078" t="s">
        <v>97</v>
      </c>
      <c r="C12078" t="s">
        <v>23</v>
      </c>
      <c r="D12078" t="s">
        <v>40</v>
      </c>
      <c r="E12078">
        <v>154431</v>
      </c>
    </row>
    <row r="12079" spans="1:5" hidden="1">
      <c r="A12079">
        <v>2010</v>
      </c>
      <c r="B12079" t="s">
        <v>97</v>
      </c>
      <c r="C12079" t="s">
        <v>23</v>
      </c>
      <c r="D12079" t="s">
        <v>41</v>
      </c>
      <c r="E12079">
        <v>9035</v>
      </c>
    </row>
    <row r="12080" spans="1:5" hidden="1">
      <c r="A12080">
        <v>2010</v>
      </c>
      <c r="B12080" t="s">
        <v>97</v>
      </c>
      <c r="C12080" t="s">
        <v>23</v>
      </c>
      <c r="D12080" t="s">
        <v>42</v>
      </c>
      <c r="E12080">
        <v>86303</v>
      </c>
    </row>
    <row r="12081" spans="1:5" hidden="1">
      <c r="A12081">
        <v>2010</v>
      </c>
      <c r="B12081" t="s">
        <v>97</v>
      </c>
      <c r="C12081" t="s">
        <v>23</v>
      </c>
      <c r="D12081" t="s">
        <v>43</v>
      </c>
      <c r="E12081">
        <v>59093</v>
      </c>
    </row>
    <row r="12082" spans="1:5" hidden="1">
      <c r="A12082">
        <v>2010</v>
      </c>
      <c r="B12082" t="s">
        <v>97</v>
      </c>
      <c r="C12082" t="s">
        <v>23</v>
      </c>
      <c r="D12082" t="s">
        <v>44</v>
      </c>
      <c r="E12082">
        <v>0</v>
      </c>
    </row>
    <row r="12083" spans="1:5" hidden="1">
      <c r="A12083">
        <v>2010</v>
      </c>
      <c r="B12083" t="s">
        <v>97</v>
      </c>
      <c r="C12083" t="s">
        <v>23</v>
      </c>
      <c r="D12083" t="s">
        <v>45</v>
      </c>
      <c r="E12083">
        <v>90898</v>
      </c>
    </row>
    <row r="12084" spans="1:5" hidden="1">
      <c r="A12084">
        <v>2010</v>
      </c>
      <c r="B12084" t="s">
        <v>97</v>
      </c>
      <c r="C12084" t="s">
        <v>23</v>
      </c>
      <c r="D12084" t="s">
        <v>46</v>
      </c>
      <c r="E12084">
        <v>90898</v>
      </c>
    </row>
    <row r="12085" spans="1:5" hidden="1">
      <c r="A12085">
        <v>2010</v>
      </c>
      <c r="B12085" t="s">
        <v>97</v>
      </c>
      <c r="C12085" t="s">
        <v>23</v>
      </c>
      <c r="D12085" t="s">
        <v>47</v>
      </c>
      <c r="E12085">
        <v>0</v>
      </c>
    </row>
    <row r="12086" spans="1:5" hidden="1">
      <c r="A12086">
        <v>2010</v>
      </c>
      <c r="B12086" t="s">
        <v>97</v>
      </c>
      <c r="C12086" t="s">
        <v>23</v>
      </c>
      <c r="D12086" t="s">
        <v>48</v>
      </c>
      <c r="E12086">
        <v>5750</v>
      </c>
    </row>
    <row r="12087" spans="1:5" hidden="1">
      <c r="A12087">
        <v>2010</v>
      </c>
      <c r="B12087" t="s">
        <v>97</v>
      </c>
      <c r="C12087" t="s">
        <v>23</v>
      </c>
      <c r="D12087" t="s">
        <v>55</v>
      </c>
      <c r="E12087">
        <v>5750</v>
      </c>
    </row>
    <row r="12088" spans="1:5" hidden="1">
      <c r="A12088">
        <v>2010</v>
      </c>
      <c r="B12088" t="s">
        <v>97</v>
      </c>
      <c r="C12088" t="s">
        <v>23</v>
      </c>
      <c r="D12088" t="s">
        <v>59</v>
      </c>
      <c r="E12088">
        <v>161223</v>
      </c>
    </row>
    <row r="12089" spans="1:5" hidden="1">
      <c r="A12089">
        <v>2010</v>
      </c>
      <c r="B12089" t="s">
        <v>97</v>
      </c>
      <c r="C12089" t="s">
        <v>23</v>
      </c>
      <c r="D12089" t="s">
        <v>60</v>
      </c>
      <c r="E12089">
        <v>659</v>
      </c>
    </row>
    <row r="12090" spans="1:5" hidden="1">
      <c r="A12090">
        <v>2010</v>
      </c>
      <c r="B12090" t="s">
        <v>97</v>
      </c>
      <c r="C12090" t="s">
        <v>23</v>
      </c>
      <c r="D12090" t="s">
        <v>61</v>
      </c>
      <c r="E12090">
        <v>97027</v>
      </c>
    </row>
    <row r="12091" spans="1:5" hidden="1">
      <c r="A12091">
        <v>2010</v>
      </c>
      <c r="B12091" t="s">
        <v>97</v>
      </c>
      <c r="C12091" t="s">
        <v>23</v>
      </c>
      <c r="D12091" t="s">
        <v>64</v>
      </c>
      <c r="E12091">
        <v>63537</v>
      </c>
    </row>
    <row r="12092" spans="1:5" hidden="1">
      <c r="A12092">
        <v>2010</v>
      </c>
      <c r="B12092" t="s">
        <v>97</v>
      </c>
      <c r="C12092" t="s">
        <v>23</v>
      </c>
      <c r="D12092" t="s">
        <v>66</v>
      </c>
      <c r="E12092">
        <v>180733</v>
      </c>
    </row>
    <row r="12093" spans="1:5" hidden="1">
      <c r="A12093">
        <v>2010</v>
      </c>
      <c r="B12093" t="s">
        <v>97</v>
      </c>
      <c r="C12093" t="s">
        <v>23</v>
      </c>
      <c r="D12093" t="s">
        <v>67</v>
      </c>
      <c r="E12093">
        <v>0</v>
      </c>
    </row>
    <row r="12094" spans="1:5" hidden="1">
      <c r="A12094">
        <v>2010</v>
      </c>
      <c r="B12094" t="s">
        <v>97</v>
      </c>
      <c r="C12094" t="s">
        <v>23</v>
      </c>
      <c r="D12094" t="s">
        <v>68</v>
      </c>
      <c r="E12094">
        <v>0</v>
      </c>
    </row>
    <row r="12095" spans="1:5" hidden="1">
      <c r="A12095">
        <v>2010</v>
      </c>
      <c r="B12095" t="s">
        <v>97</v>
      </c>
      <c r="C12095" t="s">
        <v>23</v>
      </c>
      <c r="D12095" t="s">
        <v>70</v>
      </c>
      <c r="E12095">
        <v>0</v>
      </c>
    </row>
    <row r="12096" spans="1:5" hidden="1">
      <c r="A12096">
        <v>2010</v>
      </c>
      <c r="B12096" t="s">
        <v>97</v>
      </c>
      <c r="C12096" t="s">
        <v>23</v>
      </c>
      <c r="D12096" t="s">
        <v>71</v>
      </c>
      <c r="E12096">
        <v>17274</v>
      </c>
    </row>
    <row r="12097" spans="1:5" hidden="1">
      <c r="A12097">
        <v>2010</v>
      </c>
      <c r="B12097" t="s">
        <v>97</v>
      </c>
      <c r="C12097" t="s">
        <v>23</v>
      </c>
      <c r="D12097" t="s">
        <v>72</v>
      </c>
      <c r="E12097">
        <v>543925</v>
      </c>
    </row>
    <row r="12098" spans="1:5" hidden="1">
      <c r="A12098">
        <v>2010</v>
      </c>
      <c r="B12098" t="s">
        <v>97</v>
      </c>
      <c r="C12098" t="s">
        <v>23</v>
      </c>
      <c r="D12098" t="s">
        <v>76</v>
      </c>
      <c r="E12098">
        <v>196043</v>
      </c>
    </row>
    <row r="12099" spans="1:5" hidden="1">
      <c r="A12099">
        <v>2010</v>
      </c>
      <c r="B12099" t="s">
        <v>97</v>
      </c>
      <c r="C12099" t="s">
        <v>23</v>
      </c>
      <c r="D12099" t="s">
        <v>77</v>
      </c>
      <c r="E12099">
        <v>110675</v>
      </c>
    </row>
    <row r="12100" spans="1:5" hidden="1">
      <c r="A12100">
        <v>2010</v>
      </c>
      <c r="B12100" t="s">
        <v>97</v>
      </c>
      <c r="C12100" t="s">
        <v>23</v>
      </c>
      <c r="D12100" t="s">
        <v>78</v>
      </c>
      <c r="E12100">
        <v>123553</v>
      </c>
    </row>
    <row r="12101" spans="1:5" hidden="1">
      <c r="A12101">
        <v>2010</v>
      </c>
      <c r="B12101" t="s">
        <v>97</v>
      </c>
      <c r="C12101" t="s">
        <v>23</v>
      </c>
      <c r="D12101" t="s">
        <v>79</v>
      </c>
      <c r="E12101">
        <v>71820</v>
      </c>
    </row>
    <row r="12102" spans="1:5" hidden="1">
      <c r="A12102">
        <v>2010</v>
      </c>
      <c r="B12102" t="s">
        <v>97</v>
      </c>
      <c r="C12102" t="s">
        <v>23</v>
      </c>
      <c r="D12102" t="s">
        <v>80</v>
      </c>
      <c r="E12102">
        <v>670</v>
      </c>
    </row>
    <row r="12103" spans="1:5" hidden="1">
      <c r="A12103">
        <v>2010</v>
      </c>
      <c r="B12103" t="s">
        <v>97</v>
      </c>
      <c r="C12103" t="s">
        <v>81</v>
      </c>
      <c r="D12103" t="s">
        <v>30</v>
      </c>
      <c r="E12103">
        <v>0</v>
      </c>
    </row>
    <row r="12104" spans="1:5" hidden="1">
      <c r="A12104">
        <v>2010</v>
      </c>
      <c r="B12104" t="s">
        <v>97</v>
      </c>
      <c r="C12104" t="s">
        <v>81</v>
      </c>
      <c r="D12104" t="s">
        <v>32</v>
      </c>
      <c r="E12104">
        <v>0</v>
      </c>
    </row>
    <row r="12105" spans="1:5" hidden="1">
      <c r="A12105">
        <v>2010</v>
      </c>
      <c r="B12105" t="s">
        <v>97</v>
      </c>
      <c r="C12105" t="s">
        <v>81</v>
      </c>
      <c r="D12105" t="s">
        <v>33</v>
      </c>
      <c r="E12105">
        <v>1007835</v>
      </c>
    </row>
    <row r="12106" spans="1:5" hidden="1">
      <c r="A12106">
        <v>2010</v>
      </c>
      <c r="B12106" t="s">
        <v>97</v>
      </c>
      <c r="C12106" t="s">
        <v>81</v>
      </c>
      <c r="D12106" t="s">
        <v>34</v>
      </c>
      <c r="E12106">
        <v>1011313</v>
      </c>
    </row>
    <row r="12107" spans="1:5" hidden="1">
      <c r="A12107">
        <v>2010</v>
      </c>
      <c r="B12107" t="s">
        <v>97</v>
      </c>
      <c r="C12107" t="s">
        <v>81</v>
      </c>
      <c r="D12107" t="s">
        <v>35</v>
      </c>
      <c r="E12107">
        <v>1251641</v>
      </c>
    </row>
    <row r="12108" spans="1:5" hidden="1">
      <c r="A12108">
        <v>2010</v>
      </c>
      <c r="B12108" t="s">
        <v>97</v>
      </c>
      <c r="C12108" t="s">
        <v>81</v>
      </c>
      <c r="D12108" t="s">
        <v>36</v>
      </c>
      <c r="E12108">
        <v>3591</v>
      </c>
    </row>
    <row r="12109" spans="1:5" hidden="1">
      <c r="A12109">
        <v>2010</v>
      </c>
      <c r="B12109" t="s">
        <v>97</v>
      </c>
      <c r="C12109" t="s">
        <v>81</v>
      </c>
      <c r="D12109" t="s">
        <v>37</v>
      </c>
      <c r="E12109">
        <v>3591</v>
      </c>
    </row>
    <row r="12110" spans="1:5" hidden="1">
      <c r="A12110">
        <v>2010</v>
      </c>
      <c r="B12110" t="s">
        <v>97</v>
      </c>
      <c r="C12110" t="s">
        <v>81</v>
      </c>
      <c r="D12110" t="s">
        <v>38</v>
      </c>
      <c r="E12110">
        <v>0</v>
      </c>
    </row>
    <row r="12111" spans="1:5" hidden="1">
      <c r="A12111">
        <v>2010</v>
      </c>
      <c r="B12111" t="s">
        <v>97</v>
      </c>
      <c r="C12111" t="s">
        <v>81</v>
      </c>
      <c r="D12111" t="s">
        <v>39</v>
      </c>
      <c r="E12111">
        <v>-43427</v>
      </c>
    </row>
    <row r="12112" spans="1:5" hidden="1">
      <c r="A12112">
        <v>2010</v>
      </c>
      <c r="B12112" t="s">
        <v>97</v>
      </c>
      <c r="C12112" t="s">
        <v>81</v>
      </c>
      <c r="D12112" t="s">
        <v>93</v>
      </c>
      <c r="E12112">
        <v>-16287</v>
      </c>
    </row>
    <row r="12113" spans="1:5" hidden="1">
      <c r="A12113">
        <v>2010</v>
      </c>
      <c r="B12113" t="s">
        <v>97</v>
      </c>
      <c r="C12113" t="s">
        <v>81</v>
      </c>
      <c r="D12113" t="s">
        <v>94</v>
      </c>
      <c r="E12113">
        <v>-27140</v>
      </c>
    </row>
    <row r="12114" spans="1:5" hidden="1">
      <c r="A12114">
        <v>2010</v>
      </c>
      <c r="B12114" t="s">
        <v>97</v>
      </c>
      <c r="C12114" t="s">
        <v>81</v>
      </c>
      <c r="D12114" t="s">
        <v>95</v>
      </c>
      <c r="E12114">
        <v>-18196</v>
      </c>
    </row>
    <row r="12115" spans="1:5" hidden="1">
      <c r="A12115">
        <v>2010</v>
      </c>
      <c r="B12115" t="s">
        <v>97</v>
      </c>
      <c r="C12115" t="s">
        <v>81</v>
      </c>
      <c r="D12115" t="s">
        <v>96</v>
      </c>
      <c r="E12115">
        <v>-25230</v>
      </c>
    </row>
    <row r="12116" spans="1:5" hidden="1">
      <c r="A12116">
        <v>2010</v>
      </c>
      <c r="B12116" t="s">
        <v>97</v>
      </c>
      <c r="C12116" t="s">
        <v>81</v>
      </c>
      <c r="D12116" t="s">
        <v>40</v>
      </c>
      <c r="E12116">
        <v>36358</v>
      </c>
    </row>
    <row r="12117" spans="1:5" hidden="1">
      <c r="A12117">
        <v>2010</v>
      </c>
      <c r="B12117" t="s">
        <v>97</v>
      </c>
      <c r="C12117" t="s">
        <v>81</v>
      </c>
      <c r="D12117" t="s">
        <v>41</v>
      </c>
      <c r="E12117">
        <v>659</v>
      </c>
    </row>
    <row r="12118" spans="1:5" hidden="1">
      <c r="A12118">
        <v>2010</v>
      </c>
      <c r="B12118" t="s">
        <v>97</v>
      </c>
      <c r="C12118" t="s">
        <v>81</v>
      </c>
      <c r="D12118" t="s">
        <v>42</v>
      </c>
      <c r="E12118">
        <v>0</v>
      </c>
    </row>
    <row r="12119" spans="1:5" hidden="1">
      <c r="A12119">
        <v>2010</v>
      </c>
      <c r="B12119" t="s">
        <v>97</v>
      </c>
      <c r="C12119" t="s">
        <v>81</v>
      </c>
      <c r="D12119" t="s">
        <v>43</v>
      </c>
      <c r="E12119">
        <v>35700</v>
      </c>
    </row>
    <row r="12120" spans="1:5" hidden="1">
      <c r="A12120">
        <v>2010</v>
      </c>
      <c r="B12120" t="s">
        <v>97</v>
      </c>
      <c r="C12120" t="s">
        <v>81</v>
      </c>
      <c r="D12120" t="s">
        <v>44</v>
      </c>
      <c r="E12120">
        <v>0</v>
      </c>
    </row>
    <row r="12121" spans="1:5" hidden="1">
      <c r="A12121">
        <v>2010</v>
      </c>
      <c r="B12121" t="s">
        <v>97</v>
      </c>
      <c r="C12121" t="s">
        <v>81</v>
      </c>
      <c r="D12121" t="s">
        <v>48</v>
      </c>
      <c r="E12121">
        <v>186483</v>
      </c>
    </row>
    <row r="12122" spans="1:5" hidden="1">
      <c r="A12122">
        <v>2010</v>
      </c>
      <c r="B12122" t="s">
        <v>97</v>
      </c>
      <c r="C12122" t="s">
        <v>81</v>
      </c>
      <c r="D12122" t="s">
        <v>49</v>
      </c>
      <c r="E12122">
        <v>186483</v>
      </c>
    </row>
    <row r="12123" spans="1:5" hidden="1">
      <c r="A12123">
        <v>2010</v>
      </c>
      <c r="B12123" t="s">
        <v>97</v>
      </c>
      <c r="C12123" t="s">
        <v>81</v>
      </c>
      <c r="D12123" t="s">
        <v>50</v>
      </c>
      <c r="E12123">
        <v>48104</v>
      </c>
    </row>
    <row r="12124" spans="1:5" hidden="1">
      <c r="A12124">
        <v>2010</v>
      </c>
      <c r="B12124" t="s">
        <v>97</v>
      </c>
      <c r="C12124" t="s">
        <v>81</v>
      </c>
      <c r="D12124" t="s">
        <v>51</v>
      </c>
      <c r="E12124">
        <v>5750</v>
      </c>
    </row>
    <row r="12125" spans="1:5" hidden="1">
      <c r="A12125">
        <v>2010</v>
      </c>
      <c r="B12125" t="s">
        <v>97</v>
      </c>
      <c r="C12125" t="s">
        <v>81</v>
      </c>
      <c r="D12125" t="s">
        <v>52</v>
      </c>
      <c r="E12125">
        <v>46326</v>
      </c>
    </row>
    <row r="12126" spans="1:5" hidden="1">
      <c r="A12126">
        <v>2010</v>
      </c>
      <c r="B12126" t="s">
        <v>97</v>
      </c>
      <c r="C12126" t="s">
        <v>81</v>
      </c>
      <c r="D12126" t="s">
        <v>53</v>
      </c>
      <c r="E12126">
        <v>86303</v>
      </c>
    </row>
    <row r="12127" spans="1:5" hidden="1">
      <c r="A12127">
        <v>2010</v>
      </c>
      <c r="B12127" t="s">
        <v>97</v>
      </c>
      <c r="C12127" t="s">
        <v>81</v>
      </c>
      <c r="D12127" t="s">
        <v>54</v>
      </c>
      <c r="E12127">
        <v>0</v>
      </c>
    </row>
    <row r="12128" spans="1:5" hidden="1">
      <c r="A12128">
        <v>2010</v>
      </c>
      <c r="B12128" t="s">
        <v>97</v>
      </c>
      <c r="C12128" t="s">
        <v>81</v>
      </c>
      <c r="D12128" t="s">
        <v>59</v>
      </c>
      <c r="E12128">
        <v>109557</v>
      </c>
    </row>
    <row r="12129" spans="1:5" hidden="1">
      <c r="A12129">
        <v>2010</v>
      </c>
      <c r="B12129" t="s">
        <v>97</v>
      </c>
      <c r="C12129" t="s">
        <v>81</v>
      </c>
      <c r="D12129" t="s">
        <v>60</v>
      </c>
      <c r="E12129">
        <v>102841</v>
      </c>
    </row>
    <row r="12130" spans="1:5" hidden="1">
      <c r="A12130">
        <v>2010</v>
      </c>
      <c r="B12130" t="s">
        <v>97</v>
      </c>
      <c r="C12130" t="s">
        <v>81</v>
      </c>
      <c r="D12130" t="s">
        <v>61</v>
      </c>
      <c r="E12130">
        <v>0</v>
      </c>
    </row>
    <row r="12131" spans="1:5" hidden="1">
      <c r="A12131">
        <v>2010</v>
      </c>
      <c r="B12131" t="s">
        <v>97</v>
      </c>
      <c r="C12131" t="s">
        <v>81</v>
      </c>
      <c r="D12131" t="s">
        <v>64</v>
      </c>
      <c r="E12131">
        <v>6716</v>
      </c>
    </row>
    <row r="12132" spans="1:5" hidden="1">
      <c r="A12132">
        <v>2010</v>
      </c>
      <c r="B12132" t="s">
        <v>97</v>
      </c>
      <c r="C12132" t="s">
        <v>81</v>
      </c>
      <c r="D12132" t="s">
        <v>67</v>
      </c>
      <c r="E12132">
        <v>0</v>
      </c>
    </row>
    <row r="12133" spans="1:5" hidden="1">
      <c r="A12133">
        <v>2010</v>
      </c>
      <c r="B12133" t="s">
        <v>97</v>
      </c>
      <c r="C12133" t="s">
        <v>81</v>
      </c>
      <c r="D12133" t="s">
        <v>69</v>
      </c>
      <c r="E12133">
        <v>0</v>
      </c>
    </row>
    <row r="12134" spans="1:5" hidden="1">
      <c r="A12134">
        <v>2010</v>
      </c>
      <c r="B12134" t="s">
        <v>97</v>
      </c>
      <c r="C12134" t="s">
        <v>81</v>
      </c>
      <c r="D12134" t="s">
        <v>70</v>
      </c>
      <c r="E12134">
        <v>0</v>
      </c>
    </row>
    <row r="12135" spans="1:5" hidden="1">
      <c r="A12135">
        <v>2010</v>
      </c>
      <c r="B12135" t="s">
        <v>97</v>
      </c>
      <c r="C12135" t="s">
        <v>81</v>
      </c>
      <c r="D12135" t="s">
        <v>86</v>
      </c>
      <c r="E12135">
        <v>1088645</v>
      </c>
    </row>
    <row r="12136" spans="1:5" hidden="1">
      <c r="A12136">
        <v>2010</v>
      </c>
      <c r="B12136" t="s">
        <v>97</v>
      </c>
      <c r="C12136" t="s">
        <v>81</v>
      </c>
      <c r="D12136" t="s">
        <v>87</v>
      </c>
      <c r="E12136">
        <v>1068753</v>
      </c>
    </row>
    <row r="12137" spans="1:5" hidden="1">
      <c r="A12137">
        <v>2010</v>
      </c>
      <c r="B12137" t="s">
        <v>97</v>
      </c>
      <c r="C12137" t="s">
        <v>81</v>
      </c>
      <c r="D12137" t="s">
        <v>88</v>
      </c>
      <c r="E12137">
        <v>19892</v>
      </c>
    </row>
    <row r="12138" spans="1:5" hidden="1">
      <c r="A12138">
        <v>2010</v>
      </c>
      <c r="B12138" t="s">
        <v>97</v>
      </c>
      <c r="C12138" t="s">
        <v>81</v>
      </c>
      <c r="D12138" t="s">
        <v>77</v>
      </c>
      <c r="E12138">
        <v>110675</v>
      </c>
    </row>
    <row r="12139" spans="1:5" hidden="1">
      <c r="A12139">
        <v>2010</v>
      </c>
      <c r="B12139" t="s">
        <v>98</v>
      </c>
      <c r="C12139" t="s">
        <v>7</v>
      </c>
      <c r="D12139" t="s">
        <v>263</v>
      </c>
      <c r="E12139">
        <v>-10409</v>
      </c>
    </row>
    <row r="12140" spans="1:5" hidden="1">
      <c r="A12140">
        <v>2010</v>
      </c>
      <c r="B12140" t="s">
        <v>98</v>
      </c>
      <c r="C12140" t="s">
        <v>7</v>
      </c>
      <c r="D12140" t="s">
        <v>8</v>
      </c>
      <c r="E12140">
        <v>183260</v>
      </c>
    </row>
    <row r="12141" spans="1:5" hidden="1">
      <c r="A12141">
        <v>2010</v>
      </c>
      <c r="B12141" t="s">
        <v>98</v>
      </c>
      <c r="C12141" t="s">
        <v>7</v>
      </c>
      <c r="D12141" t="s">
        <v>9</v>
      </c>
      <c r="E12141">
        <v>347101</v>
      </c>
    </row>
    <row r="12142" spans="1:5" hidden="1">
      <c r="A12142">
        <v>2010</v>
      </c>
      <c r="B12142" t="s">
        <v>98</v>
      </c>
      <c r="C12142" t="s">
        <v>10</v>
      </c>
      <c r="D12142" t="s">
        <v>11</v>
      </c>
      <c r="E12142">
        <v>-1446447</v>
      </c>
    </row>
    <row r="12143" spans="1:5" hidden="1">
      <c r="A12143">
        <v>2010</v>
      </c>
      <c r="B12143" t="s">
        <v>98</v>
      </c>
      <c r="C12143" t="s">
        <v>10</v>
      </c>
      <c r="D12143" t="s">
        <v>91</v>
      </c>
      <c r="E12143">
        <v>2647542</v>
      </c>
    </row>
    <row r="12144" spans="1:5" hidden="1">
      <c r="A12144">
        <v>2010</v>
      </c>
      <c r="B12144" t="s">
        <v>98</v>
      </c>
      <c r="C12144" t="s">
        <v>10</v>
      </c>
      <c r="D12144" t="s">
        <v>92</v>
      </c>
      <c r="E12144">
        <v>1911104</v>
      </c>
    </row>
    <row r="12145" spans="1:6" hidden="1">
      <c r="A12145">
        <v>2010</v>
      </c>
      <c r="B12145" t="s">
        <v>98</v>
      </c>
      <c r="C12145" t="s">
        <v>10</v>
      </c>
      <c r="D12145" t="s">
        <v>14</v>
      </c>
      <c r="E12145">
        <v>736438</v>
      </c>
    </row>
    <row r="12146" spans="1:6" hidden="1">
      <c r="A12146">
        <v>2010</v>
      </c>
      <c r="B12146" t="s">
        <v>98</v>
      </c>
      <c r="C12146" t="s">
        <v>10</v>
      </c>
      <c r="D12146" t="s">
        <v>17</v>
      </c>
      <c r="E12146">
        <v>0</v>
      </c>
      <c r="F12146">
        <v>20</v>
      </c>
    </row>
    <row r="12147" spans="1:6" hidden="1">
      <c r="A12147">
        <v>2010</v>
      </c>
      <c r="B12147" t="s">
        <v>98</v>
      </c>
      <c r="C12147" t="s">
        <v>10</v>
      </c>
      <c r="D12147" t="s">
        <v>18</v>
      </c>
      <c r="E12147">
        <v>2608717</v>
      </c>
    </row>
    <row r="12148" spans="1:6" hidden="1">
      <c r="A12148">
        <v>2010</v>
      </c>
      <c r="B12148" t="s">
        <v>98</v>
      </c>
      <c r="C12148" t="s">
        <v>10</v>
      </c>
      <c r="D12148" t="s">
        <v>19</v>
      </c>
      <c r="E12148">
        <v>2704745</v>
      </c>
    </row>
    <row r="12149" spans="1:6" hidden="1">
      <c r="A12149">
        <v>2010</v>
      </c>
      <c r="B12149" t="s">
        <v>98</v>
      </c>
      <c r="C12149" t="s">
        <v>10</v>
      </c>
      <c r="D12149" t="s">
        <v>20</v>
      </c>
      <c r="E12149">
        <v>1200164</v>
      </c>
    </row>
    <row r="12150" spans="1:6" hidden="1">
      <c r="A12150">
        <v>2010</v>
      </c>
      <c r="B12150" t="s">
        <v>98</v>
      </c>
      <c r="C12150" t="s">
        <v>10</v>
      </c>
      <c r="D12150" t="s">
        <v>21</v>
      </c>
      <c r="E12150">
        <v>-581432</v>
      </c>
    </row>
    <row r="12151" spans="1:6" hidden="1">
      <c r="A12151">
        <v>2010</v>
      </c>
      <c r="B12151" t="s">
        <v>98</v>
      </c>
      <c r="C12151" t="s">
        <v>10</v>
      </c>
      <c r="D12151" t="s">
        <v>22</v>
      </c>
      <c r="E12151">
        <v>-1558409</v>
      </c>
    </row>
    <row r="12152" spans="1:6" hidden="1">
      <c r="A12152">
        <v>2010</v>
      </c>
      <c r="B12152" t="s">
        <v>98</v>
      </c>
      <c r="C12152" t="s">
        <v>23</v>
      </c>
      <c r="D12152" t="s">
        <v>24</v>
      </c>
      <c r="E12152">
        <v>1908048</v>
      </c>
    </row>
    <row r="12153" spans="1:6" hidden="1">
      <c r="A12153">
        <v>2010</v>
      </c>
      <c r="B12153" t="s">
        <v>98</v>
      </c>
      <c r="C12153" t="s">
        <v>23</v>
      </c>
      <c r="D12153" t="s">
        <v>25</v>
      </c>
      <c r="E12153">
        <v>1508892</v>
      </c>
    </row>
    <row r="12154" spans="1:6" hidden="1">
      <c r="A12154">
        <v>2010</v>
      </c>
      <c r="B12154" t="s">
        <v>98</v>
      </c>
      <c r="C12154" t="s">
        <v>23</v>
      </c>
      <c r="D12154" t="s">
        <v>26</v>
      </c>
      <c r="E12154">
        <v>399156</v>
      </c>
    </row>
    <row r="12155" spans="1:6" hidden="1">
      <c r="A12155">
        <v>2010</v>
      </c>
      <c r="B12155" t="s">
        <v>98</v>
      </c>
      <c r="C12155" t="s">
        <v>23</v>
      </c>
      <c r="D12155" t="s">
        <v>27</v>
      </c>
      <c r="E12155">
        <v>3056</v>
      </c>
    </row>
    <row r="12156" spans="1:6" hidden="1">
      <c r="A12156">
        <v>2010</v>
      </c>
      <c r="B12156" t="s">
        <v>98</v>
      </c>
      <c r="C12156" t="s">
        <v>23</v>
      </c>
      <c r="D12156" t="s">
        <v>29</v>
      </c>
      <c r="E12156">
        <v>3056</v>
      </c>
    </row>
    <row r="12157" spans="1:6" hidden="1">
      <c r="A12157">
        <v>2010</v>
      </c>
      <c r="B12157" t="s">
        <v>98</v>
      </c>
      <c r="C12157" t="s">
        <v>23</v>
      </c>
      <c r="D12157" t="s">
        <v>30</v>
      </c>
      <c r="E12157">
        <v>247790</v>
      </c>
    </row>
    <row r="12158" spans="1:6" hidden="1">
      <c r="A12158">
        <v>2010</v>
      </c>
      <c r="B12158" t="s">
        <v>98</v>
      </c>
      <c r="C12158" t="s">
        <v>23</v>
      </c>
      <c r="D12158" t="s">
        <v>31</v>
      </c>
      <c r="E12158">
        <v>41031</v>
      </c>
    </row>
    <row r="12159" spans="1:6" hidden="1">
      <c r="A12159">
        <v>2010</v>
      </c>
      <c r="B12159" t="s">
        <v>98</v>
      </c>
      <c r="C12159" t="s">
        <v>23</v>
      </c>
      <c r="D12159" t="s">
        <v>32</v>
      </c>
      <c r="E12159">
        <v>206759</v>
      </c>
    </row>
    <row r="12160" spans="1:6" hidden="1">
      <c r="A12160">
        <v>2010</v>
      </c>
      <c r="B12160" t="s">
        <v>98</v>
      </c>
      <c r="C12160" t="s">
        <v>23</v>
      </c>
      <c r="D12160" t="s">
        <v>33</v>
      </c>
      <c r="E12160">
        <v>321974</v>
      </c>
    </row>
    <row r="12161" spans="1:5" hidden="1">
      <c r="A12161">
        <v>2010</v>
      </c>
      <c r="B12161" t="s">
        <v>98</v>
      </c>
      <c r="C12161" t="s">
        <v>23</v>
      </c>
      <c r="D12161" t="s">
        <v>34</v>
      </c>
      <c r="E12161">
        <v>321974</v>
      </c>
    </row>
    <row r="12162" spans="1:5" hidden="1">
      <c r="A12162">
        <v>2010</v>
      </c>
      <c r="B12162" t="s">
        <v>98</v>
      </c>
      <c r="C12162" t="s">
        <v>23</v>
      </c>
      <c r="D12162" t="s">
        <v>35</v>
      </c>
      <c r="E12162">
        <v>334656</v>
      </c>
    </row>
    <row r="12163" spans="1:5" hidden="1">
      <c r="A12163">
        <v>2010</v>
      </c>
      <c r="B12163" t="s">
        <v>98</v>
      </c>
      <c r="C12163" t="s">
        <v>23</v>
      </c>
      <c r="D12163" t="s">
        <v>36</v>
      </c>
      <c r="E12163">
        <v>0</v>
      </c>
    </row>
    <row r="12164" spans="1:5" hidden="1">
      <c r="A12164">
        <v>2010</v>
      </c>
      <c r="B12164" t="s">
        <v>98</v>
      </c>
      <c r="C12164" t="s">
        <v>23</v>
      </c>
      <c r="D12164" t="s">
        <v>37</v>
      </c>
      <c r="E12164">
        <v>0</v>
      </c>
    </row>
    <row r="12165" spans="1:5" hidden="1">
      <c r="A12165">
        <v>2010</v>
      </c>
      <c r="B12165" t="s">
        <v>98</v>
      </c>
      <c r="C12165" t="s">
        <v>23</v>
      </c>
      <c r="D12165" t="s">
        <v>40</v>
      </c>
      <c r="E12165">
        <v>0</v>
      </c>
    </row>
    <row r="12166" spans="1:5" hidden="1">
      <c r="A12166">
        <v>2010</v>
      </c>
      <c r="B12166" t="s">
        <v>98</v>
      </c>
      <c r="C12166" t="s">
        <v>23</v>
      </c>
      <c r="D12166" t="s">
        <v>41</v>
      </c>
      <c r="E12166">
        <v>0</v>
      </c>
    </row>
    <row r="12167" spans="1:5" hidden="1">
      <c r="A12167">
        <v>2010</v>
      </c>
      <c r="B12167" t="s">
        <v>98</v>
      </c>
      <c r="C12167" t="s">
        <v>23</v>
      </c>
      <c r="D12167" t="s">
        <v>42</v>
      </c>
      <c r="E12167">
        <v>0</v>
      </c>
    </row>
    <row r="12168" spans="1:5" hidden="1">
      <c r="A12168">
        <v>2010</v>
      </c>
      <c r="B12168" t="s">
        <v>98</v>
      </c>
      <c r="C12168" t="s">
        <v>23</v>
      </c>
      <c r="D12168" t="s">
        <v>43</v>
      </c>
      <c r="E12168">
        <v>0</v>
      </c>
    </row>
    <row r="12169" spans="1:5" hidden="1">
      <c r="A12169">
        <v>2010</v>
      </c>
      <c r="B12169" t="s">
        <v>98</v>
      </c>
      <c r="C12169" t="s">
        <v>23</v>
      </c>
      <c r="D12169" t="s">
        <v>44</v>
      </c>
      <c r="E12169">
        <v>0</v>
      </c>
    </row>
    <row r="12170" spans="1:5" hidden="1">
      <c r="A12170">
        <v>2010</v>
      </c>
      <c r="B12170" t="s">
        <v>98</v>
      </c>
      <c r="C12170" t="s">
        <v>23</v>
      </c>
      <c r="D12170" t="s">
        <v>45</v>
      </c>
      <c r="E12170">
        <v>4561</v>
      </c>
    </row>
    <row r="12171" spans="1:5" hidden="1">
      <c r="A12171">
        <v>2010</v>
      </c>
      <c r="B12171" t="s">
        <v>98</v>
      </c>
      <c r="C12171" t="s">
        <v>23</v>
      </c>
      <c r="D12171" t="s">
        <v>46</v>
      </c>
      <c r="E12171">
        <v>4561</v>
      </c>
    </row>
    <row r="12172" spans="1:5" hidden="1">
      <c r="A12172">
        <v>2010</v>
      </c>
      <c r="B12172" t="s">
        <v>98</v>
      </c>
      <c r="C12172" t="s">
        <v>23</v>
      </c>
      <c r="D12172" t="s">
        <v>47</v>
      </c>
      <c r="E12172">
        <v>0</v>
      </c>
    </row>
    <row r="12173" spans="1:5" hidden="1">
      <c r="A12173">
        <v>2010</v>
      </c>
      <c r="B12173" t="s">
        <v>98</v>
      </c>
      <c r="C12173" t="s">
        <v>23</v>
      </c>
      <c r="D12173" t="s">
        <v>48</v>
      </c>
      <c r="E12173">
        <v>3877781</v>
      </c>
    </row>
    <row r="12174" spans="1:5" hidden="1">
      <c r="A12174">
        <v>2010</v>
      </c>
      <c r="B12174" t="s">
        <v>98</v>
      </c>
      <c r="C12174" t="s">
        <v>23</v>
      </c>
      <c r="D12174" t="s">
        <v>55</v>
      </c>
      <c r="E12174">
        <v>2373200</v>
      </c>
    </row>
    <row r="12175" spans="1:5" hidden="1">
      <c r="A12175">
        <v>2010</v>
      </c>
      <c r="B12175" t="s">
        <v>98</v>
      </c>
      <c r="C12175" t="s">
        <v>23</v>
      </c>
      <c r="D12175" t="s">
        <v>56</v>
      </c>
      <c r="E12175">
        <v>1504581</v>
      </c>
    </row>
    <row r="12176" spans="1:5" hidden="1">
      <c r="A12176">
        <v>2010</v>
      </c>
      <c r="B12176" t="s">
        <v>98</v>
      </c>
      <c r="C12176" t="s">
        <v>23</v>
      </c>
      <c r="D12176" t="s">
        <v>57</v>
      </c>
      <c r="E12176">
        <v>1275051</v>
      </c>
    </row>
    <row r="12177" spans="1:6" hidden="1">
      <c r="A12177">
        <v>2010</v>
      </c>
      <c r="B12177" t="s">
        <v>98</v>
      </c>
      <c r="C12177" t="s">
        <v>23</v>
      </c>
      <c r="D12177" t="s">
        <v>58</v>
      </c>
      <c r="E12177">
        <v>229530</v>
      </c>
    </row>
    <row r="12178" spans="1:6" hidden="1">
      <c r="A12178">
        <v>2010</v>
      </c>
      <c r="B12178" t="s">
        <v>98</v>
      </c>
      <c r="C12178" t="s">
        <v>23</v>
      </c>
      <c r="D12178" t="s">
        <v>59</v>
      </c>
      <c r="E12178">
        <v>728186</v>
      </c>
    </row>
    <row r="12179" spans="1:6" hidden="1">
      <c r="A12179">
        <v>2010</v>
      </c>
      <c r="B12179" t="s">
        <v>98</v>
      </c>
      <c r="C12179" t="s">
        <v>23</v>
      </c>
      <c r="D12179" t="s">
        <v>60</v>
      </c>
      <c r="E12179">
        <v>352</v>
      </c>
    </row>
    <row r="12180" spans="1:6" hidden="1">
      <c r="A12180">
        <v>2010</v>
      </c>
      <c r="B12180" t="s">
        <v>98</v>
      </c>
      <c r="C12180" t="s">
        <v>23</v>
      </c>
      <c r="D12180" t="s">
        <v>61</v>
      </c>
      <c r="E12180">
        <v>0</v>
      </c>
    </row>
    <row r="12181" spans="1:6" hidden="1">
      <c r="A12181">
        <v>2010</v>
      </c>
      <c r="B12181" t="s">
        <v>98</v>
      </c>
      <c r="C12181" t="s">
        <v>23</v>
      </c>
      <c r="D12181" t="s">
        <v>62</v>
      </c>
      <c r="E12181">
        <v>16250</v>
      </c>
    </row>
    <row r="12182" spans="1:6" hidden="1">
      <c r="A12182">
        <v>2010</v>
      </c>
      <c r="B12182" t="s">
        <v>98</v>
      </c>
      <c r="C12182" t="s">
        <v>23</v>
      </c>
      <c r="D12182" t="s">
        <v>63</v>
      </c>
      <c r="E12182">
        <v>0</v>
      </c>
    </row>
    <row r="12183" spans="1:6" hidden="1">
      <c r="A12183">
        <v>2010</v>
      </c>
      <c r="B12183" t="s">
        <v>98</v>
      </c>
      <c r="C12183" t="s">
        <v>23</v>
      </c>
      <c r="D12183" t="s">
        <v>64</v>
      </c>
      <c r="E12183">
        <v>551944</v>
      </c>
    </row>
    <row r="12184" spans="1:6" hidden="1">
      <c r="A12184">
        <v>2010</v>
      </c>
      <c r="B12184" t="s">
        <v>98</v>
      </c>
      <c r="C12184" t="s">
        <v>23</v>
      </c>
      <c r="D12184" t="s">
        <v>65</v>
      </c>
      <c r="E12184">
        <v>159640</v>
      </c>
    </row>
    <row r="12185" spans="1:6" hidden="1">
      <c r="A12185">
        <v>2010</v>
      </c>
      <c r="B12185" t="s">
        <v>98</v>
      </c>
      <c r="C12185" t="s">
        <v>23</v>
      </c>
      <c r="D12185" t="s">
        <v>66</v>
      </c>
      <c r="E12185">
        <v>0</v>
      </c>
      <c r="F12185">
        <v>90</v>
      </c>
    </row>
    <row r="12186" spans="1:6" hidden="1">
      <c r="A12186">
        <v>2010</v>
      </c>
      <c r="B12186" t="s">
        <v>98</v>
      </c>
      <c r="C12186" t="s">
        <v>23</v>
      </c>
      <c r="D12186" t="s">
        <v>67</v>
      </c>
      <c r="E12186">
        <v>411160</v>
      </c>
    </row>
    <row r="12187" spans="1:6" hidden="1">
      <c r="A12187">
        <v>2010</v>
      </c>
      <c r="B12187" t="s">
        <v>98</v>
      </c>
      <c r="C12187" t="s">
        <v>23</v>
      </c>
      <c r="D12187" t="s">
        <v>69</v>
      </c>
      <c r="E12187">
        <v>6345</v>
      </c>
    </row>
    <row r="12188" spans="1:6" hidden="1">
      <c r="A12188">
        <v>2010</v>
      </c>
      <c r="B12188" t="s">
        <v>98</v>
      </c>
      <c r="C12188" t="s">
        <v>23</v>
      </c>
      <c r="D12188" t="s">
        <v>70</v>
      </c>
      <c r="E12188">
        <v>404815</v>
      </c>
    </row>
    <row r="12189" spans="1:6" hidden="1">
      <c r="A12189">
        <v>2010</v>
      </c>
      <c r="B12189" t="s">
        <v>98</v>
      </c>
      <c r="C12189" t="s">
        <v>23</v>
      </c>
      <c r="D12189" t="s">
        <v>71</v>
      </c>
      <c r="E12189">
        <v>-69304</v>
      </c>
    </row>
    <row r="12190" spans="1:6" hidden="1">
      <c r="A12190">
        <v>2010</v>
      </c>
      <c r="B12190" t="s">
        <v>98</v>
      </c>
      <c r="C12190" t="s">
        <v>23</v>
      </c>
      <c r="D12190" t="s">
        <v>99</v>
      </c>
      <c r="E12190">
        <v>8304610</v>
      </c>
    </row>
    <row r="12191" spans="1:6" hidden="1">
      <c r="A12191">
        <v>2010</v>
      </c>
      <c r="B12191" t="s">
        <v>98</v>
      </c>
      <c r="C12191" t="s">
        <v>23</v>
      </c>
      <c r="D12191" t="s">
        <v>72</v>
      </c>
      <c r="E12191">
        <v>1228705</v>
      </c>
    </row>
    <row r="12192" spans="1:6" hidden="1">
      <c r="A12192">
        <v>2010</v>
      </c>
      <c r="B12192" t="s">
        <v>98</v>
      </c>
      <c r="C12192" t="s">
        <v>23</v>
      </c>
      <c r="D12192" t="s">
        <v>73</v>
      </c>
      <c r="E12192">
        <v>3286177</v>
      </c>
    </row>
    <row r="12193" spans="1:5" hidden="1">
      <c r="A12193">
        <v>2010</v>
      </c>
      <c r="B12193" t="s">
        <v>98</v>
      </c>
      <c r="C12193" t="s">
        <v>23</v>
      </c>
      <c r="D12193" t="s">
        <v>74</v>
      </c>
      <c r="E12193">
        <v>1504581</v>
      </c>
    </row>
    <row r="12194" spans="1:5" hidden="1">
      <c r="A12194">
        <v>2010</v>
      </c>
      <c r="B12194" t="s">
        <v>98</v>
      </c>
      <c r="C12194" t="s">
        <v>23</v>
      </c>
      <c r="D12194" t="s">
        <v>75</v>
      </c>
      <c r="E12194">
        <v>1781596</v>
      </c>
    </row>
    <row r="12195" spans="1:5" hidden="1">
      <c r="A12195">
        <v>2010</v>
      </c>
      <c r="B12195" t="s">
        <v>98</v>
      </c>
      <c r="C12195" t="s">
        <v>23</v>
      </c>
      <c r="D12195" t="s">
        <v>76</v>
      </c>
      <c r="E12195">
        <v>917704</v>
      </c>
    </row>
    <row r="12196" spans="1:5" hidden="1">
      <c r="A12196">
        <v>2010</v>
      </c>
      <c r="B12196" t="s">
        <v>98</v>
      </c>
      <c r="C12196" t="s">
        <v>23</v>
      </c>
      <c r="D12196" t="s">
        <v>77</v>
      </c>
      <c r="E12196">
        <v>736438</v>
      </c>
    </row>
    <row r="12197" spans="1:5" hidden="1">
      <c r="A12197">
        <v>2010</v>
      </c>
      <c r="B12197" t="s">
        <v>98</v>
      </c>
      <c r="C12197" t="s">
        <v>23</v>
      </c>
      <c r="D12197" t="s">
        <v>78</v>
      </c>
      <c r="E12197">
        <v>880944</v>
      </c>
    </row>
    <row r="12198" spans="1:5" hidden="1">
      <c r="A12198">
        <v>2010</v>
      </c>
      <c r="B12198" t="s">
        <v>98</v>
      </c>
      <c r="C12198" t="s">
        <v>23</v>
      </c>
      <c r="D12198" t="s">
        <v>79</v>
      </c>
      <c r="E12198">
        <v>36587</v>
      </c>
    </row>
    <row r="12199" spans="1:5" hidden="1">
      <c r="A12199">
        <v>2010</v>
      </c>
      <c r="B12199" t="s">
        <v>98</v>
      </c>
      <c r="C12199" t="s">
        <v>23</v>
      </c>
      <c r="D12199" t="s">
        <v>80</v>
      </c>
      <c r="E12199">
        <v>173</v>
      </c>
    </row>
    <row r="12200" spans="1:5" hidden="1">
      <c r="A12200">
        <v>2010</v>
      </c>
      <c r="B12200" t="s">
        <v>98</v>
      </c>
      <c r="C12200" t="s">
        <v>81</v>
      </c>
      <c r="D12200" t="s">
        <v>27</v>
      </c>
      <c r="E12200">
        <v>2212173</v>
      </c>
    </row>
    <row r="12201" spans="1:5" hidden="1">
      <c r="A12201">
        <v>2010</v>
      </c>
      <c r="B12201" t="s">
        <v>98</v>
      </c>
      <c r="C12201" t="s">
        <v>81</v>
      </c>
      <c r="D12201" t="s">
        <v>28</v>
      </c>
      <c r="E12201">
        <v>2017965</v>
      </c>
    </row>
    <row r="12202" spans="1:5" hidden="1">
      <c r="A12202">
        <v>2010</v>
      </c>
      <c r="B12202" t="s">
        <v>98</v>
      </c>
      <c r="C12202" t="s">
        <v>81</v>
      </c>
      <c r="D12202" t="s">
        <v>82</v>
      </c>
      <c r="E12202">
        <v>1212451</v>
      </c>
    </row>
    <row r="12203" spans="1:5" hidden="1">
      <c r="A12203">
        <v>2010</v>
      </c>
      <c r="B12203" t="s">
        <v>98</v>
      </c>
      <c r="C12203" t="s">
        <v>81</v>
      </c>
      <c r="D12203" t="s">
        <v>83</v>
      </c>
      <c r="E12203">
        <v>13939</v>
      </c>
    </row>
    <row r="12204" spans="1:5" hidden="1">
      <c r="A12204">
        <v>2010</v>
      </c>
      <c r="B12204" t="s">
        <v>98</v>
      </c>
      <c r="C12204" t="s">
        <v>81</v>
      </c>
      <c r="D12204" t="s">
        <v>84</v>
      </c>
      <c r="E12204">
        <v>791575</v>
      </c>
    </row>
    <row r="12205" spans="1:5" hidden="1">
      <c r="A12205">
        <v>2010</v>
      </c>
      <c r="B12205" t="s">
        <v>98</v>
      </c>
      <c r="C12205" t="s">
        <v>81</v>
      </c>
      <c r="D12205" t="s">
        <v>29</v>
      </c>
      <c r="E12205">
        <v>194208</v>
      </c>
    </row>
    <row r="12206" spans="1:5" hidden="1">
      <c r="A12206">
        <v>2010</v>
      </c>
      <c r="B12206" t="s">
        <v>98</v>
      </c>
      <c r="C12206" t="s">
        <v>81</v>
      </c>
      <c r="D12206" t="s">
        <v>30</v>
      </c>
      <c r="E12206">
        <v>0</v>
      </c>
    </row>
    <row r="12207" spans="1:5" hidden="1">
      <c r="A12207">
        <v>2010</v>
      </c>
      <c r="B12207" t="s">
        <v>98</v>
      </c>
      <c r="C12207" t="s">
        <v>81</v>
      </c>
      <c r="D12207" t="s">
        <v>32</v>
      </c>
      <c r="E12207">
        <v>0</v>
      </c>
    </row>
    <row r="12208" spans="1:5" hidden="1">
      <c r="A12208">
        <v>2010</v>
      </c>
      <c r="B12208" t="s">
        <v>98</v>
      </c>
      <c r="C12208" t="s">
        <v>81</v>
      </c>
      <c r="D12208" t="s">
        <v>33</v>
      </c>
      <c r="E12208">
        <v>229870</v>
      </c>
    </row>
    <row r="12209" spans="1:6" hidden="1">
      <c r="A12209">
        <v>2010</v>
      </c>
      <c r="B12209" t="s">
        <v>98</v>
      </c>
      <c r="C12209" t="s">
        <v>81</v>
      </c>
      <c r="D12209" t="s">
        <v>34</v>
      </c>
      <c r="E12209">
        <v>82935</v>
      </c>
    </row>
    <row r="12210" spans="1:6" hidden="1">
      <c r="A12210">
        <v>2010</v>
      </c>
      <c r="B12210" t="s">
        <v>98</v>
      </c>
      <c r="C12210" t="s">
        <v>81</v>
      </c>
      <c r="D12210" t="s">
        <v>35</v>
      </c>
      <c r="E12210">
        <v>104909</v>
      </c>
    </row>
    <row r="12211" spans="1:6" hidden="1">
      <c r="A12211">
        <v>2010</v>
      </c>
      <c r="B12211" t="s">
        <v>98</v>
      </c>
      <c r="C12211" t="s">
        <v>81</v>
      </c>
      <c r="D12211" t="s">
        <v>36</v>
      </c>
      <c r="E12211">
        <v>138680</v>
      </c>
    </row>
    <row r="12212" spans="1:6" hidden="1">
      <c r="A12212">
        <v>2010</v>
      </c>
      <c r="B12212" t="s">
        <v>98</v>
      </c>
      <c r="C12212" t="s">
        <v>81</v>
      </c>
      <c r="D12212" t="s">
        <v>37</v>
      </c>
      <c r="E12212">
        <v>138680</v>
      </c>
    </row>
    <row r="12213" spans="1:6" hidden="1">
      <c r="A12213">
        <v>2010</v>
      </c>
      <c r="B12213" t="s">
        <v>98</v>
      </c>
      <c r="C12213" t="s">
        <v>81</v>
      </c>
      <c r="D12213" t="s">
        <v>38</v>
      </c>
      <c r="E12213">
        <v>0</v>
      </c>
    </row>
    <row r="12214" spans="1:6" hidden="1">
      <c r="A12214">
        <v>2010</v>
      </c>
      <c r="B12214" t="s">
        <v>98</v>
      </c>
      <c r="C12214" t="s">
        <v>81</v>
      </c>
      <c r="D12214" t="s">
        <v>39</v>
      </c>
      <c r="E12214">
        <v>0</v>
      </c>
    </row>
    <row r="12215" spans="1:6" hidden="1">
      <c r="A12215">
        <v>2010</v>
      </c>
      <c r="B12215" t="s">
        <v>98</v>
      </c>
      <c r="C12215" t="s">
        <v>81</v>
      </c>
      <c r="D12215" t="s">
        <v>40</v>
      </c>
      <c r="E12215">
        <v>352</v>
      </c>
    </row>
    <row r="12216" spans="1:6" hidden="1">
      <c r="A12216">
        <v>2010</v>
      </c>
      <c r="B12216" t="s">
        <v>98</v>
      </c>
      <c r="C12216" t="s">
        <v>81</v>
      </c>
      <c r="D12216" t="s">
        <v>41</v>
      </c>
      <c r="E12216">
        <v>352</v>
      </c>
    </row>
    <row r="12217" spans="1:6" hidden="1">
      <c r="A12217">
        <v>2010</v>
      </c>
      <c r="B12217" t="s">
        <v>98</v>
      </c>
      <c r="C12217" t="s">
        <v>81</v>
      </c>
      <c r="D12217" t="s">
        <v>42</v>
      </c>
      <c r="E12217">
        <v>0</v>
      </c>
    </row>
    <row r="12218" spans="1:6" hidden="1">
      <c r="A12218">
        <v>2010</v>
      </c>
      <c r="B12218" t="s">
        <v>98</v>
      </c>
      <c r="C12218" t="s">
        <v>81</v>
      </c>
      <c r="D12218" t="s">
        <v>43</v>
      </c>
      <c r="E12218">
        <v>0</v>
      </c>
      <c r="F12218">
        <v>90</v>
      </c>
    </row>
    <row r="12219" spans="1:6" hidden="1">
      <c r="A12219">
        <v>2010</v>
      </c>
      <c r="B12219" t="s">
        <v>98</v>
      </c>
      <c r="C12219" t="s">
        <v>81</v>
      </c>
      <c r="D12219" t="s">
        <v>44</v>
      </c>
      <c r="E12219">
        <v>7903</v>
      </c>
    </row>
    <row r="12220" spans="1:6" hidden="1">
      <c r="A12220">
        <v>2010</v>
      </c>
      <c r="B12220" t="s">
        <v>98</v>
      </c>
      <c r="C12220" t="s">
        <v>81</v>
      </c>
      <c r="D12220" t="s">
        <v>45</v>
      </c>
      <c r="E12220">
        <v>1326559</v>
      </c>
    </row>
    <row r="12221" spans="1:6" hidden="1">
      <c r="A12221">
        <v>2010</v>
      </c>
      <c r="B12221" t="s">
        <v>98</v>
      </c>
      <c r="C12221" t="s">
        <v>81</v>
      </c>
      <c r="D12221" t="s">
        <v>46</v>
      </c>
      <c r="E12221">
        <v>1291778</v>
      </c>
    </row>
    <row r="12222" spans="1:6" hidden="1">
      <c r="A12222">
        <v>2010</v>
      </c>
      <c r="B12222" t="s">
        <v>98</v>
      </c>
      <c r="C12222" t="s">
        <v>81</v>
      </c>
      <c r="D12222" t="s">
        <v>47</v>
      </c>
      <c r="E12222">
        <v>34781</v>
      </c>
    </row>
    <row r="12223" spans="1:6" hidden="1">
      <c r="A12223">
        <v>2010</v>
      </c>
      <c r="B12223" t="s">
        <v>98</v>
      </c>
      <c r="C12223" t="s">
        <v>81</v>
      </c>
      <c r="D12223" t="s">
        <v>48</v>
      </c>
      <c r="E12223">
        <v>1590474</v>
      </c>
    </row>
    <row r="12224" spans="1:6" hidden="1">
      <c r="A12224">
        <v>2010</v>
      </c>
      <c r="B12224" t="s">
        <v>98</v>
      </c>
      <c r="C12224" t="s">
        <v>81</v>
      </c>
      <c r="D12224" t="s">
        <v>49</v>
      </c>
      <c r="E12224">
        <v>1590474</v>
      </c>
    </row>
    <row r="12225" spans="1:6" hidden="1">
      <c r="A12225">
        <v>2010</v>
      </c>
      <c r="B12225" t="s">
        <v>98</v>
      </c>
      <c r="C12225" t="s">
        <v>81</v>
      </c>
      <c r="D12225" t="s">
        <v>50</v>
      </c>
      <c r="E12225">
        <v>1158530</v>
      </c>
    </row>
    <row r="12226" spans="1:6" hidden="1">
      <c r="A12226">
        <v>2010</v>
      </c>
      <c r="B12226" t="s">
        <v>98</v>
      </c>
      <c r="C12226" t="s">
        <v>81</v>
      </c>
      <c r="D12226" t="s">
        <v>51</v>
      </c>
      <c r="E12226">
        <v>36992</v>
      </c>
    </row>
    <row r="12227" spans="1:6" hidden="1">
      <c r="A12227">
        <v>2010</v>
      </c>
      <c r="B12227" t="s">
        <v>98</v>
      </c>
      <c r="C12227" t="s">
        <v>81</v>
      </c>
      <c r="D12227" t="s">
        <v>52</v>
      </c>
      <c r="E12227">
        <v>394952</v>
      </c>
    </row>
    <row r="12228" spans="1:6" hidden="1">
      <c r="A12228">
        <v>2010</v>
      </c>
      <c r="B12228" t="s">
        <v>98</v>
      </c>
      <c r="C12228" t="s">
        <v>81</v>
      </c>
      <c r="D12228" t="s">
        <v>53</v>
      </c>
      <c r="E12228">
        <v>0</v>
      </c>
      <c r="F12228">
        <v>90</v>
      </c>
    </row>
    <row r="12229" spans="1:6" hidden="1">
      <c r="A12229">
        <v>2010</v>
      </c>
      <c r="B12229" t="s">
        <v>98</v>
      </c>
      <c r="C12229" t="s">
        <v>81</v>
      </c>
      <c r="D12229" t="s">
        <v>54</v>
      </c>
      <c r="E12229">
        <v>0</v>
      </c>
      <c r="F12229">
        <v>90</v>
      </c>
    </row>
    <row r="12230" spans="1:6" hidden="1">
      <c r="A12230">
        <v>2010</v>
      </c>
      <c r="B12230" t="s">
        <v>98</v>
      </c>
      <c r="C12230" t="s">
        <v>81</v>
      </c>
      <c r="D12230" t="s">
        <v>59</v>
      </c>
      <c r="E12230">
        <v>284942</v>
      </c>
    </row>
    <row r="12231" spans="1:6" hidden="1">
      <c r="A12231">
        <v>2010</v>
      </c>
      <c r="B12231" t="s">
        <v>98</v>
      </c>
      <c r="C12231" t="s">
        <v>81</v>
      </c>
      <c r="D12231" t="s">
        <v>60</v>
      </c>
      <c r="E12231">
        <v>0</v>
      </c>
    </row>
    <row r="12232" spans="1:6" hidden="1">
      <c r="A12232">
        <v>2010</v>
      </c>
      <c r="B12232" t="s">
        <v>98</v>
      </c>
      <c r="C12232" t="s">
        <v>81</v>
      </c>
      <c r="D12232" t="s">
        <v>61</v>
      </c>
      <c r="E12232">
        <v>440</v>
      </c>
    </row>
    <row r="12233" spans="1:6" hidden="1">
      <c r="A12233">
        <v>2010</v>
      </c>
      <c r="B12233" t="s">
        <v>98</v>
      </c>
      <c r="C12233" t="s">
        <v>81</v>
      </c>
      <c r="D12233" t="s">
        <v>62</v>
      </c>
      <c r="E12233">
        <v>256454</v>
      </c>
    </row>
    <row r="12234" spans="1:6" hidden="1">
      <c r="A12234">
        <v>2010</v>
      </c>
      <c r="B12234" t="s">
        <v>98</v>
      </c>
      <c r="C12234" t="s">
        <v>81</v>
      </c>
      <c r="D12234" t="s">
        <v>64</v>
      </c>
      <c r="E12234">
        <v>28048</v>
      </c>
    </row>
    <row r="12235" spans="1:6" hidden="1">
      <c r="A12235">
        <v>2010</v>
      </c>
      <c r="B12235" t="s">
        <v>98</v>
      </c>
      <c r="C12235" t="s">
        <v>81</v>
      </c>
      <c r="D12235" t="s">
        <v>67</v>
      </c>
      <c r="E12235">
        <v>282583</v>
      </c>
    </row>
    <row r="12236" spans="1:6" hidden="1">
      <c r="A12236">
        <v>2010</v>
      </c>
      <c r="B12236" t="s">
        <v>98</v>
      </c>
      <c r="C12236" t="s">
        <v>81</v>
      </c>
      <c r="D12236" t="s">
        <v>68</v>
      </c>
      <c r="E12236">
        <v>3409</v>
      </c>
    </row>
    <row r="12237" spans="1:6" hidden="1">
      <c r="A12237">
        <v>2010</v>
      </c>
      <c r="B12237" t="s">
        <v>98</v>
      </c>
      <c r="C12237" t="s">
        <v>81</v>
      </c>
      <c r="D12237" t="s">
        <v>69</v>
      </c>
      <c r="E12237">
        <v>279174</v>
      </c>
    </row>
    <row r="12238" spans="1:6" hidden="1">
      <c r="A12238">
        <v>2010</v>
      </c>
      <c r="B12238" t="s">
        <v>98</v>
      </c>
      <c r="C12238" t="s">
        <v>81</v>
      </c>
      <c r="D12238" t="s">
        <v>70</v>
      </c>
      <c r="E12238">
        <v>0</v>
      </c>
    </row>
    <row r="12239" spans="1:6" hidden="1">
      <c r="A12239">
        <v>2010</v>
      </c>
      <c r="B12239" t="s">
        <v>98</v>
      </c>
      <c r="C12239" t="s">
        <v>81</v>
      </c>
      <c r="D12239" t="s">
        <v>100</v>
      </c>
      <c r="E12239">
        <v>6746201</v>
      </c>
    </row>
    <row r="12240" spans="1:6" hidden="1">
      <c r="A12240">
        <v>2010</v>
      </c>
      <c r="B12240" t="s">
        <v>98</v>
      </c>
      <c r="C12240" t="s">
        <v>81</v>
      </c>
      <c r="D12240" t="s">
        <v>86</v>
      </c>
      <c r="E12240">
        <v>3876247</v>
      </c>
    </row>
    <row r="12241" spans="1:6" hidden="1">
      <c r="A12241">
        <v>2010</v>
      </c>
      <c r="B12241" t="s">
        <v>98</v>
      </c>
      <c r="C12241" t="s">
        <v>81</v>
      </c>
      <c r="D12241" t="s">
        <v>87</v>
      </c>
      <c r="E12241">
        <v>621303</v>
      </c>
    </row>
    <row r="12242" spans="1:6" hidden="1">
      <c r="A12242">
        <v>2010</v>
      </c>
      <c r="B12242" t="s">
        <v>98</v>
      </c>
      <c r="C12242" t="s">
        <v>81</v>
      </c>
      <c r="D12242" t="s">
        <v>101</v>
      </c>
      <c r="E12242">
        <v>819600</v>
      </c>
    </row>
    <row r="12243" spans="1:6" hidden="1">
      <c r="A12243">
        <v>2010</v>
      </c>
      <c r="B12243" t="s">
        <v>98</v>
      </c>
      <c r="C12243" t="s">
        <v>81</v>
      </c>
      <c r="D12243" t="s">
        <v>88</v>
      </c>
      <c r="E12243">
        <v>86239</v>
      </c>
    </row>
    <row r="12244" spans="1:6" hidden="1">
      <c r="A12244">
        <v>2010</v>
      </c>
      <c r="B12244" t="s">
        <v>98</v>
      </c>
      <c r="C12244" t="s">
        <v>81</v>
      </c>
      <c r="D12244" t="s">
        <v>89</v>
      </c>
      <c r="E12244">
        <v>3168705</v>
      </c>
    </row>
    <row r="12245" spans="1:6" hidden="1">
      <c r="A12245">
        <v>2010</v>
      </c>
      <c r="B12245" t="s">
        <v>98</v>
      </c>
      <c r="C12245" t="s">
        <v>81</v>
      </c>
      <c r="D12245" t="s">
        <v>77</v>
      </c>
      <c r="E12245">
        <v>736438</v>
      </c>
    </row>
    <row r="12246" spans="1:6" hidden="1">
      <c r="A12246">
        <v>2010</v>
      </c>
      <c r="B12246" t="s">
        <v>102</v>
      </c>
      <c r="C12246" t="s">
        <v>7</v>
      </c>
      <c r="D12246" t="s">
        <v>263</v>
      </c>
      <c r="E12246">
        <v>-424697</v>
      </c>
    </row>
    <row r="12247" spans="1:6" hidden="1">
      <c r="A12247">
        <v>2010</v>
      </c>
      <c r="B12247" t="s">
        <v>102</v>
      </c>
      <c r="C12247" t="s">
        <v>7</v>
      </c>
      <c r="D12247" t="s">
        <v>8</v>
      </c>
      <c r="E12247">
        <v>0</v>
      </c>
      <c r="F12247">
        <v>20</v>
      </c>
    </row>
    <row r="12248" spans="1:6" hidden="1">
      <c r="A12248">
        <v>2010</v>
      </c>
      <c r="B12248" t="s">
        <v>102</v>
      </c>
      <c r="C12248" t="s">
        <v>7</v>
      </c>
      <c r="D12248" t="s">
        <v>9</v>
      </c>
      <c r="E12248">
        <v>0</v>
      </c>
      <c r="F12248">
        <v>20</v>
      </c>
    </row>
    <row r="12249" spans="1:6" hidden="1">
      <c r="A12249">
        <v>2010</v>
      </c>
      <c r="B12249" t="s">
        <v>102</v>
      </c>
      <c r="C12249" t="s">
        <v>10</v>
      </c>
      <c r="D12249" t="s">
        <v>11</v>
      </c>
      <c r="E12249">
        <v>228263</v>
      </c>
    </row>
    <row r="12250" spans="1:6" hidden="1">
      <c r="A12250">
        <v>2010</v>
      </c>
      <c r="B12250" t="s">
        <v>102</v>
      </c>
      <c r="C12250" t="s">
        <v>10</v>
      </c>
      <c r="D12250" t="s">
        <v>91</v>
      </c>
      <c r="E12250">
        <v>1939049</v>
      </c>
    </row>
    <row r="12251" spans="1:6" hidden="1">
      <c r="A12251">
        <v>2010</v>
      </c>
      <c r="B12251" t="s">
        <v>102</v>
      </c>
      <c r="C12251" t="s">
        <v>10</v>
      </c>
      <c r="D12251" t="s">
        <v>92</v>
      </c>
      <c r="E12251">
        <v>1470304</v>
      </c>
    </row>
    <row r="12252" spans="1:6" hidden="1">
      <c r="A12252">
        <v>2010</v>
      </c>
      <c r="B12252" t="s">
        <v>102</v>
      </c>
      <c r="C12252" t="s">
        <v>10</v>
      </c>
      <c r="D12252" t="s">
        <v>14</v>
      </c>
      <c r="E12252">
        <v>1976064</v>
      </c>
    </row>
    <row r="12253" spans="1:6" hidden="1">
      <c r="A12253">
        <v>2010</v>
      </c>
      <c r="B12253" t="s">
        <v>102</v>
      </c>
      <c r="C12253" t="s">
        <v>10</v>
      </c>
      <c r="D12253" t="s">
        <v>15</v>
      </c>
      <c r="E12253">
        <v>662617</v>
      </c>
    </row>
    <row r="12254" spans="1:6" hidden="1">
      <c r="A12254">
        <v>2010</v>
      </c>
      <c r="B12254" t="s">
        <v>102</v>
      </c>
      <c r="C12254" t="s">
        <v>10</v>
      </c>
      <c r="D12254" t="s">
        <v>16</v>
      </c>
      <c r="E12254">
        <v>1313447</v>
      </c>
    </row>
    <row r="12255" spans="1:6" hidden="1">
      <c r="A12255">
        <v>2010</v>
      </c>
      <c r="B12255" t="s">
        <v>102</v>
      </c>
      <c r="C12255" t="s">
        <v>10</v>
      </c>
      <c r="D12255" t="s">
        <v>17</v>
      </c>
      <c r="E12255">
        <v>0</v>
      </c>
      <c r="F12255">
        <v>20</v>
      </c>
    </row>
    <row r="12256" spans="1:6" hidden="1">
      <c r="A12256">
        <v>2010</v>
      </c>
      <c r="B12256" t="s">
        <v>102</v>
      </c>
      <c r="C12256" t="s">
        <v>10</v>
      </c>
      <c r="D12256" t="s">
        <v>18</v>
      </c>
      <c r="E12256">
        <v>11101584</v>
      </c>
    </row>
    <row r="12257" spans="1:5" hidden="1">
      <c r="A12257">
        <v>2010</v>
      </c>
      <c r="B12257" t="s">
        <v>102</v>
      </c>
      <c r="C12257" t="s">
        <v>10</v>
      </c>
      <c r="D12257" t="s">
        <v>19</v>
      </c>
      <c r="E12257">
        <v>11392533</v>
      </c>
    </row>
    <row r="12258" spans="1:5" hidden="1">
      <c r="A12258">
        <v>2010</v>
      </c>
      <c r="B12258" t="s">
        <v>102</v>
      </c>
      <c r="C12258" t="s">
        <v>10</v>
      </c>
      <c r="D12258" t="s">
        <v>20</v>
      </c>
      <c r="E12258">
        <v>13123043</v>
      </c>
    </row>
    <row r="12259" spans="1:5" hidden="1">
      <c r="A12259">
        <v>2010</v>
      </c>
      <c r="B12259" t="s">
        <v>102</v>
      </c>
      <c r="C12259" t="s">
        <v>10</v>
      </c>
      <c r="D12259" t="s">
        <v>21</v>
      </c>
      <c r="E12259">
        <v>697008</v>
      </c>
    </row>
    <row r="12260" spans="1:5" hidden="1">
      <c r="A12260">
        <v>2010</v>
      </c>
      <c r="B12260" t="s">
        <v>102</v>
      </c>
      <c r="C12260" t="s">
        <v>10</v>
      </c>
      <c r="D12260" t="s">
        <v>22</v>
      </c>
      <c r="E12260">
        <v>248703</v>
      </c>
    </row>
    <row r="12261" spans="1:5" hidden="1">
      <c r="A12261">
        <v>2010</v>
      </c>
      <c r="B12261" t="s">
        <v>102</v>
      </c>
      <c r="C12261" t="s">
        <v>23</v>
      </c>
      <c r="D12261" t="s">
        <v>24</v>
      </c>
      <c r="E12261">
        <v>130970</v>
      </c>
    </row>
    <row r="12262" spans="1:5" hidden="1">
      <c r="A12262">
        <v>2010</v>
      </c>
      <c r="B12262" t="s">
        <v>102</v>
      </c>
      <c r="C12262" t="s">
        <v>23</v>
      </c>
      <c r="D12262" t="s">
        <v>25</v>
      </c>
      <c r="E12262">
        <v>121135</v>
      </c>
    </row>
    <row r="12263" spans="1:5" hidden="1">
      <c r="A12263">
        <v>2010</v>
      </c>
      <c r="B12263" t="s">
        <v>102</v>
      </c>
      <c r="C12263" t="s">
        <v>23</v>
      </c>
      <c r="D12263" t="s">
        <v>26</v>
      </c>
      <c r="E12263">
        <v>9835</v>
      </c>
    </row>
    <row r="12264" spans="1:5" hidden="1">
      <c r="A12264">
        <v>2010</v>
      </c>
      <c r="B12264" t="s">
        <v>102</v>
      </c>
      <c r="C12264" t="s">
        <v>23</v>
      </c>
      <c r="D12264" t="s">
        <v>27</v>
      </c>
      <c r="E12264">
        <v>13129</v>
      </c>
    </row>
    <row r="12265" spans="1:5" hidden="1">
      <c r="A12265">
        <v>2010</v>
      </c>
      <c r="B12265" t="s">
        <v>102</v>
      </c>
      <c r="C12265" t="s">
        <v>23</v>
      </c>
      <c r="D12265" t="s">
        <v>29</v>
      </c>
      <c r="E12265">
        <v>13129</v>
      </c>
    </row>
    <row r="12266" spans="1:5" hidden="1">
      <c r="A12266">
        <v>2010</v>
      </c>
      <c r="B12266" t="s">
        <v>102</v>
      </c>
      <c r="C12266" t="s">
        <v>23</v>
      </c>
      <c r="D12266" t="s">
        <v>33</v>
      </c>
      <c r="E12266">
        <v>243286</v>
      </c>
    </row>
    <row r="12267" spans="1:5" hidden="1">
      <c r="A12267">
        <v>2010</v>
      </c>
      <c r="B12267" t="s">
        <v>102</v>
      </c>
      <c r="C12267" t="s">
        <v>23</v>
      </c>
      <c r="D12267" t="s">
        <v>34</v>
      </c>
      <c r="E12267">
        <v>235190</v>
      </c>
    </row>
    <row r="12268" spans="1:5" hidden="1">
      <c r="A12268">
        <v>2010</v>
      </c>
      <c r="B12268" t="s">
        <v>102</v>
      </c>
      <c r="C12268" t="s">
        <v>23</v>
      </c>
      <c r="D12268" t="s">
        <v>35</v>
      </c>
      <c r="E12268">
        <v>351723</v>
      </c>
    </row>
    <row r="12269" spans="1:5" hidden="1">
      <c r="A12269">
        <v>2010</v>
      </c>
      <c r="B12269" t="s">
        <v>102</v>
      </c>
      <c r="C12269" t="s">
        <v>23</v>
      </c>
      <c r="D12269" t="s">
        <v>39</v>
      </c>
      <c r="E12269">
        <v>0</v>
      </c>
    </row>
    <row r="12270" spans="1:5" hidden="1">
      <c r="A12270">
        <v>2010</v>
      </c>
      <c r="B12270" t="s">
        <v>102</v>
      </c>
      <c r="C12270" t="s">
        <v>23</v>
      </c>
      <c r="D12270" t="s">
        <v>40</v>
      </c>
      <c r="E12270">
        <v>0</v>
      </c>
    </row>
    <row r="12271" spans="1:5" hidden="1">
      <c r="A12271">
        <v>2010</v>
      </c>
      <c r="B12271" t="s">
        <v>102</v>
      </c>
      <c r="C12271" t="s">
        <v>23</v>
      </c>
      <c r="D12271" t="s">
        <v>41</v>
      </c>
      <c r="E12271">
        <v>0</v>
      </c>
    </row>
    <row r="12272" spans="1:5" hidden="1">
      <c r="A12272">
        <v>2010</v>
      </c>
      <c r="B12272" t="s">
        <v>102</v>
      </c>
      <c r="C12272" t="s">
        <v>23</v>
      </c>
      <c r="D12272" t="s">
        <v>42</v>
      </c>
      <c r="E12272">
        <v>0</v>
      </c>
    </row>
    <row r="12273" spans="1:5" hidden="1">
      <c r="A12273">
        <v>2010</v>
      </c>
      <c r="B12273" t="s">
        <v>102</v>
      </c>
      <c r="C12273" t="s">
        <v>23</v>
      </c>
      <c r="D12273" t="s">
        <v>43</v>
      </c>
      <c r="E12273">
        <v>0</v>
      </c>
    </row>
    <row r="12274" spans="1:5" hidden="1">
      <c r="A12274">
        <v>2010</v>
      </c>
      <c r="B12274" t="s">
        <v>102</v>
      </c>
      <c r="C12274" t="s">
        <v>23</v>
      </c>
      <c r="D12274" t="s">
        <v>44</v>
      </c>
      <c r="E12274">
        <v>8096</v>
      </c>
    </row>
    <row r="12275" spans="1:5" hidden="1">
      <c r="A12275">
        <v>2010</v>
      </c>
      <c r="B12275" t="s">
        <v>102</v>
      </c>
      <c r="C12275" t="s">
        <v>23</v>
      </c>
      <c r="D12275" t="s">
        <v>45</v>
      </c>
      <c r="E12275">
        <v>1151068</v>
      </c>
    </row>
    <row r="12276" spans="1:5" hidden="1">
      <c r="A12276">
        <v>2010</v>
      </c>
      <c r="B12276" t="s">
        <v>102</v>
      </c>
      <c r="C12276" t="s">
        <v>23</v>
      </c>
      <c r="D12276" t="s">
        <v>46</v>
      </c>
      <c r="E12276">
        <v>1116287</v>
      </c>
    </row>
    <row r="12277" spans="1:5" hidden="1">
      <c r="A12277">
        <v>2010</v>
      </c>
      <c r="B12277" t="s">
        <v>102</v>
      </c>
      <c r="C12277" t="s">
        <v>23</v>
      </c>
      <c r="D12277" t="s">
        <v>47</v>
      </c>
      <c r="E12277">
        <v>34781</v>
      </c>
    </row>
    <row r="12278" spans="1:5" hidden="1">
      <c r="A12278">
        <v>2010</v>
      </c>
      <c r="B12278" t="s">
        <v>102</v>
      </c>
      <c r="C12278" t="s">
        <v>23</v>
      </c>
      <c r="D12278" t="s">
        <v>48</v>
      </c>
      <c r="E12278">
        <v>1824216</v>
      </c>
    </row>
    <row r="12279" spans="1:5" hidden="1">
      <c r="A12279">
        <v>2010</v>
      </c>
      <c r="B12279" t="s">
        <v>102</v>
      </c>
      <c r="C12279" t="s">
        <v>23</v>
      </c>
      <c r="D12279" t="s">
        <v>49</v>
      </c>
      <c r="E12279">
        <v>1823936</v>
      </c>
    </row>
    <row r="12280" spans="1:5" hidden="1">
      <c r="A12280">
        <v>2010</v>
      </c>
      <c r="B12280" t="s">
        <v>102</v>
      </c>
      <c r="C12280" t="s">
        <v>23</v>
      </c>
      <c r="D12280" t="s">
        <v>50</v>
      </c>
      <c r="E12280">
        <v>1206634</v>
      </c>
    </row>
    <row r="12281" spans="1:5" hidden="1">
      <c r="A12281">
        <v>2010</v>
      </c>
      <c r="B12281" t="s">
        <v>102</v>
      </c>
      <c r="C12281" t="s">
        <v>23</v>
      </c>
      <c r="D12281" t="s">
        <v>51</v>
      </c>
      <c r="E12281">
        <v>89721</v>
      </c>
    </row>
    <row r="12282" spans="1:5" hidden="1">
      <c r="A12282">
        <v>2010</v>
      </c>
      <c r="B12282" t="s">
        <v>102</v>
      </c>
      <c r="C12282" t="s">
        <v>23</v>
      </c>
      <c r="D12282" t="s">
        <v>52</v>
      </c>
      <c r="E12282">
        <v>441278</v>
      </c>
    </row>
    <row r="12283" spans="1:5" hidden="1">
      <c r="A12283">
        <v>2010</v>
      </c>
      <c r="B12283" t="s">
        <v>102</v>
      </c>
      <c r="C12283" t="s">
        <v>23</v>
      </c>
      <c r="D12283" t="s">
        <v>53</v>
      </c>
      <c r="E12283">
        <v>86303</v>
      </c>
    </row>
    <row r="12284" spans="1:5" hidden="1">
      <c r="A12284">
        <v>2010</v>
      </c>
      <c r="B12284" t="s">
        <v>102</v>
      </c>
      <c r="C12284" t="s">
        <v>23</v>
      </c>
      <c r="D12284" t="s">
        <v>54</v>
      </c>
      <c r="E12284">
        <v>0</v>
      </c>
    </row>
    <row r="12285" spans="1:5" hidden="1">
      <c r="A12285">
        <v>2010</v>
      </c>
      <c r="B12285" t="s">
        <v>102</v>
      </c>
      <c r="C12285" t="s">
        <v>23</v>
      </c>
      <c r="D12285" t="s">
        <v>55</v>
      </c>
      <c r="E12285">
        <v>280</v>
      </c>
    </row>
    <row r="12286" spans="1:5" hidden="1">
      <c r="A12286">
        <v>2010</v>
      </c>
      <c r="B12286" t="s">
        <v>102</v>
      </c>
      <c r="C12286" t="s">
        <v>23</v>
      </c>
      <c r="D12286" t="s">
        <v>59</v>
      </c>
      <c r="E12286">
        <v>313520</v>
      </c>
    </row>
    <row r="12287" spans="1:5" hidden="1">
      <c r="A12287">
        <v>2010</v>
      </c>
      <c r="B12287" t="s">
        <v>102</v>
      </c>
      <c r="C12287" t="s">
        <v>23</v>
      </c>
      <c r="D12287" t="s">
        <v>60</v>
      </c>
      <c r="E12287">
        <v>40267</v>
      </c>
    </row>
    <row r="12288" spans="1:5" hidden="1">
      <c r="A12288">
        <v>2010</v>
      </c>
      <c r="B12288" t="s">
        <v>102</v>
      </c>
      <c r="C12288" t="s">
        <v>23</v>
      </c>
      <c r="D12288" t="s">
        <v>64</v>
      </c>
      <c r="E12288">
        <v>273253</v>
      </c>
    </row>
    <row r="12289" spans="1:5" hidden="1">
      <c r="A12289">
        <v>2010</v>
      </c>
      <c r="B12289" t="s">
        <v>102</v>
      </c>
      <c r="C12289" t="s">
        <v>23</v>
      </c>
      <c r="D12289" t="s">
        <v>66</v>
      </c>
      <c r="E12289">
        <v>0</v>
      </c>
    </row>
    <row r="12290" spans="1:5" hidden="1">
      <c r="A12290">
        <v>2010</v>
      </c>
      <c r="B12290" t="s">
        <v>102</v>
      </c>
      <c r="C12290" t="s">
        <v>23</v>
      </c>
      <c r="D12290" t="s">
        <v>67</v>
      </c>
      <c r="E12290">
        <v>0</v>
      </c>
    </row>
    <row r="12291" spans="1:5" hidden="1">
      <c r="A12291">
        <v>2010</v>
      </c>
      <c r="B12291" t="s">
        <v>102</v>
      </c>
      <c r="C12291" t="s">
        <v>23</v>
      </c>
      <c r="D12291" t="s">
        <v>68</v>
      </c>
      <c r="E12291">
        <v>0</v>
      </c>
    </row>
    <row r="12292" spans="1:5" hidden="1">
      <c r="A12292">
        <v>2010</v>
      </c>
      <c r="B12292" t="s">
        <v>102</v>
      </c>
      <c r="C12292" t="s">
        <v>23</v>
      </c>
      <c r="D12292" t="s">
        <v>70</v>
      </c>
      <c r="E12292">
        <v>0</v>
      </c>
    </row>
    <row r="12293" spans="1:5" hidden="1">
      <c r="A12293">
        <v>2010</v>
      </c>
      <c r="B12293" t="s">
        <v>102</v>
      </c>
      <c r="C12293" t="s">
        <v>23</v>
      </c>
      <c r="D12293" t="s">
        <v>71</v>
      </c>
      <c r="E12293">
        <v>0</v>
      </c>
    </row>
    <row r="12294" spans="1:5" hidden="1">
      <c r="A12294">
        <v>2010</v>
      </c>
      <c r="B12294" t="s">
        <v>102</v>
      </c>
      <c r="C12294" t="s">
        <v>23</v>
      </c>
      <c r="D12294" t="s">
        <v>72</v>
      </c>
      <c r="E12294">
        <v>2156451</v>
      </c>
    </row>
    <row r="12295" spans="1:5" hidden="1">
      <c r="A12295">
        <v>2010</v>
      </c>
      <c r="B12295" t="s">
        <v>102</v>
      </c>
      <c r="C12295" t="s">
        <v>23</v>
      </c>
      <c r="D12295" t="s">
        <v>73</v>
      </c>
      <c r="E12295">
        <v>10876258</v>
      </c>
    </row>
    <row r="12296" spans="1:5" hidden="1">
      <c r="A12296">
        <v>2010</v>
      </c>
      <c r="B12296" t="s">
        <v>102</v>
      </c>
      <c r="C12296" t="s">
        <v>23</v>
      </c>
      <c r="D12296" t="s">
        <v>74</v>
      </c>
      <c r="E12296">
        <v>10876258</v>
      </c>
    </row>
    <row r="12297" spans="1:5" hidden="1">
      <c r="A12297">
        <v>2010</v>
      </c>
      <c r="B12297" t="s">
        <v>102</v>
      </c>
      <c r="C12297" t="s">
        <v>23</v>
      </c>
      <c r="D12297" t="s">
        <v>76</v>
      </c>
      <c r="E12297">
        <v>448304</v>
      </c>
    </row>
    <row r="12298" spans="1:5" hidden="1">
      <c r="A12298">
        <v>2010</v>
      </c>
      <c r="B12298" t="s">
        <v>102</v>
      </c>
      <c r="C12298" t="s">
        <v>23</v>
      </c>
      <c r="D12298" t="s">
        <v>77</v>
      </c>
      <c r="E12298">
        <v>468745</v>
      </c>
    </row>
    <row r="12299" spans="1:5" hidden="1">
      <c r="A12299">
        <v>2010</v>
      </c>
      <c r="B12299" t="s">
        <v>102</v>
      </c>
      <c r="C12299" t="s">
        <v>23</v>
      </c>
      <c r="D12299" t="s">
        <v>78</v>
      </c>
      <c r="E12299">
        <v>439682</v>
      </c>
    </row>
    <row r="12300" spans="1:5" hidden="1">
      <c r="A12300">
        <v>2010</v>
      </c>
      <c r="B12300" t="s">
        <v>102</v>
      </c>
      <c r="C12300" t="s">
        <v>23</v>
      </c>
      <c r="D12300" t="s">
        <v>79</v>
      </c>
      <c r="E12300">
        <v>8623</v>
      </c>
    </row>
    <row r="12301" spans="1:5" hidden="1">
      <c r="A12301">
        <v>2010</v>
      </c>
      <c r="B12301" t="s">
        <v>102</v>
      </c>
      <c r="C12301" t="s">
        <v>23</v>
      </c>
      <c r="D12301" t="s">
        <v>80</v>
      </c>
      <c r="E12301">
        <v>-1</v>
      </c>
    </row>
    <row r="12302" spans="1:5" hidden="1">
      <c r="A12302">
        <v>2010</v>
      </c>
      <c r="B12302" t="s">
        <v>102</v>
      </c>
      <c r="C12302" t="s">
        <v>81</v>
      </c>
      <c r="D12302" t="s">
        <v>24</v>
      </c>
      <c r="E12302">
        <v>8140510</v>
      </c>
    </row>
    <row r="12303" spans="1:5" hidden="1">
      <c r="A12303">
        <v>2010</v>
      </c>
      <c r="B12303" t="s">
        <v>102</v>
      </c>
      <c r="C12303" t="s">
        <v>81</v>
      </c>
      <c r="D12303" t="s">
        <v>25</v>
      </c>
      <c r="E12303">
        <v>6844155</v>
      </c>
    </row>
    <row r="12304" spans="1:5" hidden="1">
      <c r="A12304">
        <v>2010</v>
      </c>
      <c r="B12304" t="s">
        <v>102</v>
      </c>
      <c r="C12304" t="s">
        <v>81</v>
      </c>
      <c r="D12304" t="s">
        <v>26</v>
      </c>
      <c r="E12304">
        <v>1296355</v>
      </c>
    </row>
    <row r="12305" spans="1:5" hidden="1">
      <c r="A12305">
        <v>2010</v>
      </c>
      <c r="B12305" t="s">
        <v>102</v>
      </c>
      <c r="C12305" t="s">
        <v>81</v>
      </c>
      <c r="D12305" t="s">
        <v>30</v>
      </c>
      <c r="E12305">
        <v>181114</v>
      </c>
    </row>
    <row r="12306" spans="1:5" hidden="1">
      <c r="A12306">
        <v>2010</v>
      </c>
      <c r="B12306" t="s">
        <v>102</v>
      </c>
      <c r="C12306" t="s">
        <v>81</v>
      </c>
      <c r="D12306" t="s">
        <v>32</v>
      </c>
      <c r="E12306">
        <v>181114</v>
      </c>
    </row>
    <row r="12307" spans="1:5" hidden="1">
      <c r="A12307">
        <v>2010</v>
      </c>
      <c r="B12307" t="s">
        <v>102</v>
      </c>
      <c r="C12307" t="s">
        <v>81</v>
      </c>
      <c r="D12307" t="s">
        <v>33</v>
      </c>
      <c r="E12307">
        <v>1228297</v>
      </c>
    </row>
    <row r="12308" spans="1:5" hidden="1">
      <c r="A12308">
        <v>2010</v>
      </c>
      <c r="B12308" t="s">
        <v>102</v>
      </c>
      <c r="C12308" t="s">
        <v>81</v>
      </c>
      <c r="D12308" t="s">
        <v>34</v>
      </c>
      <c r="E12308">
        <v>137065</v>
      </c>
    </row>
    <row r="12309" spans="1:5" hidden="1">
      <c r="A12309">
        <v>2010</v>
      </c>
      <c r="B12309" t="s">
        <v>102</v>
      </c>
      <c r="C12309" t="s">
        <v>81</v>
      </c>
      <c r="D12309" t="s">
        <v>35</v>
      </c>
      <c r="E12309">
        <v>125404</v>
      </c>
    </row>
    <row r="12310" spans="1:5" hidden="1">
      <c r="A12310">
        <v>2010</v>
      </c>
      <c r="B12310" t="s">
        <v>102</v>
      </c>
      <c r="C12310" t="s">
        <v>81</v>
      </c>
      <c r="D12310" t="s">
        <v>36</v>
      </c>
      <c r="E12310">
        <v>979048</v>
      </c>
    </row>
    <row r="12311" spans="1:5" hidden="1">
      <c r="A12311">
        <v>2010</v>
      </c>
      <c r="B12311" t="s">
        <v>102</v>
      </c>
      <c r="C12311" t="s">
        <v>81</v>
      </c>
      <c r="D12311" t="s">
        <v>37</v>
      </c>
      <c r="E12311">
        <v>187220</v>
      </c>
    </row>
    <row r="12312" spans="1:5" hidden="1">
      <c r="A12312">
        <v>2010</v>
      </c>
      <c r="B12312" t="s">
        <v>102</v>
      </c>
      <c r="C12312" t="s">
        <v>81</v>
      </c>
      <c r="D12312" t="s">
        <v>38</v>
      </c>
      <c r="E12312">
        <v>791828</v>
      </c>
    </row>
    <row r="12313" spans="1:5" hidden="1">
      <c r="A12313">
        <v>2010</v>
      </c>
      <c r="B12313" t="s">
        <v>102</v>
      </c>
      <c r="C12313" t="s">
        <v>81</v>
      </c>
      <c r="D12313" t="s">
        <v>39</v>
      </c>
      <c r="E12313">
        <v>0</v>
      </c>
    </row>
    <row r="12314" spans="1:5" hidden="1">
      <c r="A12314">
        <v>2010</v>
      </c>
      <c r="B12314" t="s">
        <v>102</v>
      </c>
      <c r="C12314" t="s">
        <v>81</v>
      </c>
      <c r="D12314" t="s">
        <v>40</v>
      </c>
      <c r="E12314">
        <v>89524</v>
      </c>
    </row>
    <row r="12315" spans="1:5" hidden="1">
      <c r="A12315">
        <v>2010</v>
      </c>
      <c r="B12315" t="s">
        <v>102</v>
      </c>
      <c r="C12315" t="s">
        <v>81</v>
      </c>
      <c r="D12315" t="s">
        <v>41</v>
      </c>
      <c r="E12315">
        <v>3221</v>
      </c>
    </row>
    <row r="12316" spans="1:5" hidden="1">
      <c r="A12316">
        <v>2010</v>
      </c>
      <c r="B12316" t="s">
        <v>102</v>
      </c>
      <c r="C12316" t="s">
        <v>81</v>
      </c>
      <c r="D12316" t="s">
        <v>42</v>
      </c>
      <c r="E12316">
        <v>86303</v>
      </c>
    </row>
    <row r="12317" spans="1:5" hidden="1">
      <c r="A12317">
        <v>2010</v>
      </c>
      <c r="B12317" t="s">
        <v>102</v>
      </c>
      <c r="C12317" t="s">
        <v>81</v>
      </c>
      <c r="D12317" t="s">
        <v>43</v>
      </c>
      <c r="E12317">
        <v>0</v>
      </c>
    </row>
    <row r="12318" spans="1:5" hidden="1">
      <c r="A12318">
        <v>2010</v>
      </c>
      <c r="B12318" t="s">
        <v>102</v>
      </c>
      <c r="C12318" t="s">
        <v>81</v>
      </c>
      <c r="D12318" t="s">
        <v>44</v>
      </c>
      <c r="E12318">
        <v>22660</v>
      </c>
    </row>
    <row r="12319" spans="1:5" hidden="1">
      <c r="A12319">
        <v>2010</v>
      </c>
      <c r="B12319" t="s">
        <v>102</v>
      </c>
      <c r="C12319" t="s">
        <v>81</v>
      </c>
      <c r="D12319" t="s">
        <v>48</v>
      </c>
      <c r="E12319">
        <v>4212770</v>
      </c>
    </row>
    <row r="12320" spans="1:5" hidden="1">
      <c r="A12320">
        <v>2010</v>
      </c>
      <c r="B12320" t="s">
        <v>102</v>
      </c>
      <c r="C12320" t="s">
        <v>81</v>
      </c>
      <c r="D12320" t="s">
        <v>49</v>
      </c>
      <c r="E12320">
        <v>280</v>
      </c>
    </row>
    <row r="12321" spans="1:5" hidden="1">
      <c r="A12321">
        <v>2010</v>
      </c>
      <c r="B12321" t="s">
        <v>102</v>
      </c>
      <c r="C12321" t="s">
        <v>81</v>
      </c>
      <c r="D12321" t="s">
        <v>50</v>
      </c>
      <c r="E12321">
        <v>0</v>
      </c>
    </row>
    <row r="12322" spans="1:5" hidden="1">
      <c r="A12322">
        <v>2010</v>
      </c>
      <c r="B12322" t="s">
        <v>102</v>
      </c>
      <c r="C12322" t="s">
        <v>81</v>
      </c>
      <c r="D12322" t="s">
        <v>51</v>
      </c>
      <c r="E12322">
        <v>280</v>
      </c>
    </row>
    <row r="12323" spans="1:5" hidden="1">
      <c r="A12323">
        <v>2010</v>
      </c>
      <c r="B12323" t="s">
        <v>102</v>
      </c>
      <c r="C12323" t="s">
        <v>81</v>
      </c>
      <c r="D12323" t="s">
        <v>52</v>
      </c>
      <c r="E12323">
        <v>0</v>
      </c>
    </row>
    <row r="12324" spans="1:5" hidden="1">
      <c r="A12324">
        <v>2010</v>
      </c>
      <c r="B12324" t="s">
        <v>102</v>
      </c>
      <c r="C12324" t="s">
        <v>81</v>
      </c>
      <c r="D12324" t="s">
        <v>53</v>
      </c>
      <c r="E12324">
        <v>0</v>
      </c>
    </row>
    <row r="12325" spans="1:5" hidden="1">
      <c r="A12325">
        <v>2010</v>
      </c>
      <c r="B12325" t="s">
        <v>102</v>
      </c>
      <c r="C12325" t="s">
        <v>81</v>
      </c>
      <c r="D12325" t="s">
        <v>54</v>
      </c>
      <c r="E12325">
        <v>0</v>
      </c>
    </row>
    <row r="12326" spans="1:5" hidden="1">
      <c r="A12326">
        <v>2010</v>
      </c>
      <c r="B12326" t="s">
        <v>102</v>
      </c>
      <c r="C12326" t="s">
        <v>81</v>
      </c>
      <c r="D12326" t="s">
        <v>55</v>
      </c>
      <c r="E12326">
        <v>2481979</v>
      </c>
    </row>
    <row r="12327" spans="1:5" hidden="1">
      <c r="A12327">
        <v>2010</v>
      </c>
      <c r="B12327" t="s">
        <v>102</v>
      </c>
      <c r="C12327" t="s">
        <v>81</v>
      </c>
      <c r="D12327" t="s">
        <v>56</v>
      </c>
      <c r="E12327">
        <v>1730511</v>
      </c>
    </row>
    <row r="12328" spans="1:5" hidden="1">
      <c r="A12328">
        <v>2010</v>
      </c>
      <c r="B12328" t="s">
        <v>102</v>
      </c>
      <c r="C12328" t="s">
        <v>81</v>
      </c>
      <c r="D12328" t="s">
        <v>57</v>
      </c>
      <c r="E12328">
        <v>1424658</v>
      </c>
    </row>
    <row r="12329" spans="1:5" hidden="1">
      <c r="A12329">
        <v>2010</v>
      </c>
      <c r="B12329" t="s">
        <v>102</v>
      </c>
      <c r="C12329" t="s">
        <v>81</v>
      </c>
      <c r="D12329" t="s">
        <v>58</v>
      </c>
      <c r="E12329">
        <v>305852</v>
      </c>
    </row>
    <row r="12330" spans="1:5" hidden="1">
      <c r="A12330">
        <v>2010</v>
      </c>
      <c r="B12330" t="s">
        <v>102</v>
      </c>
      <c r="C12330" t="s">
        <v>81</v>
      </c>
      <c r="D12330" t="s">
        <v>59</v>
      </c>
      <c r="E12330">
        <v>1097494</v>
      </c>
    </row>
    <row r="12331" spans="1:5" hidden="1">
      <c r="A12331">
        <v>2010</v>
      </c>
      <c r="B12331" t="s">
        <v>102</v>
      </c>
      <c r="C12331" t="s">
        <v>81</v>
      </c>
      <c r="D12331" t="s">
        <v>61</v>
      </c>
      <c r="E12331">
        <v>39421</v>
      </c>
    </row>
    <row r="12332" spans="1:5" hidden="1">
      <c r="A12332">
        <v>2010</v>
      </c>
      <c r="B12332" t="s">
        <v>102</v>
      </c>
      <c r="C12332" t="s">
        <v>81</v>
      </c>
      <c r="D12332" t="s">
        <v>64</v>
      </c>
      <c r="E12332">
        <v>1058073</v>
      </c>
    </row>
    <row r="12333" spans="1:5" hidden="1">
      <c r="A12333">
        <v>2010</v>
      </c>
      <c r="B12333" t="s">
        <v>102</v>
      </c>
      <c r="C12333" t="s">
        <v>81</v>
      </c>
      <c r="D12333" t="s">
        <v>66</v>
      </c>
      <c r="E12333">
        <v>180733</v>
      </c>
    </row>
    <row r="12334" spans="1:5" hidden="1">
      <c r="A12334">
        <v>2010</v>
      </c>
      <c r="B12334" t="s">
        <v>102</v>
      </c>
      <c r="C12334" t="s">
        <v>81</v>
      </c>
      <c r="D12334" t="s">
        <v>67</v>
      </c>
      <c r="E12334">
        <v>0</v>
      </c>
    </row>
    <row r="12335" spans="1:5" hidden="1">
      <c r="A12335">
        <v>2010</v>
      </c>
      <c r="B12335" t="s">
        <v>102</v>
      </c>
      <c r="C12335" t="s">
        <v>81</v>
      </c>
      <c r="D12335" t="s">
        <v>69</v>
      </c>
      <c r="E12335">
        <v>0</v>
      </c>
    </row>
    <row r="12336" spans="1:5" hidden="1">
      <c r="A12336">
        <v>2010</v>
      </c>
      <c r="B12336" t="s">
        <v>102</v>
      </c>
      <c r="C12336" t="s">
        <v>81</v>
      </c>
      <c r="D12336" t="s">
        <v>70</v>
      </c>
      <c r="E12336">
        <v>0</v>
      </c>
    </row>
    <row r="12337" spans="1:6" hidden="1">
      <c r="A12337">
        <v>2010</v>
      </c>
      <c r="B12337" t="s">
        <v>102</v>
      </c>
      <c r="C12337" t="s">
        <v>81</v>
      </c>
      <c r="D12337" t="s">
        <v>86</v>
      </c>
      <c r="E12337">
        <v>4095500</v>
      </c>
    </row>
    <row r="12338" spans="1:6" hidden="1">
      <c r="A12338">
        <v>2010</v>
      </c>
      <c r="B12338" t="s">
        <v>102</v>
      </c>
      <c r="C12338" t="s">
        <v>81</v>
      </c>
      <c r="D12338" t="s">
        <v>87</v>
      </c>
      <c r="E12338">
        <v>2628393</v>
      </c>
    </row>
    <row r="12339" spans="1:6" hidden="1">
      <c r="A12339">
        <v>2010</v>
      </c>
      <c r="B12339" t="s">
        <v>102</v>
      </c>
      <c r="C12339" t="s">
        <v>81</v>
      </c>
      <c r="D12339" t="s">
        <v>88</v>
      </c>
      <c r="E12339">
        <v>1467108</v>
      </c>
    </row>
    <row r="12340" spans="1:6" hidden="1">
      <c r="A12340">
        <v>2010</v>
      </c>
      <c r="B12340" t="s">
        <v>102</v>
      </c>
      <c r="C12340" t="s">
        <v>81</v>
      </c>
      <c r="D12340" t="s">
        <v>77</v>
      </c>
      <c r="E12340">
        <v>468745</v>
      </c>
    </row>
    <row r="12341" spans="1:6" hidden="1">
      <c r="A12341">
        <v>2010</v>
      </c>
      <c r="B12341" t="s">
        <v>103</v>
      </c>
      <c r="C12341" t="s">
        <v>7</v>
      </c>
      <c r="D12341" t="s">
        <v>263</v>
      </c>
      <c r="E12341">
        <v>-361534</v>
      </c>
    </row>
    <row r="12342" spans="1:6" hidden="1">
      <c r="A12342">
        <v>2010</v>
      </c>
      <c r="B12342" t="s">
        <v>103</v>
      </c>
      <c r="C12342" t="s">
        <v>7</v>
      </c>
      <c r="D12342" t="s">
        <v>8</v>
      </c>
      <c r="E12342">
        <v>0</v>
      </c>
      <c r="F12342">
        <v>20</v>
      </c>
    </row>
    <row r="12343" spans="1:6" hidden="1">
      <c r="A12343">
        <v>2010</v>
      </c>
      <c r="B12343" t="s">
        <v>103</v>
      </c>
      <c r="C12343" t="s">
        <v>7</v>
      </c>
      <c r="D12343" t="s">
        <v>9</v>
      </c>
      <c r="E12343">
        <v>0</v>
      </c>
      <c r="F12343">
        <v>20</v>
      </c>
    </row>
    <row r="12344" spans="1:6" hidden="1">
      <c r="A12344">
        <v>2010</v>
      </c>
      <c r="B12344" t="s">
        <v>103</v>
      </c>
      <c r="C12344" t="s">
        <v>10</v>
      </c>
      <c r="D12344" t="s">
        <v>11</v>
      </c>
      <c r="E12344">
        <v>273855</v>
      </c>
    </row>
    <row r="12345" spans="1:6" hidden="1">
      <c r="A12345">
        <v>2010</v>
      </c>
      <c r="B12345" t="s">
        <v>103</v>
      </c>
      <c r="C12345" t="s">
        <v>10</v>
      </c>
      <c r="D12345" t="s">
        <v>91</v>
      </c>
      <c r="E12345">
        <v>2012550</v>
      </c>
    </row>
    <row r="12346" spans="1:6" hidden="1">
      <c r="A12346">
        <v>2010</v>
      </c>
      <c r="B12346" t="s">
        <v>103</v>
      </c>
      <c r="C12346" t="s">
        <v>10</v>
      </c>
      <c r="D12346" t="s">
        <v>92</v>
      </c>
      <c r="E12346">
        <v>1528722</v>
      </c>
    </row>
    <row r="12347" spans="1:6" hidden="1">
      <c r="A12347">
        <v>2010</v>
      </c>
      <c r="B12347" t="s">
        <v>103</v>
      </c>
      <c r="C12347" t="s">
        <v>10</v>
      </c>
      <c r="D12347" t="s">
        <v>14</v>
      </c>
      <c r="E12347">
        <v>1991162</v>
      </c>
    </row>
    <row r="12348" spans="1:6" hidden="1">
      <c r="A12348">
        <v>2010</v>
      </c>
      <c r="B12348" t="s">
        <v>103</v>
      </c>
      <c r="C12348" t="s">
        <v>10</v>
      </c>
      <c r="D12348" t="s">
        <v>15</v>
      </c>
      <c r="E12348">
        <v>677715</v>
      </c>
    </row>
    <row r="12349" spans="1:6" hidden="1">
      <c r="A12349">
        <v>2010</v>
      </c>
      <c r="B12349" t="s">
        <v>103</v>
      </c>
      <c r="C12349" t="s">
        <v>10</v>
      </c>
      <c r="D12349" t="s">
        <v>16</v>
      </c>
      <c r="E12349">
        <v>1313447</v>
      </c>
    </row>
    <row r="12350" spans="1:6" hidden="1">
      <c r="A12350">
        <v>2010</v>
      </c>
      <c r="B12350" t="s">
        <v>103</v>
      </c>
      <c r="C12350" t="s">
        <v>10</v>
      </c>
      <c r="D12350" t="s">
        <v>17</v>
      </c>
      <c r="E12350">
        <v>0</v>
      </c>
      <c r="F12350">
        <v>20</v>
      </c>
    </row>
    <row r="12351" spans="1:6" hidden="1">
      <c r="A12351">
        <v>2010</v>
      </c>
      <c r="B12351" t="s">
        <v>103</v>
      </c>
      <c r="C12351" t="s">
        <v>10</v>
      </c>
      <c r="D12351" t="s">
        <v>18</v>
      </c>
      <c r="E12351">
        <v>11118089</v>
      </c>
    </row>
    <row r="12352" spans="1:6" hidden="1">
      <c r="A12352">
        <v>2010</v>
      </c>
      <c r="B12352" t="s">
        <v>103</v>
      </c>
      <c r="C12352" t="s">
        <v>10</v>
      </c>
      <c r="D12352" t="s">
        <v>19</v>
      </c>
      <c r="E12352">
        <v>11679138</v>
      </c>
    </row>
    <row r="12353" spans="1:5" hidden="1">
      <c r="A12353">
        <v>2010</v>
      </c>
      <c r="B12353" t="s">
        <v>103</v>
      </c>
      <c r="C12353" t="s">
        <v>10</v>
      </c>
      <c r="D12353" t="s">
        <v>20</v>
      </c>
      <c r="E12353">
        <v>13183719</v>
      </c>
    </row>
    <row r="12354" spans="1:5" hidden="1">
      <c r="A12354">
        <v>2010</v>
      </c>
      <c r="B12354" t="s">
        <v>103</v>
      </c>
      <c r="C12354" t="s">
        <v>10</v>
      </c>
      <c r="D12354" t="s">
        <v>21</v>
      </c>
      <c r="E12354">
        <v>757683</v>
      </c>
    </row>
    <row r="12355" spans="1:5" hidden="1">
      <c r="A12355">
        <v>2010</v>
      </c>
      <c r="B12355" t="s">
        <v>103</v>
      </c>
      <c r="C12355" t="s">
        <v>10</v>
      </c>
      <c r="D12355" t="s">
        <v>22</v>
      </c>
      <c r="E12355">
        <v>323766</v>
      </c>
    </row>
    <row r="12356" spans="1:5" hidden="1">
      <c r="A12356">
        <v>2010</v>
      </c>
      <c r="B12356" t="s">
        <v>103</v>
      </c>
      <c r="C12356" t="s">
        <v>23</v>
      </c>
      <c r="D12356" t="s">
        <v>24</v>
      </c>
      <c r="E12356">
        <v>188448</v>
      </c>
    </row>
    <row r="12357" spans="1:5" hidden="1">
      <c r="A12357">
        <v>2010</v>
      </c>
      <c r="B12357" t="s">
        <v>103</v>
      </c>
      <c r="C12357" t="s">
        <v>23</v>
      </c>
      <c r="D12357" t="s">
        <v>25</v>
      </c>
      <c r="E12357">
        <v>167421</v>
      </c>
    </row>
    <row r="12358" spans="1:5" hidden="1">
      <c r="A12358">
        <v>2010</v>
      </c>
      <c r="B12358" t="s">
        <v>103</v>
      </c>
      <c r="C12358" t="s">
        <v>23</v>
      </c>
      <c r="D12358" t="s">
        <v>26</v>
      </c>
      <c r="E12358">
        <v>21027</v>
      </c>
    </row>
    <row r="12359" spans="1:5" hidden="1">
      <c r="A12359">
        <v>2010</v>
      </c>
      <c r="B12359" t="s">
        <v>103</v>
      </c>
      <c r="C12359" t="s">
        <v>23</v>
      </c>
      <c r="D12359" t="s">
        <v>27</v>
      </c>
      <c r="E12359">
        <v>14054</v>
      </c>
    </row>
    <row r="12360" spans="1:5" hidden="1">
      <c r="A12360">
        <v>2010</v>
      </c>
      <c r="B12360" t="s">
        <v>103</v>
      </c>
      <c r="C12360" t="s">
        <v>23</v>
      </c>
      <c r="D12360" t="s">
        <v>29</v>
      </c>
      <c r="E12360">
        <v>14054</v>
      </c>
    </row>
    <row r="12361" spans="1:5" hidden="1">
      <c r="A12361">
        <v>2010</v>
      </c>
      <c r="B12361" t="s">
        <v>103</v>
      </c>
      <c r="C12361" t="s">
        <v>23</v>
      </c>
      <c r="D12361" t="s">
        <v>33</v>
      </c>
      <c r="E12361">
        <v>244548</v>
      </c>
    </row>
    <row r="12362" spans="1:5" hidden="1">
      <c r="A12362">
        <v>2010</v>
      </c>
      <c r="B12362" t="s">
        <v>103</v>
      </c>
      <c r="C12362" t="s">
        <v>23</v>
      </c>
      <c r="D12362" t="s">
        <v>34</v>
      </c>
      <c r="E12362">
        <v>236451</v>
      </c>
    </row>
    <row r="12363" spans="1:5" hidden="1">
      <c r="A12363">
        <v>2010</v>
      </c>
      <c r="B12363" t="s">
        <v>103</v>
      </c>
      <c r="C12363" t="s">
        <v>23</v>
      </c>
      <c r="D12363" t="s">
        <v>35</v>
      </c>
      <c r="E12363">
        <v>353299</v>
      </c>
    </row>
    <row r="12364" spans="1:5" hidden="1">
      <c r="A12364">
        <v>2010</v>
      </c>
      <c r="B12364" t="s">
        <v>103</v>
      </c>
      <c r="C12364" t="s">
        <v>23</v>
      </c>
      <c r="D12364" t="s">
        <v>39</v>
      </c>
      <c r="E12364">
        <v>0</v>
      </c>
    </row>
    <row r="12365" spans="1:5" hidden="1">
      <c r="A12365">
        <v>2010</v>
      </c>
      <c r="B12365" t="s">
        <v>103</v>
      </c>
      <c r="C12365" t="s">
        <v>23</v>
      </c>
      <c r="D12365" t="s">
        <v>40</v>
      </c>
      <c r="E12365">
        <v>0</v>
      </c>
    </row>
    <row r="12366" spans="1:5" hidden="1">
      <c r="A12366">
        <v>2010</v>
      </c>
      <c r="B12366" t="s">
        <v>103</v>
      </c>
      <c r="C12366" t="s">
        <v>23</v>
      </c>
      <c r="D12366" t="s">
        <v>41</v>
      </c>
      <c r="E12366">
        <v>0</v>
      </c>
    </row>
    <row r="12367" spans="1:5" hidden="1">
      <c r="A12367">
        <v>2010</v>
      </c>
      <c r="B12367" t="s">
        <v>103</v>
      </c>
      <c r="C12367" t="s">
        <v>23</v>
      </c>
      <c r="D12367" t="s">
        <v>42</v>
      </c>
      <c r="E12367">
        <v>0</v>
      </c>
    </row>
    <row r="12368" spans="1:5" hidden="1">
      <c r="A12368">
        <v>2010</v>
      </c>
      <c r="B12368" t="s">
        <v>103</v>
      </c>
      <c r="C12368" t="s">
        <v>23</v>
      </c>
      <c r="D12368" t="s">
        <v>43</v>
      </c>
      <c r="E12368">
        <v>0</v>
      </c>
    </row>
    <row r="12369" spans="1:5" hidden="1">
      <c r="A12369">
        <v>2010</v>
      </c>
      <c r="B12369" t="s">
        <v>103</v>
      </c>
      <c r="C12369" t="s">
        <v>23</v>
      </c>
      <c r="D12369" t="s">
        <v>44</v>
      </c>
      <c r="E12369">
        <v>8096</v>
      </c>
    </row>
    <row r="12370" spans="1:5" hidden="1">
      <c r="A12370">
        <v>2010</v>
      </c>
      <c r="B12370" t="s">
        <v>103</v>
      </c>
      <c r="C12370" t="s">
        <v>23</v>
      </c>
      <c r="D12370" t="s">
        <v>45</v>
      </c>
      <c r="E12370">
        <v>1151068</v>
      </c>
    </row>
    <row r="12371" spans="1:5" hidden="1">
      <c r="A12371">
        <v>2010</v>
      </c>
      <c r="B12371" t="s">
        <v>103</v>
      </c>
      <c r="C12371" t="s">
        <v>23</v>
      </c>
      <c r="D12371" t="s">
        <v>46</v>
      </c>
      <c r="E12371">
        <v>1116287</v>
      </c>
    </row>
    <row r="12372" spans="1:5" hidden="1">
      <c r="A12372">
        <v>2010</v>
      </c>
      <c r="B12372" t="s">
        <v>103</v>
      </c>
      <c r="C12372" t="s">
        <v>23</v>
      </c>
      <c r="D12372" t="s">
        <v>47</v>
      </c>
      <c r="E12372">
        <v>34781</v>
      </c>
    </row>
    <row r="12373" spans="1:5" hidden="1">
      <c r="A12373">
        <v>2010</v>
      </c>
      <c r="B12373" t="s">
        <v>103</v>
      </c>
      <c r="C12373" t="s">
        <v>23</v>
      </c>
      <c r="D12373" t="s">
        <v>48</v>
      </c>
      <c r="E12373">
        <v>2050323</v>
      </c>
    </row>
    <row r="12374" spans="1:5" hidden="1">
      <c r="A12374">
        <v>2010</v>
      </c>
      <c r="B12374" t="s">
        <v>103</v>
      </c>
      <c r="C12374" t="s">
        <v>23</v>
      </c>
      <c r="D12374" t="s">
        <v>49</v>
      </c>
      <c r="E12374">
        <v>1823936</v>
      </c>
    </row>
    <row r="12375" spans="1:5" hidden="1">
      <c r="A12375">
        <v>2010</v>
      </c>
      <c r="B12375" t="s">
        <v>103</v>
      </c>
      <c r="C12375" t="s">
        <v>23</v>
      </c>
      <c r="D12375" t="s">
        <v>50</v>
      </c>
      <c r="E12375">
        <v>1206634</v>
      </c>
    </row>
    <row r="12376" spans="1:5" hidden="1">
      <c r="A12376">
        <v>2010</v>
      </c>
      <c r="B12376" t="s">
        <v>103</v>
      </c>
      <c r="C12376" t="s">
        <v>23</v>
      </c>
      <c r="D12376" t="s">
        <v>51</v>
      </c>
      <c r="E12376">
        <v>89721</v>
      </c>
    </row>
    <row r="12377" spans="1:5" hidden="1">
      <c r="A12377">
        <v>2010</v>
      </c>
      <c r="B12377" t="s">
        <v>103</v>
      </c>
      <c r="C12377" t="s">
        <v>23</v>
      </c>
      <c r="D12377" t="s">
        <v>52</v>
      </c>
      <c r="E12377">
        <v>441278</v>
      </c>
    </row>
    <row r="12378" spans="1:5" hidden="1">
      <c r="A12378">
        <v>2010</v>
      </c>
      <c r="B12378" t="s">
        <v>103</v>
      </c>
      <c r="C12378" t="s">
        <v>23</v>
      </c>
      <c r="D12378" t="s">
        <v>53</v>
      </c>
      <c r="E12378">
        <v>86303</v>
      </c>
    </row>
    <row r="12379" spans="1:5" hidden="1">
      <c r="A12379">
        <v>2010</v>
      </c>
      <c r="B12379" t="s">
        <v>103</v>
      </c>
      <c r="C12379" t="s">
        <v>23</v>
      </c>
      <c r="D12379" t="s">
        <v>54</v>
      </c>
      <c r="E12379">
        <v>0</v>
      </c>
    </row>
    <row r="12380" spans="1:5" hidden="1">
      <c r="A12380">
        <v>2010</v>
      </c>
      <c r="B12380" t="s">
        <v>103</v>
      </c>
      <c r="C12380" t="s">
        <v>23</v>
      </c>
      <c r="D12380" t="s">
        <v>55</v>
      </c>
      <c r="E12380">
        <v>457</v>
      </c>
    </row>
    <row r="12381" spans="1:5" hidden="1">
      <c r="A12381">
        <v>2010</v>
      </c>
      <c r="B12381" t="s">
        <v>103</v>
      </c>
      <c r="C12381" t="s">
        <v>23</v>
      </c>
      <c r="D12381" t="s">
        <v>56</v>
      </c>
      <c r="E12381">
        <v>225930</v>
      </c>
    </row>
    <row r="12382" spans="1:5" hidden="1">
      <c r="A12382">
        <v>2010</v>
      </c>
      <c r="B12382" t="s">
        <v>103</v>
      </c>
      <c r="C12382" t="s">
        <v>23</v>
      </c>
      <c r="D12382" t="s">
        <v>57</v>
      </c>
      <c r="E12382">
        <v>149607</v>
      </c>
    </row>
    <row r="12383" spans="1:5" hidden="1">
      <c r="A12383">
        <v>2010</v>
      </c>
      <c r="B12383" t="s">
        <v>103</v>
      </c>
      <c r="C12383" t="s">
        <v>23</v>
      </c>
      <c r="D12383" t="s">
        <v>58</v>
      </c>
      <c r="E12383">
        <v>76322</v>
      </c>
    </row>
    <row r="12384" spans="1:5" hidden="1">
      <c r="A12384">
        <v>2010</v>
      </c>
      <c r="B12384" t="s">
        <v>103</v>
      </c>
      <c r="C12384" t="s">
        <v>23</v>
      </c>
      <c r="D12384" t="s">
        <v>59</v>
      </c>
      <c r="E12384">
        <v>316366</v>
      </c>
    </row>
    <row r="12385" spans="1:5" hidden="1">
      <c r="A12385">
        <v>2010</v>
      </c>
      <c r="B12385" t="s">
        <v>103</v>
      </c>
      <c r="C12385" t="s">
        <v>23</v>
      </c>
      <c r="D12385" t="s">
        <v>60</v>
      </c>
      <c r="E12385">
        <v>40267</v>
      </c>
    </row>
    <row r="12386" spans="1:5" hidden="1">
      <c r="A12386">
        <v>2010</v>
      </c>
      <c r="B12386" t="s">
        <v>103</v>
      </c>
      <c r="C12386" t="s">
        <v>23</v>
      </c>
      <c r="D12386" t="s">
        <v>64</v>
      </c>
      <c r="E12386">
        <v>276099</v>
      </c>
    </row>
    <row r="12387" spans="1:5" hidden="1">
      <c r="A12387">
        <v>2010</v>
      </c>
      <c r="B12387" t="s">
        <v>103</v>
      </c>
      <c r="C12387" t="s">
        <v>23</v>
      </c>
      <c r="D12387" t="s">
        <v>66</v>
      </c>
      <c r="E12387">
        <v>0</v>
      </c>
    </row>
    <row r="12388" spans="1:5" hidden="1">
      <c r="A12388">
        <v>2010</v>
      </c>
      <c r="B12388" t="s">
        <v>103</v>
      </c>
      <c r="C12388" t="s">
        <v>23</v>
      </c>
      <c r="D12388" t="s">
        <v>67</v>
      </c>
      <c r="E12388">
        <v>0</v>
      </c>
    </row>
    <row r="12389" spans="1:5" hidden="1">
      <c r="A12389">
        <v>2010</v>
      </c>
      <c r="B12389" t="s">
        <v>103</v>
      </c>
      <c r="C12389" t="s">
        <v>23</v>
      </c>
      <c r="D12389" t="s">
        <v>68</v>
      </c>
      <c r="E12389">
        <v>0</v>
      </c>
    </row>
    <row r="12390" spans="1:5" hidden="1">
      <c r="A12390">
        <v>2010</v>
      </c>
      <c r="B12390" t="s">
        <v>103</v>
      </c>
      <c r="C12390" t="s">
        <v>23</v>
      </c>
      <c r="D12390" t="s">
        <v>70</v>
      </c>
      <c r="E12390">
        <v>0</v>
      </c>
    </row>
    <row r="12391" spans="1:5" hidden="1">
      <c r="A12391">
        <v>2010</v>
      </c>
      <c r="B12391" t="s">
        <v>103</v>
      </c>
      <c r="C12391" t="s">
        <v>23</v>
      </c>
      <c r="D12391" t="s">
        <v>71</v>
      </c>
      <c r="E12391">
        <v>-11016</v>
      </c>
    </row>
    <row r="12392" spans="1:5" hidden="1">
      <c r="A12392">
        <v>2010</v>
      </c>
      <c r="B12392" t="s">
        <v>103</v>
      </c>
      <c r="C12392" t="s">
        <v>23</v>
      </c>
      <c r="D12392" t="s">
        <v>72</v>
      </c>
      <c r="E12392">
        <v>2277058</v>
      </c>
    </row>
    <row r="12393" spans="1:5" hidden="1">
      <c r="A12393">
        <v>2010</v>
      </c>
      <c r="B12393" t="s">
        <v>103</v>
      </c>
      <c r="C12393" t="s">
        <v>23</v>
      </c>
      <c r="D12393" t="s">
        <v>73</v>
      </c>
      <c r="E12393">
        <v>11102188</v>
      </c>
    </row>
    <row r="12394" spans="1:5" hidden="1">
      <c r="A12394">
        <v>2010</v>
      </c>
      <c r="B12394" t="s">
        <v>103</v>
      </c>
      <c r="C12394" t="s">
        <v>23</v>
      </c>
      <c r="D12394" t="s">
        <v>74</v>
      </c>
      <c r="E12394">
        <v>11102188</v>
      </c>
    </row>
    <row r="12395" spans="1:5" hidden="1">
      <c r="A12395">
        <v>2010</v>
      </c>
      <c r="B12395" t="s">
        <v>103</v>
      </c>
      <c r="C12395" t="s">
        <v>23</v>
      </c>
      <c r="D12395" t="s">
        <v>76</v>
      </c>
      <c r="E12395">
        <v>444934</v>
      </c>
    </row>
    <row r="12396" spans="1:5" hidden="1">
      <c r="A12396">
        <v>2010</v>
      </c>
      <c r="B12396" t="s">
        <v>103</v>
      </c>
      <c r="C12396" t="s">
        <v>23</v>
      </c>
      <c r="D12396" t="s">
        <v>77</v>
      </c>
      <c r="E12396">
        <v>483828</v>
      </c>
    </row>
    <row r="12397" spans="1:5" hidden="1">
      <c r="A12397">
        <v>2010</v>
      </c>
      <c r="B12397" t="s">
        <v>103</v>
      </c>
      <c r="C12397" t="s">
        <v>23</v>
      </c>
      <c r="D12397" t="s">
        <v>78</v>
      </c>
      <c r="E12397">
        <v>435092</v>
      </c>
    </row>
    <row r="12398" spans="1:5" hidden="1">
      <c r="A12398">
        <v>2010</v>
      </c>
      <c r="B12398" t="s">
        <v>103</v>
      </c>
      <c r="C12398" t="s">
        <v>23</v>
      </c>
      <c r="D12398" t="s">
        <v>79</v>
      </c>
      <c r="E12398">
        <v>9843</v>
      </c>
    </row>
    <row r="12399" spans="1:5" hidden="1">
      <c r="A12399">
        <v>2010</v>
      </c>
      <c r="B12399" t="s">
        <v>103</v>
      </c>
      <c r="C12399" t="s">
        <v>23</v>
      </c>
      <c r="D12399" t="s">
        <v>80</v>
      </c>
      <c r="E12399">
        <v>-1</v>
      </c>
    </row>
    <row r="12400" spans="1:5" hidden="1">
      <c r="A12400">
        <v>2010</v>
      </c>
      <c r="B12400" t="s">
        <v>103</v>
      </c>
      <c r="C12400" t="s">
        <v>81</v>
      </c>
      <c r="D12400" t="s">
        <v>24</v>
      </c>
      <c r="E12400">
        <v>8140510</v>
      </c>
    </row>
    <row r="12401" spans="1:5" hidden="1">
      <c r="A12401">
        <v>2010</v>
      </c>
      <c r="B12401" t="s">
        <v>103</v>
      </c>
      <c r="C12401" t="s">
        <v>81</v>
      </c>
      <c r="D12401" t="s">
        <v>25</v>
      </c>
      <c r="E12401">
        <v>6844155</v>
      </c>
    </row>
    <row r="12402" spans="1:5" hidden="1">
      <c r="A12402">
        <v>2010</v>
      </c>
      <c r="B12402" t="s">
        <v>103</v>
      </c>
      <c r="C12402" t="s">
        <v>81</v>
      </c>
      <c r="D12402" t="s">
        <v>26</v>
      </c>
      <c r="E12402">
        <v>1296355</v>
      </c>
    </row>
    <row r="12403" spans="1:5" hidden="1">
      <c r="A12403">
        <v>2010</v>
      </c>
      <c r="B12403" t="s">
        <v>103</v>
      </c>
      <c r="C12403" t="s">
        <v>81</v>
      </c>
      <c r="D12403" t="s">
        <v>30</v>
      </c>
      <c r="E12403">
        <v>181114</v>
      </c>
    </row>
    <row r="12404" spans="1:5" hidden="1">
      <c r="A12404">
        <v>2010</v>
      </c>
      <c r="B12404" t="s">
        <v>103</v>
      </c>
      <c r="C12404" t="s">
        <v>81</v>
      </c>
      <c r="D12404" t="s">
        <v>32</v>
      </c>
      <c r="E12404">
        <v>181114</v>
      </c>
    </row>
    <row r="12405" spans="1:5" hidden="1">
      <c r="A12405">
        <v>2010</v>
      </c>
      <c r="B12405" t="s">
        <v>103</v>
      </c>
      <c r="C12405" t="s">
        <v>81</v>
      </c>
      <c r="D12405" t="s">
        <v>33</v>
      </c>
      <c r="E12405">
        <v>1230965</v>
      </c>
    </row>
    <row r="12406" spans="1:5" hidden="1">
      <c r="A12406">
        <v>2010</v>
      </c>
      <c r="B12406" t="s">
        <v>103</v>
      </c>
      <c r="C12406" t="s">
        <v>81</v>
      </c>
      <c r="D12406" t="s">
        <v>34</v>
      </c>
      <c r="E12406">
        <v>139733</v>
      </c>
    </row>
    <row r="12407" spans="1:5" hidden="1">
      <c r="A12407">
        <v>2010</v>
      </c>
      <c r="B12407" t="s">
        <v>103</v>
      </c>
      <c r="C12407" t="s">
        <v>81</v>
      </c>
      <c r="D12407" t="s">
        <v>35</v>
      </c>
      <c r="E12407">
        <v>128114</v>
      </c>
    </row>
    <row r="12408" spans="1:5" hidden="1">
      <c r="A12408">
        <v>2010</v>
      </c>
      <c r="B12408" t="s">
        <v>103</v>
      </c>
      <c r="C12408" t="s">
        <v>81</v>
      </c>
      <c r="D12408" t="s">
        <v>36</v>
      </c>
      <c r="E12408">
        <v>979048</v>
      </c>
    </row>
    <row r="12409" spans="1:5" hidden="1">
      <c r="A12409">
        <v>2010</v>
      </c>
      <c r="B12409" t="s">
        <v>103</v>
      </c>
      <c r="C12409" t="s">
        <v>81</v>
      </c>
      <c r="D12409" t="s">
        <v>37</v>
      </c>
      <c r="E12409">
        <v>187220</v>
      </c>
    </row>
    <row r="12410" spans="1:5" hidden="1">
      <c r="A12410">
        <v>2010</v>
      </c>
      <c r="B12410" t="s">
        <v>103</v>
      </c>
      <c r="C12410" t="s">
        <v>81</v>
      </c>
      <c r="D12410" t="s">
        <v>38</v>
      </c>
      <c r="E12410">
        <v>791828</v>
      </c>
    </row>
    <row r="12411" spans="1:5" hidden="1">
      <c r="A12411">
        <v>2010</v>
      </c>
      <c r="B12411" t="s">
        <v>103</v>
      </c>
      <c r="C12411" t="s">
        <v>81</v>
      </c>
      <c r="D12411" t="s">
        <v>39</v>
      </c>
      <c r="E12411">
        <v>0</v>
      </c>
    </row>
    <row r="12412" spans="1:5" hidden="1">
      <c r="A12412">
        <v>2010</v>
      </c>
      <c r="B12412" t="s">
        <v>103</v>
      </c>
      <c r="C12412" t="s">
        <v>81</v>
      </c>
      <c r="D12412" t="s">
        <v>40</v>
      </c>
      <c r="E12412">
        <v>89524</v>
      </c>
    </row>
    <row r="12413" spans="1:5" hidden="1">
      <c r="A12413">
        <v>2010</v>
      </c>
      <c r="B12413" t="s">
        <v>103</v>
      </c>
      <c r="C12413" t="s">
        <v>81</v>
      </c>
      <c r="D12413" t="s">
        <v>41</v>
      </c>
      <c r="E12413">
        <v>3221</v>
      </c>
    </row>
    <row r="12414" spans="1:5" hidden="1">
      <c r="A12414">
        <v>2010</v>
      </c>
      <c r="B12414" t="s">
        <v>103</v>
      </c>
      <c r="C12414" t="s">
        <v>81</v>
      </c>
      <c r="D12414" t="s">
        <v>42</v>
      </c>
      <c r="E12414">
        <v>86303</v>
      </c>
    </row>
    <row r="12415" spans="1:5" hidden="1">
      <c r="A12415">
        <v>2010</v>
      </c>
      <c r="B12415" t="s">
        <v>103</v>
      </c>
      <c r="C12415" t="s">
        <v>81</v>
      </c>
      <c r="D12415" t="s">
        <v>43</v>
      </c>
      <c r="E12415">
        <v>0</v>
      </c>
    </row>
    <row r="12416" spans="1:5" hidden="1">
      <c r="A12416">
        <v>2010</v>
      </c>
      <c r="B12416" t="s">
        <v>103</v>
      </c>
      <c r="C12416" t="s">
        <v>81</v>
      </c>
      <c r="D12416" t="s">
        <v>44</v>
      </c>
      <c r="E12416">
        <v>22660</v>
      </c>
    </row>
    <row r="12417" spans="1:5" hidden="1">
      <c r="A12417">
        <v>2010</v>
      </c>
      <c r="B12417" t="s">
        <v>103</v>
      </c>
      <c r="C12417" t="s">
        <v>81</v>
      </c>
      <c r="D12417" t="s">
        <v>48</v>
      </c>
      <c r="E12417">
        <v>4212947</v>
      </c>
    </row>
    <row r="12418" spans="1:5" hidden="1">
      <c r="A12418">
        <v>2010</v>
      </c>
      <c r="B12418" t="s">
        <v>103</v>
      </c>
      <c r="C12418" t="s">
        <v>81</v>
      </c>
      <c r="D12418" t="s">
        <v>49</v>
      </c>
      <c r="E12418">
        <v>457</v>
      </c>
    </row>
    <row r="12419" spans="1:5" hidden="1">
      <c r="A12419">
        <v>2010</v>
      </c>
      <c r="B12419" t="s">
        <v>103</v>
      </c>
      <c r="C12419" t="s">
        <v>81</v>
      </c>
      <c r="D12419" t="s">
        <v>50</v>
      </c>
      <c r="E12419">
        <v>0</v>
      </c>
    </row>
    <row r="12420" spans="1:5" hidden="1">
      <c r="A12420">
        <v>2010</v>
      </c>
      <c r="B12420" t="s">
        <v>103</v>
      </c>
      <c r="C12420" t="s">
        <v>81</v>
      </c>
      <c r="D12420" t="s">
        <v>51</v>
      </c>
      <c r="E12420">
        <v>457</v>
      </c>
    </row>
    <row r="12421" spans="1:5" hidden="1">
      <c r="A12421">
        <v>2010</v>
      </c>
      <c r="B12421" t="s">
        <v>103</v>
      </c>
      <c r="C12421" t="s">
        <v>81</v>
      </c>
      <c r="D12421" t="s">
        <v>52</v>
      </c>
      <c r="E12421">
        <v>0</v>
      </c>
    </row>
    <row r="12422" spans="1:5" hidden="1">
      <c r="A12422">
        <v>2010</v>
      </c>
      <c r="B12422" t="s">
        <v>103</v>
      </c>
      <c r="C12422" t="s">
        <v>81</v>
      </c>
      <c r="D12422" t="s">
        <v>53</v>
      </c>
      <c r="E12422">
        <v>0</v>
      </c>
    </row>
    <row r="12423" spans="1:5" hidden="1">
      <c r="A12423">
        <v>2010</v>
      </c>
      <c r="B12423" t="s">
        <v>103</v>
      </c>
      <c r="C12423" t="s">
        <v>81</v>
      </c>
      <c r="D12423" t="s">
        <v>54</v>
      </c>
      <c r="E12423">
        <v>0</v>
      </c>
    </row>
    <row r="12424" spans="1:5" hidden="1">
      <c r="A12424">
        <v>2010</v>
      </c>
      <c r="B12424" t="s">
        <v>103</v>
      </c>
      <c r="C12424" t="s">
        <v>81</v>
      </c>
      <c r="D12424" t="s">
        <v>55</v>
      </c>
      <c r="E12424">
        <v>2481979</v>
      </c>
    </row>
    <row r="12425" spans="1:5" hidden="1">
      <c r="A12425">
        <v>2010</v>
      </c>
      <c r="B12425" t="s">
        <v>103</v>
      </c>
      <c r="C12425" t="s">
        <v>81</v>
      </c>
      <c r="D12425" t="s">
        <v>56</v>
      </c>
      <c r="E12425">
        <v>1730511</v>
      </c>
    </row>
    <row r="12426" spans="1:5" hidden="1">
      <c r="A12426">
        <v>2010</v>
      </c>
      <c r="B12426" t="s">
        <v>103</v>
      </c>
      <c r="C12426" t="s">
        <v>81</v>
      </c>
      <c r="D12426" t="s">
        <v>57</v>
      </c>
      <c r="E12426">
        <v>1424658</v>
      </c>
    </row>
    <row r="12427" spans="1:5" hidden="1">
      <c r="A12427">
        <v>2010</v>
      </c>
      <c r="B12427" t="s">
        <v>103</v>
      </c>
      <c r="C12427" t="s">
        <v>81</v>
      </c>
      <c r="D12427" t="s">
        <v>58</v>
      </c>
      <c r="E12427">
        <v>305852</v>
      </c>
    </row>
    <row r="12428" spans="1:5" hidden="1">
      <c r="A12428">
        <v>2010</v>
      </c>
      <c r="B12428" t="s">
        <v>103</v>
      </c>
      <c r="C12428" t="s">
        <v>81</v>
      </c>
      <c r="D12428" t="s">
        <v>59</v>
      </c>
      <c r="E12428">
        <v>1370440</v>
      </c>
    </row>
    <row r="12429" spans="1:5" hidden="1">
      <c r="A12429">
        <v>2010</v>
      </c>
      <c r="B12429" t="s">
        <v>103</v>
      </c>
      <c r="C12429" t="s">
        <v>81</v>
      </c>
      <c r="D12429" t="s">
        <v>61</v>
      </c>
      <c r="E12429">
        <v>39421</v>
      </c>
    </row>
    <row r="12430" spans="1:5" hidden="1">
      <c r="A12430">
        <v>2010</v>
      </c>
      <c r="B12430" t="s">
        <v>103</v>
      </c>
      <c r="C12430" t="s">
        <v>81</v>
      </c>
      <c r="D12430" t="s">
        <v>64</v>
      </c>
      <c r="E12430">
        <v>1331019</v>
      </c>
    </row>
    <row r="12431" spans="1:5" hidden="1">
      <c r="A12431">
        <v>2010</v>
      </c>
      <c r="B12431" t="s">
        <v>103</v>
      </c>
      <c r="C12431" t="s">
        <v>81</v>
      </c>
      <c r="D12431" t="s">
        <v>66</v>
      </c>
      <c r="E12431">
        <v>180733</v>
      </c>
    </row>
    <row r="12432" spans="1:5" hidden="1">
      <c r="A12432">
        <v>2010</v>
      </c>
      <c r="B12432" t="s">
        <v>103</v>
      </c>
      <c r="C12432" t="s">
        <v>81</v>
      </c>
      <c r="D12432" t="s">
        <v>67</v>
      </c>
      <c r="E12432">
        <v>0</v>
      </c>
    </row>
    <row r="12433" spans="1:6" hidden="1">
      <c r="A12433">
        <v>2010</v>
      </c>
      <c r="B12433" t="s">
        <v>103</v>
      </c>
      <c r="C12433" t="s">
        <v>81</v>
      </c>
      <c r="D12433" t="s">
        <v>69</v>
      </c>
      <c r="E12433">
        <v>0</v>
      </c>
    </row>
    <row r="12434" spans="1:6" hidden="1">
      <c r="A12434">
        <v>2010</v>
      </c>
      <c r="B12434" t="s">
        <v>103</v>
      </c>
      <c r="C12434" t="s">
        <v>81</v>
      </c>
      <c r="D12434" t="s">
        <v>70</v>
      </c>
      <c r="E12434">
        <v>0</v>
      </c>
    </row>
    <row r="12435" spans="1:6" hidden="1">
      <c r="A12435">
        <v>2010</v>
      </c>
      <c r="B12435" t="s">
        <v>103</v>
      </c>
      <c r="C12435" t="s">
        <v>81</v>
      </c>
      <c r="D12435" t="s">
        <v>86</v>
      </c>
      <c r="E12435">
        <v>4289608</v>
      </c>
    </row>
    <row r="12436" spans="1:6" hidden="1">
      <c r="A12436">
        <v>2010</v>
      </c>
      <c r="B12436" t="s">
        <v>103</v>
      </c>
      <c r="C12436" t="s">
        <v>81</v>
      </c>
      <c r="D12436" t="s">
        <v>87</v>
      </c>
      <c r="E12436">
        <v>2672197</v>
      </c>
    </row>
    <row r="12437" spans="1:6" hidden="1">
      <c r="A12437">
        <v>2010</v>
      </c>
      <c r="B12437" t="s">
        <v>103</v>
      </c>
      <c r="C12437" t="s">
        <v>81</v>
      </c>
      <c r="D12437" t="s">
        <v>88</v>
      </c>
      <c r="E12437">
        <v>1467804</v>
      </c>
    </row>
    <row r="12438" spans="1:6" hidden="1">
      <c r="A12438">
        <v>2010</v>
      </c>
      <c r="B12438" t="s">
        <v>103</v>
      </c>
      <c r="C12438" t="s">
        <v>81</v>
      </c>
      <c r="D12438" t="s">
        <v>89</v>
      </c>
      <c r="E12438">
        <v>149607</v>
      </c>
    </row>
    <row r="12439" spans="1:6" hidden="1">
      <c r="A12439">
        <v>2010</v>
      </c>
      <c r="B12439" t="s">
        <v>103</v>
      </c>
      <c r="C12439" t="s">
        <v>81</v>
      </c>
      <c r="D12439" t="s">
        <v>77</v>
      </c>
      <c r="E12439">
        <v>483828</v>
      </c>
    </row>
    <row r="12440" spans="1:6" hidden="1">
      <c r="A12440">
        <v>2010</v>
      </c>
      <c r="B12440" t="s">
        <v>104</v>
      </c>
      <c r="C12440" t="s">
        <v>7</v>
      </c>
      <c r="D12440" t="s">
        <v>263</v>
      </c>
      <c r="E12440">
        <v>63162</v>
      </c>
    </row>
    <row r="12441" spans="1:6" hidden="1">
      <c r="A12441">
        <v>2010</v>
      </c>
      <c r="B12441" t="s">
        <v>104</v>
      </c>
      <c r="C12441" t="s">
        <v>7</v>
      </c>
      <c r="D12441" t="s">
        <v>8</v>
      </c>
      <c r="E12441">
        <v>0</v>
      </c>
      <c r="F12441">
        <v>20</v>
      </c>
    </row>
    <row r="12442" spans="1:6" hidden="1">
      <c r="A12442">
        <v>2010</v>
      </c>
      <c r="B12442" t="s">
        <v>104</v>
      </c>
      <c r="C12442" t="s">
        <v>7</v>
      </c>
      <c r="D12442" t="s">
        <v>9</v>
      </c>
      <c r="E12442">
        <v>0</v>
      </c>
      <c r="F12442">
        <v>20</v>
      </c>
    </row>
    <row r="12443" spans="1:6" hidden="1">
      <c r="A12443">
        <v>2010</v>
      </c>
      <c r="B12443" t="s">
        <v>104</v>
      </c>
      <c r="C12443" t="s">
        <v>10</v>
      </c>
      <c r="D12443" t="s">
        <v>11</v>
      </c>
      <c r="E12443">
        <v>45592</v>
      </c>
    </row>
    <row r="12444" spans="1:6" hidden="1">
      <c r="A12444">
        <v>2010</v>
      </c>
      <c r="B12444" t="s">
        <v>104</v>
      </c>
      <c r="C12444" t="s">
        <v>10</v>
      </c>
      <c r="D12444" t="s">
        <v>91</v>
      </c>
      <c r="E12444">
        <v>73501</v>
      </c>
    </row>
    <row r="12445" spans="1:6" hidden="1">
      <c r="A12445">
        <v>2010</v>
      </c>
      <c r="B12445" t="s">
        <v>104</v>
      </c>
      <c r="C12445" t="s">
        <v>10</v>
      </c>
      <c r="D12445" t="s">
        <v>92</v>
      </c>
      <c r="E12445">
        <v>58417</v>
      </c>
    </row>
    <row r="12446" spans="1:6" hidden="1">
      <c r="A12446">
        <v>2010</v>
      </c>
      <c r="B12446" t="s">
        <v>104</v>
      </c>
      <c r="C12446" t="s">
        <v>10</v>
      </c>
      <c r="D12446" t="s">
        <v>14</v>
      </c>
      <c r="E12446">
        <v>15098</v>
      </c>
    </row>
    <row r="12447" spans="1:6" hidden="1">
      <c r="A12447">
        <v>2010</v>
      </c>
      <c r="B12447" t="s">
        <v>104</v>
      </c>
      <c r="C12447" t="s">
        <v>10</v>
      </c>
      <c r="D12447" t="s">
        <v>17</v>
      </c>
      <c r="E12447">
        <v>0</v>
      </c>
      <c r="F12447">
        <v>20</v>
      </c>
    </row>
    <row r="12448" spans="1:6" hidden="1">
      <c r="A12448">
        <v>2010</v>
      </c>
      <c r="B12448" t="s">
        <v>104</v>
      </c>
      <c r="C12448" t="s">
        <v>10</v>
      </c>
      <c r="D12448" t="s">
        <v>18</v>
      </c>
      <c r="E12448">
        <v>16505</v>
      </c>
    </row>
    <row r="12449" spans="1:5" hidden="1">
      <c r="A12449">
        <v>2010</v>
      </c>
      <c r="B12449" t="s">
        <v>104</v>
      </c>
      <c r="C12449" t="s">
        <v>10</v>
      </c>
      <c r="D12449" t="s">
        <v>19</v>
      </c>
      <c r="E12449">
        <v>286606</v>
      </c>
    </row>
    <row r="12450" spans="1:5" hidden="1">
      <c r="A12450">
        <v>2010</v>
      </c>
      <c r="B12450" t="s">
        <v>104</v>
      </c>
      <c r="C12450" t="s">
        <v>10</v>
      </c>
      <c r="D12450" t="s">
        <v>20</v>
      </c>
      <c r="E12450">
        <v>60676</v>
      </c>
    </row>
    <row r="12451" spans="1:5" hidden="1">
      <c r="A12451">
        <v>2010</v>
      </c>
      <c r="B12451" t="s">
        <v>104</v>
      </c>
      <c r="C12451" t="s">
        <v>10</v>
      </c>
      <c r="D12451" t="s">
        <v>21</v>
      </c>
      <c r="E12451">
        <v>60676</v>
      </c>
    </row>
    <row r="12452" spans="1:5" hidden="1">
      <c r="A12452">
        <v>2010</v>
      </c>
      <c r="B12452" t="s">
        <v>104</v>
      </c>
      <c r="C12452" t="s">
        <v>10</v>
      </c>
      <c r="D12452" t="s">
        <v>22</v>
      </c>
      <c r="E12452">
        <v>75062</v>
      </c>
    </row>
    <row r="12453" spans="1:5" hidden="1">
      <c r="A12453">
        <v>2010</v>
      </c>
      <c r="B12453" t="s">
        <v>104</v>
      </c>
      <c r="C12453" t="s">
        <v>23</v>
      </c>
      <c r="D12453" t="s">
        <v>24</v>
      </c>
      <c r="E12453">
        <v>57478</v>
      </c>
    </row>
    <row r="12454" spans="1:5" hidden="1">
      <c r="A12454">
        <v>2010</v>
      </c>
      <c r="B12454" t="s">
        <v>104</v>
      </c>
      <c r="C12454" t="s">
        <v>23</v>
      </c>
      <c r="D12454" t="s">
        <v>25</v>
      </c>
      <c r="E12454">
        <v>46286</v>
      </c>
    </row>
    <row r="12455" spans="1:5" hidden="1">
      <c r="A12455">
        <v>2010</v>
      </c>
      <c r="B12455" t="s">
        <v>104</v>
      </c>
      <c r="C12455" t="s">
        <v>23</v>
      </c>
      <c r="D12455" t="s">
        <v>26</v>
      </c>
      <c r="E12455">
        <v>11192</v>
      </c>
    </row>
    <row r="12456" spans="1:5" hidden="1">
      <c r="A12456">
        <v>2010</v>
      </c>
      <c r="B12456" t="s">
        <v>104</v>
      </c>
      <c r="C12456" t="s">
        <v>23</v>
      </c>
      <c r="D12456" t="s">
        <v>27</v>
      </c>
      <c r="E12456">
        <v>925</v>
      </c>
    </row>
    <row r="12457" spans="1:5" hidden="1">
      <c r="A12457">
        <v>2010</v>
      </c>
      <c r="B12457" t="s">
        <v>104</v>
      </c>
      <c r="C12457" t="s">
        <v>23</v>
      </c>
      <c r="D12457" t="s">
        <v>29</v>
      </c>
      <c r="E12457">
        <v>925</v>
      </c>
    </row>
    <row r="12458" spans="1:5" hidden="1">
      <c r="A12458">
        <v>2010</v>
      </c>
      <c r="B12458" t="s">
        <v>104</v>
      </c>
      <c r="C12458" t="s">
        <v>23</v>
      </c>
      <c r="D12458" t="s">
        <v>33</v>
      </c>
      <c r="E12458">
        <v>1262</v>
      </c>
    </row>
    <row r="12459" spans="1:5" hidden="1">
      <c r="A12459">
        <v>2010</v>
      </c>
      <c r="B12459" t="s">
        <v>104</v>
      </c>
      <c r="C12459" t="s">
        <v>23</v>
      </c>
      <c r="D12459" t="s">
        <v>34</v>
      </c>
      <c r="E12459">
        <v>1262</v>
      </c>
    </row>
    <row r="12460" spans="1:5" hidden="1">
      <c r="A12460">
        <v>2010</v>
      </c>
      <c r="B12460" t="s">
        <v>104</v>
      </c>
      <c r="C12460" t="s">
        <v>23</v>
      </c>
      <c r="D12460" t="s">
        <v>35</v>
      </c>
      <c r="E12460">
        <v>1577</v>
      </c>
    </row>
    <row r="12461" spans="1:5" hidden="1">
      <c r="A12461">
        <v>2010</v>
      </c>
      <c r="B12461" t="s">
        <v>104</v>
      </c>
      <c r="C12461" t="s">
        <v>23</v>
      </c>
      <c r="D12461" t="s">
        <v>39</v>
      </c>
      <c r="E12461">
        <v>0</v>
      </c>
    </row>
    <row r="12462" spans="1:5" hidden="1">
      <c r="A12462">
        <v>2010</v>
      </c>
      <c r="B12462" t="s">
        <v>104</v>
      </c>
      <c r="C12462" t="s">
        <v>23</v>
      </c>
      <c r="D12462" t="s">
        <v>40</v>
      </c>
      <c r="E12462">
        <v>0</v>
      </c>
    </row>
    <row r="12463" spans="1:5" hidden="1">
      <c r="A12463">
        <v>2010</v>
      </c>
      <c r="B12463" t="s">
        <v>104</v>
      </c>
      <c r="C12463" t="s">
        <v>23</v>
      </c>
      <c r="D12463" t="s">
        <v>41</v>
      </c>
      <c r="E12463">
        <v>0</v>
      </c>
    </row>
    <row r="12464" spans="1:5" hidden="1">
      <c r="A12464">
        <v>2010</v>
      </c>
      <c r="B12464" t="s">
        <v>104</v>
      </c>
      <c r="C12464" t="s">
        <v>23</v>
      </c>
      <c r="D12464" t="s">
        <v>42</v>
      </c>
      <c r="E12464">
        <v>0</v>
      </c>
    </row>
    <row r="12465" spans="1:5" hidden="1">
      <c r="A12465">
        <v>2010</v>
      </c>
      <c r="B12465" t="s">
        <v>104</v>
      </c>
      <c r="C12465" t="s">
        <v>23</v>
      </c>
      <c r="D12465" t="s">
        <v>43</v>
      </c>
      <c r="E12465">
        <v>0</v>
      </c>
    </row>
    <row r="12466" spans="1:5" hidden="1">
      <c r="A12466">
        <v>2010</v>
      </c>
      <c r="B12466" t="s">
        <v>104</v>
      </c>
      <c r="C12466" t="s">
        <v>23</v>
      </c>
      <c r="D12466" t="s">
        <v>44</v>
      </c>
      <c r="E12466">
        <v>0</v>
      </c>
    </row>
    <row r="12467" spans="1:5" hidden="1">
      <c r="A12467">
        <v>2010</v>
      </c>
      <c r="B12467" t="s">
        <v>104</v>
      </c>
      <c r="C12467" t="s">
        <v>23</v>
      </c>
      <c r="D12467" t="s">
        <v>45</v>
      </c>
      <c r="E12467">
        <v>0</v>
      </c>
    </row>
    <row r="12468" spans="1:5" hidden="1">
      <c r="A12468">
        <v>2010</v>
      </c>
      <c r="B12468" t="s">
        <v>104</v>
      </c>
      <c r="C12468" t="s">
        <v>23</v>
      </c>
      <c r="D12468" t="s">
        <v>46</v>
      </c>
      <c r="E12468">
        <v>0</v>
      </c>
    </row>
    <row r="12469" spans="1:5" hidden="1">
      <c r="A12469">
        <v>2010</v>
      </c>
      <c r="B12469" t="s">
        <v>104</v>
      </c>
      <c r="C12469" t="s">
        <v>23</v>
      </c>
      <c r="D12469" t="s">
        <v>47</v>
      </c>
      <c r="E12469">
        <v>0</v>
      </c>
    </row>
    <row r="12470" spans="1:5" hidden="1">
      <c r="A12470">
        <v>2010</v>
      </c>
      <c r="B12470" t="s">
        <v>104</v>
      </c>
      <c r="C12470" t="s">
        <v>23</v>
      </c>
      <c r="D12470" t="s">
        <v>48</v>
      </c>
      <c r="E12470">
        <v>226107</v>
      </c>
    </row>
    <row r="12471" spans="1:5" hidden="1">
      <c r="A12471">
        <v>2010</v>
      </c>
      <c r="B12471" t="s">
        <v>104</v>
      </c>
      <c r="C12471" t="s">
        <v>23</v>
      </c>
      <c r="D12471" t="s">
        <v>55</v>
      </c>
      <c r="E12471">
        <v>177</v>
      </c>
    </row>
    <row r="12472" spans="1:5" hidden="1">
      <c r="A12472">
        <v>2010</v>
      </c>
      <c r="B12472" t="s">
        <v>104</v>
      </c>
      <c r="C12472" t="s">
        <v>23</v>
      </c>
      <c r="D12472" t="s">
        <v>56</v>
      </c>
      <c r="E12472">
        <v>225930</v>
      </c>
    </row>
    <row r="12473" spans="1:5" hidden="1">
      <c r="A12473">
        <v>2010</v>
      </c>
      <c r="B12473" t="s">
        <v>104</v>
      </c>
      <c r="C12473" t="s">
        <v>23</v>
      </c>
      <c r="D12473" t="s">
        <v>57</v>
      </c>
      <c r="E12473">
        <v>149607</v>
      </c>
    </row>
    <row r="12474" spans="1:5" hidden="1">
      <c r="A12474">
        <v>2010</v>
      </c>
      <c r="B12474" t="s">
        <v>104</v>
      </c>
      <c r="C12474" t="s">
        <v>23</v>
      </c>
      <c r="D12474" t="s">
        <v>58</v>
      </c>
      <c r="E12474">
        <v>76322</v>
      </c>
    </row>
    <row r="12475" spans="1:5" hidden="1">
      <c r="A12475">
        <v>2010</v>
      </c>
      <c r="B12475" t="s">
        <v>104</v>
      </c>
      <c r="C12475" t="s">
        <v>23</v>
      </c>
      <c r="D12475" t="s">
        <v>59</v>
      </c>
      <c r="E12475">
        <v>2846</v>
      </c>
    </row>
    <row r="12476" spans="1:5" hidden="1">
      <c r="A12476">
        <v>2010</v>
      </c>
      <c r="B12476" t="s">
        <v>104</v>
      </c>
      <c r="C12476" t="s">
        <v>23</v>
      </c>
      <c r="D12476" t="s">
        <v>60</v>
      </c>
      <c r="E12476">
        <v>0</v>
      </c>
    </row>
    <row r="12477" spans="1:5" hidden="1">
      <c r="A12477">
        <v>2010</v>
      </c>
      <c r="B12477" t="s">
        <v>104</v>
      </c>
      <c r="C12477" t="s">
        <v>23</v>
      </c>
      <c r="D12477" t="s">
        <v>64</v>
      </c>
      <c r="E12477">
        <v>2846</v>
      </c>
    </row>
    <row r="12478" spans="1:5" hidden="1">
      <c r="A12478">
        <v>2010</v>
      </c>
      <c r="B12478" t="s">
        <v>104</v>
      </c>
      <c r="C12478" t="s">
        <v>23</v>
      </c>
      <c r="D12478" t="s">
        <v>66</v>
      </c>
      <c r="E12478">
        <v>0</v>
      </c>
    </row>
    <row r="12479" spans="1:5" hidden="1">
      <c r="A12479">
        <v>2010</v>
      </c>
      <c r="B12479" t="s">
        <v>104</v>
      </c>
      <c r="C12479" t="s">
        <v>23</v>
      </c>
      <c r="D12479" t="s">
        <v>67</v>
      </c>
      <c r="E12479">
        <v>0</v>
      </c>
    </row>
    <row r="12480" spans="1:5" hidden="1">
      <c r="A12480">
        <v>2010</v>
      </c>
      <c r="B12480" t="s">
        <v>104</v>
      </c>
      <c r="C12480" t="s">
        <v>23</v>
      </c>
      <c r="D12480" t="s">
        <v>68</v>
      </c>
      <c r="E12480">
        <v>0</v>
      </c>
    </row>
    <row r="12481" spans="1:5" hidden="1">
      <c r="A12481">
        <v>2010</v>
      </c>
      <c r="B12481" t="s">
        <v>104</v>
      </c>
      <c r="C12481" t="s">
        <v>23</v>
      </c>
      <c r="D12481" t="s">
        <v>70</v>
      </c>
      <c r="E12481">
        <v>0</v>
      </c>
    </row>
    <row r="12482" spans="1:5" hidden="1">
      <c r="A12482">
        <v>2010</v>
      </c>
      <c r="B12482" t="s">
        <v>104</v>
      </c>
      <c r="C12482" t="s">
        <v>23</v>
      </c>
      <c r="D12482" t="s">
        <v>71</v>
      </c>
      <c r="E12482">
        <v>-11016</v>
      </c>
    </row>
    <row r="12483" spans="1:5" hidden="1">
      <c r="A12483">
        <v>2010</v>
      </c>
      <c r="B12483" t="s">
        <v>104</v>
      </c>
      <c r="C12483" t="s">
        <v>23</v>
      </c>
      <c r="D12483" t="s">
        <v>72</v>
      </c>
      <c r="E12483">
        <v>120607</v>
      </c>
    </row>
    <row r="12484" spans="1:5" hidden="1">
      <c r="A12484">
        <v>2010</v>
      </c>
      <c r="B12484" t="s">
        <v>104</v>
      </c>
      <c r="C12484" t="s">
        <v>23</v>
      </c>
      <c r="D12484" t="s">
        <v>73</v>
      </c>
      <c r="E12484">
        <v>225930</v>
      </c>
    </row>
    <row r="12485" spans="1:5" hidden="1">
      <c r="A12485">
        <v>2010</v>
      </c>
      <c r="B12485" t="s">
        <v>104</v>
      </c>
      <c r="C12485" t="s">
        <v>23</v>
      </c>
      <c r="D12485" t="s">
        <v>74</v>
      </c>
      <c r="E12485">
        <v>225930</v>
      </c>
    </row>
    <row r="12486" spans="1:5" hidden="1">
      <c r="A12486">
        <v>2010</v>
      </c>
      <c r="B12486" t="s">
        <v>104</v>
      </c>
      <c r="C12486" t="s">
        <v>23</v>
      </c>
      <c r="D12486" t="s">
        <v>76</v>
      </c>
      <c r="E12486">
        <v>-3370</v>
      </c>
    </row>
    <row r="12487" spans="1:5" hidden="1">
      <c r="A12487">
        <v>2010</v>
      </c>
      <c r="B12487" t="s">
        <v>104</v>
      </c>
      <c r="C12487" t="s">
        <v>23</v>
      </c>
      <c r="D12487" t="s">
        <v>77</v>
      </c>
      <c r="E12487">
        <v>15083</v>
      </c>
    </row>
    <row r="12488" spans="1:5" hidden="1">
      <c r="A12488">
        <v>2010</v>
      </c>
      <c r="B12488" t="s">
        <v>104</v>
      </c>
      <c r="C12488" t="s">
        <v>23</v>
      </c>
      <c r="D12488" t="s">
        <v>78</v>
      </c>
      <c r="E12488">
        <v>-4590</v>
      </c>
    </row>
    <row r="12489" spans="1:5" hidden="1">
      <c r="A12489">
        <v>2010</v>
      </c>
      <c r="B12489" t="s">
        <v>104</v>
      </c>
      <c r="C12489" t="s">
        <v>23</v>
      </c>
      <c r="D12489" t="s">
        <v>79</v>
      </c>
      <c r="E12489">
        <v>1220</v>
      </c>
    </row>
    <row r="12490" spans="1:5" hidden="1">
      <c r="A12490">
        <v>2010</v>
      </c>
      <c r="B12490" t="s">
        <v>104</v>
      </c>
      <c r="C12490" t="s">
        <v>23</v>
      </c>
      <c r="D12490" t="s">
        <v>80</v>
      </c>
      <c r="E12490">
        <v>0</v>
      </c>
    </row>
    <row r="12491" spans="1:5" hidden="1">
      <c r="A12491">
        <v>2010</v>
      </c>
      <c r="B12491" t="s">
        <v>104</v>
      </c>
      <c r="C12491" t="s">
        <v>81</v>
      </c>
      <c r="D12491" t="s">
        <v>30</v>
      </c>
      <c r="E12491">
        <v>0</v>
      </c>
    </row>
    <row r="12492" spans="1:5" hidden="1">
      <c r="A12492">
        <v>2010</v>
      </c>
      <c r="B12492" t="s">
        <v>104</v>
      </c>
      <c r="C12492" t="s">
        <v>81</v>
      </c>
      <c r="D12492" t="s">
        <v>32</v>
      </c>
      <c r="E12492">
        <v>0</v>
      </c>
    </row>
    <row r="12493" spans="1:5" hidden="1">
      <c r="A12493">
        <v>2010</v>
      </c>
      <c r="B12493" t="s">
        <v>104</v>
      </c>
      <c r="C12493" t="s">
        <v>81</v>
      </c>
      <c r="D12493" t="s">
        <v>33</v>
      </c>
      <c r="E12493">
        <v>2668</v>
      </c>
    </row>
    <row r="12494" spans="1:5" hidden="1">
      <c r="A12494">
        <v>2010</v>
      </c>
      <c r="B12494" t="s">
        <v>104</v>
      </c>
      <c r="C12494" t="s">
        <v>81</v>
      </c>
      <c r="D12494" t="s">
        <v>34</v>
      </c>
      <c r="E12494">
        <v>2668</v>
      </c>
    </row>
    <row r="12495" spans="1:5" hidden="1">
      <c r="A12495">
        <v>2010</v>
      </c>
      <c r="B12495" t="s">
        <v>104</v>
      </c>
      <c r="C12495" t="s">
        <v>81</v>
      </c>
      <c r="D12495" t="s">
        <v>35</v>
      </c>
      <c r="E12495">
        <v>2710</v>
      </c>
    </row>
    <row r="12496" spans="1:5" hidden="1">
      <c r="A12496">
        <v>2010</v>
      </c>
      <c r="B12496" t="s">
        <v>104</v>
      </c>
      <c r="C12496" t="s">
        <v>81</v>
      </c>
      <c r="D12496" t="s">
        <v>36</v>
      </c>
      <c r="E12496">
        <v>0</v>
      </c>
    </row>
    <row r="12497" spans="1:5" hidden="1">
      <c r="A12497">
        <v>2010</v>
      </c>
      <c r="B12497" t="s">
        <v>104</v>
      </c>
      <c r="C12497" t="s">
        <v>81</v>
      </c>
      <c r="D12497" t="s">
        <v>37</v>
      </c>
      <c r="E12497">
        <v>0</v>
      </c>
    </row>
    <row r="12498" spans="1:5" hidden="1">
      <c r="A12498">
        <v>2010</v>
      </c>
      <c r="B12498" t="s">
        <v>104</v>
      </c>
      <c r="C12498" t="s">
        <v>81</v>
      </c>
      <c r="D12498" t="s">
        <v>38</v>
      </c>
      <c r="E12498">
        <v>0</v>
      </c>
    </row>
    <row r="12499" spans="1:5" hidden="1">
      <c r="A12499">
        <v>2010</v>
      </c>
      <c r="B12499" t="s">
        <v>104</v>
      </c>
      <c r="C12499" t="s">
        <v>81</v>
      </c>
      <c r="D12499" t="s">
        <v>39</v>
      </c>
      <c r="E12499">
        <v>0</v>
      </c>
    </row>
    <row r="12500" spans="1:5" hidden="1">
      <c r="A12500">
        <v>2010</v>
      </c>
      <c r="B12500" t="s">
        <v>104</v>
      </c>
      <c r="C12500" t="s">
        <v>81</v>
      </c>
      <c r="D12500" t="s">
        <v>40</v>
      </c>
      <c r="E12500">
        <v>0</v>
      </c>
    </row>
    <row r="12501" spans="1:5" hidden="1">
      <c r="A12501">
        <v>2010</v>
      </c>
      <c r="B12501" t="s">
        <v>104</v>
      </c>
      <c r="C12501" t="s">
        <v>81</v>
      </c>
      <c r="D12501" t="s">
        <v>41</v>
      </c>
      <c r="E12501">
        <v>0</v>
      </c>
    </row>
    <row r="12502" spans="1:5" hidden="1">
      <c r="A12502">
        <v>2010</v>
      </c>
      <c r="B12502" t="s">
        <v>104</v>
      </c>
      <c r="C12502" t="s">
        <v>81</v>
      </c>
      <c r="D12502" t="s">
        <v>42</v>
      </c>
      <c r="E12502">
        <v>0</v>
      </c>
    </row>
    <row r="12503" spans="1:5" hidden="1">
      <c r="A12503">
        <v>2010</v>
      </c>
      <c r="B12503" t="s">
        <v>104</v>
      </c>
      <c r="C12503" t="s">
        <v>81</v>
      </c>
      <c r="D12503" t="s">
        <v>43</v>
      </c>
      <c r="E12503">
        <v>0</v>
      </c>
    </row>
    <row r="12504" spans="1:5" hidden="1">
      <c r="A12504">
        <v>2010</v>
      </c>
      <c r="B12504" t="s">
        <v>104</v>
      </c>
      <c r="C12504" t="s">
        <v>81</v>
      </c>
      <c r="D12504" t="s">
        <v>44</v>
      </c>
      <c r="E12504">
        <v>0</v>
      </c>
    </row>
    <row r="12505" spans="1:5" hidden="1">
      <c r="A12505">
        <v>2010</v>
      </c>
      <c r="B12505" t="s">
        <v>104</v>
      </c>
      <c r="C12505" t="s">
        <v>81</v>
      </c>
      <c r="D12505" t="s">
        <v>48</v>
      </c>
      <c r="E12505">
        <v>177</v>
      </c>
    </row>
    <row r="12506" spans="1:5" hidden="1">
      <c r="A12506">
        <v>2010</v>
      </c>
      <c r="B12506" t="s">
        <v>104</v>
      </c>
      <c r="C12506" t="s">
        <v>81</v>
      </c>
      <c r="D12506" t="s">
        <v>49</v>
      </c>
      <c r="E12506">
        <v>177</v>
      </c>
    </row>
    <row r="12507" spans="1:5" hidden="1">
      <c r="A12507">
        <v>2010</v>
      </c>
      <c r="B12507" t="s">
        <v>104</v>
      </c>
      <c r="C12507" t="s">
        <v>81</v>
      </c>
      <c r="D12507" t="s">
        <v>50</v>
      </c>
      <c r="E12507">
        <v>0</v>
      </c>
    </row>
    <row r="12508" spans="1:5" hidden="1">
      <c r="A12508">
        <v>2010</v>
      </c>
      <c r="B12508" t="s">
        <v>104</v>
      </c>
      <c r="C12508" t="s">
        <v>81</v>
      </c>
      <c r="D12508" t="s">
        <v>51</v>
      </c>
      <c r="E12508">
        <v>177</v>
      </c>
    </row>
    <row r="12509" spans="1:5" hidden="1">
      <c r="A12509">
        <v>2010</v>
      </c>
      <c r="B12509" t="s">
        <v>104</v>
      </c>
      <c r="C12509" t="s">
        <v>81</v>
      </c>
      <c r="D12509" t="s">
        <v>52</v>
      </c>
      <c r="E12509">
        <v>0</v>
      </c>
    </row>
    <row r="12510" spans="1:5" hidden="1">
      <c r="A12510">
        <v>2010</v>
      </c>
      <c r="B12510" t="s">
        <v>104</v>
      </c>
      <c r="C12510" t="s">
        <v>81</v>
      </c>
      <c r="D12510" t="s">
        <v>53</v>
      </c>
      <c r="E12510">
        <v>0</v>
      </c>
    </row>
    <row r="12511" spans="1:5" hidden="1">
      <c r="A12511">
        <v>2010</v>
      </c>
      <c r="B12511" t="s">
        <v>104</v>
      </c>
      <c r="C12511" t="s">
        <v>81</v>
      </c>
      <c r="D12511" t="s">
        <v>54</v>
      </c>
      <c r="E12511">
        <v>0</v>
      </c>
    </row>
    <row r="12512" spans="1:5" hidden="1">
      <c r="A12512">
        <v>2010</v>
      </c>
      <c r="B12512" t="s">
        <v>104</v>
      </c>
      <c r="C12512" t="s">
        <v>81</v>
      </c>
      <c r="D12512" t="s">
        <v>59</v>
      </c>
      <c r="E12512">
        <v>272947</v>
      </c>
    </row>
    <row r="12513" spans="1:5" hidden="1">
      <c r="A12513">
        <v>2010</v>
      </c>
      <c r="B12513" t="s">
        <v>104</v>
      </c>
      <c r="C12513" t="s">
        <v>81</v>
      </c>
      <c r="D12513" t="s">
        <v>61</v>
      </c>
      <c r="E12513">
        <v>0</v>
      </c>
    </row>
    <row r="12514" spans="1:5" hidden="1">
      <c r="A12514">
        <v>2010</v>
      </c>
      <c r="B12514" t="s">
        <v>104</v>
      </c>
      <c r="C12514" t="s">
        <v>81</v>
      </c>
      <c r="D12514" t="s">
        <v>64</v>
      </c>
      <c r="E12514">
        <v>272947</v>
      </c>
    </row>
    <row r="12515" spans="1:5" hidden="1">
      <c r="A12515">
        <v>2010</v>
      </c>
      <c r="B12515" t="s">
        <v>104</v>
      </c>
      <c r="C12515" t="s">
        <v>81</v>
      </c>
      <c r="D12515" t="s">
        <v>67</v>
      </c>
      <c r="E12515">
        <v>0</v>
      </c>
    </row>
    <row r="12516" spans="1:5" hidden="1">
      <c r="A12516">
        <v>2010</v>
      </c>
      <c r="B12516" t="s">
        <v>104</v>
      </c>
      <c r="C12516" t="s">
        <v>81</v>
      </c>
      <c r="D12516" t="s">
        <v>69</v>
      </c>
      <c r="E12516">
        <v>0</v>
      </c>
    </row>
    <row r="12517" spans="1:5" hidden="1">
      <c r="A12517">
        <v>2010</v>
      </c>
      <c r="B12517" t="s">
        <v>104</v>
      </c>
      <c r="C12517" t="s">
        <v>81</v>
      </c>
      <c r="D12517" t="s">
        <v>70</v>
      </c>
      <c r="E12517">
        <v>0</v>
      </c>
    </row>
    <row r="12518" spans="1:5" hidden="1">
      <c r="A12518">
        <v>2010</v>
      </c>
      <c r="B12518" t="s">
        <v>104</v>
      </c>
      <c r="C12518" t="s">
        <v>81</v>
      </c>
      <c r="D12518" t="s">
        <v>86</v>
      </c>
      <c r="E12518">
        <v>194108</v>
      </c>
    </row>
    <row r="12519" spans="1:5" hidden="1">
      <c r="A12519">
        <v>2010</v>
      </c>
      <c r="B12519" t="s">
        <v>104</v>
      </c>
      <c r="C12519" t="s">
        <v>81</v>
      </c>
      <c r="D12519" t="s">
        <v>87</v>
      </c>
      <c r="E12519">
        <v>43804</v>
      </c>
    </row>
    <row r="12520" spans="1:5" hidden="1">
      <c r="A12520">
        <v>2010</v>
      </c>
      <c r="B12520" t="s">
        <v>104</v>
      </c>
      <c r="C12520" t="s">
        <v>81</v>
      </c>
      <c r="D12520" t="s">
        <v>88</v>
      </c>
      <c r="E12520">
        <v>696</v>
      </c>
    </row>
    <row r="12521" spans="1:5" hidden="1">
      <c r="A12521">
        <v>2010</v>
      </c>
      <c r="B12521" t="s">
        <v>104</v>
      </c>
      <c r="C12521" t="s">
        <v>81</v>
      </c>
      <c r="D12521" t="s">
        <v>89</v>
      </c>
      <c r="E12521">
        <v>149607</v>
      </c>
    </row>
    <row r="12522" spans="1:5" hidden="1">
      <c r="A12522">
        <v>2010</v>
      </c>
      <c r="B12522" t="s">
        <v>104</v>
      </c>
      <c r="C12522" t="s">
        <v>81</v>
      </c>
      <c r="D12522" t="s">
        <v>77</v>
      </c>
      <c r="E12522">
        <v>15083</v>
      </c>
    </row>
    <row r="12523" spans="1:5" hidden="1">
      <c r="A12523">
        <v>2010</v>
      </c>
      <c r="B12523" t="s">
        <v>105</v>
      </c>
      <c r="C12523" t="s">
        <v>10</v>
      </c>
      <c r="D12523" t="s">
        <v>91</v>
      </c>
      <c r="E12523">
        <v>2001690</v>
      </c>
    </row>
    <row r="12524" spans="1:5" hidden="1">
      <c r="A12524">
        <v>2010</v>
      </c>
      <c r="B12524" t="s">
        <v>105</v>
      </c>
      <c r="C12524" t="s">
        <v>10</v>
      </c>
      <c r="D12524" t="s">
        <v>92</v>
      </c>
      <c r="E12524">
        <v>2001690</v>
      </c>
    </row>
    <row r="12525" spans="1:5" hidden="1">
      <c r="A12525">
        <v>2010</v>
      </c>
      <c r="B12525" t="s">
        <v>105</v>
      </c>
      <c r="C12525" t="s">
        <v>23</v>
      </c>
      <c r="D12525" t="s">
        <v>27</v>
      </c>
      <c r="E12525">
        <v>2042722</v>
      </c>
    </row>
    <row r="12526" spans="1:5" hidden="1">
      <c r="A12526">
        <v>2010</v>
      </c>
      <c r="B12526" t="s">
        <v>105</v>
      </c>
      <c r="C12526" t="s">
        <v>23</v>
      </c>
      <c r="D12526" t="s">
        <v>28</v>
      </c>
      <c r="E12526">
        <v>2042722</v>
      </c>
    </row>
    <row r="12527" spans="1:5" hidden="1">
      <c r="A12527">
        <v>2010</v>
      </c>
      <c r="B12527" t="s">
        <v>105</v>
      </c>
      <c r="C12527" t="s">
        <v>81</v>
      </c>
      <c r="D12527" t="s">
        <v>85</v>
      </c>
      <c r="E12527">
        <v>2001690</v>
      </c>
    </row>
    <row r="12528" spans="1:5" hidden="1">
      <c r="A12528">
        <v>2010</v>
      </c>
      <c r="B12528" t="s">
        <v>105</v>
      </c>
      <c r="C12528" t="s">
        <v>81</v>
      </c>
      <c r="D12528" t="s">
        <v>30</v>
      </c>
      <c r="E12528">
        <v>41031</v>
      </c>
    </row>
    <row r="12529" spans="1:5" hidden="1">
      <c r="A12529">
        <v>2010</v>
      </c>
      <c r="B12529" t="s">
        <v>105</v>
      </c>
      <c r="C12529" t="s">
        <v>81</v>
      </c>
      <c r="D12529" t="s">
        <v>31</v>
      </c>
      <c r="E12529">
        <v>41031</v>
      </c>
    </row>
    <row r="12530" spans="1:5" hidden="1">
      <c r="A12530">
        <v>2010</v>
      </c>
      <c r="B12530" t="s">
        <v>106</v>
      </c>
      <c r="C12530" t="s">
        <v>7</v>
      </c>
      <c r="D12530" t="s">
        <v>263</v>
      </c>
      <c r="E12530">
        <v>289650</v>
      </c>
    </row>
    <row r="12531" spans="1:5" hidden="1">
      <c r="A12531">
        <v>2010</v>
      </c>
      <c r="B12531" t="s">
        <v>106</v>
      </c>
      <c r="C12531" t="s">
        <v>10</v>
      </c>
      <c r="D12531" t="s">
        <v>11</v>
      </c>
      <c r="E12531">
        <v>-674795</v>
      </c>
    </row>
    <row r="12532" spans="1:5" hidden="1">
      <c r="A12532">
        <v>2010</v>
      </c>
      <c r="B12532" t="s">
        <v>106</v>
      </c>
      <c r="C12532" t="s">
        <v>10</v>
      </c>
      <c r="D12532" t="s">
        <v>107</v>
      </c>
      <c r="E12532">
        <v>377684</v>
      </c>
    </row>
    <row r="12533" spans="1:5" hidden="1">
      <c r="A12533">
        <v>2010</v>
      </c>
      <c r="B12533" t="s">
        <v>106</v>
      </c>
      <c r="C12533" t="s">
        <v>10</v>
      </c>
      <c r="D12533" t="s">
        <v>108</v>
      </c>
      <c r="E12533">
        <v>-322062</v>
      </c>
    </row>
    <row r="12534" spans="1:5" hidden="1">
      <c r="A12534">
        <v>2010</v>
      </c>
      <c r="B12534" t="s">
        <v>106</v>
      </c>
      <c r="C12534" t="s">
        <v>10</v>
      </c>
      <c r="D12534" t="s">
        <v>22</v>
      </c>
      <c r="E12534">
        <v>-674250</v>
      </c>
    </row>
    <row r="12535" spans="1:5" hidden="1">
      <c r="A12535">
        <v>2010</v>
      </c>
      <c r="B12535" t="s">
        <v>106</v>
      </c>
      <c r="C12535" t="s">
        <v>23</v>
      </c>
      <c r="D12535" t="s">
        <v>24</v>
      </c>
      <c r="E12535">
        <v>462714</v>
      </c>
    </row>
    <row r="12536" spans="1:5" hidden="1">
      <c r="A12536">
        <v>2010</v>
      </c>
      <c r="B12536" t="s">
        <v>106</v>
      </c>
      <c r="C12536" t="s">
        <v>23</v>
      </c>
      <c r="D12536" t="s">
        <v>25</v>
      </c>
      <c r="E12536">
        <v>462714</v>
      </c>
    </row>
    <row r="12537" spans="1:5" hidden="1">
      <c r="A12537">
        <v>2010</v>
      </c>
      <c r="B12537" t="s">
        <v>106</v>
      </c>
      <c r="C12537" t="s">
        <v>23</v>
      </c>
      <c r="D12537" t="s">
        <v>26</v>
      </c>
      <c r="E12537">
        <v>0</v>
      </c>
    </row>
    <row r="12538" spans="1:5" hidden="1">
      <c r="A12538">
        <v>2010</v>
      </c>
      <c r="B12538" t="s">
        <v>106</v>
      </c>
      <c r="C12538" t="s">
        <v>23</v>
      </c>
      <c r="D12538" t="s">
        <v>30</v>
      </c>
      <c r="E12538">
        <v>272482</v>
      </c>
    </row>
    <row r="12539" spans="1:5" hidden="1">
      <c r="A12539">
        <v>2010</v>
      </c>
      <c r="B12539" t="s">
        <v>106</v>
      </c>
      <c r="C12539" t="s">
        <v>23</v>
      </c>
      <c r="D12539" t="s">
        <v>31</v>
      </c>
      <c r="E12539">
        <v>0</v>
      </c>
    </row>
    <row r="12540" spans="1:5" hidden="1">
      <c r="A12540">
        <v>2010</v>
      </c>
      <c r="B12540" t="s">
        <v>106</v>
      </c>
      <c r="C12540" t="s">
        <v>23</v>
      </c>
      <c r="D12540" t="s">
        <v>32</v>
      </c>
      <c r="E12540">
        <v>272482</v>
      </c>
    </row>
    <row r="12541" spans="1:5" hidden="1">
      <c r="A12541">
        <v>2010</v>
      </c>
      <c r="B12541" t="s">
        <v>106</v>
      </c>
      <c r="C12541" t="s">
        <v>23</v>
      </c>
      <c r="D12541" t="s">
        <v>33</v>
      </c>
      <c r="E12541">
        <v>209064</v>
      </c>
    </row>
    <row r="12542" spans="1:5" hidden="1">
      <c r="A12542">
        <v>2010</v>
      </c>
      <c r="B12542" t="s">
        <v>106</v>
      </c>
      <c r="C12542" t="s">
        <v>23</v>
      </c>
      <c r="D12542" t="s">
        <v>34</v>
      </c>
      <c r="E12542">
        <v>232481</v>
      </c>
    </row>
    <row r="12543" spans="1:5" hidden="1">
      <c r="A12543">
        <v>2010</v>
      </c>
      <c r="B12543" t="s">
        <v>106</v>
      </c>
      <c r="C12543" t="s">
        <v>23</v>
      </c>
      <c r="D12543" t="s">
        <v>35</v>
      </c>
      <c r="E12543">
        <v>308645</v>
      </c>
    </row>
    <row r="12544" spans="1:5" hidden="1">
      <c r="A12544">
        <v>2010</v>
      </c>
      <c r="B12544" t="s">
        <v>106</v>
      </c>
      <c r="C12544" t="s">
        <v>23</v>
      </c>
      <c r="D12544" t="s">
        <v>36</v>
      </c>
      <c r="E12544">
        <v>7864</v>
      </c>
    </row>
    <row r="12545" spans="1:5" hidden="1">
      <c r="A12545">
        <v>2010</v>
      </c>
      <c r="B12545" t="s">
        <v>106</v>
      </c>
      <c r="C12545" t="s">
        <v>23</v>
      </c>
      <c r="D12545" t="s">
        <v>37</v>
      </c>
      <c r="E12545">
        <v>7864</v>
      </c>
    </row>
    <row r="12546" spans="1:5" hidden="1">
      <c r="A12546">
        <v>2010</v>
      </c>
      <c r="B12546" t="s">
        <v>106</v>
      </c>
      <c r="C12546" t="s">
        <v>23</v>
      </c>
      <c r="D12546" t="s">
        <v>38</v>
      </c>
      <c r="E12546">
        <v>0</v>
      </c>
    </row>
    <row r="12547" spans="1:5" hidden="1">
      <c r="A12547">
        <v>2010</v>
      </c>
      <c r="B12547" t="s">
        <v>106</v>
      </c>
      <c r="C12547" t="s">
        <v>23</v>
      </c>
      <c r="D12547" t="s">
        <v>39</v>
      </c>
      <c r="E12547">
        <v>-31281</v>
      </c>
    </row>
    <row r="12548" spans="1:5" hidden="1">
      <c r="A12548">
        <v>2010</v>
      </c>
      <c r="B12548" t="s">
        <v>106</v>
      </c>
      <c r="C12548" t="s">
        <v>23</v>
      </c>
      <c r="D12548" t="s">
        <v>40</v>
      </c>
      <c r="E12548">
        <v>0</v>
      </c>
    </row>
    <row r="12549" spans="1:5" hidden="1">
      <c r="A12549">
        <v>2010</v>
      </c>
      <c r="B12549" t="s">
        <v>106</v>
      </c>
      <c r="C12549" t="s">
        <v>23</v>
      </c>
      <c r="D12549" t="s">
        <v>41</v>
      </c>
      <c r="E12549">
        <v>0</v>
      </c>
    </row>
    <row r="12550" spans="1:5" hidden="1">
      <c r="A12550">
        <v>2010</v>
      </c>
      <c r="B12550" t="s">
        <v>106</v>
      </c>
      <c r="C12550" t="s">
        <v>23</v>
      </c>
      <c r="D12550" t="s">
        <v>42</v>
      </c>
      <c r="E12550">
        <v>0</v>
      </c>
    </row>
    <row r="12551" spans="1:5" hidden="1">
      <c r="A12551">
        <v>2010</v>
      </c>
      <c r="B12551" t="s">
        <v>106</v>
      </c>
      <c r="C12551" t="s">
        <v>23</v>
      </c>
      <c r="D12551" t="s">
        <v>43</v>
      </c>
      <c r="E12551">
        <v>0</v>
      </c>
    </row>
    <row r="12552" spans="1:5" hidden="1">
      <c r="A12552">
        <v>2010</v>
      </c>
      <c r="B12552" t="s">
        <v>106</v>
      </c>
      <c r="C12552" t="s">
        <v>23</v>
      </c>
      <c r="D12552" t="s">
        <v>44</v>
      </c>
      <c r="E12552">
        <v>0</v>
      </c>
    </row>
    <row r="12553" spans="1:5" hidden="1">
      <c r="A12553">
        <v>2010</v>
      </c>
      <c r="B12553" t="s">
        <v>106</v>
      </c>
      <c r="C12553" t="s">
        <v>23</v>
      </c>
      <c r="D12553" t="s">
        <v>45</v>
      </c>
      <c r="E12553">
        <v>0</v>
      </c>
    </row>
    <row r="12554" spans="1:5" hidden="1">
      <c r="A12554">
        <v>2010</v>
      </c>
      <c r="B12554" t="s">
        <v>106</v>
      </c>
      <c r="C12554" t="s">
        <v>23</v>
      </c>
      <c r="D12554" t="s">
        <v>46</v>
      </c>
      <c r="E12554">
        <v>0</v>
      </c>
    </row>
    <row r="12555" spans="1:5" hidden="1">
      <c r="A12555">
        <v>2010</v>
      </c>
      <c r="B12555" t="s">
        <v>106</v>
      </c>
      <c r="C12555" t="s">
        <v>23</v>
      </c>
      <c r="D12555" t="s">
        <v>47</v>
      </c>
      <c r="E12555">
        <v>0</v>
      </c>
    </row>
    <row r="12556" spans="1:5" hidden="1">
      <c r="A12556">
        <v>2010</v>
      </c>
      <c r="B12556" t="s">
        <v>106</v>
      </c>
      <c r="C12556" t="s">
        <v>23</v>
      </c>
      <c r="D12556" t="s">
        <v>48</v>
      </c>
      <c r="E12556">
        <v>56050</v>
      </c>
    </row>
    <row r="12557" spans="1:5" hidden="1">
      <c r="A12557">
        <v>2010</v>
      </c>
      <c r="B12557" t="s">
        <v>106</v>
      </c>
      <c r="C12557" t="s">
        <v>23</v>
      </c>
      <c r="D12557" t="s">
        <v>49</v>
      </c>
      <c r="E12557">
        <v>0</v>
      </c>
    </row>
    <row r="12558" spans="1:5" hidden="1">
      <c r="A12558">
        <v>2010</v>
      </c>
      <c r="B12558" t="s">
        <v>106</v>
      </c>
      <c r="C12558" t="s">
        <v>23</v>
      </c>
      <c r="D12558" t="s">
        <v>50</v>
      </c>
      <c r="E12558">
        <v>0</v>
      </c>
    </row>
    <row r="12559" spans="1:5" hidden="1">
      <c r="A12559">
        <v>2010</v>
      </c>
      <c r="B12559" t="s">
        <v>106</v>
      </c>
      <c r="C12559" t="s">
        <v>23</v>
      </c>
      <c r="D12559" t="s">
        <v>51</v>
      </c>
      <c r="E12559">
        <v>0</v>
      </c>
    </row>
    <row r="12560" spans="1:5" hidden="1">
      <c r="A12560">
        <v>2010</v>
      </c>
      <c r="B12560" t="s">
        <v>106</v>
      </c>
      <c r="C12560" t="s">
        <v>23</v>
      </c>
      <c r="D12560" t="s">
        <v>52</v>
      </c>
      <c r="E12560">
        <v>0</v>
      </c>
    </row>
    <row r="12561" spans="1:5" hidden="1">
      <c r="A12561">
        <v>2010</v>
      </c>
      <c r="B12561" t="s">
        <v>106</v>
      </c>
      <c r="C12561" t="s">
        <v>23</v>
      </c>
      <c r="D12561" t="s">
        <v>53</v>
      </c>
      <c r="E12561">
        <v>0</v>
      </c>
    </row>
    <row r="12562" spans="1:5" hidden="1">
      <c r="A12562">
        <v>2010</v>
      </c>
      <c r="B12562" t="s">
        <v>106</v>
      </c>
      <c r="C12562" t="s">
        <v>23</v>
      </c>
      <c r="D12562" t="s">
        <v>54</v>
      </c>
      <c r="E12562">
        <v>0</v>
      </c>
    </row>
    <row r="12563" spans="1:5" hidden="1">
      <c r="A12563">
        <v>2010</v>
      </c>
      <c r="B12563" t="s">
        <v>106</v>
      </c>
      <c r="C12563" t="s">
        <v>23</v>
      </c>
      <c r="D12563" t="s">
        <v>55</v>
      </c>
      <c r="E12563">
        <v>56050</v>
      </c>
    </row>
    <row r="12564" spans="1:5" hidden="1">
      <c r="A12564">
        <v>2010</v>
      </c>
      <c r="B12564" t="s">
        <v>106</v>
      </c>
      <c r="C12564" t="s">
        <v>23</v>
      </c>
      <c r="D12564" t="s">
        <v>59</v>
      </c>
      <c r="E12564">
        <v>905081</v>
      </c>
    </row>
    <row r="12565" spans="1:5" hidden="1">
      <c r="A12565">
        <v>2010</v>
      </c>
      <c r="B12565" t="s">
        <v>106</v>
      </c>
      <c r="C12565" t="s">
        <v>23</v>
      </c>
      <c r="D12565" t="s">
        <v>60</v>
      </c>
      <c r="E12565">
        <v>0</v>
      </c>
    </row>
    <row r="12566" spans="1:5" hidden="1">
      <c r="A12566">
        <v>2010</v>
      </c>
      <c r="B12566" t="s">
        <v>106</v>
      </c>
      <c r="C12566" t="s">
        <v>23</v>
      </c>
      <c r="D12566" t="s">
        <v>61</v>
      </c>
      <c r="E12566">
        <v>0</v>
      </c>
    </row>
    <row r="12567" spans="1:5" hidden="1">
      <c r="A12567">
        <v>2010</v>
      </c>
      <c r="B12567" t="s">
        <v>106</v>
      </c>
      <c r="C12567" t="s">
        <v>23</v>
      </c>
      <c r="D12567" t="s">
        <v>62</v>
      </c>
      <c r="E12567">
        <v>256454</v>
      </c>
    </row>
    <row r="12568" spans="1:5" hidden="1">
      <c r="A12568">
        <v>2010</v>
      </c>
      <c r="B12568" t="s">
        <v>106</v>
      </c>
      <c r="C12568" t="s">
        <v>23</v>
      </c>
      <c r="D12568" t="s">
        <v>64</v>
      </c>
      <c r="E12568">
        <v>648627</v>
      </c>
    </row>
    <row r="12569" spans="1:5" hidden="1">
      <c r="A12569">
        <v>2010</v>
      </c>
      <c r="B12569" t="s">
        <v>106</v>
      </c>
      <c r="C12569" t="s">
        <v>23</v>
      </c>
      <c r="D12569" t="s">
        <v>66</v>
      </c>
      <c r="E12569">
        <v>0</v>
      </c>
    </row>
    <row r="12570" spans="1:5" hidden="1">
      <c r="A12570">
        <v>2010</v>
      </c>
      <c r="B12570" t="s">
        <v>106</v>
      </c>
      <c r="C12570" t="s">
        <v>23</v>
      </c>
      <c r="D12570" t="s">
        <v>67</v>
      </c>
      <c r="E12570">
        <v>363529</v>
      </c>
    </row>
    <row r="12571" spans="1:5" hidden="1">
      <c r="A12571">
        <v>2010</v>
      </c>
      <c r="B12571" t="s">
        <v>106</v>
      </c>
      <c r="C12571" t="s">
        <v>23</v>
      </c>
      <c r="D12571" t="s">
        <v>68</v>
      </c>
      <c r="E12571">
        <v>0</v>
      </c>
    </row>
    <row r="12572" spans="1:5" hidden="1">
      <c r="A12572">
        <v>2010</v>
      </c>
      <c r="B12572" t="s">
        <v>106</v>
      </c>
      <c r="C12572" t="s">
        <v>23</v>
      </c>
      <c r="D12572" t="s">
        <v>69</v>
      </c>
      <c r="E12572">
        <v>349568</v>
      </c>
    </row>
    <row r="12573" spans="1:5" hidden="1">
      <c r="A12573">
        <v>2010</v>
      </c>
      <c r="B12573" t="s">
        <v>106</v>
      </c>
      <c r="C12573" t="s">
        <v>23</v>
      </c>
      <c r="D12573" t="s">
        <v>70</v>
      </c>
      <c r="E12573">
        <v>13961</v>
      </c>
    </row>
    <row r="12574" spans="1:5" hidden="1">
      <c r="A12574">
        <v>2010</v>
      </c>
      <c r="B12574" t="s">
        <v>106</v>
      </c>
      <c r="C12574" t="s">
        <v>23</v>
      </c>
      <c r="D12574" t="s">
        <v>71</v>
      </c>
      <c r="E12574">
        <v>-545</v>
      </c>
    </row>
    <row r="12575" spans="1:5" hidden="1">
      <c r="A12575">
        <v>2010</v>
      </c>
      <c r="B12575" t="s">
        <v>106</v>
      </c>
      <c r="C12575" t="s">
        <v>23</v>
      </c>
      <c r="D12575" t="s">
        <v>109</v>
      </c>
      <c r="E12575">
        <v>9633363</v>
      </c>
    </row>
    <row r="12576" spans="1:5" hidden="1">
      <c r="A12576">
        <v>2010</v>
      </c>
      <c r="B12576" t="s">
        <v>106</v>
      </c>
      <c r="C12576" t="s">
        <v>23</v>
      </c>
      <c r="D12576" t="s">
        <v>110</v>
      </c>
      <c r="E12576">
        <v>6669094</v>
      </c>
    </row>
    <row r="12577" spans="1:5" hidden="1">
      <c r="A12577">
        <v>2010</v>
      </c>
      <c r="B12577" t="s">
        <v>106</v>
      </c>
      <c r="C12577" t="s">
        <v>23</v>
      </c>
      <c r="D12577" t="s">
        <v>111</v>
      </c>
      <c r="E12577">
        <v>2964269</v>
      </c>
    </row>
    <row r="12578" spans="1:5" hidden="1">
      <c r="A12578">
        <v>2010</v>
      </c>
      <c r="B12578" t="s">
        <v>106</v>
      </c>
      <c r="C12578" t="s">
        <v>23</v>
      </c>
      <c r="D12578" t="s">
        <v>112</v>
      </c>
      <c r="E12578">
        <v>86457</v>
      </c>
    </row>
    <row r="12579" spans="1:5" hidden="1">
      <c r="A12579">
        <v>2010</v>
      </c>
      <c r="B12579" t="s">
        <v>106</v>
      </c>
      <c r="C12579" t="s">
        <v>81</v>
      </c>
      <c r="D12579" t="s">
        <v>24</v>
      </c>
      <c r="E12579">
        <v>32759</v>
      </c>
    </row>
    <row r="12580" spans="1:5" hidden="1">
      <c r="A12580">
        <v>2010</v>
      </c>
      <c r="B12580" t="s">
        <v>106</v>
      </c>
      <c r="C12580" t="s">
        <v>81</v>
      </c>
      <c r="D12580" t="s">
        <v>25</v>
      </c>
      <c r="E12580">
        <v>32759</v>
      </c>
    </row>
    <row r="12581" spans="1:5" hidden="1">
      <c r="A12581">
        <v>2010</v>
      </c>
      <c r="B12581" t="s">
        <v>106</v>
      </c>
      <c r="C12581" t="s">
        <v>81</v>
      </c>
      <c r="D12581" t="s">
        <v>26</v>
      </c>
      <c r="E12581">
        <v>0</v>
      </c>
    </row>
    <row r="12582" spans="1:5" hidden="1">
      <c r="A12582">
        <v>2010</v>
      </c>
      <c r="B12582" t="s">
        <v>106</v>
      </c>
      <c r="C12582" t="s">
        <v>81</v>
      </c>
      <c r="D12582" t="s">
        <v>27</v>
      </c>
      <c r="E12582">
        <v>24757</v>
      </c>
    </row>
    <row r="12583" spans="1:5" hidden="1">
      <c r="A12583">
        <v>2010</v>
      </c>
      <c r="B12583" t="s">
        <v>106</v>
      </c>
      <c r="C12583" t="s">
        <v>81</v>
      </c>
      <c r="D12583" t="s">
        <v>28</v>
      </c>
      <c r="E12583">
        <v>24757</v>
      </c>
    </row>
    <row r="12584" spans="1:5" hidden="1">
      <c r="A12584">
        <v>2010</v>
      </c>
      <c r="B12584" t="s">
        <v>106</v>
      </c>
      <c r="C12584" t="s">
        <v>81</v>
      </c>
      <c r="D12584" t="s">
        <v>82</v>
      </c>
      <c r="E12584">
        <v>0</v>
      </c>
    </row>
    <row r="12585" spans="1:5" hidden="1">
      <c r="A12585">
        <v>2010</v>
      </c>
      <c r="B12585" t="s">
        <v>106</v>
      </c>
      <c r="C12585" t="s">
        <v>81</v>
      </c>
      <c r="D12585" t="s">
        <v>83</v>
      </c>
      <c r="E12585">
        <v>24757</v>
      </c>
    </row>
    <row r="12586" spans="1:5" hidden="1">
      <c r="A12586">
        <v>2010</v>
      </c>
      <c r="B12586" t="s">
        <v>106</v>
      </c>
      <c r="C12586" t="s">
        <v>81</v>
      </c>
      <c r="D12586" t="s">
        <v>84</v>
      </c>
      <c r="E12586">
        <v>0</v>
      </c>
    </row>
    <row r="12587" spans="1:5" hidden="1">
      <c r="A12587">
        <v>2010</v>
      </c>
      <c r="B12587" t="s">
        <v>106</v>
      </c>
      <c r="C12587" t="s">
        <v>81</v>
      </c>
      <c r="D12587" t="s">
        <v>29</v>
      </c>
      <c r="E12587">
        <v>0</v>
      </c>
    </row>
    <row r="12588" spans="1:5" hidden="1">
      <c r="A12588">
        <v>2010</v>
      </c>
      <c r="B12588" t="s">
        <v>106</v>
      </c>
      <c r="C12588" t="s">
        <v>81</v>
      </c>
      <c r="D12588" t="s">
        <v>33</v>
      </c>
      <c r="E12588">
        <v>705207</v>
      </c>
    </row>
    <row r="12589" spans="1:5" hidden="1">
      <c r="A12589">
        <v>2010</v>
      </c>
      <c r="B12589" t="s">
        <v>106</v>
      </c>
      <c r="C12589" t="s">
        <v>81</v>
      </c>
      <c r="D12589" t="s">
        <v>34</v>
      </c>
      <c r="E12589">
        <v>624727</v>
      </c>
    </row>
    <row r="12590" spans="1:5" hidden="1">
      <c r="A12590">
        <v>2010</v>
      </c>
      <c r="B12590" t="s">
        <v>106</v>
      </c>
      <c r="C12590" t="s">
        <v>81</v>
      </c>
      <c r="D12590" t="s">
        <v>35</v>
      </c>
      <c r="E12590">
        <v>635948</v>
      </c>
    </row>
    <row r="12591" spans="1:5" hidden="1">
      <c r="A12591">
        <v>2010</v>
      </c>
      <c r="B12591" t="s">
        <v>106</v>
      </c>
      <c r="C12591" t="s">
        <v>81</v>
      </c>
      <c r="D12591" t="s">
        <v>36</v>
      </c>
      <c r="E12591">
        <v>316472</v>
      </c>
    </row>
    <row r="12592" spans="1:5" hidden="1">
      <c r="A12592">
        <v>2010</v>
      </c>
      <c r="B12592" t="s">
        <v>106</v>
      </c>
      <c r="C12592" t="s">
        <v>81</v>
      </c>
      <c r="D12592" t="s">
        <v>37</v>
      </c>
      <c r="E12592">
        <v>316472</v>
      </c>
    </row>
    <row r="12593" spans="1:5" hidden="1">
      <c r="A12593">
        <v>2010</v>
      </c>
      <c r="B12593" t="s">
        <v>106</v>
      </c>
      <c r="C12593" t="s">
        <v>81</v>
      </c>
      <c r="D12593" t="s">
        <v>38</v>
      </c>
      <c r="E12593">
        <v>0</v>
      </c>
    </row>
    <row r="12594" spans="1:5" hidden="1">
      <c r="A12594">
        <v>2010</v>
      </c>
      <c r="B12594" t="s">
        <v>106</v>
      </c>
      <c r="C12594" t="s">
        <v>81</v>
      </c>
      <c r="D12594" t="s">
        <v>39</v>
      </c>
      <c r="E12594">
        <v>-235992</v>
      </c>
    </row>
    <row r="12595" spans="1:5" hidden="1">
      <c r="A12595">
        <v>2010</v>
      </c>
      <c r="B12595" t="s">
        <v>106</v>
      </c>
      <c r="C12595" t="s">
        <v>81</v>
      </c>
      <c r="D12595" t="s">
        <v>40</v>
      </c>
      <c r="E12595">
        <v>0</v>
      </c>
    </row>
    <row r="12596" spans="1:5" hidden="1">
      <c r="A12596">
        <v>2010</v>
      </c>
      <c r="B12596" t="s">
        <v>106</v>
      </c>
      <c r="C12596" t="s">
        <v>81</v>
      </c>
      <c r="D12596" t="s">
        <v>41</v>
      </c>
      <c r="E12596">
        <v>0</v>
      </c>
    </row>
    <row r="12597" spans="1:5" hidden="1">
      <c r="A12597">
        <v>2010</v>
      </c>
      <c r="B12597" t="s">
        <v>106</v>
      </c>
      <c r="C12597" t="s">
        <v>81</v>
      </c>
      <c r="D12597" t="s">
        <v>42</v>
      </c>
      <c r="E12597">
        <v>0</v>
      </c>
    </row>
    <row r="12598" spans="1:5" hidden="1">
      <c r="A12598">
        <v>2010</v>
      </c>
      <c r="B12598" t="s">
        <v>106</v>
      </c>
      <c r="C12598" t="s">
        <v>81</v>
      </c>
      <c r="D12598" t="s">
        <v>43</v>
      </c>
      <c r="E12598">
        <v>0</v>
      </c>
    </row>
    <row r="12599" spans="1:5" hidden="1">
      <c r="A12599">
        <v>2010</v>
      </c>
      <c r="B12599" t="s">
        <v>106</v>
      </c>
      <c r="C12599" t="s">
        <v>81</v>
      </c>
      <c r="D12599" t="s">
        <v>44</v>
      </c>
      <c r="E12599">
        <v>0</v>
      </c>
    </row>
    <row r="12600" spans="1:5" hidden="1">
      <c r="A12600">
        <v>2010</v>
      </c>
      <c r="B12600" t="s">
        <v>106</v>
      </c>
      <c r="C12600" t="s">
        <v>81</v>
      </c>
      <c r="D12600" t="s">
        <v>45</v>
      </c>
      <c r="E12600">
        <v>0</v>
      </c>
    </row>
    <row r="12601" spans="1:5" hidden="1">
      <c r="A12601">
        <v>2010</v>
      </c>
      <c r="B12601" t="s">
        <v>106</v>
      </c>
      <c r="C12601" t="s">
        <v>81</v>
      </c>
      <c r="D12601" t="s">
        <v>46</v>
      </c>
      <c r="E12601">
        <v>0</v>
      </c>
    </row>
    <row r="12602" spans="1:5" hidden="1">
      <c r="A12602">
        <v>2010</v>
      </c>
      <c r="B12602" t="s">
        <v>106</v>
      </c>
      <c r="C12602" t="s">
        <v>81</v>
      </c>
      <c r="D12602" t="s">
        <v>47</v>
      </c>
      <c r="E12602">
        <v>0</v>
      </c>
    </row>
    <row r="12603" spans="1:5" hidden="1">
      <c r="A12603">
        <v>2010</v>
      </c>
      <c r="B12603" t="s">
        <v>106</v>
      </c>
      <c r="C12603" t="s">
        <v>81</v>
      </c>
      <c r="D12603" t="s">
        <v>48</v>
      </c>
      <c r="E12603">
        <v>7729</v>
      </c>
    </row>
    <row r="12604" spans="1:5" hidden="1">
      <c r="A12604">
        <v>2010</v>
      </c>
      <c r="B12604" t="s">
        <v>106</v>
      </c>
      <c r="C12604" t="s">
        <v>81</v>
      </c>
      <c r="D12604" t="s">
        <v>49</v>
      </c>
      <c r="E12604">
        <v>0</v>
      </c>
    </row>
    <row r="12605" spans="1:5" hidden="1">
      <c r="A12605">
        <v>2010</v>
      </c>
      <c r="B12605" t="s">
        <v>106</v>
      </c>
      <c r="C12605" t="s">
        <v>81</v>
      </c>
      <c r="D12605" t="s">
        <v>50</v>
      </c>
      <c r="E12605">
        <v>0</v>
      </c>
    </row>
    <row r="12606" spans="1:5" hidden="1">
      <c r="A12606">
        <v>2010</v>
      </c>
      <c r="B12606" t="s">
        <v>106</v>
      </c>
      <c r="C12606" t="s">
        <v>81</v>
      </c>
      <c r="D12606" t="s">
        <v>51</v>
      </c>
      <c r="E12606">
        <v>0</v>
      </c>
    </row>
    <row r="12607" spans="1:5" hidden="1">
      <c r="A12607">
        <v>2010</v>
      </c>
      <c r="B12607" t="s">
        <v>106</v>
      </c>
      <c r="C12607" t="s">
        <v>81</v>
      </c>
      <c r="D12607" t="s">
        <v>52</v>
      </c>
      <c r="E12607">
        <v>0</v>
      </c>
    </row>
    <row r="12608" spans="1:5" hidden="1">
      <c r="A12608">
        <v>2010</v>
      </c>
      <c r="B12608" t="s">
        <v>106</v>
      </c>
      <c r="C12608" t="s">
        <v>81</v>
      </c>
      <c r="D12608" t="s">
        <v>53</v>
      </c>
      <c r="E12608">
        <v>0</v>
      </c>
    </row>
    <row r="12609" spans="1:5" hidden="1">
      <c r="A12609">
        <v>2010</v>
      </c>
      <c r="B12609" t="s">
        <v>106</v>
      </c>
      <c r="C12609" t="s">
        <v>81</v>
      </c>
      <c r="D12609" t="s">
        <v>54</v>
      </c>
      <c r="E12609">
        <v>0</v>
      </c>
    </row>
    <row r="12610" spans="1:5" hidden="1">
      <c r="A12610">
        <v>2010</v>
      </c>
      <c r="B12610" t="s">
        <v>106</v>
      </c>
      <c r="C12610" t="s">
        <v>81</v>
      </c>
      <c r="D12610" t="s">
        <v>55</v>
      </c>
      <c r="E12610">
        <v>7729</v>
      </c>
    </row>
    <row r="12611" spans="1:5" hidden="1">
      <c r="A12611">
        <v>2010</v>
      </c>
      <c r="B12611" t="s">
        <v>106</v>
      </c>
      <c r="C12611" t="s">
        <v>81</v>
      </c>
      <c r="D12611" t="s">
        <v>59</v>
      </c>
      <c r="E12611">
        <v>435192</v>
      </c>
    </row>
    <row r="12612" spans="1:5" hidden="1">
      <c r="A12612">
        <v>2010</v>
      </c>
      <c r="B12612" t="s">
        <v>106</v>
      </c>
      <c r="C12612" t="s">
        <v>81</v>
      </c>
      <c r="D12612" t="s">
        <v>60</v>
      </c>
      <c r="E12612">
        <v>0</v>
      </c>
    </row>
    <row r="12613" spans="1:5" hidden="1">
      <c r="A12613">
        <v>2010</v>
      </c>
      <c r="B12613" t="s">
        <v>106</v>
      </c>
      <c r="C12613" t="s">
        <v>81</v>
      </c>
      <c r="D12613" t="s">
        <v>61</v>
      </c>
      <c r="E12613">
        <v>0</v>
      </c>
    </row>
    <row r="12614" spans="1:5" hidden="1">
      <c r="A12614">
        <v>2010</v>
      </c>
      <c r="B12614" t="s">
        <v>106</v>
      </c>
      <c r="C12614" t="s">
        <v>81</v>
      </c>
      <c r="D12614" t="s">
        <v>62</v>
      </c>
      <c r="E12614">
        <v>16250</v>
      </c>
    </row>
    <row r="12615" spans="1:5" hidden="1">
      <c r="A12615">
        <v>2010</v>
      </c>
      <c r="B12615" t="s">
        <v>106</v>
      </c>
      <c r="C12615" t="s">
        <v>81</v>
      </c>
      <c r="D12615" t="s">
        <v>64</v>
      </c>
      <c r="E12615">
        <v>259302</v>
      </c>
    </row>
    <row r="12616" spans="1:5" hidden="1">
      <c r="A12616">
        <v>2010</v>
      </c>
      <c r="B12616" t="s">
        <v>106</v>
      </c>
      <c r="C12616" t="s">
        <v>81</v>
      </c>
      <c r="D12616" t="s">
        <v>65</v>
      </c>
      <c r="E12616">
        <v>159640</v>
      </c>
    </row>
    <row r="12617" spans="1:5" hidden="1">
      <c r="A12617">
        <v>2010</v>
      </c>
      <c r="B12617" t="s">
        <v>106</v>
      </c>
      <c r="C12617" t="s">
        <v>81</v>
      </c>
      <c r="D12617" t="s">
        <v>66</v>
      </c>
      <c r="E12617">
        <v>0</v>
      </c>
    </row>
    <row r="12618" spans="1:5" hidden="1">
      <c r="A12618">
        <v>2010</v>
      </c>
      <c r="B12618" t="s">
        <v>106</v>
      </c>
      <c r="C12618" t="s">
        <v>81</v>
      </c>
      <c r="D12618" t="s">
        <v>67</v>
      </c>
      <c r="E12618">
        <v>10796</v>
      </c>
    </row>
    <row r="12619" spans="1:5" hidden="1">
      <c r="A12619">
        <v>2010</v>
      </c>
      <c r="B12619" t="s">
        <v>106</v>
      </c>
      <c r="C12619" t="s">
        <v>81</v>
      </c>
      <c r="D12619" t="s">
        <v>68</v>
      </c>
      <c r="E12619">
        <v>0</v>
      </c>
    </row>
    <row r="12620" spans="1:5" hidden="1">
      <c r="A12620">
        <v>2010</v>
      </c>
      <c r="B12620" t="s">
        <v>106</v>
      </c>
      <c r="C12620" t="s">
        <v>81</v>
      </c>
      <c r="D12620" t="s">
        <v>69</v>
      </c>
      <c r="E12620">
        <v>0</v>
      </c>
    </row>
    <row r="12621" spans="1:5" hidden="1">
      <c r="A12621">
        <v>2010</v>
      </c>
      <c r="B12621" t="s">
        <v>106</v>
      </c>
      <c r="C12621" t="s">
        <v>81</v>
      </c>
      <c r="D12621" t="s">
        <v>70</v>
      </c>
      <c r="E12621">
        <v>10796</v>
      </c>
    </row>
    <row r="12622" spans="1:5" hidden="1">
      <c r="A12622">
        <v>2010</v>
      </c>
      <c r="B12622" t="s">
        <v>106</v>
      </c>
      <c r="C12622" t="s">
        <v>81</v>
      </c>
      <c r="D12622" t="s">
        <v>113</v>
      </c>
      <c r="E12622">
        <v>10011047</v>
      </c>
    </row>
    <row r="12623" spans="1:5" hidden="1">
      <c r="A12623">
        <v>2010</v>
      </c>
      <c r="B12623" t="s">
        <v>106</v>
      </c>
      <c r="C12623" t="s">
        <v>81</v>
      </c>
      <c r="D12623" t="s">
        <v>114</v>
      </c>
      <c r="E12623">
        <v>8318506</v>
      </c>
    </row>
    <row r="12624" spans="1:5" hidden="1">
      <c r="A12624">
        <v>2010</v>
      </c>
      <c r="B12624" t="s">
        <v>106</v>
      </c>
      <c r="C12624" t="s">
        <v>81</v>
      </c>
      <c r="D12624" t="s">
        <v>115</v>
      </c>
      <c r="E12624">
        <v>1692541</v>
      </c>
    </row>
    <row r="12625" spans="1:6" hidden="1">
      <c r="A12625">
        <v>2010</v>
      </c>
      <c r="B12625" t="s">
        <v>106</v>
      </c>
      <c r="C12625" t="s">
        <v>81</v>
      </c>
      <c r="D12625" t="s">
        <v>116</v>
      </c>
      <c r="E12625">
        <v>21513</v>
      </c>
    </row>
    <row r="12626" spans="1:6" hidden="1">
      <c r="A12626">
        <v>2011</v>
      </c>
      <c r="B12626" t="s">
        <v>6</v>
      </c>
      <c r="C12626" t="s">
        <v>7</v>
      </c>
      <c r="D12626" t="s">
        <v>263</v>
      </c>
      <c r="E12626">
        <v>-132485</v>
      </c>
    </row>
    <row r="12627" spans="1:6" hidden="1">
      <c r="A12627">
        <v>2011</v>
      </c>
      <c r="B12627" t="s">
        <v>6</v>
      </c>
      <c r="C12627" t="s">
        <v>7</v>
      </c>
      <c r="D12627" t="s">
        <v>8</v>
      </c>
      <c r="E12627">
        <v>856224</v>
      </c>
    </row>
    <row r="12628" spans="1:6" hidden="1">
      <c r="A12628">
        <v>2011</v>
      </c>
      <c r="B12628" t="s">
        <v>6</v>
      </c>
      <c r="C12628" t="s">
        <v>7</v>
      </c>
      <c r="D12628" t="s">
        <v>9</v>
      </c>
      <c r="E12628">
        <v>1671254</v>
      </c>
    </row>
    <row r="12629" spans="1:6" hidden="1">
      <c r="A12629">
        <v>2011</v>
      </c>
      <c r="B12629" t="s">
        <v>6</v>
      </c>
      <c r="C12629" t="s">
        <v>10</v>
      </c>
      <c r="D12629" t="s">
        <v>11</v>
      </c>
      <c r="E12629">
        <v>948910</v>
      </c>
    </row>
    <row r="12630" spans="1:6" hidden="1">
      <c r="A12630">
        <v>2011</v>
      </c>
      <c r="B12630" t="s">
        <v>6</v>
      </c>
      <c r="C12630" t="s">
        <v>10</v>
      </c>
      <c r="D12630" t="s">
        <v>12</v>
      </c>
      <c r="E12630">
        <v>19117260</v>
      </c>
    </row>
    <row r="12631" spans="1:6" hidden="1">
      <c r="A12631">
        <v>2011</v>
      </c>
      <c r="B12631" t="s">
        <v>6</v>
      </c>
      <c r="C12631" t="s">
        <v>10</v>
      </c>
      <c r="D12631" t="s">
        <v>13</v>
      </c>
      <c r="E12631">
        <v>15174248</v>
      </c>
    </row>
    <row r="12632" spans="1:6" hidden="1">
      <c r="A12632">
        <v>2011</v>
      </c>
      <c r="B12632" t="s">
        <v>6</v>
      </c>
      <c r="C12632" t="s">
        <v>10</v>
      </c>
      <c r="D12632" t="s">
        <v>14</v>
      </c>
      <c r="E12632">
        <v>9025937</v>
      </c>
    </row>
    <row r="12633" spans="1:6" hidden="1">
      <c r="A12633">
        <v>2011</v>
      </c>
      <c r="B12633" t="s">
        <v>6</v>
      </c>
      <c r="C12633" t="s">
        <v>10</v>
      </c>
      <c r="D12633" t="s">
        <v>15</v>
      </c>
      <c r="E12633">
        <v>7561438</v>
      </c>
    </row>
    <row r="12634" spans="1:6" hidden="1">
      <c r="A12634">
        <v>2011</v>
      </c>
      <c r="B12634" t="s">
        <v>6</v>
      </c>
      <c r="C12634" t="s">
        <v>10</v>
      </c>
      <c r="D12634" t="s">
        <v>16</v>
      </c>
      <c r="E12634">
        <v>1464499</v>
      </c>
    </row>
    <row r="12635" spans="1:6" hidden="1">
      <c r="A12635">
        <v>2011</v>
      </c>
      <c r="B12635" t="s">
        <v>6</v>
      </c>
      <c r="C12635" t="s">
        <v>10</v>
      </c>
      <c r="D12635" t="s">
        <v>17</v>
      </c>
      <c r="E12635">
        <v>0</v>
      </c>
      <c r="F12635">
        <v>20</v>
      </c>
    </row>
    <row r="12636" spans="1:6" hidden="1">
      <c r="A12636">
        <v>2011</v>
      </c>
      <c r="B12636" t="s">
        <v>6</v>
      </c>
      <c r="C12636" t="s">
        <v>10</v>
      </c>
      <c r="D12636" t="s">
        <v>18</v>
      </c>
      <c r="E12636">
        <v>19096124</v>
      </c>
    </row>
    <row r="12637" spans="1:6" hidden="1">
      <c r="A12637">
        <v>2011</v>
      </c>
      <c r="B12637" t="s">
        <v>6</v>
      </c>
      <c r="C12637" t="s">
        <v>10</v>
      </c>
      <c r="D12637" t="s">
        <v>19</v>
      </c>
      <c r="E12637">
        <v>19633744</v>
      </c>
    </row>
    <row r="12638" spans="1:6" hidden="1">
      <c r="A12638">
        <v>2011</v>
      </c>
      <c r="B12638" t="s">
        <v>6</v>
      </c>
      <c r="C12638" t="s">
        <v>10</v>
      </c>
      <c r="D12638" t="s">
        <v>20</v>
      </c>
      <c r="E12638">
        <v>19633744</v>
      </c>
    </row>
    <row r="12639" spans="1:6" hidden="1">
      <c r="A12639">
        <v>2011</v>
      </c>
      <c r="B12639" t="s">
        <v>6</v>
      </c>
      <c r="C12639" t="s">
        <v>10</v>
      </c>
      <c r="D12639" t="s">
        <v>21</v>
      </c>
      <c r="E12639">
        <v>4462914</v>
      </c>
    </row>
    <row r="12640" spans="1:6" hidden="1">
      <c r="A12640">
        <v>2011</v>
      </c>
      <c r="B12640" t="s">
        <v>6</v>
      </c>
      <c r="C12640" t="s">
        <v>10</v>
      </c>
      <c r="D12640" t="s">
        <v>22</v>
      </c>
      <c r="E12640">
        <v>-226985</v>
      </c>
    </row>
    <row r="12641" spans="1:5" hidden="1">
      <c r="A12641">
        <v>2011</v>
      </c>
      <c r="B12641" t="s">
        <v>6</v>
      </c>
      <c r="C12641" t="s">
        <v>23</v>
      </c>
      <c r="D12641" t="s">
        <v>24</v>
      </c>
      <c r="E12641">
        <v>8038553</v>
      </c>
    </row>
    <row r="12642" spans="1:5" hidden="1">
      <c r="A12642">
        <v>2011</v>
      </c>
      <c r="B12642" t="s">
        <v>6</v>
      </c>
      <c r="C12642" t="s">
        <v>23</v>
      </c>
      <c r="D12642" t="s">
        <v>25</v>
      </c>
      <c r="E12642">
        <v>6669775</v>
      </c>
    </row>
    <row r="12643" spans="1:5" hidden="1">
      <c r="A12643">
        <v>2011</v>
      </c>
      <c r="B12643" t="s">
        <v>6</v>
      </c>
      <c r="C12643" t="s">
        <v>23</v>
      </c>
      <c r="D12643" t="s">
        <v>26</v>
      </c>
      <c r="E12643">
        <v>1368777</v>
      </c>
    </row>
    <row r="12644" spans="1:5" hidden="1">
      <c r="A12644">
        <v>2011</v>
      </c>
      <c r="B12644" t="s">
        <v>6</v>
      </c>
      <c r="C12644" t="s">
        <v>23</v>
      </c>
      <c r="D12644" t="s">
        <v>27</v>
      </c>
      <c r="E12644">
        <v>2539694</v>
      </c>
    </row>
    <row r="12645" spans="1:5" hidden="1">
      <c r="A12645">
        <v>2011</v>
      </c>
      <c r="B12645" t="s">
        <v>6</v>
      </c>
      <c r="C12645" t="s">
        <v>23</v>
      </c>
      <c r="D12645" t="s">
        <v>28</v>
      </c>
      <c r="E12645">
        <v>2289840</v>
      </c>
    </row>
    <row r="12646" spans="1:5" hidden="1">
      <c r="A12646">
        <v>2011</v>
      </c>
      <c r="B12646" t="s">
        <v>6</v>
      </c>
      <c r="C12646" t="s">
        <v>23</v>
      </c>
      <c r="D12646" t="s">
        <v>29</v>
      </c>
      <c r="E12646">
        <v>249854</v>
      </c>
    </row>
    <row r="12647" spans="1:5" hidden="1">
      <c r="A12647">
        <v>2011</v>
      </c>
      <c r="B12647" t="s">
        <v>6</v>
      </c>
      <c r="C12647" t="s">
        <v>23</v>
      </c>
      <c r="D12647" t="s">
        <v>30</v>
      </c>
      <c r="E12647">
        <v>208275</v>
      </c>
    </row>
    <row r="12648" spans="1:5" hidden="1">
      <c r="A12648">
        <v>2011</v>
      </c>
      <c r="B12648" t="s">
        <v>6</v>
      </c>
      <c r="C12648" t="s">
        <v>23</v>
      </c>
      <c r="D12648" t="s">
        <v>31</v>
      </c>
      <c r="E12648">
        <v>11843</v>
      </c>
    </row>
    <row r="12649" spans="1:5" hidden="1">
      <c r="A12649">
        <v>2011</v>
      </c>
      <c r="B12649" t="s">
        <v>6</v>
      </c>
      <c r="C12649" t="s">
        <v>23</v>
      </c>
      <c r="D12649" t="s">
        <v>32</v>
      </c>
      <c r="E12649">
        <v>196432</v>
      </c>
    </row>
    <row r="12650" spans="1:5" hidden="1">
      <c r="A12650">
        <v>2011</v>
      </c>
      <c r="B12650" t="s">
        <v>6</v>
      </c>
      <c r="C12650" t="s">
        <v>23</v>
      </c>
      <c r="D12650" t="s">
        <v>33</v>
      </c>
      <c r="E12650">
        <v>3478562</v>
      </c>
    </row>
    <row r="12651" spans="1:5" hidden="1">
      <c r="A12651">
        <v>2011</v>
      </c>
      <c r="B12651" t="s">
        <v>6</v>
      </c>
      <c r="C12651" t="s">
        <v>23</v>
      </c>
      <c r="D12651" t="s">
        <v>34</v>
      </c>
      <c r="E12651">
        <v>1566041</v>
      </c>
    </row>
    <row r="12652" spans="1:5" hidden="1">
      <c r="A12652">
        <v>2011</v>
      </c>
      <c r="B12652" t="s">
        <v>6</v>
      </c>
      <c r="C12652" t="s">
        <v>23</v>
      </c>
      <c r="D12652" t="s">
        <v>35</v>
      </c>
      <c r="E12652">
        <v>1755935</v>
      </c>
    </row>
    <row r="12653" spans="1:5" hidden="1">
      <c r="A12653">
        <v>2011</v>
      </c>
      <c r="B12653" t="s">
        <v>6</v>
      </c>
      <c r="C12653" t="s">
        <v>23</v>
      </c>
      <c r="D12653" t="s">
        <v>36</v>
      </c>
      <c r="E12653">
        <v>1690129</v>
      </c>
    </row>
    <row r="12654" spans="1:5" hidden="1">
      <c r="A12654">
        <v>2011</v>
      </c>
      <c r="B12654" t="s">
        <v>6</v>
      </c>
      <c r="C12654" t="s">
        <v>23</v>
      </c>
      <c r="D12654" t="s">
        <v>37</v>
      </c>
      <c r="E12654">
        <v>792591</v>
      </c>
    </row>
    <row r="12655" spans="1:5" hidden="1">
      <c r="A12655">
        <v>2011</v>
      </c>
      <c r="B12655" t="s">
        <v>6</v>
      </c>
      <c r="C12655" t="s">
        <v>23</v>
      </c>
      <c r="D12655" t="s">
        <v>38</v>
      </c>
      <c r="E12655">
        <v>897538</v>
      </c>
    </row>
    <row r="12656" spans="1:5" hidden="1">
      <c r="A12656">
        <v>2011</v>
      </c>
      <c r="B12656" t="s">
        <v>6</v>
      </c>
      <c r="C12656" t="s">
        <v>23</v>
      </c>
      <c r="D12656" t="s">
        <v>39</v>
      </c>
      <c r="E12656">
        <v>152492</v>
      </c>
    </row>
    <row r="12657" spans="1:5" hidden="1">
      <c r="A12657">
        <v>2011</v>
      </c>
      <c r="B12657" t="s">
        <v>6</v>
      </c>
      <c r="C12657" t="s">
        <v>23</v>
      </c>
      <c r="D12657" t="s">
        <v>40</v>
      </c>
      <c r="E12657">
        <v>26609</v>
      </c>
    </row>
    <row r="12658" spans="1:5" hidden="1">
      <c r="A12658">
        <v>2011</v>
      </c>
      <c r="B12658" t="s">
        <v>6</v>
      </c>
      <c r="C12658" t="s">
        <v>23</v>
      </c>
      <c r="D12658" t="s">
        <v>41</v>
      </c>
      <c r="E12658">
        <v>3894</v>
      </c>
    </row>
    <row r="12659" spans="1:5" hidden="1">
      <c r="A12659">
        <v>2011</v>
      </c>
      <c r="B12659" t="s">
        <v>6</v>
      </c>
      <c r="C12659" t="s">
        <v>23</v>
      </c>
      <c r="D12659" t="s">
        <v>42</v>
      </c>
      <c r="E12659">
        <v>-24607</v>
      </c>
    </row>
    <row r="12660" spans="1:5" hidden="1">
      <c r="A12660">
        <v>2011</v>
      </c>
      <c r="B12660" t="s">
        <v>6</v>
      </c>
      <c r="C12660" t="s">
        <v>23</v>
      </c>
      <c r="D12660" t="s">
        <v>43</v>
      </c>
      <c r="E12660">
        <v>47322</v>
      </c>
    </row>
    <row r="12661" spans="1:5" hidden="1">
      <c r="A12661">
        <v>2011</v>
      </c>
      <c r="B12661" t="s">
        <v>6</v>
      </c>
      <c r="C12661" t="s">
        <v>23</v>
      </c>
      <c r="D12661" t="s">
        <v>44</v>
      </c>
      <c r="E12661">
        <v>43291</v>
      </c>
    </row>
    <row r="12662" spans="1:5" hidden="1">
      <c r="A12662">
        <v>2011</v>
      </c>
      <c r="B12662" t="s">
        <v>6</v>
      </c>
      <c r="C12662" t="s">
        <v>23</v>
      </c>
      <c r="D12662" t="s">
        <v>45</v>
      </c>
      <c r="E12662">
        <v>1464209</v>
      </c>
    </row>
    <row r="12663" spans="1:5" hidden="1">
      <c r="A12663">
        <v>2011</v>
      </c>
      <c r="B12663" t="s">
        <v>6</v>
      </c>
      <c r="C12663" t="s">
        <v>23</v>
      </c>
      <c r="D12663" t="s">
        <v>46</v>
      </c>
      <c r="E12663">
        <v>1421281</v>
      </c>
    </row>
    <row r="12664" spans="1:5" hidden="1">
      <c r="A12664">
        <v>2011</v>
      </c>
      <c r="B12664" t="s">
        <v>6</v>
      </c>
      <c r="C12664" t="s">
        <v>23</v>
      </c>
      <c r="D12664" t="s">
        <v>47</v>
      </c>
      <c r="E12664">
        <v>42928</v>
      </c>
    </row>
    <row r="12665" spans="1:5" hidden="1">
      <c r="A12665">
        <v>2011</v>
      </c>
      <c r="B12665" t="s">
        <v>6</v>
      </c>
      <c r="C12665" t="s">
        <v>23</v>
      </c>
      <c r="D12665" t="s">
        <v>48</v>
      </c>
      <c r="E12665">
        <v>6104590</v>
      </c>
    </row>
    <row r="12666" spans="1:5" hidden="1">
      <c r="A12666">
        <v>2011</v>
      </c>
      <c r="B12666" t="s">
        <v>6</v>
      </c>
      <c r="C12666" t="s">
        <v>23</v>
      </c>
      <c r="D12666" t="s">
        <v>49</v>
      </c>
      <c r="E12666">
        <v>1921775</v>
      </c>
    </row>
    <row r="12667" spans="1:5" hidden="1">
      <c r="A12667">
        <v>2011</v>
      </c>
      <c r="B12667" t="s">
        <v>6</v>
      </c>
      <c r="C12667" t="s">
        <v>23</v>
      </c>
      <c r="D12667" t="s">
        <v>50</v>
      </c>
      <c r="E12667">
        <v>1284652</v>
      </c>
    </row>
    <row r="12668" spans="1:5" hidden="1">
      <c r="A12668">
        <v>2011</v>
      </c>
      <c r="B12668" t="s">
        <v>6</v>
      </c>
      <c r="C12668" t="s">
        <v>23</v>
      </c>
      <c r="D12668" t="s">
        <v>51</v>
      </c>
      <c r="E12668">
        <v>84126</v>
      </c>
    </row>
    <row r="12669" spans="1:5" hidden="1">
      <c r="A12669">
        <v>2011</v>
      </c>
      <c r="B12669" t="s">
        <v>6</v>
      </c>
      <c r="C12669" t="s">
        <v>23</v>
      </c>
      <c r="D12669" t="s">
        <v>52</v>
      </c>
      <c r="E12669">
        <v>577605</v>
      </c>
    </row>
    <row r="12670" spans="1:5" hidden="1">
      <c r="A12670">
        <v>2011</v>
      </c>
      <c r="B12670" t="s">
        <v>6</v>
      </c>
      <c r="C12670" t="s">
        <v>23</v>
      </c>
      <c r="D12670" t="s">
        <v>53</v>
      </c>
      <c r="E12670">
        <v>-24607</v>
      </c>
    </row>
    <row r="12671" spans="1:5" hidden="1">
      <c r="A12671">
        <v>2011</v>
      </c>
      <c r="B12671" t="s">
        <v>6</v>
      </c>
      <c r="C12671" t="s">
        <v>23</v>
      </c>
      <c r="D12671" t="s">
        <v>54</v>
      </c>
      <c r="E12671">
        <v>0</v>
      </c>
    </row>
    <row r="12672" spans="1:5" hidden="1">
      <c r="A12672">
        <v>2011</v>
      </c>
      <c r="B12672" t="s">
        <v>6</v>
      </c>
      <c r="C12672" t="s">
        <v>23</v>
      </c>
      <c r="D12672" t="s">
        <v>55</v>
      </c>
      <c r="E12672">
        <v>2329921</v>
      </c>
    </row>
    <row r="12673" spans="1:5" hidden="1">
      <c r="A12673">
        <v>2011</v>
      </c>
      <c r="B12673" t="s">
        <v>6</v>
      </c>
      <c r="C12673" t="s">
        <v>23</v>
      </c>
      <c r="D12673" t="s">
        <v>56</v>
      </c>
      <c r="E12673">
        <v>1852894</v>
      </c>
    </row>
    <row r="12674" spans="1:5" hidden="1">
      <c r="A12674">
        <v>2011</v>
      </c>
      <c r="B12674" t="s">
        <v>6</v>
      </c>
      <c r="C12674" t="s">
        <v>23</v>
      </c>
      <c r="D12674" t="s">
        <v>57</v>
      </c>
      <c r="E12674">
        <v>1550547</v>
      </c>
    </row>
    <row r="12675" spans="1:5" hidden="1">
      <c r="A12675">
        <v>2011</v>
      </c>
      <c r="B12675" t="s">
        <v>6</v>
      </c>
      <c r="C12675" t="s">
        <v>23</v>
      </c>
      <c r="D12675" t="s">
        <v>58</v>
      </c>
      <c r="E12675">
        <v>302347</v>
      </c>
    </row>
    <row r="12676" spans="1:5" hidden="1">
      <c r="A12676">
        <v>2011</v>
      </c>
      <c r="B12676" t="s">
        <v>6</v>
      </c>
      <c r="C12676" t="s">
        <v>23</v>
      </c>
      <c r="D12676" t="s">
        <v>59</v>
      </c>
      <c r="E12676">
        <v>1395612</v>
      </c>
    </row>
    <row r="12677" spans="1:5" hidden="1">
      <c r="A12677">
        <v>2011</v>
      </c>
      <c r="B12677" t="s">
        <v>6</v>
      </c>
      <c r="C12677" t="s">
        <v>23</v>
      </c>
      <c r="D12677" t="s">
        <v>60</v>
      </c>
      <c r="E12677">
        <v>184747</v>
      </c>
    </row>
    <row r="12678" spans="1:5" hidden="1">
      <c r="A12678">
        <v>2011</v>
      </c>
      <c r="B12678" t="s">
        <v>6</v>
      </c>
      <c r="C12678" t="s">
        <v>23</v>
      </c>
      <c r="D12678" t="s">
        <v>61</v>
      </c>
      <c r="E12678">
        <v>179402</v>
      </c>
    </row>
    <row r="12679" spans="1:5" hidden="1">
      <c r="A12679">
        <v>2011</v>
      </c>
      <c r="B12679" t="s">
        <v>6</v>
      </c>
      <c r="C12679" t="s">
        <v>23</v>
      </c>
      <c r="D12679" t="s">
        <v>62</v>
      </c>
      <c r="E12679">
        <v>22144</v>
      </c>
    </row>
    <row r="12680" spans="1:5" hidden="1">
      <c r="A12680">
        <v>2011</v>
      </c>
      <c r="B12680" t="s">
        <v>6</v>
      </c>
      <c r="C12680" t="s">
        <v>23</v>
      </c>
      <c r="D12680" t="s">
        <v>63</v>
      </c>
      <c r="E12680">
        <v>0</v>
      </c>
    </row>
    <row r="12681" spans="1:5" hidden="1">
      <c r="A12681">
        <v>2011</v>
      </c>
      <c r="B12681" t="s">
        <v>6</v>
      </c>
      <c r="C12681" t="s">
        <v>23</v>
      </c>
      <c r="D12681" t="s">
        <v>64</v>
      </c>
      <c r="E12681">
        <v>848719</v>
      </c>
    </row>
    <row r="12682" spans="1:5" hidden="1">
      <c r="A12682">
        <v>2011</v>
      </c>
      <c r="B12682" t="s">
        <v>6</v>
      </c>
      <c r="C12682" t="s">
        <v>23</v>
      </c>
      <c r="D12682" t="s">
        <v>65</v>
      </c>
      <c r="E12682">
        <v>160600</v>
      </c>
    </row>
    <row r="12683" spans="1:5" hidden="1">
      <c r="A12683">
        <v>2011</v>
      </c>
      <c r="B12683" t="s">
        <v>6</v>
      </c>
      <c r="C12683" t="s">
        <v>23</v>
      </c>
      <c r="D12683" t="s">
        <v>66</v>
      </c>
      <c r="E12683">
        <v>73002</v>
      </c>
    </row>
    <row r="12684" spans="1:5" hidden="1">
      <c r="A12684">
        <v>2011</v>
      </c>
      <c r="B12684" t="s">
        <v>6</v>
      </c>
      <c r="C12684" t="s">
        <v>23</v>
      </c>
      <c r="D12684" t="s">
        <v>67</v>
      </c>
      <c r="E12684">
        <v>435867</v>
      </c>
    </row>
    <row r="12685" spans="1:5" hidden="1">
      <c r="A12685">
        <v>2011</v>
      </c>
      <c r="B12685" t="s">
        <v>6</v>
      </c>
      <c r="C12685" t="s">
        <v>23</v>
      </c>
      <c r="D12685" t="s">
        <v>68</v>
      </c>
      <c r="E12685">
        <v>3752</v>
      </c>
    </row>
    <row r="12686" spans="1:5" hidden="1">
      <c r="A12686">
        <v>2011</v>
      </c>
      <c r="B12686" t="s">
        <v>6</v>
      </c>
      <c r="C12686" t="s">
        <v>23</v>
      </c>
      <c r="D12686" t="s">
        <v>69</v>
      </c>
      <c r="E12686">
        <v>1002</v>
      </c>
    </row>
    <row r="12687" spans="1:5" hidden="1">
      <c r="A12687">
        <v>2011</v>
      </c>
      <c r="B12687" t="s">
        <v>6</v>
      </c>
      <c r="C12687" t="s">
        <v>23</v>
      </c>
      <c r="D12687" t="s">
        <v>70</v>
      </c>
      <c r="E12687">
        <v>431113</v>
      </c>
    </row>
    <row r="12688" spans="1:5" hidden="1">
      <c r="A12688">
        <v>2011</v>
      </c>
      <c r="B12688" t="s">
        <v>6</v>
      </c>
      <c r="C12688" t="s">
        <v>23</v>
      </c>
      <c r="D12688" t="s">
        <v>71</v>
      </c>
      <c r="E12688">
        <v>344</v>
      </c>
    </row>
    <row r="12689" spans="1:5" hidden="1">
      <c r="A12689">
        <v>2011</v>
      </c>
      <c r="B12689" t="s">
        <v>6</v>
      </c>
      <c r="C12689" t="s">
        <v>23</v>
      </c>
      <c r="D12689" t="s">
        <v>72</v>
      </c>
      <c r="E12689">
        <v>24466973</v>
      </c>
    </row>
    <row r="12690" spans="1:5" hidden="1">
      <c r="A12690">
        <v>2011</v>
      </c>
      <c r="B12690" t="s">
        <v>6</v>
      </c>
      <c r="C12690" t="s">
        <v>23</v>
      </c>
      <c r="D12690" t="s">
        <v>73</v>
      </c>
      <c r="E12690">
        <v>15170829</v>
      </c>
    </row>
    <row r="12691" spans="1:5" hidden="1">
      <c r="A12691">
        <v>2011</v>
      </c>
      <c r="B12691" t="s">
        <v>6</v>
      </c>
      <c r="C12691" t="s">
        <v>23</v>
      </c>
      <c r="D12691" t="s">
        <v>74</v>
      </c>
      <c r="E12691">
        <v>13242998</v>
      </c>
    </row>
    <row r="12692" spans="1:5" hidden="1">
      <c r="A12692">
        <v>2011</v>
      </c>
      <c r="B12692" t="s">
        <v>6</v>
      </c>
      <c r="C12692" t="s">
        <v>23</v>
      </c>
      <c r="D12692" t="s">
        <v>75</v>
      </c>
      <c r="E12692">
        <v>1927831</v>
      </c>
    </row>
    <row r="12693" spans="1:5" hidden="1">
      <c r="A12693">
        <v>2011</v>
      </c>
      <c r="B12693" t="s">
        <v>6</v>
      </c>
      <c r="C12693" t="s">
        <v>23</v>
      </c>
      <c r="D12693" t="s">
        <v>76</v>
      </c>
      <c r="E12693">
        <v>5118563</v>
      </c>
    </row>
    <row r="12694" spans="1:5" hidden="1">
      <c r="A12694">
        <v>2011</v>
      </c>
      <c r="B12694" t="s">
        <v>6</v>
      </c>
      <c r="C12694" t="s">
        <v>23</v>
      </c>
      <c r="D12694" t="s">
        <v>77</v>
      </c>
      <c r="E12694">
        <v>3943012</v>
      </c>
    </row>
    <row r="12695" spans="1:5" hidden="1">
      <c r="A12695">
        <v>2011</v>
      </c>
      <c r="B12695" t="s">
        <v>6</v>
      </c>
      <c r="C12695" t="s">
        <v>23</v>
      </c>
      <c r="D12695" t="s">
        <v>78</v>
      </c>
      <c r="E12695">
        <v>4535565</v>
      </c>
    </row>
    <row r="12696" spans="1:5" hidden="1">
      <c r="A12696">
        <v>2011</v>
      </c>
      <c r="B12696" t="s">
        <v>6</v>
      </c>
      <c r="C12696" t="s">
        <v>23</v>
      </c>
      <c r="D12696" t="s">
        <v>79</v>
      </c>
      <c r="E12696">
        <v>580139</v>
      </c>
    </row>
    <row r="12697" spans="1:5" hidden="1">
      <c r="A12697">
        <v>2011</v>
      </c>
      <c r="B12697" t="s">
        <v>6</v>
      </c>
      <c r="C12697" t="s">
        <v>23</v>
      </c>
      <c r="D12697" t="s">
        <v>80</v>
      </c>
      <c r="E12697">
        <v>2859</v>
      </c>
    </row>
    <row r="12698" spans="1:5" hidden="1">
      <c r="A12698">
        <v>2011</v>
      </c>
      <c r="B12698" t="s">
        <v>6</v>
      </c>
      <c r="C12698" t="s">
        <v>81</v>
      </c>
      <c r="D12698" t="s">
        <v>24</v>
      </c>
      <c r="E12698">
        <v>8504085</v>
      </c>
    </row>
    <row r="12699" spans="1:5" hidden="1">
      <c r="A12699">
        <v>2011</v>
      </c>
      <c r="B12699" t="s">
        <v>6</v>
      </c>
      <c r="C12699" t="s">
        <v>81</v>
      </c>
      <c r="D12699" t="s">
        <v>25</v>
      </c>
      <c r="E12699">
        <v>7135307</v>
      </c>
    </row>
    <row r="12700" spans="1:5" hidden="1">
      <c r="A12700">
        <v>2011</v>
      </c>
      <c r="B12700" t="s">
        <v>6</v>
      </c>
      <c r="C12700" t="s">
        <v>81</v>
      </c>
      <c r="D12700" t="s">
        <v>26</v>
      </c>
      <c r="E12700">
        <v>1368777</v>
      </c>
    </row>
    <row r="12701" spans="1:5" hidden="1">
      <c r="A12701">
        <v>2011</v>
      </c>
      <c r="B12701" t="s">
        <v>6</v>
      </c>
      <c r="C12701" t="s">
        <v>81</v>
      </c>
      <c r="D12701" t="s">
        <v>27</v>
      </c>
      <c r="E12701">
        <v>2509094</v>
      </c>
    </row>
    <row r="12702" spans="1:5" hidden="1">
      <c r="A12702">
        <v>2011</v>
      </c>
      <c r="B12702" t="s">
        <v>6</v>
      </c>
      <c r="C12702" t="s">
        <v>81</v>
      </c>
      <c r="D12702" t="s">
        <v>28</v>
      </c>
      <c r="E12702">
        <v>2259240</v>
      </c>
    </row>
    <row r="12703" spans="1:5" hidden="1">
      <c r="A12703">
        <v>2011</v>
      </c>
      <c r="B12703" t="s">
        <v>6</v>
      </c>
      <c r="C12703" t="s">
        <v>81</v>
      </c>
      <c r="D12703" t="s">
        <v>82</v>
      </c>
      <c r="E12703">
        <v>1385087</v>
      </c>
    </row>
    <row r="12704" spans="1:5" hidden="1">
      <c r="A12704">
        <v>2011</v>
      </c>
      <c r="B12704" t="s">
        <v>6</v>
      </c>
      <c r="C12704" t="s">
        <v>81</v>
      </c>
      <c r="D12704" t="s">
        <v>83</v>
      </c>
      <c r="E12704">
        <v>1786</v>
      </c>
    </row>
    <row r="12705" spans="1:5" hidden="1">
      <c r="A12705">
        <v>2011</v>
      </c>
      <c r="B12705" t="s">
        <v>6</v>
      </c>
      <c r="C12705" t="s">
        <v>81</v>
      </c>
      <c r="D12705" t="s">
        <v>84</v>
      </c>
      <c r="E12705">
        <v>872367</v>
      </c>
    </row>
    <row r="12706" spans="1:5" hidden="1">
      <c r="A12706">
        <v>2011</v>
      </c>
      <c r="B12706" t="s">
        <v>6</v>
      </c>
      <c r="C12706" t="s">
        <v>81</v>
      </c>
      <c r="D12706" t="s">
        <v>85</v>
      </c>
      <c r="E12706">
        <v>2277998</v>
      </c>
    </row>
    <row r="12707" spans="1:5" hidden="1">
      <c r="A12707">
        <v>2011</v>
      </c>
      <c r="B12707" t="s">
        <v>6</v>
      </c>
      <c r="C12707" t="s">
        <v>81</v>
      </c>
      <c r="D12707" t="s">
        <v>29</v>
      </c>
      <c r="E12707">
        <v>249854</v>
      </c>
    </row>
    <row r="12708" spans="1:5" hidden="1">
      <c r="A12708">
        <v>2011</v>
      </c>
      <c r="B12708" t="s">
        <v>6</v>
      </c>
      <c r="C12708" t="s">
        <v>81</v>
      </c>
      <c r="D12708" t="s">
        <v>30</v>
      </c>
      <c r="E12708">
        <v>486924</v>
      </c>
    </row>
    <row r="12709" spans="1:5" hidden="1">
      <c r="A12709">
        <v>2011</v>
      </c>
      <c r="B12709" t="s">
        <v>6</v>
      </c>
      <c r="C12709" t="s">
        <v>81</v>
      </c>
      <c r="D12709" t="s">
        <v>31</v>
      </c>
      <c r="E12709">
        <v>11843</v>
      </c>
    </row>
    <row r="12710" spans="1:5" hidden="1">
      <c r="A12710">
        <v>2011</v>
      </c>
      <c r="B12710" t="s">
        <v>6</v>
      </c>
      <c r="C12710" t="s">
        <v>81</v>
      </c>
      <c r="D12710" t="s">
        <v>32</v>
      </c>
      <c r="E12710">
        <v>475081</v>
      </c>
    </row>
    <row r="12711" spans="1:5" hidden="1">
      <c r="A12711">
        <v>2011</v>
      </c>
      <c r="B12711" t="s">
        <v>6</v>
      </c>
      <c r="C12711" t="s">
        <v>81</v>
      </c>
      <c r="D12711" t="s">
        <v>33</v>
      </c>
      <c r="E12711">
        <v>2743845</v>
      </c>
    </row>
    <row r="12712" spans="1:5" hidden="1">
      <c r="A12712">
        <v>2011</v>
      </c>
      <c r="B12712" t="s">
        <v>6</v>
      </c>
      <c r="C12712" t="s">
        <v>81</v>
      </c>
      <c r="D12712" t="s">
        <v>34</v>
      </c>
      <c r="E12712">
        <v>1203595</v>
      </c>
    </row>
    <row r="12713" spans="1:5" hidden="1">
      <c r="A12713">
        <v>2011</v>
      </c>
      <c r="B12713" t="s">
        <v>6</v>
      </c>
      <c r="C12713" t="s">
        <v>81</v>
      </c>
      <c r="D12713" t="s">
        <v>35</v>
      </c>
      <c r="E12713">
        <v>1465122</v>
      </c>
    </row>
    <row r="12714" spans="1:5" hidden="1">
      <c r="A12714">
        <v>2011</v>
      </c>
      <c r="B12714" t="s">
        <v>6</v>
      </c>
      <c r="C12714" t="s">
        <v>81</v>
      </c>
      <c r="D12714" t="s">
        <v>36</v>
      </c>
      <c r="E12714">
        <v>1453766</v>
      </c>
    </row>
    <row r="12715" spans="1:5" hidden="1">
      <c r="A12715">
        <v>2011</v>
      </c>
      <c r="B12715" t="s">
        <v>6</v>
      </c>
      <c r="C12715" t="s">
        <v>81</v>
      </c>
      <c r="D12715" t="s">
        <v>37</v>
      </c>
      <c r="E12715">
        <v>556228</v>
      </c>
    </row>
    <row r="12716" spans="1:5" hidden="1">
      <c r="A12716">
        <v>2011</v>
      </c>
      <c r="B12716" t="s">
        <v>6</v>
      </c>
      <c r="C12716" t="s">
        <v>81</v>
      </c>
      <c r="D12716" t="s">
        <v>38</v>
      </c>
      <c r="E12716">
        <v>897538</v>
      </c>
    </row>
    <row r="12717" spans="1:5" hidden="1">
      <c r="A12717">
        <v>2011</v>
      </c>
      <c r="B12717" t="s">
        <v>6</v>
      </c>
      <c r="C12717" t="s">
        <v>81</v>
      </c>
      <c r="D12717" t="s">
        <v>39</v>
      </c>
      <c r="E12717">
        <v>16584</v>
      </c>
    </row>
    <row r="12718" spans="1:5" hidden="1">
      <c r="A12718">
        <v>2011</v>
      </c>
      <c r="B12718" t="s">
        <v>6</v>
      </c>
      <c r="C12718" t="s">
        <v>81</v>
      </c>
      <c r="D12718" t="s">
        <v>40</v>
      </c>
      <c r="E12718">
        <v>26609</v>
      </c>
    </row>
    <row r="12719" spans="1:5" hidden="1">
      <c r="A12719">
        <v>2011</v>
      </c>
      <c r="B12719" t="s">
        <v>6</v>
      </c>
      <c r="C12719" t="s">
        <v>81</v>
      </c>
      <c r="D12719" t="s">
        <v>41</v>
      </c>
      <c r="E12719">
        <v>3894</v>
      </c>
    </row>
    <row r="12720" spans="1:5" hidden="1">
      <c r="A12720">
        <v>2011</v>
      </c>
      <c r="B12720" t="s">
        <v>6</v>
      </c>
      <c r="C12720" t="s">
        <v>81</v>
      </c>
      <c r="D12720" t="s">
        <v>42</v>
      </c>
      <c r="E12720">
        <v>-24607</v>
      </c>
    </row>
    <row r="12721" spans="1:5" hidden="1">
      <c r="A12721">
        <v>2011</v>
      </c>
      <c r="B12721" t="s">
        <v>6</v>
      </c>
      <c r="C12721" t="s">
        <v>81</v>
      </c>
      <c r="D12721" t="s">
        <v>43</v>
      </c>
      <c r="E12721">
        <v>47322</v>
      </c>
    </row>
    <row r="12722" spans="1:5" hidden="1">
      <c r="A12722">
        <v>2011</v>
      </c>
      <c r="B12722" t="s">
        <v>6</v>
      </c>
      <c r="C12722" t="s">
        <v>81</v>
      </c>
      <c r="D12722" t="s">
        <v>44</v>
      </c>
      <c r="E12722">
        <v>43291</v>
      </c>
    </row>
    <row r="12723" spans="1:5" hidden="1">
      <c r="A12723">
        <v>2011</v>
      </c>
      <c r="B12723" t="s">
        <v>6</v>
      </c>
      <c r="C12723" t="s">
        <v>81</v>
      </c>
      <c r="D12723" t="s">
        <v>45</v>
      </c>
      <c r="E12723">
        <v>1464209</v>
      </c>
    </row>
    <row r="12724" spans="1:5" hidden="1">
      <c r="A12724">
        <v>2011</v>
      </c>
      <c r="B12724" t="s">
        <v>6</v>
      </c>
      <c r="C12724" t="s">
        <v>81</v>
      </c>
      <c r="D12724" t="s">
        <v>46</v>
      </c>
      <c r="E12724">
        <v>1421281</v>
      </c>
    </row>
    <row r="12725" spans="1:5" hidden="1">
      <c r="A12725">
        <v>2011</v>
      </c>
      <c r="B12725" t="s">
        <v>6</v>
      </c>
      <c r="C12725" t="s">
        <v>81</v>
      </c>
      <c r="D12725" t="s">
        <v>47</v>
      </c>
      <c r="E12725">
        <v>42928</v>
      </c>
    </row>
    <row r="12726" spans="1:5" hidden="1">
      <c r="A12726">
        <v>2011</v>
      </c>
      <c r="B12726" t="s">
        <v>6</v>
      </c>
      <c r="C12726" t="s">
        <v>81</v>
      </c>
      <c r="D12726" t="s">
        <v>48</v>
      </c>
      <c r="E12726">
        <v>6158104</v>
      </c>
    </row>
    <row r="12727" spans="1:5" hidden="1">
      <c r="A12727">
        <v>2011</v>
      </c>
      <c r="B12727" t="s">
        <v>6</v>
      </c>
      <c r="C12727" t="s">
        <v>81</v>
      </c>
      <c r="D12727" t="s">
        <v>49</v>
      </c>
      <c r="E12727">
        <v>1921775</v>
      </c>
    </row>
    <row r="12728" spans="1:5" hidden="1">
      <c r="A12728">
        <v>2011</v>
      </c>
      <c r="B12728" t="s">
        <v>6</v>
      </c>
      <c r="C12728" t="s">
        <v>81</v>
      </c>
      <c r="D12728" t="s">
        <v>50</v>
      </c>
      <c r="E12728">
        <v>1284652</v>
      </c>
    </row>
    <row r="12729" spans="1:5" hidden="1">
      <c r="A12729">
        <v>2011</v>
      </c>
      <c r="B12729" t="s">
        <v>6</v>
      </c>
      <c r="C12729" t="s">
        <v>81</v>
      </c>
      <c r="D12729" t="s">
        <v>51</v>
      </c>
      <c r="E12729">
        <v>84126</v>
      </c>
    </row>
    <row r="12730" spans="1:5" hidden="1">
      <c r="A12730">
        <v>2011</v>
      </c>
      <c r="B12730" t="s">
        <v>6</v>
      </c>
      <c r="C12730" t="s">
        <v>81</v>
      </c>
      <c r="D12730" t="s">
        <v>52</v>
      </c>
      <c r="E12730">
        <v>577605</v>
      </c>
    </row>
    <row r="12731" spans="1:5" hidden="1">
      <c r="A12731">
        <v>2011</v>
      </c>
      <c r="B12731" t="s">
        <v>6</v>
      </c>
      <c r="C12731" t="s">
        <v>81</v>
      </c>
      <c r="D12731" t="s">
        <v>53</v>
      </c>
      <c r="E12731">
        <v>-24607</v>
      </c>
    </row>
    <row r="12732" spans="1:5" hidden="1">
      <c r="A12732">
        <v>2011</v>
      </c>
      <c r="B12732" t="s">
        <v>6</v>
      </c>
      <c r="C12732" t="s">
        <v>81</v>
      </c>
      <c r="D12732" t="s">
        <v>54</v>
      </c>
      <c r="E12732">
        <v>0</v>
      </c>
    </row>
    <row r="12733" spans="1:5" hidden="1">
      <c r="A12733">
        <v>2011</v>
      </c>
      <c r="B12733" t="s">
        <v>6</v>
      </c>
      <c r="C12733" t="s">
        <v>81</v>
      </c>
      <c r="D12733" t="s">
        <v>55</v>
      </c>
      <c r="E12733">
        <v>2383435</v>
      </c>
    </row>
    <row r="12734" spans="1:5" hidden="1">
      <c r="A12734">
        <v>2011</v>
      </c>
      <c r="B12734" t="s">
        <v>6</v>
      </c>
      <c r="C12734" t="s">
        <v>81</v>
      </c>
      <c r="D12734" t="s">
        <v>56</v>
      </c>
      <c r="E12734">
        <v>1852894</v>
      </c>
    </row>
    <row r="12735" spans="1:5" hidden="1">
      <c r="A12735">
        <v>2011</v>
      </c>
      <c r="B12735" t="s">
        <v>6</v>
      </c>
      <c r="C12735" t="s">
        <v>81</v>
      </c>
      <c r="D12735" t="s">
        <v>57</v>
      </c>
      <c r="E12735">
        <v>1550547</v>
      </c>
    </row>
    <row r="12736" spans="1:5" hidden="1">
      <c r="A12736">
        <v>2011</v>
      </c>
      <c r="B12736" t="s">
        <v>6</v>
      </c>
      <c r="C12736" t="s">
        <v>81</v>
      </c>
      <c r="D12736" t="s">
        <v>58</v>
      </c>
      <c r="E12736">
        <v>302347</v>
      </c>
    </row>
    <row r="12737" spans="1:5" hidden="1">
      <c r="A12737">
        <v>2011</v>
      </c>
      <c r="B12737" t="s">
        <v>6</v>
      </c>
      <c r="C12737" t="s">
        <v>81</v>
      </c>
      <c r="D12737" t="s">
        <v>59</v>
      </c>
      <c r="E12737">
        <v>1879718</v>
      </c>
    </row>
    <row r="12738" spans="1:5" hidden="1">
      <c r="A12738">
        <v>2011</v>
      </c>
      <c r="B12738" t="s">
        <v>6</v>
      </c>
      <c r="C12738" t="s">
        <v>81</v>
      </c>
      <c r="D12738" t="s">
        <v>60</v>
      </c>
      <c r="E12738">
        <v>184747</v>
      </c>
    </row>
    <row r="12739" spans="1:5" hidden="1">
      <c r="A12739">
        <v>2011</v>
      </c>
      <c r="B12739" t="s">
        <v>6</v>
      </c>
      <c r="C12739" t="s">
        <v>81</v>
      </c>
      <c r="D12739" t="s">
        <v>61</v>
      </c>
      <c r="E12739">
        <v>179402</v>
      </c>
    </row>
    <row r="12740" spans="1:5" hidden="1">
      <c r="A12740">
        <v>2011</v>
      </c>
      <c r="B12740" t="s">
        <v>6</v>
      </c>
      <c r="C12740" t="s">
        <v>81</v>
      </c>
      <c r="D12740" t="s">
        <v>62</v>
      </c>
      <c r="E12740">
        <v>259882</v>
      </c>
    </row>
    <row r="12741" spans="1:5" hidden="1">
      <c r="A12741">
        <v>2011</v>
      </c>
      <c r="B12741" t="s">
        <v>6</v>
      </c>
      <c r="C12741" t="s">
        <v>81</v>
      </c>
      <c r="D12741" t="s">
        <v>64</v>
      </c>
      <c r="E12741">
        <v>1255687</v>
      </c>
    </row>
    <row r="12742" spans="1:5" hidden="1">
      <c r="A12742">
        <v>2011</v>
      </c>
      <c r="B12742" t="s">
        <v>6</v>
      </c>
      <c r="C12742" t="s">
        <v>81</v>
      </c>
      <c r="D12742" t="s">
        <v>66</v>
      </c>
      <c r="E12742">
        <v>73002</v>
      </c>
    </row>
    <row r="12743" spans="1:5" hidden="1">
      <c r="A12743">
        <v>2011</v>
      </c>
      <c r="B12743" t="s">
        <v>6</v>
      </c>
      <c r="C12743" t="s">
        <v>81</v>
      </c>
      <c r="D12743" t="s">
        <v>67</v>
      </c>
      <c r="E12743">
        <v>864874</v>
      </c>
    </row>
    <row r="12744" spans="1:5" hidden="1">
      <c r="A12744">
        <v>2011</v>
      </c>
      <c r="B12744" t="s">
        <v>6</v>
      </c>
      <c r="C12744" t="s">
        <v>81</v>
      </c>
      <c r="D12744" t="s">
        <v>68</v>
      </c>
      <c r="E12744">
        <v>3752</v>
      </c>
    </row>
    <row r="12745" spans="1:5" hidden="1">
      <c r="A12745">
        <v>2011</v>
      </c>
      <c r="B12745" t="s">
        <v>6</v>
      </c>
      <c r="C12745" t="s">
        <v>81</v>
      </c>
      <c r="D12745" t="s">
        <v>69</v>
      </c>
      <c r="E12745">
        <v>438384</v>
      </c>
    </row>
    <row r="12746" spans="1:5" hidden="1">
      <c r="A12746">
        <v>2011</v>
      </c>
      <c r="B12746" t="s">
        <v>6</v>
      </c>
      <c r="C12746" t="s">
        <v>81</v>
      </c>
      <c r="D12746" t="s">
        <v>70</v>
      </c>
      <c r="E12746">
        <v>422738</v>
      </c>
    </row>
    <row r="12747" spans="1:5" hidden="1">
      <c r="A12747">
        <v>2011</v>
      </c>
      <c r="B12747" t="s">
        <v>6</v>
      </c>
      <c r="C12747" t="s">
        <v>81</v>
      </c>
      <c r="D12747" t="s">
        <v>86</v>
      </c>
      <c r="E12747">
        <v>41306235</v>
      </c>
    </row>
    <row r="12748" spans="1:5" hidden="1">
      <c r="A12748">
        <v>2011</v>
      </c>
      <c r="B12748" t="s">
        <v>6</v>
      </c>
      <c r="C12748" t="s">
        <v>81</v>
      </c>
      <c r="D12748" t="s">
        <v>87</v>
      </c>
      <c r="E12748">
        <v>35582980</v>
      </c>
    </row>
    <row r="12749" spans="1:5" hidden="1">
      <c r="A12749">
        <v>2011</v>
      </c>
      <c r="B12749" t="s">
        <v>6</v>
      </c>
      <c r="C12749" t="s">
        <v>81</v>
      </c>
      <c r="D12749" t="s">
        <v>88</v>
      </c>
      <c r="E12749">
        <v>2126787</v>
      </c>
    </row>
    <row r="12750" spans="1:5" hidden="1">
      <c r="A12750">
        <v>2011</v>
      </c>
      <c r="B12750" t="s">
        <v>6</v>
      </c>
      <c r="C12750" t="s">
        <v>81</v>
      </c>
      <c r="D12750" t="s">
        <v>89</v>
      </c>
      <c r="E12750">
        <v>3596468</v>
      </c>
    </row>
    <row r="12751" spans="1:5" hidden="1">
      <c r="A12751">
        <v>2011</v>
      </c>
      <c r="B12751" t="s">
        <v>6</v>
      </c>
      <c r="C12751" t="s">
        <v>81</v>
      </c>
      <c r="D12751" t="s">
        <v>77</v>
      </c>
      <c r="E12751">
        <v>3943012</v>
      </c>
    </row>
    <row r="12752" spans="1:5" hidden="1">
      <c r="A12752">
        <v>2011</v>
      </c>
      <c r="B12752" t="s">
        <v>90</v>
      </c>
      <c r="C12752" t="s">
        <v>7</v>
      </c>
      <c r="D12752" t="s">
        <v>263</v>
      </c>
      <c r="E12752">
        <v>3703</v>
      </c>
    </row>
    <row r="12753" spans="1:6" hidden="1">
      <c r="A12753">
        <v>2011</v>
      </c>
      <c r="B12753" t="s">
        <v>90</v>
      </c>
      <c r="C12753" t="s">
        <v>7</v>
      </c>
      <c r="D12753" t="s">
        <v>8</v>
      </c>
      <c r="E12753">
        <v>0</v>
      </c>
      <c r="F12753">
        <v>20</v>
      </c>
    </row>
    <row r="12754" spans="1:6" hidden="1">
      <c r="A12754">
        <v>2011</v>
      </c>
      <c r="B12754" t="s">
        <v>90</v>
      </c>
      <c r="C12754" t="s">
        <v>7</v>
      </c>
      <c r="D12754" t="s">
        <v>9</v>
      </c>
      <c r="E12754">
        <v>0</v>
      </c>
      <c r="F12754">
        <v>20</v>
      </c>
    </row>
    <row r="12755" spans="1:6" hidden="1">
      <c r="A12755">
        <v>2011</v>
      </c>
      <c r="B12755" t="s">
        <v>90</v>
      </c>
      <c r="C12755" t="s">
        <v>10</v>
      </c>
      <c r="D12755" t="s">
        <v>11</v>
      </c>
      <c r="E12755">
        <v>1802503</v>
      </c>
    </row>
    <row r="12756" spans="1:6" hidden="1">
      <c r="A12756">
        <v>2011</v>
      </c>
      <c r="B12756" t="s">
        <v>90</v>
      </c>
      <c r="C12756" t="s">
        <v>10</v>
      </c>
      <c r="D12756" t="s">
        <v>91</v>
      </c>
      <c r="E12756">
        <v>11282906</v>
      </c>
    </row>
    <row r="12757" spans="1:6" hidden="1">
      <c r="A12757">
        <v>2011</v>
      </c>
      <c r="B12757" t="s">
        <v>90</v>
      </c>
      <c r="C12757" t="s">
        <v>10</v>
      </c>
      <c r="D12757" t="s">
        <v>92</v>
      </c>
      <c r="E12757">
        <v>8767380</v>
      </c>
    </row>
    <row r="12758" spans="1:6" hidden="1">
      <c r="A12758">
        <v>2011</v>
      </c>
      <c r="B12758" t="s">
        <v>90</v>
      </c>
      <c r="C12758" t="s">
        <v>10</v>
      </c>
      <c r="D12758" t="s">
        <v>14</v>
      </c>
      <c r="E12758">
        <v>5763863</v>
      </c>
    </row>
    <row r="12759" spans="1:6" hidden="1">
      <c r="A12759">
        <v>2011</v>
      </c>
      <c r="B12759" t="s">
        <v>90</v>
      </c>
      <c r="C12759" t="s">
        <v>10</v>
      </c>
      <c r="D12759" t="s">
        <v>17</v>
      </c>
      <c r="E12759">
        <v>5791104</v>
      </c>
    </row>
    <row r="12760" spans="1:6" hidden="1">
      <c r="A12760">
        <v>2011</v>
      </c>
      <c r="B12760" t="s">
        <v>90</v>
      </c>
      <c r="C12760" t="s">
        <v>10</v>
      </c>
      <c r="D12760" t="s">
        <v>18</v>
      </c>
      <c r="E12760">
        <v>4062994</v>
      </c>
    </row>
    <row r="12761" spans="1:6" hidden="1">
      <c r="A12761">
        <v>2011</v>
      </c>
      <c r="B12761" t="s">
        <v>90</v>
      </c>
      <c r="C12761" t="s">
        <v>10</v>
      </c>
      <c r="D12761" t="s">
        <v>19</v>
      </c>
      <c r="E12761">
        <v>3790969</v>
      </c>
    </row>
    <row r="12762" spans="1:6" hidden="1">
      <c r="A12762">
        <v>2011</v>
      </c>
      <c r="B12762" t="s">
        <v>90</v>
      </c>
      <c r="C12762" t="s">
        <v>10</v>
      </c>
      <c r="D12762" t="s">
        <v>21</v>
      </c>
      <c r="E12762">
        <v>3790969</v>
      </c>
    </row>
    <row r="12763" spans="1:6" hidden="1">
      <c r="A12763">
        <v>2011</v>
      </c>
      <c r="B12763" t="s">
        <v>90</v>
      </c>
      <c r="C12763" t="s">
        <v>10</v>
      </c>
      <c r="D12763" t="s">
        <v>22</v>
      </c>
      <c r="E12763">
        <v>906203</v>
      </c>
    </row>
    <row r="12764" spans="1:6" hidden="1">
      <c r="A12764">
        <v>2011</v>
      </c>
      <c r="B12764" t="s">
        <v>90</v>
      </c>
      <c r="C12764" t="s">
        <v>23</v>
      </c>
      <c r="D12764" t="s">
        <v>24</v>
      </c>
      <c r="E12764">
        <v>5519406</v>
      </c>
    </row>
    <row r="12765" spans="1:6" hidden="1">
      <c r="A12765">
        <v>2011</v>
      </c>
      <c r="B12765" t="s">
        <v>90</v>
      </c>
      <c r="C12765" t="s">
        <v>23</v>
      </c>
      <c r="D12765" t="s">
        <v>25</v>
      </c>
      <c r="E12765">
        <v>4653256</v>
      </c>
    </row>
    <row r="12766" spans="1:6" hidden="1">
      <c r="A12766">
        <v>2011</v>
      </c>
      <c r="B12766" t="s">
        <v>90</v>
      </c>
      <c r="C12766" t="s">
        <v>23</v>
      </c>
      <c r="D12766" t="s">
        <v>26</v>
      </c>
      <c r="E12766">
        <v>866150</v>
      </c>
    </row>
    <row r="12767" spans="1:6" hidden="1">
      <c r="A12767">
        <v>2011</v>
      </c>
      <c r="B12767" t="s">
        <v>90</v>
      </c>
      <c r="C12767" t="s">
        <v>23</v>
      </c>
      <c r="D12767" t="s">
        <v>27</v>
      </c>
      <c r="E12767">
        <v>196510</v>
      </c>
    </row>
    <row r="12768" spans="1:6" hidden="1">
      <c r="A12768">
        <v>2011</v>
      </c>
      <c r="B12768" t="s">
        <v>90</v>
      </c>
      <c r="C12768" t="s">
        <v>23</v>
      </c>
      <c r="D12768" t="s">
        <v>29</v>
      </c>
      <c r="E12768">
        <v>196510</v>
      </c>
    </row>
    <row r="12769" spans="1:5" hidden="1">
      <c r="A12769">
        <v>2011</v>
      </c>
      <c r="B12769" t="s">
        <v>90</v>
      </c>
      <c r="C12769" t="s">
        <v>23</v>
      </c>
      <c r="D12769" t="s">
        <v>33</v>
      </c>
      <c r="E12769">
        <v>2200575</v>
      </c>
    </row>
    <row r="12770" spans="1:5" hidden="1">
      <c r="A12770">
        <v>2011</v>
      </c>
      <c r="B12770" t="s">
        <v>90</v>
      </c>
      <c r="C12770" t="s">
        <v>23</v>
      </c>
      <c r="D12770" t="s">
        <v>34</v>
      </c>
      <c r="E12770">
        <v>443635</v>
      </c>
    </row>
    <row r="12771" spans="1:5" hidden="1">
      <c r="A12771">
        <v>2011</v>
      </c>
      <c r="B12771" t="s">
        <v>90</v>
      </c>
      <c r="C12771" t="s">
        <v>23</v>
      </c>
      <c r="D12771" t="s">
        <v>35</v>
      </c>
      <c r="E12771">
        <v>585139</v>
      </c>
    </row>
    <row r="12772" spans="1:5" hidden="1">
      <c r="A12772">
        <v>2011</v>
      </c>
      <c r="B12772" t="s">
        <v>90</v>
      </c>
      <c r="C12772" t="s">
        <v>23</v>
      </c>
      <c r="D12772" t="s">
        <v>36</v>
      </c>
      <c r="E12772">
        <v>1661657</v>
      </c>
    </row>
    <row r="12773" spans="1:5" hidden="1">
      <c r="A12773">
        <v>2011</v>
      </c>
      <c r="B12773" t="s">
        <v>90</v>
      </c>
      <c r="C12773" t="s">
        <v>23</v>
      </c>
      <c r="D12773" t="s">
        <v>37</v>
      </c>
      <c r="E12773">
        <v>764119</v>
      </c>
    </row>
    <row r="12774" spans="1:5" hidden="1">
      <c r="A12774">
        <v>2011</v>
      </c>
      <c r="B12774" t="s">
        <v>90</v>
      </c>
      <c r="C12774" t="s">
        <v>23</v>
      </c>
      <c r="D12774" t="s">
        <v>38</v>
      </c>
      <c r="E12774">
        <v>897538</v>
      </c>
    </row>
    <row r="12775" spans="1:5" hidden="1">
      <c r="A12775">
        <v>2011</v>
      </c>
      <c r="B12775" t="s">
        <v>90</v>
      </c>
      <c r="C12775" t="s">
        <v>23</v>
      </c>
      <c r="D12775" t="s">
        <v>39</v>
      </c>
      <c r="E12775">
        <v>66452</v>
      </c>
    </row>
    <row r="12776" spans="1:5" hidden="1">
      <c r="A12776">
        <v>2011</v>
      </c>
      <c r="B12776" t="s">
        <v>90</v>
      </c>
      <c r="C12776" t="s">
        <v>23</v>
      </c>
      <c r="D12776" t="s">
        <v>93</v>
      </c>
      <c r="E12776">
        <v>48828</v>
      </c>
    </row>
    <row r="12777" spans="1:5" hidden="1">
      <c r="A12777">
        <v>2011</v>
      </c>
      <c r="B12777" t="s">
        <v>90</v>
      </c>
      <c r="C12777" t="s">
        <v>23</v>
      </c>
      <c r="D12777" t="s">
        <v>94</v>
      </c>
      <c r="E12777">
        <v>17624</v>
      </c>
    </row>
    <row r="12778" spans="1:5" hidden="1">
      <c r="A12778">
        <v>2011</v>
      </c>
      <c r="B12778" t="s">
        <v>90</v>
      </c>
      <c r="C12778" t="s">
        <v>23</v>
      </c>
      <c r="D12778" t="s">
        <v>95</v>
      </c>
      <c r="E12778">
        <v>34492</v>
      </c>
    </row>
    <row r="12779" spans="1:5" hidden="1">
      <c r="A12779">
        <v>2011</v>
      </c>
      <c r="B12779" t="s">
        <v>90</v>
      </c>
      <c r="C12779" t="s">
        <v>23</v>
      </c>
      <c r="D12779" t="s">
        <v>96</v>
      </c>
      <c r="E12779">
        <v>31960</v>
      </c>
    </row>
    <row r="12780" spans="1:5" hidden="1">
      <c r="A12780">
        <v>2011</v>
      </c>
      <c r="B12780" t="s">
        <v>90</v>
      </c>
      <c r="C12780" t="s">
        <v>23</v>
      </c>
      <c r="D12780" t="s">
        <v>40</v>
      </c>
      <c r="E12780">
        <v>0</v>
      </c>
    </row>
    <row r="12781" spans="1:5" hidden="1">
      <c r="A12781">
        <v>2011</v>
      </c>
      <c r="B12781" t="s">
        <v>90</v>
      </c>
      <c r="C12781" t="s">
        <v>23</v>
      </c>
      <c r="D12781" t="s">
        <v>41</v>
      </c>
      <c r="E12781">
        <v>0</v>
      </c>
    </row>
    <row r="12782" spans="1:5" hidden="1">
      <c r="A12782">
        <v>2011</v>
      </c>
      <c r="B12782" t="s">
        <v>90</v>
      </c>
      <c r="C12782" t="s">
        <v>23</v>
      </c>
      <c r="D12782" t="s">
        <v>42</v>
      </c>
      <c r="E12782">
        <v>0</v>
      </c>
    </row>
    <row r="12783" spans="1:5" hidden="1">
      <c r="A12783">
        <v>2011</v>
      </c>
      <c r="B12783" t="s">
        <v>90</v>
      </c>
      <c r="C12783" t="s">
        <v>23</v>
      </c>
      <c r="D12783" t="s">
        <v>43</v>
      </c>
      <c r="E12783">
        <v>0</v>
      </c>
    </row>
    <row r="12784" spans="1:5" hidden="1">
      <c r="A12784">
        <v>2011</v>
      </c>
      <c r="B12784" t="s">
        <v>90</v>
      </c>
      <c r="C12784" t="s">
        <v>23</v>
      </c>
      <c r="D12784" t="s">
        <v>44</v>
      </c>
      <c r="E12784">
        <v>28830</v>
      </c>
    </row>
    <row r="12785" spans="1:5" hidden="1">
      <c r="A12785">
        <v>2011</v>
      </c>
      <c r="B12785" t="s">
        <v>90</v>
      </c>
      <c r="C12785" t="s">
        <v>23</v>
      </c>
      <c r="D12785" t="s">
        <v>45</v>
      </c>
      <c r="E12785">
        <v>218000</v>
      </c>
    </row>
    <row r="12786" spans="1:5" hidden="1">
      <c r="A12786">
        <v>2011</v>
      </c>
      <c r="B12786" t="s">
        <v>90</v>
      </c>
      <c r="C12786" t="s">
        <v>23</v>
      </c>
      <c r="D12786" t="s">
        <v>46</v>
      </c>
      <c r="E12786">
        <v>218000</v>
      </c>
    </row>
    <row r="12787" spans="1:5" hidden="1">
      <c r="A12787">
        <v>2011</v>
      </c>
      <c r="B12787" t="s">
        <v>90</v>
      </c>
      <c r="C12787" t="s">
        <v>23</v>
      </c>
      <c r="D12787" t="s">
        <v>47</v>
      </c>
      <c r="E12787">
        <v>0</v>
      </c>
    </row>
    <row r="12788" spans="1:5" hidden="1">
      <c r="A12788">
        <v>2011</v>
      </c>
      <c r="B12788" t="s">
        <v>90</v>
      </c>
      <c r="C12788" t="s">
        <v>23</v>
      </c>
      <c r="D12788" t="s">
        <v>48</v>
      </c>
      <c r="E12788">
        <v>53896</v>
      </c>
    </row>
    <row r="12789" spans="1:5" hidden="1">
      <c r="A12789">
        <v>2011</v>
      </c>
      <c r="B12789" t="s">
        <v>90</v>
      </c>
      <c r="C12789" t="s">
        <v>23</v>
      </c>
      <c r="D12789" t="s">
        <v>55</v>
      </c>
      <c r="E12789">
        <v>53896</v>
      </c>
    </row>
    <row r="12790" spans="1:5" hidden="1">
      <c r="A12790">
        <v>2011</v>
      </c>
      <c r="B12790" t="s">
        <v>90</v>
      </c>
      <c r="C12790" t="s">
        <v>23</v>
      </c>
      <c r="D12790" t="s">
        <v>59</v>
      </c>
      <c r="E12790">
        <v>236414</v>
      </c>
    </row>
    <row r="12791" spans="1:5" hidden="1">
      <c r="A12791">
        <v>2011</v>
      </c>
      <c r="B12791" t="s">
        <v>90</v>
      </c>
      <c r="C12791" t="s">
        <v>23</v>
      </c>
      <c r="D12791" t="s">
        <v>60</v>
      </c>
      <c r="E12791">
        <v>107873</v>
      </c>
    </row>
    <row r="12792" spans="1:5" hidden="1">
      <c r="A12792">
        <v>2011</v>
      </c>
      <c r="B12792" t="s">
        <v>90</v>
      </c>
      <c r="C12792" t="s">
        <v>23</v>
      </c>
      <c r="D12792" t="s">
        <v>64</v>
      </c>
      <c r="E12792">
        <v>128542</v>
      </c>
    </row>
    <row r="12793" spans="1:5" hidden="1">
      <c r="A12793">
        <v>2011</v>
      </c>
      <c r="B12793" t="s">
        <v>90</v>
      </c>
      <c r="C12793" t="s">
        <v>23</v>
      </c>
      <c r="D12793" t="s">
        <v>66</v>
      </c>
      <c r="E12793">
        <v>0</v>
      </c>
    </row>
    <row r="12794" spans="1:5" hidden="1">
      <c r="A12794">
        <v>2011</v>
      </c>
      <c r="B12794" t="s">
        <v>90</v>
      </c>
      <c r="C12794" t="s">
        <v>23</v>
      </c>
      <c r="D12794" t="s">
        <v>67</v>
      </c>
      <c r="E12794">
        <v>12127</v>
      </c>
    </row>
    <row r="12795" spans="1:5" hidden="1">
      <c r="A12795">
        <v>2011</v>
      </c>
      <c r="B12795" t="s">
        <v>90</v>
      </c>
      <c r="C12795" t="s">
        <v>23</v>
      </c>
      <c r="D12795" t="s">
        <v>68</v>
      </c>
      <c r="E12795">
        <v>3752</v>
      </c>
    </row>
    <row r="12796" spans="1:5" hidden="1">
      <c r="A12796">
        <v>2011</v>
      </c>
      <c r="B12796" t="s">
        <v>90</v>
      </c>
      <c r="C12796" t="s">
        <v>23</v>
      </c>
      <c r="D12796" t="s">
        <v>70</v>
      </c>
      <c r="E12796">
        <v>8375</v>
      </c>
    </row>
    <row r="12797" spans="1:5" hidden="1">
      <c r="A12797">
        <v>2011</v>
      </c>
      <c r="B12797" t="s">
        <v>90</v>
      </c>
      <c r="C12797" t="s">
        <v>23</v>
      </c>
      <c r="D12797" t="s">
        <v>71</v>
      </c>
      <c r="E12797">
        <v>-1319</v>
      </c>
    </row>
    <row r="12798" spans="1:5" hidden="1">
      <c r="A12798">
        <v>2011</v>
      </c>
      <c r="B12798" t="s">
        <v>90</v>
      </c>
      <c r="C12798" t="s">
        <v>23</v>
      </c>
      <c r="D12798" t="s">
        <v>72</v>
      </c>
      <c r="E12798">
        <v>20078971</v>
      </c>
    </row>
    <row r="12799" spans="1:5" hidden="1">
      <c r="A12799">
        <v>2011</v>
      </c>
      <c r="B12799" t="s">
        <v>90</v>
      </c>
      <c r="C12799" t="s">
        <v>23</v>
      </c>
      <c r="D12799" t="s">
        <v>76</v>
      </c>
      <c r="E12799">
        <v>3413145</v>
      </c>
    </row>
    <row r="12800" spans="1:5" hidden="1">
      <c r="A12800">
        <v>2011</v>
      </c>
      <c r="B12800" t="s">
        <v>90</v>
      </c>
      <c r="C12800" t="s">
        <v>23</v>
      </c>
      <c r="D12800" t="s">
        <v>77</v>
      </c>
      <c r="E12800">
        <v>2515526</v>
      </c>
    </row>
    <row r="12801" spans="1:5" hidden="1">
      <c r="A12801">
        <v>2011</v>
      </c>
      <c r="B12801" t="s">
        <v>90</v>
      </c>
      <c r="C12801" t="s">
        <v>23</v>
      </c>
      <c r="D12801" t="s">
        <v>78</v>
      </c>
      <c r="E12801">
        <v>2776023</v>
      </c>
    </row>
    <row r="12802" spans="1:5" hidden="1">
      <c r="A12802">
        <v>2011</v>
      </c>
      <c r="B12802" t="s">
        <v>90</v>
      </c>
      <c r="C12802" t="s">
        <v>23</v>
      </c>
      <c r="D12802" t="s">
        <v>79</v>
      </c>
      <c r="E12802">
        <v>637122</v>
      </c>
    </row>
    <row r="12803" spans="1:5" hidden="1">
      <c r="A12803">
        <v>2011</v>
      </c>
      <c r="B12803" t="s">
        <v>90</v>
      </c>
      <c r="C12803" t="s">
        <v>23</v>
      </c>
      <c r="D12803" t="s">
        <v>80</v>
      </c>
      <c r="E12803">
        <v>0</v>
      </c>
    </row>
    <row r="12804" spans="1:5" hidden="1">
      <c r="A12804">
        <v>2011</v>
      </c>
      <c r="B12804" t="s">
        <v>90</v>
      </c>
      <c r="C12804" t="s">
        <v>81</v>
      </c>
      <c r="D12804" t="s">
        <v>30</v>
      </c>
      <c r="E12804">
        <v>196872</v>
      </c>
    </row>
    <row r="12805" spans="1:5" hidden="1">
      <c r="A12805">
        <v>2011</v>
      </c>
      <c r="B12805" t="s">
        <v>90</v>
      </c>
      <c r="C12805" t="s">
        <v>81</v>
      </c>
      <c r="D12805" t="s">
        <v>32</v>
      </c>
      <c r="E12805">
        <v>196872</v>
      </c>
    </row>
    <row r="12806" spans="1:5" hidden="1">
      <c r="A12806">
        <v>2011</v>
      </c>
      <c r="B12806" t="s">
        <v>90</v>
      </c>
      <c r="C12806" t="s">
        <v>81</v>
      </c>
      <c r="D12806" t="s">
        <v>33</v>
      </c>
      <c r="E12806">
        <v>499706</v>
      </c>
    </row>
    <row r="12807" spans="1:5" hidden="1">
      <c r="A12807">
        <v>2011</v>
      </c>
      <c r="B12807" t="s">
        <v>90</v>
      </c>
      <c r="C12807" t="s">
        <v>81</v>
      </c>
      <c r="D12807" t="s">
        <v>34</v>
      </c>
      <c r="E12807">
        <v>210286</v>
      </c>
    </row>
    <row r="12808" spans="1:5" hidden="1">
      <c r="A12808">
        <v>2011</v>
      </c>
      <c r="B12808" t="s">
        <v>90</v>
      </c>
      <c r="C12808" t="s">
        <v>81</v>
      </c>
      <c r="D12808" t="s">
        <v>35</v>
      </c>
      <c r="E12808">
        <v>158352</v>
      </c>
    </row>
    <row r="12809" spans="1:5" hidden="1">
      <c r="A12809">
        <v>2011</v>
      </c>
      <c r="B12809" t="s">
        <v>90</v>
      </c>
      <c r="C12809" t="s">
        <v>81</v>
      </c>
      <c r="D12809" t="s">
        <v>36</v>
      </c>
      <c r="E12809">
        <v>249662</v>
      </c>
    </row>
    <row r="12810" spans="1:5" hidden="1">
      <c r="A12810">
        <v>2011</v>
      </c>
      <c r="B12810" t="s">
        <v>90</v>
      </c>
      <c r="C12810" t="s">
        <v>81</v>
      </c>
      <c r="D12810" t="s">
        <v>37</v>
      </c>
      <c r="E12810">
        <v>249662</v>
      </c>
    </row>
    <row r="12811" spans="1:5" hidden="1">
      <c r="A12811">
        <v>2011</v>
      </c>
      <c r="B12811" t="s">
        <v>90</v>
      </c>
      <c r="C12811" t="s">
        <v>81</v>
      </c>
      <c r="D12811" t="s">
        <v>38</v>
      </c>
      <c r="E12811">
        <v>0</v>
      </c>
    </row>
    <row r="12812" spans="1:5" hidden="1">
      <c r="A12812">
        <v>2011</v>
      </c>
      <c r="B12812" t="s">
        <v>90</v>
      </c>
      <c r="C12812" t="s">
        <v>81</v>
      </c>
      <c r="D12812" t="s">
        <v>39</v>
      </c>
      <c r="E12812">
        <v>18358</v>
      </c>
    </row>
    <row r="12813" spans="1:5" hidden="1">
      <c r="A12813">
        <v>2011</v>
      </c>
      <c r="B12813" t="s">
        <v>90</v>
      </c>
      <c r="C12813" t="s">
        <v>81</v>
      </c>
      <c r="D12813" t="s">
        <v>93</v>
      </c>
      <c r="E12813">
        <v>8511</v>
      </c>
    </row>
    <row r="12814" spans="1:5" hidden="1">
      <c r="A12814">
        <v>2011</v>
      </c>
      <c r="B12814" t="s">
        <v>90</v>
      </c>
      <c r="C12814" t="s">
        <v>81</v>
      </c>
      <c r="D12814" t="s">
        <v>94</v>
      </c>
      <c r="E12814">
        <v>9848</v>
      </c>
    </row>
    <row r="12815" spans="1:5" hidden="1">
      <c r="A12815">
        <v>2011</v>
      </c>
      <c r="B12815" t="s">
        <v>90</v>
      </c>
      <c r="C12815" t="s">
        <v>81</v>
      </c>
      <c r="D12815" t="s">
        <v>95</v>
      </c>
      <c r="E12815">
        <v>8306</v>
      </c>
    </row>
    <row r="12816" spans="1:5" hidden="1">
      <c r="A12816">
        <v>2011</v>
      </c>
      <c r="B12816" t="s">
        <v>90</v>
      </c>
      <c r="C12816" t="s">
        <v>81</v>
      </c>
      <c r="D12816" t="s">
        <v>96</v>
      </c>
      <c r="E12816">
        <v>10052</v>
      </c>
    </row>
    <row r="12817" spans="1:5" hidden="1">
      <c r="A12817">
        <v>2011</v>
      </c>
      <c r="B12817" t="s">
        <v>90</v>
      </c>
      <c r="C12817" t="s">
        <v>81</v>
      </c>
      <c r="D12817" t="s">
        <v>40</v>
      </c>
      <c r="E12817">
        <v>21400</v>
      </c>
    </row>
    <row r="12818" spans="1:5" hidden="1">
      <c r="A12818">
        <v>2011</v>
      </c>
      <c r="B12818" t="s">
        <v>90</v>
      </c>
      <c r="C12818" t="s">
        <v>81</v>
      </c>
      <c r="D12818" t="s">
        <v>41</v>
      </c>
      <c r="E12818">
        <v>4539</v>
      </c>
    </row>
    <row r="12819" spans="1:5" hidden="1">
      <c r="A12819">
        <v>2011</v>
      </c>
      <c r="B12819" t="s">
        <v>90</v>
      </c>
      <c r="C12819" t="s">
        <v>81</v>
      </c>
      <c r="D12819" t="s">
        <v>42</v>
      </c>
      <c r="E12819">
        <v>0</v>
      </c>
    </row>
    <row r="12820" spans="1:5" hidden="1">
      <c r="A12820">
        <v>2011</v>
      </c>
      <c r="B12820" t="s">
        <v>90</v>
      </c>
      <c r="C12820" t="s">
        <v>81</v>
      </c>
      <c r="D12820" t="s">
        <v>43</v>
      </c>
      <c r="E12820">
        <v>16861</v>
      </c>
    </row>
    <row r="12821" spans="1:5" hidden="1">
      <c r="A12821">
        <v>2011</v>
      </c>
      <c r="B12821" t="s">
        <v>90</v>
      </c>
      <c r="C12821" t="s">
        <v>81</v>
      </c>
      <c r="D12821" t="s">
        <v>44</v>
      </c>
      <c r="E12821">
        <v>0</v>
      </c>
    </row>
    <row r="12822" spans="1:5" hidden="1">
      <c r="A12822">
        <v>2011</v>
      </c>
      <c r="B12822" t="s">
        <v>90</v>
      </c>
      <c r="C12822" t="s">
        <v>81</v>
      </c>
      <c r="D12822" t="s">
        <v>48</v>
      </c>
      <c r="E12822">
        <v>46202</v>
      </c>
    </row>
    <row r="12823" spans="1:5" hidden="1">
      <c r="A12823">
        <v>2011</v>
      </c>
      <c r="B12823" t="s">
        <v>90</v>
      </c>
      <c r="C12823" t="s">
        <v>81</v>
      </c>
      <c r="D12823" t="s">
        <v>49</v>
      </c>
      <c r="E12823">
        <v>46202</v>
      </c>
    </row>
    <row r="12824" spans="1:5" hidden="1">
      <c r="A12824">
        <v>2011</v>
      </c>
      <c r="B12824" t="s">
        <v>90</v>
      </c>
      <c r="C12824" t="s">
        <v>81</v>
      </c>
      <c r="D12824" t="s">
        <v>50</v>
      </c>
      <c r="E12824">
        <v>0</v>
      </c>
    </row>
    <row r="12825" spans="1:5" hidden="1">
      <c r="A12825">
        <v>2011</v>
      </c>
      <c r="B12825" t="s">
        <v>90</v>
      </c>
      <c r="C12825" t="s">
        <v>81</v>
      </c>
      <c r="D12825" t="s">
        <v>51</v>
      </c>
      <c r="E12825">
        <v>46202</v>
      </c>
    </row>
    <row r="12826" spans="1:5" hidden="1">
      <c r="A12826">
        <v>2011</v>
      </c>
      <c r="B12826" t="s">
        <v>90</v>
      </c>
      <c r="C12826" t="s">
        <v>81</v>
      </c>
      <c r="D12826" t="s">
        <v>52</v>
      </c>
      <c r="E12826">
        <v>0</v>
      </c>
    </row>
    <row r="12827" spans="1:5" hidden="1">
      <c r="A12827">
        <v>2011</v>
      </c>
      <c r="B12827" t="s">
        <v>90</v>
      </c>
      <c r="C12827" t="s">
        <v>81</v>
      </c>
      <c r="D12827" t="s">
        <v>53</v>
      </c>
      <c r="E12827">
        <v>0</v>
      </c>
    </row>
    <row r="12828" spans="1:5" hidden="1">
      <c r="A12828">
        <v>2011</v>
      </c>
      <c r="B12828" t="s">
        <v>90</v>
      </c>
      <c r="C12828" t="s">
        <v>81</v>
      </c>
      <c r="D12828" t="s">
        <v>54</v>
      </c>
      <c r="E12828">
        <v>0</v>
      </c>
    </row>
    <row r="12829" spans="1:5" hidden="1">
      <c r="A12829">
        <v>2011</v>
      </c>
      <c r="B12829" t="s">
        <v>90</v>
      </c>
      <c r="C12829" t="s">
        <v>81</v>
      </c>
      <c r="D12829" t="s">
        <v>59</v>
      </c>
      <c r="E12829">
        <v>190083</v>
      </c>
    </row>
    <row r="12830" spans="1:5" hidden="1">
      <c r="A12830">
        <v>2011</v>
      </c>
      <c r="B12830" t="s">
        <v>90</v>
      </c>
      <c r="C12830" t="s">
        <v>81</v>
      </c>
      <c r="D12830" t="s">
        <v>61</v>
      </c>
      <c r="E12830">
        <v>100052</v>
      </c>
    </row>
    <row r="12831" spans="1:5" hidden="1">
      <c r="A12831">
        <v>2011</v>
      </c>
      <c r="B12831" t="s">
        <v>90</v>
      </c>
      <c r="C12831" t="s">
        <v>81</v>
      </c>
      <c r="D12831" t="s">
        <v>64</v>
      </c>
      <c r="E12831">
        <v>90031</v>
      </c>
    </row>
    <row r="12832" spans="1:5" hidden="1">
      <c r="A12832">
        <v>2011</v>
      </c>
      <c r="B12832" t="s">
        <v>90</v>
      </c>
      <c r="C12832" t="s">
        <v>81</v>
      </c>
      <c r="D12832" t="s">
        <v>67</v>
      </c>
      <c r="E12832">
        <v>539187</v>
      </c>
    </row>
    <row r="12833" spans="1:6" hidden="1">
      <c r="A12833">
        <v>2011</v>
      </c>
      <c r="B12833" t="s">
        <v>90</v>
      </c>
      <c r="C12833" t="s">
        <v>81</v>
      </c>
      <c r="D12833" t="s">
        <v>69</v>
      </c>
      <c r="E12833">
        <v>116449</v>
      </c>
    </row>
    <row r="12834" spans="1:6" hidden="1">
      <c r="A12834">
        <v>2011</v>
      </c>
      <c r="B12834" t="s">
        <v>90</v>
      </c>
      <c r="C12834" t="s">
        <v>81</v>
      </c>
      <c r="D12834" t="s">
        <v>70</v>
      </c>
      <c r="E12834">
        <v>422738</v>
      </c>
    </row>
    <row r="12835" spans="1:6" hidden="1">
      <c r="A12835">
        <v>2011</v>
      </c>
      <c r="B12835" t="s">
        <v>90</v>
      </c>
      <c r="C12835" t="s">
        <v>81</v>
      </c>
      <c r="D12835" t="s">
        <v>86</v>
      </c>
      <c r="E12835">
        <v>31361877</v>
      </c>
    </row>
    <row r="12836" spans="1:6" hidden="1">
      <c r="A12836">
        <v>2011</v>
      </c>
      <c r="B12836" t="s">
        <v>90</v>
      </c>
      <c r="C12836" t="s">
        <v>81</v>
      </c>
      <c r="D12836" t="s">
        <v>87</v>
      </c>
      <c r="E12836">
        <v>31218237</v>
      </c>
    </row>
    <row r="12837" spans="1:6" hidden="1">
      <c r="A12837">
        <v>2011</v>
      </c>
      <c r="B12837" t="s">
        <v>90</v>
      </c>
      <c r="C12837" t="s">
        <v>81</v>
      </c>
      <c r="D12837" t="s">
        <v>88</v>
      </c>
      <c r="E12837">
        <v>143641</v>
      </c>
    </row>
    <row r="12838" spans="1:6" hidden="1">
      <c r="A12838">
        <v>2011</v>
      </c>
      <c r="B12838" t="s">
        <v>90</v>
      </c>
      <c r="C12838" t="s">
        <v>81</v>
      </c>
      <c r="D12838" t="s">
        <v>77</v>
      </c>
      <c r="E12838">
        <v>2515526</v>
      </c>
    </row>
    <row r="12839" spans="1:6" hidden="1">
      <c r="A12839">
        <v>2011</v>
      </c>
      <c r="B12839" t="s">
        <v>97</v>
      </c>
      <c r="C12839" t="s">
        <v>7</v>
      </c>
      <c r="D12839" t="s">
        <v>263</v>
      </c>
      <c r="E12839">
        <v>-139467</v>
      </c>
    </row>
    <row r="12840" spans="1:6" hidden="1">
      <c r="A12840">
        <v>2011</v>
      </c>
      <c r="B12840" t="s">
        <v>97</v>
      </c>
      <c r="C12840" t="s">
        <v>7</v>
      </c>
      <c r="D12840" t="s">
        <v>8</v>
      </c>
      <c r="E12840">
        <v>0</v>
      </c>
      <c r="F12840">
        <v>20</v>
      </c>
    </row>
    <row r="12841" spans="1:6" hidden="1">
      <c r="A12841">
        <v>2011</v>
      </c>
      <c r="B12841" t="s">
        <v>97</v>
      </c>
      <c r="C12841" t="s">
        <v>7</v>
      </c>
      <c r="D12841" t="s">
        <v>9</v>
      </c>
      <c r="E12841">
        <v>0</v>
      </c>
      <c r="F12841">
        <v>20</v>
      </c>
    </row>
    <row r="12842" spans="1:6" hidden="1">
      <c r="A12842">
        <v>2011</v>
      </c>
      <c r="B12842" t="s">
        <v>97</v>
      </c>
      <c r="C12842" t="s">
        <v>10</v>
      </c>
      <c r="D12842" t="s">
        <v>11</v>
      </c>
      <c r="E12842">
        <v>197313</v>
      </c>
    </row>
    <row r="12843" spans="1:6" hidden="1">
      <c r="A12843">
        <v>2011</v>
      </c>
      <c r="B12843" t="s">
        <v>97</v>
      </c>
      <c r="C12843" t="s">
        <v>10</v>
      </c>
      <c r="D12843" t="s">
        <v>91</v>
      </c>
      <c r="E12843">
        <v>697409</v>
      </c>
    </row>
    <row r="12844" spans="1:6" hidden="1">
      <c r="A12844">
        <v>2011</v>
      </c>
      <c r="B12844" t="s">
        <v>97</v>
      </c>
      <c r="C12844" t="s">
        <v>10</v>
      </c>
      <c r="D12844" t="s">
        <v>92</v>
      </c>
      <c r="E12844">
        <v>588073</v>
      </c>
    </row>
    <row r="12845" spans="1:6" hidden="1">
      <c r="A12845">
        <v>2011</v>
      </c>
      <c r="B12845" t="s">
        <v>97</v>
      </c>
      <c r="C12845" t="s">
        <v>10</v>
      </c>
      <c r="D12845" t="s">
        <v>14</v>
      </c>
      <c r="E12845">
        <v>303480</v>
      </c>
    </row>
    <row r="12846" spans="1:6" hidden="1">
      <c r="A12846">
        <v>2011</v>
      </c>
      <c r="B12846" t="s">
        <v>97</v>
      </c>
      <c r="C12846" t="s">
        <v>10</v>
      </c>
      <c r="D12846" t="s">
        <v>17</v>
      </c>
      <c r="E12846">
        <v>545539</v>
      </c>
    </row>
    <row r="12847" spans="1:6" hidden="1">
      <c r="A12847">
        <v>2011</v>
      </c>
      <c r="B12847" t="s">
        <v>97</v>
      </c>
      <c r="C12847" t="s">
        <v>10</v>
      </c>
      <c r="D12847" t="s">
        <v>18</v>
      </c>
      <c r="E12847">
        <v>431027</v>
      </c>
    </row>
    <row r="12848" spans="1:6" hidden="1">
      <c r="A12848">
        <v>2011</v>
      </c>
      <c r="B12848" t="s">
        <v>97</v>
      </c>
      <c r="C12848" t="s">
        <v>10</v>
      </c>
      <c r="D12848" t="s">
        <v>19</v>
      </c>
      <c r="E12848">
        <v>379651</v>
      </c>
    </row>
    <row r="12849" spans="1:5" hidden="1">
      <c r="A12849">
        <v>2011</v>
      </c>
      <c r="B12849" t="s">
        <v>97</v>
      </c>
      <c r="C12849" t="s">
        <v>10</v>
      </c>
      <c r="D12849" t="s">
        <v>21</v>
      </c>
      <c r="E12849">
        <v>306649</v>
      </c>
    </row>
    <row r="12850" spans="1:5" hidden="1">
      <c r="A12850">
        <v>2011</v>
      </c>
      <c r="B12850" t="s">
        <v>97</v>
      </c>
      <c r="C12850" t="s">
        <v>10</v>
      </c>
      <c r="D12850" t="s">
        <v>22</v>
      </c>
      <c r="E12850">
        <v>247633</v>
      </c>
    </row>
    <row r="12851" spans="1:5" hidden="1">
      <c r="A12851">
        <v>2011</v>
      </c>
      <c r="B12851" t="s">
        <v>97</v>
      </c>
      <c r="C12851" t="s">
        <v>23</v>
      </c>
      <c r="D12851" t="s">
        <v>24</v>
      </c>
      <c r="E12851">
        <v>360084</v>
      </c>
    </row>
    <row r="12852" spans="1:5" hidden="1">
      <c r="A12852">
        <v>2011</v>
      </c>
      <c r="B12852" t="s">
        <v>97</v>
      </c>
      <c r="C12852" t="s">
        <v>23</v>
      </c>
      <c r="D12852" t="s">
        <v>25</v>
      </c>
      <c r="E12852">
        <v>285427</v>
      </c>
    </row>
    <row r="12853" spans="1:5" hidden="1">
      <c r="A12853">
        <v>2011</v>
      </c>
      <c r="B12853" t="s">
        <v>97</v>
      </c>
      <c r="C12853" t="s">
        <v>23</v>
      </c>
      <c r="D12853" t="s">
        <v>26</v>
      </c>
      <c r="E12853">
        <v>74658</v>
      </c>
    </row>
    <row r="12854" spans="1:5" hidden="1">
      <c r="A12854">
        <v>2011</v>
      </c>
      <c r="B12854" t="s">
        <v>97</v>
      </c>
      <c r="C12854" t="s">
        <v>23</v>
      </c>
      <c r="D12854" t="s">
        <v>27</v>
      </c>
      <c r="E12854">
        <v>33845</v>
      </c>
    </row>
    <row r="12855" spans="1:5" hidden="1">
      <c r="A12855">
        <v>2011</v>
      </c>
      <c r="B12855" t="s">
        <v>97</v>
      </c>
      <c r="C12855" t="s">
        <v>23</v>
      </c>
      <c r="D12855" t="s">
        <v>29</v>
      </c>
      <c r="E12855">
        <v>33845</v>
      </c>
    </row>
    <row r="12856" spans="1:5" hidden="1">
      <c r="A12856">
        <v>2011</v>
      </c>
      <c r="B12856" t="s">
        <v>97</v>
      </c>
      <c r="C12856" t="s">
        <v>23</v>
      </c>
      <c r="D12856" t="s">
        <v>33</v>
      </c>
      <c r="E12856">
        <v>739907</v>
      </c>
    </row>
    <row r="12857" spans="1:5" hidden="1">
      <c r="A12857">
        <v>2011</v>
      </c>
      <c r="B12857" t="s">
        <v>97</v>
      </c>
      <c r="C12857" t="s">
        <v>23</v>
      </c>
      <c r="D12857" t="s">
        <v>34</v>
      </c>
      <c r="E12857">
        <v>598786</v>
      </c>
    </row>
    <row r="12858" spans="1:5" hidden="1">
      <c r="A12858">
        <v>2011</v>
      </c>
      <c r="B12858" t="s">
        <v>97</v>
      </c>
      <c r="C12858" t="s">
        <v>23</v>
      </c>
      <c r="D12858" t="s">
        <v>35</v>
      </c>
      <c r="E12858">
        <v>479520</v>
      </c>
    </row>
    <row r="12859" spans="1:5" hidden="1">
      <c r="A12859">
        <v>2011</v>
      </c>
      <c r="B12859" t="s">
        <v>97</v>
      </c>
      <c r="C12859" t="s">
        <v>23</v>
      </c>
      <c r="D12859" t="s">
        <v>36</v>
      </c>
      <c r="E12859">
        <v>28472</v>
      </c>
    </row>
    <row r="12860" spans="1:5" hidden="1">
      <c r="A12860">
        <v>2011</v>
      </c>
      <c r="B12860" t="s">
        <v>97</v>
      </c>
      <c r="C12860" t="s">
        <v>23</v>
      </c>
      <c r="D12860" t="s">
        <v>37</v>
      </c>
      <c r="E12860">
        <v>28472</v>
      </c>
    </row>
    <row r="12861" spans="1:5" hidden="1">
      <c r="A12861">
        <v>2011</v>
      </c>
      <c r="B12861" t="s">
        <v>97</v>
      </c>
      <c r="C12861" t="s">
        <v>23</v>
      </c>
      <c r="D12861" t="s">
        <v>38</v>
      </c>
      <c r="E12861">
        <v>0</v>
      </c>
    </row>
    <row r="12862" spans="1:5" hidden="1">
      <c r="A12862">
        <v>2011</v>
      </c>
      <c r="B12862" t="s">
        <v>97</v>
      </c>
      <c r="C12862" t="s">
        <v>23</v>
      </c>
      <c r="D12862" t="s">
        <v>39</v>
      </c>
      <c r="E12862">
        <v>86040</v>
      </c>
    </row>
    <row r="12863" spans="1:5" hidden="1">
      <c r="A12863">
        <v>2011</v>
      </c>
      <c r="B12863" t="s">
        <v>97</v>
      </c>
      <c r="C12863" t="s">
        <v>23</v>
      </c>
      <c r="D12863" t="s">
        <v>93</v>
      </c>
      <c r="E12863">
        <v>206631</v>
      </c>
    </row>
    <row r="12864" spans="1:5" hidden="1">
      <c r="A12864">
        <v>2011</v>
      </c>
      <c r="B12864" t="s">
        <v>97</v>
      </c>
      <c r="C12864" t="s">
        <v>23</v>
      </c>
      <c r="D12864" t="s">
        <v>94</v>
      </c>
      <c r="E12864">
        <v>-120592</v>
      </c>
    </row>
    <row r="12865" spans="1:5" hidden="1">
      <c r="A12865">
        <v>2011</v>
      </c>
      <c r="B12865" t="s">
        <v>97</v>
      </c>
      <c r="C12865" t="s">
        <v>23</v>
      </c>
      <c r="D12865" t="s">
        <v>95</v>
      </c>
      <c r="E12865">
        <v>82709</v>
      </c>
    </row>
    <row r="12866" spans="1:5" hidden="1">
      <c r="A12866">
        <v>2011</v>
      </c>
      <c r="B12866" t="s">
        <v>97</v>
      </c>
      <c r="C12866" t="s">
        <v>23</v>
      </c>
      <c r="D12866" t="s">
        <v>96</v>
      </c>
      <c r="E12866">
        <v>3331</v>
      </c>
    </row>
    <row r="12867" spans="1:5" hidden="1">
      <c r="A12867">
        <v>2011</v>
      </c>
      <c r="B12867" t="s">
        <v>97</v>
      </c>
      <c r="C12867" t="s">
        <v>23</v>
      </c>
      <c r="D12867" t="s">
        <v>40</v>
      </c>
      <c r="E12867">
        <v>26609</v>
      </c>
    </row>
    <row r="12868" spans="1:5" hidden="1">
      <c r="A12868">
        <v>2011</v>
      </c>
      <c r="B12868" t="s">
        <v>97</v>
      </c>
      <c r="C12868" t="s">
        <v>23</v>
      </c>
      <c r="D12868" t="s">
        <v>41</v>
      </c>
      <c r="E12868">
        <v>3894</v>
      </c>
    </row>
    <row r="12869" spans="1:5" hidden="1">
      <c r="A12869">
        <v>2011</v>
      </c>
      <c r="B12869" t="s">
        <v>97</v>
      </c>
      <c r="C12869" t="s">
        <v>23</v>
      </c>
      <c r="D12869" t="s">
        <v>42</v>
      </c>
      <c r="E12869">
        <v>-24607</v>
      </c>
    </row>
    <row r="12870" spans="1:5" hidden="1">
      <c r="A12870">
        <v>2011</v>
      </c>
      <c r="B12870" t="s">
        <v>97</v>
      </c>
      <c r="C12870" t="s">
        <v>23</v>
      </c>
      <c r="D12870" t="s">
        <v>43</v>
      </c>
      <c r="E12870">
        <v>47322</v>
      </c>
    </row>
    <row r="12871" spans="1:5" hidden="1">
      <c r="A12871">
        <v>2011</v>
      </c>
      <c r="B12871" t="s">
        <v>97</v>
      </c>
      <c r="C12871" t="s">
        <v>23</v>
      </c>
      <c r="D12871" t="s">
        <v>44</v>
      </c>
      <c r="E12871">
        <v>0</v>
      </c>
    </row>
    <row r="12872" spans="1:5" hidden="1">
      <c r="A12872">
        <v>2011</v>
      </c>
      <c r="B12872" t="s">
        <v>97</v>
      </c>
      <c r="C12872" t="s">
        <v>23</v>
      </c>
      <c r="D12872" t="s">
        <v>45</v>
      </c>
      <c r="E12872">
        <v>64986</v>
      </c>
    </row>
    <row r="12873" spans="1:5" hidden="1">
      <c r="A12873">
        <v>2011</v>
      </c>
      <c r="B12873" t="s">
        <v>97</v>
      </c>
      <c r="C12873" t="s">
        <v>23</v>
      </c>
      <c r="D12873" t="s">
        <v>46</v>
      </c>
      <c r="E12873">
        <v>64986</v>
      </c>
    </row>
    <row r="12874" spans="1:5" hidden="1">
      <c r="A12874">
        <v>2011</v>
      </c>
      <c r="B12874" t="s">
        <v>97</v>
      </c>
      <c r="C12874" t="s">
        <v>23</v>
      </c>
      <c r="D12874" t="s">
        <v>47</v>
      </c>
      <c r="E12874">
        <v>0</v>
      </c>
    </row>
    <row r="12875" spans="1:5" hidden="1">
      <c r="A12875">
        <v>2011</v>
      </c>
      <c r="B12875" t="s">
        <v>97</v>
      </c>
      <c r="C12875" t="s">
        <v>23</v>
      </c>
      <c r="D12875" t="s">
        <v>48</v>
      </c>
      <c r="E12875">
        <v>5177</v>
      </c>
    </row>
    <row r="12876" spans="1:5" hidden="1">
      <c r="A12876">
        <v>2011</v>
      </c>
      <c r="B12876" t="s">
        <v>97</v>
      </c>
      <c r="C12876" t="s">
        <v>23</v>
      </c>
      <c r="D12876" t="s">
        <v>55</v>
      </c>
      <c r="E12876">
        <v>5177</v>
      </c>
    </row>
    <row r="12877" spans="1:5" hidden="1">
      <c r="A12877">
        <v>2011</v>
      </c>
      <c r="B12877" t="s">
        <v>97</v>
      </c>
      <c r="C12877" t="s">
        <v>23</v>
      </c>
      <c r="D12877" t="s">
        <v>59</v>
      </c>
      <c r="E12877">
        <v>250861</v>
      </c>
    </row>
    <row r="12878" spans="1:5" hidden="1">
      <c r="A12878">
        <v>2011</v>
      </c>
      <c r="B12878" t="s">
        <v>97</v>
      </c>
      <c r="C12878" t="s">
        <v>23</v>
      </c>
      <c r="D12878" t="s">
        <v>60</v>
      </c>
      <c r="E12878">
        <v>690</v>
      </c>
    </row>
    <row r="12879" spans="1:5" hidden="1">
      <c r="A12879">
        <v>2011</v>
      </c>
      <c r="B12879" t="s">
        <v>97</v>
      </c>
      <c r="C12879" t="s">
        <v>23</v>
      </c>
      <c r="D12879" t="s">
        <v>61</v>
      </c>
      <c r="E12879">
        <v>179402</v>
      </c>
    </row>
    <row r="12880" spans="1:5" hidden="1">
      <c r="A12880">
        <v>2011</v>
      </c>
      <c r="B12880" t="s">
        <v>97</v>
      </c>
      <c r="C12880" t="s">
        <v>23</v>
      </c>
      <c r="D12880" t="s">
        <v>64</v>
      </c>
      <c r="E12880">
        <v>70769</v>
      </c>
    </row>
    <row r="12881" spans="1:5" hidden="1">
      <c r="A12881">
        <v>2011</v>
      </c>
      <c r="B12881" t="s">
        <v>97</v>
      </c>
      <c r="C12881" t="s">
        <v>23</v>
      </c>
      <c r="D12881" t="s">
        <v>66</v>
      </c>
      <c r="E12881">
        <v>73002</v>
      </c>
    </row>
    <row r="12882" spans="1:5" hidden="1">
      <c r="A12882">
        <v>2011</v>
      </c>
      <c r="B12882" t="s">
        <v>97</v>
      </c>
      <c r="C12882" t="s">
        <v>23</v>
      </c>
      <c r="D12882" t="s">
        <v>67</v>
      </c>
      <c r="E12882">
        <v>0</v>
      </c>
    </row>
    <row r="12883" spans="1:5" hidden="1">
      <c r="A12883">
        <v>2011</v>
      </c>
      <c r="B12883" t="s">
        <v>97</v>
      </c>
      <c r="C12883" t="s">
        <v>23</v>
      </c>
      <c r="D12883" t="s">
        <v>68</v>
      </c>
      <c r="E12883">
        <v>0</v>
      </c>
    </row>
    <row r="12884" spans="1:5" hidden="1">
      <c r="A12884">
        <v>2011</v>
      </c>
      <c r="B12884" t="s">
        <v>97</v>
      </c>
      <c r="C12884" t="s">
        <v>23</v>
      </c>
      <c r="D12884" t="s">
        <v>70</v>
      </c>
      <c r="E12884">
        <v>0</v>
      </c>
    </row>
    <row r="12885" spans="1:5" hidden="1">
      <c r="A12885">
        <v>2011</v>
      </c>
      <c r="B12885" t="s">
        <v>97</v>
      </c>
      <c r="C12885" t="s">
        <v>23</v>
      </c>
      <c r="D12885" t="s">
        <v>71</v>
      </c>
      <c r="E12885">
        <v>5927</v>
      </c>
    </row>
    <row r="12886" spans="1:5" hidden="1">
      <c r="A12886">
        <v>2011</v>
      </c>
      <c r="B12886" t="s">
        <v>97</v>
      </c>
      <c r="C12886" t="s">
        <v>23</v>
      </c>
      <c r="D12886" t="s">
        <v>72</v>
      </c>
      <c r="E12886">
        <v>619007</v>
      </c>
    </row>
    <row r="12887" spans="1:5" hidden="1">
      <c r="A12887">
        <v>2011</v>
      </c>
      <c r="B12887" t="s">
        <v>97</v>
      </c>
      <c r="C12887" t="s">
        <v>23</v>
      </c>
      <c r="D12887" t="s">
        <v>76</v>
      </c>
      <c r="E12887">
        <v>53089</v>
      </c>
    </row>
    <row r="12888" spans="1:5" hidden="1">
      <c r="A12888">
        <v>2011</v>
      </c>
      <c r="B12888" t="s">
        <v>97</v>
      </c>
      <c r="C12888" t="s">
        <v>23</v>
      </c>
      <c r="D12888" t="s">
        <v>77</v>
      </c>
      <c r="E12888">
        <v>109336</v>
      </c>
    </row>
    <row r="12889" spans="1:5" hidden="1">
      <c r="A12889">
        <v>2011</v>
      </c>
      <c r="B12889" t="s">
        <v>97</v>
      </c>
      <c r="C12889" t="s">
        <v>23</v>
      </c>
      <c r="D12889" t="s">
        <v>78</v>
      </c>
      <c r="E12889">
        <v>89644</v>
      </c>
    </row>
    <row r="12890" spans="1:5" hidden="1">
      <c r="A12890">
        <v>2011</v>
      </c>
      <c r="B12890" t="s">
        <v>97</v>
      </c>
      <c r="C12890" t="s">
        <v>23</v>
      </c>
      <c r="D12890" t="s">
        <v>79</v>
      </c>
      <c r="E12890">
        <v>-36724</v>
      </c>
    </row>
    <row r="12891" spans="1:5" hidden="1">
      <c r="A12891">
        <v>2011</v>
      </c>
      <c r="B12891" t="s">
        <v>97</v>
      </c>
      <c r="C12891" t="s">
        <v>23</v>
      </c>
      <c r="D12891" t="s">
        <v>80</v>
      </c>
      <c r="E12891">
        <v>169</v>
      </c>
    </row>
    <row r="12892" spans="1:5" hidden="1">
      <c r="A12892">
        <v>2011</v>
      </c>
      <c r="B12892" t="s">
        <v>97</v>
      </c>
      <c r="C12892" t="s">
        <v>81</v>
      </c>
      <c r="D12892" t="s">
        <v>30</v>
      </c>
      <c r="E12892">
        <v>0</v>
      </c>
    </row>
    <row r="12893" spans="1:5" hidden="1">
      <c r="A12893">
        <v>2011</v>
      </c>
      <c r="B12893" t="s">
        <v>97</v>
      </c>
      <c r="C12893" t="s">
        <v>81</v>
      </c>
      <c r="D12893" t="s">
        <v>32</v>
      </c>
      <c r="E12893">
        <v>0</v>
      </c>
    </row>
    <row r="12894" spans="1:5" hidden="1">
      <c r="A12894">
        <v>2011</v>
      </c>
      <c r="B12894" t="s">
        <v>97</v>
      </c>
      <c r="C12894" t="s">
        <v>81</v>
      </c>
      <c r="D12894" t="s">
        <v>33</v>
      </c>
      <c r="E12894">
        <v>867454</v>
      </c>
    </row>
    <row r="12895" spans="1:5" hidden="1">
      <c r="A12895">
        <v>2011</v>
      </c>
      <c r="B12895" t="s">
        <v>97</v>
      </c>
      <c r="C12895" t="s">
        <v>81</v>
      </c>
      <c r="D12895" t="s">
        <v>34</v>
      </c>
      <c r="E12895">
        <v>826505</v>
      </c>
    </row>
    <row r="12896" spans="1:5" hidden="1">
      <c r="A12896">
        <v>2011</v>
      </c>
      <c r="B12896" t="s">
        <v>97</v>
      </c>
      <c r="C12896" t="s">
        <v>81</v>
      </c>
      <c r="D12896" t="s">
        <v>35</v>
      </c>
      <c r="E12896">
        <v>1159569</v>
      </c>
    </row>
    <row r="12897" spans="1:5" hidden="1">
      <c r="A12897">
        <v>2011</v>
      </c>
      <c r="B12897" t="s">
        <v>97</v>
      </c>
      <c r="C12897" t="s">
        <v>81</v>
      </c>
      <c r="D12897" t="s">
        <v>36</v>
      </c>
      <c r="E12897">
        <v>11572</v>
      </c>
    </row>
    <row r="12898" spans="1:5" hidden="1">
      <c r="A12898">
        <v>2011</v>
      </c>
      <c r="B12898" t="s">
        <v>97</v>
      </c>
      <c r="C12898" t="s">
        <v>81</v>
      </c>
      <c r="D12898" t="s">
        <v>37</v>
      </c>
      <c r="E12898">
        <v>11572</v>
      </c>
    </row>
    <row r="12899" spans="1:5" hidden="1">
      <c r="A12899">
        <v>2011</v>
      </c>
      <c r="B12899" t="s">
        <v>97</v>
      </c>
      <c r="C12899" t="s">
        <v>81</v>
      </c>
      <c r="D12899" t="s">
        <v>38</v>
      </c>
      <c r="E12899">
        <v>0</v>
      </c>
    </row>
    <row r="12900" spans="1:5" hidden="1">
      <c r="A12900">
        <v>2011</v>
      </c>
      <c r="B12900" t="s">
        <v>97</v>
      </c>
      <c r="C12900" t="s">
        <v>81</v>
      </c>
      <c r="D12900" t="s">
        <v>39</v>
      </c>
      <c r="E12900">
        <v>-1774</v>
      </c>
    </row>
    <row r="12901" spans="1:5" hidden="1">
      <c r="A12901">
        <v>2011</v>
      </c>
      <c r="B12901" t="s">
        <v>97</v>
      </c>
      <c r="C12901" t="s">
        <v>81</v>
      </c>
      <c r="D12901" t="s">
        <v>93</v>
      </c>
      <c r="E12901">
        <v>-6124</v>
      </c>
    </row>
    <row r="12902" spans="1:5" hidden="1">
      <c r="A12902">
        <v>2011</v>
      </c>
      <c r="B12902" t="s">
        <v>97</v>
      </c>
      <c r="C12902" t="s">
        <v>81</v>
      </c>
      <c r="D12902" t="s">
        <v>94</v>
      </c>
      <c r="E12902">
        <v>4350</v>
      </c>
    </row>
    <row r="12903" spans="1:5" hidden="1">
      <c r="A12903">
        <v>2011</v>
      </c>
      <c r="B12903" t="s">
        <v>97</v>
      </c>
      <c r="C12903" t="s">
        <v>81</v>
      </c>
      <c r="D12903" t="s">
        <v>95</v>
      </c>
      <c r="E12903">
        <v>-6107</v>
      </c>
    </row>
    <row r="12904" spans="1:5" hidden="1">
      <c r="A12904">
        <v>2011</v>
      </c>
      <c r="B12904" t="s">
        <v>97</v>
      </c>
      <c r="C12904" t="s">
        <v>81</v>
      </c>
      <c r="D12904" t="s">
        <v>96</v>
      </c>
      <c r="E12904">
        <v>4332</v>
      </c>
    </row>
    <row r="12905" spans="1:5" hidden="1">
      <c r="A12905">
        <v>2011</v>
      </c>
      <c r="B12905" t="s">
        <v>97</v>
      </c>
      <c r="C12905" t="s">
        <v>81</v>
      </c>
      <c r="D12905" t="s">
        <v>40</v>
      </c>
      <c r="E12905">
        <v>31151</v>
      </c>
    </row>
    <row r="12906" spans="1:5" hidden="1">
      <c r="A12906">
        <v>2011</v>
      </c>
      <c r="B12906" t="s">
        <v>97</v>
      </c>
      <c r="C12906" t="s">
        <v>81</v>
      </c>
      <c r="D12906" t="s">
        <v>41</v>
      </c>
      <c r="E12906">
        <v>690</v>
      </c>
    </row>
    <row r="12907" spans="1:5" hidden="1">
      <c r="A12907">
        <v>2011</v>
      </c>
      <c r="B12907" t="s">
        <v>97</v>
      </c>
      <c r="C12907" t="s">
        <v>81</v>
      </c>
      <c r="D12907" t="s">
        <v>42</v>
      </c>
      <c r="E12907">
        <v>0</v>
      </c>
    </row>
    <row r="12908" spans="1:5" hidden="1">
      <c r="A12908">
        <v>2011</v>
      </c>
      <c r="B12908" t="s">
        <v>97</v>
      </c>
      <c r="C12908" t="s">
        <v>81</v>
      </c>
      <c r="D12908" t="s">
        <v>43</v>
      </c>
      <c r="E12908">
        <v>30461</v>
      </c>
    </row>
    <row r="12909" spans="1:5" hidden="1">
      <c r="A12909">
        <v>2011</v>
      </c>
      <c r="B12909" t="s">
        <v>97</v>
      </c>
      <c r="C12909" t="s">
        <v>81</v>
      </c>
      <c r="D12909" t="s">
        <v>44</v>
      </c>
      <c r="E12909">
        <v>0</v>
      </c>
    </row>
    <row r="12910" spans="1:5" hidden="1">
      <c r="A12910">
        <v>2011</v>
      </c>
      <c r="B12910" t="s">
        <v>97</v>
      </c>
      <c r="C12910" t="s">
        <v>81</v>
      </c>
      <c r="D12910" t="s">
        <v>48</v>
      </c>
      <c r="E12910">
        <v>78179</v>
      </c>
    </row>
    <row r="12911" spans="1:5" hidden="1">
      <c r="A12911">
        <v>2011</v>
      </c>
      <c r="B12911" t="s">
        <v>97</v>
      </c>
      <c r="C12911" t="s">
        <v>81</v>
      </c>
      <c r="D12911" t="s">
        <v>49</v>
      </c>
      <c r="E12911">
        <v>78179</v>
      </c>
    </row>
    <row r="12912" spans="1:5" hidden="1">
      <c r="A12912">
        <v>2011</v>
      </c>
      <c r="B12912" t="s">
        <v>97</v>
      </c>
      <c r="C12912" t="s">
        <v>81</v>
      </c>
      <c r="D12912" t="s">
        <v>50</v>
      </c>
      <c r="E12912">
        <v>46283</v>
      </c>
    </row>
    <row r="12913" spans="1:5" hidden="1">
      <c r="A12913">
        <v>2011</v>
      </c>
      <c r="B12913" t="s">
        <v>97</v>
      </c>
      <c r="C12913" t="s">
        <v>81</v>
      </c>
      <c r="D12913" t="s">
        <v>51</v>
      </c>
      <c r="E12913">
        <v>5177</v>
      </c>
    </row>
    <row r="12914" spans="1:5" hidden="1">
      <c r="A12914">
        <v>2011</v>
      </c>
      <c r="B12914" t="s">
        <v>97</v>
      </c>
      <c r="C12914" t="s">
        <v>81</v>
      </c>
      <c r="D12914" t="s">
        <v>52</v>
      </c>
      <c r="E12914">
        <v>51327</v>
      </c>
    </row>
    <row r="12915" spans="1:5" hidden="1">
      <c r="A12915">
        <v>2011</v>
      </c>
      <c r="B12915" t="s">
        <v>97</v>
      </c>
      <c r="C12915" t="s">
        <v>81</v>
      </c>
      <c r="D12915" t="s">
        <v>53</v>
      </c>
      <c r="E12915">
        <v>-24607</v>
      </c>
    </row>
    <row r="12916" spans="1:5" hidden="1">
      <c r="A12916">
        <v>2011</v>
      </c>
      <c r="B12916" t="s">
        <v>97</v>
      </c>
      <c r="C12916" t="s">
        <v>81</v>
      </c>
      <c r="D12916" t="s">
        <v>54</v>
      </c>
      <c r="E12916">
        <v>0</v>
      </c>
    </row>
    <row r="12917" spans="1:5" hidden="1">
      <c r="A12917">
        <v>2011</v>
      </c>
      <c r="B12917" t="s">
        <v>97</v>
      </c>
      <c r="C12917" t="s">
        <v>81</v>
      </c>
      <c r="D12917" t="s">
        <v>59</v>
      </c>
      <c r="E12917">
        <v>191469</v>
      </c>
    </row>
    <row r="12918" spans="1:5" hidden="1">
      <c r="A12918">
        <v>2011</v>
      </c>
      <c r="B12918" t="s">
        <v>97</v>
      </c>
      <c r="C12918" t="s">
        <v>81</v>
      </c>
      <c r="D12918" t="s">
        <v>60</v>
      </c>
      <c r="E12918">
        <v>184747</v>
      </c>
    </row>
    <row r="12919" spans="1:5" hidden="1">
      <c r="A12919">
        <v>2011</v>
      </c>
      <c r="B12919" t="s">
        <v>97</v>
      </c>
      <c r="C12919" t="s">
        <v>81</v>
      </c>
      <c r="D12919" t="s">
        <v>61</v>
      </c>
      <c r="E12919">
        <v>0</v>
      </c>
    </row>
    <row r="12920" spans="1:5" hidden="1">
      <c r="A12920">
        <v>2011</v>
      </c>
      <c r="B12920" t="s">
        <v>97</v>
      </c>
      <c r="C12920" t="s">
        <v>81</v>
      </c>
      <c r="D12920" t="s">
        <v>64</v>
      </c>
      <c r="E12920">
        <v>6722</v>
      </c>
    </row>
    <row r="12921" spans="1:5" hidden="1">
      <c r="A12921">
        <v>2011</v>
      </c>
      <c r="B12921" t="s">
        <v>97</v>
      </c>
      <c r="C12921" t="s">
        <v>81</v>
      </c>
      <c r="D12921" t="s">
        <v>67</v>
      </c>
      <c r="E12921">
        <v>0</v>
      </c>
    </row>
    <row r="12922" spans="1:5" hidden="1">
      <c r="A12922">
        <v>2011</v>
      </c>
      <c r="B12922" t="s">
        <v>97</v>
      </c>
      <c r="C12922" t="s">
        <v>81</v>
      </c>
      <c r="D12922" t="s">
        <v>69</v>
      </c>
      <c r="E12922">
        <v>0</v>
      </c>
    </row>
    <row r="12923" spans="1:5" hidden="1">
      <c r="A12923">
        <v>2011</v>
      </c>
      <c r="B12923" t="s">
        <v>97</v>
      </c>
      <c r="C12923" t="s">
        <v>81</v>
      </c>
      <c r="D12923" t="s">
        <v>70</v>
      </c>
      <c r="E12923">
        <v>0</v>
      </c>
    </row>
    <row r="12924" spans="1:5" hidden="1">
      <c r="A12924">
        <v>2011</v>
      </c>
      <c r="B12924" t="s">
        <v>97</v>
      </c>
      <c r="C12924" t="s">
        <v>81</v>
      </c>
      <c r="D12924" t="s">
        <v>86</v>
      </c>
      <c r="E12924">
        <v>1316417</v>
      </c>
    </row>
    <row r="12925" spans="1:5" hidden="1">
      <c r="A12925">
        <v>2011</v>
      </c>
      <c r="B12925" t="s">
        <v>97</v>
      </c>
      <c r="C12925" t="s">
        <v>81</v>
      </c>
      <c r="D12925" t="s">
        <v>87</v>
      </c>
      <c r="E12925">
        <v>1295506</v>
      </c>
    </row>
    <row r="12926" spans="1:5" hidden="1">
      <c r="A12926">
        <v>2011</v>
      </c>
      <c r="B12926" t="s">
        <v>97</v>
      </c>
      <c r="C12926" t="s">
        <v>81</v>
      </c>
      <c r="D12926" t="s">
        <v>88</v>
      </c>
      <c r="E12926">
        <v>20911</v>
      </c>
    </row>
    <row r="12927" spans="1:5" hidden="1">
      <c r="A12927">
        <v>2011</v>
      </c>
      <c r="B12927" t="s">
        <v>97</v>
      </c>
      <c r="C12927" t="s">
        <v>81</v>
      </c>
      <c r="D12927" t="s">
        <v>77</v>
      </c>
      <c r="E12927">
        <v>109336</v>
      </c>
    </row>
    <row r="12928" spans="1:5" hidden="1">
      <c r="A12928">
        <v>2011</v>
      </c>
      <c r="B12928" t="s">
        <v>98</v>
      </c>
      <c r="C12928" t="s">
        <v>7</v>
      </c>
      <c r="D12928" t="s">
        <v>263</v>
      </c>
      <c r="E12928">
        <v>6233</v>
      </c>
    </row>
    <row r="12929" spans="1:6" hidden="1">
      <c r="A12929">
        <v>2011</v>
      </c>
      <c r="B12929" t="s">
        <v>98</v>
      </c>
      <c r="C12929" t="s">
        <v>7</v>
      </c>
      <c r="D12929" t="s">
        <v>8</v>
      </c>
      <c r="E12929">
        <v>184857</v>
      </c>
    </row>
    <row r="12930" spans="1:6" hidden="1">
      <c r="A12930">
        <v>2011</v>
      </c>
      <c r="B12930" t="s">
        <v>98</v>
      </c>
      <c r="C12930" t="s">
        <v>7</v>
      </c>
      <c r="D12930" t="s">
        <v>9</v>
      </c>
      <c r="E12930">
        <v>341768</v>
      </c>
    </row>
    <row r="12931" spans="1:6" hidden="1">
      <c r="A12931">
        <v>2011</v>
      </c>
      <c r="B12931" t="s">
        <v>98</v>
      </c>
      <c r="C12931" t="s">
        <v>10</v>
      </c>
      <c r="D12931" t="s">
        <v>11</v>
      </c>
      <c r="E12931">
        <v>-605948</v>
      </c>
    </row>
    <row r="12932" spans="1:6" hidden="1">
      <c r="A12932">
        <v>2011</v>
      </c>
      <c r="B12932" t="s">
        <v>98</v>
      </c>
      <c r="C12932" t="s">
        <v>10</v>
      </c>
      <c r="D12932" t="s">
        <v>91</v>
      </c>
      <c r="E12932">
        <v>2784184</v>
      </c>
    </row>
    <row r="12933" spans="1:6" hidden="1">
      <c r="A12933">
        <v>2011</v>
      </c>
      <c r="B12933" t="s">
        <v>98</v>
      </c>
      <c r="C12933" t="s">
        <v>10</v>
      </c>
      <c r="D12933" t="s">
        <v>92</v>
      </c>
      <c r="E12933">
        <v>1994927</v>
      </c>
    </row>
    <row r="12934" spans="1:6" hidden="1">
      <c r="A12934">
        <v>2011</v>
      </c>
      <c r="B12934" t="s">
        <v>98</v>
      </c>
      <c r="C12934" t="s">
        <v>10</v>
      </c>
      <c r="D12934" t="s">
        <v>14</v>
      </c>
      <c r="E12934">
        <v>789257</v>
      </c>
    </row>
    <row r="12935" spans="1:6" hidden="1">
      <c r="A12935">
        <v>2011</v>
      </c>
      <c r="B12935" t="s">
        <v>98</v>
      </c>
      <c r="C12935" t="s">
        <v>10</v>
      </c>
      <c r="D12935" t="s">
        <v>17</v>
      </c>
      <c r="E12935">
        <v>0</v>
      </c>
      <c r="F12935">
        <v>20</v>
      </c>
    </row>
    <row r="12936" spans="1:6" hidden="1">
      <c r="A12936">
        <v>2011</v>
      </c>
      <c r="B12936" t="s">
        <v>98</v>
      </c>
      <c r="C12936" t="s">
        <v>10</v>
      </c>
      <c r="D12936" t="s">
        <v>18</v>
      </c>
      <c r="E12936">
        <v>2980357</v>
      </c>
    </row>
    <row r="12937" spans="1:6" hidden="1">
      <c r="A12937">
        <v>2011</v>
      </c>
      <c r="B12937" t="s">
        <v>98</v>
      </c>
      <c r="C12937" t="s">
        <v>10</v>
      </c>
      <c r="D12937" t="s">
        <v>19</v>
      </c>
      <c r="E12937">
        <v>3814513</v>
      </c>
    </row>
    <row r="12938" spans="1:6" hidden="1">
      <c r="A12938">
        <v>2011</v>
      </c>
      <c r="B12938" t="s">
        <v>98</v>
      </c>
      <c r="C12938" t="s">
        <v>10</v>
      </c>
      <c r="D12938" t="s">
        <v>20</v>
      </c>
      <c r="E12938">
        <v>2209193</v>
      </c>
    </row>
    <row r="12939" spans="1:6" hidden="1">
      <c r="A12939">
        <v>2011</v>
      </c>
      <c r="B12939" t="s">
        <v>98</v>
      </c>
      <c r="C12939" t="s">
        <v>10</v>
      </c>
      <c r="D12939" t="s">
        <v>21</v>
      </c>
      <c r="E12939">
        <v>281362</v>
      </c>
    </row>
    <row r="12940" spans="1:6" hidden="1">
      <c r="A12940">
        <v>2011</v>
      </c>
      <c r="B12940" t="s">
        <v>98</v>
      </c>
      <c r="C12940" t="s">
        <v>10</v>
      </c>
      <c r="D12940" t="s">
        <v>22</v>
      </c>
      <c r="E12940">
        <v>-854467</v>
      </c>
    </row>
    <row r="12941" spans="1:6" hidden="1">
      <c r="A12941">
        <v>2011</v>
      </c>
      <c r="B12941" t="s">
        <v>98</v>
      </c>
      <c r="C12941" t="s">
        <v>23</v>
      </c>
      <c r="D12941" t="s">
        <v>24</v>
      </c>
      <c r="E12941">
        <v>1991740</v>
      </c>
    </row>
    <row r="12942" spans="1:6" hidden="1">
      <c r="A12942">
        <v>2011</v>
      </c>
      <c r="B12942" t="s">
        <v>98</v>
      </c>
      <c r="C12942" t="s">
        <v>23</v>
      </c>
      <c r="D12942" t="s">
        <v>25</v>
      </c>
      <c r="E12942">
        <v>1586080</v>
      </c>
    </row>
    <row r="12943" spans="1:6" hidden="1">
      <c r="A12943">
        <v>2011</v>
      </c>
      <c r="B12943" t="s">
        <v>98</v>
      </c>
      <c r="C12943" t="s">
        <v>23</v>
      </c>
      <c r="D12943" t="s">
        <v>26</v>
      </c>
      <c r="E12943">
        <v>405660</v>
      </c>
    </row>
    <row r="12944" spans="1:6" hidden="1">
      <c r="A12944">
        <v>2011</v>
      </c>
      <c r="B12944" t="s">
        <v>98</v>
      </c>
      <c r="C12944" t="s">
        <v>23</v>
      </c>
      <c r="D12944" t="s">
        <v>27</v>
      </c>
      <c r="E12944">
        <v>3187</v>
      </c>
    </row>
    <row r="12945" spans="1:5" hidden="1">
      <c r="A12945">
        <v>2011</v>
      </c>
      <c r="B12945" t="s">
        <v>98</v>
      </c>
      <c r="C12945" t="s">
        <v>23</v>
      </c>
      <c r="D12945" t="s">
        <v>29</v>
      </c>
      <c r="E12945">
        <v>3187</v>
      </c>
    </row>
    <row r="12946" spans="1:5" hidden="1">
      <c r="A12946">
        <v>2011</v>
      </c>
      <c r="B12946" t="s">
        <v>98</v>
      </c>
      <c r="C12946" t="s">
        <v>23</v>
      </c>
      <c r="D12946" t="s">
        <v>30</v>
      </c>
      <c r="E12946">
        <v>208275</v>
      </c>
    </row>
    <row r="12947" spans="1:5" hidden="1">
      <c r="A12947">
        <v>2011</v>
      </c>
      <c r="B12947" t="s">
        <v>98</v>
      </c>
      <c r="C12947" t="s">
        <v>23</v>
      </c>
      <c r="D12947" t="s">
        <v>31</v>
      </c>
      <c r="E12947">
        <v>11843</v>
      </c>
    </row>
    <row r="12948" spans="1:5" hidden="1">
      <c r="A12948">
        <v>2011</v>
      </c>
      <c r="B12948" t="s">
        <v>98</v>
      </c>
      <c r="C12948" t="s">
        <v>23</v>
      </c>
      <c r="D12948" t="s">
        <v>32</v>
      </c>
      <c r="E12948">
        <v>196432</v>
      </c>
    </row>
    <row r="12949" spans="1:5" hidden="1">
      <c r="A12949">
        <v>2011</v>
      </c>
      <c r="B12949" t="s">
        <v>98</v>
      </c>
      <c r="C12949" t="s">
        <v>23</v>
      </c>
      <c r="D12949" t="s">
        <v>33</v>
      </c>
      <c r="E12949">
        <v>359623</v>
      </c>
    </row>
    <row r="12950" spans="1:5" hidden="1">
      <c r="A12950">
        <v>2011</v>
      </c>
      <c r="B12950" t="s">
        <v>98</v>
      </c>
      <c r="C12950" t="s">
        <v>23</v>
      </c>
      <c r="D12950" t="s">
        <v>34</v>
      </c>
      <c r="E12950">
        <v>359623</v>
      </c>
    </row>
    <row r="12951" spans="1:5" hidden="1">
      <c r="A12951">
        <v>2011</v>
      </c>
      <c r="B12951" t="s">
        <v>98</v>
      </c>
      <c r="C12951" t="s">
        <v>23</v>
      </c>
      <c r="D12951" t="s">
        <v>35</v>
      </c>
      <c r="E12951">
        <v>375857</v>
      </c>
    </row>
    <row r="12952" spans="1:5" hidden="1">
      <c r="A12952">
        <v>2011</v>
      </c>
      <c r="B12952" t="s">
        <v>98</v>
      </c>
      <c r="C12952" t="s">
        <v>23</v>
      </c>
      <c r="D12952" t="s">
        <v>36</v>
      </c>
      <c r="E12952">
        <v>0</v>
      </c>
    </row>
    <row r="12953" spans="1:5" hidden="1">
      <c r="A12953">
        <v>2011</v>
      </c>
      <c r="B12953" t="s">
        <v>98</v>
      </c>
      <c r="C12953" t="s">
        <v>23</v>
      </c>
      <c r="D12953" t="s">
        <v>37</v>
      </c>
      <c r="E12953">
        <v>0</v>
      </c>
    </row>
    <row r="12954" spans="1:5" hidden="1">
      <c r="A12954">
        <v>2011</v>
      </c>
      <c r="B12954" t="s">
        <v>98</v>
      </c>
      <c r="C12954" t="s">
        <v>23</v>
      </c>
      <c r="D12954" t="s">
        <v>40</v>
      </c>
      <c r="E12954">
        <v>0</v>
      </c>
    </row>
    <row r="12955" spans="1:5" hidden="1">
      <c r="A12955">
        <v>2011</v>
      </c>
      <c r="B12955" t="s">
        <v>98</v>
      </c>
      <c r="C12955" t="s">
        <v>23</v>
      </c>
      <c r="D12955" t="s">
        <v>41</v>
      </c>
      <c r="E12955">
        <v>0</v>
      </c>
    </row>
    <row r="12956" spans="1:5" hidden="1">
      <c r="A12956">
        <v>2011</v>
      </c>
      <c r="B12956" t="s">
        <v>98</v>
      </c>
      <c r="C12956" t="s">
        <v>23</v>
      </c>
      <c r="D12956" t="s">
        <v>42</v>
      </c>
      <c r="E12956">
        <v>0</v>
      </c>
    </row>
    <row r="12957" spans="1:5" hidden="1">
      <c r="A12957">
        <v>2011</v>
      </c>
      <c r="B12957" t="s">
        <v>98</v>
      </c>
      <c r="C12957" t="s">
        <v>23</v>
      </c>
      <c r="D12957" t="s">
        <v>43</v>
      </c>
      <c r="E12957">
        <v>0</v>
      </c>
    </row>
    <row r="12958" spans="1:5" hidden="1">
      <c r="A12958">
        <v>2011</v>
      </c>
      <c r="B12958" t="s">
        <v>98</v>
      </c>
      <c r="C12958" t="s">
        <v>23</v>
      </c>
      <c r="D12958" t="s">
        <v>44</v>
      </c>
      <c r="E12958">
        <v>0</v>
      </c>
    </row>
    <row r="12959" spans="1:5" hidden="1">
      <c r="A12959">
        <v>2011</v>
      </c>
      <c r="B12959" t="s">
        <v>98</v>
      </c>
      <c r="C12959" t="s">
        <v>23</v>
      </c>
      <c r="D12959" t="s">
        <v>45</v>
      </c>
      <c r="E12959">
        <v>1582</v>
      </c>
    </row>
    <row r="12960" spans="1:5" hidden="1">
      <c r="A12960">
        <v>2011</v>
      </c>
      <c r="B12960" t="s">
        <v>98</v>
      </c>
      <c r="C12960" t="s">
        <v>23</v>
      </c>
      <c r="D12960" t="s">
        <v>46</v>
      </c>
      <c r="E12960">
        <v>1582</v>
      </c>
    </row>
    <row r="12961" spans="1:6" hidden="1">
      <c r="A12961">
        <v>2011</v>
      </c>
      <c r="B12961" t="s">
        <v>98</v>
      </c>
      <c r="C12961" t="s">
        <v>23</v>
      </c>
      <c r="D12961" t="s">
        <v>47</v>
      </c>
      <c r="E12961">
        <v>0</v>
      </c>
    </row>
    <row r="12962" spans="1:6" hidden="1">
      <c r="A12962">
        <v>2011</v>
      </c>
      <c r="B12962" t="s">
        <v>98</v>
      </c>
      <c r="C12962" t="s">
        <v>23</v>
      </c>
      <c r="D12962" t="s">
        <v>48</v>
      </c>
      <c r="E12962">
        <v>3875580</v>
      </c>
    </row>
    <row r="12963" spans="1:6" hidden="1">
      <c r="A12963">
        <v>2011</v>
      </c>
      <c r="B12963" t="s">
        <v>98</v>
      </c>
      <c r="C12963" t="s">
        <v>23</v>
      </c>
      <c r="D12963" t="s">
        <v>55</v>
      </c>
      <c r="E12963">
        <v>2270260</v>
      </c>
    </row>
    <row r="12964" spans="1:6" hidden="1">
      <c r="A12964">
        <v>2011</v>
      </c>
      <c r="B12964" t="s">
        <v>98</v>
      </c>
      <c r="C12964" t="s">
        <v>23</v>
      </c>
      <c r="D12964" t="s">
        <v>56</v>
      </c>
      <c r="E12964">
        <v>1605320</v>
      </c>
    </row>
    <row r="12965" spans="1:6" hidden="1">
      <c r="A12965">
        <v>2011</v>
      </c>
      <c r="B12965" t="s">
        <v>98</v>
      </c>
      <c r="C12965" t="s">
        <v>23</v>
      </c>
      <c r="D12965" t="s">
        <v>57</v>
      </c>
      <c r="E12965">
        <v>1382177</v>
      </c>
    </row>
    <row r="12966" spans="1:6" hidden="1">
      <c r="A12966">
        <v>2011</v>
      </c>
      <c r="B12966" t="s">
        <v>98</v>
      </c>
      <c r="C12966" t="s">
        <v>23</v>
      </c>
      <c r="D12966" t="s">
        <v>58</v>
      </c>
      <c r="E12966">
        <v>223143</v>
      </c>
    </row>
    <row r="12967" spans="1:6" hidden="1">
      <c r="A12967">
        <v>2011</v>
      </c>
      <c r="B12967" t="s">
        <v>98</v>
      </c>
      <c r="C12967" t="s">
        <v>23</v>
      </c>
      <c r="D12967" t="s">
        <v>59</v>
      </c>
      <c r="E12967">
        <v>478554</v>
      </c>
    </row>
    <row r="12968" spans="1:6" hidden="1">
      <c r="A12968">
        <v>2011</v>
      </c>
      <c r="B12968" t="s">
        <v>98</v>
      </c>
      <c r="C12968" t="s">
        <v>23</v>
      </c>
      <c r="D12968" t="s">
        <v>60</v>
      </c>
      <c r="E12968">
        <v>116</v>
      </c>
    </row>
    <row r="12969" spans="1:6" hidden="1">
      <c r="A12969">
        <v>2011</v>
      </c>
      <c r="B12969" t="s">
        <v>98</v>
      </c>
      <c r="C12969" t="s">
        <v>23</v>
      </c>
      <c r="D12969" t="s">
        <v>61</v>
      </c>
      <c r="E12969">
        <v>0</v>
      </c>
    </row>
    <row r="12970" spans="1:6" hidden="1">
      <c r="A12970">
        <v>2011</v>
      </c>
      <c r="B12970" t="s">
        <v>98</v>
      </c>
      <c r="C12970" t="s">
        <v>23</v>
      </c>
      <c r="D12970" t="s">
        <v>62</v>
      </c>
      <c r="E12970">
        <v>22144</v>
      </c>
    </row>
    <row r="12971" spans="1:6" hidden="1">
      <c r="A12971">
        <v>2011</v>
      </c>
      <c r="B12971" t="s">
        <v>98</v>
      </c>
      <c r="C12971" t="s">
        <v>23</v>
      </c>
      <c r="D12971" t="s">
        <v>63</v>
      </c>
      <c r="E12971">
        <v>0</v>
      </c>
    </row>
    <row r="12972" spans="1:6" hidden="1">
      <c r="A12972">
        <v>2011</v>
      </c>
      <c r="B12972" t="s">
        <v>98</v>
      </c>
      <c r="C12972" t="s">
        <v>23</v>
      </c>
      <c r="D12972" t="s">
        <v>64</v>
      </c>
      <c r="E12972">
        <v>295694</v>
      </c>
    </row>
    <row r="12973" spans="1:6" hidden="1">
      <c r="A12973">
        <v>2011</v>
      </c>
      <c r="B12973" t="s">
        <v>98</v>
      </c>
      <c r="C12973" t="s">
        <v>23</v>
      </c>
      <c r="D12973" t="s">
        <v>65</v>
      </c>
      <c r="E12973">
        <v>160600</v>
      </c>
    </row>
    <row r="12974" spans="1:6" hidden="1">
      <c r="A12974">
        <v>2011</v>
      </c>
      <c r="B12974" t="s">
        <v>98</v>
      </c>
      <c r="C12974" t="s">
        <v>23</v>
      </c>
      <c r="D12974" t="s">
        <v>66</v>
      </c>
      <c r="E12974">
        <v>0</v>
      </c>
      <c r="F12974">
        <v>90</v>
      </c>
    </row>
    <row r="12975" spans="1:6" hidden="1">
      <c r="A12975">
        <v>2011</v>
      </c>
      <c r="B12975" t="s">
        <v>98</v>
      </c>
      <c r="C12975" t="s">
        <v>23</v>
      </c>
      <c r="D12975" t="s">
        <v>67</v>
      </c>
      <c r="E12975">
        <v>423740</v>
      </c>
    </row>
    <row r="12976" spans="1:6" hidden="1">
      <c r="A12976">
        <v>2011</v>
      </c>
      <c r="B12976" t="s">
        <v>98</v>
      </c>
      <c r="C12976" t="s">
        <v>23</v>
      </c>
      <c r="D12976" t="s">
        <v>69</v>
      </c>
      <c r="E12976">
        <v>1002</v>
      </c>
    </row>
    <row r="12977" spans="1:5" hidden="1">
      <c r="A12977">
        <v>2011</v>
      </c>
      <c r="B12977" t="s">
        <v>98</v>
      </c>
      <c r="C12977" t="s">
        <v>23</v>
      </c>
      <c r="D12977" t="s">
        <v>70</v>
      </c>
      <c r="E12977">
        <v>422738</v>
      </c>
    </row>
    <row r="12978" spans="1:5" hidden="1">
      <c r="A12978">
        <v>2011</v>
      </c>
      <c r="B12978" t="s">
        <v>98</v>
      </c>
      <c r="C12978" t="s">
        <v>23</v>
      </c>
      <c r="D12978" t="s">
        <v>71</v>
      </c>
      <c r="E12978">
        <v>-4667</v>
      </c>
    </row>
    <row r="12979" spans="1:5" hidden="1">
      <c r="A12979">
        <v>2011</v>
      </c>
      <c r="B12979" t="s">
        <v>98</v>
      </c>
      <c r="C12979" t="s">
        <v>23</v>
      </c>
      <c r="D12979" t="s">
        <v>99</v>
      </c>
      <c r="E12979">
        <v>8376748</v>
      </c>
    </row>
    <row r="12980" spans="1:5" hidden="1">
      <c r="A12980">
        <v>2011</v>
      </c>
      <c r="B12980" t="s">
        <v>98</v>
      </c>
      <c r="C12980" t="s">
        <v>23</v>
      </c>
      <c r="D12980" t="s">
        <v>72</v>
      </c>
      <c r="E12980">
        <v>1378868</v>
      </c>
    </row>
    <row r="12981" spans="1:5" hidden="1">
      <c r="A12981">
        <v>2011</v>
      </c>
      <c r="B12981" t="s">
        <v>98</v>
      </c>
      <c r="C12981" t="s">
        <v>23</v>
      </c>
      <c r="D12981" t="s">
        <v>73</v>
      </c>
      <c r="E12981">
        <v>3533151</v>
      </c>
    </row>
    <row r="12982" spans="1:5" hidden="1">
      <c r="A12982">
        <v>2011</v>
      </c>
      <c r="B12982" t="s">
        <v>98</v>
      </c>
      <c r="C12982" t="s">
        <v>23</v>
      </c>
      <c r="D12982" t="s">
        <v>74</v>
      </c>
      <c r="E12982">
        <v>1605320</v>
      </c>
    </row>
    <row r="12983" spans="1:5" hidden="1">
      <c r="A12983">
        <v>2011</v>
      </c>
      <c r="B12983" t="s">
        <v>98</v>
      </c>
      <c r="C12983" t="s">
        <v>23</v>
      </c>
      <c r="D12983" t="s">
        <v>75</v>
      </c>
      <c r="E12983">
        <v>1927831</v>
      </c>
    </row>
    <row r="12984" spans="1:5" hidden="1">
      <c r="A12984">
        <v>2011</v>
      </c>
      <c r="B12984" t="s">
        <v>98</v>
      </c>
      <c r="C12984" t="s">
        <v>23</v>
      </c>
      <c r="D12984" t="s">
        <v>76</v>
      </c>
      <c r="E12984">
        <v>1042443</v>
      </c>
    </row>
    <row r="12985" spans="1:5" hidden="1">
      <c r="A12985">
        <v>2011</v>
      </c>
      <c r="B12985" t="s">
        <v>98</v>
      </c>
      <c r="C12985" t="s">
        <v>23</v>
      </c>
      <c r="D12985" t="s">
        <v>77</v>
      </c>
      <c r="E12985">
        <v>789257</v>
      </c>
    </row>
    <row r="12986" spans="1:5" hidden="1">
      <c r="A12986">
        <v>2011</v>
      </c>
      <c r="B12986" t="s">
        <v>98</v>
      </c>
      <c r="C12986" t="s">
        <v>23</v>
      </c>
      <c r="D12986" t="s">
        <v>78</v>
      </c>
      <c r="E12986">
        <v>1068036</v>
      </c>
    </row>
    <row r="12987" spans="1:5" hidden="1">
      <c r="A12987">
        <v>2011</v>
      </c>
      <c r="B12987" t="s">
        <v>98</v>
      </c>
      <c r="C12987" t="s">
        <v>23</v>
      </c>
      <c r="D12987" t="s">
        <v>79</v>
      </c>
      <c r="E12987">
        <v>-25948</v>
      </c>
    </row>
    <row r="12988" spans="1:5" hidden="1">
      <c r="A12988">
        <v>2011</v>
      </c>
      <c r="B12988" t="s">
        <v>98</v>
      </c>
      <c r="C12988" t="s">
        <v>23</v>
      </c>
      <c r="D12988" t="s">
        <v>80</v>
      </c>
      <c r="E12988">
        <v>355</v>
      </c>
    </row>
    <row r="12989" spans="1:5" hidden="1">
      <c r="A12989">
        <v>2011</v>
      </c>
      <c r="B12989" t="s">
        <v>98</v>
      </c>
      <c r="C12989" t="s">
        <v>81</v>
      </c>
      <c r="D12989" t="s">
        <v>27</v>
      </c>
      <c r="E12989">
        <v>2509094</v>
      </c>
    </row>
    <row r="12990" spans="1:5" hidden="1">
      <c r="A12990">
        <v>2011</v>
      </c>
      <c r="B12990" t="s">
        <v>98</v>
      </c>
      <c r="C12990" t="s">
        <v>81</v>
      </c>
      <c r="D12990" t="s">
        <v>28</v>
      </c>
      <c r="E12990">
        <v>2259240</v>
      </c>
    </row>
    <row r="12991" spans="1:5" hidden="1">
      <c r="A12991">
        <v>2011</v>
      </c>
      <c r="B12991" t="s">
        <v>98</v>
      </c>
      <c r="C12991" t="s">
        <v>81</v>
      </c>
      <c r="D12991" t="s">
        <v>82</v>
      </c>
      <c r="E12991">
        <v>1385087</v>
      </c>
    </row>
    <row r="12992" spans="1:5" hidden="1">
      <c r="A12992">
        <v>2011</v>
      </c>
      <c r="B12992" t="s">
        <v>98</v>
      </c>
      <c r="C12992" t="s">
        <v>81</v>
      </c>
      <c r="D12992" t="s">
        <v>83</v>
      </c>
      <c r="E12992">
        <v>1786</v>
      </c>
    </row>
    <row r="12993" spans="1:6" hidden="1">
      <c r="A12993">
        <v>2011</v>
      </c>
      <c r="B12993" t="s">
        <v>98</v>
      </c>
      <c r="C12993" t="s">
        <v>81</v>
      </c>
      <c r="D12993" t="s">
        <v>84</v>
      </c>
      <c r="E12993">
        <v>872367</v>
      </c>
    </row>
    <row r="12994" spans="1:6" hidden="1">
      <c r="A12994">
        <v>2011</v>
      </c>
      <c r="B12994" t="s">
        <v>98</v>
      </c>
      <c r="C12994" t="s">
        <v>81</v>
      </c>
      <c r="D12994" t="s">
        <v>29</v>
      </c>
      <c r="E12994">
        <v>249854</v>
      </c>
    </row>
    <row r="12995" spans="1:6" hidden="1">
      <c r="A12995">
        <v>2011</v>
      </c>
      <c r="B12995" t="s">
        <v>98</v>
      </c>
      <c r="C12995" t="s">
        <v>81</v>
      </c>
      <c r="D12995" t="s">
        <v>30</v>
      </c>
      <c r="E12995">
        <v>0</v>
      </c>
    </row>
    <row r="12996" spans="1:6" hidden="1">
      <c r="A12996">
        <v>2011</v>
      </c>
      <c r="B12996" t="s">
        <v>98</v>
      </c>
      <c r="C12996" t="s">
        <v>81</v>
      </c>
      <c r="D12996" t="s">
        <v>32</v>
      </c>
      <c r="E12996">
        <v>0</v>
      </c>
    </row>
    <row r="12997" spans="1:6" hidden="1">
      <c r="A12997">
        <v>2011</v>
      </c>
      <c r="B12997" t="s">
        <v>98</v>
      </c>
      <c r="C12997" t="s">
        <v>81</v>
      </c>
      <c r="D12997" t="s">
        <v>33</v>
      </c>
      <c r="E12997">
        <v>249904</v>
      </c>
    </row>
    <row r="12998" spans="1:6" hidden="1">
      <c r="A12998">
        <v>2011</v>
      </c>
      <c r="B12998" t="s">
        <v>98</v>
      </c>
      <c r="C12998" t="s">
        <v>81</v>
      </c>
      <c r="D12998" t="s">
        <v>34</v>
      </c>
      <c r="E12998">
        <v>82166</v>
      </c>
    </row>
    <row r="12999" spans="1:6" hidden="1">
      <c r="A12999">
        <v>2011</v>
      </c>
      <c r="B12999" t="s">
        <v>98</v>
      </c>
      <c r="C12999" t="s">
        <v>81</v>
      </c>
      <c r="D12999" t="s">
        <v>35</v>
      </c>
      <c r="E12999">
        <v>105036</v>
      </c>
    </row>
    <row r="13000" spans="1:6" hidden="1">
      <c r="A13000">
        <v>2011</v>
      </c>
      <c r="B13000" t="s">
        <v>98</v>
      </c>
      <c r="C13000" t="s">
        <v>81</v>
      </c>
      <c r="D13000" t="s">
        <v>36</v>
      </c>
      <c r="E13000">
        <v>159781</v>
      </c>
    </row>
    <row r="13001" spans="1:6" hidden="1">
      <c r="A13001">
        <v>2011</v>
      </c>
      <c r="B13001" t="s">
        <v>98</v>
      </c>
      <c r="C13001" t="s">
        <v>81</v>
      </c>
      <c r="D13001" t="s">
        <v>37</v>
      </c>
      <c r="E13001">
        <v>159781</v>
      </c>
    </row>
    <row r="13002" spans="1:6" hidden="1">
      <c r="A13002">
        <v>2011</v>
      </c>
      <c r="B13002" t="s">
        <v>98</v>
      </c>
      <c r="C13002" t="s">
        <v>81</v>
      </c>
      <c r="D13002" t="s">
        <v>38</v>
      </c>
      <c r="E13002">
        <v>0</v>
      </c>
    </row>
    <row r="13003" spans="1:6" hidden="1">
      <c r="A13003">
        <v>2011</v>
      </c>
      <c r="B13003" t="s">
        <v>98</v>
      </c>
      <c r="C13003" t="s">
        <v>81</v>
      </c>
      <c r="D13003" t="s">
        <v>39</v>
      </c>
      <c r="E13003">
        <v>0</v>
      </c>
    </row>
    <row r="13004" spans="1:6" hidden="1">
      <c r="A13004">
        <v>2011</v>
      </c>
      <c r="B13004" t="s">
        <v>98</v>
      </c>
      <c r="C13004" t="s">
        <v>81</v>
      </c>
      <c r="D13004" t="s">
        <v>40</v>
      </c>
      <c r="E13004">
        <v>116</v>
      </c>
    </row>
    <row r="13005" spans="1:6" hidden="1">
      <c r="A13005">
        <v>2011</v>
      </c>
      <c r="B13005" t="s">
        <v>98</v>
      </c>
      <c r="C13005" t="s">
        <v>81</v>
      </c>
      <c r="D13005" t="s">
        <v>41</v>
      </c>
      <c r="E13005">
        <v>116</v>
      </c>
    </row>
    <row r="13006" spans="1:6" hidden="1">
      <c r="A13006">
        <v>2011</v>
      </c>
      <c r="B13006" t="s">
        <v>98</v>
      </c>
      <c r="C13006" t="s">
        <v>81</v>
      </c>
      <c r="D13006" t="s">
        <v>42</v>
      </c>
      <c r="E13006">
        <v>0</v>
      </c>
    </row>
    <row r="13007" spans="1:6" hidden="1">
      <c r="A13007">
        <v>2011</v>
      </c>
      <c r="B13007" t="s">
        <v>98</v>
      </c>
      <c r="C13007" t="s">
        <v>81</v>
      </c>
      <c r="D13007" t="s">
        <v>43</v>
      </c>
      <c r="E13007">
        <v>0</v>
      </c>
      <c r="F13007">
        <v>90</v>
      </c>
    </row>
    <row r="13008" spans="1:6" hidden="1">
      <c r="A13008">
        <v>2011</v>
      </c>
      <c r="B13008" t="s">
        <v>98</v>
      </c>
      <c r="C13008" t="s">
        <v>81</v>
      </c>
      <c r="D13008" t="s">
        <v>44</v>
      </c>
      <c r="E13008">
        <v>7841</v>
      </c>
    </row>
    <row r="13009" spans="1:6" hidden="1">
      <c r="A13009">
        <v>2011</v>
      </c>
      <c r="B13009" t="s">
        <v>98</v>
      </c>
      <c r="C13009" t="s">
        <v>81</v>
      </c>
      <c r="D13009" t="s">
        <v>45</v>
      </c>
      <c r="E13009">
        <v>1464209</v>
      </c>
    </row>
    <row r="13010" spans="1:6" hidden="1">
      <c r="A13010">
        <v>2011</v>
      </c>
      <c r="B13010" t="s">
        <v>98</v>
      </c>
      <c r="C13010" t="s">
        <v>81</v>
      </c>
      <c r="D13010" t="s">
        <v>46</v>
      </c>
      <c r="E13010">
        <v>1421281</v>
      </c>
    </row>
    <row r="13011" spans="1:6" hidden="1">
      <c r="A13011">
        <v>2011</v>
      </c>
      <c r="B13011" t="s">
        <v>98</v>
      </c>
      <c r="C13011" t="s">
        <v>81</v>
      </c>
      <c r="D13011" t="s">
        <v>47</v>
      </c>
      <c r="E13011">
        <v>42928</v>
      </c>
    </row>
    <row r="13012" spans="1:6" hidden="1">
      <c r="A13012">
        <v>2011</v>
      </c>
      <c r="B13012" t="s">
        <v>98</v>
      </c>
      <c r="C13012" t="s">
        <v>81</v>
      </c>
      <c r="D13012" t="s">
        <v>48</v>
      </c>
      <c r="E13012">
        <v>1796806</v>
      </c>
    </row>
    <row r="13013" spans="1:6" hidden="1">
      <c r="A13013">
        <v>2011</v>
      </c>
      <c r="B13013" t="s">
        <v>98</v>
      </c>
      <c r="C13013" t="s">
        <v>81</v>
      </c>
      <c r="D13013" t="s">
        <v>49</v>
      </c>
      <c r="E13013">
        <v>1796806</v>
      </c>
    </row>
    <row r="13014" spans="1:6" hidden="1">
      <c r="A13014">
        <v>2011</v>
      </c>
      <c r="B13014" t="s">
        <v>98</v>
      </c>
      <c r="C13014" t="s">
        <v>81</v>
      </c>
      <c r="D13014" t="s">
        <v>50</v>
      </c>
      <c r="E13014">
        <v>1238369</v>
      </c>
    </row>
    <row r="13015" spans="1:6" hidden="1">
      <c r="A13015">
        <v>2011</v>
      </c>
      <c r="B13015" t="s">
        <v>98</v>
      </c>
      <c r="C13015" t="s">
        <v>81</v>
      </c>
      <c r="D13015" t="s">
        <v>51</v>
      </c>
      <c r="E13015">
        <v>32159</v>
      </c>
    </row>
    <row r="13016" spans="1:6" hidden="1">
      <c r="A13016">
        <v>2011</v>
      </c>
      <c r="B13016" t="s">
        <v>98</v>
      </c>
      <c r="C13016" t="s">
        <v>81</v>
      </c>
      <c r="D13016" t="s">
        <v>52</v>
      </c>
      <c r="E13016">
        <v>526278</v>
      </c>
    </row>
    <row r="13017" spans="1:6" hidden="1">
      <c r="A13017">
        <v>2011</v>
      </c>
      <c r="B13017" t="s">
        <v>98</v>
      </c>
      <c r="C13017" t="s">
        <v>81</v>
      </c>
      <c r="D13017" t="s">
        <v>53</v>
      </c>
      <c r="E13017">
        <v>0</v>
      </c>
      <c r="F13017">
        <v>90</v>
      </c>
    </row>
    <row r="13018" spans="1:6" hidden="1">
      <c r="A13018">
        <v>2011</v>
      </c>
      <c r="B13018" t="s">
        <v>98</v>
      </c>
      <c r="C13018" t="s">
        <v>81</v>
      </c>
      <c r="D13018" t="s">
        <v>54</v>
      </c>
      <c r="E13018">
        <v>0</v>
      </c>
      <c r="F13018">
        <v>90</v>
      </c>
    </row>
    <row r="13019" spans="1:6" hidden="1">
      <c r="A13019">
        <v>2011</v>
      </c>
      <c r="B13019" t="s">
        <v>98</v>
      </c>
      <c r="C13019" t="s">
        <v>81</v>
      </c>
      <c r="D13019" t="s">
        <v>59</v>
      </c>
      <c r="E13019">
        <v>323537</v>
      </c>
    </row>
    <row r="13020" spans="1:6" hidden="1">
      <c r="A13020">
        <v>2011</v>
      </c>
      <c r="B13020" t="s">
        <v>98</v>
      </c>
      <c r="C13020" t="s">
        <v>81</v>
      </c>
      <c r="D13020" t="s">
        <v>60</v>
      </c>
      <c r="E13020">
        <v>0</v>
      </c>
    </row>
    <row r="13021" spans="1:6" hidden="1">
      <c r="A13021">
        <v>2011</v>
      </c>
      <c r="B13021" t="s">
        <v>98</v>
      </c>
      <c r="C13021" t="s">
        <v>81</v>
      </c>
      <c r="D13021" t="s">
        <v>61</v>
      </c>
      <c r="E13021">
        <v>440</v>
      </c>
    </row>
    <row r="13022" spans="1:6" hidden="1">
      <c r="A13022">
        <v>2011</v>
      </c>
      <c r="B13022" t="s">
        <v>98</v>
      </c>
      <c r="C13022" t="s">
        <v>81</v>
      </c>
      <c r="D13022" t="s">
        <v>62</v>
      </c>
      <c r="E13022">
        <v>259882</v>
      </c>
    </row>
    <row r="13023" spans="1:6" hidden="1">
      <c r="A13023">
        <v>2011</v>
      </c>
      <c r="B13023" t="s">
        <v>98</v>
      </c>
      <c r="C13023" t="s">
        <v>81</v>
      </c>
      <c r="D13023" t="s">
        <v>64</v>
      </c>
      <c r="E13023">
        <v>63215</v>
      </c>
    </row>
    <row r="13024" spans="1:6" hidden="1">
      <c r="A13024">
        <v>2011</v>
      </c>
      <c r="B13024" t="s">
        <v>98</v>
      </c>
      <c r="C13024" t="s">
        <v>81</v>
      </c>
      <c r="D13024" t="s">
        <v>67</v>
      </c>
      <c r="E13024">
        <v>325687</v>
      </c>
    </row>
    <row r="13025" spans="1:6" hidden="1">
      <c r="A13025">
        <v>2011</v>
      </c>
      <c r="B13025" t="s">
        <v>98</v>
      </c>
      <c r="C13025" t="s">
        <v>81</v>
      </c>
      <c r="D13025" t="s">
        <v>68</v>
      </c>
      <c r="E13025">
        <v>3752</v>
      </c>
    </row>
    <row r="13026" spans="1:6" hidden="1">
      <c r="A13026">
        <v>2011</v>
      </c>
      <c r="B13026" t="s">
        <v>98</v>
      </c>
      <c r="C13026" t="s">
        <v>81</v>
      </c>
      <c r="D13026" t="s">
        <v>69</v>
      </c>
      <c r="E13026">
        <v>321935</v>
      </c>
    </row>
    <row r="13027" spans="1:6" hidden="1">
      <c r="A13027">
        <v>2011</v>
      </c>
      <c r="B13027" t="s">
        <v>98</v>
      </c>
      <c r="C13027" t="s">
        <v>81</v>
      </c>
      <c r="D13027" t="s">
        <v>70</v>
      </c>
      <c r="E13027">
        <v>0</v>
      </c>
    </row>
    <row r="13028" spans="1:6" hidden="1">
      <c r="A13028">
        <v>2011</v>
      </c>
      <c r="B13028" t="s">
        <v>98</v>
      </c>
      <c r="C13028" t="s">
        <v>81</v>
      </c>
      <c r="D13028" t="s">
        <v>100</v>
      </c>
      <c r="E13028">
        <v>7522281</v>
      </c>
    </row>
    <row r="13029" spans="1:6" hidden="1">
      <c r="A13029">
        <v>2011</v>
      </c>
      <c r="B13029" t="s">
        <v>98</v>
      </c>
      <c r="C13029" t="s">
        <v>81</v>
      </c>
      <c r="D13029" t="s">
        <v>86</v>
      </c>
      <c r="E13029">
        <v>4163052</v>
      </c>
    </row>
    <row r="13030" spans="1:6" hidden="1">
      <c r="A13030">
        <v>2011</v>
      </c>
      <c r="B13030" t="s">
        <v>98</v>
      </c>
      <c r="C13030" t="s">
        <v>81</v>
      </c>
      <c r="D13030" t="s">
        <v>87</v>
      </c>
      <c r="E13030">
        <v>628299</v>
      </c>
    </row>
    <row r="13031" spans="1:6" hidden="1">
      <c r="A13031">
        <v>2011</v>
      </c>
      <c r="B13031" t="s">
        <v>98</v>
      </c>
      <c r="C13031" t="s">
        <v>81</v>
      </c>
      <c r="D13031" t="s">
        <v>101</v>
      </c>
      <c r="E13031">
        <v>853044</v>
      </c>
    </row>
    <row r="13032" spans="1:6" hidden="1">
      <c r="A13032">
        <v>2011</v>
      </c>
      <c r="B13032" t="s">
        <v>98</v>
      </c>
      <c r="C13032" t="s">
        <v>81</v>
      </c>
      <c r="D13032" t="s">
        <v>88</v>
      </c>
      <c r="E13032">
        <v>106655</v>
      </c>
    </row>
    <row r="13033" spans="1:6" hidden="1">
      <c r="A13033">
        <v>2011</v>
      </c>
      <c r="B13033" t="s">
        <v>98</v>
      </c>
      <c r="C13033" t="s">
        <v>81</v>
      </c>
      <c r="D13033" t="s">
        <v>89</v>
      </c>
      <c r="E13033">
        <v>3428098</v>
      </c>
    </row>
    <row r="13034" spans="1:6" hidden="1">
      <c r="A13034">
        <v>2011</v>
      </c>
      <c r="B13034" t="s">
        <v>98</v>
      </c>
      <c r="C13034" t="s">
        <v>81</v>
      </c>
      <c r="D13034" t="s">
        <v>77</v>
      </c>
      <c r="E13034">
        <v>789257</v>
      </c>
    </row>
    <row r="13035" spans="1:6" hidden="1">
      <c r="A13035">
        <v>2011</v>
      </c>
      <c r="B13035" t="s">
        <v>102</v>
      </c>
      <c r="C13035" t="s">
        <v>7</v>
      </c>
      <c r="D13035" t="s">
        <v>263</v>
      </c>
      <c r="E13035">
        <v>25795</v>
      </c>
    </row>
    <row r="13036" spans="1:6" hidden="1">
      <c r="A13036">
        <v>2011</v>
      </c>
      <c r="B13036" t="s">
        <v>102</v>
      </c>
      <c r="C13036" t="s">
        <v>7</v>
      </c>
      <c r="D13036" t="s">
        <v>8</v>
      </c>
      <c r="E13036">
        <v>0</v>
      </c>
      <c r="F13036">
        <v>20</v>
      </c>
    </row>
    <row r="13037" spans="1:6" hidden="1">
      <c r="A13037">
        <v>2011</v>
      </c>
      <c r="B13037" t="s">
        <v>102</v>
      </c>
      <c r="C13037" t="s">
        <v>7</v>
      </c>
      <c r="D13037" t="s">
        <v>9</v>
      </c>
      <c r="E13037">
        <v>0</v>
      </c>
      <c r="F13037">
        <v>20</v>
      </c>
    </row>
    <row r="13038" spans="1:6" hidden="1">
      <c r="A13038">
        <v>2011</v>
      </c>
      <c r="B13038" t="s">
        <v>102</v>
      </c>
      <c r="C13038" t="s">
        <v>10</v>
      </c>
      <c r="D13038" t="s">
        <v>11</v>
      </c>
      <c r="E13038">
        <v>-461262</v>
      </c>
    </row>
    <row r="13039" spans="1:6" hidden="1">
      <c r="A13039">
        <v>2011</v>
      </c>
      <c r="B13039" t="s">
        <v>102</v>
      </c>
      <c r="C13039" t="s">
        <v>10</v>
      </c>
      <c r="D13039" t="s">
        <v>91</v>
      </c>
      <c r="E13039">
        <v>1993202</v>
      </c>
    </row>
    <row r="13040" spans="1:6" hidden="1">
      <c r="A13040">
        <v>2011</v>
      </c>
      <c r="B13040" t="s">
        <v>102</v>
      </c>
      <c r="C13040" t="s">
        <v>10</v>
      </c>
      <c r="D13040" t="s">
        <v>92</v>
      </c>
      <c r="E13040">
        <v>1481948</v>
      </c>
    </row>
    <row r="13041" spans="1:6" hidden="1">
      <c r="A13041">
        <v>2011</v>
      </c>
      <c r="B13041" t="s">
        <v>102</v>
      </c>
      <c r="C13041" t="s">
        <v>10</v>
      </c>
      <c r="D13041" t="s">
        <v>14</v>
      </c>
      <c r="E13041">
        <v>2151698</v>
      </c>
    </row>
    <row r="13042" spans="1:6" hidden="1">
      <c r="A13042">
        <v>2011</v>
      </c>
      <c r="B13042" t="s">
        <v>102</v>
      </c>
      <c r="C13042" t="s">
        <v>10</v>
      </c>
      <c r="D13042" t="s">
        <v>15</v>
      </c>
      <c r="E13042">
        <v>687199</v>
      </c>
    </row>
    <row r="13043" spans="1:6" hidden="1">
      <c r="A13043">
        <v>2011</v>
      </c>
      <c r="B13043" t="s">
        <v>102</v>
      </c>
      <c r="C13043" t="s">
        <v>10</v>
      </c>
      <c r="D13043" t="s">
        <v>16</v>
      </c>
      <c r="E13043">
        <v>1464499</v>
      </c>
    </row>
    <row r="13044" spans="1:6" hidden="1">
      <c r="A13044">
        <v>2011</v>
      </c>
      <c r="B13044" t="s">
        <v>102</v>
      </c>
      <c r="C13044" t="s">
        <v>10</v>
      </c>
      <c r="D13044" t="s">
        <v>17</v>
      </c>
      <c r="E13044">
        <v>0</v>
      </c>
      <c r="F13044">
        <v>20</v>
      </c>
    </row>
    <row r="13045" spans="1:6" hidden="1">
      <c r="A13045">
        <v>2011</v>
      </c>
      <c r="B13045" t="s">
        <v>102</v>
      </c>
      <c r="C13045" t="s">
        <v>10</v>
      </c>
      <c r="D13045" t="s">
        <v>18</v>
      </c>
      <c r="E13045">
        <v>11603176</v>
      </c>
    </row>
    <row r="13046" spans="1:6" hidden="1">
      <c r="A13046">
        <v>2011</v>
      </c>
      <c r="B13046" t="s">
        <v>102</v>
      </c>
      <c r="C13046" t="s">
        <v>10</v>
      </c>
      <c r="D13046" t="s">
        <v>19</v>
      </c>
      <c r="E13046">
        <v>11367094</v>
      </c>
    </row>
    <row r="13047" spans="1:6" hidden="1">
      <c r="A13047">
        <v>2011</v>
      </c>
      <c r="B13047" t="s">
        <v>102</v>
      </c>
      <c r="C13047" t="s">
        <v>10</v>
      </c>
      <c r="D13047" t="s">
        <v>20</v>
      </c>
      <c r="E13047">
        <v>13219989</v>
      </c>
    </row>
    <row r="13048" spans="1:6" hidden="1">
      <c r="A13048">
        <v>2011</v>
      </c>
      <c r="B13048" t="s">
        <v>102</v>
      </c>
      <c r="C13048" t="s">
        <v>10</v>
      </c>
      <c r="D13048" t="s">
        <v>21</v>
      </c>
      <c r="E13048">
        <v>49992</v>
      </c>
    </row>
    <row r="13049" spans="1:6" hidden="1">
      <c r="A13049">
        <v>2011</v>
      </c>
      <c r="B13049" t="s">
        <v>102</v>
      </c>
      <c r="C13049" t="s">
        <v>10</v>
      </c>
      <c r="D13049" t="s">
        <v>22</v>
      </c>
      <c r="E13049">
        <v>-523505</v>
      </c>
    </row>
    <row r="13050" spans="1:6" hidden="1">
      <c r="A13050">
        <v>2011</v>
      </c>
      <c r="B13050" t="s">
        <v>102</v>
      </c>
      <c r="C13050" t="s">
        <v>23</v>
      </c>
      <c r="D13050" t="s">
        <v>24</v>
      </c>
      <c r="E13050">
        <v>104522</v>
      </c>
    </row>
    <row r="13051" spans="1:6" hidden="1">
      <c r="A13051">
        <v>2011</v>
      </c>
      <c r="B13051" t="s">
        <v>102</v>
      </c>
      <c r="C13051" t="s">
        <v>23</v>
      </c>
      <c r="D13051" t="s">
        <v>25</v>
      </c>
      <c r="E13051">
        <v>94255</v>
      </c>
    </row>
    <row r="13052" spans="1:6" hidden="1">
      <c r="A13052">
        <v>2011</v>
      </c>
      <c r="B13052" t="s">
        <v>102</v>
      </c>
      <c r="C13052" t="s">
        <v>23</v>
      </c>
      <c r="D13052" t="s">
        <v>26</v>
      </c>
      <c r="E13052">
        <v>10267</v>
      </c>
    </row>
    <row r="13053" spans="1:6" hidden="1">
      <c r="A13053">
        <v>2011</v>
      </c>
      <c r="B13053" t="s">
        <v>102</v>
      </c>
      <c r="C13053" t="s">
        <v>23</v>
      </c>
      <c r="D13053" t="s">
        <v>27</v>
      </c>
      <c r="E13053">
        <v>15191</v>
      </c>
    </row>
    <row r="13054" spans="1:6" hidden="1">
      <c r="A13054">
        <v>2011</v>
      </c>
      <c r="B13054" t="s">
        <v>102</v>
      </c>
      <c r="C13054" t="s">
        <v>23</v>
      </c>
      <c r="D13054" t="s">
        <v>29</v>
      </c>
      <c r="E13054">
        <v>15191</v>
      </c>
    </row>
    <row r="13055" spans="1:6" hidden="1">
      <c r="A13055">
        <v>2011</v>
      </c>
      <c r="B13055" t="s">
        <v>102</v>
      </c>
      <c r="C13055" t="s">
        <v>23</v>
      </c>
      <c r="D13055" t="s">
        <v>33</v>
      </c>
      <c r="E13055">
        <v>177369</v>
      </c>
    </row>
    <row r="13056" spans="1:6" hidden="1">
      <c r="A13056">
        <v>2011</v>
      </c>
      <c r="B13056" t="s">
        <v>102</v>
      </c>
      <c r="C13056" t="s">
        <v>23</v>
      </c>
      <c r="D13056" t="s">
        <v>34</v>
      </c>
      <c r="E13056">
        <v>162909</v>
      </c>
    </row>
    <row r="13057" spans="1:5" hidden="1">
      <c r="A13057">
        <v>2011</v>
      </c>
      <c r="B13057" t="s">
        <v>102</v>
      </c>
      <c r="C13057" t="s">
        <v>23</v>
      </c>
      <c r="D13057" t="s">
        <v>35</v>
      </c>
      <c r="E13057">
        <v>313880</v>
      </c>
    </row>
    <row r="13058" spans="1:5" hidden="1">
      <c r="A13058">
        <v>2011</v>
      </c>
      <c r="B13058" t="s">
        <v>102</v>
      </c>
      <c r="C13058" t="s">
        <v>23</v>
      </c>
      <c r="D13058" t="s">
        <v>39</v>
      </c>
      <c r="E13058">
        <v>0</v>
      </c>
    </row>
    <row r="13059" spans="1:5" hidden="1">
      <c r="A13059">
        <v>2011</v>
      </c>
      <c r="B13059" t="s">
        <v>102</v>
      </c>
      <c r="C13059" t="s">
        <v>23</v>
      </c>
      <c r="D13059" t="s">
        <v>40</v>
      </c>
      <c r="E13059">
        <v>0</v>
      </c>
    </row>
    <row r="13060" spans="1:5" hidden="1">
      <c r="A13060">
        <v>2011</v>
      </c>
      <c r="B13060" t="s">
        <v>102</v>
      </c>
      <c r="C13060" t="s">
        <v>23</v>
      </c>
      <c r="D13060" t="s">
        <v>41</v>
      </c>
      <c r="E13060">
        <v>0</v>
      </c>
    </row>
    <row r="13061" spans="1:5" hidden="1">
      <c r="A13061">
        <v>2011</v>
      </c>
      <c r="B13061" t="s">
        <v>102</v>
      </c>
      <c r="C13061" t="s">
        <v>23</v>
      </c>
      <c r="D13061" t="s">
        <v>42</v>
      </c>
      <c r="E13061">
        <v>0</v>
      </c>
    </row>
    <row r="13062" spans="1:5" hidden="1">
      <c r="A13062">
        <v>2011</v>
      </c>
      <c r="B13062" t="s">
        <v>102</v>
      </c>
      <c r="C13062" t="s">
        <v>23</v>
      </c>
      <c r="D13062" t="s">
        <v>43</v>
      </c>
      <c r="E13062">
        <v>0</v>
      </c>
    </row>
    <row r="13063" spans="1:5" hidden="1">
      <c r="A13063">
        <v>2011</v>
      </c>
      <c r="B13063" t="s">
        <v>102</v>
      </c>
      <c r="C13063" t="s">
        <v>23</v>
      </c>
      <c r="D13063" t="s">
        <v>44</v>
      </c>
      <c r="E13063">
        <v>14461</v>
      </c>
    </row>
    <row r="13064" spans="1:5" hidden="1">
      <c r="A13064">
        <v>2011</v>
      </c>
      <c r="B13064" t="s">
        <v>102</v>
      </c>
      <c r="C13064" t="s">
        <v>23</v>
      </c>
      <c r="D13064" t="s">
        <v>45</v>
      </c>
      <c r="E13064">
        <v>1179641</v>
      </c>
    </row>
    <row r="13065" spans="1:5" hidden="1">
      <c r="A13065">
        <v>2011</v>
      </c>
      <c r="B13065" t="s">
        <v>102</v>
      </c>
      <c r="C13065" t="s">
        <v>23</v>
      </c>
      <c r="D13065" t="s">
        <v>46</v>
      </c>
      <c r="E13065">
        <v>1136713</v>
      </c>
    </row>
    <row r="13066" spans="1:5" hidden="1">
      <c r="A13066">
        <v>2011</v>
      </c>
      <c r="B13066" t="s">
        <v>102</v>
      </c>
      <c r="C13066" t="s">
        <v>23</v>
      </c>
      <c r="D13066" t="s">
        <v>47</v>
      </c>
      <c r="E13066">
        <v>42928</v>
      </c>
    </row>
    <row r="13067" spans="1:5" hidden="1">
      <c r="A13067">
        <v>2011</v>
      </c>
      <c r="B13067" t="s">
        <v>102</v>
      </c>
      <c r="C13067" t="s">
        <v>23</v>
      </c>
      <c r="D13067" t="s">
        <v>48</v>
      </c>
      <c r="E13067">
        <v>1922092</v>
      </c>
    </row>
    <row r="13068" spans="1:5" hidden="1">
      <c r="A13068">
        <v>2011</v>
      </c>
      <c r="B13068" t="s">
        <v>102</v>
      </c>
      <c r="C13068" t="s">
        <v>23</v>
      </c>
      <c r="D13068" t="s">
        <v>49</v>
      </c>
      <c r="E13068">
        <v>1921775</v>
      </c>
    </row>
    <row r="13069" spans="1:5" hidden="1">
      <c r="A13069">
        <v>2011</v>
      </c>
      <c r="B13069" t="s">
        <v>102</v>
      </c>
      <c r="C13069" t="s">
        <v>23</v>
      </c>
      <c r="D13069" t="s">
        <v>50</v>
      </c>
      <c r="E13069">
        <v>1284652</v>
      </c>
    </row>
    <row r="13070" spans="1:5" hidden="1">
      <c r="A13070">
        <v>2011</v>
      </c>
      <c r="B13070" t="s">
        <v>102</v>
      </c>
      <c r="C13070" t="s">
        <v>23</v>
      </c>
      <c r="D13070" t="s">
        <v>51</v>
      </c>
      <c r="E13070">
        <v>84126</v>
      </c>
    </row>
    <row r="13071" spans="1:5" hidden="1">
      <c r="A13071">
        <v>2011</v>
      </c>
      <c r="B13071" t="s">
        <v>102</v>
      </c>
      <c r="C13071" t="s">
        <v>23</v>
      </c>
      <c r="D13071" t="s">
        <v>52</v>
      </c>
      <c r="E13071">
        <v>577605</v>
      </c>
    </row>
    <row r="13072" spans="1:5" hidden="1">
      <c r="A13072">
        <v>2011</v>
      </c>
      <c r="B13072" t="s">
        <v>102</v>
      </c>
      <c r="C13072" t="s">
        <v>23</v>
      </c>
      <c r="D13072" t="s">
        <v>53</v>
      </c>
      <c r="E13072">
        <v>-24607</v>
      </c>
    </row>
    <row r="13073" spans="1:5" hidden="1">
      <c r="A13073">
        <v>2011</v>
      </c>
      <c r="B13073" t="s">
        <v>102</v>
      </c>
      <c r="C13073" t="s">
        <v>23</v>
      </c>
      <c r="D13073" t="s">
        <v>54</v>
      </c>
      <c r="E13073">
        <v>0</v>
      </c>
    </row>
    <row r="13074" spans="1:5" hidden="1">
      <c r="A13074">
        <v>2011</v>
      </c>
      <c r="B13074" t="s">
        <v>102</v>
      </c>
      <c r="C13074" t="s">
        <v>23</v>
      </c>
      <c r="D13074" t="s">
        <v>55</v>
      </c>
      <c r="E13074">
        <v>317</v>
      </c>
    </row>
    <row r="13075" spans="1:5" hidden="1">
      <c r="A13075">
        <v>2011</v>
      </c>
      <c r="B13075" t="s">
        <v>102</v>
      </c>
      <c r="C13075" t="s">
        <v>23</v>
      </c>
      <c r="D13075" t="s">
        <v>59</v>
      </c>
      <c r="E13075">
        <v>406916</v>
      </c>
    </row>
    <row r="13076" spans="1:5" hidden="1">
      <c r="A13076">
        <v>2011</v>
      </c>
      <c r="B13076" t="s">
        <v>102</v>
      </c>
      <c r="C13076" t="s">
        <v>23</v>
      </c>
      <c r="D13076" t="s">
        <v>60</v>
      </c>
      <c r="E13076">
        <v>76068</v>
      </c>
    </row>
    <row r="13077" spans="1:5" hidden="1">
      <c r="A13077">
        <v>2011</v>
      </c>
      <c r="B13077" t="s">
        <v>102</v>
      </c>
      <c r="C13077" t="s">
        <v>23</v>
      </c>
      <c r="D13077" t="s">
        <v>64</v>
      </c>
      <c r="E13077">
        <v>330848</v>
      </c>
    </row>
    <row r="13078" spans="1:5" hidden="1">
      <c r="A13078">
        <v>2011</v>
      </c>
      <c r="B13078" t="s">
        <v>102</v>
      </c>
      <c r="C13078" t="s">
        <v>23</v>
      </c>
      <c r="D13078" t="s">
        <v>66</v>
      </c>
      <c r="E13078">
        <v>0</v>
      </c>
    </row>
    <row r="13079" spans="1:5" hidden="1">
      <c r="A13079">
        <v>2011</v>
      </c>
      <c r="B13079" t="s">
        <v>102</v>
      </c>
      <c r="C13079" t="s">
        <v>23</v>
      </c>
      <c r="D13079" t="s">
        <v>67</v>
      </c>
      <c r="E13079">
        <v>0</v>
      </c>
    </row>
    <row r="13080" spans="1:5" hidden="1">
      <c r="A13080">
        <v>2011</v>
      </c>
      <c r="B13080" t="s">
        <v>102</v>
      </c>
      <c r="C13080" t="s">
        <v>23</v>
      </c>
      <c r="D13080" t="s">
        <v>68</v>
      </c>
      <c r="E13080">
        <v>0</v>
      </c>
    </row>
    <row r="13081" spans="1:5" hidden="1">
      <c r="A13081">
        <v>2011</v>
      </c>
      <c r="B13081" t="s">
        <v>102</v>
      </c>
      <c r="C13081" t="s">
        <v>23</v>
      </c>
      <c r="D13081" t="s">
        <v>70</v>
      </c>
      <c r="E13081">
        <v>0</v>
      </c>
    </row>
    <row r="13082" spans="1:5" hidden="1">
      <c r="A13082">
        <v>2011</v>
      </c>
      <c r="B13082" t="s">
        <v>102</v>
      </c>
      <c r="C13082" t="s">
        <v>23</v>
      </c>
      <c r="D13082" t="s">
        <v>71</v>
      </c>
      <c r="E13082">
        <v>76</v>
      </c>
    </row>
    <row r="13083" spans="1:5" hidden="1">
      <c r="A13083">
        <v>2011</v>
      </c>
      <c r="B13083" t="s">
        <v>102</v>
      </c>
      <c r="C13083" t="s">
        <v>23</v>
      </c>
      <c r="D13083" t="s">
        <v>72</v>
      </c>
      <c r="E13083">
        <v>2256482</v>
      </c>
    </row>
    <row r="13084" spans="1:5" hidden="1">
      <c r="A13084">
        <v>2011</v>
      </c>
      <c r="B13084" t="s">
        <v>102</v>
      </c>
      <c r="C13084" t="s">
        <v>23</v>
      </c>
      <c r="D13084" t="s">
        <v>73</v>
      </c>
      <c r="E13084">
        <v>11390104</v>
      </c>
    </row>
    <row r="13085" spans="1:5" hidden="1">
      <c r="A13085">
        <v>2011</v>
      </c>
      <c r="B13085" t="s">
        <v>102</v>
      </c>
      <c r="C13085" t="s">
        <v>23</v>
      </c>
      <c r="D13085" t="s">
        <v>74</v>
      </c>
      <c r="E13085">
        <v>11390104</v>
      </c>
    </row>
    <row r="13086" spans="1:5" hidden="1">
      <c r="A13086">
        <v>2011</v>
      </c>
      <c r="B13086" t="s">
        <v>102</v>
      </c>
      <c r="C13086" t="s">
        <v>23</v>
      </c>
      <c r="D13086" t="s">
        <v>76</v>
      </c>
      <c r="E13086">
        <v>573421</v>
      </c>
    </row>
    <row r="13087" spans="1:5" hidden="1">
      <c r="A13087">
        <v>2011</v>
      </c>
      <c r="B13087" t="s">
        <v>102</v>
      </c>
      <c r="C13087" t="s">
        <v>23</v>
      </c>
      <c r="D13087" t="s">
        <v>77</v>
      </c>
      <c r="E13087">
        <v>511254</v>
      </c>
    </row>
    <row r="13088" spans="1:5" hidden="1">
      <c r="A13088">
        <v>2011</v>
      </c>
      <c r="B13088" t="s">
        <v>102</v>
      </c>
      <c r="C13088" t="s">
        <v>23</v>
      </c>
      <c r="D13088" t="s">
        <v>78</v>
      </c>
      <c r="E13088">
        <v>565282</v>
      </c>
    </row>
    <row r="13089" spans="1:5" hidden="1">
      <c r="A13089">
        <v>2011</v>
      </c>
      <c r="B13089" t="s">
        <v>102</v>
      </c>
      <c r="C13089" t="s">
        <v>23</v>
      </c>
      <c r="D13089" t="s">
        <v>79</v>
      </c>
      <c r="E13089">
        <v>5804</v>
      </c>
    </row>
    <row r="13090" spans="1:5" hidden="1">
      <c r="A13090">
        <v>2011</v>
      </c>
      <c r="B13090" t="s">
        <v>102</v>
      </c>
      <c r="C13090" t="s">
        <v>23</v>
      </c>
      <c r="D13090" t="s">
        <v>80</v>
      </c>
      <c r="E13090">
        <v>2335</v>
      </c>
    </row>
    <row r="13091" spans="1:5" hidden="1">
      <c r="A13091">
        <v>2011</v>
      </c>
      <c r="B13091" t="s">
        <v>102</v>
      </c>
      <c r="C13091" t="s">
        <v>81</v>
      </c>
      <c r="D13091" t="s">
        <v>24</v>
      </c>
      <c r="E13091">
        <v>8504085</v>
      </c>
    </row>
    <row r="13092" spans="1:5" hidden="1">
      <c r="A13092">
        <v>2011</v>
      </c>
      <c r="B13092" t="s">
        <v>102</v>
      </c>
      <c r="C13092" t="s">
        <v>81</v>
      </c>
      <c r="D13092" t="s">
        <v>25</v>
      </c>
      <c r="E13092">
        <v>7135307</v>
      </c>
    </row>
    <row r="13093" spans="1:5" hidden="1">
      <c r="A13093">
        <v>2011</v>
      </c>
      <c r="B13093" t="s">
        <v>102</v>
      </c>
      <c r="C13093" t="s">
        <v>81</v>
      </c>
      <c r="D13093" t="s">
        <v>26</v>
      </c>
      <c r="E13093">
        <v>1368777</v>
      </c>
    </row>
    <row r="13094" spans="1:5" hidden="1">
      <c r="A13094">
        <v>2011</v>
      </c>
      <c r="B13094" t="s">
        <v>102</v>
      </c>
      <c r="C13094" t="s">
        <v>81</v>
      </c>
      <c r="D13094" t="s">
        <v>30</v>
      </c>
      <c r="E13094">
        <v>278209</v>
      </c>
    </row>
    <row r="13095" spans="1:5" hidden="1">
      <c r="A13095">
        <v>2011</v>
      </c>
      <c r="B13095" t="s">
        <v>102</v>
      </c>
      <c r="C13095" t="s">
        <v>81</v>
      </c>
      <c r="D13095" t="s">
        <v>32</v>
      </c>
      <c r="E13095">
        <v>278209</v>
      </c>
    </row>
    <row r="13096" spans="1:5" hidden="1">
      <c r="A13096">
        <v>2011</v>
      </c>
      <c r="B13096" t="s">
        <v>102</v>
      </c>
      <c r="C13096" t="s">
        <v>81</v>
      </c>
      <c r="D13096" t="s">
        <v>33</v>
      </c>
      <c r="E13096">
        <v>1124763</v>
      </c>
    </row>
    <row r="13097" spans="1:5" hidden="1">
      <c r="A13097">
        <v>2011</v>
      </c>
      <c r="B13097" t="s">
        <v>102</v>
      </c>
      <c r="C13097" t="s">
        <v>81</v>
      </c>
      <c r="D13097" t="s">
        <v>34</v>
      </c>
      <c r="E13097">
        <v>82620</v>
      </c>
    </row>
    <row r="13098" spans="1:5" hidden="1">
      <c r="A13098">
        <v>2011</v>
      </c>
      <c r="B13098" t="s">
        <v>102</v>
      </c>
      <c r="C13098" t="s">
        <v>81</v>
      </c>
      <c r="D13098" t="s">
        <v>35</v>
      </c>
      <c r="E13098">
        <v>40966</v>
      </c>
    </row>
    <row r="13099" spans="1:5" hidden="1">
      <c r="A13099">
        <v>2011</v>
      </c>
      <c r="B13099" t="s">
        <v>102</v>
      </c>
      <c r="C13099" t="s">
        <v>81</v>
      </c>
      <c r="D13099" t="s">
        <v>36</v>
      </c>
      <c r="E13099">
        <v>1032751</v>
      </c>
    </row>
    <row r="13100" spans="1:5" hidden="1">
      <c r="A13100">
        <v>2011</v>
      </c>
      <c r="B13100" t="s">
        <v>102</v>
      </c>
      <c r="C13100" t="s">
        <v>81</v>
      </c>
      <c r="D13100" t="s">
        <v>37</v>
      </c>
      <c r="E13100">
        <v>135213</v>
      </c>
    </row>
    <row r="13101" spans="1:5" hidden="1">
      <c r="A13101">
        <v>2011</v>
      </c>
      <c r="B13101" t="s">
        <v>102</v>
      </c>
      <c r="C13101" t="s">
        <v>81</v>
      </c>
      <c r="D13101" t="s">
        <v>38</v>
      </c>
      <c r="E13101">
        <v>897538</v>
      </c>
    </row>
    <row r="13102" spans="1:5" hidden="1">
      <c r="A13102">
        <v>2011</v>
      </c>
      <c r="B13102" t="s">
        <v>102</v>
      </c>
      <c r="C13102" t="s">
        <v>81</v>
      </c>
      <c r="D13102" t="s">
        <v>39</v>
      </c>
      <c r="E13102">
        <v>0</v>
      </c>
    </row>
    <row r="13103" spans="1:5" hidden="1">
      <c r="A13103">
        <v>2011</v>
      </c>
      <c r="B13103" t="s">
        <v>102</v>
      </c>
      <c r="C13103" t="s">
        <v>81</v>
      </c>
      <c r="D13103" t="s">
        <v>40</v>
      </c>
      <c r="E13103">
        <v>-26058</v>
      </c>
    </row>
    <row r="13104" spans="1:5" hidden="1">
      <c r="A13104">
        <v>2011</v>
      </c>
      <c r="B13104" t="s">
        <v>102</v>
      </c>
      <c r="C13104" t="s">
        <v>81</v>
      </c>
      <c r="D13104" t="s">
        <v>41</v>
      </c>
      <c r="E13104">
        <v>-1451</v>
      </c>
    </row>
    <row r="13105" spans="1:5" hidden="1">
      <c r="A13105">
        <v>2011</v>
      </c>
      <c r="B13105" t="s">
        <v>102</v>
      </c>
      <c r="C13105" t="s">
        <v>81</v>
      </c>
      <c r="D13105" t="s">
        <v>42</v>
      </c>
      <c r="E13105">
        <v>-24607</v>
      </c>
    </row>
    <row r="13106" spans="1:5" hidden="1">
      <c r="A13106">
        <v>2011</v>
      </c>
      <c r="B13106" t="s">
        <v>102</v>
      </c>
      <c r="C13106" t="s">
        <v>81</v>
      </c>
      <c r="D13106" t="s">
        <v>43</v>
      </c>
      <c r="E13106">
        <v>0</v>
      </c>
    </row>
    <row r="13107" spans="1:5" hidden="1">
      <c r="A13107">
        <v>2011</v>
      </c>
      <c r="B13107" t="s">
        <v>102</v>
      </c>
      <c r="C13107" t="s">
        <v>81</v>
      </c>
      <c r="D13107" t="s">
        <v>44</v>
      </c>
      <c r="E13107">
        <v>35450</v>
      </c>
    </row>
    <row r="13108" spans="1:5" hidden="1">
      <c r="A13108">
        <v>2011</v>
      </c>
      <c r="B13108" t="s">
        <v>102</v>
      </c>
      <c r="C13108" t="s">
        <v>81</v>
      </c>
      <c r="D13108" t="s">
        <v>48</v>
      </c>
      <c r="E13108">
        <v>4236646</v>
      </c>
    </row>
    <row r="13109" spans="1:5" hidden="1">
      <c r="A13109">
        <v>2011</v>
      </c>
      <c r="B13109" t="s">
        <v>102</v>
      </c>
      <c r="C13109" t="s">
        <v>81</v>
      </c>
      <c r="D13109" t="s">
        <v>49</v>
      </c>
      <c r="E13109">
        <v>317</v>
      </c>
    </row>
    <row r="13110" spans="1:5" hidden="1">
      <c r="A13110">
        <v>2011</v>
      </c>
      <c r="B13110" t="s">
        <v>102</v>
      </c>
      <c r="C13110" t="s">
        <v>81</v>
      </c>
      <c r="D13110" t="s">
        <v>50</v>
      </c>
      <c r="E13110">
        <v>0</v>
      </c>
    </row>
    <row r="13111" spans="1:5" hidden="1">
      <c r="A13111">
        <v>2011</v>
      </c>
      <c r="B13111" t="s">
        <v>102</v>
      </c>
      <c r="C13111" t="s">
        <v>81</v>
      </c>
      <c r="D13111" t="s">
        <v>51</v>
      </c>
      <c r="E13111">
        <v>317</v>
      </c>
    </row>
    <row r="13112" spans="1:5" hidden="1">
      <c r="A13112">
        <v>2011</v>
      </c>
      <c r="B13112" t="s">
        <v>102</v>
      </c>
      <c r="C13112" t="s">
        <v>81</v>
      </c>
      <c r="D13112" t="s">
        <v>52</v>
      </c>
      <c r="E13112">
        <v>0</v>
      </c>
    </row>
    <row r="13113" spans="1:5" hidden="1">
      <c r="A13113">
        <v>2011</v>
      </c>
      <c r="B13113" t="s">
        <v>102</v>
      </c>
      <c r="C13113" t="s">
        <v>81</v>
      </c>
      <c r="D13113" t="s">
        <v>53</v>
      </c>
      <c r="E13113">
        <v>0</v>
      </c>
    </row>
    <row r="13114" spans="1:5" hidden="1">
      <c r="A13114">
        <v>2011</v>
      </c>
      <c r="B13114" t="s">
        <v>102</v>
      </c>
      <c r="C13114" t="s">
        <v>81</v>
      </c>
      <c r="D13114" t="s">
        <v>54</v>
      </c>
      <c r="E13114">
        <v>0</v>
      </c>
    </row>
    <row r="13115" spans="1:5" hidden="1">
      <c r="A13115">
        <v>2011</v>
      </c>
      <c r="B13115" t="s">
        <v>102</v>
      </c>
      <c r="C13115" t="s">
        <v>81</v>
      </c>
      <c r="D13115" t="s">
        <v>55</v>
      </c>
      <c r="E13115">
        <v>2383435</v>
      </c>
    </row>
    <row r="13116" spans="1:5" hidden="1">
      <c r="A13116">
        <v>2011</v>
      </c>
      <c r="B13116" t="s">
        <v>102</v>
      </c>
      <c r="C13116" t="s">
        <v>81</v>
      </c>
      <c r="D13116" t="s">
        <v>56</v>
      </c>
      <c r="E13116">
        <v>1852894</v>
      </c>
    </row>
    <row r="13117" spans="1:5" hidden="1">
      <c r="A13117">
        <v>2011</v>
      </c>
      <c r="B13117" t="s">
        <v>102</v>
      </c>
      <c r="C13117" t="s">
        <v>81</v>
      </c>
      <c r="D13117" t="s">
        <v>57</v>
      </c>
      <c r="E13117">
        <v>1550547</v>
      </c>
    </row>
    <row r="13118" spans="1:5" hidden="1">
      <c r="A13118">
        <v>2011</v>
      </c>
      <c r="B13118" t="s">
        <v>102</v>
      </c>
      <c r="C13118" t="s">
        <v>81</v>
      </c>
      <c r="D13118" t="s">
        <v>58</v>
      </c>
      <c r="E13118">
        <v>302347</v>
      </c>
    </row>
    <row r="13119" spans="1:5" hidden="1">
      <c r="A13119">
        <v>2011</v>
      </c>
      <c r="B13119" t="s">
        <v>102</v>
      </c>
      <c r="C13119" t="s">
        <v>81</v>
      </c>
      <c r="D13119" t="s">
        <v>59</v>
      </c>
      <c r="E13119">
        <v>888815</v>
      </c>
    </row>
    <row r="13120" spans="1:5" hidden="1">
      <c r="A13120">
        <v>2011</v>
      </c>
      <c r="B13120" t="s">
        <v>102</v>
      </c>
      <c r="C13120" t="s">
        <v>81</v>
      </c>
      <c r="D13120" t="s">
        <v>61</v>
      </c>
      <c r="E13120">
        <v>78910</v>
      </c>
    </row>
    <row r="13121" spans="1:6" hidden="1">
      <c r="A13121">
        <v>2011</v>
      </c>
      <c r="B13121" t="s">
        <v>102</v>
      </c>
      <c r="C13121" t="s">
        <v>81</v>
      </c>
      <c r="D13121" t="s">
        <v>64</v>
      </c>
      <c r="E13121">
        <v>809905</v>
      </c>
    </row>
    <row r="13122" spans="1:6" hidden="1">
      <c r="A13122">
        <v>2011</v>
      </c>
      <c r="B13122" t="s">
        <v>102</v>
      </c>
      <c r="C13122" t="s">
        <v>81</v>
      </c>
      <c r="D13122" t="s">
        <v>66</v>
      </c>
      <c r="E13122">
        <v>73002</v>
      </c>
    </row>
    <row r="13123" spans="1:6" hidden="1">
      <c r="A13123">
        <v>2011</v>
      </c>
      <c r="B13123" t="s">
        <v>102</v>
      </c>
      <c r="C13123" t="s">
        <v>81</v>
      </c>
      <c r="D13123" t="s">
        <v>67</v>
      </c>
      <c r="E13123">
        <v>0</v>
      </c>
    </row>
    <row r="13124" spans="1:6" hidden="1">
      <c r="A13124">
        <v>2011</v>
      </c>
      <c r="B13124" t="s">
        <v>102</v>
      </c>
      <c r="C13124" t="s">
        <v>81</v>
      </c>
      <c r="D13124" t="s">
        <v>69</v>
      </c>
      <c r="E13124">
        <v>0</v>
      </c>
    </row>
    <row r="13125" spans="1:6" hidden="1">
      <c r="A13125">
        <v>2011</v>
      </c>
      <c r="B13125" t="s">
        <v>102</v>
      </c>
      <c r="C13125" t="s">
        <v>81</v>
      </c>
      <c r="D13125" t="s">
        <v>70</v>
      </c>
      <c r="E13125">
        <v>0</v>
      </c>
    </row>
    <row r="13126" spans="1:6" hidden="1">
      <c r="A13126">
        <v>2011</v>
      </c>
      <c r="B13126" t="s">
        <v>102</v>
      </c>
      <c r="C13126" t="s">
        <v>81</v>
      </c>
      <c r="D13126" t="s">
        <v>86</v>
      </c>
      <c r="E13126">
        <v>4249684</v>
      </c>
    </row>
    <row r="13127" spans="1:6" hidden="1">
      <c r="A13127">
        <v>2011</v>
      </c>
      <c r="B13127" t="s">
        <v>102</v>
      </c>
      <c r="C13127" t="s">
        <v>81</v>
      </c>
      <c r="D13127" t="s">
        <v>87</v>
      </c>
      <c r="E13127">
        <v>2395323</v>
      </c>
    </row>
    <row r="13128" spans="1:6" hidden="1">
      <c r="A13128">
        <v>2011</v>
      </c>
      <c r="B13128" t="s">
        <v>102</v>
      </c>
      <c r="C13128" t="s">
        <v>81</v>
      </c>
      <c r="D13128" t="s">
        <v>88</v>
      </c>
      <c r="E13128">
        <v>1854361</v>
      </c>
    </row>
    <row r="13129" spans="1:6" hidden="1">
      <c r="A13129">
        <v>2011</v>
      </c>
      <c r="B13129" t="s">
        <v>102</v>
      </c>
      <c r="C13129" t="s">
        <v>81</v>
      </c>
      <c r="D13129" t="s">
        <v>77</v>
      </c>
      <c r="E13129">
        <v>511254</v>
      </c>
    </row>
    <row r="13130" spans="1:6" hidden="1">
      <c r="A13130">
        <v>2011</v>
      </c>
      <c r="B13130" t="s">
        <v>103</v>
      </c>
      <c r="C13130" t="s">
        <v>7</v>
      </c>
      <c r="D13130" t="s">
        <v>263</v>
      </c>
      <c r="E13130">
        <v>-2955</v>
      </c>
    </row>
    <row r="13131" spans="1:6" hidden="1">
      <c r="A13131">
        <v>2011</v>
      </c>
      <c r="B13131" t="s">
        <v>103</v>
      </c>
      <c r="C13131" t="s">
        <v>7</v>
      </c>
      <c r="D13131" t="s">
        <v>8</v>
      </c>
      <c r="E13131">
        <v>0</v>
      </c>
      <c r="F13131">
        <v>20</v>
      </c>
    </row>
    <row r="13132" spans="1:6" hidden="1">
      <c r="A13132">
        <v>2011</v>
      </c>
      <c r="B13132" t="s">
        <v>103</v>
      </c>
      <c r="C13132" t="s">
        <v>7</v>
      </c>
      <c r="D13132" t="s">
        <v>9</v>
      </c>
      <c r="E13132">
        <v>0</v>
      </c>
      <c r="F13132">
        <v>20</v>
      </c>
    </row>
    <row r="13133" spans="1:6" hidden="1">
      <c r="A13133">
        <v>2011</v>
      </c>
      <c r="B13133" t="s">
        <v>103</v>
      </c>
      <c r="C13133" t="s">
        <v>10</v>
      </c>
      <c r="D13133" t="s">
        <v>11</v>
      </c>
      <c r="E13133">
        <v>-444958</v>
      </c>
    </row>
    <row r="13134" spans="1:6" hidden="1">
      <c r="A13134">
        <v>2011</v>
      </c>
      <c r="B13134" t="s">
        <v>103</v>
      </c>
      <c r="C13134" t="s">
        <v>10</v>
      </c>
      <c r="D13134" t="s">
        <v>91</v>
      </c>
      <c r="E13134">
        <v>2074762</v>
      </c>
    </row>
    <row r="13135" spans="1:6" hidden="1">
      <c r="A13135">
        <v>2011</v>
      </c>
      <c r="B13135" t="s">
        <v>103</v>
      </c>
      <c r="C13135" t="s">
        <v>10</v>
      </c>
      <c r="D13135" t="s">
        <v>92</v>
      </c>
      <c r="E13135">
        <v>1545870</v>
      </c>
    </row>
    <row r="13136" spans="1:6" hidden="1">
      <c r="A13136">
        <v>2011</v>
      </c>
      <c r="B13136" t="s">
        <v>103</v>
      </c>
      <c r="C13136" t="s">
        <v>10</v>
      </c>
      <c r="D13136" t="s">
        <v>14</v>
      </c>
      <c r="E13136">
        <v>2169336</v>
      </c>
    </row>
    <row r="13137" spans="1:6" hidden="1">
      <c r="A13137">
        <v>2011</v>
      </c>
      <c r="B13137" t="s">
        <v>103</v>
      </c>
      <c r="C13137" t="s">
        <v>10</v>
      </c>
      <c r="D13137" t="s">
        <v>15</v>
      </c>
      <c r="E13137">
        <v>704838</v>
      </c>
    </row>
    <row r="13138" spans="1:6" hidden="1">
      <c r="A13138">
        <v>2011</v>
      </c>
      <c r="B13138" t="s">
        <v>103</v>
      </c>
      <c r="C13138" t="s">
        <v>10</v>
      </c>
      <c r="D13138" t="s">
        <v>16</v>
      </c>
      <c r="E13138">
        <v>1464499</v>
      </c>
    </row>
    <row r="13139" spans="1:6" hidden="1">
      <c r="A13139">
        <v>2011</v>
      </c>
      <c r="B13139" t="s">
        <v>103</v>
      </c>
      <c r="C13139" t="s">
        <v>10</v>
      </c>
      <c r="D13139" t="s">
        <v>17</v>
      </c>
      <c r="E13139">
        <v>0</v>
      </c>
      <c r="F13139">
        <v>20</v>
      </c>
    </row>
    <row r="13140" spans="1:6" hidden="1">
      <c r="A13140">
        <v>2011</v>
      </c>
      <c r="B13140" t="s">
        <v>103</v>
      </c>
      <c r="C13140" t="s">
        <v>10</v>
      </c>
      <c r="D13140" t="s">
        <v>18</v>
      </c>
      <c r="E13140">
        <v>11621745</v>
      </c>
    </row>
    <row r="13141" spans="1:6" hidden="1">
      <c r="A13141">
        <v>2011</v>
      </c>
      <c r="B13141" t="s">
        <v>103</v>
      </c>
      <c r="C13141" t="s">
        <v>10</v>
      </c>
      <c r="D13141" t="s">
        <v>19</v>
      </c>
      <c r="E13141">
        <v>11648610</v>
      </c>
    </row>
    <row r="13142" spans="1:6" hidden="1">
      <c r="A13142">
        <v>2011</v>
      </c>
      <c r="B13142" t="s">
        <v>103</v>
      </c>
      <c r="C13142" t="s">
        <v>10</v>
      </c>
      <c r="D13142" t="s">
        <v>20</v>
      </c>
      <c r="E13142">
        <v>13253930</v>
      </c>
    </row>
    <row r="13143" spans="1:6" hidden="1">
      <c r="A13143">
        <v>2011</v>
      </c>
      <c r="B13143" t="s">
        <v>103</v>
      </c>
      <c r="C13143" t="s">
        <v>10</v>
      </c>
      <c r="D13143" t="s">
        <v>21</v>
      </c>
      <c r="E13143">
        <v>83934</v>
      </c>
    </row>
    <row r="13144" spans="1:6" hidden="1">
      <c r="A13144">
        <v>2011</v>
      </c>
      <c r="B13144" t="s">
        <v>103</v>
      </c>
      <c r="C13144" t="s">
        <v>10</v>
      </c>
      <c r="D13144" t="s">
        <v>22</v>
      </c>
      <c r="E13144">
        <v>-526355</v>
      </c>
    </row>
    <row r="13145" spans="1:6" hidden="1">
      <c r="A13145">
        <v>2011</v>
      </c>
      <c r="B13145" t="s">
        <v>103</v>
      </c>
      <c r="C13145" t="s">
        <v>23</v>
      </c>
      <c r="D13145" t="s">
        <v>24</v>
      </c>
      <c r="E13145">
        <v>167323</v>
      </c>
    </row>
    <row r="13146" spans="1:6" hidden="1">
      <c r="A13146">
        <v>2011</v>
      </c>
      <c r="B13146" t="s">
        <v>103</v>
      </c>
      <c r="C13146" t="s">
        <v>23</v>
      </c>
      <c r="D13146" t="s">
        <v>25</v>
      </c>
      <c r="E13146">
        <v>145013</v>
      </c>
    </row>
    <row r="13147" spans="1:6" hidden="1">
      <c r="A13147">
        <v>2011</v>
      </c>
      <c r="B13147" t="s">
        <v>103</v>
      </c>
      <c r="C13147" t="s">
        <v>23</v>
      </c>
      <c r="D13147" t="s">
        <v>26</v>
      </c>
      <c r="E13147">
        <v>22310</v>
      </c>
    </row>
    <row r="13148" spans="1:6" hidden="1">
      <c r="A13148">
        <v>2011</v>
      </c>
      <c r="B13148" t="s">
        <v>103</v>
      </c>
      <c r="C13148" t="s">
        <v>23</v>
      </c>
      <c r="D13148" t="s">
        <v>27</v>
      </c>
      <c r="E13148">
        <v>16312</v>
      </c>
    </row>
    <row r="13149" spans="1:6" hidden="1">
      <c r="A13149">
        <v>2011</v>
      </c>
      <c r="B13149" t="s">
        <v>103</v>
      </c>
      <c r="C13149" t="s">
        <v>23</v>
      </c>
      <c r="D13149" t="s">
        <v>29</v>
      </c>
      <c r="E13149">
        <v>16312</v>
      </c>
    </row>
    <row r="13150" spans="1:6" hidden="1">
      <c r="A13150">
        <v>2011</v>
      </c>
      <c r="B13150" t="s">
        <v>103</v>
      </c>
      <c r="C13150" t="s">
        <v>23</v>
      </c>
      <c r="D13150" t="s">
        <v>33</v>
      </c>
      <c r="E13150">
        <v>178457</v>
      </c>
    </row>
    <row r="13151" spans="1:6" hidden="1">
      <c r="A13151">
        <v>2011</v>
      </c>
      <c r="B13151" t="s">
        <v>103</v>
      </c>
      <c r="C13151" t="s">
        <v>23</v>
      </c>
      <c r="D13151" t="s">
        <v>34</v>
      </c>
      <c r="E13151">
        <v>163996</v>
      </c>
    </row>
    <row r="13152" spans="1:6" hidden="1">
      <c r="A13152">
        <v>2011</v>
      </c>
      <c r="B13152" t="s">
        <v>103</v>
      </c>
      <c r="C13152" t="s">
        <v>23</v>
      </c>
      <c r="D13152" t="s">
        <v>35</v>
      </c>
      <c r="E13152">
        <v>315419</v>
      </c>
    </row>
    <row r="13153" spans="1:5" hidden="1">
      <c r="A13153">
        <v>2011</v>
      </c>
      <c r="B13153" t="s">
        <v>103</v>
      </c>
      <c r="C13153" t="s">
        <v>23</v>
      </c>
      <c r="D13153" t="s">
        <v>39</v>
      </c>
      <c r="E13153">
        <v>0</v>
      </c>
    </row>
    <row r="13154" spans="1:5" hidden="1">
      <c r="A13154">
        <v>2011</v>
      </c>
      <c r="B13154" t="s">
        <v>103</v>
      </c>
      <c r="C13154" t="s">
        <v>23</v>
      </c>
      <c r="D13154" t="s">
        <v>40</v>
      </c>
      <c r="E13154">
        <v>0</v>
      </c>
    </row>
    <row r="13155" spans="1:5" hidden="1">
      <c r="A13155">
        <v>2011</v>
      </c>
      <c r="B13155" t="s">
        <v>103</v>
      </c>
      <c r="C13155" t="s">
        <v>23</v>
      </c>
      <c r="D13155" t="s">
        <v>41</v>
      </c>
      <c r="E13155">
        <v>0</v>
      </c>
    </row>
    <row r="13156" spans="1:5" hidden="1">
      <c r="A13156">
        <v>2011</v>
      </c>
      <c r="B13156" t="s">
        <v>103</v>
      </c>
      <c r="C13156" t="s">
        <v>23</v>
      </c>
      <c r="D13156" t="s">
        <v>42</v>
      </c>
      <c r="E13156">
        <v>0</v>
      </c>
    </row>
    <row r="13157" spans="1:5" hidden="1">
      <c r="A13157">
        <v>2011</v>
      </c>
      <c r="B13157" t="s">
        <v>103</v>
      </c>
      <c r="C13157" t="s">
        <v>23</v>
      </c>
      <c r="D13157" t="s">
        <v>43</v>
      </c>
      <c r="E13157">
        <v>0</v>
      </c>
    </row>
    <row r="13158" spans="1:5" hidden="1">
      <c r="A13158">
        <v>2011</v>
      </c>
      <c r="B13158" t="s">
        <v>103</v>
      </c>
      <c r="C13158" t="s">
        <v>23</v>
      </c>
      <c r="D13158" t="s">
        <v>44</v>
      </c>
      <c r="E13158">
        <v>14461</v>
      </c>
    </row>
    <row r="13159" spans="1:5" hidden="1">
      <c r="A13159">
        <v>2011</v>
      </c>
      <c r="B13159" t="s">
        <v>103</v>
      </c>
      <c r="C13159" t="s">
        <v>23</v>
      </c>
      <c r="D13159" t="s">
        <v>45</v>
      </c>
      <c r="E13159">
        <v>1179641</v>
      </c>
    </row>
    <row r="13160" spans="1:5" hidden="1">
      <c r="A13160">
        <v>2011</v>
      </c>
      <c r="B13160" t="s">
        <v>103</v>
      </c>
      <c r="C13160" t="s">
        <v>23</v>
      </c>
      <c r="D13160" t="s">
        <v>46</v>
      </c>
      <c r="E13160">
        <v>1136713</v>
      </c>
    </row>
    <row r="13161" spans="1:5" hidden="1">
      <c r="A13161">
        <v>2011</v>
      </c>
      <c r="B13161" t="s">
        <v>103</v>
      </c>
      <c r="C13161" t="s">
        <v>23</v>
      </c>
      <c r="D13161" t="s">
        <v>47</v>
      </c>
      <c r="E13161">
        <v>42928</v>
      </c>
    </row>
    <row r="13162" spans="1:5" hidden="1">
      <c r="A13162">
        <v>2011</v>
      </c>
      <c r="B13162" t="s">
        <v>103</v>
      </c>
      <c r="C13162" t="s">
        <v>23</v>
      </c>
      <c r="D13162" t="s">
        <v>48</v>
      </c>
      <c r="E13162">
        <v>2169937</v>
      </c>
    </row>
    <row r="13163" spans="1:5" hidden="1">
      <c r="A13163">
        <v>2011</v>
      </c>
      <c r="B13163" t="s">
        <v>103</v>
      </c>
      <c r="C13163" t="s">
        <v>23</v>
      </c>
      <c r="D13163" t="s">
        <v>49</v>
      </c>
      <c r="E13163">
        <v>1921775</v>
      </c>
    </row>
    <row r="13164" spans="1:5" hidden="1">
      <c r="A13164">
        <v>2011</v>
      </c>
      <c r="B13164" t="s">
        <v>103</v>
      </c>
      <c r="C13164" t="s">
        <v>23</v>
      </c>
      <c r="D13164" t="s">
        <v>50</v>
      </c>
      <c r="E13164">
        <v>1284652</v>
      </c>
    </row>
    <row r="13165" spans="1:5" hidden="1">
      <c r="A13165">
        <v>2011</v>
      </c>
      <c r="B13165" t="s">
        <v>103</v>
      </c>
      <c r="C13165" t="s">
        <v>23</v>
      </c>
      <c r="D13165" t="s">
        <v>51</v>
      </c>
      <c r="E13165">
        <v>84126</v>
      </c>
    </row>
    <row r="13166" spans="1:5" hidden="1">
      <c r="A13166">
        <v>2011</v>
      </c>
      <c r="B13166" t="s">
        <v>103</v>
      </c>
      <c r="C13166" t="s">
        <v>23</v>
      </c>
      <c r="D13166" t="s">
        <v>52</v>
      </c>
      <c r="E13166">
        <v>577605</v>
      </c>
    </row>
    <row r="13167" spans="1:5" hidden="1">
      <c r="A13167">
        <v>2011</v>
      </c>
      <c r="B13167" t="s">
        <v>103</v>
      </c>
      <c r="C13167" t="s">
        <v>23</v>
      </c>
      <c r="D13167" t="s">
        <v>53</v>
      </c>
      <c r="E13167">
        <v>-24607</v>
      </c>
    </row>
    <row r="13168" spans="1:5" hidden="1">
      <c r="A13168">
        <v>2011</v>
      </c>
      <c r="B13168" t="s">
        <v>103</v>
      </c>
      <c r="C13168" t="s">
        <v>23</v>
      </c>
      <c r="D13168" t="s">
        <v>54</v>
      </c>
      <c r="E13168">
        <v>0</v>
      </c>
    </row>
    <row r="13169" spans="1:5" hidden="1">
      <c r="A13169">
        <v>2011</v>
      </c>
      <c r="B13169" t="s">
        <v>103</v>
      </c>
      <c r="C13169" t="s">
        <v>23</v>
      </c>
      <c r="D13169" t="s">
        <v>55</v>
      </c>
      <c r="E13169">
        <v>588</v>
      </c>
    </row>
    <row r="13170" spans="1:5" hidden="1">
      <c r="A13170">
        <v>2011</v>
      </c>
      <c r="B13170" t="s">
        <v>103</v>
      </c>
      <c r="C13170" t="s">
        <v>23</v>
      </c>
      <c r="D13170" t="s">
        <v>56</v>
      </c>
      <c r="E13170">
        <v>247574</v>
      </c>
    </row>
    <row r="13171" spans="1:5" hidden="1">
      <c r="A13171">
        <v>2011</v>
      </c>
      <c r="B13171" t="s">
        <v>103</v>
      </c>
      <c r="C13171" t="s">
        <v>23</v>
      </c>
      <c r="D13171" t="s">
        <v>57</v>
      </c>
      <c r="E13171">
        <v>168370</v>
      </c>
    </row>
    <row r="13172" spans="1:5" hidden="1">
      <c r="A13172">
        <v>2011</v>
      </c>
      <c r="B13172" t="s">
        <v>103</v>
      </c>
      <c r="C13172" t="s">
        <v>23</v>
      </c>
      <c r="D13172" t="s">
        <v>58</v>
      </c>
      <c r="E13172">
        <v>79204</v>
      </c>
    </row>
    <row r="13173" spans="1:5" hidden="1">
      <c r="A13173">
        <v>2011</v>
      </c>
      <c r="B13173" t="s">
        <v>103</v>
      </c>
      <c r="C13173" t="s">
        <v>23</v>
      </c>
      <c r="D13173" t="s">
        <v>59</v>
      </c>
      <c r="E13173">
        <v>429783</v>
      </c>
    </row>
    <row r="13174" spans="1:5" hidden="1">
      <c r="A13174">
        <v>2011</v>
      </c>
      <c r="B13174" t="s">
        <v>103</v>
      </c>
      <c r="C13174" t="s">
        <v>23</v>
      </c>
      <c r="D13174" t="s">
        <v>60</v>
      </c>
      <c r="E13174">
        <v>76068</v>
      </c>
    </row>
    <row r="13175" spans="1:5" hidden="1">
      <c r="A13175">
        <v>2011</v>
      </c>
      <c r="B13175" t="s">
        <v>103</v>
      </c>
      <c r="C13175" t="s">
        <v>23</v>
      </c>
      <c r="D13175" t="s">
        <v>64</v>
      </c>
      <c r="E13175">
        <v>353715</v>
      </c>
    </row>
    <row r="13176" spans="1:5" hidden="1">
      <c r="A13176">
        <v>2011</v>
      </c>
      <c r="B13176" t="s">
        <v>103</v>
      </c>
      <c r="C13176" t="s">
        <v>23</v>
      </c>
      <c r="D13176" t="s">
        <v>66</v>
      </c>
      <c r="E13176">
        <v>0</v>
      </c>
    </row>
    <row r="13177" spans="1:5" hidden="1">
      <c r="A13177">
        <v>2011</v>
      </c>
      <c r="B13177" t="s">
        <v>103</v>
      </c>
      <c r="C13177" t="s">
        <v>23</v>
      </c>
      <c r="D13177" t="s">
        <v>67</v>
      </c>
      <c r="E13177">
        <v>0</v>
      </c>
    </row>
    <row r="13178" spans="1:5" hidden="1">
      <c r="A13178">
        <v>2011</v>
      </c>
      <c r="B13178" t="s">
        <v>103</v>
      </c>
      <c r="C13178" t="s">
        <v>23</v>
      </c>
      <c r="D13178" t="s">
        <v>68</v>
      </c>
      <c r="E13178">
        <v>0</v>
      </c>
    </row>
    <row r="13179" spans="1:5" hidden="1">
      <c r="A13179">
        <v>2011</v>
      </c>
      <c r="B13179" t="s">
        <v>103</v>
      </c>
      <c r="C13179" t="s">
        <v>23</v>
      </c>
      <c r="D13179" t="s">
        <v>70</v>
      </c>
      <c r="E13179">
        <v>0</v>
      </c>
    </row>
    <row r="13180" spans="1:5" hidden="1">
      <c r="A13180">
        <v>2011</v>
      </c>
      <c r="B13180" t="s">
        <v>103</v>
      </c>
      <c r="C13180" t="s">
        <v>23</v>
      </c>
      <c r="D13180" t="s">
        <v>71</v>
      </c>
      <c r="E13180">
        <v>403</v>
      </c>
    </row>
    <row r="13181" spans="1:5" hidden="1">
      <c r="A13181">
        <v>2011</v>
      </c>
      <c r="B13181" t="s">
        <v>103</v>
      </c>
      <c r="C13181" t="s">
        <v>23</v>
      </c>
      <c r="D13181" t="s">
        <v>72</v>
      </c>
      <c r="E13181">
        <v>2390127</v>
      </c>
    </row>
    <row r="13182" spans="1:5" hidden="1">
      <c r="A13182">
        <v>2011</v>
      </c>
      <c r="B13182" t="s">
        <v>103</v>
      </c>
      <c r="C13182" t="s">
        <v>23</v>
      </c>
      <c r="D13182" t="s">
        <v>73</v>
      </c>
      <c r="E13182">
        <v>11637678</v>
      </c>
    </row>
    <row r="13183" spans="1:5" hidden="1">
      <c r="A13183">
        <v>2011</v>
      </c>
      <c r="B13183" t="s">
        <v>103</v>
      </c>
      <c r="C13183" t="s">
        <v>23</v>
      </c>
      <c r="D13183" t="s">
        <v>74</v>
      </c>
      <c r="E13183">
        <v>11637678</v>
      </c>
    </row>
    <row r="13184" spans="1:5" hidden="1">
      <c r="A13184">
        <v>2011</v>
      </c>
      <c r="B13184" t="s">
        <v>103</v>
      </c>
      <c r="C13184" t="s">
        <v>23</v>
      </c>
      <c r="D13184" t="s">
        <v>76</v>
      </c>
      <c r="E13184">
        <v>609886</v>
      </c>
    </row>
    <row r="13185" spans="1:5" hidden="1">
      <c r="A13185">
        <v>2011</v>
      </c>
      <c r="B13185" t="s">
        <v>103</v>
      </c>
      <c r="C13185" t="s">
        <v>23</v>
      </c>
      <c r="D13185" t="s">
        <v>77</v>
      </c>
      <c r="E13185">
        <v>528893</v>
      </c>
    </row>
    <row r="13186" spans="1:5" hidden="1">
      <c r="A13186">
        <v>2011</v>
      </c>
      <c r="B13186" t="s">
        <v>103</v>
      </c>
      <c r="C13186" t="s">
        <v>23</v>
      </c>
      <c r="D13186" t="s">
        <v>78</v>
      </c>
      <c r="E13186">
        <v>601862</v>
      </c>
    </row>
    <row r="13187" spans="1:5" hidden="1">
      <c r="A13187">
        <v>2011</v>
      </c>
      <c r="B13187" t="s">
        <v>103</v>
      </c>
      <c r="C13187" t="s">
        <v>23</v>
      </c>
      <c r="D13187" t="s">
        <v>79</v>
      </c>
      <c r="E13187">
        <v>5688</v>
      </c>
    </row>
    <row r="13188" spans="1:5" hidden="1">
      <c r="A13188">
        <v>2011</v>
      </c>
      <c r="B13188" t="s">
        <v>103</v>
      </c>
      <c r="C13188" t="s">
        <v>23</v>
      </c>
      <c r="D13188" t="s">
        <v>80</v>
      </c>
      <c r="E13188">
        <v>2335</v>
      </c>
    </row>
    <row r="13189" spans="1:5" hidden="1">
      <c r="A13189">
        <v>2011</v>
      </c>
      <c r="B13189" t="s">
        <v>103</v>
      </c>
      <c r="C13189" t="s">
        <v>81</v>
      </c>
      <c r="D13189" t="s">
        <v>24</v>
      </c>
      <c r="E13189">
        <v>8504085</v>
      </c>
    </row>
    <row r="13190" spans="1:5" hidden="1">
      <c r="A13190">
        <v>2011</v>
      </c>
      <c r="B13190" t="s">
        <v>103</v>
      </c>
      <c r="C13190" t="s">
        <v>81</v>
      </c>
      <c r="D13190" t="s">
        <v>25</v>
      </c>
      <c r="E13190">
        <v>7135307</v>
      </c>
    </row>
    <row r="13191" spans="1:5" hidden="1">
      <c r="A13191">
        <v>2011</v>
      </c>
      <c r="B13191" t="s">
        <v>103</v>
      </c>
      <c r="C13191" t="s">
        <v>81</v>
      </c>
      <c r="D13191" t="s">
        <v>26</v>
      </c>
      <c r="E13191">
        <v>1368777</v>
      </c>
    </row>
    <row r="13192" spans="1:5" hidden="1">
      <c r="A13192">
        <v>2011</v>
      </c>
      <c r="B13192" t="s">
        <v>103</v>
      </c>
      <c r="C13192" t="s">
        <v>81</v>
      </c>
      <c r="D13192" t="s">
        <v>30</v>
      </c>
      <c r="E13192">
        <v>278209</v>
      </c>
    </row>
    <row r="13193" spans="1:5" hidden="1">
      <c r="A13193">
        <v>2011</v>
      </c>
      <c r="B13193" t="s">
        <v>103</v>
      </c>
      <c r="C13193" t="s">
        <v>81</v>
      </c>
      <c r="D13193" t="s">
        <v>32</v>
      </c>
      <c r="E13193">
        <v>278209</v>
      </c>
    </row>
    <row r="13194" spans="1:5" hidden="1">
      <c r="A13194">
        <v>2011</v>
      </c>
      <c r="B13194" t="s">
        <v>103</v>
      </c>
      <c r="C13194" t="s">
        <v>81</v>
      </c>
      <c r="D13194" t="s">
        <v>33</v>
      </c>
      <c r="E13194">
        <v>1126781</v>
      </c>
    </row>
    <row r="13195" spans="1:5" hidden="1">
      <c r="A13195">
        <v>2011</v>
      </c>
      <c r="B13195" t="s">
        <v>103</v>
      </c>
      <c r="C13195" t="s">
        <v>81</v>
      </c>
      <c r="D13195" t="s">
        <v>34</v>
      </c>
      <c r="E13195">
        <v>84638</v>
      </c>
    </row>
    <row r="13196" spans="1:5" hidden="1">
      <c r="A13196">
        <v>2011</v>
      </c>
      <c r="B13196" t="s">
        <v>103</v>
      </c>
      <c r="C13196" t="s">
        <v>81</v>
      </c>
      <c r="D13196" t="s">
        <v>35</v>
      </c>
      <c r="E13196">
        <v>42164</v>
      </c>
    </row>
    <row r="13197" spans="1:5" hidden="1">
      <c r="A13197">
        <v>2011</v>
      </c>
      <c r="B13197" t="s">
        <v>103</v>
      </c>
      <c r="C13197" t="s">
        <v>81</v>
      </c>
      <c r="D13197" t="s">
        <v>36</v>
      </c>
      <c r="E13197">
        <v>1032751</v>
      </c>
    </row>
    <row r="13198" spans="1:5" hidden="1">
      <c r="A13198">
        <v>2011</v>
      </c>
      <c r="B13198" t="s">
        <v>103</v>
      </c>
      <c r="C13198" t="s">
        <v>81</v>
      </c>
      <c r="D13198" t="s">
        <v>37</v>
      </c>
      <c r="E13198">
        <v>135213</v>
      </c>
    </row>
    <row r="13199" spans="1:5" hidden="1">
      <c r="A13199">
        <v>2011</v>
      </c>
      <c r="B13199" t="s">
        <v>103</v>
      </c>
      <c r="C13199" t="s">
        <v>81</v>
      </c>
      <c r="D13199" t="s">
        <v>38</v>
      </c>
      <c r="E13199">
        <v>897538</v>
      </c>
    </row>
    <row r="13200" spans="1:5" hidden="1">
      <c r="A13200">
        <v>2011</v>
      </c>
      <c r="B13200" t="s">
        <v>103</v>
      </c>
      <c r="C13200" t="s">
        <v>81</v>
      </c>
      <c r="D13200" t="s">
        <v>39</v>
      </c>
      <c r="E13200">
        <v>0</v>
      </c>
    </row>
    <row r="13201" spans="1:5" hidden="1">
      <c r="A13201">
        <v>2011</v>
      </c>
      <c r="B13201" t="s">
        <v>103</v>
      </c>
      <c r="C13201" t="s">
        <v>81</v>
      </c>
      <c r="D13201" t="s">
        <v>40</v>
      </c>
      <c r="E13201">
        <v>-26058</v>
      </c>
    </row>
    <row r="13202" spans="1:5" hidden="1">
      <c r="A13202">
        <v>2011</v>
      </c>
      <c r="B13202" t="s">
        <v>103</v>
      </c>
      <c r="C13202" t="s">
        <v>81</v>
      </c>
      <c r="D13202" t="s">
        <v>41</v>
      </c>
      <c r="E13202">
        <v>-1451</v>
      </c>
    </row>
    <row r="13203" spans="1:5" hidden="1">
      <c r="A13203">
        <v>2011</v>
      </c>
      <c r="B13203" t="s">
        <v>103</v>
      </c>
      <c r="C13203" t="s">
        <v>81</v>
      </c>
      <c r="D13203" t="s">
        <v>42</v>
      </c>
      <c r="E13203">
        <v>-24607</v>
      </c>
    </row>
    <row r="13204" spans="1:5" hidden="1">
      <c r="A13204">
        <v>2011</v>
      </c>
      <c r="B13204" t="s">
        <v>103</v>
      </c>
      <c r="C13204" t="s">
        <v>81</v>
      </c>
      <c r="D13204" t="s">
        <v>43</v>
      </c>
      <c r="E13204">
        <v>0</v>
      </c>
    </row>
    <row r="13205" spans="1:5" hidden="1">
      <c r="A13205">
        <v>2011</v>
      </c>
      <c r="B13205" t="s">
        <v>103</v>
      </c>
      <c r="C13205" t="s">
        <v>81</v>
      </c>
      <c r="D13205" t="s">
        <v>44</v>
      </c>
      <c r="E13205">
        <v>35450</v>
      </c>
    </row>
    <row r="13206" spans="1:5" hidden="1">
      <c r="A13206">
        <v>2011</v>
      </c>
      <c r="B13206" t="s">
        <v>103</v>
      </c>
      <c r="C13206" t="s">
        <v>81</v>
      </c>
      <c r="D13206" t="s">
        <v>48</v>
      </c>
      <c r="E13206">
        <v>4236917</v>
      </c>
    </row>
    <row r="13207" spans="1:5" hidden="1">
      <c r="A13207">
        <v>2011</v>
      </c>
      <c r="B13207" t="s">
        <v>103</v>
      </c>
      <c r="C13207" t="s">
        <v>81</v>
      </c>
      <c r="D13207" t="s">
        <v>49</v>
      </c>
      <c r="E13207">
        <v>588</v>
      </c>
    </row>
    <row r="13208" spans="1:5" hidden="1">
      <c r="A13208">
        <v>2011</v>
      </c>
      <c r="B13208" t="s">
        <v>103</v>
      </c>
      <c r="C13208" t="s">
        <v>81</v>
      </c>
      <c r="D13208" t="s">
        <v>50</v>
      </c>
      <c r="E13208">
        <v>0</v>
      </c>
    </row>
    <row r="13209" spans="1:5" hidden="1">
      <c r="A13209">
        <v>2011</v>
      </c>
      <c r="B13209" t="s">
        <v>103</v>
      </c>
      <c r="C13209" t="s">
        <v>81</v>
      </c>
      <c r="D13209" t="s">
        <v>51</v>
      </c>
      <c r="E13209">
        <v>588</v>
      </c>
    </row>
    <row r="13210" spans="1:5" hidden="1">
      <c r="A13210">
        <v>2011</v>
      </c>
      <c r="B13210" t="s">
        <v>103</v>
      </c>
      <c r="C13210" t="s">
        <v>81</v>
      </c>
      <c r="D13210" t="s">
        <v>52</v>
      </c>
      <c r="E13210">
        <v>0</v>
      </c>
    </row>
    <row r="13211" spans="1:5" hidden="1">
      <c r="A13211">
        <v>2011</v>
      </c>
      <c r="B13211" t="s">
        <v>103</v>
      </c>
      <c r="C13211" t="s">
        <v>81</v>
      </c>
      <c r="D13211" t="s">
        <v>53</v>
      </c>
      <c r="E13211">
        <v>0</v>
      </c>
    </row>
    <row r="13212" spans="1:5" hidden="1">
      <c r="A13212">
        <v>2011</v>
      </c>
      <c r="B13212" t="s">
        <v>103</v>
      </c>
      <c r="C13212" t="s">
        <v>81</v>
      </c>
      <c r="D13212" t="s">
        <v>54</v>
      </c>
      <c r="E13212">
        <v>0</v>
      </c>
    </row>
    <row r="13213" spans="1:5" hidden="1">
      <c r="A13213">
        <v>2011</v>
      </c>
      <c r="B13213" t="s">
        <v>103</v>
      </c>
      <c r="C13213" t="s">
        <v>81</v>
      </c>
      <c r="D13213" t="s">
        <v>55</v>
      </c>
      <c r="E13213">
        <v>2383435</v>
      </c>
    </row>
    <row r="13214" spans="1:5" hidden="1">
      <c r="A13214">
        <v>2011</v>
      </c>
      <c r="B13214" t="s">
        <v>103</v>
      </c>
      <c r="C13214" t="s">
        <v>81</v>
      </c>
      <c r="D13214" t="s">
        <v>56</v>
      </c>
      <c r="E13214">
        <v>1852894</v>
      </c>
    </row>
    <row r="13215" spans="1:5" hidden="1">
      <c r="A13215">
        <v>2011</v>
      </c>
      <c r="B13215" t="s">
        <v>103</v>
      </c>
      <c r="C13215" t="s">
        <v>81</v>
      </c>
      <c r="D13215" t="s">
        <v>57</v>
      </c>
      <c r="E13215">
        <v>1550547</v>
      </c>
    </row>
    <row r="13216" spans="1:5" hidden="1">
      <c r="A13216">
        <v>2011</v>
      </c>
      <c r="B13216" t="s">
        <v>103</v>
      </c>
      <c r="C13216" t="s">
        <v>81</v>
      </c>
      <c r="D13216" t="s">
        <v>58</v>
      </c>
      <c r="E13216">
        <v>302347</v>
      </c>
    </row>
    <row r="13217" spans="1:6" hidden="1">
      <c r="A13217">
        <v>2011</v>
      </c>
      <c r="B13217" t="s">
        <v>103</v>
      </c>
      <c r="C13217" t="s">
        <v>81</v>
      </c>
      <c r="D13217" t="s">
        <v>59</v>
      </c>
      <c r="E13217">
        <v>1174629</v>
      </c>
    </row>
    <row r="13218" spans="1:6" hidden="1">
      <c r="A13218">
        <v>2011</v>
      </c>
      <c r="B13218" t="s">
        <v>103</v>
      </c>
      <c r="C13218" t="s">
        <v>81</v>
      </c>
      <c r="D13218" t="s">
        <v>61</v>
      </c>
      <c r="E13218">
        <v>78910</v>
      </c>
    </row>
    <row r="13219" spans="1:6" hidden="1">
      <c r="A13219">
        <v>2011</v>
      </c>
      <c r="B13219" t="s">
        <v>103</v>
      </c>
      <c r="C13219" t="s">
        <v>81</v>
      </c>
      <c r="D13219" t="s">
        <v>64</v>
      </c>
      <c r="E13219">
        <v>1095719</v>
      </c>
    </row>
    <row r="13220" spans="1:6" hidden="1">
      <c r="A13220">
        <v>2011</v>
      </c>
      <c r="B13220" t="s">
        <v>103</v>
      </c>
      <c r="C13220" t="s">
        <v>81</v>
      </c>
      <c r="D13220" t="s">
        <v>66</v>
      </c>
      <c r="E13220">
        <v>73002</v>
      </c>
    </row>
    <row r="13221" spans="1:6" hidden="1">
      <c r="A13221">
        <v>2011</v>
      </c>
      <c r="B13221" t="s">
        <v>103</v>
      </c>
      <c r="C13221" t="s">
        <v>81</v>
      </c>
      <c r="D13221" t="s">
        <v>67</v>
      </c>
      <c r="E13221">
        <v>0</v>
      </c>
    </row>
    <row r="13222" spans="1:6" hidden="1">
      <c r="A13222">
        <v>2011</v>
      </c>
      <c r="B13222" t="s">
        <v>103</v>
      </c>
      <c r="C13222" t="s">
        <v>81</v>
      </c>
      <c r="D13222" t="s">
        <v>69</v>
      </c>
      <c r="E13222">
        <v>0</v>
      </c>
    </row>
    <row r="13223" spans="1:6" hidden="1">
      <c r="A13223">
        <v>2011</v>
      </c>
      <c r="B13223" t="s">
        <v>103</v>
      </c>
      <c r="C13223" t="s">
        <v>81</v>
      </c>
      <c r="D13223" t="s">
        <v>70</v>
      </c>
      <c r="E13223">
        <v>0</v>
      </c>
    </row>
    <row r="13224" spans="1:6" hidden="1">
      <c r="A13224">
        <v>2011</v>
      </c>
      <c r="B13224" t="s">
        <v>103</v>
      </c>
      <c r="C13224" t="s">
        <v>81</v>
      </c>
      <c r="D13224" t="s">
        <v>86</v>
      </c>
      <c r="E13224">
        <v>4464889</v>
      </c>
    </row>
    <row r="13225" spans="1:6" hidden="1">
      <c r="A13225">
        <v>2011</v>
      </c>
      <c r="B13225" t="s">
        <v>103</v>
      </c>
      <c r="C13225" t="s">
        <v>81</v>
      </c>
      <c r="D13225" t="s">
        <v>87</v>
      </c>
      <c r="E13225">
        <v>2440939</v>
      </c>
    </row>
    <row r="13226" spans="1:6" hidden="1">
      <c r="A13226">
        <v>2011</v>
      </c>
      <c r="B13226" t="s">
        <v>103</v>
      </c>
      <c r="C13226" t="s">
        <v>81</v>
      </c>
      <c r="D13226" t="s">
        <v>88</v>
      </c>
      <c r="E13226">
        <v>1855580</v>
      </c>
    </row>
    <row r="13227" spans="1:6" hidden="1">
      <c r="A13227">
        <v>2011</v>
      </c>
      <c r="B13227" t="s">
        <v>103</v>
      </c>
      <c r="C13227" t="s">
        <v>81</v>
      </c>
      <c r="D13227" t="s">
        <v>89</v>
      </c>
      <c r="E13227">
        <v>168370</v>
      </c>
    </row>
    <row r="13228" spans="1:6" hidden="1">
      <c r="A13228">
        <v>2011</v>
      </c>
      <c r="B13228" t="s">
        <v>103</v>
      </c>
      <c r="C13228" t="s">
        <v>81</v>
      </c>
      <c r="D13228" t="s">
        <v>77</v>
      </c>
      <c r="E13228">
        <v>528893</v>
      </c>
    </row>
    <row r="13229" spans="1:6" hidden="1">
      <c r="A13229">
        <v>2011</v>
      </c>
      <c r="B13229" t="s">
        <v>104</v>
      </c>
      <c r="C13229" t="s">
        <v>7</v>
      </c>
      <c r="D13229" t="s">
        <v>263</v>
      </c>
      <c r="E13229">
        <v>-28750</v>
      </c>
    </row>
    <row r="13230" spans="1:6" hidden="1">
      <c r="A13230">
        <v>2011</v>
      </c>
      <c r="B13230" t="s">
        <v>104</v>
      </c>
      <c r="C13230" t="s">
        <v>7</v>
      </c>
      <c r="D13230" t="s">
        <v>8</v>
      </c>
      <c r="E13230">
        <v>0</v>
      </c>
      <c r="F13230">
        <v>20</v>
      </c>
    </row>
    <row r="13231" spans="1:6" hidden="1">
      <c r="A13231">
        <v>2011</v>
      </c>
      <c r="B13231" t="s">
        <v>104</v>
      </c>
      <c r="C13231" t="s">
        <v>7</v>
      </c>
      <c r="D13231" t="s">
        <v>9</v>
      </c>
      <c r="E13231">
        <v>0</v>
      </c>
      <c r="F13231">
        <v>20</v>
      </c>
    </row>
    <row r="13232" spans="1:6" hidden="1">
      <c r="A13232">
        <v>2011</v>
      </c>
      <c r="B13232" t="s">
        <v>104</v>
      </c>
      <c r="C13232" t="s">
        <v>10</v>
      </c>
      <c r="D13232" t="s">
        <v>11</v>
      </c>
      <c r="E13232">
        <v>16303</v>
      </c>
    </row>
    <row r="13233" spans="1:6" hidden="1">
      <c r="A13233">
        <v>2011</v>
      </c>
      <c r="B13233" t="s">
        <v>104</v>
      </c>
      <c r="C13233" t="s">
        <v>10</v>
      </c>
      <c r="D13233" t="s">
        <v>91</v>
      </c>
      <c r="E13233">
        <v>81560</v>
      </c>
    </row>
    <row r="13234" spans="1:6" hidden="1">
      <c r="A13234">
        <v>2011</v>
      </c>
      <c r="B13234" t="s">
        <v>104</v>
      </c>
      <c r="C13234" t="s">
        <v>10</v>
      </c>
      <c r="D13234" t="s">
        <v>92</v>
      </c>
      <c r="E13234">
        <v>63922</v>
      </c>
    </row>
    <row r="13235" spans="1:6" hidden="1">
      <c r="A13235">
        <v>2011</v>
      </c>
      <c r="B13235" t="s">
        <v>104</v>
      </c>
      <c r="C13235" t="s">
        <v>10</v>
      </c>
      <c r="D13235" t="s">
        <v>14</v>
      </c>
      <c r="E13235">
        <v>17638</v>
      </c>
    </row>
    <row r="13236" spans="1:6" hidden="1">
      <c r="A13236">
        <v>2011</v>
      </c>
      <c r="B13236" t="s">
        <v>104</v>
      </c>
      <c r="C13236" t="s">
        <v>10</v>
      </c>
      <c r="D13236" t="s">
        <v>17</v>
      </c>
      <c r="E13236">
        <v>0</v>
      </c>
      <c r="F13236">
        <v>20</v>
      </c>
    </row>
    <row r="13237" spans="1:6" hidden="1">
      <c r="A13237">
        <v>2011</v>
      </c>
      <c r="B13237" t="s">
        <v>104</v>
      </c>
      <c r="C13237" t="s">
        <v>10</v>
      </c>
      <c r="D13237" t="s">
        <v>18</v>
      </c>
      <c r="E13237">
        <v>18569</v>
      </c>
    </row>
    <row r="13238" spans="1:6" hidden="1">
      <c r="A13238">
        <v>2011</v>
      </c>
      <c r="B13238" t="s">
        <v>104</v>
      </c>
      <c r="C13238" t="s">
        <v>10</v>
      </c>
      <c r="D13238" t="s">
        <v>19</v>
      </c>
      <c r="E13238">
        <v>281516</v>
      </c>
    </row>
    <row r="13239" spans="1:6" hidden="1">
      <c r="A13239">
        <v>2011</v>
      </c>
      <c r="B13239" t="s">
        <v>104</v>
      </c>
      <c r="C13239" t="s">
        <v>10</v>
      </c>
      <c r="D13239" t="s">
        <v>20</v>
      </c>
      <c r="E13239">
        <v>33942</v>
      </c>
    </row>
    <row r="13240" spans="1:6" hidden="1">
      <c r="A13240">
        <v>2011</v>
      </c>
      <c r="B13240" t="s">
        <v>104</v>
      </c>
      <c r="C13240" t="s">
        <v>10</v>
      </c>
      <c r="D13240" t="s">
        <v>21</v>
      </c>
      <c r="E13240">
        <v>33942</v>
      </c>
    </row>
    <row r="13241" spans="1:6" hidden="1">
      <c r="A13241">
        <v>2011</v>
      </c>
      <c r="B13241" t="s">
        <v>104</v>
      </c>
      <c r="C13241" t="s">
        <v>10</v>
      </c>
      <c r="D13241" t="s">
        <v>22</v>
      </c>
      <c r="E13241">
        <v>-2850</v>
      </c>
    </row>
    <row r="13242" spans="1:6" hidden="1">
      <c r="A13242">
        <v>2011</v>
      </c>
      <c r="B13242" t="s">
        <v>104</v>
      </c>
      <c r="C13242" t="s">
        <v>23</v>
      </c>
      <c r="D13242" t="s">
        <v>24</v>
      </c>
      <c r="E13242">
        <v>62800</v>
      </c>
    </row>
    <row r="13243" spans="1:6" hidden="1">
      <c r="A13243">
        <v>2011</v>
      </c>
      <c r="B13243" t="s">
        <v>104</v>
      </c>
      <c r="C13243" t="s">
        <v>23</v>
      </c>
      <c r="D13243" t="s">
        <v>25</v>
      </c>
      <c r="E13243">
        <v>50757</v>
      </c>
    </row>
    <row r="13244" spans="1:6" hidden="1">
      <c r="A13244">
        <v>2011</v>
      </c>
      <c r="B13244" t="s">
        <v>104</v>
      </c>
      <c r="C13244" t="s">
        <v>23</v>
      </c>
      <c r="D13244" t="s">
        <v>26</v>
      </c>
      <c r="E13244">
        <v>12043</v>
      </c>
    </row>
    <row r="13245" spans="1:6" hidden="1">
      <c r="A13245">
        <v>2011</v>
      </c>
      <c r="B13245" t="s">
        <v>104</v>
      </c>
      <c r="C13245" t="s">
        <v>23</v>
      </c>
      <c r="D13245" t="s">
        <v>27</v>
      </c>
      <c r="E13245">
        <v>1121</v>
      </c>
    </row>
    <row r="13246" spans="1:6" hidden="1">
      <c r="A13246">
        <v>2011</v>
      </c>
      <c r="B13246" t="s">
        <v>104</v>
      </c>
      <c r="C13246" t="s">
        <v>23</v>
      </c>
      <c r="D13246" t="s">
        <v>29</v>
      </c>
      <c r="E13246">
        <v>1121</v>
      </c>
    </row>
    <row r="13247" spans="1:6" hidden="1">
      <c r="A13247">
        <v>2011</v>
      </c>
      <c r="B13247" t="s">
        <v>104</v>
      </c>
      <c r="C13247" t="s">
        <v>23</v>
      </c>
      <c r="D13247" t="s">
        <v>33</v>
      </c>
      <c r="E13247">
        <v>1088</v>
      </c>
    </row>
    <row r="13248" spans="1:6" hidden="1">
      <c r="A13248">
        <v>2011</v>
      </c>
      <c r="B13248" t="s">
        <v>104</v>
      </c>
      <c r="C13248" t="s">
        <v>23</v>
      </c>
      <c r="D13248" t="s">
        <v>34</v>
      </c>
      <c r="E13248">
        <v>1088</v>
      </c>
    </row>
    <row r="13249" spans="1:5" hidden="1">
      <c r="A13249">
        <v>2011</v>
      </c>
      <c r="B13249" t="s">
        <v>104</v>
      </c>
      <c r="C13249" t="s">
        <v>23</v>
      </c>
      <c r="D13249" t="s">
        <v>35</v>
      </c>
      <c r="E13249">
        <v>1539</v>
      </c>
    </row>
    <row r="13250" spans="1:5" hidden="1">
      <c r="A13250">
        <v>2011</v>
      </c>
      <c r="B13250" t="s">
        <v>104</v>
      </c>
      <c r="C13250" t="s">
        <v>23</v>
      </c>
      <c r="D13250" t="s">
        <v>39</v>
      </c>
      <c r="E13250">
        <v>0</v>
      </c>
    </row>
    <row r="13251" spans="1:5" hidden="1">
      <c r="A13251">
        <v>2011</v>
      </c>
      <c r="B13251" t="s">
        <v>104</v>
      </c>
      <c r="C13251" t="s">
        <v>23</v>
      </c>
      <c r="D13251" t="s">
        <v>40</v>
      </c>
      <c r="E13251">
        <v>0</v>
      </c>
    </row>
    <row r="13252" spans="1:5" hidden="1">
      <c r="A13252">
        <v>2011</v>
      </c>
      <c r="B13252" t="s">
        <v>104</v>
      </c>
      <c r="C13252" t="s">
        <v>23</v>
      </c>
      <c r="D13252" t="s">
        <v>41</v>
      </c>
      <c r="E13252">
        <v>0</v>
      </c>
    </row>
    <row r="13253" spans="1:5" hidden="1">
      <c r="A13253">
        <v>2011</v>
      </c>
      <c r="B13253" t="s">
        <v>104</v>
      </c>
      <c r="C13253" t="s">
        <v>23</v>
      </c>
      <c r="D13253" t="s">
        <v>42</v>
      </c>
      <c r="E13253">
        <v>0</v>
      </c>
    </row>
    <row r="13254" spans="1:5" hidden="1">
      <c r="A13254">
        <v>2011</v>
      </c>
      <c r="B13254" t="s">
        <v>104</v>
      </c>
      <c r="C13254" t="s">
        <v>23</v>
      </c>
      <c r="D13254" t="s">
        <v>43</v>
      </c>
      <c r="E13254">
        <v>0</v>
      </c>
    </row>
    <row r="13255" spans="1:5" hidden="1">
      <c r="A13255">
        <v>2011</v>
      </c>
      <c r="B13255" t="s">
        <v>104</v>
      </c>
      <c r="C13255" t="s">
        <v>23</v>
      </c>
      <c r="D13255" t="s">
        <v>44</v>
      </c>
      <c r="E13255">
        <v>0</v>
      </c>
    </row>
    <row r="13256" spans="1:5" hidden="1">
      <c r="A13256">
        <v>2011</v>
      </c>
      <c r="B13256" t="s">
        <v>104</v>
      </c>
      <c r="C13256" t="s">
        <v>23</v>
      </c>
      <c r="D13256" t="s">
        <v>45</v>
      </c>
      <c r="E13256">
        <v>0</v>
      </c>
    </row>
    <row r="13257" spans="1:5" hidden="1">
      <c r="A13257">
        <v>2011</v>
      </c>
      <c r="B13257" t="s">
        <v>104</v>
      </c>
      <c r="C13257" t="s">
        <v>23</v>
      </c>
      <c r="D13257" t="s">
        <v>46</v>
      </c>
      <c r="E13257">
        <v>0</v>
      </c>
    </row>
    <row r="13258" spans="1:5" hidden="1">
      <c r="A13258">
        <v>2011</v>
      </c>
      <c r="B13258" t="s">
        <v>104</v>
      </c>
      <c r="C13258" t="s">
        <v>23</v>
      </c>
      <c r="D13258" t="s">
        <v>47</v>
      </c>
      <c r="E13258">
        <v>0</v>
      </c>
    </row>
    <row r="13259" spans="1:5" hidden="1">
      <c r="A13259">
        <v>2011</v>
      </c>
      <c r="B13259" t="s">
        <v>104</v>
      </c>
      <c r="C13259" t="s">
        <v>23</v>
      </c>
      <c r="D13259" t="s">
        <v>48</v>
      </c>
      <c r="E13259">
        <v>247845</v>
      </c>
    </row>
    <row r="13260" spans="1:5" hidden="1">
      <c r="A13260">
        <v>2011</v>
      </c>
      <c r="B13260" t="s">
        <v>104</v>
      </c>
      <c r="C13260" t="s">
        <v>23</v>
      </c>
      <c r="D13260" t="s">
        <v>55</v>
      </c>
      <c r="E13260">
        <v>271</v>
      </c>
    </row>
    <row r="13261" spans="1:5" hidden="1">
      <c r="A13261">
        <v>2011</v>
      </c>
      <c r="B13261" t="s">
        <v>104</v>
      </c>
      <c r="C13261" t="s">
        <v>23</v>
      </c>
      <c r="D13261" t="s">
        <v>56</v>
      </c>
      <c r="E13261">
        <v>247574</v>
      </c>
    </row>
    <row r="13262" spans="1:5" hidden="1">
      <c r="A13262">
        <v>2011</v>
      </c>
      <c r="B13262" t="s">
        <v>104</v>
      </c>
      <c r="C13262" t="s">
        <v>23</v>
      </c>
      <c r="D13262" t="s">
        <v>57</v>
      </c>
      <c r="E13262">
        <v>168370</v>
      </c>
    </row>
    <row r="13263" spans="1:5" hidden="1">
      <c r="A13263">
        <v>2011</v>
      </c>
      <c r="B13263" t="s">
        <v>104</v>
      </c>
      <c r="C13263" t="s">
        <v>23</v>
      </c>
      <c r="D13263" t="s">
        <v>58</v>
      </c>
      <c r="E13263">
        <v>79204</v>
      </c>
    </row>
    <row r="13264" spans="1:5" hidden="1">
      <c r="A13264">
        <v>2011</v>
      </c>
      <c r="B13264" t="s">
        <v>104</v>
      </c>
      <c r="C13264" t="s">
        <v>23</v>
      </c>
      <c r="D13264" t="s">
        <v>59</v>
      </c>
      <c r="E13264">
        <v>22867</v>
      </c>
    </row>
    <row r="13265" spans="1:5" hidden="1">
      <c r="A13265">
        <v>2011</v>
      </c>
      <c r="B13265" t="s">
        <v>104</v>
      </c>
      <c r="C13265" t="s">
        <v>23</v>
      </c>
      <c r="D13265" t="s">
        <v>60</v>
      </c>
      <c r="E13265">
        <v>0</v>
      </c>
    </row>
    <row r="13266" spans="1:5" hidden="1">
      <c r="A13266">
        <v>2011</v>
      </c>
      <c r="B13266" t="s">
        <v>104</v>
      </c>
      <c r="C13266" t="s">
        <v>23</v>
      </c>
      <c r="D13266" t="s">
        <v>64</v>
      </c>
      <c r="E13266">
        <v>22867</v>
      </c>
    </row>
    <row r="13267" spans="1:5" hidden="1">
      <c r="A13267">
        <v>2011</v>
      </c>
      <c r="B13267" t="s">
        <v>104</v>
      </c>
      <c r="C13267" t="s">
        <v>23</v>
      </c>
      <c r="D13267" t="s">
        <v>66</v>
      </c>
      <c r="E13267">
        <v>0</v>
      </c>
    </row>
    <row r="13268" spans="1:5" hidden="1">
      <c r="A13268">
        <v>2011</v>
      </c>
      <c r="B13268" t="s">
        <v>104</v>
      </c>
      <c r="C13268" t="s">
        <v>23</v>
      </c>
      <c r="D13268" t="s">
        <v>67</v>
      </c>
      <c r="E13268">
        <v>0</v>
      </c>
    </row>
    <row r="13269" spans="1:5" hidden="1">
      <c r="A13269">
        <v>2011</v>
      </c>
      <c r="B13269" t="s">
        <v>104</v>
      </c>
      <c r="C13269" t="s">
        <v>23</v>
      </c>
      <c r="D13269" t="s">
        <v>68</v>
      </c>
      <c r="E13269">
        <v>0</v>
      </c>
    </row>
    <row r="13270" spans="1:5" hidden="1">
      <c r="A13270">
        <v>2011</v>
      </c>
      <c r="B13270" t="s">
        <v>104</v>
      </c>
      <c r="C13270" t="s">
        <v>23</v>
      </c>
      <c r="D13270" t="s">
        <v>70</v>
      </c>
      <c r="E13270">
        <v>0</v>
      </c>
    </row>
    <row r="13271" spans="1:5" hidden="1">
      <c r="A13271">
        <v>2011</v>
      </c>
      <c r="B13271" t="s">
        <v>104</v>
      </c>
      <c r="C13271" t="s">
        <v>23</v>
      </c>
      <c r="D13271" t="s">
        <v>71</v>
      </c>
      <c r="E13271">
        <v>327</v>
      </c>
    </row>
    <row r="13272" spans="1:5" hidden="1">
      <c r="A13272">
        <v>2011</v>
      </c>
      <c r="B13272" t="s">
        <v>104</v>
      </c>
      <c r="C13272" t="s">
        <v>23</v>
      </c>
      <c r="D13272" t="s">
        <v>72</v>
      </c>
      <c r="E13272">
        <v>133645</v>
      </c>
    </row>
    <row r="13273" spans="1:5" hidden="1">
      <c r="A13273">
        <v>2011</v>
      </c>
      <c r="B13273" t="s">
        <v>104</v>
      </c>
      <c r="C13273" t="s">
        <v>23</v>
      </c>
      <c r="D13273" t="s">
        <v>73</v>
      </c>
      <c r="E13273">
        <v>247574</v>
      </c>
    </row>
    <row r="13274" spans="1:5" hidden="1">
      <c r="A13274">
        <v>2011</v>
      </c>
      <c r="B13274" t="s">
        <v>104</v>
      </c>
      <c r="C13274" t="s">
        <v>23</v>
      </c>
      <c r="D13274" t="s">
        <v>74</v>
      </c>
      <c r="E13274">
        <v>247574</v>
      </c>
    </row>
    <row r="13275" spans="1:5" hidden="1">
      <c r="A13275">
        <v>2011</v>
      </c>
      <c r="B13275" t="s">
        <v>104</v>
      </c>
      <c r="C13275" t="s">
        <v>23</v>
      </c>
      <c r="D13275" t="s">
        <v>76</v>
      </c>
      <c r="E13275">
        <v>36465</v>
      </c>
    </row>
    <row r="13276" spans="1:5" hidden="1">
      <c r="A13276">
        <v>2011</v>
      </c>
      <c r="B13276" t="s">
        <v>104</v>
      </c>
      <c r="C13276" t="s">
        <v>23</v>
      </c>
      <c r="D13276" t="s">
        <v>77</v>
      </c>
      <c r="E13276">
        <v>17638</v>
      </c>
    </row>
    <row r="13277" spans="1:5" hidden="1">
      <c r="A13277">
        <v>2011</v>
      </c>
      <c r="B13277" t="s">
        <v>104</v>
      </c>
      <c r="C13277" t="s">
        <v>23</v>
      </c>
      <c r="D13277" t="s">
        <v>78</v>
      </c>
      <c r="E13277">
        <v>36580</v>
      </c>
    </row>
    <row r="13278" spans="1:5" hidden="1">
      <c r="A13278">
        <v>2011</v>
      </c>
      <c r="B13278" t="s">
        <v>104</v>
      </c>
      <c r="C13278" t="s">
        <v>23</v>
      </c>
      <c r="D13278" t="s">
        <v>79</v>
      </c>
      <c r="E13278">
        <v>-116</v>
      </c>
    </row>
    <row r="13279" spans="1:5" hidden="1">
      <c r="A13279">
        <v>2011</v>
      </c>
      <c r="B13279" t="s">
        <v>104</v>
      </c>
      <c r="C13279" t="s">
        <v>23</v>
      </c>
      <c r="D13279" t="s">
        <v>80</v>
      </c>
      <c r="E13279">
        <v>0</v>
      </c>
    </row>
    <row r="13280" spans="1:5" hidden="1">
      <c r="A13280">
        <v>2011</v>
      </c>
      <c r="B13280" t="s">
        <v>104</v>
      </c>
      <c r="C13280" t="s">
        <v>81</v>
      </c>
      <c r="D13280" t="s">
        <v>30</v>
      </c>
      <c r="E13280">
        <v>0</v>
      </c>
    </row>
    <row r="13281" spans="1:5" hidden="1">
      <c r="A13281">
        <v>2011</v>
      </c>
      <c r="B13281" t="s">
        <v>104</v>
      </c>
      <c r="C13281" t="s">
        <v>81</v>
      </c>
      <c r="D13281" t="s">
        <v>32</v>
      </c>
      <c r="E13281">
        <v>0</v>
      </c>
    </row>
    <row r="13282" spans="1:5" hidden="1">
      <c r="A13282">
        <v>2011</v>
      </c>
      <c r="B13282" t="s">
        <v>104</v>
      </c>
      <c r="C13282" t="s">
        <v>81</v>
      </c>
      <c r="D13282" t="s">
        <v>33</v>
      </c>
      <c r="E13282">
        <v>2018</v>
      </c>
    </row>
    <row r="13283" spans="1:5" hidden="1">
      <c r="A13283">
        <v>2011</v>
      </c>
      <c r="B13283" t="s">
        <v>104</v>
      </c>
      <c r="C13283" t="s">
        <v>81</v>
      </c>
      <c r="D13283" t="s">
        <v>34</v>
      </c>
      <c r="E13283">
        <v>2018</v>
      </c>
    </row>
    <row r="13284" spans="1:5" hidden="1">
      <c r="A13284">
        <v>2011</v>
      </c>
      <c r="B13284" t="s">
        <v>104</v>
      </c>
      <c r="C13284" t="s">
        <v>81</v>
      </c>
      <c r="D13284" t="s">
        <v>35</v>
      </c>
      <c r="E13284">
        <v>1198</v>
      </c>
    </row>
    <row r="13285" spans="1:5" hidden="1">
      <c r="A13285">
        <v>2011</v>
      </c>
      <c r="B13285" t="s">
        <v>104</v>
      </c>
      <c r="C13285" t="s">
        <v>81</v>
      </c>
      <c r="D13285" t="s">
        <v>36</v>
      </c>
      <c r="E13285">
        <v>0</v>
      </c>
    </row>
    <row r="13286" spans="1:5" hidden="1">
      <c r="A13286">
        <v>2011</v>
      </c>
      <c r="B13286" t="s">
        <v>104</v>
      </c>
      <c r="C13286" t="s">
        <v>81</v>
      </c>
      <c r="D13286" t="s">
        <v>37</v>
      </c>
      <c r="E13286">
        <v>0</v>
      </c>
    </row>
    <row r="13287" spans="1:5" hidden="1">
      <c r="A13287">
        <v>2011</v>
      </c>
      <c r="B13287" t="s">
        <v>104</v>
      </c>
      <c r="C13287" t="s">
        <v>81</v>
      </c>
      <c r="D13287" t="s">
        <v>38</v>
      </c>
      <c r="E13287">
        <v>0</v>
      </c>
    </row>
    <row r="13288" spans="1:5" hidden="1">
      <c r="A13288">
        <v>2011</v>
      </c>
      <c r="B13288" t="s">
        <v>104</v>
      </c>
      <c r="C13288" t="s">
        <v>81</v>
      </c>
      <c r="D13288" t="s">
        <v>39</v>
      </c>
      <c r="E13288">
        <v>0</v>
      </c>
    </row>
    <row r="13289" spans="1:5" hidden="1">
      <c r="A13289">
        <v>2011</v>
      </c>
      <c r="B13289" t="s">
        <v>104</v>
      </c>
      <c r="C13289" t="s">
        <v>81</v>
      </c>
      <c r="D13289" t="s">
        <v>40</v>
      </c>
      <c r="E13289">
        <v>0</v>
      </c>
    </row>
    <row r="13290" spans="1:5" hidden="1">
      <c r="A13290">
        <v>2011</v>
      </c>
      <c r="B13290" t="s">
        <v>104</v>
      </c>
      <c r="C13290" t="s">
        <v>81</v>
      </c>
      <c r="D13290" t="s">
        <v>41</v>
      </c>
      <c r="E13290">
        <v>0</v>
      </c>
    </row>
    <row r="13291" spans="1:5" hidden="1">
      <c r="A13291">
        <v>2011</v>
      </c>
      <c r="B13291" t="s">
        <v>104</v>
      </c>
      <c r="C13291" t="s">
        <v>81</v>
      </c>
      <c r="D13291" t="s">
        <v>42</v>
      </c>
      <c r="E13291">
        <v>0</v>
      </c>
    </row>
    <row r="13292" spans="1:5" hidden="1">
      <c r="A13292">
        <v>2011</v>
      </c>
      <c r="B13292" t="s">
        <v>104</v>
      </c>
      <c r="C13292" t="s">
        <v>81</v>
      </c>
      <c r="D13292" t="s">
        <v>43</v>
      </c>
      <c r="E13292">
        <v>0</v>
      </c>
    </row>
    <row r="13293" spans="1:5" hidden="1">
      <c r="A13293">
        <v>2011</v>
      </c>
      <c r="B13293" t="s">
        <v>104</v>
      </c>
      <c r="C13293" t="s">
        <v>81</v>
      </c>
      <c r="D13293" t="s">
        <v>44</v>
      </c>
      <c r="E13293">
        <v>0</v>
      </c>
    </row>
    <row r="13294" spans="1:5" hidden="1">
      <c r="A13294">
        <v>2011</v>
      </c>
      <c r="B13294" t="s">
        <v>104</v>
      </c>
      <c r="C13294" t="s">
        <v>81</v>
      </c>
      <c r="D13294" t="s">
        <v>48</v>
      </c>
      <c r="E13294">
        <v>271</v>
      </c>
    </row>
    <row r="13295" spans="1:5" hidden="1">
      <c r="A13295">
        <v>2011</v>
      </c>
      <c r="B13295" t="s">
        <v>104</v>
      </c>
      <c r="C13295" t="s">
        <v>81</v>
      </c>
      <c r="D13295" t="s">
        <v>49</v>
      </c>
      <c r="E13295">
        <v>271</v>
      </c>
    </row>
    <row r="13296" spans="1:5" hidden="1">
      <c r="A13296">
        <v>2011</v>
      </c>
      <c r="B13296" t="s">
        <v>104</v>
      </c>
      <c r="C13296" t="s">
        <v>81</v>
      </c>
      <c r="D13296" t="s">
        <v>50</v>
      </c>
      <c r="E13296">
        <v>0</v>
      </c>
    </row>
    <row r="13297" spans="1:5" hidden="1">
      <c r="A13297">
        <v>2011</v>
      </c>
      <c r="B13297" t="s">
        <v>104</v>
      </c>
      <c r="C13297" t="s">
        <v>81</v>
      </c>
      <c r="D13297" t="s">
        <v>51</v>
      </c>
      <c r="E13297">
        <v>271</v>
      </c>
    </row>
    <row r="13298" spans="1:5" hidden="1">
      <c r="A13298">
        <v>2011</v>
      </c>
      <c r="B13298" t="s">
        <v>104</v>
      </c>
      <c r="C13298" t="s">
        <v>81</v>
      </c>
      <c r="D13298" t="s">
        <v>52</v>
      </c>
      <c r="E13298">
        <v>0</v>
      </c>
    </row>
    <row r="13299" spans="1:5" hidden="1">
      <c r="A13299">
        <v>2011</v>
      </c>
      <c r="B13299" t="s">
        <v>104</v>
      </c>
      <c r="C13299" t="s">
        <v>81</v>
      </c>
      <c r="D13299" t="s">
        <v>53</v>
      </c>
      <c r="E13299">
        <v>0</v>
      </c>
    </row>
    <row r="13300" spans="1:5" hidden="1">
      <c r="A13300">
        <v>2011</v>
      </c>
      <c r="B13300" t="s">
        <v>104</v>
      </c>
      <c r="C13300" t="s">
        <v>81</v>
      </c>
      <c r="D13300" t="s">
        <v>54</v>
      </c>
      <c r="E13300">
        <v>0</v>
      </c>
    </row>
    <row r="13301" spans="1:5" hidden="1">
      <c r="A13301">
        <v>2011</v>
      </c>
      <c r="B13301" t="s">
        <v>104</v>
      </c>
      <c r="C13301" t="s">
        <v>81</v>
      </c>
      <c r="D13301" t="s">
        <v>59</v>
      </c>
      <c r="E13301">
        <v>285814</v>
      </c>
    </row>
    <row r="13302" spans="1:5" hidden="1">
      <c r="A13302">
        <v>2011</v>
      </c>
      <c r="B13302" t="s">
        <v>104</v>
      </c>
      <c r="C13302" t="s">
        <v>81</v>
      </c>
      <c r="D13302" t="s">
        <v>61</v>
      </c>
      <c r="E13302">
        <v>0</v>
      </c>
    </row>
    <row r="13303" spans="1:5" hidden="1">
      <c r="A13303">
        <v>2011</v>
      </c>
      <c r="B13303" t="s">
        <v>104</v>
      </c>
      <c r="C13303" t="s">
        <v>81</v>
      </c>
      <c r="D13303" t="s">
        <v>64</v>
      </c>
      <c r="E13303">
        <v>285814</v>
      </c>
    </row>
    <row r="13304" spans="1:5" hidden="1">
      <c r="A13304">
        <v>2011</v>
      </c>
      <c r="B13304" t="s">
        <v>104</v>
      </c>
      <c r="C13304" t="s">
        <v>81</v>
      </c>
      <c r="D13304" t="s">
        <v>67</v>
      </c>
      <c r="E13304">
        <v>0</v>
      </c>
    </row>
    <row r="13305" spans="1:5" hidden="1">
      <c r="A13305">
        <v>2011</v>
      </c>
      <c r="B13305" t="s">
        <v>104</v>
      </c>
      <c r="C13305" t="s">
        <v>81</v>
      </c>
      <c r="D13305" t="s">
        <v>69</v>
      </c>
      <c r="E13305">
        <v>0</v>
      </c>
    </row>
    <row r="13306" spans="1:5" hidden="1">
      <c r="A13306">
        <v>2011</v>
      </c>
      <c r="B13306" t="s">
        <v>104</v>
      </c>
      <c r="C13306" t="s">
        <v>81</v>
      </c>
      <c r="D13306" t="s">
        <v>70</v>
      </c>
      <c r="E13306">
        <v>0</v>
      </c>
    </row>
    <row r="13307" spans="1:5" hidden="1">
      <c r="A13307">
        <v>2011</v>
      </c>
      <c r="B13307" t="s">
        <v>104</v>
      </c>
      <c r="C13307" t="s">
        <v>81</v>
      </c>
      <c r="D13307" t="s">
        <v>86</v>
      </c>
      <c r="E13307">
        <v>215205</v>
      </c>
    </row>
    <row r="13308" spans="1:5" hidden="1">
      <c r="A13308">
        <v>2011</v>
      </c>
      <c r="B13308" t="s">
        <v>104</v>
      </c>
      <c r="C13308" t="s">
        <v>81</v>
      </c>
      <c r="D13308" t="s">
        <v>87</v>
      </c>
      <c r="E13308">
        <v>45616</v>
      </c>
    </row>
    <row r="13309" spans="1:5" hidden="1">
      <c r="A13309">
        <v>2011</v>
      </c>
      <c r="B13309" t="s">
        <v>104</v>
      </c>
      <c r="C13309" t="s">
        <v>81</v>
      </c>
      <c r="D13309" t="s">
        <v>88</v>
      </c>
      <c r="E13309">
        <v>1219</v>
      </c>
    </row>
    <row r="13310" spans="1:5" hidden="1">
      <c r="A13310">
        <v>2011</v>
      </c>
      <c r="B13310" t="s">
        <v>104</v>
      </c>
      <c r="C13310" t="s">
        <v>81</v>
      </c>
      <c r="D13310" t="s">
        <v>89</v>
      </c>
      <c r="E13310">
        <v>168370</v>
      </c>
    </row>
    <row r="13311" spans="1:5" hidden="1">
      <c r="A13311">
        <v>2011</v>
      </c>
      <c r="B13311" t="s">
        <v>104</v>
      </c>
      <c r="C13311" t="s">
        <v>81</v>
      </c>
      <c r="D13311" t="s">
        <v>77</v>
      </c>
      <c r="E13311">
        <v>17638</v>
      </c>
    </row>
    <row r="13312" spans="1:5" hidden="1">
      <c r="A13312">
        <v>2011</v>
      </c>
      <c r="B13312" t="s">
        <v>105</v>
      </c>
      <c r="C13312" t="s">
        <v>10</v>
      </c>
      <c r="D13312" t="s">
        <v>91</v>
      </c>
      <c r="E13312">
        <v>2277998</v>
      </c>
    </row>
    <row r="13313" spans="1:5" hidden="1">
      <c r="A13313">
        <v>2011</v>
      </c>
      <c r="B13313" t="s">
        <v>105</v>
      </c>
      <c r="C13313" t="s">
        <v>10</v>
      </c>
      <c r="D13313" t="s">
        <v>92</v>
      </c>
      <c r="E13313">
        <v>2277998</v>
      </c>
    </row>
    <row r="13314" spans="1:5" hidden="1">
      <c r="A13314">
        <v>2011</v>
      </c>
      <c r="B13314" t="s">
        <v>105</v>
      </c>
      <c r="C13314" t="s">
        <v>23</v>
      </c>
      <c r="D13314" t="s">
        <v>27</v>
      </c>
      <c r="E13314">
        <v>2289840</v>
      </c>
    </row>
    <row r="13315" spans="1:5" hidden="1">
      <c r="A13315">
        <v>2011</v>
      </c>
      <c r="B13315" t="s">
        <v>105</v>
      </c>
      <c r="C13315" t="s">
        <v>23</v>
      </c>
      <c r="D13315" t="s">
        <v>28</v>
      </c>
      <c r="E13315">
        <v>2289840</v>
      </c>
    </row>
    <row r="13316" spans="1:5" hidden="1">
      <c r="A13316">
        <v>2011</v>
      </c>
      <c r="B13316" t="s">
        <v>105</v>
      </c>
      <c r="C13316" t="s">
        <v>81</v>
      </c>
      <c r="D13316" t="s">
        <v>85</v>
      </c>
      <c r="E13316">
        <v>2277998</v>
      </c>
    </row>
    <row r="13317" spans="1:5" hidden="1">
      <c r="A13317">
        <v>2011</v>
      </c>
      <c r="B13317" t="s">
        <v>105</v>
      </c>
      <c r="C13317" t="s">
        <v>81</v>
      </c>
      <c r="D13317" t="s">
        <v>30</v>
      </c>
      <c r="E13317">
        <v>11843</v>
      </c>
    </row>
    <row r="13318" spans="1:5" hidden="1">
      <c r="A13318">
        <v>2011</v>
      </c>
      <c r="B13318" t="s">
        <v>105</v>
      </c>
      <c r="C13318" t="s">
        <v>81</v>
      </c>
      <c r="D13318" t="s">
        <v>31</v>
      </c>
      <c r="E13318">
        <v>11843</v>
      </c>
    </row>
    <row r="13319" spans="1:5" hidden="1">
      <c r="A13319">
        <v>2011</v>
      </c>
      <c r="B13319" t="s">
        <v>106</v>
      </c>
      <c r="C13319" t="s">
        <v>7</v>
      </c>
      <c r="D13319" t="s">
        <v>263</v>
      </c>
      <c r="E13319">
        <v>132485</v>
      </c>
    </row>
    <row r="13320" spans="1:5" hidden="1">
      <c r="A13320">
        <v>2011</v>
      </c>
      <c r="B13320" t="s">
        <v>106</v>
      </c>
      <c r="C13320" t="s">
        <v>10</v>
      </c>
      <c r="D13320" t="s">
        <v>11</v>
      </c>
      <c r="E13320">
        <v>226641</v>
      </c>
    </row>
    <row r="13321" spans="1:5" hidden="1">
      <c r="A13321">
        <v>2011</v>
      </c>
      <c r="B13321" t="s">
        <v>106</v>
      </c>
      <c r="C13321" t="s">
        <v>10</v>
      </c>
      <c r="D13321" t="s">
        <v>107</v>
      </c>
      <c r="E13321">
        <v>1172132</v>
      </c>
    </row>
    <row r="13322" spans="1:5" hidden="1">
      <c r="A13322">
        <v>2011</v>
      </c>
      <c r="B13322" t="s">
        <v>106</v>
      </c>
      <c r="C13322" t="s">
        <v>10</v>
      </c>
      <c r="D13322" t="s">
        <v>108</v>
      </c>
      <c r="E13322">
        <v>655648</v>
      </c>
    </row>
    <row r="13323" spans="1:5" hidden="1">
      <c r="A13323">
        <v>2011</v>
      </c>
      <c r="B13323" t="s">
        <v>106</v>
      </c>
      <c r="C13323" t="s">
        <v>10</v>
      </c>
      <c r="D13323" t="s">
        <v>22</v>
      </c>
      <c r="E13323">
        <v>226985</v>
      </c>
    </row>
    <row r="13324" spans="1:5" hidden="1">
      <c r="A13324">
        <v>2011</v>
      </c>
      <c r="B13324" t="s">
        <v>106</v>
      </c>
      <c r="C13324" t="s">
        <v>23</v>
      </c>
      <c r="D13324" t="s">
        <v>24</v>
      </c>
      <c r="E13324">
        <v>499696</v>
      </c>
    </row>
    <row r="13325" spans="1:5" hidden="1">
      <c r="A13325">
        <v>2011</v>
      </c>
      <c r="B13325" t="s">
        <v>106</v>
      </c>
      <c r="C13325" t="s">
        <v>23</v>
      </c>
      <c r="D13325" t="s">
        <v>25</v>
      </c>
      <c r="E13325">
        <v>499696</v>
      </c>
    </row>
    <row r="13326" spans="1:5" hidden="1">
      <c r="A13326">
        <v>2011</v>
      </c>
      <c r="B13326" t="s">
        <v>106</v>
      </c>
      <c r="C13326" t="s">
        <v>23</v>
      </c>
      <c r="D13326" t="s">
        <v>26</v>
      </c>
      <c r="E13326">
        <v>0</v>
      </c>
    </row>
    <row r="13327" spans="1:5" hidden="1">
      <c r="A13327">
        <v>2011</v>
      </c>
      <c r="B13327" t="s">
        <v>106</v>
      </c>
      <c r="C13327" t="s">
        <v>23</v>
      </c>
      <c r="D13327" t="s">
        <v>30</v>
      </c>
      <c r="E13327">
        <v>278649</v>
      </c>
    </row>
    <row r="13328" spans="1:5" hidden="1">
      <c r="A13328">
        <v>2011</v>
      </c>
      <c r="B13328" t="s">
        <v>106</v>
      </c>
      <c r="C13328" t="s">
        <v>23</v>
      </c>
      <c r="D13328" t="s">
        <v>31</v>
      </c>
      <c r="E13328">
        <v>0</v>
      </c>
    </row>
    <row r="13329" spans="1:5" hidden="1">
      <c r="A13329">
        <v>2011</v>
      </c>
      <c r="B13329" t="s">
        <v>106</v>
      </c>
      <c r="C13329" t="s">
        <v>23</v>
      </c>
      <c r="D13329" t="s">
        <v>32</v>
      </c>
      <c r="E13329">
        <v>278649</v>
      </c>
    </row>
    <row r="13330" spans="1:5" hidden="1">
      <c r="A13330">
        <v>2011</v>
      </c>
      <c r="B13330" t="s">
        <v>106</v>
      </c>
      <c r="C13330" t="s">
        <v>23</v>
      </c>
      <c r="D13330" t="s">
        <v>33</v>
      </c>
      <c r="E13330">
        <v>330466</v>
      </c>
    </row>
    <row r="13331" spans="1:5" hidden="1">
      <c r="A13331">
        <v>2011</v>
      </c>
      <c r="B13331" t="s">
        <v>106</v>
      </c>
      <c r="C13331" t="s">
        <v>23</v>
      </c>
      <c r="D13331" t="s">
        <v>34</v>
      </c>
      <c r="E13331">
        <v>285600</v>
      </c>
    </row>
    <row r="13332" spans="1:5" hidden="1">
      <c r="A13332">
        <v>2011</v>
      </c>
      <c r="B13332" t="s">
        <v>106</v>
      </c>
      <c r="C13332" t="s">
        <v>23</v>
      </c>
      <c r="D13332" t="s">
        <v>35</v>
      </c>
      <c r="E13332">
        <v>355126</v>
      </c>
    </row>
    <row r="13333" spans="1:5" hidden="1">
      <c r="A13333">
        <v>2011</v>
      </c>
      <c r="B13333" t="s">
        <v>106</v>
      </c>
      <c r="C13333" t="s">
        <v>23</v>
      </c>
      <c r="D13333" t="s">
        <v>36</v>
      </c>
      <c r="E13333">
        <v>28282</v>
      </c>
    </row>
    <row r="13334" spans="1:5" hidden="1">
      <c r="A13334">
        <v>2011</v>
      </c>
      <c r="B13334" t="s">
        <v>106</v>
      </c>
      <c r="C13334" t="s">
        <v>23</v>
      </c>
      <c r="D13334" t="s">
        <v>37</v>
      </c>
      <c r="E13334">
        <v>28282</v>
      </c>
    </row>
    <row r="13335" spans="1:5" hidden="1">
      <c r="A13335">
        <v>2011</v>
      </c>
      <c r="B13335" t="s">
        <v>106</v>
      </c>
      <c r="C13335" t="s">
        <v>23</v>
      </c>
      <c r="D13335" t="s">
        <v>38</v>
      </c>
      <c r="E13335">
        <v>0</v>
      </c>
    </row>
    <row r="13336" spans="1:5" hidden="1">
      <c r="A13336">
        <v>2011</v>
      </c>
      <c r="B13336" t="s">
        <v>106</v>
      </c>
      <c r="C13336" t="s">
        <v>23</v>
      </c>
      <c r="D13336" t="s">
        <v>39</v>
      </c>
      <c r="E13336">
        <v>16584</v>
      </c>
    </row>
    <row r="13337" spans="1:5" hidden="1">
      <c r="A13337">
        <v>2011</v>
      </c>
      <c r="B13337" t="s">
        <v>106</v>
      </c>
      <c r="C13337" t="s">
        <v>23</v>
      </c>
      <c r="D13337" t="s">
        <v>40</v>
      </c>
      <c r="E13337">
        <v>0</v>
      </c>
    </row>
    <row r="13338" spans="1:5" hidden="1">
      <c r="A13338">
        <v>2011</v>
      </c>
      <c r="B13338" t="s">
        <v>106</v>
      </c>
      <c r="C13338" t="s">
        <v>23</v>
      </c>
      <c r="D13338" t="s">
        <v>41</v>
      </c>
      <c r="E13338">
        <v>0</v>
      </c>
    </row>
    <row r="13339" spans="1:5" hidden="1">
      <c r="A13339">
        <v>2011</v>
      </c>
      <c r="B13339" t="s">
        <v>106</v>
      </c>
      <c r="C13339" t="s">
        <v>23</v>
      </c>
      <c r="D13339" t="s">
        <v>42</v>
      </c>
      <c r="E13339">
        <v>0</v>
      </c>
    </row>
    <row r="13340" spans="1:5" hidden="1">
      <c r="A13340">
        <v>2011</v>
      </c>
      <c r="B13340" t="s">
        <v>106</v>
      </c>
      <c r="C13340" t="s">
        <v>23</v>
      </c>
      <c r="D13340" t="s">
        <v>43</v>
      </c>
      <c r="E13340">
        <v>0</v>
      </c>
    </row>
    <row r="13341" spans="1:5" hidden="1">
      <c r="A13341">
        <v>2011</v>
      </c>
      <c r="B13341" t="s">
        <v>106</v>
      </c>
      <c r="C13341" t="s">
        <v>23</v>
      </c>
      <c r="D13341" t="s">
        <v>44</v>
      </c>
      <c r="E13341">
        <v>0</v>
      </c>
    </row>
    <row r="13342" spans="1:5" hidden="1">
      <c r="A13342">
        <v>2011</v>
      </c>
      <c r="B13342" t="s">
        <v>106</v>
      </c>
      <c r="C13342" t="s">
        <v>23</v>
      </c>
      <c r="D13342" t="s">
        <v>45</v>
      </c>
      <c r="E13342">
        <v>0</v>
      </c>
    </row>
    <row r="13343" spans="1:5" hidden="1">
      <c r="A13343">
        <v>2011</v>
      </c>
      <c r="B13343" t="s">
        <v>106</v>
      </c>
      <c r="C13343" t="s">
        <v>23</v>
      </c>
      <c r="D13343" t="s">
        <v>46</v>
      </c>
      <c r="E13343">
        <v>0</v>
      </c>
    </row>
    <row r="13344" spans="1:5" hidden="1">
      <c r="A13344">
        <v>2011</v>
      </c>
      <c r="B13344" t="s">
        <v>106</v>
      </c>
      <c r="C13344" t="s">
        <v>23</v>
      </c>
      <c r="D13344" t="s">
        <v>47</v>
      </c>
      <c r="E13344">
        <v>0</v>
      </c>
    </row>
    <row r="13345" spans="1:5" hidden="1">
      <c r="A13345">
        <v>2011</v>
      </c>
      <c r="B13345" t="s">
        <v>106</v>
      </c>
      <c r="C13345" t="s">
        <v>23</v>
      </c>
      <c r="D13345" t="s">
        <v>48</v>
      </c>
      <c r="E13345">
        <v>61208</v>
      </c>
    </row>
    <row r="13346" spans="1:5" hidden="1">
      <c r="A13346">
        <v>2011</v>
      </c>
      <c r="B13346" t="s">
        <v>106</v>
      </c>
      <c r="C13346" t="s">
        <v>23</v>
      </c>
      <c r="D13346" t="s">
        <v>49</v>
      </c>
      <c r="E13346">
        <v>0</v>
      </c>
    </row>
    <row r="13347" spans="1:5" hidden="1">
      <c r="A13347">
        <v>2011</v>
      </c>
      <c r="B13347" t="s">
        <v>106</v>
      </c>
      <c r="C13347" t="s">
        <v>23</v>
      </c>
      <c r="D13347" t="s">
        <v>50</v>
      </c>
      <c r="E13347">
        <v>0</v>
      </c>
    </row>
    <row r="13348" spans="1:5" hidden="1">
      <c r="A13348">
        <v>2011</v>
      </c>
      <c r="B13348" t="s">
        <v>106</v>
      </c>
      <c r="C13348" t="s">
        <v>23</v>
      </c>
      <c r="D13348" t="s">
        <v>51</v>
      </c>
      <c r="E13348">
        <v>0</v>
      </c>
    </row>
    <row r="13349" spans="1:5" hidden="1">
      <c r="A13349">
        <v>2011</v>
      </c>
      <c r="B13349" t="s">
        <v>106</v>
      </c>
      <c r="C13349" t="s">
        <v>23</v>
      </c>
      <c r="D13349" t="s">
        <v>52</v>
      </c>
      <c r="E13349">
        <v>0</v>
      </c>
    </row>
    <row r="13350" spans="1:5" hidden="1">
      <c r="A13350">
        <v>2011</v>
      </c>
      <c r="B13350" t="s">
        <v>106</v>
      </c>
      <c r="C13350" t="s">
        <v>23</v>
      </c>
      <c r="D13350" t="s">
        <v>53</v>
      </c>
      <c r="E13350">
        <v>0</v>
      </c>
    </row>
    <row r="13351" spans="1:5" hidden="1">
      <c r="A13351">
        <v>2011</v>
      </c>
      <c r="B13351" t="s">
        <v>106</v>
      </c>
      <c r="C13351" t="s">
        <v>23</v>
      </c>
      <c r="D13351" t="s">
        <v>54</v>
      </c>
      <c r="E13351">
        <v>0</v>
      </c>
    </row>
    <row r="13352" spans="1:5" hidden="1">
      <c r="A13352">
        <v>2011</v>
      </c>
      <c r="B13352" t="s">
        <v>106</v>
      </c>
      <c r="C13352" t="s">
        <v>23</v>
      </c>
      <c r="D13352" t="s">
        <v>55</v>
      </c>
      <c r="E13352">
        <v>61208</v>
      </c>
    </row>
    <row r="13353" spans="1:5" hidden="1">
      <c r="A13353">
        <v>2011</v>
      </c>
      <c r="B13353" t="s">
        <v>106</v>
      </c>
      <c r="C13353" t="s">
        <v>23</v>
      </c>
      <c r="D13353" t="s">
        <v>59</v>
      </c>
      <c r="E13353">
        <v>967128</v>
      </c>
    </row>
    <row r="13354" spans="1:5" hidden="1">
      <c r="A13354">
        <v>2011</v>
      </c>
      <c r="B13354" t="s">
        <v>106</v>
      </c>
      <c r="C13354" t="s">
        <v>23</v>
      </c>
      <c r="D13354" t="s">
        <v>60</v>
      </c>
      <c r="E13354">
        <v>0</v>
      </c>
    </row>
    <row r="13355" spans="1:5" hidden="1">
      <c r="A13355">
        <v>2011</v>
      </c>
      <c r="B13355" t="s">
        <v>106</v>
      </c>
      <c r="C13355" t="s">
        <v>23</v>
      </c>
      <c r="D13355" t="s">
        <v>61</v>
      </c>
      <c r="E13355">
        <v>0</v>
      </c>
    </row>
    <row r="13356" spans="1:5" hidden="1">
      <c r="A13356">
        <v>2011</v>
      </c>
      <c r="B13356" t="s">
        <v>106</v>
      </c>
      <c r="C13356" t="s">
        <v>23</v>
      </c>
      <c r="D13356" t="s">
        <v>62</v>
      </c>
      <c r="E13356">
        <v>259882</v>
      </c>
    </row>
    <row r="13357" spans="1:5" hidden="1">
      <c r="A13357">
        <v>2011</v>
      </c>
      <c r="B13357" t="s">
        <v>106</v>
      </c>
      <c r="C13357" t="s">
        <v>23</v>
      </c>
      <c r="D13357" t="s">
        <v>64</v>
      </c>
      <c r="E13357">
        <v>707246</v>
      </c>
    </row>
    <row r="13358" spans="1:5" hidden="1">
      <c r="A13358">
        <v>2011</v>
      </c>
      <c r="B13358" t="s">
        <v>106</v>
      </c>
      <c r="C13358" t="s">
        <v>23</v>
      </c>
      <c r="D13358" t="s">
        <v>66</v>
      </c>
      <c r="E13358">
        <v>0</v>
      </c>
    </row>
    <row r="13359" spans="1:5" hidden="1">
      <c r="A13359">
        <v>2011</v>
      </c>
      <c r="B13359" t="s">
        <v>106</v>
      </c>
      <c r="C13359" t="s">
        <v>23</v>
      </c>
      <c r="D13359" t="s">
        <v>67</v>
      </c>
      <c r="E13359">
        <v>437382</v>
      </c>
    </row>
    <row r="13360" spans="1:5" hidden="1">
      <c r="A13360">
        <v>2011</v>
      </c>
      <c r="B13360" t="s">
        <v>106</v>
      </c>
      <c r="C13360" t="s">
        <v>23</v>
      </c>
      <c r="D13360" t="s">
        <v>68</v>
      </c>
      <c r="E13360">
        <v>0</v>
      </c>
    </row>
    <row r="13361" spans="1:5" hidden="1">
      <c r="A13361">
        <v>2011</v>
      </c>
      <c r="B13361" t="s">
        <v>106</v>
      </c>
      <c r="C13361" t="s">
        <v>23</v>
      </c>
      <c r="D13361" t="s">
        <v>69</v>
      </c>
      <c r="E13361">
        <v>437382</v>
      </c>
    </row>
    <row r="13362" spans="1:5" hidden="1">
      <c r="A13362">
        <v>2011</v>
      </c>
      <c r="B13362" t="s">
        <v>106</v>
      </c>
      <c r="C13362" t="s">
        <v>23</v>
      </c>
      <c r="D13362" t="s">
        <v>70</v>
      </c>
      <c r="E13362">
        <v>0</v>
      </c>
    </row>
    <row r="13363" spans="1:5" hidden="1">
      <c r="A13363">
        <v>2011</v>
      </c>
      <c r="B13363" t="s">
        <v>106</v>
      </c>
      <c r="C13363" t="s">
        <v>23</v>
      </c>
      <c r="D13363" t="s">
        <v>71</v>
      </c>
      <c r="E13363">
        <v>-344</v>
      </c>
    </row>
    <row r="13364" spans="1:5" hidden="1">
      <c r="A13364">
        <v>2011</v>
      </c>
      <c r="B13364" t="s">
        <v>106</v>
      </c>
      <c r="C13364" t="s">
        <v>23</v>
      </c>
      <c r="D13364" t="s">
        <v>109</v>
      </c>
      <c r="E13364">
        <v>11814800</v>
      </c>
    </row>
    <row r="13365" spans="1:5" hidden="1">
      <c r="A13365">
        <v>2011</v>
      </c>
      <c r="B13365" t="s">
        <v>106</v>
      </c>
      <c r="C13365" t="s">
        <v>23</v>
      </c>
      <c r="D13365" t="s">
        <v>110</v>
      </c>
      <c r="E13365">
        <v>8391572</v>
      </c>
    </row>
    <row r="13366" spans="1:5" hidden="1">
      <c r="A13366">
        <v>2011</v>
      </c>
      <c r="B13366" t="s">
        <v>106</v>
      </c>
      <c r="C13366" t="s">
        <v>23</v>
      </c>
      <c r="D13366" t="s">
        <v>111</v>
      </c>
      <c r="E13366">
        <v>3423227</v>
      </c>
    </row>
    <row r="13367" spans="1:5" hidden="1">
      <c r="A13367">
        <v>2011</v>
      </c>
      <c r="B13367" t="s">
        <v>106</v>
      </c>
      <c r="C13367" t="s">
        <v>23</v>
      </c>
      <c r="D13367" t="s">
        <v>112</v>
      </c>
      <c r="E13367">
        <v>122234</v>
      </c>
    </row>
    <row r="13368" spans="1:5" hidden="1">
      <c r="A13368">
        <v>2011</v>
      </c>
      <c r="B13368" t="s">
        <v>106</v>
      </c>
      <c r="C13368" t="s">
        <v>81</v>
      </c>
      <c r="D13368" t="s">
        <v>24</v>
      </c>
      <c r="E13368">
        <v>34164</v>
      </c>
    </row>
    <row r="13369" spans="1:5" hidden="1">
      <c r="A13369">
        <v>2011</v>
      </c>
      <c r="B13369" t="s">
        <v>106</v>
      </c>
      <c r="C13369" t="s">
        <v>81</v>
      </c>
      <c r="D13369" t="s">
        <v>25</v>
      </c>
      <c r="E13369">
        <v>34164</v>
      </c>
    </row>
    <row r="13370" spans="1:5" hidden="1">
      <c r="A13370">
        <v>2011</v>
      </c>
      <c r="B13370" t="s">
        <v>106</v>
      </c>
      <c r="C13370" t="s">
        <v>81</v>
      </c>
      <c r="D13370" t="s">
        <v>26</v>
      </c>
      <c r="E13370">
        <v>0</v>
      </c>
    </row>
    <row r="13371" spans="1:5" hidden="1">
      <c r="A13371">
        <v>2011</v>
      </c>
      <c r="B13371" t="s">
        <v>106</v>
      </c>
      <c r="C13371" t="s">
        <v>81</v>
      </c>
      <c r="D13371" t="s">
        <v>27</v>
      </c>
      <c r="E13371">
        <v>30601</v>
      </c>
    </row>
    <row r="13372" spans="1:5" hidden="1">
      <c r="A13372">
        <v>2011</v>
      </c>
      <c r="B13372" t="s">
        <v>106</v>
      </c>
      <c r="C13372" t="s">
        <v>81</v>
      </c>
      <c r="D13372" t="s">
        <v>28</v>
      </c>
      <c r="E13372">
        <v>30601</v>
      </c>
    </row>
    <row r="13373" spans="1:5" hidden="1">
      <c r="A13373">
        <v>2011</v>
      </c>
      <c r="B13373" t="s">
        <v>106</v>
      </c>
      <c r="C13373" t="s">
        <v>81</v>
      </c>
      <c r="D13373" t="s">
        <v>82</v>
      </c>
      <c r="E13373">
        <v>0</v>
      </c>
    </row>
    <row r="13374" spans="1:5" hidden="1">
      <c r="A13374">
        <v>2011</v>
      </c>
      <c r="B13374" t="s">
        <v>106</v>
      </c>
      <c r="C13374" t="s">
        <v>81</v>
      </c>
      <c r="D13374" t="s">
        <v>83</v>
      </c>
      <c r="E13374">
        <v>30601</v>
      </c>
    </row>
    <row r="13375" spans="1:5" hidden="1">
      <c r="A13375">
        <v>2011</v>
      </c>
      <c r="B13375" t="s">
        <v>106</v>
      </c>
      <c r="C13375" t="s">
        <v>81</v>
      </c>
      <c r="D13375" t="s">
        <v>84</v>
      </c>
      <c r="E13375">
        <v>0</v>
      </c>
    </row>
    <row r="13376" spans="1:5" hidden="1">
      <c r="A13376">
        <v>2011</v>
      </c>
      <c r="B13376" t="s">
        <v>106</v>
      </c>
      <c r="C13376" t="s">
        <v>81</v>
      </c>
      <c r="D13376" t="s">
        <v>29</v>
      </c>
      <c r="E13376">
        <v>0</v>
      </c>
    </row>
    <row r="13377" spans="1:5" hidden="1">
      <c r="A13377">
        <v>2011</v>
      </c>
      <c r="B13377" t="s">
        <v>106</v>
      </c>
      <c r="C13377" t="s">
        <v>81</v>
      </c>
      <c r="D13377" t="s">
        <v>33</v>
      </c>
      <c r="E13377">
        <v>1065182</v>
      </c>
    </row>
    <row r="13378" spans="1:5" hidden="1">
      <c r="A13378">
        <v>2011</v>
      </c>
      <c r="B13378" t="s">
        <v>106</v>
      </c>
      <c r="C13378" t="s">
        <v>81</v>
      </c>
      <c r="D13378" t="s">
        <v>34</v>
      </c>
      <c r="E13378">
        <v>648045</v>
      </c>
    </row>
    <row r="13379" spans="1:5" hidden="1">
      <c r="A13379">
        <v>2011</v>
      </c>
      <c r="B13379" t="s">
        <v>106</v>
      </c>
      <c r="C13379" t="s">
        <v>81</v>
      </c>
      <c r="D13379" t="s">
        <v>35</v>
      </c>
      <c r="E13379">
        <v>645939</v>
      </c>
    </row>
    <row r="13380" spans="1:5" hidden="1">
      <c r="A13380">
        <v>2011</v>
      </c>
      <c r="B13380" t="s">
        <v>106</v>
      </c>
      <c r="C13380" t="s">
        <v>81</v>
      </c>
      <c r="D13380" t="s">
        <v>36</v>
      </c>
      <c r="E13380">
        <v>264645</v>
      </c>
    </row>
    <row r="13381" spans="1:5" hidden="1">
      <c r="A13381">
        <v>2011</v>
      </c>
      <c r="B13381" t="s">
        <v>106</v>
      </c>
      <c r="C13381" t="s">
        <v>81</v>
      </c>
      <c r="D13381" t="s">
        <v>37</v>
      </c>
      <c r="E13381">
        <v>264645</v>
      </c>
    </row>
    <row r="13382" spans="1:5" hidden="1">
      <c r="A13382">
        <v>2011</v>
      </c>
      <c r="B13382" t="s">
        <v>106</v>
      </c>
      <c r="C13382" t="s">
        <v>81</v>
      </c>
      <c r="D13382" t="s">
        <v>38</v>
      </c>
      <c r="E13382">
        <v>0</v>
      </c>
    </row>
    <row r="13383" spans="1:5" hidden="1">
      <c r="A13383">
        <v>2011</v>
      </c>
      <c r="B13383" t="s">
        <v>106</v>
      </c>
      <c r="C13383" t="s">
        <v>81</v>
      </c>
      <c r="D13383" t="s">
        <v>39</v>
      </c>
      <c r="E13383">
        <v>152492</v>
      </c>
    </row>
    <row r="13384" spans="1:5" hidden="1">
      <c r="A13384">
        <v>2011</v>
      </c>
      <c r="B13384" t="s">
        <v>106</v>
      </c>
      <c r="C13384" t="s">
        <v>81</v>
      </c>
      <c r="D13384" t="s">
        <v>40</v>
      </c>
      <c r="E13384">
        <v>0</v>
      </c>
    </row>
    <row r="13385" spans="1:5" hidden="1">
      <c r="A13385">
        <v>2011</v>
      </c>
      <c r="B13385" t="s">
        <v>106</v>
      </c>
      <c r="C13385" t="s">
        <v>81</v>
      </c>
      <c r="D13385" t="s">
        <v>41</v>
      </c>
      <c r="E13385">
        <v>0</v>
      </c>
    </row>
    <row r="13386" spans="1:5" hidden="1">
      <c r="A13386">
        <v>2011</v>
      </c>
      <c r="B13386" t="s">
        <v>106</v>
      </c>
      <c r="C13386" t="s">
        <v>81</v>
      </c>
      <c r="D13386" t="s">
        <v>42</v>
      </c>
      <c r="E13386">
        <v>0</v>
      </c>
    </row>
    <row r="13387" spans="1:5" hidden="1">
      <c r="A13387">
        <v>2011</v>
      </c>
      <c r="B13387" t="s">
        <v>106</v>
      </c>
      <c r="C13387" t="s">
        <v>81</v>
      </c>
      <c r="D13387" t="s">
        <v>43</v>
      </c>
      <c r="E13387">
        <v>0</v>
      </c>
    </row>
    <row r="13388" spans="1:5" hidden="1">
      <c r="A13388">
        <v>2011</v>
      </c>
      <c r="B13388" t="s">
        <v>106</v>
      </c>
      <c r="C13388" t="s">
        <v>81</v>
      </c>
      <c r="D13388" t="s">
        <v>44</v>
      </c>
      <c r="E13388">
        <v>0</v>
      </c>
    </row>
    <row r="13389" spans="1:5" hidden="1">
      <c r="A13389">
        <v>2011</v>
      </c>
      <c r="B13389" t="s">
        <v>106</v>
      </c>
      <c r="C13389" t="s">
        <v>81</v>
      </c>
      <c r="D13389" t="s">
        <v>45</v>
      </c>
      <c r="E13389">
        <v>0</v>
      </c>
    </row>
    <row r="13390" spans="1:5" hidden="1">
      <c r="A13390">
        <v>2011</v>
      </c>
      <c r="B13390" t="s">
        <v>106</v>
      </c>
      <c r="C13390" t="s">
        <v>81</v>
      </c>
      <c r="D13390" t="s">
        <v>46</v>
      </c>
      <c r="E13390">
        <v>0</v>
      </c>
    </row>
    <row r="13391" spans="1:5" hidden="1">
      <c r="A13391">
        <v>2011</v>
      </c>
      <c r="B13391" t="s">
        <v>106</v>
      </c>
      <c r="C13391" t="s">
        <v>81</v>
      </c>
      <c r="D13391" t="s">
        <v>47</v>
      </c>
      <c r="E13391">
        <v>0</v>
      </c>
    </row>
    <row r="13392" spans="1:5" hidden="1">
      <c r="A13392">
        <v>2011</v>
      </c>
      <c r="B13392" t="s">
        <v>106</v>
      </c>
      <c r="C13392" t="s">
        <v>81</v>
      </c>
      <c r="D13392" t="s">
        <v>48</v>
      </c>
      <c r="E13392">
        <v>7694</v>
      </c>
    </row>
    <row r="13393" spans="1:5" hidden="1">
      <c r="A13393">
        <v>2011</v>
      </c>
      <c r="B13393" t="s">
        <v>106</v>
      </c>
      <c r="C13393" t="s">
        <v>81</v>
      </c>
      <c r="D13393" t="s">
        <v>49</v>
      </c>
      <c r="E13393">
        <v>0</v>
      </c>
    </row>
    <row r="13394" spans="1:5" hidden="1">
      <c r="A13394">
        <v>2011</v>
      </c>
      <c r="B13394" t="s">
        <v>106</v>
      </c>
      <c r="C13394" t="s">
        <v>81</v>
      </c>
      <c r="D13394" t="s">
        <v>50</v>
      </c>
      <c r="E13394">
        <v>0</v>
      </c>
    </row>
    <row r="13395" spans="1:5" hidden="1">
      <c r="A13395">
        <v>2011</v>
      </c>
      <c r="B13395" t="s">
        <v>106</v>
      </c>
      <c r="C13395" t="s">
        <v>81</v>
      </c>
      <c r="D13395" t="s">
        <v>51</v>
      </c>
      <c r="E13395">
        <v>0</v>
      </c>
    </row>
    <row r="13396" spans="1:5" hidden="1">
      <c r="A13396">
        <v>2011</v>
      </c>
      <c r="B13396" t="s">
        <v>106</v>
      </c>
      <c r="C13396" t="s">
        <v>81</v>
      </c>
      <c r="D13396" t="s">
        <v>52</v>
      </c>
      <c r="E13396">
        <v>0</v>
      </c>
    </row>
    <row r="13397" spans="1:5" hidden="1">
      <c r="A13397">
        <v>2011</v>
      </c>
      <c r="B13397" t="s">
        <v>106</v>
      </c>
      <c r="C13397" t="s">
        <v>81</v>
      </c>
      <c r="D13397" t="s">
        <v>53</v>
      </c>
      <c r="E13397">
        <v>0</v>
      </c>
    </row>
    <row r="13398" spans="1:5" hidden="1">
      <c r="A13398">
        <v>2011</v>
      </c>
      <c r="B13398" t="s">
        <v>106</v>
      </c>
      <c r="C13398" t="s">
        <v>81</v>
      </c>
      <c r="D13398" t="s">
        <v>54</v>
      </c>
      <c r="E13398">
        <v>0</v>
      </c>
    </row>
    <row r="13399" spans="1:5" hidden="1">
      <c r="A13399">
        <v>2011</v>
      </c>
      <c r="B13399" t="s">
        <v>106</v>
      </c>
      <c r="C13399" t="s">
        <v>81</v>
      </c>
      <c r="D13399" t="s">
        <v>55</v>
      </c>
      <c r="E13399">
        <v>7694</v>
      </c>
    </row>
    <row r="13400" spans="1:5" hidden="1">
      <c r="A13400">
        <v>2011</v>
      </c>
      <c r="B13400" t="s">
        <v>106</v>
      </c>
      <c r="C13400" t="s">
        <v>81</v>
      </c>
      <c r="D13400" t="s">
        <v>59</v>
      </c>
      <c r="E13400">
        <v>483022</v>
      </c>
    </row>
    <row r="13401" spans="1:5" hidden="1">
      <c r="A13401">
        <v>2011</v>
      </c>
      <c r="B13401" t="s">
        <v>106</v>
      </c>
      <c r="C13401" t="s">
        <v>81</v>
      </c>
      <c r="D13401" t="s">
        <v>60</v>
      </c>
      <c r="E13401">
        <v>0</v>
      </c>
    </row>
    <row r="13402" spans="1:5" hidden="1">
      <c r="A13402">
        <v>2011</v>
      </c>
      <c r="B13402" t="s">
        <v>106</v>
      </c>
      <c r="C13402" t="s">
        <v>81</v>
      </c>
      <c r="D13402" t="s">
        <v>61</v>
      </c>
      <c r="E13402">
        <v>0</v>
      </c>
    </row>
    <row r="13403" spans="1:5" hidden="1">
      <c r="A13403">
        <v>2011</v>
      </c>
      <c r="B13403" t="s">
        <v>106</v>
      </c>
      <c r="C13403" t="s">
        <v>81</v>
      </c>
      <c r="D13403" t="s">
        <v>62</v>
      </c>
      <c r="E13403">
        <v>22144</v>
      </c>
    </row>
    <row r="13404" spans="1:5" hidden="1">
      <c r="A13404">
        <v>2011</v>
      </c>
      <c r="B13404" t="s">
        <v>106</v>
      </c>
      <c r="C13404" t="s">
        <v>81</v>
      </c>
      <c r="D13404" t="s">
        <v>64</v>
      </c>
      <c r="E13404">
        <v>300278</v>
      </c>
    </row>
    <row r="13405" spans="1:5" hidden="1">
      <c r="A13405">
        <v>2011</v>
      </c>
      <c r="B13405" t="s">
        <v>106</v>
      </c>
      <c r="C13405" t="s">
        <v>81</v>
      </c>
      <c r="D13405" t="s">
        <v>65</v>
      </c>
      <c r="E13405">
        <v>160600</v>
      </c>
    </row>
    <row r="13406" spans="1:5" hidden="1">
      <c r="A13406">
        <v>2011</v>
      </c>
      <c r="B13406" t="s">
        <v>106</v>
      </c>
      <c r="C13406" t="s">
        <v>81</v>
      </c>
      <c r="D13406" t="s">
        <v>66</v>
      </c>
      <c r="E13406">
        <v>0</v>
      </c>
    </row>
    <row r="13407" spans="1:5" hidden="1">
      <c r="A13407">
        <v>2011</v>
      </c>
      <c r="B13407" t="s">
        <v>106</v>
      </c>
      <c r="C13407" t="s">
        <v>81</v>
      </c>
      <c r="D13407" t="s">
        <v>67</v>
      </c>
      <c r="E13407">
        <v>8375</v>
      </c>
    </row>
    <row r="13408" spans="1:5" hidden="1">
      <c r="A13408">
        <v>2011</v>
      </c>
      <c r="B13408" t="s">
        <v>106</v>
      </c>
      <c r="C13408" t="s">
        <v>81</v>
      </c>
      <c r="D13408" t="s">
        <v>68</v>
      </c>
      <c r="E13408">
        <v>0</v>
      </c>
    </row>
    <row r="13409" spans="1:6" hidden="1">
      <c r="A13409">
        <v>2011</v>
      </c>
      <c r="B13409" t="s">
        <v>106</v>
      </c>
      <c r="C13409" t="s">
        <v>81</v>
      </c>
      <c r="D13409" t="s">
        <v>69</v>
      </c>
      <c r="E13409">
        <v>0</v>
      </c>
    </row>
    <row r="13410" spans="1:6" hidden="1">
      <c r="A13410">
        <v>2011</v>
      </c>
      <c r="B13410" t="s">
        <v>106</v>
      </c>
      <c r="C13410" t="s">
        <v>81</v>
      </c>
      <c r="D13410" t="s">
        <v>70</v>
      </c>
      <c r="E13410">
        <v>8375</v>
      </c>
    </row>
    <row r="13411" spans="1:6" hidden="1">
      <c r="A13411">
        <v>2011</v>
      </c>
      <c r="B13411" t="s">
        <v>106</v>
      </c>
      <c r="C13411" t="s">
        <v>81</v>
      </c>
      <c r="D13411" t="s">
        <v>113</v>
      </c>
      <c r="E13411">
        <v>12986931</v>
      </c>
    </row>
    <row r="13412" spans="1:6" hidden="1">
      <c r="A13412">
        <v>2011</v>
      </c>
      <c r="B13412" t="s">
        <v>106</v>
      </c>
      <c r="C13412" t="s">
        <v>81</v>
      </c>
      <c r="D13412" t="s">
        <v>114</v>
      </c>
      <c r="E13412">
        <v>11044604</v>
      </c>
    </row>
    <row r="13413" spans="1:6" hidden="1">
      <c r="A13413">
        <v>2011</v>
      </c>
      <c r="B13413" t="s">
        <v>106</v>
      </c>
      <c r="C13413" t="s">
        <v>81</v>
      </c>
      <c r="D13413" t="s">
        <v>115</v>
      </c>
      <c r="E13413">
        <v>1942327</v>
      </c>
    </row>
    <row r="13414" spans="1:6" hidden="1">
      <c r="A13414">
        <v>2011</v>
      </c>
      <c r="B13414" t="s">
        <v>106</v>
      </c>
      <c r="C13414" t="s">
        <v>81</v>
      </c>
      <c r="D13414" t="s">
        <v>116</v>
      </c>
      <c r="E13414">
        <v>50602</v>
      </c>
    </row>
    <row r="13415" spans="1:6" hidden="1">
      <c r="A13415">
        <v>2012</v>
      </c>
      <c r="B13415" t="s">
        <v>6</v>
      </c>
      <c r="C13415" t="s">
        <v>7</v>
      </c>
      <c r="D13415" t="s">
        <v>263</v>
      </c>
      <c r="E13415">
        <v>-408454</v>
      </c>
    </row>
    <row r="13416" spans="1:6" hidden="1">
      <c r="A13416">
        <v>2012</v>
      </c>
      <c r="B13416" t="s">
        <v>6</v>
      </c>
      <c r="C13416" t="s">
        <v>7</v>
      </c>
      <c r="D13416" t="s">
        <v>8</v>
      </c>
      <c r="E13416">
        <v>868633</v>
      </c>
    </row>
    <row r="13417" spans="1:6" hidden="1">
      <c r="A13417">
        <v>2012</v>
      </c>
      <c r="B13417" t="s">
        <v>6</v>
      </c>
      <c r="C13417" t="s">
        <v>7</v>
      </c>
      <c r="D13417" t="s">
        <v>9</v>
      </c>
      <c r="E13417">
        <v>1680177</v>
      </c>
    </row>
    <row r="13418" spans="1:6" hidden="1">
      <c r="A13418">
        <v>2012</v>
      </c>
      <c r="B13418" t="s">
        <v>6</v>
      </c>
      <c r="C13418" t="s">
        <v>10</v>
      </c>
      <c r="D13418" t="s">
        <v>11</v>
      </c>
      <c r="E13418">
        <v>1666771</v>
      </c>
    </row>
    <row r="13419" spans="1:6" hidden="1">
      <c r="A13419">
        <v>2012</v>
      </c>
      <c r="B13419" t="s">
        <v>6</v>
      </c>
      <c r="C13419" t="s">
        <v>10</v>
      </c>
      <c r="D13419" t="s">
        <v>12</v>
      </c>
      <c r="E13419">
        <v>21104326</v>
      </c>
    </row>
    <row r="13420" spans="1:6" hidden="1">
      <c r="A13420">
        <v>2012</v>
      </c>
      <c r="B13420" t="s">
        <v>6</v>
      </c>
      <c r="C13420" t="s">
        <v>10</v>
      </c>
      <c r="D13420" t="s">
        <v>13</v>
      </c>
      <c r="E13420">
        <v>16868282</v>
      </c>
    </row>
    <row r="13421" spans="1:6" hidden="1">
      <c r="A13421">
        <v>2012</v>
      </c>
      <c r="B13421" t="s">
        <v>6</v>
      </c>
      <c r="C13421" t="s">
        <v>10</v>
      </c>
      <c r="D13421" t="s">
        <v>14</v>
      </c>
      <c r="E13421">
        <v>10131707</v>
      </c>
    </row>
    <row r="13422" spans="1:6" hidden="1">
      <c r="A13422">
        <v>2012</v>
      </c>
      <c r="B13422" t="s">
        <v>6</v>
      </c>
      <c r="C13422" t="s">
        <v>10</v>
      </c>
      <c r="D13422" t="s">
        <v>15</v>
      </c>
      <c r="E13422">
        <v>8621367</v>
      </c>
    </row>
    <row r="13423" spans="1:6" hidden="1">
      <c r="A13423">
        <v>2012</v>
      </c>
      <c r="B13423" t="s">
        <v>6</v>
      </c>
      <c r="C13423" t="s">
        <v>10</v>
      </c>
      <c r="D13423" t="s">
        <v>16</v>
      </c>
      <c r="E13423">
        <v>1510339</v>
      </c>
    </row>
    <row r="13424" spans="1:6" hidden="1">
      <c r="A13424">
        <v>2012</v>
      </c>
      <c r="B13424" t="s">
        <v>6</v>
      </c>
      <c r="C13424" t="s">
        <v>10</v>
      </c>
      <c r="D13424" t="s">
        <v>17</v>
      </c>
      <c r="E13424">
        <v>0</v>
      </c>
      <c r="F13424">
        <v>20</v>
      </c>
    </row>
    <row r="13425" spans="1:5" hidden="1">
      <c r="A13425">
        <v>2012</v>
      </c>
      <c r="B13425" t="s">
        <v>6</v>
      </c>
      <c r="C13425" t="s">
        <v>10</v>
      </c>
      <c r="D13425" t="s">
        <v>18</v>
      </c>
      <c r="E13425">
        <v>20950694</v>
      </c>
    </row>
    <row r="13426" spans="1:5" hidden="1">
      <c r="A13426">
        <v>2012</v>
      </c>
      <c r="B13426" t="s">
        <v>6</v>
      </c>
      <c r="C13426" t="s">
        <v>10</v>
      </c>
      <c r="D13426" t="s">
        <v>19</v>
      </c>
      <c r="E13426">
        <v>21480330</v>
      </c>
    </row>
    <row r="13427" spans="1:5" hidden="1">
      <c r="A13427">
        <v>2012</v>
      </c>
      <c r="B13427" t="s">
        <v>6</v>
      </c>
      <c r="C13427" t="s">
        <v>10</v>
      </c>
      <c r="D13427" t="s">
        <v>20</v>
      </c>
      <c r="E13427">
        <v>21480330</v>
      </c>
    </row>
    <row r="13428" spans="1:5" hidden="1">
      <c r="A13428">
        <v>2012</v>
      </c>
      <c r="B13428" t="s">
        <v>6</v>
      </c>
      <c r="C13428" t="s">
        <v>10</v>
      </c>
      <c r="D13428" t="s">
        <v>21</v>
      </c>
      <c r="E13428">
        <v>5249244</v>
      </c>
    </row>
    <row r="13429" spans="1:5" hidden="1">
      <c r="A13429">
        <v>2012</v>
      </c>
      <c r="B13429" t="s">
        <v>6</v>
      </c>
      <c r="C13429" t="s">
        <v>10</v>
      </c>
      <c r="D13429" t="s">
        <v>22</v>
      </c>
      <c r="E13429">
        <v>-142354</v>
      </c>
    </row>
    <row r="13430" spans="1:5" hidden="1">
      <c r="A13430">
        <v>2012</v>
      </c>
      <c r="B13430" t="s">
        <v>6</v>
      </c>
      <c r="C13430" t="s">
        <v>23</v>
      </c>
      <c r="D13430" t="s">
        <v>24</v>
      </c>
      <c r="E13430">
        <v>8752632</v>
      </c>
    </row>
    <row r="13431" spans="1:5" hidden="1">
      <c r="A13431">
        <v>2012</v>
      </c>
      <c r="B13431" t="s">
        <v>6</v>
      </c>
      <c r="C13431" t="s">
        <v>23</v>
      </c>
      <c r="D13431" t="s">
        <v>25</v>
      </c>
      <c r="E13431">
        <v>7264473</v>
      </c>
    </row>
    <row r="13432" spans="1:5" hidden="1">
      <c r="A13432">
        <v>2012</v>
      </c>
      <c r="B13432" t="s">
        <v>6</v>
      </c>
      <c r="C13432" t="s">
        <v>23</v>
      </c>
      <c r="D13432" t="s">
        <v>26</v>
      </c>
      <c r="E13432">
        <v>1488159</v>
      </c>
    </row>
    <row r="13433" spans="1:5" hidden="1">
      <c r="A13433">
        <v>2012</v>
      </c>
      <c r="B13433" t="s">
        <v>6</v>
      </c>
      <c r="C13433" t="s">
        <v>23</v>
      </c>
      <c r="D13433" t="s">
        <v>27</v>
      </c>
      <c r="E13433">
        <v>2823322</v>
      </c>
    </row>
    <row r="13434" spans="1:5" hidden="1">
      <c r="A13434">
        <v>2012</v>
      </c>
      <c r="B13434" t="s">
        <v>6</v>
      </c>
      <c r="C13434" t="s">
        <v>23</v>
      </c>
      <c r="D13434" t="s">
        <v>28</v>
      </c>
      <c r="E13434">
        <v>2543046</v>
      </c>
    </row>
    <row r="13435" spans="1:5" hidden="1">
      <c r="A13435">
        <v>2012</v>
      </c>
      <c r="B13435" t="s">
        <v>6</v>
      </c>
      <c r="C13435" t="s">
        <v>23</v>
      </c>
      <c r="D13435" t="s">
        <v>29</v>
      </c>
      <c r="E13435">
        <v>280276</v>
      </c>
    </row>
    <row r="13436" spans="1:5" hidden="1">
      <c r="A13436">
        <v>2012</v>
      </c>
      <c r="B13436" t="s">
        <v>6</v>
      </c>
      <c r="C13436" t="s">
        <v>23</v>
      </c>
      <c r="D13436" t="s">
        <v>30</v>
      </c>
      <c r="E13436">
        <v>262519</v>
      </c>
    </row>
    <row r="13437" spans="1:5" hidden="1">
      <c r="A13437">
        <v>2012</v>
      </c>
      <c r="B13437" t="s">
        <v>6</v>
      </c>
      <c r="C13437" t="s">
        <v>23</v>
      </c>
      <c r="D13437" t="s">
        <v>31</v>
      </c>
      <c r="E13437">
        <v>8841</v>
      </c>
    </row>
    <row r="13438" spans="1:5" hidden="1">
      <c r="A13438">
        <v>2012</v>
      </c>
      <c r="B13438" t="s">
        <v>6</v>
      </c>
      <c r="C13438" t="s">
        <v>23</v>
      </c>
      <c r="D13438" t="s">
        <v>32</v>
      </c>
      <c r="E13438">
        <v>253678</v>
      </c>
    </row>
    <row r="13439" spans="1:5" hidden="1">
      <c r="A13439">
        <v>2012</v>
      </c>
      <c r="B13439" t="s">
        <v>6</v>
      </c>
      <c r="C13439" t="s">
        <v>23</v>
      </c>
      <c r="D13439" t="s">
        <v>33</v>
      </c>
      <c r="E13439">
        <v>3615479</v>
      </c>
    </row>
    <row r="13440" spans="1:5" hidden="1">
      <c r="A13440">
        <v>2012</v>
      </c>
      <c r="B13440" t="s">
        <v>6</v>
      </c>
      <c r="C13440" t="s">
        <v>23</v>
      </c>
      <c r="D13440" t="s">
        <v>34</v>
      </c>
      <c r="E13440">
        <v>1453858</v>
      </c>
    </row>
    <row r="13441" spans="1:5" hidden="1">
      <c r="A13441">
        <v>2012</v>
      </c>
      <c r="B13441" t="s">
        <v>6</v>
      </c>
      <c r="C13441" t="s">
        <v>23</v>
      </c>
      <c r="D13441" t="s">
        <v>35</v>
      </c>
      <c r="E13441">
        <v>1515488</v>
      </c>
    </row>
    <row r="13442" spans="1:5" hidden="1">
      <c r="A13442">
        <v>2012</v>
      </c>
      <c r="B13442" t="s">
        <v>6</v>
      </c>
      <c r="C13442" t="s">
        <v>23</v>
      </c>
      <c r="D13442" t="s">
        <v>36</v>
      </c>
      <c r="E13442">
        <v>1624750</v>
      </c>
    </row>
    <row r="13443" spans="1:5" hidden="1">
      <c r="A13443">
        <v>2012</v>
      </c>
      <c r="B13443" t="s">
        <v>6</v>
      </c>
      <c r="C13443" t="s">
        <v>23</v>
      </c>
      <c r="D13443" t="s">
        <v>37</v>
      </c>
      <c r="E13443">
        <v>963048</v>
      </c>
    </row>
    <row r="13444" spans="1:5" hidden="1">
      <c r="A13444">
        <v>2012</v>
      </c>
      <c r="B13444" t="s">
        <v>6</v>
      </c>
      <c r="C13444" t="s">
        <v>23</v>
      </c>
      <c r="D13444" t="s">
        <v>38</v>
      </c>
      <c r="E13444">
        <v>661702</v>
      </c>
    </row>
    <row r="13445" spans="1:5" hidden="1">
      <c r="A13445">
        <v>2012</v>
      </c>
      <c r="B13445" t="s">
        <v>6</v>
      </c>
      <c r="C13445" t="s">
        <v>23</v>
      </c>
      <c r="D13445" t="s">
        <v>39</v>
      </c>
      <c r="E13445">
        <v>359089</v>
      </c>
    </row>
    <row r="13446" spans="1:5" hidden="1">
      <c r="A13446">
        <v>2012</v>
      </c>
      <c r="B13446" t="s">
        <v>6</v>
      </c>
      <c r="C13446" t="s">
        <v>23</v>
      </c>
      <c r="D13446" t="s">
        <v>40</v>
      </c>
      <c r="E13446">
        <v>130101</v>
      </c>
    </row>
    <row r="13447" spans="1:5" hidden="1">
      <c r="A13447">
        <v>2012</v>
      </c>
      <c r="B13447" t="s">
        <v>6</v>
      </c>
      <c r="C13447" t="s">
        <v>23</v>
      </c>
      <c r="D13447" t="s">
        <v>41</v>
      </c>
      <c r="E13447">
        <v>6890</v>
      </c>
    </row>
    <row r="13448" spans="1:5" hidden="1">
      <c r="A13448">
        <v>2012</v>
      </c>
      <c r="B13448" t="s">
        <v>6</v>
      </c>
      <c r="C13448" t="s">
        <v>23</v>
      </c>
      <c r="D13448" t="s">
        <v>42</v>
      </c>
      <c r="E13448">
        <v>112987</v>
      </c>
    </row>
    <row r="13449" spans="1:5" hidden="1">
      <c r="A13449">
        <v>2012</v>
      </c>
      <c r="B13449" t="s">
        <v>6</v>
      </c>
      <c r="C13449" t="s">
        <v>23</v>
      </c>
      <c r="D13449" t="s">
        <v>43</v>
      </c>
      <c r="E13449">
        <v>10224</v>
      </c>
    </row>
    <row r="13450" spans="1:5" hidden="1">
      <c r="A13450">
        <v>2012</v>
      </c>
      <c r="B13450" t="s">
        <v>6</v>
      </c>
      <c r="C13450" t="s">
        <v>23</v>
      </c>
      <c r="D13450" t="s">
        <v>44</v>
      </c>
      <c r="E13450">
        <v>47681</v>
      </c>
    </row>
    <row r="13451" spans="1:5" hidden="1">
      <c r="A13451">
        <v>2012</v>
      </c>
      <c r="B13451" t="s">
        <v>6</v>
      </c>
      <c r="C13451" t="s">
        <v>23</v>
      </c>
      <c r="D13451" t="s">
        <v>45</v>
      </c>
      <c r="E13451">
        <v>1657012</v>
      </c>
    </row>
    <row r="13452" spans="1:5" hidden="1">
      <c r="A13452">
        <v>2012</v>
      </c>
      <c r="B13452" t="s">
        <v>6</v>
      </c>
      <c r="C13452" t="s">
        <v>23</v>
      </c>
      <c r="D13452" t="s">
        <v>46</v>
      </c>
      <c r="E13452">
        <v>1612112</v>
      </c>
    </row>
    <row r="13453" spans="1:5" hidden="1">
      <c r="A13453">
        <v>2012</v>
      </c>
      <c r="B13453" t="s">
        <v>6</v>
      </c>
      <c r="C13453" t="s">
        <v>23</v>
      </c>
      <c r="D13453" t="s">
        <v>47</v>
      </c>
      <c r="E13453">
        <v>44900</v>
      </c>
    </row>
    <row r="13454" spans="1:5" hidden="1">
      <c r="A13454">
        <v>2012</v>
      </c>
      <c r="B13454" t="s">
        <v>6</v>
      </c>
      <c r="C13454" t="s">
        <v>23</v>
      </c>
      <c r="D13454" t="s">
        <v>48</v>
      </c>
      <c r="E13454">
        <v>6480292</v>
      </c>
    </row>
    <row r="13455" spans="1:5" hidden="1">
      <c r="A13455">
        <v>2012</v>
      </c>
      <c r="B13455" t="s">
        <v>6</v>
      </c>
      <c r="C13455" t="s">
        <v>23</v>
      </c>
      <c r="D13455" t="s">
        <v>49</v>
      </c>
      <c r="E13455">
        <v>2227282</v>
      </c>
    </row>
    <row r="13456" spans="1:5" hidden="1">
      <c r="A13456">
        <v>2012</v>
      </c>
      <c r="B13456" t="s">
        <v>6</v>
      </c>
      <c r="C13456" t="s">
        <v>23</v>
      </c>
      <c r="D13456" t="s">
        <v>50</v>
      </c>
      <c r="E13456">
        <v>1384114</v>
      </c>
    </row>
    <row r="13457" spans="1:5" hidden="1">
      <c r="A13457">
        <v>2012</v>
      </c>
      <c r="B13457" t="s">
        <v>6</v>
      </c>
      <c r="C13457" t="s">
        <v>23</v>
      </c>
      <c r="D13457" t="s">
        <v>51</v>
      </c>
      <c r="E13457">
        <v>104044</v>
      </c>
    </row>
    <row r="13458" spans="1:5" hidden="1">
      <c r="A13458">
        <v>2012</v>
      </c>
      <c r="B13458" t="s">
        <v>6</v>
      </c>
      <c r="C13458" t="s">
        <v>23</v>
      </c>
      <c r="D13458" t="s">
        <v>52</v>
      </c>
      <c r="E13458">
        <v>626136</v>
      </c>
    </row>
    <row r="13459" spans="1:5" hidden="1">
      <c r="A13459">
        <v>2012</v>
      </c>
      <c r="B13459" t="s">
        <v>6</v>
      </c>
      <c r="C13459" t="s">
        <v>23</v>
      </c>
      <c r="D13459" t="s">
        <v>53</v>
      </c>
      <c r="E13459">
        <v>112987</v>
      </c>
    </row>
    <row r="13460" spans="1:5" hidden="1">
      <c r="A13460">
        <v>2012</v>
      </c>
      <c r="B13460" t="s">
        <v>6</v>
      </c>
      <c r="C13460" t="s">
        <v>23</v>
      </c>
      <c r="D13460" t="s">
        <v>54</v>
      </c>
      <c r="E13460">
        <v>0</v>
      </c>
    </row>
    <row r="13461" spans="1:5" hidden="1">
      <c r="A13461">
        <v>2012</v>
      </c>
      <c r="B13461" t="s">
        <v>6</v>
      </c>
      <c r="C13461" t="s">
        <v>23</v>
      </c>
      <c r="D13461" t="s">
        <v>55</v>
      </c>
      <c r="E13461">
        <v>2316540</v>
      </c>
    </row>
    <row r="13462" spans="1:5" hidden="1">
      <c r="A13462">
        <v>2012</v>
      </c>
      <c r="B13462" t="s">
        <v>6</v>
      </c>
      <c r="C13462" t="s">
        <v>23</v>
      </c>
      <c r="D13462" t="s">
        <v>56</v>
      </c>
      <c r="E13462">
        <v>1936469</v>
      </c>
    </row>
    <row r="13463" spans="1:5" hidden="1">
      <c r="A13463">
        <v>2012</v>
      </c>
      <c r="B13463" t="s">
        <v>6</v>
      </c>
      <c r="C13463" t="s">
        <v>23</v>
      </c>
      <c r="D13463" t="s">
        <v>57</v>
      </c>
      <c r="E13463">
        <v>1598491</v>
      </c>
    </row>
    <row r="13464" spans="1:5" hidden="1">
      <c r="A13464">
        <v>2012</v>
      </c>
      <c r="B13464" t="s">
        <v>6</v>
      </c>
      <c r="C13464" t="s">
        <v>23</v>
      </c>
      <c r="D13464" t="s">
        <v>58</v>
      </c>
      <c r="E13464">
        <v>337978</v>
      </c>
    </row>
    <row r="13465" spans="1:5" hidden="1">
      <c r="A13465">
        <v>2012</v>
      </c>
      <c r="B13465" t="s">
        <v>6</v>
      </c>
      <c r="C13465" t="s">
        <v>23</v>
      </c>
      <c r="D13465" t="s">
        <v>59</v>
      </c>
      <c r="E13465">
        <v>1744099</v>
      </c>
    </row>
    <row r="13466" spans="1:5" hidden="1">
      <c r="A13466">
        <v>2012</v>
      </c>
      <c r="B13466" t="s">
        <v>6</v>
      </c>
      <c r="C13466" t="s">
        <v>23</v>
      </c>
      <c r="D13466" t="s">
        <v>60</v>
      </c>
      <c r="E13466">
        <v>203767</v>
      </c>
    </row>
    <row r="13467" spans="1:5" hidden="1">
      <c r="A13467">
        <v>2012</v>
      </c>
      <c r="B13467" t="s">
        <v>6</v>
      </c>
      <c r="C13467" t="s">
        <v>23</v>
      </c>
      <c r="D13467" t="s">
        <v>61</v>
      </c>
      <c r="E13467">
        <v>198549</v>
      </c>
    </row>
    <row r="13468" spans="1:5" hidden="1">
      <c r="A13468">
        <v>2012</v>
      </c>
      <c r="B13468" t="s">
        <v>6</v>
      </c>
      <c r="C13468" t="s">
        <v>23</v>
      </c>
      <c r="D13468" t="s">
        <v>62</v>
      </c>
      <c r="E13468">
        <v>32917</v>
      </c>
    </row>
    <row r="13469" spans="1:5" hidden="1">
      <c r="A13469">
        <v>2012</v>
      </c>
      <c r="B13469" t="s">
        <v>6</v>
      </c>
      <c r="C13469" t="s">
        <v>23</v>
      </c>
      <c r="D13469" t="s">
        <v>63</v>
      </c>
      <c r="E13469">
        <v>0</v>
      </c>
    </row>
    <row r="13470" spans="1:5" hidden="1">
      <c r="A13470">
        <v>2012</v>
      </c>
      <c r="B13470" t="s">
        <v>6</v>
      </c>
      <c r="C13470" t="s">
        <v>23</v>
      </c>
      <c r="D13470" t="s">
        <v>64</v>
      </c>
      <c r="E13470">
        <v>1111424</v>
      </c>
    </row>
    <row r="13471" spans="1:5" hidden="1">
      <c r="A13471">
        <v>2012</v>
      </c>
      <c r="B13471" t="s">
        <v>6</v>
      </c>
      <c r="C13471" t="s">
        <v>23</v>
      </c>
      <c r="D13471" t="s">
        <v>65</v>
      </c>
      <c r="E13471">
        <v>197442</v>
      </c>
    </row>
    <row r="13472" spans="1:5" hidden="1">
      <c r="A13472">
        <v>2012</v>
      </c>
      <c r="B13472" t="s">
        <v>6</v>
      </c>
      <c r="C13472" t="s">
        <v>23</v>
      </c>
      <c r="D13472" t="s">
        <v>66</v>
      </c>
      <c r="E13472">
        <v>220395</v>
      </c>
    </row>
    <row r="13473" spans="1:5" hidden="1">
      <c r="A13473">
        <v>2012</v>
      </c>
      <c r="B13473" t="s">
        <v>6</v>
      </c>
      <c r="C13473" t="s">
        <v>23</v>
      </c>
      <c r="D13473" t="s">
        <v>67</v>
      </c>
      <c r="E13473">
        <v>97143</v>
      </c>
    </row>
    <row r="13474" spans="1:5" hidden="1">
      <c r="A13474">
        <v>2012</v>
      </c>
      <c r="B13474" t="s">
        <v>6</v>
      </c>
      <c r="C13474" t="s">
        <v>23</v>
      </c>
      <c r="D13474" t="s">
        <v>68</v>
      </c>
      <c r="E13474">
        <v>4070</v>
      </c>
    </row>
    <row r="13475" spans="1:5" hidden="1">
      <c r="A13475">
        <v>2012</v>
      </c>
      <c r="B13475" t="s">
        <v>6</v>
      </c>
      <c r="C13475" t="s">
        <v>23</v>
      </c>
      <c r="D13475" t="s">
        <v>69</v>
      </c>
      <c r="E13475">
        <v>57715</v>
      </c>
    </row>
    <row r="13476" spans="1:5" hidden="1">
      <c r="A13476">
        <v>2012</v>
      </c>
      <c r="B13476" t="s">
        <v>6</v>
      </c>
      <c r="C13476" t="s">
        <v>23</v>
      </c>
      <c r="D13476" t="s">
        <v>70</v>
      </c>
      <c r="E13476">
        <v>35358</v>
      </c>
    </row>
    <row r="13477" spans="1:5" hidden="1">
      <c r="A13477">
        <v>2012</v>
      </c>
      <c r="B13477" t="s">
        <v>6</v>
      </c>
      <c r="C13477" t="s">
        <v>23</v>
      </c>
      <c r="D13477" t="s">
        <v>71</v>
      </c>
      <c r="E13477">
        <v>959</v>
      </c>
    </row>
    <row r="13478" spans="1:5" hidden="1">
      <c r="A13478">
        <v>2012</v>
      </c>
      <c r="B13478" t="s">
        <v>6</v>
      </c>
      <c r="C13478" t="s">
        <v>23</v>
      </c>
      <c r="D13478" t="s">
        <v>72</v>
      </c>
      <c r="E13478">
        <v>26236332</v>
      </c>
    </row>
    <row r="13479" spans="1:5" hidden="1">
      <c r="A13479">
        <v>2012</v>
      </c>
      <c r="B13479" t="s">
        <v>6</v>
      </c>
      <c r="C13479" t="s">
        <v>23</v>
      </c>
      <c r="D13479" t="s">
        <v>73</v>
      </c>
      <c r="E13479">
        <v>16231085</v>
      </c>
    </row>
    <row r="13480" spans="1:5" hidden="1">
      <c r="A13480">
        <v>2012</v>
      </c>
      <c r="B13480" t="s">
        <v>6</v>
      </c>
      <c r="C13480" t="s">
        <v>23</v>
      </c>
      <c r="D13480" t="s">
        <v>74</v>
      </c>
      <c r="E13480">
        <v>14246321</v>
      </c>
    </row>
    <row r="13481" spans="1:5" hidden="1">
      <c r="A13481">
        <v>2012</v>
      </c>
      <c r="B13481" t="s">
        <v>6</v>
      </c>
      <c r="C13481" t="s">
        <v>23</v>
      </c>
      <c r="D13481" t="s">
        <v>75</v>
      </c>
      <c r="E13481">
        <v>1984764</v>
      </c>
    </row>
    <row r="13482" spans="1:5" hidden="1">
      <c r="A13482">
        <v>2012</v>
      </c>
      <c r="B13482" t="s">
        <v>6</v>
      </c>
      <c r="C13482" t="s">
        <v>23</v>
      </c>
      <c r="D13482" t="s">
        <v>76</v>
      </c>
      <c r="E13482">
        <v>6044210</v>
      </c>
    </row>
    <row r="13483" spans="1:5" hidden="1">
      <c r="A13483">
        <v>2012</v>
      </c>
      <c r="B13483" t="s">
        <v>6</v>
      </c>
      <c r="C13483" t="s">
        <v>23</v>
      </c>
      <c r="D13483" t="s">
        <v>77</v>
      </c>
      <c r="E13483">
        <v>4236044</v>
      </c>
    </row>
    <row r="13484" spans="1:5" hidden="1">
      <c r="A13484">
        <v>2012</v>
      </c>
      <c r="B13484" t="s">
        <v>6</v>
      </c>
      <c r="C13484" t="s">
        <v>23</v>
      </c>
      <c r="D13484" t="s">
        <v>78</v>
      </c>
      <c r="E13484">
        <v>5700611</v>
      </c>
    </row>
    <row r="13485" spans="1:5" hidden="1">
      <c r="A13485">
        <v>2012</v>
      </c>
      <c r="B13485" t="s">
        <v>6</v>
      </c>
      <c r="C13485" t="s">
        <v>23</v>
      </c>
      <c r="D13485" t="s">
        <v>79</v>
      </c>
      <c r="E13485">
        <v>339086</v>
      </c>
    </row>
    <row r="13486" spans="1:5" hidden="1">
      <c r="A13486">
        <v>2012</v>
      </c>
      <c r="B13486" t="s">
        <v>6</v>
      </c>
      <c r="C13486" t="s">
        <v>23</v>
      </c>
      <c r="D13486" t="s">
        <v>80</v>
      </c>
      <c r="E13486">
        <v>4513</v>
      </c>
    </row>
    <row r="13487" spans="1:5" hidden="1">
      <c r="A13487">
        <v>2012</v>
      </c>
      <c r="B13487" t="s">
        <v>6</v>
      </c>
      <c r="C13487" t="s">
        <v>81</v>
      </c>
      <c r="D13487" t="s">
        <v>24</v>
      </c>
      <c r="E13487">
        <v>9267806</v>
      </c>
    </row>
    <row r="13488" spans="1:5" hidden="1">
      <c r="A13488">
        <v>2012</v>
      </c>
      <c r="B13488" t="s">
        <v>6</v>
      </c>
      <c r="C13488" t="s">
        <v>81</v>
      </c>
      <c r="D13488" t="s">
        <v>25</v>
      </c>
      <c r="E13488">
        <v>7779647</v>
      </c>
    </row>
    <row r="13489" spans="1:5" hidden="1">
      <c r="A13489">
        <v>2012</v>
      </c>
      <c r="B13489" t="s">
        <v>6</v>
      </c>
      <c r="C13489" t="s">
        <v>81</v>
      </c>
      <c r="D13489" t="s">
        <v>26</v>
      </c>
      <c r="E13489">
        <v>1488159</v>
      </c>
    </row>
    <row r="13490" spans="1:5" hidden="1">
      <c r="A13490">
        <v>2012</v>
      </c>
      <c r="B13490" t="s">
        <v>6</v>
      </c>
      <c r="C13490" t="s">
        <v>81</v>
      </c>
      <c r="D13490" t="s">
        <v>27</v>
      </c>
      <c r="E13490">
        <v>2791454</v>
      </c>
    </row>
    <row r="13491" spans="1:5" hidden="1">
      <c r="A13491">
        <v>2012</v>
      </c>
      <c r="B13491" t="s">
        <v>6</v>
      </c>
      <c r="C13491" t="s">
        <v>81</v>
      </c>
      <c r="D13491" t="s">
        <v>28</v>
      </c>
      <c r="E13491">
        <v>2511177</v>
      </c>
    </row>
    <row r="13492" spans="1:5" hidden="1">
      <c r="A13492">
        <v>2012</v>
      </c>
      <c r="B13492" t="s">
        <v>6</v>
      </c>
      <c r="C13492" t="s">
        <v>81</v>
      </c>
      <c r="D13492" t="s">
        <v>82</v>
      </c>
      <c r="E13492">
        <v>1582251</v>
      </c>
    </row>
    <row r="13493" spans="1:5" hidden="1">
      <c r="A13493">
        <v>2012</v>
      </c>
      <c r="B13493" t="s">
        <v>6</v>
      </c>
      <c r="C13493" t="s">
        <v>81</v>
      </c>
      <c r="D13493" t="s">
        <v>83</v>
      </c>
      <c r="E13493">
        <v>908</v>
      </c>
    </row>
    <row r="13494" spans="1:5" hidden="1">
      <c r="A13494">
        <v>2012</v>
      </c>
      <c r="B13494" t="s">
        <v>6</v>
      </c>
      <c r="C13494" t="s">
        <v>81</v>
      </c>
      <c r="D13494" t="s">
        <v>84</v>
      </c>
      <c r="E13494">
        <v>928018</v>
      </c>
    </row>
    <row r="13495" spans="1:5" hidden="1">
      <c r="A13495">
        <v>2012</v>
      </c>
      <c r="B13495" t="s">
        <v>6</v>
      </c>
      <c r="C13495" t="s">
        <v>81</v>
      </c>
      <c r="D13495" t="s">
        <v>85</v>
      </c>
      <c r="E13495">
        <v>2534204</v>
      </c>
    </row>
    <row r="13496" spans="1:5" hidden="1">
      <c r="A13496">
        <v>2012</v>
      </c>
      <c r="B13496" t="s">
        <v>6</v>
      </c>
      <c r="C13496" t="s">
        <v>81</v>
      </c>
      <c r="D13496" t="s">
        <v>29</v>
      </c>
      <c r="E13496">
        <v>280277</v>
      </c>
    </row>
    <row r="13497" spans="1:5" hidden="1">
      <c r="A13497">
        <v>2012</v>
      </c>
      <c r="B13497" t="s">
        <v>6</v>
      </c>
      <c r="C13497" t="s">
        <v>81</v>
      </c>
      <c r="D13497" t="s">
        <v>30</v>
      </c>
      <c r="E13497">
        <v>603335</v>
      </c>
    </row>
    <row r="13498" spans="1:5" hidden="1">
      <c r="A13498">
        <v>2012</v>
      </c>
      <c r="B13498" t="s">
        <v>6</v>
      </c>
      <c r="C13498" t="s">
        <v>81</v>
      </c>
      <c r="D13498" t="s">
        <v>31</v>
      </c>
      <c r="E13498">
        <v>8841</v>
      </c>
    </row>
    <row r="13499" spans="1:5" hidden="1">
      <c r="A13499">
        <v>2012</v>
      </c>
      <c r="B13499" t="s">
        <v>6</v>
      </c>
      <c r="C13499" t="s">
        <v>81</v>
      </c>
      <c r="D13499" t="s">
        <v>32</v>
      </c>
      <c r="E13499">
        <v>594494</v>
      </c>
    </row>
    <row r="13500" spans="1:5" hidden="1">
      <c r="A13500">
        <v>2012</v>
      </c>
      <c r="B13500" t="s">
        <v>6</v>
      </c>
      <c r="C13500" t="s">
        <v>81</v>
      </c>
      <c r="D13500" t="s">
        <v>33</v>
      </c>
      <c r="E13500">
        <v>2637725</v>
      </c>
    </row>
    <row r="13501" spans="1:5" hidden="1">
      <c r="A13501">
        <v>2012</v>
      </c>
      <c r="B13501" t="s">
        <v>6</v>
      </c>
      <c r="C13501" t="s">
        <v>81</v>
      </c>
      <c r="D13501" t="s">
        <v>34</v>
      </c>
      <c r="E13501">
        <v>1135826</v>
      </c>
    </row>
    <row r="13502" spans="1:5" hidden="1">
      <c r="A13502">
        <v>2012</v>
      </c>
      <c r="B13502" t="s">
        <v>6</v>
      </c>
      <c r="C13502" t="s">
        <v>81</v>
      </c>
      <c r="D13502" t="s">
        <v>35</v>
      </c>
      <c r="E13502">
        <v>1262710</v>
      </c>
    </row>
    <row r="13503" spans="1:5" hidden="1">
      <c r="A13503">
        <v>2012</v>
      </c>
      <c r="B13503" t="s">
        <v>6</v>
      </c>
      <c r="C13503" t="s">
        <v>81</v>
      </c>
      <c r="D13503" t="s">
        <v>36</v>
      </c>
      <c r="E13503">
        <v>1295061</v>
      </c>
    </row>
    <row r="13504" spans="1:5" hidden="1">
      <c r="A13504">
        <v>2012</v>
      </c>
      <c r="B13504" t="s">
        <v>6</v>
      </c>
      <c r="C13504" t="s">
        <v>81</v>
      </c>
      <c r="D13504" t="s">
        <v>37</v>
      </c>
      <c r="E13504">
        <v>633359</v>
      </c>
    </row>
    <row r="13505" spans="1:5" hidden="1">
      <c r="A13505">
        <v>2012</v>
      </c>
      <c r="B13505" t="s">
        <v>6</v>
      </c>
      <c r="C13505" t="s">
        <v>81</v>
      </c>
      <c r="D13505" t="s">
        <v>38</v>
      </c>
      <c r="E13505">
        <v>661702</v>
      </c>
    </row>
    <row r="13506" spans="1:5" hidden="1">
      <c r="A13506">
        <v>2012</v>
      </c>
      <c r="B13506" t="s">
        <v>6</v>
      </c>
      <c r="C13506" t="s">
        <v>81</v>
      </c>
      <c r="D13506" t="s">
        <v>39</v>
      </c>
      <c r="E13506">
        <v>29056</v>
      </c>
    </row>
    <row r="13507" spans="1:5" hidden="1">
      <c r="A13507">
        <v>2012</v>
      </c>
      <c r="B13507" t="s">
        <v>6</v>
      </c>
      <c r="C13507" t="s">
        <v>81</v>
      </c>
      <c r="D13507" t="s">
        <v>40</v>
      </c>
      <c r="E13507">
        <v>130102</v>
      </c>
    </row>
    <row r="13508" spans="1:5" hidden="1">
      <c r="A13508">
        <v>2012</v>
      </c>
      <c r="B13508" t="s">
        <v>6</v>
      </c>
      <c r="C13508" t="s">
        <v>81</v>
      </c>
      <c r="D13508" t="s">
        <v>41</v>
      </c>
      <c r="E13508">
        <v>6891</v>
      </c>
    </row>
    <row r="13509" spans="1:5" hidden="1">
      <c r="A13509">
        <v>2012</v>
      </c>
      <c r="B13509" t="s">
        <v>6</v>
      </c>
      <c r="C13509" t="s">
        <v>81</v>
      </c>
      <c r="D13509" t="s">
        <v>42</v>
      </c>
      <c r="E13509">
        <v>112987</v>
      </c>
    </row>
    <row r="13510" spans="1:5" hidden="1">
      <c r="A13510">
        <v>2012</v>
      </c>
      <c r="B13510" t="s">
        <v>6</v>
      </c>
      <c r="C13510" t="s">
        <v>81</v>
      </c>
      <c r="D13510" t="s">
        <v>43</v>
      </c>
      <c r="E13510">
        <v>10224</v>
      </c>
    </row>
    <row r="13511" spans="1:5" hidden="1">
      <c r="A13511">
        <v>2012</v>
      </c>
      <c r="B13511" t="s">
        <v>6</v>
      </c>
      <c r="C13511" t="s">
        <v>81</v>
      </c>
      <c r="D13511" t="s">
        <v>44</v>
      </c>
      <c r="E13511">
        <v>47681</v>
      </c>
    </row>
    <row r="13512" spans="1:5" hidden="1">
      <c r="A13512">
        <v>2012</v>
      </c>
      <c r="B13512" t="s">
        <v>6</v>
      </c>
      <c r="C13512" t="s">
        <v>81</v>
      </c>
      <c r="D13512" t="s">
        <v>45</v>
      </c>
      <c r="E13512">
        <v>1657012</v>
      </c>
    </row>
    <row r="13513" spans="1:5" hidden="1">
      <c r="A13513">
        <v>2012</v>
      </c>
      <c r="B13513" t="s">
        <v>6</v>
      </c>
      <c r="C13513" t="s">
        <v>81</v>
      </c>
      <c r="D13513" t="s">
        <v>46</v>
      </c>
      <c r="E13513">
        <v>1612112</v>
      </c>
    </row>
    <row r="13514" spans="1:5" hidden="1">
      <c r="A13514">
        <v>2012</v>
      </c>
      <c r="B13514" t="s">
        <v>6</v>
      </c>
      <c r="C13514" t="s">
        <v>81</v>
      </c>
      <c r="D13514" t="s">
        <v>47</v>
      </c>
      <c r="E13514">
        <v>44900</v>
      </c>
    </row>
    <row r="13515" spans="1:5" hidden="1">
      <c r="A13515">
        <v>2012</v>
      </c>
      <c r="B13515" t="s">
        <v>6</v>
      </c>
      <c r="C13515" t="s">
        <v>81</v>
      </c>
      <c r="D13515" t="s">
        <v>48</v>
      </c>
      <c r="E13515">
        <v>6554909</v>
      </c>
    </row>
    <row r="13516" spans="1:5" hidden="1">
      <c r="A13516">
        <v>2012</v>
      </c>
      <c r="B13516" t="s">
        <v>6</v>
      </c>
      <c r="C13516" t="s">
        <v>81</v>
      </c>
      <c r="D13516" t="s">
        <v>49</v>
      </c>
      <c r="E13516">
        <v>2227282</v>
      </c>
    </row>
    <row r="13517" spans="1:5" hidden="1">
      <c r="A13517">
        <v>2012</v>
      </c>
      <c r="B13517" t="s">
        <v>6</v>
      </c>
      <c r="C13517" t="s">
        <v>81</v>
      </c>
      <c r="D13517" t="s">
        <v>50</v>
      </c>
      <c r="E13517">
        <v>1384114</v>
      </c>
    </row>
    <row r="13518" spans="1:5" hidden="1">
      <c r="A13518">
        <v>2012</v>
      </c>
      <c r="B13518" t="s">
        <v>6</v>
      </c>
      <c r="C13518" t="s">
        <v>81</v>
      </c>
      <c r="D13518" t="s">
        <v>51</v>
      </c>
      <c r="E13518">
        <v>104044</v>
      </c>
    </row>
    <row r="13519" spans="1:5" hidden="1">
      <c r="A13519">
        <v>2012</v>
      </c>
      <c r="B13519" t="s">
        <v>6</v>
      </c>
      <c r="C13519" t="s">
        <v>81</v>
      </c>
      <c r="D13519" t="s">
        <v>52</v>
      </c>
      <c r="E13519">
        <v>626136</v>
      </c>
    </row>
    <row r="13520" spans="1:5" hidden="1">
      <c r="A13520">
        <v>2012</v>
      </c>
      <c r="B13520" t="s">
        <v>6</v>
      </c>
      <c r="C13520" t="s">
        <v>81</v>
      </c>
      <c r="D13520" t="s">
        <v>53</v>
      </c>
      <c r="E13520">
        <v>112987</v>
      </c>
    </row>
    <row r="13521" spans="1:5" hidden="1">
      <c r="A13521">
        <v>2012</v>
      </c>
      <c r="B13521" t="s">
        <v>6</v>
      </c>
      <c r="C13521" t="s">
        <v>81</v>
      </c>
      <c r="D13521" t="s">
        <v>54</v>
      </c>
      <c r="E13521">
        <v>0</v>
      </c>
    </row>
    <row r="13522" spans="1:5" hidden="1">
      <c r="A13522">
        <v>2012</v>
      </c>
      <c r="B13522" t="s">
        <v>6</v>
      </c>
      <c r="C13522" t="s">
        <v>81</v>
      </c>
      <c r="D13522" t="s">
        <v>55</v>
      </c>
      <c r="E13522">
        <v>2391157</v>
      </c>
    </row>
    <row r="13523" spans="1:5" hidden="1">
      <c r="A13523">
        <v>2012</v>
      </c>
      <c r="B13523" t="s">
        <v>6</v>
      </c>
      <c r="C13523" t="s">
        <v>81</v>
      </c>
      <c r="D13523" t="s">
        <v>56</v>
      </c>
      <c r="E13523">
        <v>1936469</v>
      </c>
    </row>
    <row r="13524" spans="1:5" hidden="1">
      <c r="A13524">
        <v>2012</v>
      </c>
      <c r="B13524" t="s">
        <v>6</v>
      </c>
      <c r="C13524" t="s">
        <v>81</v>
      </c>
      <c r="D13524" t="s">
        <v>57</v>
      </c>
      <c r="E13524">
        <v>1598491</v>
      </c>
    </row>
    <row r="13525" spans="1:5" hidden="1">
      <c r="A13525">
        <v>2012</v>
      </c>
      <c r="B13525" t="s">
        <v>6</v>
      </c>
      <c r="C13525" t="s">
        <v>81</v>
      </c>
      <c r="D13525" t="s">
        <v>58</v>
      </c>
      <c r="E13525">
        <v>337978</v>
      </c>
    </row>
    <row r="13526" spans="1:5" hidden="1">
      <c r="A13526">
        <v>2012</v>
      </c>
      <c r="B13526" t="s">
        <v>6</v>
      </c>
      <c r="C13526" t="s">
        <v>81</v>
      </c>
      <c r="D13526" t="s">
        <v>59</v>
      </c>
      <c r="E13526">
        <v>2199118</v>
      </c>
    </row>
    <row r="13527" spans="1:5" hidden="1">
      <c r="A13527">
        <v>2012</v>
      </c>
      <c r="B13527" t="s">
        <v>6</v>
      </c>
      <c r="C13527" t="s">
        <v>81</v>
      </c>
      <c r="D13527" t="s">
        <v>60</v>
      </c>
      <c r="E13527">
        <v>203767</v>
      </c>
    </row>
    <row r="13528" spans="1:5" hidden="1">
      <c r="A13528">
        <v>2012</v>
      </c>
      <c r="B13528" t="s">
        <v>6</v>
      </c>
      <c r="C13528" t="s">
        <v>81</v>
      </c>
      <c r="D13528" t="s">
        <v>61</v>
      </c>
      <c r="E13528">
        <v>198549</v>
      </c>
    </row>
    <row r="13529" spans="1:5" hidden="1">
      <c r="A13529">
        <v>2012</v>
      </c>
      <c r="B13529" t="s">
        <v>6</v>
      </c>
      <c r="C13529" t="s">
        <v>81</v>
      </c>
      <c r="D13529" t="s">
        <v>62</v>
      </c>
      <c r="E13529">
        <v>152492</v>
      </c>
    </row>
    <row r="13530" spans="1:5" hidden="1">
      <c r="A13530">
        <v>2012</v>
      </c>
      <c r="B13530" t="s">
        <v>6</v>
      </c>
      <c r="C13530" t="s">
        <v>81</v>
      </c>
      <c r="D13530" t="s">
        <v>64</v>
      </c>
      <c r="E13530">
        <v>1644310</v>
      </c>
    </row>
    <row r="13531" spans="1:5" hidden="1">
      <c r="A13531">
        <v>2012</v>
      </c>
      <c r="B13531" t="s">
        <v>6</v>
      </c>
      <c r="C13531" t="s">
        <v>81</v>
      </c>
      <c r="D13531" t="s">
        <v>66</v>
      </c>
      <c r="E13531">
        <v>220395</v>
      </c>
    </row>
    <row r="13532" spans="1:5" hidden="1">
      <c r="A13532">
        <v>2012</v>
      </c>
      <c r="B13532" t="s">
        <v>6</v>
      </c>
      <c r="C13532" t="s">
        <v>81</v>
      </c>
      <c r="D13532" t="s">
        <v>67</v>
      </c>
      <c r="E13532">
        <v>750714</v>
      </c>
    </row>
    <row r="13533" spans="1:5" hidden="1">
      <c r="A13533">
        <v>2012</v>
      </c>
      <c r="B13533" t="s">
        <v>6</v>
      </c>
      <c r="C13533" t="s">
        <v>81</v>
      </c>
      <c r="D13533" t="s">
        <v>68</v>
      </c>
      <c r="E13533">
        <v>4070</v>
      </c>
    </row>
    <row r="13534" spans="1:5" hidden="1">
      <c r="A13534">
        <v>2012</v>
      </c>
      <c r="B13534" t="s">
        <v>6</v>
      </c>
      <c r="C13534" t="s">
        <v>81</v>
      </c>
      <c r="D13534" t="s">
        <v>69</v>
      </c>
      <c r="E13534">
        <v>717992</v>
      </c>
    </row>
    <row r="13535" spans="1:5" hidden="1">
      <c r="A13535">
        <v>2012</v>
      </c>
      <c r="B13535" t="s">
        <v>6</v>
      </c>
      <c r="C13535" t="s">
        <v>81</v>
      </c>
      <c r="D13535" t="s">
        <v>70</v>
      </c>
      <c r="E13535">
        <v>28652</v>
      </c>
    </row>
    <row r="13536" spans="1:5" hidden="1">
      <c r="A13536">
        <v>2012</v>
      </c>
      <c r="B13536" t="s">
        <v>6</v>
      </c>
      <c r="C13536" t="s">
        <v>81</v>
      </c>
      <c r="D13536" t="s">
        <v>86</v>
      </c>
      <c r="E13536">
        <v>44806454</v>
      </c>
    </row>
    <row r="13537" spans="1:6" hidden="1">
      <c r="A13537">
        <v>2012</v>
      </c>
      <c r="B13537" t="s">
        <v>6</v>
      </c>
      <c r="C13537" t="s">
        <v>81</v>
      </c>
      <c r="D13537" t="s">
        <v>87</v>
      </c>
      <c r="E13537">
        <v>39188561</v>
      </c>
    </row>
    <row r="13538" spans="1:6" hidden="1">
      <c r="A13538">
        <v>2012</v>
      </c>
      <c r="B13538" t="s">
        <v>6</v>
      </c>
      <c r="C13538" t="s">
        <v>81</v>
      </c>
      <c r="D13538" t="s">
        <v>88</v>
      </c>
      <c r="E13538">
        <v>1905811</v>
      </c>
    </row>
    <row r="13539" spans="1:6" hidden="1">
      <c r="A13539">
        <v>2012</v>
      </c>
      <c r="B13539" t="s">
        <v>6</v>
      </c>
      <c r="C13539" t="s">
        <v>81</v>
      </c>
      <c r="D13539" t="s">
        <v>89</v>
      </c>
      <c r="E13539">
        <v>3712082</v>
      </c>
    </row>
    <row r="13540" spans="1:6" hidden="1">
      <c r="A13540">
        <v>2012</v>
      </c>
      <c r="B13540" t="s">
        <v>6</v>
      </c>
      <c r="C13540" t="s">
        <v>81</v>
      </c>
      <c r="D13540" t="s">
        <v>77</v>
      </c>
      <c r="E13540">
        <v>4236044</v>
      </c>
    </row>
    <row r="13541" spans="1:6" hidden="1">
      <c r="A13541">
        <v>2012</v>
      </c>
      <c r="B13541" t="s">
        <v>90</v>
      </c>
      <c r="C13541" t="s">
        <v>7</v>
      </c>
      <c r="D13541" t="s">
        <v>263</v>
      </c>
      <c r="E13541">
        <v>-7594</v>
      </c>
    </row>
    <row r="13542" spans="1:6" hidden="1">
      <c r="A13542">
        <v>2012</v>
      </c>
      <c r="B13542" t="s">
        <v>90</v>
      </c>
      <c r="C13542" t="s">
        <v>7</v>
      </c>
      <c r="D13542" t="s">
        <v>8</v>
      </c>
      <c r="E13542">
        <v>0</v>
      </c>
      <c r="F13542">
        <v>20</v>
      </c>
    </row>
    <row r="13543" spans="1:6" hidden="1">
      <c r="A13543">
        <v>2012</v>
      </c>
      <c r="B13543" t="s">
        <v>90</v>
      </c>
      <c r="C13543" t="s">
        <v>7</v>
      </c>
      <c r="D13543" t="s">
        <v>9</v>
      </c>
      <c r="E13543">
        <v>0</v>
      </c>
      <c r="F13543">
        <v>20</v>
      </c>
    </row>
    <row r="13544" spans="1:6" hidden="1">
      <c r="A13544">
        <v>2012</v>
      </c>
      <c r="B13544" t="s">
        <v>90</v>
      </c>
      <c r="C13544" t="s">
        <v>10</v>
      </c>
      <c r="D13544" t="s">
        <v>11</v>
      </c>
      <c r="E13544">
        <v>2189887</v>
      </c>
    </row>
    <row r="13545" spans="1:6" hidden="1">
      <c r="A13545">
        <v>2012</v>
      </c>
      <c r="B13545" t="s">
        <v>90</v>
      </c>
      <c r="C13545" t="s">
        <v>10</v>
      </c>
      <c r="D13545" t="s">
        <v>91</v>
      </c>
      <c r="E13545">
        <v>12712758</v>
      </c>
    </row>
    <row r="13546" spans="1:6" hidden="1">
      <c r="A13546">
        <v>2012</v>
      </c>
      <c r="B13546" t="s">
        <v>90</v>
      </c>
      <c r="C13546" t="s">
        <v>10</v>
      </c>
      <c r="D13546" t="s">
        <v>92</v>
      </c>
      <c r="E13546">
        <v>10025266</v>
      </c>
    </row>
    <row r="13547" spans="1:6" hidden="1">
      <c r="A13547">
        <v>2012</v>
      </c>
      <c r="B13547" t="s">
        <v>90</v>
      </c>
      <c r="C13547" t="s">
        <v>10</v>
      </c>
      <c r="D13547" t="s">
        <v>14</v>
      </c>
      <c r="E13547">
        <v>6600989</v>
      </c>
    </row>
    <row r="13548" spans="1:6" hidden="1">
      <c r="A13548">
        <v>2012</v>
      </c>
      <c r="B13548" t="s">
        <v>90</v>
      </c>
      <c r="C13548" t="s">
        <v>10</v>
      </c>
      <c r="D13548" t="s">
        <v>17</v>
      </c>
      <c r="E13548">
        <v>6663691</v>
      </c>
    </row>
    <row r="13549" spans="1:6" hidden="1">
      <c r="A13549">
        <v>2012</v>
      </c>
      <c r="B13549" t="s">
        <v>90</v>
      </c>
      <c r="C13549" t="s">
        <v>10</v>
      </c>
      <c r="D13549" t="s">
        <v>18</v>
      </c>
      <c r="E13549">
        <v>4891179</v>
      </c>
    </row>
    <row r="13550" spans="1:6" hidden="1">
      <c r="A13550">
        <v>2012</v>
      </c>
      <c r="B13550" t="s">
        <v>90</v>
      </c>
      <c r="C13550" t="s">
        <v>10</v>
      </c>
      <c r="D13550" t="s">
        <v>19</v>
      </c>
      <c r="E13550">
        <v>4529172</v>
      </c>
    </row>
    <row r="13551" spans="1:6" hidden="1">
      <c r="A13551">
        <v>2012</v>
      </c>
      <c r="B13551" t="s">
        <v>90</v>
      </c>
      <c r="C13551" t="s">
        <v>10</v>
      </c>
      <c r="D13551" t="s">
        <v>21</v>
      </c>
      <c r="E13551">
        <v>4529172</v>
      </c>
    </row>
    <row r="13552" spans="1:6" hidden="1">
      <c r="A13552">
        <v>2012</v>
      </c>
      <c r="B13552" t="s">
        <v>90</v>
      </c>
      <c r="C13552" t="s">
        <v>10</v>
      </c>
      <c r="D13552" t="s">
        <v>22</v>
      </c>
      <c r="E13552">
        <v>846106</v>
      </c>
    </row>
    <row r="13553" spans="1:5" hidden="1">
      <c r="A13553">
        <v>2012</v>
      </c>
      <c r="B13553" t="s">
        <v>90</v>
      </c>
      <c r="C13553" t="s">
        <v>23</v>
      </c>
      <c r="D13553" t="s">
        <v>24</v>
      </c>
      <c r="E13553">
        <v>6149343</v>
      </c>
    </row>
    <row r="13554" spans="1:5" hidden="1">
      <c r="A13554">
        <v>2012</v>
      </c>
      <c r="B13554" t="s">
        <v>90</v>
      </c>
      <c r="C13554" t="s">
        <v>23</v>
      </c>
      <c r="D13554" t="s">
        <v>25</v>
      </c>
      <c r="E13554">
        <v>5194189</v>
      </c>
    </row>
    <row r="13555" spans="1:5" hidden="1">
      <c r="A13555">
        <v>2012</v>
      </c>
      <c r="B13555" t="s">
        <v>90</v>
      </c>
      <c r="C13555" t="s">
        <v>23</v>
      </c>
      <c r="D13555" t="s">
        <v>26</v>
      </c>
      <c r="E13555">
        <v>955154</v>
      </c>
    </row>
    <row r="13556" spans="1:5" hidden="1">
      <c r="A13556">
        <v>2012</v>
      </c>
      <c r="B13556" t="s">
        <v>90</v>
      </c>
      <c r="C13556" t="s">
        <v>23</v>
      </c>
      <c r="D13556" t="s">
        <v>27</v>
      </c>
      <c r="E13556">
        <v>209511</v>
      </c>
    </row>
    <row r="13557" spans="1:5" hidden="1">
      <c r="A13557">
        <v>2012</v>
      </c>
      <c r="B13557" t="s">
        <v>90</v>
      </c>
      <c r="C13557" t="s">
        <v>23</v>
      </c>
      <c r="D13557" t="s">
        <v>29</v>
      </c>
      <c r="E13557">
        <v>209511</v>
      </c>
    </row>
    <row r="13558" spans="1:5" hidden="1">
      <c r="A13558">
        <v>2012</v>
      </c>
      <c r="B13558" t="s">
        <v>90</v>
      </c>
      <c r="C13558" t="s">
        <v>23</v>
      </c>
      <c r="D13558" t="s">
        <v>33</v>
      </c>
      <c r="E13558">
        <v>2223680</v>
      </c>
    </row>
    <row r="13559" spans="1:5" hidden="1">
      <c r="A13559">
        <v>2012</v>
      </c>
      <c r="B13559" t="s">
        <v>90</v>
      </c>
      <c r="C13559" t="s">
        <v>23</v>
      </c>
      <c r="D13559" t="s">
        <v>34</v>
      </c>
      <c r="E13559">
        <v>416448</v>
      </c>
    </row>
    <row r="13560" spans="1:5" hidden="1">
      <c r="A13560">
        <v>2012</v>
      </c>
      <c r="B13560" t="s">
        <v>90</v>
      </c>
      <c r="C13560" t="s">
        <v>23</v>
      </c>
      <c r="D13560" t="s">
        <v>35</v>
      </c>
      <c r="E13560">
        <v>511640</v>
      </c>
    </row>
    <row r="13561" spans="1:5" hidden="1">
      <c r="A13561">
        <v>2012</v>
      </c>
      <c r="B13561" t="s">
        <v>90</v>
      </c>
      <c r="C13561" t="s">
        <v>23</v>
      </c>
      <c r="D13561" t="s">
        <v>36</v>
      </c>
      <c r="E13561">
        <v>1592306</v>
      </c>
    </row>
    <row r="13562" spans="1:5" hidden="1">
      <c r="A13562">
        <v>2012</v>
      </c>
      <c r="B13562" t="s">
        <v>90</v>
      </c>
      <c r="C13562" t="s">
        <v>23</v>
      </c>
      <c r="D13562" t="s">
        <v>37</v>
      </c>
      <c r="E13562">
        <v>930604</v>
      </c>
    </row>
    <row r="13563" spans="1:5" hidden="1">
      <c r="A13563">
        <v>2012</v>
      </c>
      <c r="B13563" t="s">
        <v>90</v>
      </c>
      <c r="C13563" t="s">
        <v>23</v>
      </c>
      <c r="D13563" t="s">
        <v>38</v>
      </c>
      <c r="E13563">
        <v>661702</v>
      </c>
    </row>
    <row r="13564" spans="1:5" hidden="1">
      <c r="A13564">
        <v>2012</v>
      </c>
      <c r="B13564" t="s">
        <v>90</v>
      </c>
      <c r="C13564" t="s">
        <v>23</v>
      </c>
      <c r="D13564" t="s">
        <v>39</v>
      </c>
      <c r="E13564">
        <v>180205</v>
      </c>
    </row>
    <row r="13565" spans="1:5" hidden="1">
      <c r="A13565">
        <v>2012</v>
      </c>
      <c r="B13565" t="s">
        <v>90</v>
      </c>
      <c r="C13565" t="s">
        <v>23</v>
      </c>
      <c r="D13565" t="s">
        <v>93</v>
      </c>
      <c r="E13565">
        <v>141660</v>
      </c>
    </row>
    <row r="13566" spans="1:5" hidden="1">
      <c r="A13566">
        <v>2012</v>
      </c>
      <c r="B13566" t="s">
        <v>90</v>
      </c>
      <c r="C13566" t="s">
        <v>23</v>
      </c>
      <c r="D13566" t="s">
        <v>94</v>
      </c>
      <c r="E13566">
        <v>38545</v>
      </c>
    </row>
    <row r="13567" spans="1:5" hidden="1">
      <c r="A13567">
        <v>2012</v>
      </c>
      <c r="B13567" t="s">
        <v>90</v>
      </c>
      <c r="C13567" t="s">
        <v>23</v>
      </c>
      <c r="D13567" t="s">
        <v>95</v>
      </c>
      <c r="E13567">
        <v>122459</v>
      </c>
    </row>
    <row r="13568" spans="1:5" hidden="1">
      <c r="A13568">
        <v>2012</v>
      </c>
      <c r="B13568" t="s">
        <v>90</v>
      </c>
      <c r="C13568" t="s">
        <v>23</v>
      </c>
      <c r="D13568" t="s">
        <v>96</v>
      </c>
      <c r="E13568">
        <v>57746</v>
      </c>
    </row>
    <row r="13569" spans="1:5" hidden="1">
      <c r="A13569">
        <v>2012</v>
      </c>
      <c r="B13569" t="s">
        <v>90</v>
      </c>
      <c r="C13569" t="s">
        <v>23</v>
      </c>
      <c r="D13569" t="s">
        <v>40</v>
      </c>
      <c r="E13569">
        <v>0</v>
      </c>
    </row>
    <row r="13570" spans="1:5" hidden="1">
      <c r="A13570">
        <v>2012</v>
      </c>
      <c r="B13570" t="s">
        <v>90</v>
      </c>
      <c r="C13570" t="s">
        <v>23</v>
      </c>
      <c r="D13570" t="s">
        <v>41</v>
      </c>
      <c r="E13570">
        <v>0</v>
      </c>
    </row>
    <row r="13571" spans="1:5" hidden="1">
      <c r="A13571">
        <v>2012</v>
      </c>
      <c r="B13571" t="s">
        <v>90</v>
      </c>
      <c r="C13571" t="s">
        <v>23</v>
      </c>
      <c r="D13571" t="s">
        <v>42</v>
      </c>
      <c r="E13571">
        <v>0</v>
      </c>
    </row>
    <row r="13572" spans="1:5" hidden="1">
      <c r="A13572">
        <v>2012</v>
      </c>
      <c r="B13572" t="s">
        <v>90</v>
      </c>
      <c r="C13572" t="s">
        <v>23</v>
      </c>
      <c r="D13572" t="s">
        <v>43</v>
      </c>
      <c r="E13572">
        <v>0</v>
      </c>
    </row>
    <row r="13573" spans="1:5" hidden="1">
      <c r="A13573">
        <v>2012</v>
      </c>
      <c r="B13573" t="s">
        <v>90</v>
      </c>
      <c r="C13573" t="s">
        <v>23</v>
      </c>
      <c r="D13573" t="s">
        <v>44</v>
      </c>
      <c r="E13573">
        <v>34720</v>
      </c>
    </row>
    <row r="13574" spans="1:5" hidden="1">
      <c r="A13574">
        <v>2012</v>
      </c>
      <c r="B13574" t="s">
        <v>90</v>
      </c>
      <c r="C13574" t="s">
        <v>23</v>
      </c>
      <c r="D13574" t="s">
        <v>45</v>
      </c>
      <c r="E13574">
        <v>289693</v>
      </c>
    </row>
    <row r="13575" spans="1:5" hidden="1">
      <c r="A13575">
        <v>2012</v>
      </c>
      <c r="B13575" t="s">
        <v>90</v>
      </c>
      <c r="C13575" t="s">
        <v>23</v>
      </c>
      <c r="D13575" t="s">
        <v>46</v>
      </c>
      <c r="E13575">
        <v>289693</v>
      </c>
    </row>
    <row r="13576" spans="1:5" hidden="1">
      <c r="A13576">
        <v>2012</v>
      </c>
      <c r="B13576" t="s">
        <v>90</v>
      </c>
      <c r="C13576" t="s">
        <v>23</v>
      </c>
      <c r="D13576" t="s">
        <v>47</v>
      </c>
      <c r="E13576">
        <v>0</v>
      </c>
    </row>
    <row r="13577" spans="1:5" hidden="1">
      <c r="A13577">
        <v>2012</v>
      </c>
      <c r="B13577" t="s">
        <v>90</v>
      </c>
      <c r="C13577" t="s">
        <v>23</v>
      </c>
      <c r="D13577" t="s">
        <v>48</v>
      </c>
      <c r="E13577">
        <v>59844</v>
      </c>
    </row>
    <row r="13578" spans="1:5" hidden="1">
      <c r="A13578">
        <v>2012</v>
      </c>
      <c r="B13578" t="s">
        <v>90</v>
      </c>
      <c r="C13578" t="s">
        <v>23</v>
      </c>
      <c r="D13578" t="s">
        <v>55</v>
      </c>
      <c r="E13578">
        <v>59844</v>
      </c>
    </row>
    <row r="13579" spans="1:5" hidden="1">
      <c r="A13579">
        <v>2012</v>
      </c>
      <c r="B13579" t="s">
        <v>90</v>
      </c>
      <c r="C13579" t="s">
        <v>23</v>
      </c>
      <c r="D13579" t="s">
        <v>59</v>
      </c>
      <c r="E13579">
        <v>321283</v>
      </c>
    </row>
    <row r="13580" spans="1:5" hidden="1">
      <c r="A13580">
        <v>2012</v>
      </c>
      <c r="B13580" t="s">
        <v>90</v>
      </c>
      <c r="C13580" t="s">
        <v>23</v>
      </c>
      <c r="D13580" t="s">
        <v>60</v>
      </c>
      <c r="E13580">
        <v>129798</v>
      </c>
    </row>
    <row r="13581" spans="1:5" hidden="1">
      <c r="A13581">
        <v>2012</v>
      </c>
      <c r="B13581" t="s">
        <v>90</v>
      </c>
      <c r="C13581" t="s">
        <v>23</v>
      </c>
      <c r="D13581" t="s">
        <v>64</v>
      </c>
      <c r="E13581">
        <v>191485</v>
      </c>
    </row>
    <row r="13582" spans="1:5" hidden="1">
      <c r="A13582">
        <v>2012</v>
      </c>
      <c r="B13582" t="s">
        <v>90</v>
      </c>
      <c r="C13582" t="s">
        <v>23</v>
      </c>
      <c r="D13582" t="s">
        <v>66</v>
      </c>
      <c r="E13582">
        <v>0</v>
      </c>
    </row>
    <row r="13583" spans="1:5" hidden="1">
      <c r="A13583">
        <v>2012</v>
      </c>
      <c r="B13583" t="s">
        <v>90</v>
      </c>
      <c r="C13583" t="s">
        <v>23</v>
      </c>
      <c r="D13583" t="s">
        <v>67</v>
      </c>
      <c r="E13583">
        <v>18693</v>
      </c>
    </row>
    <row r="13584" spans="1:5" hidden="1">
      <c r="A13584">
        <v>2012</v>
      </c>
      <c r="B13584" t="s">
        <v>90</v>
      </c>
      <c r="C13584" t="s">
        <v>23</v>
      </c>
      <c r="D13584" t="s">
        <v>68</v>
      </c>
      <c r="E13584">
        <v>4070</v>
      </c>
    </row>
    <row r="13585" spans="1:5" hidden="1">
      <c r="A13585">
        <v>2012</v>
      </c>
      <c r="B13585" t="s">
        <v>90</v>
      </c>
      <c r="C13585" t="s">
        <v>23</v>
      </c>
      <c r="D13585" t="s">
        <v>70</v>
      </c>
      <c r="E13585">
        <v>14623</v>
      </c>
    </row>
    <row r="13586" spans="1:5" hidden="1">
      <c r="A13586">
        <v>2012</v>
      </c>
      <c r="B13586" t="s">
        <v>90</v>
      </c>
      <c r="C13586" t="s">
        <v>23</v>
      </c>
      <c r="D13586" t="s">
        <v>71</v>
      </c>
      <c r="E13586">
        <v>-2460</v>
      </c>
    </row>
    <row r="13587" spans="1:5" hidden="1">
      <c r="A13587">
        <v>2012</v>
      </c>
      <c r="B13587" t="s">
        <v>90</v>
      </c>
      <c r="C13587" t="s">
        <v>23</v>
      </c>
      <c r="D13587" t="s">
        <v>72</v>
      </c>
      <c r="E13587">
        <v>21583038</v>
      </c>
    </row>
    <row r="13588" spans="1:5" hidden="1">
      <c r="A13588">
        <v>2012</v>
      </c>
      <c r="B13588" t="s">
        <v>90</v>
      </c>
      <c r="C13588" t="s">
        <v>23</v>
      </c>
      <c r="D13588" t="s">
        <v>76</v>
      </c>
      <c r="E13588">
        <v>4033733</v>
      </c>
    </row>
    <row r="13589" spans="1:5" hidden="1">
      <c r="A13589">
        <v>2012</v>
      </c>
      <c r="B13589" t="s">
        <v>90</v>
      </c>
      <c r="C13589" t="s">
        <v>23</v>
      </c>
      <c r="D13589" t="s">
        <v>77</v>
      </c>
      <c r="E13589">
        <v>2687492</v>
      </c>
    </row>
    <row r="13590" spans="1:5" hidden="1">
      <c r="A13590">
        <v>2012</v>
      </c>
      <c r="B13590" t="s">
        <v>90</v>
      </c>
      <c r="C13590" t="s">
        <v>23</v>
      </c>
      <c r="D13590" t="s">
        <v>78</v>
      </c>
      <c r="E13590">
        <v>3654938</v>
      </c>
    </row>
    <row r="13591" spans="1:5" hidden="1">
      <c r="A13591">
        <v>2012</v>
      </c>
      <c r="B13591" t="s">
        <v>90</v>
      </c>
      <c r="C13591" t="s">
        <v>23</v>
      </c>
      <c r="D13591" t="s">
        <v>79</v>
      </c>
      <c r="E13591">
        <v>378795</v>
      </c>
    </row>
    <row r="13592" spans="1:5" hidden="1">
      <c r="A13592">
        <v>2012</v>
      </c>
      <c r="B13592" t="s">
        <v>90</v>
      </c>
      <c r="C13592" t="s">
        <v>23</v>
      </c>
      <c r="D13592" t="s">
        <v>80</v>
      </c>
      <c r="E13592">
        <v>0</v>
      </c>
    </row>
    <row r="13593" spans="1:5" hidden="1">
      <c r="A13593">
        <v>2012</v>
      </c>
      <c r="B13593" t="s">
        <v>90</v>
      </c>
      <c r="C13593" t="s">
        <v>81</v>
      </c>
      <c r="D13593" t="s">
        <v>30</v>
      </c>
      <c r="E13593">
        <v>247085</v>
      </c>
    </row>
    <row r="13594" spans="1:5" hidden="1">
      <c r="A13594">
        <v>2012</v>
      </c>
      <c r="B13594" t="s">
        <v>90</v>
      </c>
      <c r="C13594" t="s">
        <v>81</v>
      </c>
      <c r="D13594" t="s">
        <v>32</v>
      </c>
      <c r="E13594">
        <v>247085</v>
      </c>
    </row>
    <row r="13595" spans="1:5" hidden="1">
      <c r="A13595">
        <v>2012</v>
      </c>
      <c r="B13595" t="s">
        <v>90</v>
      </c>
      <c r="C13595" t="s">
        <v>81</v>
      </c>
      <c r="D13595" t="s">
        <v>33</v>
      </c>
      <c r="E13595">
        <v>513870</v>
      </c>
    </row>
    <row r="13596" spans="1:5" hidden="1">
      <c r="A13596">
        <v>2012</v>
      </c>
      <c r="B13596" t="s">
        <v>90</v>
      </c>
      <c r="C13596" t="s">
        <v>81</v>
      </c>
      <c r="D13596" t="s">
        <v>34</v>
      </c>
      <c r="E13596">
        <v>229779</v>
      </c>
    </row>
    <row r="13597" spans="1:5" hidden="1">
      <c r="A13597">
        <v>2012</v>
      </c>
      <c r="B13597" t="s">
        <v>90</v>
      </c>
      <c r="C13597" t="s">
        <v>81</v>
      </c>
      <c r="D13597" t="s">
        <v>35</v>
      </c>
      <c r="E13597">
        <v>162557</v>
      </c>
    </row>
    <row r="13598" spans="1:5" hidden="1">
      <c r="A13598">
        <v>2012</v>
      </c>
      <c r="B13598" t="s">
        <v>90</v>
      </c>
      <c r="C13598" t="s">
        <v>81</v>
      </c>
      <c r="D13598" t="s">
        <v>36</v>
      </c>
      <c r="E13598">
        <v>258921</v>
      </c>
    </row>
    <row r="13599" spans="1:5" hidden="1">
      <c r="A13599">
        <v>2012</v>
      </c>
      <c r="B13599" t="s">
        <v>90</v>
      </c>
      <c r="C13599" t="s">
        <v>81</v>
      </c>
      <c r="D13599" t="s">
        <v>37</v>
      </c>
      <c r="E13599">
        <v>258921</v>
      </c>
    </row>
    <row r="13600" spans="1:5" hidden="1">
      <c r="A13600">
        <v>2012</v>
      </c>
      <c r="B13600" t="s">
        <v>90</v>
      </c>
      <c r="C13600" t="s">
        <v>81</v>
      </c>
      <c r="D13600" t="s">
        <v>38</v>
      </c>
      <c r="E13600">
        <v>0</v>
      </c>
    </row>
    <row r="13601" spans="1:5" hidden="1">
      <c r="A13601">
        <v>2012</v>
      </c>
      <c r="B13601" t="s">
        <v>90</v>
      </c>
      <c r="C13601" t="s">
        <v>81</v>
      </c>
      <c r="D13601" t="s">
        <v>39</v>
      </c>
      <c r="E13601">
        <v>15069</v>
      </c>
    </row>
    <row r="13602" spans="1:5" hidden="1">
      <c r="A13602">
        <v>2012</v>
      </c>
      <c r="B13602" t="s">
        <v>90</v>
      </c>
      <c r="C13602" t="s">
        <v>81</v>
      </c>
      <c r="D13602" t="s">
        <v>93</v>
      </c>
      <c r="E13602">
        <v>12641</v>
      </c>
    </row>
    <row r="13603" spans="1:5" hidden="1">
      <c r="A13603">
        <v>2012</v>
      </c>
      <c r="B13603" t="s">
        <v>90</v>
      </c>
      <c r="C13603" t="s">
        <v>81</v>
      </c>
      <c r="D13603" t="s">
        <v>94</v>
      </c>
      <c r="E13603">
        <v>2428</v>
      </c>
    </row>
    <row r="13604" spans="1:5" hidden="1">
      <c r="A13604">
        <v>2012</v>
      </c>
      <c r="B13604" t="s">
        <v>90</v>
      </c>
      <c r="C13604" t="s">
        <v>81</v>
      </c>
      <c r="D13604" t="s">
        <v>95</v>
      </c>
      <c r="E13604">
        <v>12767</v>
      </c>
    </row>
    <row r="13605" spans="1:5" hidden="1">
      <c r="A13605">
        <v>2012</v>
      </c>
      <c r="B13605" t="s">
        <v>90</v>
      </c>
      <c r="C13605" t="s">
        <v>81</v>
      </c>
      <c r="D13605" t="s">
        <v>96</v>
      </c>
      <c r="E13605">
        <v>2302</v>
      </c>
    </row>
    <row r="13606" spans="1:5" hidden="1">
      <c r="A13606">
        <v>2012</v>
      </c>
      <c r="B13606" t="s">
        <v>90</v>
      </c>
      <c r="C13606" t="s">
        <v>81</v>
      </c>
      <c r="D13606" t="s">
        <v>40</v>
      </c>
      <c r="E13606">
        <v>10101</v>
      </c>
    </row>
    <row r="13607" spans="1:5" hidden="1">
      <c r="A13607">
        <v>2012</v>
      </c>
      <c r="B13607" t="s">
        <v>90</v>
      </c>
      <c r="C13607" t="s">
        <v>81</v>
      </c>
      <c r="D13607" t="s">
        <v>41</v>
      </c>
      <c r="E13607">
        <v>4775</v>
      </c>
    </row>
    <row r="13608" spans="1:5" hidden="1">
      <c r="A13608">
        <v>2012</v>
      </c>
      <c r="B13608" t="s">
        <v>90</v>
      </c>
      <c r="C13608" t="s">
        <v>81</v>
      </c>
      <c r="D13608" t="s">
        <v>42</v>
      </c>
      <c r="E13608">
        <v>0</v>
      </c>
    </row>
    <row r="13609" spans="1:5" hidden="1">
      <c r="A13609">
        <v>2012</v>
      </c>
      <c r="B13609" t="s">
        <v>90</v>
      </c>
      <c r="C13609" t="s">
        <v>81</v>
      </c>
      <c r="D13609" t="s">
        <v>43</v>
      </c>
      <c r="E13609">
        <v>5326</v>
      </c>
    </row>
    <row r="13610" spans="1:5" hidden="1">
      <c r="A13610">
        <v>2012</v>
      </c>
      <c r="B13610" t="s">
        <v>90</v>
      </c>
      <c r="C13610" t="s">
        <v>81</v>
      </c>
      <c r="D13610" t="s">
        <v>44</v>
      </c>
      <c r="E13610">
        <v>0</v>
      </c>
    </row>
    <row r="13611" spans="1:5" hidden="1">
      <c r="A13611">
        <v>2012</v>
      </c>
      <c r="B13611" t="s">
        <v>90</v>
      </c>
      <c r="C13611" t="s">
        <v>81</v>
      </c>
      <c r="D13611" t="s">
        <v>48</v>
      </c>
      <c r="E13611">
        <v>50757</v>
      </c>
    </row>
    <row r="13612" spans="1:5" hidden="1">
      <c r="A13612">
        <v>2012</v>
      </c>
      <c r="B13612" t="s">
        <v>90</v>
      </c>
      <c r="C13612" t="s">
        <v>81</v>
      </c>
      <c r="D13612" t="s">
        <v>49</v>
      </c>
      <c r="E13612">
        <v>50757</v>
      </c>
    </row>
    <row r="13613" spans="1:5" hidden="1">
      <c r="A13613">
        <v>2012</v>
      </c>
      <c r="B13613" t="s">
        <v>90</v>
      </c>
      <c r="C13613" t="s">
        <v>81</v>
      </c>
      <c r="D13613" t="s">
        <v>50</v>
      </c>
      <c r="E13613">
        <v>0</v>
      </c>
    </row>
    <row r="13614" spans="1:5" hidden="1">
      <c r="A13614">
        <v>2012</v>
      </c>
      <c r="B13614" t="s">
        <v>90</v>
      </c>
      <c r="C13614" t="s">
        <v>81</v>
      </c>
      <c r="D13614" t="s">
        <v>51</v>
      </c>
      <c r="E13614">
        <v>50757</v>
      </c>
    </row>
    <row r="13615" spans="1:5" hidden="1">
      <c r="A13615">
        <v>2012</v>
      </c>
      <c r="B13615" t="s">
        <v>90</v>
      </c>
      <c r="C13615" t="s">
        <v>81</v>
      </c>
      <c r="D13615" t="s">
        <v>52</v>
      </c>
      <c r="E13615">
        <v>0</v>
      </c>
    </row>
    <row r="13616" spans="1:5" hidden="1">
      <c r="A13616">
        <v>2012</v>
      </c>
      <c r="B13616" t="s">
        <v>90</v>
      </c>
      <c r="C13616" t="s">
        <v>81</v>
      </c>
      <c r="D13616" t="s">
        <v>53</v>
      </c>
      <c r="E13616">
        <v>0</v>
      </c>
    </row>
    <row r="13617" spans="1:6" hidden="1">
      <c r="A13617">
        <v>2012</v>
      </c>
      <c r="B13617" t="s">
        <v>90</v>
      </c>
      <c r="C13617" t="s">
        <v>81</v>
      </c>
      <c r="D13617" t="s">
        <v>54</v>
      </c>
      <c r="E13617">
        <v>0</v>
      </c>
    </row>
    <row r="13618" spans="1:6" hidden="1">
      <c r="A13618">
        <v>2012</v>
      </c>
      <c r="B13618" t="s">
        <v>90</v>
      </c>
      <c r="C13618" t="s">
        <v>81</v>
      </c>
      <c r="D13618" t="s">
        <v>59</v>
      </c>
      <c r="E13618">
        <v>258055</v>
      </c>
    </row>
    <row r="13619" spans="1:6" hidden="1">
      <c r="A13619">
        <v>2012</v>
      </c>
      <c r="B13619" t="s">
        <v>90</v>
      </c>
      <c r="C13619" t="s">
        <v>81</v>
      </c>
      <c r="D13619" t="s">
        <v>61</v>
      </c>
      <c r="E13619">
        <v>118929</v>
      </c>
    </row>
    <row r="13620" spans="1:6" hidden="1">
      <c r="A13620">
        <v>2012</v>
      </c>
      <c r="B13620" t="s">
        <v>90</v>
      </c>
      <c r="C13620" t="s">
        <v>81</v>
      </c>
      <c r="D13620" t="s">
        <v>64</v>
      </c>
      <c r="E13620">
        <v>139126</v>
      </c>
    </row>
    <row r="13621" spans="1:6" hidden="1">
      <c r="A13621">
        <v>2012</v>
      </c>
      <c r="B13621" t="s">
        <v>90</v>
      </c>
      <c r="C13621" t="s">
        <v>81</v>
      </c>
      <c r="D13621" t="s">
        <v>67</v>
      </c>
      <c r="E13621">
        <v>366900</v>
      </c>
    </row>
    <row r="13622" spans="1:6" hidden="1">
      <c r="A13622">
        <v>2012</v>
      </c>
      <c r="B13622" t="s">
        <v>90</v>
      </c>
      <c r="C13622" t="s">
        <v>81</v>
      </c>
      <c r="D13622" t="s">
        <v>69</v>
      </c>
      <c r="E13622">
        <v>346001</v>
      </c>
    </row>
    <row r="13623" spans="1:6" hidden="1">
      <c r="A13623">
        <v>2012</v>
      </c>
      <c r="B13623" t="s">
        <v>90</v>
      </c>
      <c r="C13623" t="s">
        <v>81</v>
      </c>
      <c r="D13623" t="s">
        <v>70</v>
      </c>
      <c r="E13623">
        <v>20899</v>
      </c>
    </row>
    <row r="13624" spans="1:6" hidden="1">
      <c r="A13624">
        <v>2012</v>
      </c>
      <c r="B13624" t="s">
        <v>90</v>
      </c>
      <c r="C13624" t="s">
        <v>81</v>
      </c>
      <c r="D13624" t="s">
        <v>86</v>
      </c>
      <c r="E13624">
        <v>34295796</v>
      </c>
    </row>
    <row r="13625" spans="1:6" hidden="1">
      <c r="A13625">
        <v>2012</v>
      </c>
      <c r="B13625" t="s">
        <v>90</v>
      </c>
      <c r="C13625" t="s">
        <v>81</v>
      </c>
      <c r="D13625" t="s">
        <v>87</v>
      </c>
      <c r="E13625">
        <v>34157356</v>
      </c>
    </row>
    <row r="13626" spans="1:6" hidden="1">
      <c r="A13626">
        <v>2012</v>
      </c>
      <c r="B13626" t="s">
        <v>90</v>
      </c>
      <c r="C13626" t="s">
        <v>81</v>
      </c>
      <c r="D13626" t="s">
        <v>88</v>
      </c>
      <c r="E13626">
        <v>138439</v>
      </c>
    </row>
    <row r="13627" spans="1:6" hidden="1">
      <c r="A13627">
        <v>2012</v>
      </c>
      <c r="B13627" t="s">
        <v>90</v>
      </c>
      <c r="C13627" t="s">
        <v>81</v>
      </c>
      <c r="D13627" t="s">
        <v>77</v>
      </c>
      <c r="E13627">
        <v>2687492</v>
      </c>
    </row>
    <row r="13628" spans="1:6" hidden="1">
      <c r="A13628">
        <v>2012</v>
      </c>
      <c r="B13628" t="s">
        <v>97</v>
      </c>
      <c r="C13628" t="s">
        <v>7</v>
      </c>
      <c r="D13628" t="s">
        <v>263</v>
      </c>
      <c r="E13628">
        <v>-26302</v>
      </c>
    </row>
    <row r="13629" spans="1:6" hidden="1">
      <c r="A13629">
        <v>2012</v>
      </c>
      <c r="B13629" t="s">
        <v>97</v>
      </c>
      <c r="C13629" t="s">
        <v>7</v>
      </c>
      <c r="D13629" t="s">
        <v>8</v>
      </c>
      <c r="E13629">
        <v>0</v>
      </c>
      <c r="F13629">
        <v>20</v>
      </c>
    </row>
    <row r="13630" spans="1:6" hidden="1">
      <c r="A13630">
        <v>2012</v>
      </c>
      <c r="B13630" t="s">
        <v>97</v>
      </c>
      <c r="C13630" t="s">
        <v>7</v>
      </c>
      <c r="D13630" t="s">
        <v>9</v>
      </c>
      <c r="E13630">
        <v>0</v>
      </c>
      <c r="F13630">
        <v>20</v>
      </c>
    </row>
    <row r="13631" spans="1:6" hidden="1">
      <c r="A13631">
        <v>2012</v>
      </c>
      <c r="B13631" t="s">
        <v>97</v>
      </c>
      <c r="C13631" t="s">
        <v>10</v>
      </c>
      <c r="D13631" t="s">
        <v>11</v>
      </c>
      <c r="E13631">
        <v>17679</v>
      </c>
    </row>
    <row r="13632" spans="1:6" hidden="1">
      <c r="A13632">
        <v>2012</v>
      </c>
      <c r="B13632" t="s">
        <v>97</v>
      </c>
      <c r="C13632" t="s">
        <v>10</v>
      </c>
      <c r="D13632" t="s">
        <v>91</v>
      </c>
      <c r="E13632">
        <v>815147</v>
      </c>
    </row>
    <row r="13633" spans="1:5" hidden="1">
      <c r="A13633">
        <v>2012</v>
      </c>
      <c r="B13633" t="s">
        <v>97</v>
      </c>
      <c r="C13633" t="s">
        <v>10</v>
      </c>
      <c r="D13633" t="s">
        <v>92</v>
      </c>
      <c r="E13633">
        <v>711625</v>
      </c>
    </row>
    <row r="13634" spans="1:5" hidden="1">
      <c r="A13634">
        <v>2012</v>
      </c>
      <c r="B13634" t="s">
        <v>97</v>
      </c>
      <c r="C13634" t="s">
        <v>10</v>
      </c>
      <c r="D13634" t="s">
        <v>14</v>
      </c>
      <c r="E13634">
        <v>390075</v>
      </c>
    </row>
    <row r="13635" spans="1:5" hidden="1">
      <c r="A13635">
        <v>2012</v>
      </c>
      <c r="B13635" t="s">
        <v>97</v>
      </c>
      <c r="C13635" t="s">
        <v>10</v>
      </c>
      <c r="D13635" t="s">
        <v>17</v>
      </c>
      <c r="E13635">
        <v>478286</v>
      </c>
    </row>
    <row r="13636" spans="1:5" hidden="1">
      <c r="A13636">
        <v>2012</v>
      </c>
      <c r="B13636" t="s">
        <v>97</v>
      </c>
      <c r="C13636" t="s">
        <v>10</v>
      </c>
      <c r="D13636" t="s">
        <v>18</v>
      </c>
      <c r="E13636">
        <v>266958</v>
      </c>
    </row>
    <row r="13637" spans="1:5" hidden="1">
      <c r="A13637">
        <v>2012</v>
      </c>
      <c r="B13637" t="s">
        <v>97</v>
      </c>
      <c r="C13637" t="s">
        <v>10</v>
      </c>
      <c r="D13637" t="s">
        <v>19</v>
      </c>
      <c r="E13637">
        <v>341596</v>
      </c>
    </row>
    <row r="13638" spans="1:5" hidden="1">
      <c r="A13638">
        <v>2012</v>
      </c>
      <c r="B13638" t="s">
        <v>97</v>
      </c>
      <c r="C13638" t="s">
        <v>10</v>
      </c>
      <c r="D13638" t="s">
        <v>21</v>
      </c>
      <c r="E13638">
        <v>121201</v>
      </c>
    </row>
    <row r="13639" spans="1:5" hidden="1">
      <c r="A13639">
        <v>2012</v>
      </c>
      <c r="B13639" t="s">
        <v>97</v>
      </c>
      <c r="C13639" t="s">
        <v>10</v>
      </c>
      <c r="D13639" t="s">
        <v>22</v>
      </c>
      <c r="E13639">
        <v>77498</v>
      </c>
    </row>
    <row r="13640" spans="1:5" hidden="1">
      <c r="A13640">
        <v>2012</v>
      </c>
      <c r="B13640" t="s">
        <v>97</v>
      </c>
      <c r="C13640" t="s">
        <v>23</v>
      </c>
      <c r="D13640" t="s">
        <v>24</v>
      </c>
      <c r="E13640">
        <v>377398</v>
      </c>
    </row>
    <row r="13641" spans="1:5" hidden="1">
      <c r="A13641">
        <v>2012</v>
      </c>
      <c r="B13641" t="s">
        <v>97</v>
      </c>
      <c r="C13641" t="s">
        <v>23</v>
      </c>
      <c r="D13641" t="s">
        <v>25</v>
      </c>
      <c r="E13641">
        <v>296596</v>
      </c>
    </row>
    <row r="13642" spans="1:5" hidden="1">
      <c r="A13642">
        <v>2012</v>
      </c>
      <c r="B13642" t="s">
        <v>97</v>
      </c>
      <c r="C13642" t="s">
        <v>23</v>
      </c>
      <c r="D13642" t="s">
        <v>26</v>
      </c>
      <c r="E13642">
        <v>80802</v>
      </c>
    </row>
    <row r="13643" spans="1:5" hidden="1">
      <c r="A13643">
        <v>2012</v>
      </c>
      <c r="B13643" t="s">
        <v>97</v>
      </c>
      <c r="C13643" t="s">
        <v>23</v>
      </c>
      <c r="D13643" t="s">
        <v>27</v>
      </c>
      <c r="E13643">
        <v>47674</v>
      </c>
    </row>
    <row r="13644" spans="1:5" hidden="1">
      <c r="A13644">
        <v>2012</v>
      </c>
      <c r="B13644" t="s">
        <v>97</v>
      </c>
      <c r="C13644" t="s">
        <v>23</v>
      </c>
      <c r="D13644" t="s">
        <v>29</v>
      </c>
      <c r="E13644">
        <v>47674</v>
      </c>
    </row>
    <row r="13645" spans="1:5" hidden="1">
      <c r="A13645">
        <v>2012</v>
      </c>
      <c r="B13645" t="s">
        <v>97</v>
      </c>
      <c r="C13645" t="s">
        <v>23</v>
      </c>
      <c r="D13645" t="s">
        <v>33</v>
      </c>
      <c r="E13645">
        <v>885140</v>
      </c>
    </row>
    <row r="13646" spans="1:5" hidden="1">
      <c r="A13646">
        <v>2012</v>
      </c>
      <c r="B13646" t="s">
        <v>97</v>
      </c>
      <c r="C13646" t="s">
        <v>23</v>
      </c>
      <c r="D13646" t="s">
        <v>34</v>
      </c>
      <c r="E13646">
        <v>543711</v>
      </c>
    </row>
    <row r="13647" spans="1:5" hidden="1">
      <c r="A13647">
        <v>2012</v>
      </c>
      <c r="B13647" t="s">
        <v>97</v>
      </c>
      <c r="C13647" t="s">
        <v>23</v>
      </c>
      <c r="D13647" t="s">
        <v>35</v>
      </c>
      <c r="E13647">
        <v>340273</v>
      </c>
    </row>
    <row r="13648" spans="1:5" hidden="1">
      <c r="A13648">
        <v>2012</v>
      </c>
      <c r="B13648" t="s">
        <v>97</v>
      </c>
      <c r="C13648" t="s">
        <v>23</v>
      </c>
      <c r="D13648" t="s">
        <v>36</v>
      </c>
      <c r="E13648">
        <v>32444</v>
      </c>
    </row>
    <row r="13649" spans="1:5" hidden="1">
      <c r="A13649">
        <v>2012</v>
      </c>
      <c r="B13649" t="s">
        <v>97</v>
      </c>
      <c r="C13649" t="s">
        <v>23</v>
      </c>
      <c r="D13649" t="s">
        <v>37</v>
      </c>
      <c r="E13649">
        <v>32444</v>
      </c>
    </row>
    <row r="13650" spans="1:5" hidden="1">
      <c r="A13650">
        <v>2012</v>
      </c>
      <c r="B13650" t="s">
        <v>97</v>
      </c>
      <c r="C13650" t="s">
        <v>23</v>
      </c>
      <c r="D13650" t="s">
        <v>38</v>
      </c>
      <c r="E13650">
        <v>0</v>
      </c>
    </row>
    <row r="13651" spans="1:5" hidden="1">
      <c r="A13651">
        <v>2012</v>
      </c>
      <c r="B13651" t="s">
        <v>97</v>
      </c>
      <c r="C13651" t="s">
        <v>23</v>
      </c>
      <c r="D13651" t="s">
        <v>39</v>
      </c>
      <c r="E13651">
        <v>178884</v>
      </c>
    </row>
    <row r="13652" spans="1:5" hidden="1">
      <c r="A13652">
        <v>2012</v>
      </c>
      <c r="B13652" t="s">
        <v>97</v>
      </c>
      <c r="C13652" t="s">
        <v>23</v>
      </c>
      <c r="D13652" t="s">
        <v>93</v>
      </c>
      <c r="E13652">
        <v>175914</v>
      </c>
    </row>
    <row r="13653" spans="1:5" hidden="1">
      <c r="A13653">
        <v>2012</v>
      </c>
      <c r="B13653" t="s">
        <v>97</v>
      </c>
      <c r="C13653" t="s">
        <v>23</v>
      </c>
      <c r="D13653" t="s">
        <v>94</v>
      </c>
      <c r="E13653">
        <v>2970</v>
      </c>
    </row>
    <row r="13654" spans="1:5" hidden="1">
      <c r="A13654">
        <v>2012</v>
      </c>
      <c r="B13654" t="s">
        <v>97</v>
      </c>
      <c r="C13654" t="s">
        <v>23</v>
      </c>
      <c r="D13654" t="s">
        <v>95</v>
      </c>
      <c r="E13654">
        <v>26441</v>
      </c>
    </row>
    <row r="13655" spans="1:5" hidden="1">
      <c r="A13655">
        <v>2012</v>
      </c>
      <c r="B13655" t="s">
        <v>97</v>
      </c>
      <c r="C13655" t="s">
        <v>23</v>
      </c>
      <c r="D13655" t="s">
        <v>96</v>
      </c>
      <c r="E13655">
        <v>152442</v>
      </c>
    </row>
    <row r="13656" spans="1:5" hidden="1">
      <c r="A13656">
        <v>2012</v>
      </c>
      <c r="B13656" t="s">
        <v>97</v>
      </c>
      <c r="C13656" t="s">
        <v>23</v>
      </c>
      <c r="D13656" t="s">
        <v>40</v>
      </c>
      <c r="E13656">
        <v>130101</v>
      </c>
    </row>
    <row r="13657" spans="1:5" hidden="1">
      <c r="A13657">
        <v>2012</v>
      </c>
      <c r="B13657" t="s">
        <v>97</v>
      </c>
      <c r="C13657" t="s">
        <v>23</v>
      </c>
      <c r="D13657" t="s">
        <v>41</v>
      </c>
      <c r="E13657">
        <v>6890</v>
      </c>
    </row>
    <row r="13658" spans="1:5" hidden="1">
      <c r="A13658">
        <v>2012</v>
      </c>
      <c r="B13658" t="s">
        <v>97</v>
      </c>
      <c r="C13658" t="s">
        <v>23</v>
      </c>
      <c r="D13658" t="s">
        <v>42</v>
      </c>
      <c r="E13658">
        <v>112987</v>
      </c>
    </row>
    <row r="13659" spans="1:5" hidden="1">
      <c r="A13659">
        <v>2012</v>
      </c>
      <c r="B13659" t="s">
        <v>97</v>
      </c>
      <c r="C13659" t="s">
        <v>23</v>
      </c>
      <c r="D13659" t="s">
        <v>43</v>
      </c>
      <c r="E13659">
        <v>10224</v>
      </c>
    </row>
    <row r="13660" spans="1:5" hidden="1">
      <c r="A13660">
        <v>2012</v>
      </c>
      <c r="B13660" t="s">
        <v>97</v>
      </c>
      <c r="C13660" t="s">
        <v>23</v>
      </c>
      <c r="D13660" t="s">
        <v>44</v>
      </c>
      <c r="E13660">
        <v>0</v>
      </c>
    </row>
    <row r="13661" spans="1:5" hidden="1">
      <c r="A13661">
        <v>2012</v>
      </c>
      <c r="B13661" t="s">
        <v>97</v>
      </c>
      <c r="C13661" t="s">
        <v>23</v>
      </c>
      <c r="D13661" t="s">
        <v>45</v>
      </c>
      <c r="E13661">
        <v>63622</v>
      </c>
    </row>
    <row r="13662" spans="1:5" hidden="1">
      <c r="A13662">
        <v>2012</v>
      </c>
      <c r="B13662" t="s">
        <v>97</v>
      </c>
      <c r="C13662" t="s">
        <v>23</v>
      </c>
      <c r="D13662" t="s">
        <v>46</v>
      </c>
      <c r="E13662">
        <v>63622</v>
      </c>
    </row>
    <row r="13663" spans="1:5" hidden="1">
      <c r="A13663">
        <v>2012</v>
      </c>
      <c r="B13663" t="s">
        <v>97</v>
      </c>
      <c r="C13663" t="s">
        <v>23</v>
      </c>
      <c r="D13663" t="s">
        <v>47</v>
      </c>
      <c r="E13663">
        <v>0</v>
      </c>
    </row>
    <row r="13664" spans="1:5" hidden="1">
      <c r="A13664">
        <v>2012</v>
      </c>
      <c r="B13664" t="s">
        <v>97</v>
      </c>
      <c r="C13664" t="s">
        <v>23</v>
      </c>
      <c r="D13664" t="s">
        <v>48</v>
      </c>
      <c r="E13664">
        <v>6813</v>
      </c>
    </row>
    <row r="13665" spans="1:5" hidden="1">
      <c r="A13665">
        <v>2012</v>
      </c>
      <c r="B13665" t="s">
        <v>97</v>
      </c>
      <c r="C13665" t="s">
        <v>23</v>
      </c>
      <c r="D13665" t="s">
        <v>55</v>
      </c>
      <c r="E13665">
        <v>6813</v>
      </c>
    </row>
    <row r="13666" spans="1:5" hidden="1">
      <c r="A13666">
        <v>2012</v>
      </c>
      <c r="B13666" t="s">
        <v>97</v>
      </c>
      <c r="C13666" t="s">
        <v>23</v>
      </c>
      <c r="D13666" t="s">
        <v>59</v>
      </c>
      <c r="E13666">
        <v>290883</v>
      </c>
    </row>
    <row r="13667" spans="1:5" hidden="1">
      <c r="A13667">
        <v>2012</v>
      </c>
      <c r="B13667" t="s">
        <v>97</v>
      </c>
      <c r="C13667" t="s">
        <v>23</v>
      </c>
      <c r="D13667" t="s">
        <v>60</v>
      </c>
      <c r="E13667">
        <v>310</v>
      </c>
    </row>
    <row r="13668" spans="1:5" hidden="1">
      <c r="A13668">
        <v>2012</v>
      </c>
      <c r="B13668" t="s">
        <v>97</v>
      </c>
      <c r="C13668" t="s">
        <v>23</v>
      </c>
      <c r="D13668" t="s">
        <v>61</v>
      </c>
      <c r="E13668">
        <v>198549</v>
      </c>
    </row>
    <row r="13669" spans="1:5" hidden="1">
      <c r="A13669">
        <v>2012</v>
      </c>
      <c r="B13669" t="s">
        <v>97</v>
      </c>
      <c r="C13669" t="s">
        <v>23</v>
      </c>
      <c r="D13669" t="s">
        <v>64</v>
      </c>
      <c r="E13669">
        <v>92025</v>
      </c>
    </row>
    <row r="13670" spans="1:5" hidden="1">
      <c r="A13670">
        <v>2012</v>
      </c>
      <c r="B13670" t="s">
        <v>97</v>
      </c>
      <c r="C13670" t="s">
        <v>23</v>
      </c>
      <c r="D13670" t="s">
        <v>66</v>
      </c>
      <c r="E13670">
        <v>220395</v>
      </c>
    </row>
    <row r="13671" spans="1:5" hidden="1">
      <c r="A13671">
        <v>2012</v>
      </c>
      <c r="B13671" t="s">
        <v>97</v>
      </c>
      <c r="C13671" t="s">
        <v>23</v>
      </c>
      <c r="D13671" t="s">
        <v>67</v>
      </c>
      <c r="E13671">
        <v>0</v>
      </c>
    </row>
    <row r="13672" spans="1:5" hidden="1">
      <c r="A13672">
        <v>2012</v>
      </c>
      <c r="B13672" t="s">
        <v>97</v>
      </c>
      <c r="C13672" t="s">
        <v>23</v>
      </c>
      <c r="D13672" t="s">
        <v>68</v>
      </c>
      <c r="E13672">
        <v>0</v>
      </c>
    </row>
    <row r="13673" spans="1:5" hidden="1">
      <c r="A13673">
        <v>2012</v>
      </c>
      <c r="B13673" t="s">
        <v>97</v>
      </c>
      <c r="C13673" t="s">
        <v>23</v>
      </c>
      <c r="D13673" t="s">
        <v>70</v>
      </c>
      <c r="E13673">
        <v>0</v>
      </c>
    </row>
    <row r="13674" spans="1:5" hidden="1">
      <c r="A13674">
        <v>2012</v>
      </c>
      <c r="B13674" t="s">
        <v>97</v>
      </c>
      <c r="C13674" t="s">
        <v>23</v>
      </c>
      <c r="D13674" t="s">
        <v>71</v>
      </c>
      <c r="E13674">
        <v>3715</v>
      </c>
    </row>
    <row r="13675" spans="1:5" hidden="1">
      <c r="A13675">
        <v>2012</v>
      </c>
      <c r="B13675" t="s">
        <v>97</v>
      </c>
      <c r="C13675" t="s">
        <v>23</v>
      </c>
      <c r="D13675" t="s">
        <v>72</v>
      </c>
      <c r="E13675">
        <v>616461</v>
      </c>
    </row>
    <row r="13676" spans="1:5" hidden="1">
      <c r="A13676">
        <v>2012</v>
      </c>
      <c r="B13676" t="s">
        <v>97</v>
      </c>
      <c r="C13676" t="s">
        <v>23</v>
      </c>
      <c r="D13676" t="s">
        <v>76</v>
      </c>
      <c r="E13676">
        <v>39988</v>
      </c>
    </row>
    <row r="13677" spans="1:5" hidden="1">
      <c r="A13677">
        <v>2012</v>
      </c>
      <c r="B13677" t="s">
        <v>97</v>
      </c>
      <c r="C13677" t="s">
        <v>23</v>
      </c>
      <c r="D13677" t="s">
        <v>77</v>
      </c>
      <c r="E13677">
        <v>103522</v>
      </c>
    </row>
    <row r="13678" spans="1:5" hidden="1">
      <c r="A13678">
        <v>2012</v>
      </c>
      <c r="B13678" t="s">
        <v>97</v>
      </c>
      <c r="C13678" t="s">
        <v>23</v>
      </c>
      <c r="D13678" t="s">
        <v>78</v>
      </c>
      <c r="E13678">
        <v>71435</v>
      </c>
    </row>
    <row r="13679" spans="1:5" hidden="1">
      <c r="A13679">
        <v>2012</v>
      </c>
      <c r="B13679" t="s">
        <v>97</v>
      </c>
      <c r="C13679" t="s">
        <v>23</v>
      </c>
      <c r="D13679" t="s">
        <v>79</v>
      </c>
      <c r="E13679">
        <v>-32850</v>
      </c>
    </row>
    <row r="13680" spans="1:5" hidden="1">
      <c r="A13680">
        <v>2012</v>
      </c>
      <c r="B13680" t="s">
        <v>97</v>
      </c>
      <c r="C13680" t="s">
        <v>23</v>
      </c>
      <c r="D13680" t="s">
        <v>80</v>
      </c>
      <c r="E13680">
        <v>1404</v>
      </c>
    </row>
    <row r="13681" spans="1:5" hidden="1">
      <c r="A13681">
        <v>2012</v>
      </c>
      <c r="B13681" t="s">
        <v>97</v>
      </c>
      <c r="C13681" t="s">
        <v>81</v>
      </c>
      <c r="D13681" t="s">
        <v>30</v>
      </c>
      <c r="E13681">
        <v>0</v>
      </c>
    </row>
    <row r="13682" spans="1:5" hidden="1">
      <c r="A13682">
        <v>2012</v>
      </c>
      <c r="B13682" t="s">
        <v>97</v>
      </c>
      <c r="C13682" t="s">
        <v>81</v>
      </c>
      <c r="D13682" t="s">
        <v>32</v>
      </c>
      <c r="E13682">
        <v>0</v>
      </c>
    </row>
    <row r="13683" spans="1:5" hidden="1">
      <c r="A13683">
        <v>2012</v>
      </c>
      <c r="B13683" t="s">
        <v>97</v>
      </c>
      <c r="C13683" t="s">
        <v>81</v>
      </c>
      <c r="D13683" t="s">
        <v>33</v>
      </c>
      <c r="E13683">
        <v>762024</v>
      </c>
    </row>
    <row r="13684" spans="1:5" hidden="1">
      <c r="A13684">
        <v>2012</v>
      </c>
      <c r="B13684" t="s">
        <v>97</v>
      </c>
      <c r="C13684" t="s">
        <v>81</v>
      </c>
      <c r="D13684" t="s">
        <v>34</v>
      </c>
      <c r="E13684">
        <v>733172</v>
      </c>
    </row>
    <row r="13685" spans="1:5" hidden="1">
      <c r="A13685">
        <v>2012</v>
      </c>
      <c r="B13685" t="s">
        <v>97</v>
      </c>
      <c r="C13685" t="s">
        <v>81</v>
      </c>
      <c r="D13685" t="s">
        <v>35</v>
      </c>
      <c r="E13685">
        <v>997581</v>
      </c>
    </row>
    <row r="13686" spans="1:5" hidden="1">
      <c r="A13686">
        <v>2012</v>
      </c>
      <c r="B13686" t="s">
        <v>97</v>
      </c>
      <c r="C13686" t="s">
        <v>81</v>
      </c>
      <c r="D13686" t="s">
        <v>36</v>
      </c>
      <c r="E13686">
        <v>9658</v>
      </c>
    </row>
    <row r="13687" spans="1:5" hidden="1">
      <c r="A13687">
        <v>2012</v>
      </c>
      <c r="B13687" t="s">
        <v>97</v>
      </c>
      <c r="C13687" t="s">
        <v>81</v>
      </c>
      <c r="D13687" t="s">
        <v>37</v>
      </c>
      <c r="E13687">
        <v>9658</v>
      </c>
    </row>
    <row r="13688" spans="1:5" hidden="1">
      <c r="A13688">
        <v>2012</v>
      </c>
      <c r="B13688" t="s">
        <v>97</v>
      </c>
      <c r="C13688" t="s">
        <v>81</v>
      </c>
      <c r="D13688" t="s">
        <v>38</v>
      </c>
      <c r="E13688">
        <v>0</v>
      </c>
    </row>
    <row r="13689" spans="1:5" hidden="1">
      <c r="A13689">
        <v>2012</v>
      </c>
      <c r="B13689" t="s">
        <v>97</v>
      </c>
      <c r="C13689" t="s">
        <v>81</v>
      </c>
      <c r="D13689" t="s">
        <v>39</v>
      </c>
      <c r="E13689">
        <v>13986</v>
      </c>
    </row>
    <row r="13690" spans="1:5" hidden="1">
      <c r="A13690">
        <v>2012</v>
      </c>
      <c r="B13690" t="s">
        <v>97</v>
      </c>
      <c r="C13690" t="s">
        <v>81</v>
      </c>
      <c r="D13690" t="s">
        <v>93</v>
      </c>
      <c r="E13690">
        <v>7700</v>
      </c>
    </row>
    <row r="13691" spans="1:5" hidden="1">
      <c r="A13691">
        <v>2012</v>
      </c>
      <c r="B13691" t="s">
        <v>97</v>
      </c>
      <c r="C13691" t="s">
        <v>81</v>
      </c>
      <c r="D13691" t="s">
        <v>94</v>
      </c>
      <c r="E13691">
        <v>6287</v>
      </c>
    </row>
    <row r="13692" spans="1:5" hidden="1">
      <c r="A13692">
        <v>2012</v>
      </c>
      <c r="B13692" t="s">
        <v>97</v>
      </c>
      <c r="C13692" t="s">
        <v>81</v>
      </c>
      <c r="D13692" t="s">
        <v>95</v>
      </c>
      <c r="E13692">
        <v>9334</v>
      </c>
    </row>
    <row r="13693" spans="1:5" hidden="1">
      <c r="A13693">
        <v>2012</v>
      </c>
      <c r="B13693" t="s">
        <v>97</v>
      </c>
      <c r="C13693" t="s">
        <v>81</v>
      </c>
      <c r="D13693" t="s">
        <v>96</v>
      </c>
      <c r="E13693">
        <v>4653</v>
      </c>
    </row>
    <row r="13694" spans="1:5" hidden="1">
      <c r="A13694">
        <v>2012</v>
      </c>
      <c r="B13694" t="s">
        <v>97</v>
      </c>
      <c r="C13694" t="s">
        <v>81</v>
      </c>
      <c r="D13694" t="s">
        <v>40</v>
      </c>
      <c r="E13694">
        <v>5208</v>
      </c>
    </row>
    <row r="13695" spans="1:5" hidden="1">
      <c r="A13695">
        <v>2012</v>
      </c>
      <c r="B13695" t="s">
        <v>97</v>
      </c>
      <c r="C13695" t="s">
        <v>81</v>
      </c>
      <c r="D13695" t="s">
        <v>41</v>
      </c>
      <c r="E13695">
        <v>310</v>
      </c>
    </row>
    <row r="13696" spans="1:5" hidden="1">
      <c r="A13696">
        <v>2012</v>
      </c>
      <c r="B13696" t="s">
        <v>97</v>
      </c>
      <c r="C13696" t="s">
        <v>81</v>
      </c>
      <c r="D13696" t="s">
        <v>42</v>
      </c>
      <c r="E13696">
        <v>0</v>
      </c>
    </row>
    <row r="13697" spans="1:5" hidden="1">
      <c r="A13697">
        <v>2012</v>
      </c>
      <c r="B13697" t="s">
        <v>97</v>
      </c>
      <c r="C13697" t="s">
        <v>81</v>
      </c>
      <c r="D13697" t="s">
        <v>43</v>
      </c>
      <c r="E13697">
        <v>4898</v>
      </c>
    </row>
    <row r="13698" spans="1:5" hidden="1">
      <c r="A13698">
        <v>2012</v>
      </c>
      <c r="B13698" t="s">
        <v>97</v>
      </c>
      <c r="C13698" t="s">
        <v>81</v>
      </c>
      <c r="D13698" t="s">
        <v>44</v>
      </c>
      <c r="E13698">
        <v>0</v>
      </c>
    </row>
    <row r="13699" spans="1:5" hidden="1">
      <c r="A13699">
        <v>2012</v>
      </c>
      <c r="B13699" t="s">
        <v>97</v>
      </c>
      <c r="C13699" t="s">
        <v>81</v>
      </c>
      <c r="D13699" t="s">
        <v>48</v>
      </c>
      <c r="E13699">
        <v>227208</v>
      </c>
    </row>
    <row r="13700" spans="1:5" hidden="1">
      <c r="A13700">
        <v>2012</v>
      </c>
      <c r="B13700" t="s">
        <v>97</v>
      </c>
      <c r="C13700" t="s">
        <v>81</v>
      </c>
      <c r="D13700" t="s">
        <v>49</v>
      </c>
      <c r="E13700">
        <v>227208</v>
      </c>
    </row>
    <row r="13701" spans="1:5" hidden="1">
      <c r="A13701">
        <v>2012</v>
      </c>
      <c r="B13701" t="s">
        <v>97</v>
      </c>
      <c r="C13701" t="s">
        <v>81</v>
      </c>
      <c r="D13701" t="s">
        <v>50</v>
      </c>
      <c r="E13701">
        <v>52966</v>
      </c>
    </row>
    <row r="13702" spans="1:5" hidden="1">
      <c r="A13702">
        <v>2012</v>
      </c>
      <c r="B13702" t="s">
        <v>97</v>
      </c>
      <c r="C13702" t="s">
        <v>81</v>
      </c>
      <c r="D13702" t="s">
        <v>51</v>
      </c>
      <c r="E13702">
        <v>6813</v>
      </c>
    </row>
    <row r="13703" spans="1:5" hidden="1">
      <c r="A13703">
        <v>2012</v>
      </c>
      <c r="B13703" t="s">
        <v>97</v>
      </c>
      <c r="C13703" t="s">
        <v>81</v>
      </c>
      <c r="D13703" t="s">
        <v>52</v>
      </c>
      <c r="E13703">
        <v>54441</v>
      </c>
    </row>
    <row r="13704" spans="1:5" hidden="1">
      <c r="A13704">
        <v>2012</v>
      </c>
      <c r="B13704" t="s">
        <v>97</v>
      </c>
      <c r="C13704" t="s">
        <v>81</v>
      </c>
      <c r="D13704" t="s">
        <v>53</v>
      </c>
      <c r="E13704">
        <v>112987</v>
      </c>
    </row>
    <row r="13705" spans="1:5" hidden="1">
      <c r="A13705">
        <v>2012</v>
      </c>
      <c r="B13705" t="s">
        <v>97</v>
      </c>
      <c r="C13705" t="s">
        <v>81</v>
      </c>
      <c r="D13705" t="s">
        <v>54</v>
      </c>
      <c r="E13705">
        <v>0</v>
      </c>
    </row>
    <row r="13706" spans="1:5" hidden="1">
      <c r="A13706">
        <v>2012</v>
      </c>
      <c r="B13706" t="s">
        <v>97</v>
      </c>
      <c r="C13706" t="s">
        <v>81</v>
      </c>
      <c r="D13706" t="s">
        <v>59</v>
      </c>
      <c r="E13706">
        <v>208747</v>
      </c>
    </row>
    <row r="13707" spans="1:5" hidden="1">
      <c r="A13707">
        <v>2012</v>
      </c>
      <c r="B13707" t="s">
        <v>97</v>
      </c>
      <c r="C13707" t="s">
        <v>81</v>
      </c>
      <c r="D13707" t="s">
        <v>60</v>
      </c>
      <c r="E13707">
        <v>203767</v>
      </c>
    </row>
    <row r="13708" spans="1:5" hidden="1">
      <c r="A13708">
        <v>2012</v>
      </c>
      <c r="B13708" t="s">
        <v>97</v>
      </c>
      <c r="C13708" t="s">
        <v>81</v>
      </c>
      <c r="D13708" t="s">
        <v>61</v>
      </c>
      <c r="E13708">
        <v>0</v>
      </c>
    </row>
    <row r="13709" spans="1:5" hidden="1">
      <c r="A13709">
        <v>2012</v>
      </c>
      <c r="B13709" t="s">
        <v>97</v>
      </c>
      <c r="C13709" t="s">
        <v>81</v>
      </c>
      <c r="D13709" t="s">
        <v>64</v>
      </c>
      <c r="E13709">
        <v>4980</v>
      </c>
    </row>
    <row r="13710" spans="1:5" hidden="1">
      <c r="A13710">
        <v>2012</v>
      </c>
      <c r="B13710" t="s">
        <v>97</v>
      </c>
      <c r="C13710" t="s">
        <v>81</v>
      </c>
      <c r="D13710" t="s">
        <v>67</v>
      </c>
      <c r="E13710">
        <v>0</v>
      </c>
    </row>
    <row r="13711" spans="1:5" hidden="1">
      <c r="A13711">
        <v>2012</v>
      </c>
      <c r="B13711" t="s">
        <v>97</v>
      </c>
      <c r="C13711" t="s">
        <v>81</v>
      </c>
      <c r="D13711" t="s">
        <v>69</v>
      </c>
      <c r="E13711">
        <v>0</v>
      </c>
    </row>
    <row r="13712" spans="1:5" hidden="1">
      <c r="A13712">
        <v>2012</v>
      </c>
      <c r="B13712" t="s">
        <v>97</v>
      </c>
      <c r="C13712" t="s">
        <v>81</v>
      </c>
      <c r="D13712" t="s">
        <v>70</v>
      </c>
      <c r="E13712">
        <v>0</v>
      </c>
    </row>
    <row r="13713" spans="1:6" hidden="1">
      <c r="A13713">
        <v>2012</v>
      </c>
      <c r="B13713" t="s">
        <v>97</v>
      </c>
      <c r="C13713" t="s">
        <v>81</v>
      </c>
      <c r="D13713" t="s">
        <v>86</v>
      </c>
      <c r="E13713">
        <v>1431608</v>
      </c>
    </row>
    <row r="13714" spans="1:6" hidden="1">
      <c r="A13714">
        <v>2012</v>
      </c>
      <c r="B13714" t="s">
        <v>97</v>
      </c>
      <c r="C13714" t="s">
        <v>81</v>
      </c>
      <c r="D13714" t="s">
        <v>87</v>
      </c>
      <c r="E13714">
        <v>1414523</v>
      </c>
    </row>
    <row r="13715" spans="1:6" hidden="1">
      <c r="A13715">
        <v>2012</v>
      </c>
      <c r="B13715" t="s">
        <v>97</v>
      </c>
      <c r="C13715" t="s">
        <v>81</v>
      </c>
      <c r="D13715" t="s">
        <v>88</v>
      </c>
      <c r="E13715">
        <v>17085</v>
      </c>
    </row>
    <row r="13716" spans="1:6" hidden="1">
      <c r="A13716">
        <v>2012</v>
      </c>
      <c r="B13716" t="s">
        <v>97</v>
      </c>
      <c r="C13716" t="s">
        <v>81</v>
      </c>
      <c r="D13716" t="s">
        <v>77</v>
      </c>
      <c r="E13716">
        <v>103522</v>
      </c>
    </row>
    <row r="13717" spans="1:6" hidden="1">
      <c r="A13717">
        <v>2012</v>
      </c>
      <c r="B13717" t="s">
        <v>98</v>
      </c>
      <c r="C13717" t="s">
        <v>7</v>
      </c>
      <c r="D13717" t="s">
        <v>263</v>
      </c>
      <c r="E13717">
        <v>-1775</v>
      </c>
    </row>
    <row r="13718" spans="1:6" hidden="1">
      <c r="A13718">
        <v>2012</v>
      </c>
      <c r="B13718" t="s">
        <v>98</v>
      </c>
      <c r="C13718" t="s">
        <v>7</v>
      </c>
      <c r="D13718" t="s">
        <v>8</v>
      </c>
      <c r="E13718">
        <v>191377</v>
      </c>
    </row>
    <row r="13719" spans="1:6" hidden="1">
      <c r="A13719">
        <v>2012</v>
      </c>
      <c r="B13719" t="s">
        <v>98</v>
      </c>
      <c r="C13719" t="s">
        <v>7</v>
      </c>
      <c r="D13719" t="s">
        <v>9</v>
      </c>
      <c r="E13719">
        <v>350241</v>
      </c>
    </row>
    <row r="13720" spans="1:6" hidden="1">
      <c r="A13720">
        <v>2012</v>
      </c>
      <c r="B13720" t="s">
        <v>98</v>
      </c>
      <c r="C13720" t="s">
        <v>10</v>
      </c>
      <c r="D13720" t="s">
        <v>11</v>
      </c>
      <c r="E13720">
        <v>-25963</v>
      </c>
    </row>
    <row r="13721" spans="1:6" hidden="1">
      <c r="A13721">
        <v>2012</v>
      </c>
      <c r="B13721" t="s">
        <v>98</v>
      </c>
      <c r="C13721" t="s">
        <v>10</v>
      </c>
      <c r="D13721" t="s">
        <v>91</v>
      </c>
      <c r="E13721">
        <v>2923024</v>
      </c>
    </row>
    <row r="13722" spans="1:6" hidden="1">
      <c r="A13722">
        <v>2012</v>
      </c>
      <c r="B13722" t="s">
        <v>98</v>
      </c>
      <c r="C13722" t="s">
        <v>10</v>
      </c>
      <c r="D13722" t="s">
        <v>92</v>
      </c>
      <c r="E13722">
        <v>2062090</v>
      </c>
    </row>
    <row r="13723" spans="1:6" hidden="1">
      <c r="A13723">
        <v>2012</v>
      </c>
      <c r="B13723" t="s">
        <v>98</v>
      </c>
      <c r="C13723" t="s">
        <v>10</v>
      </c>
      <c r="D13723" t="s">
        <v>14</v>
      </c>
      <c r="E13723">
        <v>860934</v>
      </c>
    </row>
    <row r="13724" spans="1:6" hidden="1">
      <c r="A13724">
        <v>2012</v>
      </c>
      <c r="B13724" t="s">
        <v>98</v>
      </c>
      <c r="C13724" t="s">
        <v>10</v>
      </c>
      <c r="D13724" t="s">
        <v>17</v>
      </c>
      <c r="E13724">
        <v>0</v>
      </c>
      <c r="F13724">
        <v>20</v>
      </c>
    </row>
    <row r="13725" spans="1:6" hidden="1">
      <c r="A13725">
        <v>2012</v>
      </c>
      <c r="B13725" t="s">
        <v>98</v>
      </c>
      <c r="C13725" t="s">
        <v>10</v>
      </c>
      <c r="D13725" t="s">
        <v>18</v>
      </c>
      <c r="E13725">
        <v>3271418</v>
      </c>
    </row>
    <row r="13726" spans="1:6" hidden="1">
      <c r="A13726">
        <v>2012</v>
      </c>
      <c r="B13726" t="s">
        <v>98</v>
      </c>
      <c r="C13726" t="s">
        <v>10</v>
      </c>
      <c r="D13726" t="s">
        <v>19</v>
      </c>
      <c r="E13726">
        <v>4156121</v>
      </c>
    </row>
    <row r="13727" spans="1:6" hidden="1">
      <c r="A13727">
        <v>2012</v>
      </c>
      <c r="B13727" t="s">
        <v>98</v>
      </c>
      <c r="C13727" t="s">
        <v>10</v>
      </c>
      <c r="D13727" t="s">
        <v>20</v>
      </c>
      <c r="E13727">
        <v>2514371</v>
      </c>
    </row>
    <row r="13728" spans="1:6" hidden="1">
      <c r="A13728">
        <v>2012</v>
      </c>
      <c r="B13728" t="s">
        <v>98</v>
      </c>
      <c r="C13728" t="s">
        <v>10</v>
      </c>
      <c r="D13728" t="s">
        <v>21</v>
      </c>
      <c r="E13728">
        <v>529607</v>
      </c>
    </row>
    <row r="13729" spans="1:5" hidden="1">
      <c r="A13729">
        <v>2012</v>
      </c>
      <c r="B13729" t="s">
        <v>98</v>
      </c>
      <c r="C13729" t="s">
        <v>10</v>
      </c>
      <c r="D13729" t="s">
        <v>22</v>
      </c>
      <c r="E13729">
        <v>-308175</v>
      </c>
    </row>
    <row r="13730" spans="1:5" hidden="1">
      <c r="A13730">
        <v>2012</v>
      </c>
      <c r="B13730" t="s">
        <v>98</v>
      </c>
      <c r="C13730" t="s">
        <v>23</v>
      </c>
      <c r="D13730" t="s">
        <v>24</v>
      </c>
      <c r="E13730">
        <v>2058424</v>
      </c>
    </row>
    <row r="13731" spans="1:5" hidden="1">
      <c r="A13731">
        <v>2012</v>
      </c>
      <c r="B13731" t="s">
        <v>98</v>
      </c>
      <c r="C13731" t="s">
        <v>23</v>
      </c>
      <c r="D13731" t="s">
        <v>25</v>
      </c>
      <c r="E13731">
        <v>1629900</v>
      </c>
    </row>
    <row r="13732" spans="1:5" hidden="1">
      <c r="A13732">
        <v>2012</v>
      </c>
      <c r="B13732" t="s">
        <v>98</v>
      </c>
      <c r="C13732" t="s">
        <v>23</v>
      </c>
      <c r="D13732" t="s">
        <v>26</v>
      </c>
      <c r="E13732">
        <v>428524</v>
      </c>
    </row>
    <row r="13733" spans="1:5" hidden="1">
      <c r="A13733">
        <v>2012</v>
      </c>
      <c r="B13733" t="s">
        <v>98</v>
      </c>
      <c r="C13733" t="s">
        <v>23</v>
      </c>
      <c r="D13733" t="s">
        <v>27</v>
      </c>
      <c r="E13733">
        <v>3666</v>
      </c>
    </row>
    <row r="13734" spans="1:5" hidden="1">
      <c r="A13734">
        <v>2012</v>
      </c>
      <c r="B13734" t="s">
        <v>98</v>
      </c>
      <c r="C13734" t="s">
        <v>23</v>
      </c>
      <c r="D13734" t="s">
        <v>29</v>
      </c>
      <c r="E13734">
        <v>3666</v>
      </c>
    </row>
    <row r="13735" spans="1:5" hidden="1">
      <c r="A13735">
        <v>2012</v>
      </c>
      <c r="B13735" t="s">
        <v>98</v>
      </c>
      <c r="C13735" t="s">
        <v>23</v>
      </c>
      <c r="D13735" t="s">
        <v>30</v>
      </c>
      <c r="E13735">
        <v>262519</v>
      </c>
    </row>
    <row r="13736" spans="1:5" hidden="1">
      <c r="A13736">
        <v>2012</v>
      </c>
      <c r="B13736" t="s">
        <v>98</v>
      </c>
      <c r="C13736" t="s">
        <v>23</v>
      </c>
      <c r="D13736" t="s">
        <v>31</v>
      </c>
      <c r="E13736">
        <v>8841</v>
      </c>
    </row>
    <row r="13737" spans="1:5" hidden="1">
      <c r="A13737">
        <v>2012</v>
      </c>
      <c r="B13737" t="s">
        <v>98</v>
      </c>
      <c r="C13737" t="s">
        <v>23</v>
      </c>
      <c r="D13737" t="s">
        <v>32</v>
      </c>
      <c r="E13737">
        <v>253678</v>
      </c>
    </row>
    <row r="13738" spans="1:5" hidden="1">
      <c r="A13738">
        <v>2012</v>
      </c>
      <c r="B13738" t="s">
        <v>98</v>
      </c>
      <c r="C13738" t="s">
        <v>23</v>
      </c>
      <c r="D13738" t="s">
        <v>33</v>
      </c>
      <c r="E13738">
        <v>368138</v>
      </c>
    </row>
    <row r="13739" spans="1:5" hidden="1">
      <c r="A13739">
        <v>2012</v>
      </c>
      <c r="B13739" t="s">
        <v>98</v>
      </c>
      <c r="C13739" t="s">
        <v>23</v>
      </c>
      <c r="D13739" t="s">
        <v>34</v>
      </c>
      <c r="E13739">
        <v>368138</v>
      </c>
    </row>
    <row r="13740" spans="1:5" hidden="1">
      <c r="A13740">
        <v>2012</v>
      </c>
      <c r="B13740" t="s">
        <v>98</v>
      </c>
      <c r="C13740" t="s">
        <v>23</v>
      </c>
      <c r="D13740" t="s">
        <v>35</v>
      </c>
      <c r="E13740">
        <v>391675</v>
      </c>
    </row>
    <row r="13741" spans="1:5" hidden="1">
      <c r="A13741">
        <v>2012</v>
      </c>
      <c r="B13741" t="s">
        <v>98</v>
      </c>
      <c r="C13741" t="s">
        <v>23</v>
      </c>
      <c r="D13741" t="s">
        <v>36</v>
      </c>
      <c r="E13741">
        <v>0</v>
      </c>
    </row>
    <row r="13742" spans="1:5" hidden="1">
      <c r="A13742">
        <v>2012</v>
      </c>
      <c r="B13742" t="s">
        <v>98</v>
      </c>
      <c r="C13742" t="s">
        <v>23</v>
      </c>
      <c r="D13742" t="s">
        <v>37</v>
      </c>
      <c r="E13742">
        <v>0</v>
      </c>
    </row>
    <row r="13743" spans="1:5" hidden="1">
      <c r="A13743">
        <v>2012</v>
      </c>
      <c r="B13743" t="s">
        <v>98</v>
      </c>
      <c r="C13743" t="s">
        <v>23</v>
      </c>
      <c r="D13743" t="s">
        <v>40</v>
      </c>
      <c r="E13743">
        <v>0</v>
      </c>
    </row>
    <row r="13744" spans="1:5" hidden="1">
      <c r="A13744">
        <v>2012</v>
      </c>
      <c r="B13744" t="s">
        <v>98</v>
      </c>
      <c r="C13744" t="s">
        <v>23</v>
      </c>
      <c r="D13744" t="s">
        <v>41</v>
      </c>
      <c r="E13744">
        <v>0</v>
      </c>
    </row>
    <row r="13745" spans="1:5" hidden="1">
      <c r="A13745">
        <v>2012</v>
      </c>
      <c r="B13745" t="s">
        <v>98</v>
      </c>
      <c r="C13745" t="s">
        <v>23</v>
      </c>
      <c r="D13745" t="s">
        <v>42</v>
      </c>
      <c r="E13745">
        <v>0</v>
      </c>
    </row>
    <row r="13746" spans="1:5" hidden="1">
      <c r="A13746">
        <v>2012</v>
      </c>
      <c r="B13746" t="s">
        <v>98</v>
      </c>
      <c r="C13746" t="s">
        <v>23</v>
      </c>
      <c r="D13746" t="s">
        <v>43</v>
      </c>
      <c r="E13746">
        <v>0</v>
      </c>
    </row>
    <row r="13747" spans="1:5" hidden="1">
      <c r="A13747">
        <v>2012</v>
      </c>
      <c r="B13747" t="s">
        <v>98</v>
      </c>
      <c r="C13747" t="s">
        <v>23</v>
      </c>
      <c r="D13747" t="s">
        <v>44</v>
      </c>
      <c r="E13747">
        <v>0</v>
      </c>
    </row>
    <row r="13748" spans="1:5" hidden="1">
      <c r="A13748">
        <v>2012</v>
      </c>
      <c r="B13748" t="s">
        <v>98</v>
      </c>
      <c r="C13748" t="s">
        <v>23</v>
      </c>
      <c r="D13748" t="s">
        <v>45</v>
      </c>
      <c r="E13748">
        <v>517</v>
      </c>
    </row>
    <row r="13749" spans="1:5" hidden="1">
      <c r="A13749">
        <v>2012</v>
      </c>
      <c r="B13749" t="s">
        <v>98</v>
      </c>
      <c r="C13749" t="s">
        <v>23</v>
      </c>
      <c r="D13749" t="s">
        <v>46</v>
      </c>
      <c r="E13749">
        <v>517</v>
      </c>
    </row>
    <row r="13750" spans="1:5" hidden="1">
      <c r="A13750">
        <v>2012</v>
      </c>
      <c r="B13750" t="s">
        <v>98</v>
      </c>
      <c r="C13750" t="s">
        <v>23</v>
      </c>
      <c r="D13750" t="s">
        <v>47</v>
      </c>
      <c r="E13750">
        <v>0</v>
      </c>
    </row>
    <row r="13751" spans="1:5" hidden="1">
      <c r="A13751">
        <v>2012</v>
      </c>
      <c r="B13751" t="s">
        <v>98</v>
      </c>
      <c r="C13751" t="s">
        <v>23</v>
      </c>
      <c r="D13751" t="s">
        <v>48</v>
      </c>
      <c r="E13751">
        <v>3890815</v>
      </c>
    </row>
    <row r="13752" spans="1:5" hidden="1">
      <c r="A13752">
        <v>2012</v>
      </c>
      <c r="B13752" t="s">
        <v>98</v>
      </c>
      <c r="C13752" t="s">
        <v>23</v>
      </c>
      <c r="D13752" t="s">
        <v>55</v>
      </c>
      <c r="E13752">
        <v>2249065</v>
      </c>
    </row>
    <row r="13753" spans="1:5" hidden="1">
      <c r="A13753">
        <v>2012</v>
      </c>
      <c r="B13753" t="s">
        <v>98</v>
      </c>
      <c r="C13753" t="s">
        <v>23</v>
      </c>
      <c r="D13753" t="s">
        <v>56</v>
      </c>
      <c r="E13753">
        <v>1641750</v>
      </c>
    </row>
    <row r="13754" spans="1:5" hidden="1">
      <c r="A13754">
        <v>2012</v>
      </c>
      <c r="B13754" t="s">
        <v>98</v>
      </c>
      <c r="C13754" t="s">
        <v>23</v>
      </c>
      <c r="D13754" t="s">
        <v>57</v>
      </c>
      <c r="E13754">
        <v>1405770</v>
      </c>
    </row>
    <row r="13755" spans="1:5" hidden="1">
      <c r="A13755">
        <v>2012</v>
      </c>
      <c r="B13755" t="s">
        <v>98</v>
      </c>
      <c r="C13755" t="s">
        <v>23</v>
      </c>
      <c r="D13755" t="s">
        <v>58</v>
      </c>
      <c r="E13755">
        <v>235980</v>
      </c>
    </row>
    <row r="13756" spans="1:5" hidden="1">
      <c r="A13756">
        <v>2012</v>
      </c>
      <c r="B13756" t="s">
        <v>98</v>
      </c>
      <c r="C13756" t="s">
        <v>23</v>
      </c>
      <c r="D13756" t="s">
        <v>59</v>
      </c>
      <c r="E13756">
        <v>738180</v>
      </c>
    </row>
    <row r="13757" spans="1:5" hidden="1">
      <c r="A13757">
        <v>2012</v>
      </c>
      <c r="B13757" t="s">
        <v>98</v>
      </c>
      <c r="C13757" t="s">
        <v>23</v>
      </c>
      <c r="D13757" t="s">
        <v>60</v>
      </c>
      <c r="E13757">
        <v>133</v>
      </c>
    </row>
    <row r="13758" spans="1:5" hidden="1">
      <c r="A13758">
        <v>2012</v>
      </c>
      <c r="B13758" t="s">
        <v>98</v>
      </c>
      <c r="C13758" t="s">
        <v>23</v>
      </c>
      <c r="D13758" t="s">
        <v>61</v>
      </c>
      <c r="E13758">
        <v>0</v>
      </c>
    </row>
    <row r="13759" spans="1:5" hidden="1">
      <c r="A13759">
        <v>2012</v>
      </c>
      <c r="B13759" t="s">
        <v>98</v>
      </c>
      <c r="C13759" t="s">
        <v>23</v>
      </c>
      <c r="D13759" t="s">
        <v>62</v>
      </c>
      <c r="E13759">
        <v>32917</v>
      </c>
    </row>
    <row r="13760" spans="1:5" hidden="1">
      <c r="A13760">
        <v>2012</v>
      </c>
      <c r="B13760" t="s">
        <v>98</v>
      </c>
      <c r="C13760" t="s">
        <v>23</v>
      </c>
      <c r="D13760" t="s">
        <v>63</v>
      </c>
      <c r="E13760">
        <v>0</v>
      </c>
    </row>
    <row r="13761" spans="1:6" hidden="1">
      <c r="A13761">
        <v>2012</v>
      </c>
      <c r="B13761" t="s">
        <v>98</v>
      </c>
      <c r="C13761" t="s">
        <v>23</v>
      </c>
      <c r="D13761" t="s">
        <v>64</v>
      </c>
      <c r="E13761">
        <v>507688</v>
      </c>
    </row>
    <row r="13762" spans="1:6" hidden="1">
      <c r="A13762">
        <v>2012</v>
      </c>
      <c r="B13762" t="s">
        <v>98</v>
      </c>
      <c r="C13762" t="s">
        <v>23</v>
      </c>
      <c r="D13762" t="s">
        <v>65</v>
      </c>
      <c r="E13762">
        <v>197442</v>
      </c>
    </row>
    <row r="13763" spans="1:6" hidden="1">
      <c r="A13763">
        <v>2012</v>
      </c>
      <c r="B13763" t="s">
        <v>98</v>
      </c>
      <c r="C13763" t="s">
        <v>23</v>
      </c>
      <c r="D13763" t="s">
        <v>66</v>
      </c>
      <c r="E13763">
        <v>0</v>
      </c>
      <c r="F13763">
        <v>90</v>
      </c>
    </row>
    <row r="13764" spans="1:6" hidden="1">
      <c r="A13764">
        <v>2012</v>
      </c>
      <c r="B13764" t="s">
        <v>98</v>
      </c>
      <c r="C13764" t="s">
        <v>23</v>
      </c>
      <c r="D13764" t="s">
        <v>67</v>
      </c>
      <c r="E13764">
        <v>78450</v>
      </c>
    </row>
    <row r="13765" spans="1:6" hidden="1">
      <c r="A13765">
        <v>2012</v>
      </c>
      <c r="B13765" t="s">
        <v>98</v>
      </c>
      <c r="C13765" t="s">
        <v>23</v>
      </c>
      <c r="D13765" t="s">
        <v>69</v>
      </c>
      <c r="E13765">
        <v>57715</v>
      </c>
    </row>
    <row r="13766" spans="1:6" hidden="1">
      <c r="A13766">
        <v>2012</v>
      </c>
      <c r="B13766" t="s">
        <v>98</v>
      </c>
      <c r="C13766" t="s">
        <v>23</v>
      </c>
      <c r="D13766" t="s">
        <v>70</v>
      </c>
      <c r="E13766">
        <v>20735</v>
      </c>
    </row>
    <row r="13767" spans="1:6" hidden="1">
      <c r="A13767">
        <v>2012</v>
      </c>
      <c r="B13767" t="s">
        <v>98</v>
      </c>
      <c r="C13767" t="s">
        <v>23</v>
      </c>
      <c r="D13767" t="s">
        <v>71</v>
      </c>
      <c r="E13767">
        <v>-6461</v>
      </c>
    </row>
    <row r="13768" spans="1:6" hidden="1">
      <c r="A13768">
        <v>2012</v>
      </c>
      <c r="B13768" t="s">
        <v>98</v>
      </c>
      <c r="C13768" t="s">
        <v>23</v>
      </c>
      <c r="D13768" t="s">
        <v>99</v>
      </c>
      <c r="E13768">
        <v>8515999</v>
      </c>
    </row>
    <row r="13769" spans="1:6" hidden="1">
      <c r="A13769">
        <v>2012</v>
      </c>
      <c r="B13769" t="s">
        <v>98</v>
      </c>
      <c r="C13769" t="s">
        <v>23</v>
      </c>
      <c r="D13769" t="s">
        <v>72</v>
      </c>
      <c r="E13769">
        <v>1377914</v>
      </c>
    </row>
    <row r="13770" spans="1:6" hidden="1">
      <c r="A13770">
        <v>2012</v>
      </c>
      <c r="B13770" t="s">
        <v>98</v>
      </c>
      <c r="C13770" t="s">
        <v>23</v>
      </c>
      <c r="D13770" t="s">
        <v>73</v>
      </c>
      <c r="E13770">
        <v>3626514</v>
      </c>
    </row>
    <row r="13771" spans="1:6" hidden="1">
      <c r="A13771">
        <v>2012</v>
      </c>
      <c r="B13771" t="s">
        <v>98</v>
      </c>
      <c r="C13771" t="s">
        <v>23</v>
      </c>
      <c r="D13771" t="s">
        <v>74</v>
      </c>
      <c r="E13771">
        <v>1641750</v>
      </c>
    </row>
    <row r="13772" spans="1:6" hidden="1">
      <c r="A13772">
        <v>2012</v>
      </c>
      <c r="B13772" t="s">
        <v>98</v>
      </c>
      <c r="C13772" t="s">
        <v>23</v>
      </c>
      <c r="D13772" t="s">
        <v>75</v>
      </c>
      <c r="E13772">
        <v>1984764</v>
      </c>
    </row>
    <row r="13773" spans="1:6" hidden="1">
      <c r="A13773">
        <v>2012</v>
      </c>
      <c r="B13773" t="s">
        <v>98</v>
      </c>
      <c r="C13773" t="s">
        <v>23</v>
      </c>
      <c r="D13773" t="s">
        <v>76</v>
      </c>
      <c r="E13773">
        <v>1149607</v>
      </c>
    </row>
    <row r="13774" spans="1:6" hidden="1">
      <c r="A13774">
        <v>2012</v>
      </c>
      <c r="B13774" t="s">
        <v>98</v>
      </c>
      <c r="C13774" t="s">
        <v>23</v>
      </c>
      <c r="D13774" t="s">
        <v>77</v>
      </c>
      <c r="E13774">
        <v>860934</v>
      </c>
    </row>
    <row r="13775" spans="1:6" hidden="1">
      <c r="A13775">
        <v>2012</v>
      </c>
      <c r="B13775" t="s">
        <v>98</v>
      </c>
      <c r="C13775" t="s">
        <v>23</v>
      </c>
      <c r="D13775" t="s">
        <v>78</v>
      </c>
      <c r="E13775">
        <v>1155293</v>
      </c>
    </row>
    <row r="13776" spans="1:6" hidden="1">
      <c r="A13776">
        <v>2012</v>
      </c>
      <c r="B13776" t="s">
        <v>98</v>
      </c>
      <c r="C13776" t="s">
        <v>23</v>
      </c>
      <c r="D13776" t="s">
        <v>79</v>
      </c>
      <c r="E13776">
        <v>-6163</v>
      </c>
    </row>
    <row r="13777" spans="1:5" hidden="1">
      <c r="A13777">
        <v>2012</v>
      </c>
      <c r="B13777" t="s">
        <v>98</v>
      </c>
      <c r="C13777" t="s">
        <v>23</v>
      </c>
      <c r="D13777" t="s">
        <v>80</v>
      </c>
      <c r="E13777">
        <v>477</v>
      </c>
    </row>
    <row r="13778" spans="1:5" hidden="1">
      <c r="A13778">
        <v>2012</v>
      </c>
      <c r="B13778" t="s">
        <v>98</v>
      </c>
      <c r="C13778" t="s">
        <v>81</v>
      </c>
      <c r="D13778" t="s">
        <v>27</v>
      </c>
      <c r="E13778">
        <v>2791454</v>
      </c>
    </row>
    <row r="13779" spans="1:5" hidden="1">
      <c r="A13779">
        <v>2012</v>
      </c>
      <c r="B13779" t="s">
        <v>98</v>
      </c>
      <c r="C13779" t="s">
        <v>81</v>
      </c>
      <c r="D13779" t="s">
        <v>28</v>
      </c>
      <c r="E13779">
        <v>2511177</v>
      </c>
    </row>
    <row r="13780" spans="1:5" hidden="1">
      <c r="A13780">
        <v>2012</v>
      </c>
      <c r="B13780" t="s">
        <v>98</v>
      </c>
      <c r="C13780" t="s">
        <v>81</v>
      </c>
      <c r="D13780" t="s">
        <v>82</v>
      </c>
      <c r="E13780">
        <v>1582251</v>
      </c>
    </row>
    <row r="13781" spans="1:5" hidden="1">
      <c r="A13781">
        <v>2012</v>
      </c>
      <c r="B13781" t="s">
        <v>98</v>
      </c>
      <c r="C13781" t="s">
        <v>81</v>
      </c>
      <c r="D13781" t="s">
        <v>83</v>
      </c>
      <c r="E13781">
        <v>908</v>
      </c>
    </row>
    <row r="13782" spans="1:5" hidden="1">
      <c r="A13782">
        <v>2012</v>
      </c>
      <c r="B13782" t="s">
        <v>98</v>
      </c>
      <c r="C13782" t="s">
        <v>81</v>
      </c>
      <c r="D13782" t="s">
        <v>84</v>
      </c>
      <c r="E13782">
        <v>928018</v>
      </c>
    </row>
    <row r="13783" spans="1:5" hidden="1">
      <c r="A13783">
        <v>2012</v>
      </c>
      <c r="B13783" t="s">
        <v>98</v>
      </c>
      <c r="C13783" t="s">
        <v>81</v>
      </c>
      <c r="D13783" t="s">
        <v>29</v>
      </c>
      <c r="E13783">
        <v>280277</v>
      </c>
    </row>
    <row r="13784" spans="1:5" hidden="1">
      <c r="A13784">
        <v>2012</v>
      </c>
      <c r="B13784" t="s">
        <v>98</v>
      </c>
      <c r="C13784" t="s">
        <v>81</v>
      </c>
      <c r="D13784" t="s">
        <v>30</v>
      </c>
      <c r="E13784">
        <v>0</v>
      </c>
    </row>
    <row r="13785" spans="1:5" hidden="1">
      <c r="A13785">
        <v>2012</v>
      </c>
      <c r="B13785" t="s">
        <v>98</v>
      </c>
      <c r="C13785" t="s">
        <v>81</v>
      </c>
      <c r="D13785" t="s">
        <v>32</v>
      </c>
      <c r="E13785">
        <v>0</v>
      </c>
    </row>
    <row r="13786" spans="1:5" hidden="1">
      <c r="A13786">
        <v>2012</v>
      </c>
      <c r="B13786" t="s">
        <v>98</v>
      </c>
      <c r="C13786" t="s">
        <v>81</v>
      </c>
      <c r="D13786" t="s">
        <v>33</v>
      </c>
      <c r="E13786">
        <v>249687</v>
      </c>
    </row>
    <row r="13787" spans="1:5" hidden="1">
      <c r="A13787">
        <v>2012</v>
      </c>
      <c r="B13787" t="s">
        <v>98</v>
      </c>
      <c r="C13787" t="s">
        <v>81</v>
      </c>
      <c r="D13787" t="s">
        <v>34</v>
      </c>
      <c r="E13787">
        <v>62757</v>
      </c>
    </row>
    <row r="13788" spans="1:5" hidden="1">
      <c r="A13788">
        <v>2012</v>
      </c>
      <c r="B13788" t="s">
        <v>98</v>
      </c>
      <c r="C13788" t="s">
        <v>81</v>
      </c>
      <c r="D13788" t="s">
        <v>35</v>
      </c>
      <c r="E13788">
        <v>58021</v>
      </c>
    </row>
    <row r="13789" spans="1:5" hidden="1">
      <c r="A13789">
        <v>2012</v>
      </c>
      <c r="B13789" t="s">
        <v>98</v>
      </c>
      <c r="C13789" t="s">
        <v>81</v>
      </c>
      <c r="D13789" t="s">
        <v>36</v>
      </c>
      <c r="E13789">
        <v>178731</v>
      </c>
    </row>
    <row r="13790" spans="1:5" hidden="1">
      <c r="A13790">
        <v>2012</v>
      </c>
      <c r="B13790" t="s">
        <v>98</v>
      </c>
      <c r="C13790" t="s">
        <v>81</v>
      </c>
      <c r="D13790" t="s">
        <v>37</v>
      </c>
      <c r="E13790">
        <v>178731</v>
      </c>
    </row>
    <row r="13791" spans="1:5" hidden="1">
      <c r="A13791">
        <v>2012</v>
      </c>
      <c r="B13791" t="s">
        <v>98</v>
      </c>
      <c r="C13791" t="s">
        <v>81</v>
      </c>
      <c r="D13791" t="s">
        <v>38</v>
      </c>
      <c r="E13791">
        <v>0</v>
      </c>
    </row>
    <row r="13792" spans="1:5" hidden="1">
      <c r="A13792">
        <v>2012</v>
      </c>
      <c r="B13792" t="s">
        <v>98</v>
      </c>
      <c r="C13792" t="s">
        <v>81</v>
      </c>
      <c r="D13792" t="s">
        <v>39</v>
      </c>
      <c r="E13792">
        <v>0</v>
      </c>
    </row>
    <row r="13793" spans="1:6" hidden="1">
      <c r="A13793">
        <v>2012</v>
      </c>
      <c r="B13793" t="s">
        <v>98</v>
      </c>
      <c r="C13793" t="s">
        <v>81</v>
      </c>
      <c r="D13793" t="s">
        <v>40</v>
      </c>
      <c r="E13793">
        <v>133</v>
      </c>
    </row>
    <row r="13794" spans="1:6" hidden="1">
      <c r="A13794">
        <v>2012</v>
      </c>
      <c r="B13794" t="s">
        <v>98</v>
      </c>
      <c r="C13794" t="s">
        <v>81</v>
      </c>
      <c r="D13794" t="s">
        <v>41</v>
      </c>
      <c r="E13794">
        <v>133</v>
      </c>
    </row>
    <row r="13795" spans="1:6" hidden="1">
      <c r="A13795">
        <v>2012</v>
      </c>
      <c r="B13795" t="s">
        <v>98</v>
      </c>
      <c r="C13795" t="s">
        <v>81</v>
      </c>
      <c r="D13795" t="s">
        <v>42</v>
      </c>
      <c r="E13795">
        <v>0</v>
      </c>
    </row>
    <row r="13796" spans="1:6" hidden="1">
      <c r="A13796">
        <v>2012</v>
      </c>
      <c r="B13796" t="s">
        <v>98</v>
      </c>
      <c r="C13796" t="s">
        <v>81</v>
      </c>
      <c r="D13796" t="s">
        <v>43</v>
      </c>
      <c r="E13796">
        <v>0</v>
      </c>
      <c r="F13796">
        <v>90</v>
      </c>
    </row>
    <row r="13797" spans="1:6" hidden="1">
      <c r="A13797">
        <v>2012</v>
      </c>
      <c r="B13797" t="s">
        <v>98</v>
      </c>
      <c r="C13797" t="s">
        <v>81</v>
      </c>
      <c r="D13797" t="s">
        <v>44</v>
      </c>
      <c r="E13797">
        <v>8066</v>
      </c>
    </row>
    <row r="13798" spans="1:6" hidden="1">
      <c r="A13798">
        <v>2012</v>
      </c>
      <c r="B13798" t="s">
        <v>98</v>
      </c>
      <c r="C13798" t="s">
        <v>81</v>
      </c>
      <c r="D13798" t="s">
        <v>45</v>
      </c>
      <c r="E13798">
        <v>1657012</v>
      </c>
    </row>
    <row r="13799" spans="1:6" hidden="1">
      <c r="A13799">
        <v>2012</v>
      </c>
      <c r="B13799" t="s">
        <v>98</v>
      </c>
      <c r="C13799" t="s">
        <v>81</v>
      </c>
      <c r="D13799" t="s">
        <v>46</v>
      </c>
      <c r="E13799">
        <v>1612112</v>
      </c>
    </row>
    <row r="13800" spans="1:6" hidden="1">
      <c r="A13800">
        <v>2012</v>
      </c>
      <c r="B13800" t="s">
        <v>98</v>
      </c>
      <c r="C13800" t="s">
        <v>81</v>
      </c>
      <c r="D13800" t="s">
        <v>47</v>
      </c>
      <c r="E13800">
        <v>44900</v>
      </c>
    </row>
    <row r="13801" spans="1:6" hidden="1">
      <c r="A13801">
        <v>2012</v>
      </c>
      <c r="B13801" t="s">
        <v>98</v>
      </c>
      <c r="C13801" t="s">
        <v>81</v>
      </c>
      <c r="D13801" t="s">
        <v>48</v>
      </c>
      <c r="E13801">
        <v>1948499</v>
      </c>
    </row>
    <row r="13802" spans="1:6" hidden="1">
      <c r="A13802">
        <v>2012</v>
      </c>
      <c r="B13802" t="s">
        <v>98</v>
      </c>
      <c r="C13802" t="s">
        <v>81</v>
      </c>
      <c r="D13802" t="s">
        <v>49</v>
      </c>
      <c r="E13802">
        <v>1948499</v>
      </c>
    </row>
    <row r="13803" spans="1:6" hidden="1">
      <c r="A13803">
        <v>2012</v>
      </c>
      <c r="B13803" t="s">
        <v>98</v>
      </c>
      <c r="C13803" t="s">
        <v>81</v>
      </c>
      <c r="D13803" t="s">
        <v>50</v>
      </c>
      <c r="E13803">
        <v>1331148</v>
      </c>
    </row>
    <row r="13804" spans="1:6" hidden="1">
      <c r="A13804">
        <v>2012</v>
      </c>
      <c r="B13804" t="s">
        <v>98</v>
      </c>
      <c r="C13804" t="s">
        <v>81</v>
      </c>
      <c r="D13804" t="s">
        <v>51</v>
      </c>
      <c r="E13804">
        <v>45656</v>
      </c>
    </row>
    <row r="13805" spans="1:6" hidden="1">
      <c r="A13805">
        <v>2012</v>
      </c>
      <c r="B13805" t="s">
        <v>98</v>
      </c>
      <c r="C13805" t="s">
        <v>81</v>
      </c>
      <c r="D13805" t="s">
        <v>52</v>
      </c>
      <c r="E13805">
        <v>571695</v>
      </c>
    </row>
    <row r="13806" spans="1:6" hidden="1">
      <c r="A13806">
        <v>2012</v>
      </c>
      <c r="B13806" t="s">
        <v>98</v>
      </c>
      <c r="C13806" t="s">
        <v>81</v>
      </c>
      <c r="D13806" t="s">
        <v>53</v>
      </c>
      <c r="E13806">
        <v>0</v>
      </c>
      <c r="F13806">
        <v>90</v>
      </c>
    </row>
    <row r="13807" spans="1:6" hidden="1">
      <c r="A13807">
        <v>2012</v>
      </c>
      <c r="B13807" t="s">
        <v>98</v>
      </c>
      <c r="C13807" t="s">
        <v>81</v>
      </c>
      <c r="D13807" t="s">
        <v>54</v>
      </c>
      <c r="E13807">
        <v>0</v>
      </c>
      <c r="F13807">
        <v>90</v>
      </c>
    </row>
    <row r="13808" spans="1:6" hidden="1">
      <c r="A13808">
        <v>2012</v>
      </c>
      <c r="B13808" t="s">
        <v>98</v>
      </c>
      <c r="C13808" t="s">
        <v>81</v>
      </c>
      <c r="D13808" t="s">
        <v>59</v>
      </c>
      <c r="E13808">
        <v>266954</v>
      </c>
    </row>
    <row r="13809" spans="1:5" hidden="1">
      <c r="A13809">
        <v>2012</v>
      </c>
      <c r="B13809" t="s">
        <v>98</v>
      </c>
      <c r="C13809" t="s">
        <v>81</v>
      </c>
      <c r="D13809" t="s">
        <v>60</v>
      </c>
      <c r="E13809">
        <v>0</v>
      </c>
    </row>
    <row r="13810" spans="1:5" hidden="1">
      <c r="A13810">
        <v>2012</v>
      </c>
      <c r="B13810" t="s">
        <v>98</v>
      </c>
      <c r="C13810" t="s">
        <v>81</v>
      </c>
      <c r="D13810" t="s">
        <v>61</v>
      </c>
      <c r="E13810">
        <v>1033</v>
      </c>
    </row>
    <row r="13811" spans="1:5" hidden="1">
      <c r="A13811">
        <v>2012</v>
      </c>
      <c r="B13811" t="s">
        <v>98</v>
      </c>
      <c r="C13811" t="s">
        <v>81</v>
      </c>
      <c r="D13811" t="s">
        <v>62</v>
      </c>
      <c r="E13811">
        <v>152492</v>
      </c>
    </row>
    <row r="13812" spans="1:5" hidden="1">
      <c r="A13812">
        <v>2012</v>
      </c>
      <c r="B13812" t="s">
        <v>98</v>
      </c>
      <c r="C13812" t="s">
        <v>81</v>
      </c>
      <c r="D13812" t="s">
        <v>64</v>
      </c>
      <c r="E13812">
        <v>113429</v>
      </c>
    </row>
    <row r="13813" spans="1:5" hidden="1">
      <c r="A13813">
        <v>2012</v>
      </c>
      <c r="B13813" t="s">
        <v>98</v>
      </c>
      <c r="C13813" t="s">
        <v>81</v>
      </c>
      <c r="D13813" t="s">
        <v>67</v>
      </c>
      <c r="E13813">
        <v>383814</v>
      </c>
    </row>
    <row r="13814" spans="1:5" hidden="1">
      <c r="A13814">
        <v>2012</v>
      </c>
      <c r="B13814" t="s">
        <v>98</v>
      </c>
      <c r="C13814" t="s">
        <v>81</v>
      </c>
      <c r="D13814" t="s">
        <v>68</v>
      </c>
      <c r="E13814">
        <v>4070</v>
      </c>
    </row>
    <row r="13815" spans="1:5" hidden="1">
      <c r="A13815">
        <v>2012</v>
      </c>
      <c r="B13815" t="s">
        <v>98</v>
      </c>
      <c r="C13815" t="s">
        <v>81</v>
      </c>
      <c r="D13815" t="s">
        <v>69</v>
      </c>
      <c r="E13815">
        <v>371991</v>
      </c>
    </row>
    <row r="13816" spans="1:5" hidden="1">
      <c r="A13816">
        <v>2012</v>
      </c>
      <c r="B13816" t="s">
        <v>98</v>
      </c>
      <c r="C13816" t="s">
        <v>81</v>
      </c>
      <c r="D13816" t="s">
        <v>70</v>
      </c>
      <c r="E13816">
        <v>7753</v>
      </c>
    </row>
    <row r="13817" spans="1:5" hidden="1">
      <c r="A13817">
        <v>2012</v>
      </c>
      <c r="B13817" t="s">
        <v>98</v>
      </c>
      <c r="C13817" t="s">
        <v>81</v>
      </c>
      <c r="D13817" t="s">
        <v>100</v>
      </c>
      <c r="E13817">
        <v>8207824</v>
      </c>
    </row>
    <row r="13818" spans="1:5" hidden="1">
      <c r="A13818">
        <v>2012</v>
      </c>
      <c r="B13818" t="s">
        <v>98</v>
      </c>
      <c r="C13818" t="s">
        <v>81</v>
      </c>
      <c r="D13818" t="s">
        <v>86</v>
      </c>
      <c r="E13818">
        <v>4300938</v>
      </c>
    </row>
    <row r="13819" spans="1:5" hidden="1">
      <c r="A13819">
        <v>2012</v>
      </c>
      <c r="B13819" t="s">
        <v>98</v>
      </c>
      <c r="C13819" t="s">
        <v>81</v>
      </c>
      <c r="D13819" t="s">
        <v>87</v>
      </c>
      <c r="E13819">
        <v>670811</v>
      </c>
    </row>
    <row r="13820" spans="1:5" hidden="1">
      <c r="A13820">
        <v>2012</v>
      </c>
      <c r="B13820" t="s">
        <v>98</v>
      </c>
      <c r="C13820" t="s">
        <v>81</v>
      </c>
      <c r="D13820" t="s">
        <v>101</v>
      </c>
      <c r="E13820">
        <v>910404</v>
      </c>
    </row>
    <row r="13821" spans="1:5" hidden="1">
      <c r="A13821">
        <v>2012</v>
      </c>
      <c r="B13821" t="s">
        <v>98</v>
      </c>
      <c r="C13821" t="s">
        <v>81</v>
      </c>
      <c r="D13821" t="s">
        <v>88</v>
      </c>
      <c r="E13821">
        <v>110766</v>
      </c>
    </row>
    <row r="13822" spans="1:5" hidden="1">
      <c r="A13822">
        <v>2012</v>
      </c>
      <c r="B13822" t="s">
        <v>98</v>
      </c>
      <c r="C13822" t="s">
        <v>81</v>
      </c>
      <c r="D13822" t="s">
        <v>89</v>
      </c>
      <c r="E13822">
        <v>3519361</v>
      </c>
    </row>
    <row r="13823" spans="1:5" hidden="1">
      <c r="A13823">
        <v>2012</v>
      </c>
      <c r="B13823" t="s">
        <v>98</v>
      </c>
      <c r="C13823" t="s">
        <v>81</v>
      </c>
      <c r="D13823" t="s">
        <v>77</v>
      </c>
      <c r="E13823">
        <v>860934</v>
      </c>
    </row>
    <row r="13824" spans="1:5" hidden="1">
      <c r="A13824">
        <v>2012</v>
      </c>
      <c r="B13824" t="s">
        <v>102</v>
      </c>
      <c r="C13824" t="s">
        <v>7</v>
      </c>
      <c r="D13824" t="s">
        <v>263</v>
      </c>
      <c r="E13824">
        <v>-306461</v>
      </c>
    </row>
    <row r="13825" spans="1:6" hidden="1">
      <c r="A13825">
        <v>2012</v>
      </c>
      <c r="B13825" t="s">
        <v>102</v>
      </c>
      <c r="C13825" t="s">
        <v>7</v>
      </c>
      <c r="D13825" t="s">
        <v>8</v>
      </c>
      <c r="E13825">
        <v>0</v>
      </c>
      <c r="F13825">
        <v>20</v>
      </c>
    </row>
    <row r="13826" spans="1:6" hidden="1">
      <c r="A13826">
        <v>2012</v>
      </c>
      <c r="B13826" t="s">
        <v>102</v>
      </c>
      <c r="C13826" t="s">
        <v>7</v>
      </c>
      <c r="D13826" t="s">
        <v>9</v>
      </c>
      <c r="E13826">
        <v>0</v>
      </c>
      <c r="F13826">
        <v>20</v>
      </c>
    </row>
    <row r="13827" spans="1:6" hidden="1">
      <c r="A13827">
        <v>2012</v>
      </c>
      <c r="B13827" t="s">
        <v>102</v>
      </c>
      <c r="C13827" t="s">
        <v>10</v>
      </c>
      <c r="D13827" t="s">
        <v>11</v>
      </c>
      <c r="E13827">
        <v>-516843</v>
      </c>
    </row>
    <row r="13828" spans="1:6" hidden="1">
      <c r="A13828">
        <v>2012</v>
      </c>
      <c r="B13828" t="s">
        <v>102</v>
      </c>
      <c r="C13828" t="s">
        <v>10</v>
      </c>
      <c r="D13828" t="s">
        <v>91</v>
      </c>
      <c r="E13828">
        <v>2025940</v>
      </c>
    </row>
    <row r="13829" spans="1:6" hidden="1">
      <c r="A13829">
        <v>2012</v>
      </c>
      <c r="B13829" t="s">
        <v>102</v>
      </c>
      <c r="C13829" t="s">
        <v>10</v>
      </c>
      <c r="D13829" t="s">
        <v>92</v>
      </c>
      <c r="E13829">
        <v>1461869</v>
      </c>
    </row>
    <row r="13830" spans="1:6" hidden="1">
      <c r="A13830">
        <v>2012</v>
      </c>
      <c r="B13830" t="s">
        <v>102</v>
      </c>
      <c r="C13830" t="s">
        <v>10</v>
      </c>
      <c r="D13830" t="s">
        <v>14</v>
      </c>
      <c r="E13830">
        <v>2259685</v>
      </c>
    </row>
    <row r="13831" spans="1:6" hidden="1">
      <c r="A13831">
        <v>2012</v>
      </c>
      <c r="B13831" t="s">
        <v>102</v>
      </c>
      <c r="C13831" t="s">
        <v>10</v>
      </c>
      <c r="D13831" t="s">
        <v>15</v>
      </c>
      <c r="E13831">
        <v>749346</v>
      </c>
    </row>
    <row r="13832" spans="1:6" hidden="1">
      <c r="A13832">
        <v>2012</v>
      </c>
      <c r="B13832" t="s">
        <v>102</v>
      </c>
      <c r="C13832" t="s">
        <v>10</v>
      </c>
      <c r="D13832" t="s">
        <v>16</v>
      </c>
      <c r="E13832">
        <v>1510339</v>
      </c>
    </row>
    <row r="13833" spans="1:6" hidden="1">
      <c r="A13833">
        <v>2012</v>
      </c>
      <c r="B13833" t="s">
        <v>102</v>
      </c>
      <c r="C13833" t="s">
        <v>10</v>
      </c>
      <c r="D13833" t="s">
        <v>17</v>
      </c>
      <c r="E13833">
        <v>0</v>
      </c>
      <c r="F13833">
        <v>20</v>
      </c>
    </row>
    <row r="13834" spans="1:6" hidden="1">
      <c r="A13834">
        <v>2012</v>
      </c>
      <c r="B13834" t="s">
        <v>102</v>
      </c>
      <c r="C13834" t="s">
        <v>10</v>
      </c>
      <c r="D13834" t="s">
        <v>18</v>
      </c>
      <c r="E13834">
        <v>12500225</v>
      </c>
    </row>
    <row r="13835" spans="1:6" hidden="1">
      <c r="A13835">
        <v>2012</v>
      </c>
      <c r="B13835" t="s">
        <v>102</v>
      </c>
      <c r="C13835" t="s">
        <v>10</v>
      </c>
      <c r="D13835" t="s">
        <v>19</v>
      </c>
      <c r="E13835">
        <v>12136685</v>
      </c>
    </row>
    <row r="13836" spans="1:6" hidden="1">
      <c r="A13836">
        <v>2012</v>
      </c>
      <c r="B13836" t="s">
        <v>102</v>
      </c>
      <c r="C13836" t="s">
        <v>10</v>
      </c>
      <c r="D13836" t="s">
        <v>20</v>
      </c>
      <c r="E13836">
        <v>14073155</v>
      </c>
    </row>
    <row r="13837" spans="1:6" hidden="1">
      <c r="A13837">
        <v>2012</v>
      </c>
      <c r="B13837" t="s">
        <v>102</v>
      </c>
      <c r="C13837" t="s">
        <v>10</v>
      </c>
      <c r="D13837" t="s">
        <v>21</v>
      </c>
      <c r="E13837">
        <v>47228</v>
      </c>
    </row>
    <row r="13838" spans="1:6" hidden="1">
      <c r="A13838">
        <v>2012</v>
      </c>
      <c r="B13838" t="s">
        <v>102</v>
      </c>
      <c r="C13838" t="s">
        <v>10</v>
      </c>
      <c r="D13838" t="s">
        <v>22</v>
      </c>
      <c r="E13838">
        <v>-729761</v>
      </c>
    </row>
    <row r="13839" spans="1:6" hidden="1">
      <c r="A13839">
        <v>2012</v>
      </c>
      <c r="B13839" t="s">
        <v>102</v>
      </c>
      <c r="C13839" t="s">
        <v>23</v>
      </c>
      <c r="D13839" t="s">
        <v>24</v>
      </c>
      <c r="E13839">
        <v>95945</v>
      </c>
    </row>
    <row r="13840" spans="1:6" hidden="1">
      <c r="A13840">
        <v>2012</v>
      </c>
      <c r="B13840" t="s">
        <v>102</v>
      </c>
      <c r="C13840" t="s">
        <v>23</v>
      </c>
      <c r="D13840" t="s">
        <v>25</v>
      </c>
      <c r="E13840">
        <v>85895</v>
      </c>
    </row>
    <row r="13841" spans="1:5" hidden="1">
      <c r="A13841">
        <v>2012</v>
      </c>
      <c r="B13841" t="s">
        <v>102</v>
      </c>
      <c r="C13841" t="s">
        <v>23</v>
      </c>
      <c r="D13841" t="s">
        <v>26</v>
      </c>
      <c r="E13841">
        <v>10049</v>
      </c>
    </row>
    <row r="13842" spans="1:5" hidden="1">
      <c r="A13842">
        <v>2012</v>
      </c>
      <c r="B13842" t="s">
        <v>102</v>
      </c>
      <c r="C13842" t="s">
        <v>23</v>
      </c>
      <c r="D13842" t="s">
        <v>27</v>
      </c>
      <c r="E13842">
        <v>17719</v>
      </c>
    </row>
    <row r="13843" spans="1:5" hidden="1">
      <c r="A13843">
        <v>2012</v>
      </c>
      <c r="B13843" t="s">
        <v>102</v>
      </c>
      <c r="C13843" t="s">
        <v>23</v>
      </c>
      <c r="D13843" t="s">
        <v>29</v>
      </c>
      <c r="E13843">
        <v>17719</v>
      </c>
    </row>
    <row r="13844" spans="1:5" hidden="1">
      <c r="A13844">
        <v>2012</v>
      </c>
      <c r="B13844" t="s">
        <v>102</v>
      </c>
      <c r="C13844" t="s">
        <v>23</v>
      </c>
      <c r="D13844" t="s">
        <v>33</v>
      </c>
      <c r="E13844">
        <v>137348</v>
      </c>
    </row>
    <row r="13845" spans="1:5" hidden="1">
      <c r="A13845">
        <v>2012</v>
      </c>
      <c r="B13845" t="s">
        <v>102</v>
      </c>
      <c r="C13845" t="s">
        <v>23</v>
      </c>
      <c r="D13845" t="s">
        <v>34</v>
      </c>
      <c r="E13845">
        <v>124388</v>
      </c>
    </row>
    <row r="13846" spans="1:5" hidden="1">
      <c r="A13846">
        <v>2012</v>
      </c>
      <c r="B13846" t="s">
        <v>102</v>
      </c>
      <c r="C13846" t="s">
        <v>23</v>
      </c>
      <c r="D13846" t="s">
        <v>35</v>
      </c>
      <c r="E13846">
        <v>270319</v>
      </c>
    </row>
    <row r="13847" spans="1:5" hidden="1">
      <c r="A13847">
        <v>2012</v>
      </c>
      <c r="B13847" t="s">
        <v>102</v>
      </c>
      <c r="C13847" t="s">
        <v>23</v>
      </c>
      <c r="D13847" t="s">
        <v>39</v>
      </c>
      <c r="E13847">
        <v>0</v>
      </c>
    </row>
    <row r="13848" spans="1:5" hidden="1">
      <c r="A13848">
        <v>2012</v>
      </c>
      <c r="B13848" t="s">
        <v>102</v>
      </c>
      <c r="C13848" t="s">
        <v>23</v>
      </c>
      <c r="D13848" t="s">
        <v>40</v>
      </c>
      <c r="E13848">
        <v>0</v>
      </c>
    </row>
    <row r="13849" spans="1:5" hidden="1">
      <c r="A13849">
        <v>2012</v>
      </c>
      <c r="B13849" t="s">
        <v>102</v>
      </c>
      <c r="C13849" t="s">
        <v>23</v>
      </c>
      <c r="D13849" t="s">
        <v>41</v>
      </c>
      <c r="E13849">
        <v>0</v>
      </c>
    </row>
    <row r="13850" spans="1:5" hidden="1">
      <c r="A13850">
        <v>2012</v>
      </c>
      <c r="B13850" t="s">
        <v>102</v>
      </c>
      <c r="C13850" t="s">
        <v>23</v>
      </c>
      <c r="D13850" t="s">
        <v>42</v>
      </c>
      <c r="E13850">
        <v>0</v>
      </c>
    </row>
    <row r="13851" spans="1:5" hidden="1">
      <c r="A13851">
        <v>2012</v>
      </c>
      <c r="B13851" t="s">
        <v>102</v>
      </c>
      <c r="C13851" t="s">
        <v>23</v>
      </c>
      <c r="D13851" t="s">
        <v>43</v>
      </c>
      <c r="E13851">
        <v>0</v>
      </c>
    </row>
    <row r="13852" spans="1:5" hidden="1">
      <c r="A13852">
        <v>2012</v>
      </c>
      <c r="B13852" t="s">
        <v>102</v>
      </c>
      <c r="C13852" t="s">
        <v>23</v>
      </c>
      <c r="D13852" t="s">
        <v>44</v>
      </c>
      <c r="E13852">
        <v>12960</v>
      </c>
    </row>
    <row r="13853" spans="1:5" hidden="1">
      <c r="A13853">
        <v>2012</v>
      </c>
      <c r="B13853" t="s">
        <v>102</v>
      </c>
      <c r="C13853" t="s">
        <v>23</v>
      </c>
      <c r="D13853" t="s">
        <v>45</v>
      </c>
      <c r="E13853">
        <v>1303180</v>
      </c>
    </row>
    <row r="13854" spans="1:5" hidden="1">
      <c r="A13854">
        <v>2012</v>
      </c>
      <c r="B13854" t="s">
        <v>102</v>
      </c>
      <c r="C13854" t="s">
        <v>23</v>
      </c>
      <c r="D13854" t="s">
        <v>46</v>
      </c>
      <c r="E13854">
        <v>1258280</v>
      </c>
    </row>
    <row r="13855" spans="1:5" hidden="1">
      <c r="A13855">
        <v>2012</v>
      </c>
      <c r="B13855" t="s">
        <v>102</v>
      </c>
      <c r="C13855" t="s">
        <v>23</v>
      </c>
      <c r="D13855" t="s">
        <v>47</v>
      </c>
      <c r="E13855">
        <v>44900</v>
      </c>
    </row>
    <row r="13856" spans="1:5" hidden="1">
      <c r="A13856">
        <v>2012</v>
      </c>
      <c r="B13856" t="s">
        <v>102</v>
      </c>
      <c r="C13856" t="s">
        <v>23</v>
      </c>
      <c r="D13856" t="s">
        <v>48</v>
      </c>
      <c r="E13856">
        <v>2227560</v>
      </c>
    </row>
    <row r="13857" spans="1:5" hidden="1">
      <c r="A13857">
        <v>2012</v>
      </c>
      <c r="B13857" t="s">
        <v>102</v>
      </c>
      <c r="C13857" t="s">
        <v>23</v>
      </c>
      <c r="D13857" t="s">
        <v>49</v>
      </c>
      <c r="E13857">
        <v>2227282</v>
      </c>
    </row>
    <row r="13858" spans="1:5" hidden="1">
      <c r="A13858">
        <v>2012</v>
      </c>
      <c r="B13858" t="s">
        <v>102</v>
      </c>
      <c r="C13858" t="s">
        <v>23</v>
      </c>
      <c r="D13858" t="s">
        <v>50</v>
      </c>
      <c r="E13858">
        <v>1384114</v>
      </c>
    </row>
    <row r="13859" spans="1:5" hidden="1">
      <c r="A13859">
        <v>2012</v>
      </c>
      <c r="B13859" t="s">
        <v>102</v>
      </c>
      <c r="C13859" t="s">
        <v>23</v>
      </c>
      <c r="D13859" t="s">
        <v>51</v>
      </c>
      <c r="E13859">
        <v>104044</v>
      </c>
    </row>
    <row r="13860" spans="1:5" hidden="1">
      <c r="A13860">
        <v>2012</v>
      </c>
      <c r="B13860" t="s">
        <v>102</v>
      </c>
      <c r="C13860" t="s">
        <v>23</v>
      </c>
      <c r="D13860" t="s">
        <v>52</v>
      </c>
      <c r="E13860">
        <v>626136</v>
      </c>
    </row>
    <row r="13861" spans="1:5" hidden="1">
      <c r="A13861">
        <v>2012</v>
      </c>
      <c r="B13861" t="s">
        <v>102</v>
      </c>
      <c r="C13861" t="s">
        <v>23</v>
      </c>
      <c r="D13861" t="s">
        <v>53</v>
      </c>
      <c r="E13861">
        <v>112987</v>
      </c>
    </row>
    <row r="13862" spans="1:5" hidden="1">
      <c r="A13862">
        <v>2012</v>
      </c>
      <c r="B13862" t="s">
        <v>102</v>
      </c>
      <c r="C13862" t="s">
        <v>23</v>
      </c>
      <c r="D13862" t="s">
        <v>54</v>
      </c>
      <c r="E13862">
        <v>0</v>
      </c>
    </row>
    <row r="13863" spans="1:5" hidden="1">
      <c r="A13863">
        <v>2012</v>
      </c>
      <c r="B13863" t="s">
        <v>102</v>
      </c>
      <c r="C13863" t="s">
        <v>23</v>
      </c>
      <c r="D13863" t="s">
        <v>55</v>
      </c>
      <c r="E13863">
        <v>278</v>
      </c>
    </row>
    <row r="13864" spans="1:5" hidden="1">
      <c r="A13864">
        <v>2012</v>
      </c>
      <c r="B13864" t="s">
        <v>102</v>
      </c>
      <c r="C13864" t="s">
        <v>23</v>
      </c>
      <c r="D13864" t="s">
        <v>59</v>
      </c>
      <c r="E13864">
        <v>370099</v>
      </c>
    </row>
    <row r="13865" spans="1:5" hidden="1">
      <c r="A13865">
        <v>2012</v>
      </c>
      <c r="B13865" t="s">
        <v>102</v>
      </c>
      <c r="C13865" t="s">
        <v>23</v>
      </c>
      <c r="D13865" t="s">
        <v>60</v>
      </c>
      <c r="E13865">
        <v>73526</v>
      </c>
    </row>
    <row r="13866" spans="1:5" hidden="1">
      <c r="A13866">
        <v>2012</v>
      </c>
      <c r="B13866" t="s">
        <v>102</v>
      </c>
      <c r="C13866" t="s">
        <v>23</v>
      </c>
      <c r="D13866" t="s">
        <v>64</v>
      </c>
      <c r="E13866">
        <v>296573</v>
      </c>
    </row>
    <row r="13867" spans="1:5" hidden="1">
      <c r="A13867">
        <v>2012</v>
      </c>
      <c r="B13867" t="s">
        <v>102</v>
      </c>
      <c r="C13867" t="s">
        <v>23</v>
      </c>
      <c r="D13867" t="s">
        <v>66</v>
      </c>
      <c r="E13867">
        <v>0</v>
      </c>
    </row>
    <row r="13868" spans="1:5" hidden="1">
      <c r="A13868">
        <v>2012</v>
      </c>
      <c r="B13868" t="s">
        <v>102</v>
      </c>
      <c r="C13868" t="s">
        <v>23</v>
      </c>
      <c r="D13868" t="s">
        <v>67</v>
      </c>
      <c r="E13868">
        <v>0</v>
      </c>
    </row>
    <row r="13869" spans="1:5" hidden="1">
      <c r="A13869">
        <v>2012</v>
      </c>
      <c r="B13869" t="s">
        <v>102</v>
      </c>
      <c r="C13869" t="s">
        <v>23</v>
      </c>
      <c r="D13869" t="s">
        <v>68</v>
      </c>
      <c r="E13869">
        <v>0</v>
      </c>
    </row>
    <row r="13870" spans="1:5" hidden="1">
      <c r="A13870">
        <v>2012</v>
      </c>
      <c r="B13870" t="s">
        <v>102</v>
      </c>
      <c r="C13870" t="s">
        <v>23</v>
      </c>
      <c r="D13870" t="s">
        <v>70</v>
      </c>
      <c r="E13870">
        <v>0</v>
      </c>
    </row>
    <row r="13871" spans="1:5" hidden="1">
      <c r="A13871">
        <v>2012</v>
      </c>
      <c r="B13871" t="s">
        <v>102</v>
      </c>
      <c r="C13871" t="s">
        <v>23</v>
      </c>
      <c r="D13871" t="s">
        <v>71</v>
      </c>
      <c r="E13871">
        <v>-28</v>
      </c>
    </row>
    <row r="13872" spans="1:5" hidden="1">
      <c r="A13872">
        <v>2012</v>
      </c>
      <c r="B13872" t="s">
        <v>102</v>
      </c>
      <c r="C13872" t="s">
        <v>23</v>
      </c>
      <c r="D13872" t="s">
        <v>72</v>
      </c>
      <c r="E13872">
        <v>2503992</v>
      </c>
    </row>
    <row r="13873" spans="1:5" hidden="1">
      <c r="A13873">
        <v>2012</v>
      </c>
      <c r="B13873" t="s">
        <v>102</v>
      </c>
      <c r="C13873" t="s">
        <v>23</v>
      </c>
      <c r="D13873" t="s">
        <v>73</v>
      </c>
      <c r="E13873">
        <v>12309852</v>
      </c>
    </row>
    <row r="13874" spans="1:5" hidden="1">
      <c r="A13874">
        <v>2012</v>
      </c>
      <c r="B13874" t="s">
        <v>102</v>
      </c>
      <c r="C13874" t="s">
        <v>23</v>
      </c>
      <c r="D13874" t="s">
        <v>74</v>
      </c>
      <c r="E13874">
        <v>12309852</v>
      </c>
    </row>
    <row r="13875" spans="1:5" hidden="1">
      <c r="A13875">
        <v>2012</v>
      </c>
      <c r="B13875" t="s">
        <v>102</v>
      </c>
      <c r="C13875" t="s">
        <v>23</v>
      </c>
      <c r="D13875" t="s">
        <v>76</v>
      </c>
      <c r="E13875">
        <v>777017</v>
      </c>
    </row>
    <row r="13876" spans="1:5" hidden="1">
      <c r="A13876">
        <v>2012</v>
      </c>
      <c r="B13876" t="s">
        <v>102</v>
      </c>
      <c r="C13876" t="s">
        <v>23</v>
      </c>
      <c r="D13876" t="s">
        <v>77</v>
      </c>
      <c r="E13876">
        <v>564071</v>
      </c>
    </row>
    <row r="13877" spans="1:5" hidden="1">
      <c r="A13877">
        <v>2012</v>
      </c>
      <c r="B13877" t="s">
        <v>102</v>
      </c>
      <c r="C13877" t="s">
        <v>23</v>
      </c>
      <c r="D13877" t="s">
        <v>78</v>
      </c>
      <c r="E13877">
        <v>774933</v>
      </c>
    </row>
    <row r="13878" spans="1:5" hidden="1">
      <c r="A13878">
        <v>2012</v>
      </c>
      <c r="B13878" t="s">
        <v>102</v>
      </c>
      <c r="C13878" t="s">
        <v>23</v>
      </c>
      <c r="D13878" t="s">
        <v>79</v>
      </c>
      <c r="E13878">
        <v>-548</v>
      </c>
    </row>
    <row r="13879" spans="1:5" hidden="1">
      <c r="A13879">
        <v>2012</v>
      </c>
      <c r="B13879" t="s">
        <v>102</v>
      </c>
      <c r="C13879" t="s">
        <v>23</v>
      </c>
      <c r="D13879" t="s">
        <v>80</v>
      </c>
      <c r="E13879">
        <v>2632</v>
      </c>
    </row>
    <row r="13880" spans="1:5" hidden="1">
      <c r="A13880">
        <v>2012</v>
      </c>
      <c r="B13880" t="s">
        <v>102</v>
      </c>
      <c r="C13880" t="s">
        <v>81</v>
      </c>
      <c r="D13880" t="s">
        <v>24</v>
      </c>
      <c r="E13880">
        <v>9267806</v>
      </c>
    </row>
    <row r="13881" spans="1:5" hidden="1">
      <c r="A13881">
        <v>2012</v>
      </c>
      <c r="B13881" t="s">
        <v>102</v>
      </c>
      <c r="C13881" t="s">
        <v>81</v>
      </c>
      <c r="D13881" t="s">
        <v>25</v>
      </c>
      <c r="E13881">
        <v>7779647</v>
      </c>
    </row>
    <row r="13882" spans="1:5" hidden="1">
      <c r="A13882">
        <v>2012</v>
      </c>
      <c r="B13882" t="s">
        <v>102</v>
      </c>
      <c r="C13882" t="s">
        <v>81</v>
      </c>
      <c r="D13882" t="s">
        <v>26</v>
      </c>
      <c r="E13882">
        <v>1488159</v>
      </c>
    </row>
    <row r="13883" spans="1:5" hidden="1">
      <c r="A13883">
        <v>2012</v>
      </c>
      <c r="B13883" t="s">
        <v>102</v>
      </c>
      <c r="C13883" t="s">
        <v>81</v>
      </c>
      <c r="D13883" t="s">
        <v>30</v>
      </c>
      <c r="E13883">
        <v>347408</v>
      </c>
    </row>
    <row r="13884" spans="1:5" hidden="1">
      <c r="A13884">
        <v>2012</v>
      </c>
      <c r="B13884" t="s">
        <v>102</v>
      </c>
      <c r="C13884" t="s">
        <v>81</v>
      </c>
      <c r="D13884" t="s">
        <v>32</v>
      </c>
      <c r="E13884">
        <v>347408</v>
      </c>
    </row>
    <row r="13885" spans="1:5" hidden="1">
      <c r="A13885">
        <v>2012</v>
      </c>
      <c r="B13885" t="s">
        <v>102</v>
      </c>
      <c r="C13885" t="s">
        <v>81</v>
      </c>
      <c r="D13885" t="s">
        <v>33</v>
      </c>
      <c r="E13885">
        <v>1110082</v>
      </c>
    </row>
    <row r="13886" spans="1:5" hidden="1">
      <c r="A13886">
        <v>2012</v>
      </c>
      <c r="B13886" t="s">
        <v>102</v>
      </c>
      <c r="C13886" t="s">
        <v>81</v>
      </c>
      <c r="D13886" t="s">
        <v>34</v>
      </c>
      <c r="E13886">
        <v>108057</v>
      </c>
    </row>
    <row r="13887" spans="1:5" hidden="1">
      <c r="A13887">
        <v>2012</v>
      </c>
      <c r="B13887" t="s">
        <v>102</v>
      </c>
      <c r="C13887" t="s">
        <v>81</v>
      </c>
      <c r="D13887" t="s">
        <v>35</v>
      </c>
      <c r="E13887">
        <v>43760</v>
      </c>
    </row>
    <row r="13888" spans="1:5" hidden="1">
      <c r="A13888">
        <v>2012</v>
      </c>
      <c r="B13888" t="s">
        <v>102</v>
      </c>
      <c r="C13888" t="s">
        <v>81</v>
      </c>
      <c r="D13888" t="s">
        <v>36</v>
      </c>
      <c r="E13888">
        <v>847751</v>
      </c>
    </row>
    <row r="13889" spans="1:5" hidden="1">
      <c r="A13889">
        <v>2012</v>
      </c>
      <c r="B13889" t="s">
        <v>102</v>
      </c>
      <c r="C13889" t="s">
        <v>81</v>
      </c>
      <c r="D13889" t="s">
        <v>37</v>
      </c>
      <c r="E13889">
        <v>186049</v>
      </c>
    </row>
    <row r="13890" spans="1:5" hidden="1">
      <c r="A13890">
        <v>2012</v>
      </c>
      <c r="B13890" t="s">
        <v>102</v>
      </c>
      <c r="C13890" t="s">
        <v>81</v>
      </c>
      <c r="D13890" t="s">
        <v>38</v>
      </c>
      <c r="E13890">
        <v>661702</v>
      </c>
    </row>
    <row r="13891" spans="1:5" hidden="1">
      <c r="A13891">
        <v>2012</v>
      </c>
      <c r="B13891" t="s">
        <v>102</v>
      </c>
      <c r="C13891" t="s">
        <v>81</v>
      </c>
      <c r="D13891" t="s">
        <v>39</v>
      </c>
      <c r="E13891">
        <v>0</v>
      </c>
    </row>
    <row r="13892" spans="1:5" hidden="1">
      <c r="A13892">
        <v>2012</v>
      </c>
      <c r="B13892" t="s">
        <v>102</v>
      </c>
      <c r="C13892" t="s">
        <v>81</v>
      </c>
      <c r="D13892" t="s">
        <v>40</v>
      </c>
      <c r="E13892">
        <v>114660</v>
      </c>
    </row>
    <row r="13893" spans="1:5" hidden="1">
      <c r="A13893">
        <v>2012</v>
      </c>
      <c r="B13893" t="s">
        <v>102</v>
      </c>
      <c r="C13893" t="s">
        <v>81</v>
      </c>
      <c r="D13893" t="s">
        <v>41</v>
      </c>
      <c r="E13893">
        <v>1672</v>
      </c>
    </row>
    <row r="13894" spans="1:5" hidden="1">
      <c r="A13894">
        <v>2012</v>
      </c>
      <c r="B13894" t="s">
        <v>102</v>
      </c>
      <c r="C13894" t="s">
        <v>81</v>
      </c>
      <c r="D13894" t="s">
        <v>42</v>
      </c>
      <c r="E13894">
        <v>112987</v>
      </c>
    </row>
    <row r="13895" spans="1:5" hidden="1">
      <c r="A13895">
        <v>2012</v>
      </c>
      <c r="B13895" t="s">
        <v>102</v>
      </c>
      <c r="C13895" t="s">
        <v>81</v>
      </c>
      <c r="D13895" t="s">
        <v>43</v>
      </c>
      <c r="E13895">
        <v>0</v>
      </c>
    </row>
    <row r="13896" spans="1:5" hidden="1">
      <c r="A13896">
        <v>2012</v>
      </c>
      <c r="B13896" t="s">
        <v>102</v>
      </c>
      <c r="C13896" t="s">
        <v>81</v>
      </c>
      <c r="D13896" t="s">
        <v>44</v>
      </c>
      <c r="E13896">
        <v>39615</v>
      </c>
    </row>
    <row r="13897" spans="1:5" hidden="1">
      <c r="A13897">
        <v>2012</v>
      </c>
      <c r="B13897" t="s">
        <v>102</v>
      </c>
      <c r="C13897" t="s">
        <v>81</v>
      </c>
      <c r="D13897" t="s">
        <v>48</v>
      </c>
      <c r="E13897">
        <v>4327905</v>
      </c>
    </row>
    <row r="13898" spans="1:5" hidden="1">
      <c r="A13898">
        <v>2012</v>
      </c>
      <c r="B13898" t="s">
        <v>102</v>
      </c>
      <c r="C13898" t="s">
        <v>81</v>
      </c>
      <c r="D13898" t="s">
        <v>49</v>
      </c>
      <c r="E13898">
        <v>278</v>
      </c>
    </row>
    <row r="13899" spans="1:5" hidden="1">
      <c r="A13899">
        <v>2012</v>
      </c>
      <c r="B13899" t="s">
        <v>102</v>
      </c>
      <c r="C13899" t="s">
        <v>81</v>
      </c>
      <c r="D13899" t="s">
        <v>50</v>
      </c>
      <c r="E13899">
        <v>0</v>
      </c>
    </row>
    <row r="13900" spans="1:5" hidden="1">
      <c r="A13900">
        <v>2012</v>
      </c>
      <c r="B13900" t="s">
        <v>102</v>
      </c>
      <c r="C13900" t="s">
        <v>81</v>
      </c>
      <c r="D13900" t="s">
        <v>51</v>
      </c>
      <c r="E13900">
        <v>278</v>
      </c>
    </row>
    <row r="13901" spans="1:5" hidden="1">
      <c r="A13901">
        <v>2012</v>
      </c>
      <c r="B13901" t="s">
        <v>102</v>
      </c>
      <c r="C13901" t="s">
        <v>81</v>
      </c>
      <c r="D13901" t="s">
        <v>52</v>
      </c>
      <c r="E13901">
        <v>0</v>
      </c>
    </row>
    <row r="13902" spans="1:5" hidden="1">
      <c r="A13902">
        <v>2012</v>
      </c>
      <c r="B13902" t="s">
        <v>102</v>
      </c>
      <c r="C13902" t="s">
        <v>81</v>
      </c>
      <c r="D13902" t="s">
        <v>53</v>
      </c>
      <c r="E13902">
        <v>0</v>
      </c>
    </row>
    <row r="13903" spans="1:5" hidden="1">
      <c r="A13903">
        <v>2012</v>
      </c>
      <c r="B13903" t="s">
        <v>102</v>
      </c>
      <c r="C13903" t="s">
        <v>81</v>
      </c>
      <c r="D13903" t="s">
        <v>54</v>
      </c>
      <c r="E13903">
        <v>0</v>
      </c>
    </row>
    <row r="13904" spans="1:5" hidden="1">
      <c r="A13904">
        <v>2012</v>
      </c>
      <c r="B13904" t="s">
        <v>102</v>
      </c>
      <c r="C13904" t="s">
        <v>81</v>
      </c>
      <c r="D13904" t="s">
        <v>55</v>
      </c>
      <c r="E13904">
        <v>2391157</v>
      </c>
    </row>
    <row r="13905" spans="1:6" hidden="1">
      <c r="A13905">
        <v>2012</v>
      </c>
      <c r="B13905" t="s">
        <v>102</v>
      </c>
      <c r="C13905" t="s">
        <v>81</v>
      </c>
      <c r="D13905" t="s">
        <v>56</v>
      </c>
      <c r="E13905">
        <v>1936469</v>
      </c>
    </row>
    <row r="13906" spans="1:6" hidden="1">
      <c r="A13906">
        <v>2012</v>
      </c>
      <c r="B13906" t="s">
        <v>102</v>
      </c>
      <c r="C13906" t="s">
        <v>81</v>
      </c>
      <c r="D13906" t="s">
        <v>57</v>
      </c>
      <c r="E13906">
        <v>1598491</v>
      </c>
    </row>
    <row r="13907" spans="1:6" hidden="1">
      <c r="A13907">
        <v>2012</v>
      </c>
      <c r="B13907" t="s">
        <v>102</v>
      </c>
      <c r="C13907" t="s">
        <v>81</v>
      </c>
      <c r="D13907" t="s">
        <v>58</v>
      </c>
      <c r="E13907">
        <v>337978</v>
      </c>
    </row>
    <row r="13908" spans="1:6" hidden="1">
      <c r="A13908">
        <v>2012</v>
      </c>
      <c r="B13908" t="s">
        <v>102</v>
      </c>
      <c r="C13908" t="s">
        <v>81</v>
      </c>
      <c r="D13908" t="s">
        <v>59</v>
      </c>
      <c r="E13908">
        <v>1145864</v>
      </c>
    </row>
    <row r="13909" spans="1:6" hidden="1">
      <c r="A13909">
        <v>2012</v>
      </c>
      <c r="B13909" t="s">
        <v>102</v>
      </c>
      <c r="C13909" t="s">
        <v>81</v>
      </c>
      <c r="D13909" t="s">
        <v>61</v>
      </c>
      <c r="E13909">
        <v>78587</v>
      </c>
    </row>
    <row r="13910" spans="1:6" hidden="1">
      <c r="A13910">
        <v>2012</v>
      </c>
      <c r="B13910" t="s">
        <v>102</v>
      </c>
      <c r="C13910" t="s">
        <v>81</v>
      </c>
      <c r="D13910" t="s">
        <v>64</v>
      </c>
      <c r="E13910">
        <v>1067277</v>
      </c>
    </row>
    <row r="13911" spans="1:6" hidden="1">
      <c r="A13911">
        <v>2012</v>
      </c>
      <c r="B13911" t="s">
        <v>102</v>
      </c>
      <c r="C13911" t="s">
        <v>81</v>
      </c>
      <c r="D13911" t="s">
        <v>66</v>
      </c>
      <c r="E13911">
        <v>220395</v>
      </c>
    </row>
    <row r="13912" spans="1:6" hidden="1">
      <c r="A13912">
        <v>2012</v>
      </c>
      <c r="B13912" t="s">
        <v>102</v>
      </c>
      <c r="C13912" t="s">
        <v>81</v>
      </c>
      <c r="D13912" t="s">
        <v>67</v>
      </c>
      <c r="E13912">
        <v>0</v>
      </c>
    </row>
    <row r="13913" spans="1:6" hidden="1">
      <c r="A13913">
        <v>2012</v>
      </c>
      <c r="B13913" t="s">
        <v>102</v>
      </c>
      <c r="C13913" t="s">
        <v>81</v>
      </c>
      <c r="D13913" t="s">
        <v>69</v>
      </c>
      <c r="E13913">
        <v>0</v>
      </c>
    </row>
    <row r="13914" spans="1:6" hidden="1">
      <c r="A13914">
        <v>2012</v>
      </c>
      <c r="B13914" t="s">
        <v>102</v>
      </c>
      <c r="C13914" t="s">
        <v>81</v>
      </c>
      <c r="D13914" t="s">
        <v>70</v>
      </c>
      <c r="E13914">
        <v>0</v>
      </c>
    </row>
    <row r="13915" spans="1:6" hidden="1">
      <c r="A13915">
        <v>2012</v>
      </c>
      <c r="B13915" t="s">
        <v>102</v>
      </c>
      <c r="C13915" t="s">
        <v>81</v>
      </c>
      <c r="D13915" t="s">
        <v>86</v>
      </c>
      <c r="E13915">
        <v>4529933</v>
      </c>
    </row>
    <row r="13916" spans="1:6" hidden="1">
      <c r="A13916">
        <v>2012</v>
      </c>
      <c r="B13916" t="s">
        <v>102</v>
      </c>
      <c r="C13916" t="s">
        <v>81</v>
      </c>
      <c r="D13916" t="s">
        <v>87</v>
      </c>
      <c r="E13916">
        <v>2892135</v>
      </c>
    </row>
    <row r="13917" spans="1:6" hidden="1">
      <c r="A13917">
        <v>2012</v>
      </c>
      <c r="B13917" t="s">
        <v>102</v>
      </c>
      <c r="C13917" t="s">
        <v>81</v>
      </c>
      <c r="D13917" t="s">
        <v>88</v>
      </c>
      <c r="E13917">
        <v>1637798</v>
      </c>
    </row>
    <row r="13918" spans="1:6" hidden="1">
      <c r="A13918">
        <v>2012</v>
      </c>
      <c r="B13918" t="s">
        <v>102</v>
      </c>
      <c r="C13918" t="s">
        <v>81</v>
      </c>
      <c r="D13918" t="s">
        <v>77</v>
      </c>
      <c r="E13918">
        <v>564071</v>
      </c>
    </row>
    <row r="13919" spans="1:6" hidden="1">
      <c r="A13919">
        <v>2012</v>
      </c>
      <c r="B13919" t="s">
        <v>103</v>
      </c>
      <c r="C13919" t="s">
        <v>7</v>
      </c>
      <c r="D13919" t="s">
        <v>263</v>
      </c>
      <c r="E13919">
        <v>-372782</v>
      </c>
    </row>
    <row r="13920" spans="1:6" hidden="1">
      <c r="A13920">
        <v>2012</v>
      </c>
      <c r="B13920" t="s">
        <v>103</v>
      </c>
      <c r="C13920" t="s">
        <v>7</v>
      </c>
      <c r="D13920" t="s">
        <v>8</v>
      </c>
      <c r="E13920">
        <v>0</v>
      </c>
      <c r="F13920">
        <v>20</v>
      </c>
    </row>
    <row r="13921" spans="1:6" hidden="1">
      <c r="A13921">
        <v>2012</v>
      </c>
      <c r="B13921" t="s">
        <v>103</v>
      </c>
      <c r="C13921" t="s">
        <v>7</v>
      </c>
      <c r="D13921" t="s">
        <v>9</v>
      </c>
      <c r="E13921">
        <v>0</v>
      </c>
      <c r="F13921">
        <v>20</v>
      </c>
    </row>
    <row r="13922" spans="1:6" hidden="1">
      <c r="A13922">
        <v>2012</v>
      </c>
      <c r="B13922" t="s">
        <v>103</v>
      </c>
      <c r="C13922" t="s">
        <v>10</v>
      </c>
      <c r="D13922" t="s">
        <v>11</v>
      </c>
      <c r="E13922">
        <v>-514831</v>
      </c>
    </row>
    <row r="13923" spans="1:6" hidden="1">
      <c r="A13923">
        <v>2012</v>
      </c>
      <c r="B13923" t="s">
        <v>103</v>
      </c>
      <c r="C13923" t="s">
        <v>10</v>
      </c>
      <c r="D13923" t="s">
        <v>91</v>
      </c>
      <c r="E13923">
        <v>2119193</v>
      </c>
    </row>
    <row r="13924" spans="1:6" hidden="1">
      <c r="A13924">
        <v>2012</v>
      </c>
      <c r="B13924" t="s">
        <v>103</v>
      </c>
      <c r="C13924" t="s">
        <v>10</v>
      </c>
      <c r="D13924" t="s">
        <v>92</v>
      </c>
      <c r="E13924">
        <v>1535097</v>
      </c>
    </row>
    <row r="13925" spans="1:6" hidden="1">
      <c r="A13925">
        <v>2012</v>
      </c>
      <c r="B13925" t="s">
        <v>103</v>
      </c>
      <c r="C13925" t="s">
        <v>10</v>
      </c>
      <c r="D13925" t="s">
        <v>14</v>
      </c>
      <c r="E13925">
        <v>2279710</v>
      </c>
    </row>
    <row r="13926" spans="1:6" hidden="1">
      <c r="A13926">
        <v>2012</v>
      </c>
      <c r="B13926" t="s">
        <v>103</v>
      </c>
      <c r="C13926" t="s">
        <v>10</v>
      </c>
      <c r="D13926" t="s">
        <v>15</v>
      </c>
      <c r="E13926">
        <v>769370</v>
      </c>
    </row>
    <row r="13927" spans="1:6" hidden="1">
      <c r="A13927">
        <v>2012</v>
      </c>
      <c r="B13927" t="s">
        <v>103</v>
      </c>
      <c r="C13927" t="s">
        <v>10</v>
      </c>
      <c r="D13927" t="s">
        <v>16</v>
      </c>
      <c r="E13927">
        <v>1510339</v>
      </c>
    </row>
    <row r="13928" spans="1:6" hidden="1">
      <c r="A13928">
        <v>2012</v>
      </c>
      <c r="B13928" t="s">
        <v>103</v>
      </c>
      <c r="C13928" t="s">
        <v>10</v>
      </c>
      <c r="D13928" t="s">
        <v>17</v>
      </c>
      <c r="E13928">
        <v>0</v>
      </c>
      <c r="F13928">
        <v>20</v>
      </c>
    </row>
    <row r="13929" spans="1:6" hidden="1">
      <c r="A13929">
        <v>2012</v>
      </c>
      <c r="B13929" t="s">
        <v>103</v>
      </c>
      <c r="C13929" t="s">
        <v>10</v>
      </c>
      <c r="D13929" t="s">
        <v>18</v>
      </c>
      <c r="E13929">
        <v>12521138</v>
      </c>
    </row>
    <row r="13930" spans="1:6" hidden="1">
      <c r="A13930">
        <v>2012</v>
      </c>
      <c r="B13930" t="s">
        <v>103</v>
      </c>
      <c r="C13930" t="s">
        <v>10</v>
      </c>
      <c r="D13930" t="s">
        <v>19</v>
      </c>
      <c r="E13930">
        <v>12453442</v>
      </c>
    </row>
    <row r="13931" spans="1:6" hidden="1">
      <c r="A13931">
        <v>2012</v>
      </c>
      <c r="B13931" t="s">
        <v>103</v>
      </c>
      <c r="C13931" t="s">
        <v>10</v>
      </c>
      <c r="D13931" t="s">
        <v>20</v>
      </c>
      <c r="E13931">
        <v>14095192</v>
      </c>
    </row>
    <row r="13932" spans="1:6" hidden="1">
      <c r="A13932">
        <v>2012</v>
      </c>
      <c r="B13932" t="s">
        <v>103</v>
      </c>
      <c r="C13932" t="s">
        <v>10</v>
      </c>
      <c r="D13932" t="s">
        <v>21</v>
      </c>
      <c r="E13932">
        <v>69265</v>
      </c>
    </row>
    <row r="13933" spans="1:6" hidden="1">
      <c r="A13933">
        <v>2012</v>
      </c>
      <c r="B13933" t="s">
        <v>103</v>
      </c>
      <c r="C13933" t="s">
        <v>10</v>
      </c>
      <c r="D13933" t="s">
        <v>22</v>
      </c>
      <c r="E13933">
        <v>-757782</v>
      </c>
    </row>
    <row r="13934" spans="1:6" hidden="1">
      <c r="A13934">
        <v>2012</v>
      </c>
      <c r="B13934" t="s">
        <v>103</v>
      </c>
      <c r="C13934" t="s">
        <v>23</v>
      </c>
      <c r="D13934" t="s">
        <v>24</v>
      </c>
      <c r="E13934">
        <v>167467</v>
      </c>
    </row>
    <row r="13935" spans="1:6" hidden="1">
      <c r="A13935">
        <v>2012</v>
      </c>
      <c r="B13935" t="s">
        <v>103</v>
      </c>
      <c r="C13935" t="s">
        <v>23</v>
      </c>
      <c r="D13935" t="s">
        <v>25</v>
      </c>
      <c r="E13935">
        <v>143788</v>
      </c>
    </row>
    <row r="13936" spans="1:6" hidden="1">
      <c r="A13936">
        <v>2012</v>
      </c>
      <c r="B13936" t="s">
        <v>103</v>
      </c>
      <c r="C13936" t="s">
        <v>23</v>
      </c>
      <c r="D13936" t="s">
        <v>26</v>
      </c>
      <c r="E13936">
        <v>23679</v>
      </c>
    </row>
    <row r="13937" spans="1:5" hidden="1">
      <c r="A13937">
        <v>2012</v>
      </c>
      <c r="B13937" t="s">
        <v>103</v>
      </c>
      <c r="C13937" t="s">
        <v>23</v>
      </c>
      <c r="D13937" t="s">
        <v>27</v>
      </c>
      <c r="E13937">
        <v>19425</v>
      </c>
    </row>
    <row r="13938" spans="1:5" hidden="1">
      <c r="A13938">
        <v>2012</v>
      </c>
      <c r="B13938" t="s">
        <v>103</v>
      </c>
      <c r="C13938" t="s">
        <v>23</v>
      </c>
      <c r="D13938" t="s">
        <v>29</v>
      </c>
      <c r="E13938">
        <v>19425</v>
      </c>
    </row>
    <row r="13939" spans="1:5" hidden="1">
      <c r="A13939">
        <v>2012</v>
      </c>
      <c r="B13939" t="s">
        <v>103</v>
      </c>
      <c r="C13939" t="s">
        <v>23</v>
      </c>
      <c r="D13939" t="s">
        <v>33</v>
      </c>
      <c r="E13939">
        <v>138522</v>
      </c>
    </row>
    <row r="13940" spans="1:5" hidden="1">
      <c r="A13940">
        <v>2012</v>
      </c>
      <c r="B13940" t="s">
        <v>103</v>
      </c>
      <c r="C13940" t="s">
        <v>23</v>
      </c>
      <c r="D13940" t="s">
        <v>34</v>
      </c>
      <c r="E13940">
        <v>125561</v>
      </c>
    </row>
    <row r="13941" spans="1:5" hidden="1">
      <c r="A13941">
        <v>2012</v>
      </c>
      <c r="B13941" t="s">
        <v>103</v>
      </c>
      <c r="C13941" t="s">
        <v>23</v>
      </c>
      <c r="D13941" t="s">
        <v>35</v>
      </c>
      <c r="E13941">
        <v>271899</v>
      </c>
    </row>
    <row r="13942" spans="1:5" hidden="1">
      <c r="A13942">
        <v>2012</v>
      </c>
      <c r="B13942" t="s">
        <v>103</v>
      </c>
      <c r="C13942" t="s">
        <v>23</v>
      </c>
      <c r="D13942" t="s">
        <v>39</v>
      </c>
      <c r="E13942">
        <v>0</v>
      </c>
    </row>
    <row r="13943" spans="1:5" hidden="1">
      <c r="A13943">
        <v>2012</v>
      </c>
      <c r="B13943" t="s">
        <v>103</v>
      </c>
      <c r="C13943" t="s">
        <v>23</v>
      </c>
      <c r="D13943" t="s">
        <v>40</v>
      </c>
      <c r="E13943">
        <v>0</v>
      </c>
    </row>
    <row r="13944" spans="1:5" hidden="1">
      <c r="A13944">
        <v>2012</v>
      </c>
      <c r="B13944" t="s">
        <v>103</v>
      </c>
      <c r="C13944" t="s">
        <v>23</v>
      </c>
      <c r="D13944" t="s">
        <v>41</v>
      </c>
      <c r="E13944">
        <v>0</v>
      </c>
    </row>
    <row r="13945" spans="1:5" hidden="1">
      <c r="A13945">
        <v>2012</v>
      </c>
      <c r="B13945" t="s">
        <v>103</v>
      </c>
      <c r="C13945" t="s">
        <v>23</v>
      </c>
      <c r="D13945" t="s">
        <v>42</v>
      </c>
      <c r="E13945">
        <v>0</v>
      </c>
    </row>
    <row r="13946" spans="1:5" hidden="1">
      <c r="A13946">
        <v>2012</v>
      </c>
      <c r="B13946" t="s">
        <v>103</v>
      </c>
      <c r="C13946" t="s">
        <v>23</v>
      </c>
      <c r="D13946" t="s">
        <v>43</v>
      </c>
      <c r="E13946">
        <v>0</v>
      </c>
    </row>
    <row r="13947" spans="1:5" hidden="1">
      <c r="A13947">
        <v>2012</v>
      </c>
      <c r="B13947" t="s">
        <v>103</v>
      </c>
      <c r="C13947" t="s">
        <v>23</v>
      </c>
      <c r="D13947" t="s">
        <v>44</v>
      </c>
      <c r="E13947">
        <v>12960</v>
      </c>
    </row>
    <row r="13948" spans="1:5" hidden="1">
      <c r="A13948">
        <v>2012</v>
      </c>
      <c r="B13948" t="s">
        <v>103</v>
      </c>
      <c r="C13948" t="s">
        <v>23</v>
      </c>
      <c r="D13948" t="s">
        <v>45</v>
      </c>
      <c r="E13948">
        <v>1303180</v>
      </c>
    </row>
    <row r="13949" spans="1:5" hidden="1">
      <c r="A13949">
        <v>2012</v>
      </c>
      <c r="B13949" t="s">
        <v>103</v>
      </c>
      <c r="C13949" t="s">
        <v>23</v>
      </c>
      <c r="D13949" t="s">
        <v>46</v>
      </c>
      <c r="E13949">
        <v>1258280</v>
      </c>
    </row>
    <row r="13950" spans="1:5" hidden="1">
      <c r="A13950">
        <v>2012</v>
      </c>
      <c r="B13950" t="s">
        <v>103</v>
      </c>
      <c r="C13950" t="s">
        <v>23</v>
      </c>
      <c r="D13950" t="s">
        <v>47</v>
      </c>
      <c r="E13950">
        <v>44900</v>
      </c>
    </row>
    <row r="13951" spans="1:5" hidden="1">
      <c r="A13951">
        <v>2012</v>
      </c>
      <c r="B13951" t="s">
        <v>103</v>
      </c>
      <c r="C13951" t="s">
        <v>23</v>
      </c>
      <c r="D13951" t="s">
        <v>48</v>
      </c>
      <c r="E13951">
        <v>2522819</v>
      </c>
    </row>
    <row r="13952" spans="1:5" hidden="1">
      <c r="A13952">
        <v>2012</v>
      </c>
      <c r="B13952" t="s">
        <v>103</v>
      </c>
      <c r="C13952" t="s">
        <v>23</v>
      </c>
      <c r="D13952" t="s">
        <v>49</v>
      </c>
      <c r="E13952">
        <v>2227282</v>
      </c>
    </row>
    <row r="13953" spans="1:5" hidden="1">
      <c r="A13953">
        <v>2012</v>
      </c>
      <c r="B13953" t="s">
        <v>103</v>
      </c>
      <c r="C13953" t="s">
        <v>23</v>
      </c>
      <c r="D13953" t="s">
        <v>50</v>
      </c>
      <c r="E13953">
        <v>1384114</v>
      </c>
    </row>
    <row r="13954" spans="1:5" hidden="1">
      <c r="A13954">
        <v>2012</v>
      </c>
      <c r="B13954" t="s">
        <v>103</v>
      </c>
      <c r="C13954" t="s">
        <v>23</v>
      </c>
      <c r="D13954" t="s">
        <v>51</v>
      </c>
      <c r="E13954">
        <v>104044</v>
      </c>
    </row>
    <row r="13955" spans="1:5" hidden="1">
      <c r="A13955">
        <v>2012</v>
      </c>
      <c r="B13955" t="s">
        <v>103</v>
      </c>
      <c r="C13955" t="s">
        <v>23</v>
      </c>
      <c r="D13955" t="s">
        <v>52</v>
      </c>
      <c r="E13955">
        <v>626136</v>
      </c>
    </row>
    <row r="13956" spans="1:5" hidden="1">
      <c r="A13956">
        <v>2012</v>
      </c>
      <c r="B13956" t="s">
        <v>103</v>
      </c>
      <c r="C13956" t="s">
        <v>23</v>
      </c>
      <c r="D13956" t="s">
        <v>53</v>
      </c>
      <c r="E13956">
        <v>112987</v>
      </c>
    </row>
    <row r="13957" spans="1:5" hidden="1">
      <c r="A13957">
        <v>2012</v>
      </c>
      <c r="B13957" t="s">
        <v>103</v>
      </c>
      <c r="C13957" t="s">
        <v>23</v>
      </c>
      <c r="D13957" t="s">
        <v>54</v>
      </c>
      <c r="E13957">
        <v>0</v>
      </c>
    </row>
    <row r="13958" spans="1:5" hidden="1">
      <c r="A13958">
        <v>2012</v>
      </c>
      <c r="B13958" t="s">
        <v>103</v>
      </c>
      <c r="C13958" t="s">
        <v>23</v>
      </c>
      <c r="D13958" t="s">
        <v>55</v>
      </c>
      <c r="E13958">
        <v>818</v>
      </c>
    </row>
    <row r="13959" spans="1:5" hidden="1">
      <c r="A13959">
        <v>2012</v>
      </c>
      <c r="B13959" t="s">
        <v>103</v>
      </c>
      <c r="C13959" t="s">
        <v>23</v>
      </c>
      <c r="D13959" t="s">
        <v>56</v>
      </c>
      <c r="E13959">
        <v>294719</v>
      </c>
    </row>
    <row r="13960" spans="1:5" hidden="1">
      <c r="A13960">
        <v>2012</v>
      </c>
      <c r="B13960" t="s">
        <v>103</v>
      </c>
      <c r="C13960" t="s">
        <v>23</v>
      </c>
      <c r="D13960" t="s">
        <v>57</v>
      </c>
      <c r="E13960">
        <v>192721</v>
      </c>
    </row>
    <row r="13961" spans="1:5" hidden="1">
      <c r="A13961">
        <v>2012</v>
      </c>
      <c r="B13961" t="s">
        <v>103</v>
      </c>
      <c r="C13961" t="s">
        <v>23</v>
      </c>
      <c r="D13961" t="s">
        <v>58</v>
      </c>
      <c r="E13961">
        <v>101998</v>
      </c>
    </row>
    <row r="13962" spans="1:5" hidden="1">
      <c r="A13962">
        <v>2012</v>
      </c>
      <c r="B13962" t="s">
        <v>103</v>
      </c>
      <c r="C13962" t="s">
        <v>23</v>
      </c>
      <c r="D13962" t="s">
        <v>59</v>
      </c>
      <c r="E13962">
        <v>393753</v>
      </c>
    </row>
    <row r="13963" spans="1:5" hidden="1">
      <c r="A13963">
        <v>2012</v>
      </c>
      <c r="B13963" t="s">
        <v>103</v>
      </c>
      <c r="C13963" t="s">
        <v>23</v>
      </c>
      <c r="D13963" t="s">
        <v>60</v>
      </c>
      <c r="E13963">
        <v>73526</v>
      </c>
    </row>
    <row r="13964" spans="1:5" hidden="1">
      <c r="A13964">
        <v>2012</v>
      </c>
      <c r="B13964" t="s">
        <v>103</v>
      </c>
      <c r="C13964" t="s">
        <v>23</v>
      </c>
      <c r="D13964" t="s">
        <v>64</v>
      </c>
      <c r="E13964">
        <v>320227</v>
      </c>
    </row>
    <row r="13965" spans="1:5" hidden="1">
      <c r="A13965">
        <v>2012</v>
      </c>
      <c r="B13965" t="s">
        <v>103</v>
      </c>
      <c r="C13965" t="s">
        <v>23</v>
      </c>
      <c r="D13965" t="s">
        <v>66</v>
      </c>
      <c r="E13965">
        <v>0</v>
      </c>
    </row>
    <row r="13966" spans="1:5" hidden="1">
      <c r="A13966">
        <v>2012</v>
      </c>
      <c r="B13966" t="s">
        <v>103</v>
      </c>
      <c r="C13966" t="s">
        <v>23</v>
      </c>
      <c r="D13966" t="s">
        <v>67</v>
      </c>
      <c r="E13966">
        <v>0</v>
      </c>
    </row>
    <row r="13967" spans="1:5" hidden="1">
      <c r="A13967">
        <v>2012</v>
      </c>
      <c r="B13967" t="s">
        <v>103</v>
      </c>
      <c r="C13967" t="s">
        <v>23</v>
      </c>
      <c r="D13967" t="s">
        <v>68</v>
      </c>
      <c r="E13967">
        <v>0</v>
      </c>
    </row>
    <row r="13968" spans="1:5" hidden="1">
      <c r="A13968">
        <v>2012</v>
      </c>
      <c r="B13968" t="s">
        <v>103</v>
      </c>
      <c r="C13968" t="s">
        <v>23</v>
      </c>
      <c r="D13968" t="s">
        <v>70</v>
      </c>
      <c r="E13968">
        <v>0</v>
      </c>
    </row>
    <row r="13969" spans="1:5" hidden="1">
      <c r="A13969">
        <v>2012</v>
      </c>
      <c r="B13969" t="s">
        <v>103</v>
      </c>
      <c r="C13969" t="s">
        <v>23</v>
      </c>
      <c r="D13969" t="s">
        <v>71</v>
      </c>
      <c r="E13969">
        <v>6165</v>
      </c>
    </row>
    <row r="13970" spans="1:5" hidden="1">
      <c r="A13970">
        <v>2012</v>
      </c>
      <c r="B13970" t="s">
        <v>103</v>
      </c>
      <c r="C13970" t="s">
        <v>23</v>
      </c>
      <c r="D13970" t="s">
        <v>72</v>
      </c>
      <c r="E13970">
        <v>2658919</v>
      </c>
    </row>
    <row r="13971" spans="1:5" hidden="1">
      <c r="A13971">
        <v>2012</v>
      </c>
      <c r="B13971" t="s">
        <v>103</v>
      </c>
      <c r="C13971" t="s">
        <v>23</v>
      </c>
      <c r="D13971" t="s">
        <v>73</v>
      </c>
      <c r="E13971">
        <v>12604571</v>
      </c>
    </row>
    <row r="13972" spans="1:5" hidden="1">
      <c r="A13972">
        <v>2012</v>
      </c>
      <c r="B13972" t="s">
        <v>103</v>
      </c>
      <c r="C13972" t="s">
        <v>23</v>
      </c>
      <c r="D13972" t="s">
        <v>74</v>
      </c>
      <c r="E13972">
        <v>12604571</v>
      </c>
    </row>
    <row r="13973" spans="1:5" hidden="1">
      <c r="A13973">
        <v>2012</v>
      </c>
      <c r="B13973" t="s">
        <v>103</v>
      </c>
      <c r="C13973" t="s">
        <v>23</v>
      </c>
      <c r="D13973" t="s">
        <v>76</v>
      </c>
      <c r="E13973">
        <v>820882</v>
      </c>
    </row>
    <row r="13974" spans="1:5" hidden="1">
      <c r="A13974">
        <v>2012</v>
      </c>
      <c r="B13974" t="s">
        <v>103</v>
      </c>
      <c r="C13974" t="s">
        <v>23</v>
      </c>
      <c r="D13974" t="s">
        <v>77</v>
      </c>
      <c r="E13974">
        <v>584096</v>
      </c>
    </row>
    <row r="13975" spans="1:5" hidden="1">
      <c r="A13975">
        <v>2012</v>
      </c>
      <c r="B13975" t="s">
        <v>103</v>
      </c>
      <c r="C13975" t="s">
        <v>23</v>
      </c>
      <c r="D13975" t="s">
        <v>78</v>
      </c>
      <c r="E13975">
        <v>818946</v>
      </c>
    </row>
    <row r="13976" spans="1:5" hidden="1">
      <c r="A13976">
        <v>2012</v>
      </c>
      <c r="B13976" t="s">
        <v>103</v>
      </c>
      <c r="C13976" t="s">
        <v>23</v>
      </c>
      <c r="D13976" t="s">
        <v>79</v>
      </c>
      <c r="E13976">
        <v>-696</v>
      </c>
    </row>
    <row r="13977" spans="1:5" hidden="1">
      <c r="A13977">
        <v>2012</v>
      </c>
      <c r="B13977" t="s">
        <v>103</v>
      </c>
      <c r="C13977" t="s">
        <v>23</v>
      </c>
      <c r="D13977" t="s">
        <v>80</v>
      </c>
      <c r="E13977">
        <v>2632</v>
      </c>
    </row>
    <row r="13978" spans="1:5" hidden="1">
      <c r="A13978">
        <v>2012</v>
      </c>
      <c r="B13978" t="s">
        <v>103</v>
      </c>
      <c r="C13978" t="s">
        <v>81</v>
      </c>
      <c r="D13978" t="s">
        <v>24</v>
      </c>
      <c r="E13978">
        <v>9267806</v>
      </c>
    </row>
    <row r="13979" spans="1:5" hidden="1">
      <c r="A13979">
        <v>2012</v>
      </c>
      <c r="B13979" t="s">
        <v>103</v>
      </c>
      <c r="C13979" t="s">
        <v>81</v>
      </c>
      <c r="D13979" t="s">
        <v>25</v>
      </c>
      <c r="E13979">
        <v>7779647</v>
      </c>
    </row>
    <row r="13980" spans="1:5" hidden="1">
      <c r="A13980">
        <v>2012</v>
      </c>
      <c r="B13980" t="s">
        <v>103</v>
      </c>
      <c r="C13980" t="s">
        <v>81</v>
      </c>
      <c r="D13980" t="s">
        <v>26</v>
      </c>
      <c r="E13980">
        <v>1488159</v>
      </c>
    </row>
    <row r="13981" spans="1:5" hidden="1">
      <c r="A13981">
        <v>2012</v>
      </c>
      <c r="B13981" t="s">
        <v>103</v>
      </c>
      <c r="C13981" t="s">
        <v>81</v>
      </c>
      <c r="D13981" t="s">
        <v>30</v>
      </c>
      <c r="E13981">
        <v>347408</v>
      </c>
    </row>
    <row r="13982" spans="1:5" hidden="1">
      <c r="A13982">
        <v>2012</v>
      </c>
      <c r="B13982" t="s">
        <v>103</v>
      </c>
      <c r="C13982" t="s">
        <v>81</v>
      </c>
      <c r="D13982" t="s">
        <v>32</v>
      </c>
      <c r="E13982">
        <v>347408</v>
      </c>
    </row>
    <row r="13983" spans="1:5" hidden="1">
      <c r="A13983">
        <v>2012</v>
      </c>
      <c r="B13983" t="s">
        <v>103</v>
      </c>
      <c r="C13983" t="s">
        <v>81</v>
      </c>
      <c r="D13983" t="s">
        <v>33</v>
      </c>
      <c r="E13983">
        <v>1112143</v>
      </c>
    </row>
    <row r="13984" spans="1:5" hidden="1">
      <c r="A13984">
        <v>2012</v>
      </c>
      <c r="B13984" t="s">
        <v>103</v>
      </c>
      <c r="C13984" t="s">
        <v>81</v>
      </c>
      <c r="D13984" t="s">
        <v>34</v>
      </c>
      <c r="E13984">
        <v>110118</v>
      </c>
    </row>
    <row r="13985" spans="1:5" hidden="1">
      <c r="A13985">
        <v>2012</v>
      </c>
      <c r="B13985" t="s">
        <v>103</v>
      </c>
      <c r="C13985" t="s">
        <v>81</v>
      </c>
      <c r="D13985" t="s">
        <v>35</v>
      </c>
      <c r="E13985">
        <v>44551</v>
      </c>
    </row>
    <row r="13986" spans="1:5" hidden="1">
      <c r="A13986">
        <v>2012</v>
      </c>
      <c r="B13986" t="s">
        <v>103</v>
      </c>
      <c r="C13986" t="s">
        <v>81</v>
      </c>
      <c r="D13986" t="s">
        <v>36</v>
      </c>
      <c r="E13986">
        <v>847751</v>
      </c>
    </row>
    <row r="13987" spans="1:5" hidden="1">
      <c r="A13987">
        <v>2012</v>
      </c>
      <c r="B13987" t="s">
        <v>103</v>
      </c>
      <c r="C13987" t="s">
        <v>81</v>
      </c>
      <c r="D13987" t="s">
        <v>37</v>
      </c>
      <c r="E13987">
        <v>186049</v>
      </c>
    </row>
    <row r="13988" spans="1:5" hidden="1">
      <c r="A13988">
        <v>2012</v>
      </c>
      <c r="B13988" t="s">
        <v>103</v>
      </c>
      <c r="C13988" t="s">
        <v>81</v>
      </c>
      <c r="D13988" t="s">
        <v>38</v>
      </c>
      <c r="E13988">
        <v>661702</v>
      </c>
    </row>
    <row r="13989" spans="1:5" hidden="1">
      <c r="A13989">
        <v>2012</v>
      </c>
      <c r="B13989" t="s">
        <v>103</v>
      </c>
      <c r="C13989" t="s">
        <v>81</v>
      </c>
      <c r="D13989" t="s">
        <v>39</v>
      </c>
      <c r="E13989">
        <v>0</v>
      </c>
    </row>
    <row r="13990" spans="1:5" hidden="1">
      <c r="A13990">
        <v>2012</v>
      </c>
      <c r="B13990" t="s">
        <v>103</v>
      </c>
      <c r="C13990" t="s">
        <v>81</v>
      </c>
      <c r="D13990" t="s">
        <v>40</v>
      </c>
      <c r="E13990">
        <v>114660</v>
      </c>
    </row>
    <row r="13991" spans="1:5" hidden="1">
      <c r="A13991">
        <v>2012</v>
      </c>
      <c r="B13991" t="s">
        <v>103</v>
      </c>
      <c r="C13991" t="s">
        <v>81</v>
      </c>
      <c r="D13991" t="s">
        <v>41</v>
      </c>
      <c r="E13991">
        <v>1672</v>
      </c>
    </row>
    <row r="13992" spans="1:5" hidden="1">
      <c r="A13992">
        <v>2012</v>
      </c>
      <c r="B13992" t="s">
        <v>103</v>
      </c>
      <c r="C13992" t="s">
        <v>81</v>
      </c>
      <c r="D13992" t="s">
        <v>42</v>
      </c>
      <c r="E13992">
        <v>112987</v>
      </c>
    </row>
    <row r="13993" spans="1:5" hidden="1">
      <c r="A13993">
        <v>2012</v>
      </c>
      <c r="B13993" t="s">
        <v>103</v>
      </c>
      <c r="C13993" t="s">
        <v>81</v>
      </c>
      <c r="D13993" t="s">
        <v>43</v>
      </c>
      <c r="E13993">
        <v>0</v>
      </c>
    </row>
    <row r="13994" spans="1:5" hidden="1">
      <c r="A13994">
        <v>2012</v>
      </c>
      <c r="B13994" t="s">
        <v>103</v>
      </c>
      <c r="C13994" t="s">
        <v>81</v>
      </c>
      <c r="D13994" t="s">
        <v>44</v>
      </c>
      <c r="E13994">
        <v>39615</v>
      </c>
    </row>
    <row r="13995" spans="1:5" hidden="1">
      <c r="A13995">
        <v>2012</v>
      </c>
      <c r="B13995" t="s">
        <v>103</v>
      </c>
      <c r="C13995" t="s">
        <v>81</v>
      </c>
      <c r="D13995" t="s">
        <v>48</v>
      </c>
      <c r="E13995">
        <v>4328444</v>
      </c>
    </row>
    <row r="13996" spans="1:5" hidden="1">
      <c r="A13996">
        <v>2012</v>
      </c>
      <c r="B13996" t="s">
        <v>103</v>
      </c>
      <c r="C13996" t="s">
        <v>81</v>
      </c>
      <c r="D13996" t="s">
        <v>49</v>
      </c>
      <c r="E13996">
        <v>818</v>
      </c>
    </row>
    <row r="13997" spans="1:5" hidden="1">
      <c r="A13997">
        <v>2012</v>
      </c>
      <c r="B13997" t="s">
        <v>103</v>
      </c>
      <c r="C13997" t="s">
        <v>81</v>
      </c>
      <c r="D13997" t="s">
        <v>50</v>
      </c>
      <c r="E13997">
        <v>0</v>
      </c>
    </row>
    <row r="13998" spans="1:5" hidden="1">
      <c r="A13998">
        <v>2012</v>
      </c>
      <c r="B13998" t="s">
        <v>103</v>
      </c>
      <c r="C13998" t="s">
        <v>81</v>
      </c>
      <c r="D13998" t="s">
        <v>51</v>
      </c>
      <c r="E13998">
        <v>818</v>
      </c>
    </row>
    <row r="13999" spans="1:5" hidden="1">
      <c r="A13999">
        <v>2012</v>
      </c>
      <c r="B13999" t="s">
        <v>103</v>
      </c>
      <c r="C13999" t="s">
        <v>81</v>
      </c>
      <c r="D13999" t="s">
        <v>52</v>
      </c>
      <c r="E13999">
        <v>0</v>
      </c>
    </row>
    <row r="14000" spans="1:5" hidden="1">
      <c r="A14000">
        <v>2012</v>
      </c>
      <c r="B14000" t="s">
        <v>103</v>
      </c>
      <c r="C14000" t="s">
        <v>81</v>
      </c>
      <c r="D14000" t="s">
        <v>53</v>
      </c>
      <c r="E14000">
        <v>0</v>
      </c>
    </row>
    <row r="14001" spans="1:5" hidden="1">
      <c r="A14001">
        <v>2012</v>
      </c>
      <c r="B14001" t="s">
        <v>103</v>
      </c>
      <c r="C14001" t="s">
        <v>81</v>
      </c>
      <c r="D14001" t="s">
        <v>54</v>
      </c>
      <c r="E14001">
        <v>0</v>
      </c>
    </row>
    <row r="14002" spans="1:5" hidden="1">
      <c r="A14002">
        <v>2012</v>
      </c>
      <c r="B14002" t="s">
        <v>103</v>
      </c>
      <c r="C14002" t="s">
        <v>81</v>
      </c>
      <c r="D14002" t="s">
        <v>55</v>
      </c>
      <c r="E14002">
        <v>2391157</v>
      </c>
    </row>
    <row r="14003" spans="1:5" hidden="1">
      <c r="A14003">
        <v>2012</v>
      </c>
      <c r="B14003" t="s">
        <v>103</v>
      </c>
      <c r="C14003" t="s">
        <v>81</v>
      </c>
      <c r="D14003" t="s">
        <v>56</v>
      </c>
      <c r="E14003">
        <v>1936469</v>
      </c>
    </row>
    <row r="14004" spans="1:5" hidden="1">
      <c r="A14004">
        <v>2012</v>
      </c>
      <c r="B14004" t="s">
        <v>103</v>
      </c>
      <c r="C14004" t="s">
        <v>81</v>
      </c>
      <c r="D14004" t="s">
        <v>57</v>
      </c>
      <c r="E14004">
        <v>1598491</v>
      </c>
    </row>
    <row r="14005" spans="1:5" hidden="1">
      <c r="A14005">
        <v>2012</v>
      </c>
      <c r="B14005" t="s">
        <v>103</v>
      </c>
      <c r="C14005" t="s">
        <v>81</v>
      </c>
      <c r="D14005" t="s">
        <v>58</v>
      </c>
      <c r="E14005">
        <v>337978</v>
      </c>
    </row>
    <row r="14006" spans="1:5" hidden="1">
      <c r="A14006">
        <v>2012</v>
      </c>
      <c r="B14006" t="s">
        <v>103</v>
      </c>
      <c r="C14006" t="s">
        <v>81</v>
      </c>
      <c r="D14006" t="s">
        <v>59</v>
      </c>
      <c r="E14006">
        <v>1465361</v>
      </c>
    </row>
    <row r="14007" spans="1:5" hidden="1">
      <c r="A14007">
        <v>2012</v>
      </c>
      <c r="B14007" t="s">
        <v>103</v>
      </c>
      <c r="C14007" t="s">
        <v>81</v>
      </c>
      <c r="D14007" t="s">
        <v>61</v>
      </c>
      <c r="E14007">
        <v>78587</v>
      </c>
    </row>
    <row r="14008" spans="1:5" hidden="1">
      <c r="A14008">
        <v>2012</v>
      </c>
      <c r="B14008" t="s">
        <v>103</v>
      </c>
      <c r="C14008" t="s">
        <v>81</v>
      </c>
      <c r="D14008" t="s">
        <v>64</v>
      </c>
      <c r="E14008">
        <v>1386774</v>
      </c>
    </row>
    <row r="14009" spans="1:5" hidden="1">
      <c r="A14009">
        <v>2012</v>
      </c>
      <c r="B14009" t="s">
        <v>103</v>
      </c>
      <c r="C14009" t="s">
        <v>81</v>
      </c>
      <c r="D14009" t="s">
        <v>66</v>
      </c>
      <c r="E14009">
        <v>220395</v>
      </c>
    </row>
    <row r="14010" spans="1:5" hidden="1">
      <c r="A14010">
        <v>2012</v>
      </c>
      <c r="B14010" t="s">
        <v>103</v>
      </c>
      <c r="C14010" t="s">
        <v>81</v>
      </c>
      <c r="D14010" t="s">
        <v>67</v>
      </c>
      <c r="E14010">
        <v>0</v>
      </c>
    </row>
    <row r="14011" spans="1:5" hidden="1">
      <c r="A14011">
        <v>2012</v>
      </c>
      <c r="B14011" t="s">
        <v>103</v>
      </c>
      <c r="C14011" t="s">
        <v>81</v>
      </c>
      <c r="D14011" t="s">
        <v>69</v>
      </c>
      <c r="E14011">
        <v>0</v>
      </c>
    </row>
    <row r="14012" spans="1:5" hidden="1">
      <c r="A14012">
        <v>2012</v>
      </c>
      <c r="B14012" t="s">
        <v>103</v>
      </c>
      <c r="C14012" t="s">
        <v>81</v>
      </c>
      <c r="D14012" t="s">
        <v>70</v>
      </c>
      <c r="E14012">
        <v>0</v>
      </c>
    </row>
    <row r="14013" spans="1:5" hidden="1">
      <c r="A14013">
        <v>2012</v>
      </c>
      <c r="B14013" t="s">
        <v>103</v>
      </c>
      <c r="C14013" t="s">
        <v>81</v>
      </c>
      <c r="D14013" t="s">
        <v>86</v>
      </c>
      <c r="E14013">
        <v>4778112</v>
      </c>
    </row>
    <row r="14014" spans="1:5" hidden="1">
      <c r="A14014">
        <v>2012</v>
      </c>
      <c r="B14014" t="s">
        <v>103</v>
      </c>
      <c r="C14014" t="s">
        <v>81</v>
      </c>
      <c r="D14014" t="s">
        <v>87</v>
      </c>
      <c r="E14014">
        <v>2945871</v>
      </c>
    </row>
    <row r="14015" spans="1:5" hidden="1">
      <c r="A14015">
        <v>2012</v>
      </c>
      <c r="B14015" t="s">
        <v>103</v>
      </c>
      <c r="C14015" t="s">
        <v>81</v>
      </c>
      <c r="D14015" t="s">
        <v>88</v>
      </c>
      <c r="E14015">
        <v>1639521</v>
      </c>
    </row>
    <row r="14016" spans="1:5" hidden="1">
      <c r="A14016">
        <v>2012</v>
      </c>
      <c r="B14016" t="s">
        <v>103</v>
      </c>
      <c r="C14016" t="s">
        <v>81</v>
      </c>
      <c r="D14016" t="s">
        <v>89</v>
      </c>
      <c r="E14016">
        <v>192721</v>
      </c>
    </row>
    <row r="14017" spans="1:6" hidden="1">
      <c r="A14017">
        <v>2012</v>
      </c>
      <c r="B14017" t="s">
        <v>103</v>
      </c>
      <c r="C14017" t="s">
        <v>81</v>
      </c>
      <c r="D14017" t="s">
        <v>77</v>
      </c>
      <c r="E14017">
        <v>584096</v>
      </c>
    </row>
    <row r="14018" spans="1:6" hidden="1">
      <c r="A14018">
        <v>2012</v>
      </c>
      <c r="B14018" t="s">
        <v>104</v>
      </c>
      <c r="C14018" t="s">
        <v>7</v>
      </c>
      <c r="D14018" t="s">
        <v>263</v>
      </c>
      <c r="E14018">
        <v>-66321</v>
      </c>
    </row>
    <row r="14019" spans="1:6" hidden="1">
      <c r="A14019">
        <v>2012</v>
      </c>
      <c r="B14019" t="s">
        <v>104</v>
      </c>
      <c r="C14019" t="s">
        <v>7</v>
      </c>
      <c r="D14019" t="s">
        <v>8</v>
      </c>
      <c r="E14019">
        <v>0</v>
      </c>
      <c r="F14019">
        <v>20</v>
      </c>
    </row>
    <row r="14020" spans="1:6" hidden="1">
      <c r="A14020">
        <v>2012</v>
      </c>
      <c r="B14020" t="s">
        <v>104</v>
      </c>
      <c r="C14020" t="s">
        <v>7</v>
      </c>
      <c r="D14020" t="s">
        <v>9</v>
      </c>
      <c r="E14020">
        <v>0</v>
      </c>
      <c r="F14020">
        <v>20</v>
      </c>
    </row>
    <row r="14021" spans="1:6" hidden="1">
      <c r="A14021">
        <v>2012</v>
      </c>
      <c r="B14021" t="s">
        <v>104</v>
      </c>
      <c r="C14021" t="s">
        <v>10</v>
      </c>
      <c r="D14021" t="s">
        <v>11</v>
      </c>
      <c r="E14021">
        <v>2012</v>
      </c>
    </row>
    <row r="14022" spans="1:6" hidden="1">
      <c r="A14022">
        <v>2012</v>
      </c>
      <c r="B14022" t="s">
        <v>104</v>
      </c>
      <c r="C14022" t="s">
        <v>10</v>
      </c>
      <c r="D14022" t="s">
        <v>91</v>
      </c>
      <c r="E14022">
        <v>93253</v>
      </c>
    </row>
    <row r="14023" spans="1:6" hidden="1">
      <c r="A14023">
        <v>2012</v>
      </c>
      <c r="B14023" t="s">
        <v>104</v>
      </c>
      <c r="C14023" t="s">
        <v>10</v>
      </c>
      <c r="D14023" t="s">
        <v>92</v>
      </c>
      <c r="E14023">
        <v>73228</v>
      </c>
    </row>
    <row r="14024" spans="1:6" hidden="1">
      <c r="A14024">
        <v>2012</v>
      </c>
      <c r="B14024" t="s">
        <v>104</v>
      </c>
      <c r="C14024" t="s">
        <v>10</v>
      </c>
      <c r="D14024" t="s">
        <v>14</v>
      </c>
      <c r="E14024">
        <v>20025</v>
      </c>
    </row>
    <row r="14025" spans="1:6" hidden="1">
      <c r="A14025">
        <v>2012</v>
      </c>
      <c r="B14025" t="s">
        <v>104</v>
      </c>
      <c r="C14025" t="s">
        <v>10</v>
      </c>
      <c r="D14025" t="s">
        <v>17</v>
      </c>
      <c r="E14025">
        <v>0</v>
      </c>
      <c r="F14025">
        <v>20</v>
      </c>
    </row>
    <row r="14026" spans="1:6" hidden="1">
      <c r="A14026">
        <v>2012</v>
      </c>
      <c r="B14026" t="s">
        <v>104</v>
      </c>
      <c r="C14026" t="s">
        <v>10</v>
      </c>
      <c r="D14026" t="s">
        <v>18</v>
      </c>
      <c r="E14026">
        <v>20913</v>
      </c>
    </row>
    <row r="14027" spans="1:6" hidden="1">
      <c r="A14027">
        <v>2012</v>
      </c>
      <c r="B14027" t="s">
        <v>104</v>
      </c>
      <c r="C14027" t="s">
        <v>10</v>
      </c>
      <c r="D14027" t="s">
        <v>19</v>
      </c>
      <c r="E14027">
        <v>316756</v>
      </c>
    </row>
    <row r="14028" spans="1:6" hidden="1">
      <c r="A14028">
        <v>2012</v>
      </c>
      <c r="B14028" t="s">
        <v>104</v>
      </c>
      <c r="C14028" t="s">
        <v>10</v>
      </c>
      <c r="D14028" t="s">
        <v>20</v>
      </c>
      <c r="E14028">
        <v>22037</v>
      </c>
    </row>
    <row r="14029" spans="1:6" hidden="1">
      <c r="A14029">
        <v>2012</v>
      </c>
      <c r="B14029" t="s">
        <v>104</v>
      </c>
      <c r="C14029" t="s">
        <v>10</v>
      </c>
      <c r="D14029" t="s">
        <v>21</v>
      </c>
      <c r="E14029">
        <v>22037</v>
      </c>
    </row>
    <row r="14030" spans="1:6" hidden="1">
      <c r="A14030">
        <v>2012</v>
      </c>
      <c r="B14030" t="s">
        <v>104</v>
      </c>
      <c r="C14030" t="s">
        <v>10</v>
      </c>
      <c r="D14030" t="s">
        <v>22</v>
      </c>
      <c r="E14030">
        <v>-28021</v>
      </c>
    </row>
    <row r="14031" spans="1:6" hidden="1">
      <c r="A14031">
        <v>2012</v>
      </c>
      <c r="B14031" t="s">
        <v>104</v>
      </c>
      <c r="C14031" t="s">
        <v>23</v>
      </c>
      <c r="D14031" t="s">
        <v>24</v>
      </c>
      <c r="E14031">
        <v>71522</v>
      </c>
    </row>
    <row r="14032" spans="1:6" hidden="1">
      <c r="A14032">
        <v>2012</v>
      </c>
      <c r="B14032" t="s">
        <v>104</v>
      </c>
      <c r="C14032" t="s">
        <v>23</v>
      </c>
      <c r="D14032" t="s">
        <v>25</v>
      </c>
      <c r="E14032">
        <v>57892</v>
      </c>
    </row>
    <row r="14033" spans="1:5" hidden="1">
      <c r="A14033">
        <v>2012</v>
      </c>
      <c r="B14033" t="s">
        <v>104</v>
      </c>
      <c r="C14033" t="s">
        <v>23</v>
      </c>
      <c r="D14033" t="s">
        <v>26</v>
      </c>
      <c r="E14033">
        <v>13630</v>
      </c>
    </row>
    <row r="14034" spans="1:5" hidden="1">
      <c r="A14034">
        <v>2012</v>
      </c>
      <c r="B14034" t="s">
        <v>104</v>
      </c>
      <c r="C14034" t="s">
        <v>23</v>
      </c>
      <c r="D14034" t="s">
        <v>27</v>
      </c>
      <c r="E14034">
        <v>1706</v>
      </c>
    </row>
    <row r="14035" spans="1:5" hidden="1">
      <c r="A14035">
        <v>2012</v>
      </c>
      <c r="B14035" t="s">
        <v>104</v>
      </c>
      <c r="C14035" t="s">
        <v>23</v>
      </c>
      <c r="D14035" t="s">
        <v>29</v>
      </c>
      <c r="E14035">
        <v>1706</v>
      </c>
    </row>
    <row r="14036" spans="1:5" hidden="1">
      <c r="A14036">
        <v>2012</v>
      </c>
      <c r="B14036" t="s">
        <v>104</v>
      </c>
      <c r="C14036" t="s">
        <v>23</v>
      </c>
      <c r="D14036" t="s">
        <v>33</v>
      </c>
      <c r="E14036">
        <v>1173</v>
      </c>
    </row>
    <row r="14037" spans="1:5" hidden="1">
      <c r="A14037">
        <v>2012</v>
      </c>
      <c r="B14037" t="s">
        <v>104</v>
      </c>
      <c r="C14037" t="s">
        <v>23</v>
      </c>
      <c r="D14037" t="s">
        <v>34</v>
      </c>
      <c r="E14037">
        <v>1173</v>
      </c>
    </row>
    <row r="14038" spans="1:5" hidden="1">
      <c r="A14038">
        <v>2012</v>
      </c>
      <c r="B14038" t="s">
        <v>104</v>
      </c>
      <c r="C14038" t="s">
        <v>23</v>
      </c>
      <c r="D14038" t="s">
        <v>35</v>
      </c>
      <c r="E14038">
        <v>1581</v>
      </c>
    </row>
    <row r="14039" spans="1:5" hidden="1">
      <c r="A14039">
        <v>2012</v>
      </c>
      <c r="B14039" t="s">
        <v>104</v>
      </c>
      <c r="C14039" t="s">
        <v>23</v>
      </c>
      <c r="D14039" t="s">
        <v>39</v>
      </c>
      <c r="E14039">
        <v>0</v>
      </c>
    </row>
    <row r="14040" spans="1:5" hidden="1">
      <c r="A14040">
        <v>2012</v>
      </c>
      <c r="B14040" t="s">
        <v>104</v>
      </c>
      <c r="C14040" t="s">
        <v>23</v>
      </c>
      <c r="D14040" t="s">
        <v>40</v>
      </c>
      <c r="E14040">
        <v>0</v>
      </c>
    </row>
    <row r="14041" spans="1:5" hidden="1">
      <c r="A14041">
        <v>2012</v>
      </c>
      <c r="B14041" t="s">
        <v>104</v>
      </c>
      <c r="C14041" t="s">
        <v>23</v>
      </c>
      <c r="D14041" t="s">
        <v>41</v>
      </c>
      <c r="E14041">
        <v>0</v>
      </c>
    </row>
    <row r="14042" spans="1:5" hidden="1">
      <c r="A14042">
        <v>2012</v>
      </c>
      <c r="B14042" t="s">
        <v>104</v>
      </c>
      <c r="C14042" t="s">
        <v>23</v>
      </c>
      <c r="D14042" t="s">
        <v>42</v>
      </c>
      <c r="E14042">
        <v>0</v>
      </c>
    </row>
    <row r="14043" spans="1:5" hidden="1">
      <c r="A14043">
        <v>2012</v>
      </c>
      <c r="B14043" t="s">
        <v>104</v>
      </c>
      <c r="C14043" t="s">
        <v>23</v>
      </c>
      <c r="D14043" t="s">
        <v>43</v>
      </c>
      <c r="E14043">
        <v>0</v>
      </c>
    </row>
    <row r="14044" spans="1:5" hidden="1">
      <c r="A14044">
        <v>2012</v>
      </c>
      <c r="B14044" t="s">
        <v>104</v>
      </c>
      <c r="C14044" t="s">
        <v>23</v>
      </c>
      <c r="D14044" t="s">
        <v>44</v>
      </c>
      <c r="E14044">
        <v>0</v>
      </c>
    </row>
    <row r="14045" spans="1:5" hidden="1">
      <c r="A14045">
        <v>2012</v>
      </c>
      <c r="B14045" t="s">
        <v>104</v>
      </c>
      <c r="C14045" t="s">
        <v>23</v>
      </c>
      <c r="D14045" t="s">
        <v>45</v>
      </c>
      <c r="E14045">
        <v>0</v>
      </c>
    </row>
    <row r="14046" spans="1:5" hidden="1">
      <c r="A14046">
        <v>2012</v>
      </c>
      <c r="B14046" t="s">
        <v>104</v>
      </c>
      <c r="C14046" t="s">
        <v>23</v>
      </c>
      <c r="D14046" t="s">
        <v>46</v>
      </c>
      <c r="E14046">
        <v>0</v>
      </c>
    </row>
    <row r="14047" spans="1:5" hidden="1">
      <c r="A14047">
        <v>2012</v>
      </c>
      <c r="B14047" t="s">
        <v>104</v>
      </c>
      <c r="C14047" t="s">
        <v>23</v>
      </c>
      <c r="D14047" t="s">
        <v>47</v>
      </c>
      <c r="E14047">
        <v>0</v>
      </c>
    </row>
    <row r="14048" spans="1:5" hidden="1">
      <c r="A14048">
        <v>2012</v>
      </c>
      <c r="B14048" t="s">
        <v>104</v>
      </c>
      <c r="C14048" t="s">
        <v>23</v>
      </c>
      <c r="D14048" t="s">
        <v>48</v>
      </c>
      <c r="E14048">
        <v>295259</v>
      </c>
    </row>
    <row r="14049" spans="1:5" hidden="1">
      <c r="A14049">
        <v>2012</v>
      </c>
      <c r="B14049" t="s">
        <v>104</v>
      </c>
      <c r="C14049" t="s">
        <v>23</v>
      </c>
      <c r="D14049" t="s">
        <v>55</v>
      </c>
      <c r="E14049">
        <v>540</v>
      </c>
    </row>
    <row r="14050" spans="1:5" hidden="1">
      <c r="A14050">
        <v>2012</v>
      </c>
      <c r="B14050" t="s">
        <v>104</v>
      </c>
      <c r="C14050" t="s">
        <v>23</v>
      </c>
      <c r="D14050" t="s">
        <v>56</v>
      </c>
      <c r="E14050">
        <v>294719</v>
      </c>
    </row>
    <row r="14051" spans="1:5" hidden="1">
      <c r="A14051">
        <v>2012</v>
      </c>
      <c r="B14051" t="s">
        <v>104</v>
      </c>
      <c r="C14051" t="s">
        <v>23</v>
      </c>
      <c r="D14051" t="s">
        <v>57</v>
      </c>
      <c r="E14051">
        <v>192721</v>
      </c>
    </row>
    <row r="14052" spans="1:5" hidden="1">
      <c r="A14052">
        <v>2012</v>
      </c>
      <c r="B14052" t="s">
        <v>104</v>
      </c>
      <c r="C14052" t="s">
        <v>23</v>
      </c>
      <c r="D14052" t="s">
        <v>58</v>
      </c>
      <c r="E14052">
        <v>101998</v>
      </c>
    </row>
    <row r="14053" spans="1:5" hidden="1">
      <c r="A14053">
        <v>2012</v>
      </c>
      <c r="B14053" t="s">
        <v>104</v>
      </c>
      <c r="C14053" t="s">
        <v>23</v>
      </c>
      <c r="D14053" t="s">
        <v>59</v>
      </c>
      <c r="E14053">
        <v>23654</v>
      </c>
    </row>
    <row r="14054" spans="1:5" hidden="1">
      <c r="A14054">
        <v>2012</v>
      </c>
      <c r="B14054" t="s">
        <v>104</v>
      </c>
      <c r="C14054" t="s">
        <v>23</v>
      </c>
      <c r="D14054" t="s">
        <v>60</v>
      </c>
      <c r="E14054">
        <v>0</v>
      </c>
    </row>
    <row r="14055" spans="1:5" hidden="1">
      <c r="A14055">
        <v>2012</v>
      </c>
      <c r="B14055" t="s">
        <v>104</v>
      </c>
      <c r="C14055" t="s">
        <v>23</v>
      </c>
      <c r="D14055" t="s">
        <v>64</v>
      </c>
      <c r="E14055">
        <v>23654</v>
      </c>
    </row>
    <row r="14056" spans="1:5" hidden="1">
      <c r="A14056">
        <v>2012</v>
      </c>
      <c r="B14056" t="s">
        <v>104</v>
      </c>
      <c r="C14056" t="s">
        <v>23</v>
      </c>
      <c r="D14056" t="s">
        <v>66</v>
      </c>
      <c r="E14056">
        <v>0</v>
      </c>
    </row>
    <row r="14057" spans="1:5" hidden="1">
      <c r="A14057">
        <v>2012</v>
      </c>
      <c r="B14057" t="s">
        <v>104</v>
      </c>
      <c r="C14057" t="s">
        <v>23</v>
      </c>
      <c r="D14057" t="s">
        <v>67</v>
      </c>
      <c r="E14057">
        <v>0</v>
      </c>
    </row>
    <row r="14058" spans="1:5" hidden="1">
      <c r="A14058">
        <v>2012</v>
      </c>
      <c r="B14058" t="s">
        <v>104</v>
      </c>
      <c r="C14058" t="s">
        <v>23</v>
      </c>
      <c r="D14058" t="s">
        <v>68</v>
      </c>
      <c r="E14058">
        <v>0</v>
      </c>
    </row>
    <row r="14059" spans="1:5" hidden="1">
      <c r="A14059">
        <v>2012</v>
      </c>
      <c r="B14059" t="s">
        <v>104</v>
      </c>
      <c r="C14059" t="s">
        <v>23</v>
      </c>
      <c r="D14059" t="s">
        <v>70</v>
      </c>
      <c r="E14059">
        <v>0</v>
      </c>
    </row>
    <row r="14060" spans="1:5" hidden="1">
      <c r="A14060">
        <v>2012</v>
      </c>
      <c r="B14060" t="s">
        <v>104</v>
      </c>
      <c r="C14060" t="s">
        <v>23</v>
      </c>
      <c r="D14060" t="s">
        <v>71</v>
      </c>
      <c r="E14060">
        <v>6193</v>
      </c>
    </row>
    <row r="14061" spans="1:5" hidden="1">
      <c r="A14061">
        <v>2012</v>
      </c>
      <c r="B14061" t="s">
        <v>104</v>
      </c>
      <c r="C14061" t="s">
        <v>23</v>
      </c>
      <c r="D14061" t="s">
        <v>72</v>
      </c>
      <c r="E14061">
        <v>154927</v>
      </c>
    </row>
    <row r="14062" spans="1:5" hidden="1">
      <c r="A14062">
        <v>2012</v>
      </c>
      <c r="B14062" t="s">
        <v>104</v>
      </c>
      <c r="C14062" t="s">
        <v>23</v>
      </c>
      <c r="D14062" t="s">
        <v>73</v>
      </c>
      <c r="E14062">
        <v>294719</v>
      </c>
    </row>
    <row r="14063" spans="1:5" hidden="1">
      <c r="A14063">
        <v>2012</v>
      </c>
      <c r="B14063" t="s">
        <v>104</v>
      </c>
      <c r="C14063" t="s">
        <v>23</v>
      </c>
      <c r="D14063" t="s">
        <v>74</v>
      </c>
      <c r="E14063">
        <v>294719</v>
      </c>
    </row>
    <row r="14064" spans="1:5" hidden="1">
      <c r="A14064">
        <v>2012</v>
      </c>
      <c r="B14064" t="s">
        <v>104</v>
      </c>
      <c r="C14064" t="s">
        <v>23</v>
      </c>
      <c r="D14064" t="s">
        <v>76</v>
      </c>
      <c r="E14064">
        <v>43865</v>
      </c>
    </row>
    <row r="14065" spans="1:5" hidden="1">
      <c r="A14065">
        <v>2012</v>
      </c>
      <c r="B14065" t="s">
        <v>104</v>
      </c>
      <c r="C14065" t="s">
        <v>23</v>
      </c>
      <c r="D14065" t="s">
        <v>77</v>
      </c>
      <c r="E14065">
        <v>20025</v>
      </c>
    </row>
    <row r="14066" spans="1:5" hidden="1">
      <c r="A14066">
        <v>2012</v>
      </c>
      <c r="B14066" t="s">
        <v>104</v>
      </c>
      <c r="C14066" t="s">
        <v>23</v>
      </c>
      <c r="D14066" t="s">
        <v>78</v>
      </c>
      <c r="E14066">
        <v>44012</v>
      </c>
    </row>
    <row r="14067" spans="1:5" hidden="1">
      <c r="A14067">
        <v>2012</v>
      </c>
      <c r="B14067" t="s">
        <v>104</v>
      </c>
      <c r="C14067" t="s">
        <v>23</v>
      </c>
      <c r="D14067" t="s">
        <v>79</v>
      </c>
      <c r="E14067">
        <v>-147</v>
      </c>
    </row>
    <row r="14068" spans="1:5" hidden="1">
      <c r="A14068">
        <v>2012</v>
      </c>
      <c r="B14068" t="s">
        <v>104</v>
      </c>
      <c r="C14068" t="s">
        <v>23</v>
      </c>
      <c r="D14068" t="s">
        <v>80</v>
      </c>
      <c r="E14068">
        <v>0</v>
      </c>
    </row>
    <row r="14069" spans="1:5" hidden="1">
      <c r="A14069">
        <v>2012</v>
      </c>
      <c r="B14069" t="s">
        <v>104</v>
      </c>
      <c r="C14069" t="s">
        <v>81</v>
      </c>
      <c r="D14069" t="s">
        <v>30</v>
      </c>
      <c r="E14069">
        <v>0</v>
      </c>
    </row>
    <row r="14070" spans="1:5" hidden="1">
      <c r="A14070">
        <v>2012</v>
      </c>
      <c r="B14070" t="s">
        <v>104</v>
      </c>
      <c r="C14070" t="s">
        <v>81</v>
      </c>
      <c r="D14070" t="s">
        <v>32</v>
      </c>
      <c r="E14070">
        <v>0</v>
      </c>
    </row>
    <row r="14071" spans="1:5" hidden="1">
      <c r="A14071">
        <v>2012</v>
      </c>
      <c r="B14071" t="s">
        <v>104</v>
      </c>
      <c r="C14071" t="s">
        <v>81</v>
      </c>
      <c r="D14071" t="s">
        <v>33</v>
      </c>
      <c r="E14071">
        <v>2061</v>
      </c>
    </row>
    <row r="14072" spans="1:5" hidden="1">
      <c r="A14072">
        <v>2012</v>
      </c>
      <c r="B14072" t="s">
        <v>104</v>
      </c>
      <c r="C14072" t="s">
        <v>81</v>
      </c>
      <c r="D14072" t="s">
        <v>34</v>
      </c>
      <c r="E14072">
        <v>2061</v>
      </c>
    </row>
    <row r="14073" spans="1:5" hidden="1">
      <c r="A14073">
        <v>2012</v>
      </c>
      <c r="B14073" t="s">
        <v>104</v>
      </c>
      <c r="C14073" t="s">
        <v>81</v>
      </c>
      <c r="D14073" t="s">
        <v>35</v>
      </c>
      <c r="E14073">
        <v>791</v>
      </c>
    </row>
    <row r="14074" spans="1:5" hidden="1">
      <c r="A14074">
        <v>2012</v>
      </c>
      <c r="B14074" t="s">
        <v>104</v>
      </c>
      <c r="C14074" t="s">
        <v>81</v>
      </c>
      <c r="D14074" t="s">
        <v>36</v>
      </c>
      <c r="E14074">
        <v>0</v>
      </c>
    </row>
    <row r="14075" spans="1:5" hidden="1">
      <c r="A14075">
        <v>2012</v>
      </c>
      <c r="B14075" t="s">
        <v>104</v>
      </c>
      <c r="C14075" t="s">
        <v>81</v>
      </c>
      <c r="D14075" t="s">
        <v>37</v>
      </c>
      <c r="E14075">
        <v>0</v>
      </c>
    </row>
    <row r="14076" spans="1:5" hidden="1">
      <c r="A14076">
        <v>2012</v>
      </c>
      <c r="B14076" t="s">
        <v>104</v>
      </c>
      <c r="C14076" t="s">
        <v>81</v>
      </c>
      <c r="D14076" t="s">
        <v>38</v>
      </c>
      <c r="E14076">
        <v>0</v>
      </c>
    </row>
    <row r="14077" spans="1:5" hidden="1">
      <c r="A14077">
        <v>2012</v>
      </c>
      <c r="B14077" t="s">
        <v>104</v>
      </c>
      <c r="C14077" t="s">
        <v>81</v>
      </c>
      <c r="D14077" t="s">
        <v>39</v>
      </c>
      <c r="E14077">
        <v>0</v>
      </c>
    </row>
    <row r="14078" spans="1:5" hidden="1">
      <c r="A14078">
        <v>2012</v>
      </c>
      <c r="B14078" t="s">
        <v>104</v>
      </c>
      <c r="C14078" t="s">
        <v>81</v>
      </c>
      <c r="D14078" t="s">
        <v>40</v>
      </c>
      <c r="E14078">
        <v>0</v>
      </c>
    </row>
    <row r="14079" spans="1:5" hidden="1">
      <c r="A14079">
        <v>2012</v>
      </c>
      <c r="B14079" t="s">
        <v>104</v>
      </c>
      <c r="C14079" t="s">
        <v>81</v>
      </c>
      <c r="D14079" t="s">
        <v>41</v>
      </c>
      <c r="E14079">
        <v>0</v>
      </c>
    </row>
    <row r="14080" spans="1:5" hidden="1">
      <c r="A14080">
        <v>2012</v>
      </c>
      <c r="B14080" t="s">
        <v>104</v>
      </c>
      <c r="C14080" t="s">
        <v>81</v>
      </c>
      <c r="D14080" t="s">
        <v>42</v>
      </c>
      <c r="E14080">
        <v>0</v>
      </c>
    </row>
    <row r="14081" spans="1:5" hidden="1">
      <c r="A14081">
        <v>2012</v>
      </c>
      <c r="B14081" t="s">
        <v>104</v>
      </c>
      <c r="C14081" t="s">
        <v>81</v>
      </c>
      <c r="D14081" t="s">
        <v>43</v>
      </c>
      <c r="E14081">
        <v>0</v>
      </c>
    </row>
    <row r="14082" spans="1:5" hidden="1">
      <c r="A14082">
        <v>2012</v>
      </c>
      <c r="B14082" t="s">
        <v>104</v>
      </c>
      <c r="C14082" t="s">
        <v>81</v>
      </c>
      <c r="D14082" t="s">
        <v>44</v>
      </c>
      <c r="E14082">
        <v>0</v>
      </c>
    </row>
    <row r="14083" spans="1:5" hidden="1">
      <c r="A14083">
        <v>2012</v>
      </c>
      <c r="B14083" t="s">
        <v>104</v>
      </c>
      <c r="C14083" t="s">
        <v>81</v>
      </c>
      <c r="D14083" t="s">
        <v>48</v>
      </c>
      <c r="E14083">
        <v>540</v>
      </c>
    </row>
    <row r="14084" spans="1:5" hidden="1">
      <c r="A14084">
        <v>2012</v>
      </c>
      <c r="B14084" t="s">
        <v>104</v>
      </c>
      <c r="C14084" t="s">
        <v>81</v>
      </c>
      <c r="D14084" t="s">
        <v>49</v>
      </c>
      <c r="E14084">
        <v>540</v>
      </c>
    </row>
    <row r="14085" spans="1:5" hidden="1">
      <c r="A14085">
        <v>2012</v>
      </c>
      <c r="B14085" t="s">
        <v>104</v>
      </c>
      <c r="C14085" t="s">
        <v>81</v>
      </c>
      <c r="D14085" t="s">
        <v>50</v>
      </c>
      <c r="E14085">
        <v>0</v>
      </c>
    </row>
    <row r="14086" spans="1:5" hidden="1">
      <c r="A14086">
        <v>2012</v>
      </c>
      <c r="B14086" t="s">
        <v>104</v>
      </c>
      <c r="C14086" t="s">
        <v>81</v>
      </c>
      <c r="D14086" t="s">
        <v>51</v>
      </c>
      <c r="E14086">
        <v>540</v>
      </c>
    </row>
    <row r="14087" spans="1:5" hidden="1">
      <c r="A14087">
        <v>2012</v>
      </c>
      <c r="B14087" t="s">
        <v>104</v>
      </c>
      <c r="C14087" t="s">
        <v>81</v>
      </c>
      <c r="D14087" t="s">
        <v>52</v>
      </c>
      <c r="E14087">
        <v>0</v>
      </c>
    </row>
    <row r="14088" spans="1:5" hidden="1">
      <c r="A14088">
        <v>2012</v>
      </c>
      <c r="B14088" t="s">
        <v>104</v>
      </c>
      <c r="C14088" t="s">
        <v>81</v>
      </c>
      <c r="D14088" t="s">
        <v>53</v>
      </c>
      <c r="E14088">
        <v>0</v>
      </c>
    </row>
    <row r="14089" spans="1:5" hidden="1">
      <c r="A14089">
        <v>2012</v>
      </c>
      <c r="B14089" t="s">
        <v>104</v>
      </c>
      <c r="C14089" t="s">
        <v>81</v>
      </c>
      <c r="D14089" t="s">
        <v>54</v>
      </c>
      <c r="E14089">
        <v>0</v>
      </c>
    </row>
    <row r="14090" spans="1:5" hidden="1">
      <c r="A14090">
        <v>2012</v>
      </c>
      <c r="B14090" t="s">
        <v>104</v>
      </c>
      <c r="C14090" t="s">
        <v>81</v>
      </c>
      <c r="D14090" t="s">
        <v>59</v>
      </c>
      <c r="E14090">
        <v>319497</v>
      </c>
    </row>
    <row r="14091" spans="1:5" hidden="1">
      <c r="A14091">
        <v>2012</v>
      </c>
      <c r="B14091" t="s">
        <v>104</v>
      </c>
      <c r="C14091" t="s">
        <v>81</v>
      </c>
      <c r="D14091" t="s">
        <v>61</v>
      </c>
      <c r="E14091">
        <v>0</v>
      </c>
    </row>
    <row r="14092" spans="1:5" hidden="1">
      <c r="A14092">
        <v>2012</v>
      </c>
      <c r="B14092" t="s">
        <v>104</v>
      </c>
      <c r="C14092" t="s">
        <v>81</v>
      </c>
      <c r="D14092" t="s">
        <v>64</v>
      </c>
      <c r="E14092">
        <v>319497</v>
      </c>
    </row>
    <row r="14093" spans="1:5" hidden="1">
      <c r="A14093">
        <v>2012</v>
      </c>
      <c r="B14093" t="s">
        <v>104</v>
      </c>
      <c r="C14093" t="s">
        <v>81</v>
      </c>
      <c r="D14093" t="s">
        <v>67</v>
      </c>
      <c r="E14093">
        <v>0</v>
      </c>
    </row>
    <row r="14094" spans="1:5" hidden="1">
      <c r="A14094">
        <v>2012</v>
      </c>
      <c r="B14094" t="s">
        <v>104</v>
      </c>
      <c r="C14094" t="s">
        <v>81</v>
      </c>
      <c r="D14094" t="s">
        <v>69</v>
      </c>
      <c r="E14094">
        <v>0</v>
      </c>
    </row>
    <row r="14095" spans="1:5" hidden="1">
      <c r="A14095">
        <v>2012</v>
      </c>
      <c r="B14095" t="s">
        <v>104</v>
      </c>
      <c r="C14095" t="s">
        <v>81</v>
      </c>
      <c r="D14095" t="s">
        <v>70</v>
      </c>
      <c r="E14095">
        <v>0</v>
      </c>
    </row>
    <row r="14096" spans="1:5" hidden="1">
      <c r="A14096">
        <v>2012</v>
      </c>
      <c r="B14096" t="s">
        <v>104</v>
      </c>
      <c r="C14096" t="s">
        <v>81</v>
      </c>
      <c r="D14096" t="s">
        <v>86</v>
      </c>
      <c r="E14096">
        <v>248180</v>
      </c>
    </row>
    <row r="14097" spans="1:5" hidden="1">
      <c r="A14097">
        <v>2012</v>
      </c>
      <c r="B14097" t="s">
        <v>104</v>
      </c>
      <c r="C14097" t="s">
        <v>81</v>
      </c>
      <c r="D14097" t="s">
        <v>87</v>
      </c>
      <c r="E14097">
        <v>53736</v>
      </c>
    </row>
    <row r="14098" spans="1:5" hidden="1">
      <c r="A14098">
        <v>2012</v>
      </c>
      <c r="B14098" t="s">
        <v>104</v>
      </c>
      <c r="C14098" t="s">
        <v>81</v>
      </c>
      <c r="D14098" t="s">
        <v>88</v>
      </c>
      <c r="E14098">
        <v>1723</v>
      </c>
    </row>
    <row r="14099" spans="1:5" hidden="1">
      <c r="A14099">
        <v>2012</v>
      </c>
      <c r="B14099" t="s">
        <v>104</v>
      </c>
      <c r="C14099" t="s">
        <v>81</v>
      </c>
      <c r="D14099" t="s">
        <v>89</v>
      </c>
      <c r="E14099">
        <v>192721</v>
      </c>
    </row>
    <row r="14100" spans="1:5" hidden="1">
      <c r="A14100">
        <v>2012</v>
      </c>
      <c r="B14100" t="s">
        <v>104</v>
      </c>
      <c r="C14100" t="s">
        <v>81</v>
      </c>
      <c r="D14100" t="s">
        <v>77</v>
      </c>
      <c r="E14100">
        <v>20025</v>
      </c>
    </row>
    <row r="14101" spans="1:5" hidden="1">
      <c r="A14101">
        <v>2012</v>
      </c>
      <c r="B14101" t="s">
        <v>105</v>
      </c>
      <c r="C14101" t="s">
        <v>10</v>
      </c>
      <c r="D14101" t="s">
        <v>91</v>
      </c>
      <c r="E14101">
        <v>2534204</v>
      </c>
    </row>
    <row r="14102" spans="1:5" hidden="1">
      <c r="A14102">
        <v>2012</v>
      </c>
      <c r="B14102" t="s">
        <v>105</v>
      </c>
      <c r="C14102" t="s">
        <v>10</v>
      </c>
      <c r="D14102" t="s">
        <v>92</v>
      </c>
      <c r="E14102">
        <v>2534204</v>
      </c>
    </row>
    <row r="14103" spans="1:5" hidden="1">
      <c r="A14103">
        <v>2012</v>
      </c>
      <c r="B14103" t="s">
        <v>105</v>
      </c>
      <c r="C14103" t="s">
        <v>23</v>
      </c>
      <c r="D14103" t="s">
        <v>27</v>
      </c>
      <c r="E14103">
        <v>2543046</v>
      </c>
    </row>
    <row r="14104" spans="1:5" hidden="1">
      <c r="A14104">
        <v>2012</v>
      </c>
      <c r="B14104" t="s">
        <v>105</v>
      </c>
      <c r="C14104" t="s">
        <v>23</v>
      </c>
      <c r="D14104" t="s">
        <v>28</v>
      </c>
      <c r="E14104">
        <v>2543046</v>
      </c>
    </row>
    <row r="14105" spans="1:5" hidden="1">
      <c r="A14105">
        <v>2012</v>
      </c>
      <c r="B14105" t="s">
        <v>105</v>
      </c>
      <c r="C14105" t="s">
        <v>81</v>
      </c>
      <c r="D14105" t="s">
        <v>85</v>
      </c>
      <c r="E14105">
        <v>2534204</v>
      </c>
    </row>
    <row r="14106" spans="1:5" hidden="1">
      <c r="A14106">
        <v>2012</v>
      </c>
      <c r="B14106" t="s">
        <v>105</v>
      </c>
      <c r="C14106" t="s">
        <v>81</v>
      </c>
      <c r="D14106" t="s">
        <v>30</v>
      </c>
      <c r="E14106">
        <v>8841</v>
      </c>
    </row>
    <row r="14107" spans="1:5" hidden="1">
      <c r="A14107">
        <v>2012</v>
      </c>
      <c r="B14107" t="s">
        <v>105</v>
      </c>
      <c r="C14107" t="s">
        <v>81</v>
      </c>
      <c r="D14107" t="s">
        <v>31</v>
      </c>
      <c r="E14107">
        <v>8841</v>
      </c>
    </row>
    <row r="14108" spans="1:5" hidden="1">
      <c r="A14108">
        <v>2012</v>
      </c>
      <c r="B14108" t="s">
        <v>106</v>
      </c>
      <c r="C14108" t="s">
        <v>7</v>
      </c>
      <c r="D14108" t="s">
        <v>263</v>
      </c>
      <c r="E14108">
        <v>408453</v>
      </c>
    </row>
    <row r="14109" spans="1:5" hidden="1">
      <c r="A14109">
        <v>2012</v>
      </c>
      <c r="B14109" t="s">
        <v>106</v>
      </c>
      <c r="C14109" t="s">
        <v>10</v>
      </c>
      <c r="D14109" t="s">
        <v>11</v>
      </c>
      <c r="E14109">
        <v>141394</v>
      </c>
    </row>
    <row r="14110" spans="1:5" hidden="1">
      <c r="A14110">
        <v>2012</v>
      </c>
      <c r="B14110" t="s">
        <v>106</v>
      </c>
      <c r="C14110" t="s">
        <v>10</v>
      </c>
      <c r="D14110" t="s">
        <v>107</v>
      </c>
      <c r="E14110">
        <v>1170969</v>
      </c>
    </row>
    <row r="14111" spans="1:5" hidden="1">
      <c r="A14111">
        <v>2012</v>
      </c>
      <c r="B14111" t="s">
        <v>106</v>
      </c>
      <c r="C14111" t="s">
        <v>10</v>
      </c>
      <c r="D14111" t="s">
        <v>108</v>
      </c>
      <c r="E14111">
        <v>794965</v>
      </c>
    </row>
    <row r="14112" spans="1:5" hidden="1">
      <c r="A14112">
        <v>2012</v>
      </c>
      <c r="B14112" t="s">
        <v>106</v>
      </c>
      <c r="C14112" t="s">
        <v>10</v>
      </c>
      <c r="D14112" t="s">
        <v>22</v>
      </c>
      <c r="E14112">
        <v>142353</v>
      </c>
    </row>
    <row r="14113" spans="1:5" hidden="1">
      <c r="A14113">
        <v>2012</v>
      </c>
      <c r="B14113" t="s">
        <v>106</v>
      </c>
      <c r="C14113" t="s">
        <v>23</v>
      </c>
      <c r="D14113" t="s">
        <v>24</v>
      </c>
      <c r="E14113">
        <v>567805</v>
      </c>
    </row>
    <row r="14114" spans="1:5" hidden="1">
      <c r="A14114">
        <v>2012</v>
      </c>
      <c r="B14114" t="s">
        <v>106</v>
      </c>
      <c r="C14114" t="s">
        <v>23</v>
      </c>
      <c r="D14114" t="s">
        <v>25</v>
      </c>
      <c r="E14114">
        <v>567805</v>
      </c>
    </row>
    <row r="14115" spans="1:5" hidden="1">
      <c r="A14115">
        <v>2012</v>
      </c>
      <c r="B14115" t="s">
        <v>106</v>
      </c>
      <c r="C14115" t="s">
        <v>23</v>
      </c>
      <c r="D14115" t="s">
        <v>26</v>
      </c>
      <c r="E14115">
        <v>0</v>
      </c>
    </row>
    <row r="14116" spans="1:5" hidden="1">
      <c r="A14116">
        <v>2012</v>
      </c>
      <c r="B14116" t="s">
        <v>106</v>
      </c>
      <c r="C14116" t="s">
        <v>23</v>
      </c>
      <c r="D14116" t="s">
        <v>30</v>
      </c>
      <c r="E14116">
        <v>340816</v>
      </c>
    </row>
    <row r="14117" spans="1:5" hidden="1">
      <c r="A14117">
        <v>2012</v>
      </c>
      <c r="B14117" t="s">
        <v>106</v>
      </c>
      <c r="C14117" t="s">
        <v>23</v>
      </c>
      <c r="D14117" t="s">
        <v>31</v>
      </c>
      <c r="E14117">
        <v>0</v>
      </c>
    </row>
    <row r="14118" spans="1:5" hidden="1">
      <c r="A14118">
        <v>2012</v>
      </c>
      <c r="B14118" t="s">
        <v>106</v>
      </c>
      <c r="C14118" t="s">
        <v>23</v>
      </c>
      <c r="D14118" t="s">
        <v>32</v>
      </c>
      <c r="E14118">
        <v>340816</v>
      </c>
    </row>
    <row r="14119" spans="1:5" hidden="1">
      <c r="A14119">
        <v>2012</v>
      </c>
      <c r="B14119" t="s">
        <v>106</v>
      </c>
      <c r="C14119" t="s">
        <v>23</v>
      </c>
      <c r="D14119" t="s">
        <v>33</v>
      </c>
      <c r="E14119">
        <v>344501</v>
      </c>
    </row>
    <row r="14120" spans="1:5" hidden="1">
      <c r="A14120">
        <v>2012</v>
      </c>
      <c r="B14120" t="s">
        <v>106</v>
      </c>
      <c r="C14120" t="s">
        <v>23</v>
      </c>
      <c r="D14120" t="s">
        <v>34</v>
      </c>
      <c r="E14120">
        <v>279996</v>
      </c>
    </row>
    <row r="14121" spans="1:5" hidden="1">
      <c r="A14121">
        <v>2012</v>
      </c>
      <c r="B14121" t="s">
        <v>106</v>
      </c>
      <c r="C14121" t="s">
        <v>23</v>
      </c>
      <c r="D14121" t="s">
        <v>35</v>
      </c>
      <c r="E14121">
        <v>346715</v>
      </c>
    </row>
    <row r="14122" spans="1:5" hidden="1">
      <c r="A14122">
        <v>2012</v>
      </c>
      <c r="B14122" t="s">
        <v>106</v>
      </c>
      <c r="C14122" t="s">
        <v>23</v>
      </c>
      <c r="D14122" t="s">
        <v>36</v>
      </c>
      <c r="E14122">
        <v>35449</v>
      </c>
    </row>
    <row r="14123" spans="1:5" hidden="1">
      <c r="A14123">
        <v>2012</v>
      </c>
      <c r="B14123" t="s">
        <v>106</v>
      </c>
      <c r="C14123" t="s">
        <v>23</v>
      </c>
      <c r="D14123" t="s">
        <v>37</v>
      </c>
      <c r="E14123">
        <v>35449</v>
      </c>
    </row>
    <row r="14124" spans="1:5" hidden="1">
      <c r="A14124">
        <v>2012</v>
      </c>
      <c r="B14124" t="s">
        <v>106</v>
      </c>
      <c r="C14124" t="s">
        <v>23</v>
      </c>
      <c r="D14124" t="s">
        <v>38</v>
      </c>
      <c r="E14124">
        <v>0</v>
      </c>
    </row>
    <row r="14125" spans="1:5" hidden="1">
      <c r="A14125">
        <v>2012</v>
      </c>
      <c r="B14125" t="s">
        <v>106</v>
      </c>
      <c r="C14125" t="s">
        <v>23</v>
      </c>
      <c r="D14125" t="s">
        <v>39</v>
      </c>
      <c r="E14125">
        <v>29056</v>
      </c>
    </row>
    <row r="14126" spans="1:5" hidden="1">
      <c r="A14126">
        <v>2012</v>
      </c>
      <c r="B14126" t="s">
        <v>106</v>
      </c>
      <c r="C14126" t="s">
        <v>23</v>
      </c>
      <c r="D14126" t="s">
        <v>40</v>
      </c>
      <c r="E14126">
        <v>0</v>
      </c>
    </row>
    <row r="14127" spans="1:5" hidden="1">
      <c r="A14127">
        <v>2012</v>
      </c>
      <c r="B14127" t="s">
        <v>106</v>
      </c>
      <c r="C14127" t="s">
        <v>23</v>
      </c>
      <c r="D14127" t="s">
        <v>41</v>
      </c>
      <c r="E14127">
        <v>0</v>
      </c>
    </row>
    <row r="14128" spans="1:5" hidden="1">
      <c r="A14128">
        <v>2012</v>
      </c>
      <c r="B14128" t="s">
        <v>106</v>
      </c>
      <c r="C14128" t="s">
        <v>23</v>
      </c>
      <c r="D14128" t="s">
        <v>42</v>
      </c>
      <c r="E14128">
        <v>0</v>
      </c>
    </row>
    <row r="14129" spans="1:5" hidden="1">
      <c r="A14129">
        <v>2012</v>
      </c>
      <c r="B14129" t="s">
        <v>106</v>
      </c>
      <c r="C14129" t="s">
        <v>23</v>
      </c>
      <c r="D14129" t="s">
        <v>43</v>
      </c>
      <c r="E14129">
        <v>0</v>
      </c>
    </row>
    <row r="14130" spans="1:5" hidden="1">
      <c r="A14130">
        <v>2012</v>
      </c>
      <c r="B14130" t="s">
        <v>106</v>
      </c>
      <c r="C14130" t="s">
        <v>23</v>
      </c>
      <c r="D14130" t="s">
        <v>44</v>
      </c>
      <c r="E14130">
        <v>0</v>
      </c>
    </row>
    <row r="14131" spans="1:5" hidden="1">
      <c r="A14131">
        <v>2012</v>
      </c>
      <c r="B14131" t="s">
        <v>106</v>
      </c>
      <c r="C14131" t="s">
        <v>23</v>
      </c>
      <c r="D14131" t="s">
        <v>45</v>
      </c>
      <c r="E14131">
        <v>0</v>
      </c>
    </row>
    <row r="14132" spans="1:5" hidden="1">
      <c r="A14132">
        <v>2012</v>
      </c>
      <c r="B14132" t="s">
        <v>106</v>
      </c>
      <c r="C14132" t="s">
        <v>23</v>
      </c>
      <c r="D14132" t="s">
        <v>46</v>
      </c>
      <c r="E14132">
        <v>0</v>
      </c>
    </row>
    <row r="14133" spans="1:5" hidden="1">
      <c r="A14133">
        <v>2012</v>
      </c>
      <c r="B14133" t="s">
        <v>106</v>
      </c>
      <c r="C14133" t="s">
        <v>23</v>
      </c>
      <c r="D14133" t="s">
        <v>47</v>
      </c>
      <c r="E14133">
        <v>0</v>
      </c>
    </row>
    <row r="14134" spans="1:5" hidden="1">
      <c r="A14134">
        <v>2012</v>
      </c>
      <c r="B14134" t="s">
        <v>106</v>
      </c>
      <c r="C14134" t="s">
        <v>23</v>
      </c>
      <c r="D14134" t="s">
        <v>48</v>
      </c>
      <c r="E14134">
        <v>83704</v>
      </c>
    </row>
    <row r="14135" spans="1:5" hidden="1">
      <c r="A14135">
        <v>2012</v>
      </c>
      <c r="B14135" t="s">
        <v>106</v>
      </c>
      <c r="C14135" t="s">
        <v>23</v>
      </c>
      <c r="D14135" t="s">
        <v>49</v>
      </c>
      <c r="E14135">
        <v>0</v>
      </c>
    </row>
    <row r="14136" spans="1:5" hidden="1">
      <c r="A14136">
        <v>2012</v>
      </c>
      <c r="B14136" t="s">
        <v>106</v>
      </c>
      <c r="C14136" t="s">
        <v>23</v>
      </c>
      <c r="D14136" t="s">
        <v>50</v>
      </c>
      <c r="E14136">
        <v>0</v>
      </c>
    </row>
    <row r="14137" spans="1:5" hidden="1">
      <c r="A14137">
        <v>2012</v>
      </c>
      <c r="B14137" t="s">
        <v>106</v>
      </c>
      <c r="C14137" t="s">
        <v>23</v>
      </c>
      <c r="D14137" t="s">
        <v>51</v>
      </c>
      <c r="E14137">
        <v>0</v>
      </c>
    </row>
    <row r="14138" spans="1:5" hidden="1">
      <c r="A14138">
        <v>2012</v>
      </c>
      <c r="B14138" t="s">
        <v>106</v>
      </c>
      <c r="C14138" t="s">
        <v>23</v>
      </c>
      <c r="D14138" t="s">
        <v>52</v>
      </c>
      <c r="E14138">
        <v>0</v>
      </c>
    </row>
    <row r="14139" spans="1:5" hidden="1">
      <c r="A14139">
        <v>2012</v>
      </c>
      <c r="B14139" t="s">
        <v>106</v>
      </c>
      <c r="C14139" t="s">
        <v>23</v>
      </c>
      <c r="D14139" t="s">
        <v>53</v>
      </c>
      <c r="E14139">
        <v>0</v>
      </c>
    </row>
    <row r="14140" spans="1:5" hidden="1">
      <c r="A14140">
        <v>2012</v>
      </c>
      <c r="B14140" t="s">
        <v>106</v>
      </c>
      <c r="C14140" t="s">
        <v>23</v>
      </c>
      <c r="D14140" t="s">
        <v>54</v>
      </c>
      <c r="E14140">
        <v>0</v>
      </c>
    </row>
    <row r="14141" spans="1:5" hidden="1">
      <c r="A14141">
        <v>2012</v>
      </c>
      <c r="B14141" t="s">
        <v>106</v>
      </c>
      <c r="C14141" t="s">
        <v>23</v>
      </c>
      <c r="D14141" t="s">
        <v>55</v>
      </c>
      <c r="E14141">
        <v>83704</v>
      </c>
    </row>
    <row r="14142" spans="1:5" hidden="1">
      <c r="A14142">
        <v>2012</v>
      </c>
      <c r="B14142" t="s">
        <v>106</v>
      </c>
      <c r="C14142" t="s">
        <v>23</v>
      </c>
      <c r="D14142" t="s">
        <v>59</v>
      </c>
      <c r="E14142">
        <v>968047</v>
      </c>
    </row>
    <row r="14143" spans="1:5" hidden="1">
      <c r="A14143">
        <v>2012</v>
      </c>
      <c r="B14143" t="s">
        <v>106</v>
      </c>
      <c r="C14143" t="s">
        <v>23</v>
      </c>
      <c r="D14143" t="s">
        <v>60</v>
      </c>
      <c r="E14143">
        <v>0</v>
      </c>
    </row>
    <row r="14144" spans="1:5" hidden="1">
      <c r="A14144">
        <v>2012</v>
      </c>
      <c r="B14144" t="s">
        <v>106</v>
      </c>
      <c r="C14144" t="s">
        <v>23</v>
      </c>
      <c r="D14144" t="s">
        <v>61</v>
      </c>
      <c r="E14144">
        <v>0</v>
      </c>
    </row>
    <row r="14145" spans="1:5" hidden="1">
      <c r="A14145">
        <v>2012</v>
      </c>
      <c r="B14145" t="s">
        <v>106</v>
      </c>
      <c r="C14145" t="s">
        <v>23</v>
      </c>
      <c r="D14145" t="s">
        <v>62</v>
      </c>
      <c r="E14145">
        <v>152492</v>
      </c>
    </row>
    <row r="14146" spans="1:5" hidden="1">
      <c r="A14146">
        <v>2012</v>
      </c>
      <c r="B14146" t="s">
        <v>106</v>
      </c>
      <c r="C14146" t="s">
        <v>23</v>
      </c>
      <c r="D14146" t="s">
        <v>64</v>
      </c>
      <c r="E14146">
        <v>815555</v>
      </c>
    </row>
    <row r="14147" spans="1:5" hidden="1">
      <c r="A14147">
        <v>2012</v>
      </c>
      <c r="B14147" t="s">
        <v>106</v>
      </c>
      <c r="C14147" t="s">
        <v>23</v>
      </c>
      <c r="D14147" t="s">
        <v>66</v>
      </c>
      <c r="E14147">
        <v>0</v>
      </c>
    </row>
    <row r="14148" spans="1:5" hidden="1">
      <c r="A14148">
        <v>2012</v>
      </c>
      <c r="B14148" t="s">
        <v>106</v>
      </c>
      <c r="C14148" t="s">
        <v>23</v>
      </c>
      <c r="D14148" t="s">
        <v>67</v>
      </c>
      <c r="E14148">
        <v>660441</v>
      </c>
    </row>
    <row r="14149" spans="1:5" hidden="1">
      <c r="A14149">
        <v>2012</v>
      </c>
      <c r="B14149" t="s">
        <v>106</v>
      </c>
      <c r="C14149" t="s">
        <v>23</v>
      </c>
      <c r="D14149" t="s">
        <v>68</v>
      </c>
      <c r="E14149">
        <v>0</v>
      </c>
    </row>
    <row r="14150" spans="1:5" hidden="1">
      <c r="A14150">
        <v>2012</v>
      </c>
      <c r="B14150" t="s">
        <v>106</v>
      </c>
      <c r="C14150" t="s">
        <v>23</v>
      </c>
      <c r="D14150" t="s">
        <v>69</v>
      </c>
      <c r="E14150">
        <v>660277</v>
      </c>
    </row>
    <row r="14151" spans="1:5" hidden="1">
      <c r="A14151">
        <v>2012</v>
      </c>
      <c r="B14151" t="s">
        <v>106</v>
      </c>
      <c r="C14151" t="s">
        <v>23</v>
      </c>
      <c r="D14151" t="s">
        <v>70</v>
      </c>
      <c r="E14151">
        <v>164</v>
      </c>
    </row>
    <row r="14152" spans="1:5" hidden="1">
      <c r="A14152">
        <v>2012</v>
      </c>
      <c r="B14152" t="s">
        <v>106</v>
      </c>
      <c r="C14152" t="s">
        <v>23</v>
      </c>
      <c r="D14152" t="s">
        <v>71</v>
      </c>
      <c r="E14152">
        <v>-959</v>
      </c>
    </row>
    <row r="14153" spans="1:5" hidden="1">
      <c r="A14153">
        <v>2012</v>
      </c>
      <c r="B14153" t="s">
        <v>106</v>
      </c>
      <c r="C14153" t="s">
        <v>23</v>
      </c>
      <c r="D14153" t="s">
        <v>109</v>
      </c>
      <c r="E14153">
        <v>13471211</v>
      </c>
    </row>
    <row r="14154" spans="1:5" hidden="1">
      <c r="A14154">
        <v>2012</v>
      </c>
      <c r="B14154" t="s">
        <v>106</v>
      </c>
      <c r="C14154" t="s">
        <v>23</v>
      </c>
      <c r="D14154" t="s">
        <v>110</v>
      </c>
      <c r="E14154">
        <v>9724968</v>
      </c>
    </row>
    <row r="14155" spans="1:5" hidden="1">
      <c r="A14155">
        <v>2012</v>
      </c>
      <c r="B14155" t="s">
        <v>106</v>
      </c>
      <c r="C14155" t="s">
        <v>23</v>
      </c>
      <c r="D14155" t="s">
        <v>111</v>
      </c>
      <c r="E14155">
        <v>3746243</v>
      </c>
    </row>
    <row r="14156" spans="1:5" hidden="1">
      <c r="A14156">
        <v>2012</v>
      </c>
      <c r="B14156" t="s">
        <v>106</v>
      </c>
      <c r="C14156" t="s">
        <v>23</v>
      </c>
      <c r="D14156" t="s">
        <v>112</v>
      </c>
      <c r="E14156">
        <v>132319</v>
      </c>
    </row>
    <row r="14157" spans="1:5" hidden="1">
      <c r="A14157">
        <v>2012</v>
      </c>
      <c r="B14157" t="s">
        <v>106</v>
      </c>
      <c r="C14157" t="s">
        <v>81</v>
      </c>
      <c r="D14157" t="s">
        <v>24</v>
      </c>
      <c r="E14157">
        <v>52631</v>
      </c>
    </row>
    <row r="14158" spans="1:5" hidden="1">
      <c r="A14158">
        <v>2012</v>
      </c>
      <c r="B14158" t="s">
        <v>106</v>
      </c>
      <c r="C14158" t="s">
        <v>81</v>
      </c>
      <c r="D14158" t="s">
        <v>25</v>
      </c>
      <c r="E14158">
        <v>52631</v>
      </c>
    </row>
    <row r="14159" spans="1:5" hidden="1">
      <c r="A14159">
        <v>2012</v>
      </c>
      <c r="B14159" t="s">
        <v>106</v>
      </c>
      <c r="C14159" t="s">
        <v>81</v>
      </c>
      <c r="D14159" t="s">
        <v>26</v>
      </c>
      <c r="E14159">
        <v>0</v>
      </c>
    </row>
    <row r="14160" spans="1:5" hidden="1">
      <c r="A14160">
        <v>2012</v>
      </c>
      <c r="B14160" t="s">
        <v>106</v>
      </c>
      <c r="C14160" t="s">
        <v>81</v>
      </c>
      <c r="D14160" t="s">
        <v>27</v>
      </c>
      <c r="E14160">
        <v>31868</v>
      </c>
    </row>
    <row r="14161" spans="1:5" hidden="1">
      <c r="A14161">
        <v>2012</v>
      </c>
      <c r="B14161" t="s">
        <v>106</v>
      </c>
      <c r="C14161" t="s">
        <v>81</v>
      </c>
      <c r="D14161" t="s">
        <v>28</v>
      </c>
      <c r="E14161">
        <v>31868</v>
      </c>
    </row>
    <row r="14162" spans="1:5" hidden="1">
      <c r="A14162">
        <v>2012</v>
      </c>
      <c r="B14162" t="s">
        <v>106</v>
      </c>
      <c r="C14162" t="s">
        <v>81</v>
      </c>
      <c r="D14162" t="s">
        <v>82</v>
      </c>
      <c r="E14162">
        <v>0</v>
      </c>
    </row>
    <row r="14163" spans="1:5" hidden="1">
      <c r="A14163">
        <v>2012</v>
      </c>
      <c r="B14163" t="s">
        <v>106</v>
      </c>
      <c r="C14163" t="s">
        <v>81</v>
      </c>
      <c r="D14163" t="s">
        <v>83</v>
      </c>
      <c r="E14163">
        <v>31868</v>
      </c>
    </row>
    <row r="14164" spans="1:5" hidden="1">
      <c r="A14164">
        <v>2012</v>
      </c>
      <c r="B14164" t="s">
        <v>106</v>
      </c>
      <c r="C14164" t="s">
        <v>81</v>
      </c>
      <c r="D14164" t="s">
        <v>84</v>
      </c>
      <c r="E14164">
        <v>0</v>
      </c>
    </row>
    <row r="14165" spans="1:5" hidden="1">
      <c r="A14165">
        <v>2012</v>
      </c>
      <c r="B14165" t="s">
        <v>106</v>
      </c>
      <c r="C14165" t="s">
        <v>81</v>
      </c>
      <c r="D14165" t="s">
        <v>29</v>
      </c>
      <c r="E14165">
        <v>0</v>
      </c>
    </row>
    <row r="14166" spans="1:5" hidden="1">
      <c r="A14166">
        <v>2012</v>
      </c>
      <c r="B14166" t="s">
        <v>106</v>
      </c>
      <c r="C14166" t="s">
        <v>81</v>
      </c>
      <c r="D14166" t="s">
        <v>33</v>
      </c>
      <c r="E14166">
        <v>1322256</v>
      </c>
    </row>
    <row r="14167" spans="1:5" hidden="1">
      <c r="A14167">
        <v>2012</v>
      </c>
      <c r="B14167" t="s">
        <v>106</v>
      </c>
      <c r="C14167" t="s">
        <v>81</v>
      </c>
      <c r="D14167" t="s">
        <v>34</v>
      </c>
      <c r="E14167">
        <v>598029</v>
      </c>
    </row>
    <row r="14168" spans="1:5" hidden="1">
      <c r="A14168">
        <v>2012</v>
      </c>
      <c r="B14168" t="s">
        <v>106</v>
      </c>
      <c r="C14168" t="s">
        <v>81</v>
      </c>
      <c r="D14168" t="s">
        <v>35</v>
      </c>
      <c r="E14168">
        <v>599493</v>
      </c>
    </row>
    <row r="14169" spans="1:5" hidden="1">
      <c r="A14169">
        <v>2012</v>
      </c>
      <c r="B14169" t="s">
        <v>106</v>
      </c>
      <c r="C14169" t="s">
        <v>81</v>
      </c>
      <c r="D14169" t="s">
        <v>36</v>
      </c>
      <c r="E14169">
        <v>365138</v>
      </c>
    </row>
    <row r="14170" spans="1:5" hidden="1">
      <c r="A14170">
        <v>2012</v>
      </c>
      <c r="B14170" t="s">
        <v>106</v>
      </c>
      <c r="C14170" t="s">
        <v>81</v>
      </c>
      <c r="D14170" t="s">
        <v>37</v>
      </c>
      <c r="E14170">
        <v>365138</v>
      </c>
    </row>
    <row r="14171" spans="1:5" hidden="1">
      <c r="A14171">
        <v>2012</v>
      </c>
      <c r="B14171" t="s">
        <v>106</v>
      </c>
      <c r="C14171" t="s">
        <v>81</v>
      </c>
      <c r="D14171" t="s">
        <v>38</v>
      </c>
      <c r="E14171">
        <v>0</v>
      </c>
    </row>
    <row r="14172" spans="1:5" hidden="1">
      <c r="A14172">
        <v>2012</v>
      </c>
      <c r="B14172" t="s">
        <v>106</v>
      </c>
      <c r="C14172" t="s">
        <v>81</v>
      </c>
      <c r="D14172" t="s">
        <v>39</v>
      </c>
      <c r="E14172">
        <v>359089</v>
      </c>
    </row>
    <row r="14173" spans="1:5" hidden="1">
      <c r="A14173">
        <v>2012</v>
      </c>
      <c r="B14173" t="s">
        <v>106</v>
      </c>
      <c r="C14173" t="s">
        <v>81</v>
      </c>
      <c r="D14173" t="s">
        <v>40</v>
      </c>
      <c r="E14173">
        <v>0</v>
      </c>
    </row>
    <row r="14174" spans="1:5" hidden="1">
      <c r="A14174">
        <v>2012</v>
      </c>
      <c r="B14174" t="s">
        <v>106</v>
      </c>
      <c r="C14174" t="s">
        <v>81</v>
      </c>
      <c r="D14174" t="s">
        <v>41</v>
      </c>
      <c r="E14174">
        <v>0</v>
      </c>
    </row>
    <row r="14175" spans="1:5" hidden="1">
      <c r="A14175">
        <v>2012</v>
      </c>
      <c r="B14175" t="s">
        <v>106</v>
      </c>
      <c r="C14175" t="s">
        <v>81</v>
      </c>
      <c r="D14175" t="s">
        <v>42</v>
      </c>
      <c r="E14175">
        <v>0</v>
      </c>
    </row>
    <row r="14176" spans="1:5" hidden="1">
      <c r="A14176">
        <v>2012</v>
      </c>
      <c r="B14176" t="s">
        <v>106</v>
      </c>
      <c r="C14176" t="s">
        <v>81</v>
      </c>
      <c r="D14176" t="s">
        <v>43</v>
      </c>
      <c r="E14176">
        <v>0</v>
      </c>
    </row>
    <row r="14177" spans="1:5" hidden="1">
      <c r="A14177">
        <v>2012</v>
      </c>
      <c r="B14177" t="s">
        <v>106</v>
      </c>
      <c r="C14177" t="s">
        <v>81</v>
      </c>
      <c r="D14177" t="s">
        <v>44</v>
      </c>
      <c r="E14177">
        <v>0</v>
      </c>
    </row>
    <row r="14178" spans="1:5" hidden="1">
      <c r="A14178">
        <v>2012</v>
      </c>
      <c r="B14178" t="s">
        <v>106</v>
      </c>
      <c r="C14178" t="s">
        <v>81</v>
      </c>
      <c r="D14178" t="s">
        <v>45</v>
      </c>
      <c r="E14178">
        <v>0</v>
      </c>
    </row>
    <row r="14179" spans="1:5" hidden="1">
      <c r="A14179">
        <v>2012</v>
      </c>
      <c r="B14179" t="s">
        <v>106</v>
      </c>
      <c r="C14179" t="s">
        <v>81</v>
      </c>
      <c r="D14179" t="s">
        <v>46</v>
      </c>
      <c r="E14179">
        <v>0</v>
      </c>
    </row>
    <row r="14180" spans="1:5" hidden="1">
      <c r="A14180">
        <v>2012</v>
      </c>
      <c r="B14180" t="s">
        <v>106</v>
      </c>
      <c r="C14180" t="s">
        <v>81</v>
      </c>
      <c r="D14180" t="s">
        <v>47</v>
      </c>
      <c r="E14180">
        <v>0</v>
      </c>
    </row>
    <row r="14181" spans="1:5" hidden="1">
      <c r="A14181">
        <v>2012</v>
      </c>
      <c r="B14181" t="s">
        <v>106</v>
      </c>
      <c r="C14181" t="s">
        <v>81</v>
      </c>
      <c r="D14181" t="s">
        <v>48</v>
      </c>
      <c r="E14181">
        <v>9087</v>
      </c>
    </row>
    <row r="14182" spans="1:5" hidden="1">
      <c r="A14182">
        <v>2012</v>
      </c>
      <c r="B14182" t="s">
        <v>106</v>
      </c>
      <c r="C14182" t="s">
        <v>81</v>
      </c>
      <c r="D14182" t="s">
        <v>49</v>
      </c>
      <c r="E14182">
        <v>0</v>
      </c>
    </row>
    <row r="14183" spans="1:5" hidden="1">
      <c r="A14183">
        <v>2012</v>
      </c>
      <c r="B14183" t="s">
        <v>106</v>
      </c>
      <c r="C14183" t="s">
        <v>81</v>
      </c>
      <c r="D14183" t="s">
        <v>50</v>
      </c>
      <c r="E14183">
        <v>0</v>
      </c>
    </row>
    <row r="14184" spans="1:5" hidden="1">
      <c r="A14184">
        <v>2012</v>
      </c>
      <c r="B14184" t="s">
        <v>106</v>
      </c>
      <c r="C14184" t="s">
        <v>81</v>
      </c>
      <c r="D14184" t="s">
        <v>51</v>
      </c>
      <c r="E14184">
        <v>0</v>
      </c>
    </row>
    <row r="14185" spans="1:5" hidden="1">
      <c r="A14185">
        <v>2012</v>
      </c>
      <c r="B14185" t="s">
        <v>106</v>
      </c>
      <c r="C14185" t="s">
        <v>81</v>
      </c>
      <c r="D14185" t="s">
        <v>52</v>
      </c>
      <c r="E14185">
        <v>0</v>
      </c>
    </row>
    <row r="14186" spans="1:5" hidden="1">
      <c r="A14186">
        <v>2012</v>
      </c>
      <c r="B14186" t="s">
        <v>106</v>
      </c>
      <c r="C14186" t="s">
        <v>81</v>
      </c>
      <c r="D14186" t="s">
        <v>53</v>
      </c>
      <c r="E14186">
        <v>0</v>
      </c>
    </row>
    <row r="14187" spans="1:5" hidden="1">
      <c r="A14187">
        <v>2012</v>
      </c>
      <c r="B14187" t="s">
        <v>106</v>
      </c>
      <c r="C14187" t="s">
        <v>81</v>
      </c>
      <c r="D14187" t="s">
        <v>54</v>
      </c>
      <c r="E14187">
        <v>0</v>
      </c>
    </row>
    <row r="14188" spans="1:5" hidden="1">
      <c r="A14188">
        <v>2012</v>
      </c>
      <c r="B14188" t="s">
        <v>106</v>
      </c>
      <c r="C14188" t="s">
        <v>81</v>
      </c>
      <c r="D14188" t="s">
        <v>55</v>
      </c>
      <c r="E14188">
        <v>9087</v>
      </c>
    </row>
    <row r="14189" spans="1:5" hidden="1">
      <c r="A14189">
        <v>2012</v>
      </c>
      <c r="B14189" t="s">
        <v>106</v>
      </c>
      <c r="C14189" t="s">
        <v>81</v>
      </c>
      <c r="D14189" t="s">
        <v>59</v>
      </c>
      <c r="E14189">
        <v>513028</v>
      </c>
    </row>
    <row r="14190" spans="1:5" hidden="1">
      <c r="A14190">
        <v>2012</v>
      </c>
      <c r="B14190" t="s">
        <v>106</v>
      </c>
      <c r="C14190" t="s">
        <v>81</v>
      </c>
      <c r="D14190" t="s">
        <v>60</v>
      </c>
      <c r="E14190">
        <v>0</v>
      </c>
    </row>
    <row r="14191" spans="1:5" hidden="1">
      <c r="A14191">
        <v>2012</v>
      </c>
      <c r="B14191" t="s">
        <v>106</v>
      </c>
      <c r="C14191" t="s">
        <v>81</v>
      </c>
      <c r="D14191" t="s">
        <v>61</v>
      </c>
      <c r="E14191">
        <v>0</v>
      </c>
    </row>
    <row r="14192" spans="1:5" hidden="1">
      <c r="A14192">
        <v>2012</v>
      </c>
      <c r="B14192" t="s">
        <v>106</v>
      </c>
      <c r="C14192" t="s">
        <v>81</v>
      </c>
      <c r="D14192" t="s">
        <v>62</v>
      </c>
      <c r="E14192">
        <v>32917</v>
      </c>
    </row>
    <row r="14193" spans="1:5" hidden="1">
      <c r="A14193">
        <v>2012</v>
      </c>
      <c r="B14193" t="s">
        <v>106</v>
      </c>
      <c r="C14193" t="s">
        <v>81</v>
      </c>
      <c r="D14193" t="s">
        <v>64</v>
      </c>
      <c r="E14193">
        <v>282669</v>
      </c>
    </row>
    <row r="14194" spans="1:5" hidden="1">
      <c r="A14194">
        <v>2012</v>
      </c>
      <c r="B14194" t="s">
        <v>106</v>
      </c>
      <c r="C14194" t="s">
        <v>81</v>
      </c>
      <c r="D14194" t="s">
        <v>65</v>
      </c>
      <c r="E14194">
        <v>197442</v>
      </c>
    </row>
    <row r="14195" spans="1:5" hidden="1">
      <c r="A14195">
        <v>2012</v>
      </c>
      <c r="B14195" t="s">
        <v>106</v>
      </c>
      <c r="C14195" t="s">
        <v>81</v>
      </c>
      <c r="D14195" t="s">
        <v>66</v>
      </c>
      <c r="E14195">
        <v>0</v>
      </c>
    </row>
    <row r="14196" spans="1:5" hidden="1">
      <c r="A14196">
        <v>2012</v>
      </c>
      <c r="B14196" t="s">
        <v>106</v>
      </c>
      <c r="C14196" t="s">
        <v>81</v>
      </c>
      <c r="D14196" t="s">
        <v>67</v>
      </c>
      <c r="E14196">
        <v>6870</v>
      </c>
    </row>
    <row r="14197" spans="1:5" hidden="1">
      <c r="A14197">
        <v>2012</v>
      </c>
      <c r="B14197" t="s">
        <v>106</v>
      </c>
      <c r="C14197" t="s">
        <v>81</v>
      </c>
      <c r="D14197" t="s">
        <v>68</v>
      </c>
      <c r="E14197">
        <v>0</v>
      </c>
    </row>
    <row r="14198" spans="1:5" hidden="1">
      <c r="A14198">
        <v>2012</v>
      </c>
      <c r="B14198" t="s">
        <v>106</v>
      </c>
      <c r="C14198" t="s">
        <v>81</v>
      </c>
      <c r="D14198" t="s">
        <v>69</v>
      </c>
      <c r="E14198">
        <v>0</v>
      </c>
    </row>
    <row r="14199" spans="1:5" hidden="1">
      <c r="A14199">
        <v>2012</v>
      </c>
      <c r="B14199" t="s">
        <v>106</v>
      </c>
      <c r="C14199" t="s">
        <v>81</v>
      </c>
      <c r="D14199" t="s">
        <v>70</v>
      </c>
      <c r="E14199">
        <v>6870</v>
      </c>
    </row>
    <row r="14200" spans="1:5" hidden="1">
      <c r="A14200">
        <v>2012</v>
      </c>
      <c r="B14200" t="s">
        <v>106</v>
      </c>
      <c r="C14200" t="s">
        <v>81</v>
      </c>
      <c r="D14200" t="s">
        <v>113</v>
      </c>
      <c r="E14200">
        <v>14642179</v>
      </c>
    </row>
    <row r="14201" spans="1:5" hidden="1">
      <c r="A14201">
        <v>2012</v>
      </c>
      <c r="B14201" t="s">
        <v>106</v>
      </c>
      <c r="C14201" t="s">
        <v>81</v>
      </c>
      <c r="D14201" t="s">
        <v>114</v>
      </c>
      <c r="E14201">
        <v>12528037</v>
      </c>
    </row>
    <row r="14202" spans="1:5" hidden="1">
      <c r="A14202">
        <v>2012</v>
      </c>
      <c r="B14202" t="s">
        <v>106</v>
      </c>
      <c r="C14202" t="s">
        <v>81</v>
      </c>
      <c r="D14202" t="s">
        <v>115</v>
      </c>
      <c r="E14202">
        <v>2114142</v>
      </c>
    </row>
    <row r="14203" spans="1:5" hidden="1">
      <c r="A14203">
        <v>2012</v>
      </c>
      <c r="B14203" t="s">
        <v>106</v>
      </c>
      <c r="C14203" t="s">
        <v>81</v>
      </c>
      <c r="D14203" t="s">
        <v>116</v>
      </c>
      <c r="E14203">
        <v>67065</v>
      </c>
    </row>
    <row r="14204" spans="1:5" hidden="1">
      <c r="A14204">
        <v>2013</v>
      </c>
      <c r="B14204" t="s">
        <v>6</v>
      </c>
      <c r="C14204" t="s">
        <v>7</v>
      </c>
      <c r="D14204" t="s">
        <v>263</v>
      </c>
      <c r="E14204">
        <v>-227357</v>
      </c>
    </row>
    <row r="14205" spans="1:5" hidden="1">
      <c r="A14205">
        <v>2013</v>
      </c>
      <c r="B14205" t="s">
        <v>6</v>
      </c>
      <c r="C14205" t="s">
        <v>7</v>
      </c>
      <c r="D14205" t="s">
        <v>8</v>
      </c>
      <c r="E14205">
        <v>888632</v>
      </c>
    </row>
    <row r="14206" spans="1:5" hidden="1">
      <c r="A14206">
        <v>2013</v>
      </c>
      <c r="B14206" t="s">
        <v>6</v>
      </c>
      <c r="C14206" t="s">
        <v>7</v>
      </c>
      <c r="D14206" t="s">
        <v>9</v>
      </c>
      <c r="E14206">
        <v>1713053</v>
      </c>
    </row>
    <row r="14207" spans="1:5" hidden="1">
      <c r="A14207">
        <v>2013</v>
      </c>
      <c r="B14207" t="s">
        <v>6</v>
      </c>
      <c r="C14207" t="s">
        <v>10</v>
      </c>
      <c r="D14207" t="s">
        <v>11</v>
      </c>
      <c r="E14207">
        <v>1163049</v>
      </c>
    </row>
    <row r="14208" spans="1:5" hidden="1">
      <c r="A14208">
        <v>2013</v>
      </c>
      <c r="B14208" t="s">
        <v>6</v>
      </c>
      <c r="C14208" t="s">
        <v>10</v>
      </c>
      <c r="D14208" t="s">
        <v>12</v>
      </c>
      <c r="E14208">
        <v>21956192</v>
      </c>
    </row>
    <row r="14209" spans="1:6" hidden="1">
      <c r="A14209">
        <v>2013</v>
      </c>
      <c r="B14209" t="s">
        <v>6</v>
      </c>
      <c r="C14209" t="s">
        <v>10</v>
      </c>
      <c r="D14209" t="s">
        <v>13</v>
      </c>
      <c r="E14209">
        <v>17564434</v>
      </c>
    </row>
    <row r="14210" spans="1:6" hidden="1">
      <c r="A14210">
        <v>2013</v>
      </c>
      <c r="B14210" t="s">
        <v>6</v>
      </c>
      <c r="C14210" t="s">
        <v>10</v>
      </c>
      <c r="D14210" t="s">
        <v>14</v>
      </c>
      <c r="E14210">
        <v>10120226</v>
      </c>
    </row>
    <row r="14211" spans="1:6" hidden="1">
      <c r="A14211">
        <v>2013</v>
      </c>
      <c r="B14211" t="s">
        <v>6</v>
      </c>
      <c r="C14211" t="s">
        <v>10</v>
      </c>
      <c r="D14211" t="s">
        <v>15</v>
      </c>
      <c r="E14211">
        <v>8816790</v>
      </c>
    </row>
    <row r="14212" spans="1:6" hidden="1">
      <c r="A14212">
        <v>2013</v>
      </c>
      <c r="B14212" t="s">
        <v>6</v>
      </c>
      <c r="C14212" t="s">
        <v>10</v>
      </c>
      <c r="D14212" t="s">
        <v>16</v>
      </c>
      <c r="E14212">
        <v>1303436</v>
      </c>
    </row>
    <row r="14213" spans="1:6" hidden="1">
      <c r="A14213">
        <v>2013</v>
      </c>
      <c r="B14213" t="s">
        <v>6</v>
      </c>
      <c r="C14213" t="s">
        <v>10</v>
      </c>
      <c r="D14213" t="s">
        <v>17</v>
      </c>
      <c r="E14213">
        <v>0</v>
      </c>
      <c r="F14213">
        <v>20</v>
      </c>
    </row>
    <row r="14214" spans="1:6" hidden="1">
      <c r="A14214">
        <v>2013</v>
      </c>
      <c r="B14214" t="s">
        <v>6</v>
      </c>
      <c r="C14214" t="s">
        <v>10</v>
      </c>
      <c r="D14214" t="s">
        <v>18</v>
      </c>
      <c r="E14214">
        <v>21905026</v>
      </c>
    </row>
    <row r="14215" spans="1:6" hidden="1">
      <c r="A14215">
        <v>2013</v>
      </c>
      <c r="B14215" t="s">
        <v>6</v>
      </c>
      <c r="C14215" t="s">
        <v>10</v>
      </c>
      <c r="D14215" t="s">
        <v>19</v>
      </c>
      <c r="E14215">
        <v>22378790</v>
      </c>
    </row>
    <row r="14216" spans="1:6" hidden="1">
      <c r="A14216">
        <v>2013</v>
      </c>
      <c r="B14216" t="s">
        <v>6</v>
      </c>
      <c r="C14216" t="s">
        <v>10</v>
      </c>
      <c r="D14216" t="s">
        <v>20</v>
      </c>
      <c r="E14216">
        <v>22378790</v>
      </c>
    </row>
    <row r="14217" spans="1:6" hidden="1">
      <c r="A14217">
        <v>2013</v>
      </c>
      <c r="B14217" t="s">
        <v>6</v>
      </c>
      <c r="C14217" t="s">
        <v>10</v>
      </c>
      <c r="D14217" t="s">
        <v>21</v>
      </c>
      <c r="E14217">
        <v>4983560</v>
      </c>
    </row>
    <row r="14218" spans="1:6" hidden="1">
      <c r="A14218">
        <v>2013</v>
      </c>
      <c r="B14218" t="s">
        <v>6</v>
      </c>
      <c r="C14218" t="s">
        <v>10</v>
      </c>
      <c r="D14218" t="s">
        <v>22</v>
      </c>
      <c r="E14218">
        <v>2043</v>
      </c>
    </row>
    <row r="14219" spans="1:6" hidden="1">
      <c r="A14219">
        <v>2013</v>
      </c>
      <c r="B14219" t="s">
        <v>6</v>
      </c>
      <c r="C14219" t="s">
        <v>23</v>
      </c>
      <c r="D14219" t="s">
        <v>24</v>
      </c>
      <c r="E14219">
        <v>9449236</v>
      </c>
    </row>
    <row r="14220" spans="1:6" hidden="1">
      <c r="A14220">
        <v>2013</v>
      </c>
      <c r="B14220" t="s">
        <v>6</v>
      </c>
      <c r="C14220" t="s">
        <v>23</v>
      </c>
      <c r="D14220" t="s">
        <v>25</v>
      </c>
      <c r="E14220">
        <v>7823695</v>
      </c>
    </row>
    <row r="14221" spans="1:6" hidden="1">
      <c r="A14221">
        <v>2013</v>
      </c>
      <c r="B14221" t="s">
        <v>6</v>
      </c>
      <c r="C14221" t="s">
        <v>23</v>
      </c>
      <c r="D14221" t="s">
        <v>26</v>
      </c>
      <c r="E14221">
        <v>1625541</v>
      </c>
    </row>
    <row r="14222" spans="1:6" hidden="1">
      <c r="A14222">
        <v>2013</v>
      </c>
      <c r="B14222" t="s">
        <v>6</v>
      </c>
      <c r="C14222" t="s">
        <v>23</v>
      </c>
      <c r="D14222" t="s">
        <v>27</v>
      </c>
      <c r="E14222">
        <v>3019386</v>
      </c>
    </row>
    <row r="14223" spans="1:6" hidden="1">
      <c r="A14223">
        <v>2013</v>
      </c>
      <c r="B14223" t="s">
        <v>6</v>
      </c>
      <c r="C14223" t="s">
        <v>23</v>
      </c>
      <c r="D14223" t="s">
        <v>28</v>
      </c>
      <c r="E14223">
        <v>2737521</v>
      </c>
    </row>
    <row r="14224" spans="1:6" hidden="1">
      <c r="A14224">
        <v>2013</v>
      </c>
      <c r="B14224" t="s">
        <v>6</v>
      </c>
      <c r="C14224" t="s">
        <v>23</v>
      </c>
      <c r="D14224" t="s">
        <v>29</v>
      </c>
      <c r="E14224">
        <v>281864</v>
      </c>
    </row>
    <row r="14225" spans="1:5" hidden="1">
      <c r="A14225">
        <v>2013</v>
      </c>
      <c r="B14225" t="s">
        <v>6</v>
      </c>
      <c r="C14225" t="s">
        <v>23</v>
      </c>
      <c r="D14225" t="s">
        <v>30</v>
      </c>
      <c r="E14225">
        <v>300811</v>
      </c>
    </row>
    <row r="14226" spans="1:5" hidden="1">
      <c r="A14226">
        <v>2013</v>
      </c>
      <c r="B14226" t="s">
        <v>6</v>
      </c>
      <c r="C14226" t="s">
        <v>23</v>
      </c>
      <c r="D14226" t="s">
        <v>31</v>
      </c>
      <c r="E14226">
        <v>9081</v>
      </c>
    </row>
    <row r="14227" spans="1:5" hidden="1">
      <c r="A14227">
        <v>2013</v>
      </c>
      <c r="B14227" t="s">
        <v>6</v>
      </c>
      <c r="C14227" t="s">
        <v>23</v>
      </c>
      <c r="D14227" t="s">
        <v>32</v>
      </c>
      <c r="E14227">
        <v>291730</v>
      </c>
    </row>
    <row r="14228" spans="1:5" hidden="1">
      <c r="A14228">
        <v>2013</v>
      </c>
      <c r="B14228" t="s">
        <v>6</v>
      </c>
      <c r="C14228" t="s">
        <v>23</v>
      </c>
      <c r="D14228" t="s">
        <v>33</v>
      </c>
      <c r="E14228">
        <v>3382291</v>
      </c>
    </row>
    <row r="14229" spans="1:5" hidden="1">
      <c r="A14229">
        <v>2013</v>
      </c>
      <c r="B14229" t="s">
        <v>6</v>
      </c>
      <c r="C14229" t="s">
        <v>23</v>
      </c>
      <c r="D14229" t="s">
        <v>34</v>
      </c>
      <c r="E14229">
        <v>1036036</v>
      </c>
    </row>
    <row r="14230" spans="1:5" hidden="1">
      <c r="A14230">
        <v>2013</v>
      </c>
      <c r="B14230" t="s">
        <v>6</v>
      </c>
      <c r="C14230" t="s">
        <v>23</v>
      </c>
      <c r="D14230" t="s">
        <v>35</v>
      </c>
      <c r="E14230">
        <v>1209999</v>
      </c>
    </row>
    <row r="14231" spans="1:5" hidden="1">
      <c r="A14231">
        <v>2013</v>
      </c>
      <c r="B14231" t="s">
        <v>6</v>
      </c>
      <c r="C14231" t="s">
        <v>23</v>
      </c>
      <c r="D14231" t="s">
        <v>36</v>
      </c>
      <c r="E14231">
        <v>1857857</v>
      </c>
    </row>
    <row r="14232" spans="1:5" hidden="1">
      <c r="A14232">
        <v>2013</v>
      </c>
      <c r="B14232" t="s">
        <v>6</v>
      </c>
      <c r="C14232" t="s">
        <v>23</v>
      </c>
      <c r="D14232" t="s">
        <v>37</v>
      </c>
      <c r="E14232">
        <v>1168810</v>
      </c>
    </row>
    <row r="14233" spans="1:5" hidden="1">
      <c r="A14233">
        <v>2013</v>
      </c>
      <c r="B14233" t="s">
        <v>6</v>
      </c>
      <c r="C14233" t="s">
        <v>23</v>
      </c>
      <c r="D14233" t="s">
        <v>38</v>
      </c>
      <c r="E14233">
        <v>689047</v>
      </c>
    </row>
    <row r="14234" spans="1:5" hidden="1">
      <c r="A14234">
        <v>2013</v>
      </c>
      <c r="B14234" t="s">
        <v>6</v>
      </c>
      <c r="C14234" t="s">
        <v>23</v>
      </c>
      <c r="D14234" t="s">
        <v>39</v>
      </c>
      <c r="E14234">
        <v>230491</v>
      </c>
    </row>
    <row r="14235" spans="1:5" hidden="1">
      <c r="A14235">
        <v>2013</v>
      </c>
      <c r="B14235" t="s">
        <v>6</v>
      </c>
      <c r="C14235" t="s">
        <v>23</v>
      </c>
      <c r="D14235" t="s">
        <v>40</v>
      </c>
      <c r="E14235">
        <v>200951</v>
      </c>
    </row>
    <row r="14236" spans="1:5" hidden="1">
      <c r="A14236">
        <v>2013</v>
      </c>
      <c r="B14236" t="s">
        <v>6</v>
      </c>
      <c r="C14236" t="s">
        <v>23</v>
      </c>
      <c r="D14236" t="s">
        <v>41</v>
      </c>
      <c r="E14236">
        <v>5870</v>
      </c>
    </row>
    <row r="14237" spans="1:5" hidden="1">
      <c r="A14237">
        <v>2013</v>
      </c>
      <c r="B14237" t="s">
        <v>6</v>
      </c>
      <c r="C14237" t="s">
        <v>23</v>
      </c>
      <c r="D14237" t="s">
        <v>42</v>
      </c>
      <c r="E14237">
        <v>34752</v>
      </c>
    </row>
    <row r="14238" spans="1:5" hidden="1">
      <c r="A14238">
        <v>2013</v>
      </c>
      <c r="B14238" t="s">
        <v>6</v>
      </c>
      <c r="C14238" t="s">
        <v>23</v>
      </c>
      <c r="D14238" t="s">
        <v>43</v>
      </c>
      <c r="E14238">
        <v>160329</v>
      </c>
    </row>
    <row r="14239" spans="1:5" hidden="1">
      <c r="A14239">
        <v>2013</v>
      </c>
      <c r="B14239" t="s">
        <v>6</v>
      </c>
      <c r="C14239" t="s">
        <v>23</v>
      </c>
      <c r="D14239" t="s">
        <v>44</v>
      </c>
      <c r="E14239">
        <v>56956</v>
      </c>
    </row>
    <row r="14240" spans="1:5" hidden="1">
      <c r="A14240">
        <v>2013</v>
      </c>
      <c r="B14240" t="s">
        <v>6</v>
      </c>
      <c r="C14240" t="s">
        <v>23</v>
      </c>
      <c r="D14240" t="s">
        <v>45</v>
      </c>
      <c r="E14240">
        <v>1738306</v>
      </c>
    </row>
    <row r="14241" spans="1:5" hidden="1">
      <c r="A14241">
        <v>2013</v>
      </c>
      <c r="B14241" t="s">
        <v>6</v>
      </c>
      <c r="C14241" t="s">
        <v>23</v>
      </c>
      <c r="D14241" t="s">
        <v>46</v>
      </c>
      <c r="E14241">
        <v>1689581</v>
      </c>
    </row>
    <row r="14242" spans="1:5" hidden="1">
      <c r="A14242">
        <v>2013</v>
      </c>
      <c r="B14242" t="s">
        <v>6</v>
      </c>
      <c r="C14242" t="s">
        <v>23</v>
      </c>
      <c r="D14242" t="s">
        <v>47</v>
      </c>
      <c r="E14242">
        <v>48725</v>
      </c>
    </row>
    <row r="14243" spans="1:5" hidden="1">
      <c r="A14243">
        <v>2013</v>
      </c>
      <c r="B14243" t="s">
        <v>6</v>
      </c>
      <c r="C14243" t="s">
        <v>23</v>
      </c>
      <c r="D14243" t="s">
        <v>48</v>
      </c>
      <c r="E14243">
        <v>6802280</v>
      </c>
    </row>
    <row r="14244" spans="1:5" hidden="1">
      <c r="A14244">
        <v>2013</v>
      </c>
      <c r="B14244" t="s">
        <v>6</v>
      </c>
      <c r="C14244" t="s">
        <v>23</v>
      </c>
      <c r="D14244" t="s">
        <v>49</v>
      </c>
      <c r="E14244">
        <v>2292806</v>
      </c>
    </row>
    <row r="14245" spans="1:5" hidden="1">
      <c r="A14245">
        <v>2013</v>
      </c>
      <c r="B14245" t="s">
        <v>6</v>
      </c>
      <c r="C14245" t="s">
        <v>23</v>
      </c>
      <c r="D14245" t="s">
        <v>50</v>
      </c>
      <c r="E14245">
        <v>1496967</v>
      </c>
    </row>
    <row r="14246" spans="1:5" hidden="1">
      <c r="A14246">
        <v>2013</v>
      </c>
      <c r="B14246" t="s">
        <v>6</v>
      </c>
      <c r="C14246" t="s">
        <v>23</v>
      </c>
      <c r="D14246" t="s">
        <v>51</v>
      </c>
      <c r="E14246">
        <v>128574</v>
      </c>
    </row>
    <row r="14247" spans="1:5" hidden="1">
      <c r="A14247">
        <v>2013</v>
      </c>
      <c r="B14247" t="s">
        <v>6</v>
      </c>
      <c r="C14247" t="s">
        <v>23</v>
      </c>
      <c r="D14247" t="s">
        <v>52</v>
      </c>
      <c r="E14247">
        <v>632513</v>
      </c>
    </row>
    <row r="14248" spans="1:5" hidden="1">
      <c r="A14248">
        <v>2013</v>
      </c>
      <c r="B14248" t="s">
        <v>6</v>
      </c>
      <c r="C14248" t="s">
        <v>23</v>
      </c>
      <c r="D14248" t="s">
        <v>53</v>
      </c>
      <c r="E14248">
        <v>34752</v>
      </c>
    </row>
    <row r="14249" spans="1:5" hidden="1">
      <c r="A14249">
        <v>2013</v>
      </c>
      <c r="B14249" t="s">
        <v>6</v>
      </c>
      <c r="C14249" t="s">
        <v>23</v>
      </c>
      <c r="D14249" t="s">
        <v>54</v>
      </c>
      <c r="E14249">
        <v>0</v>
      </c>
    </row>
    <row r="14250" spans="1:5" hidden="1">
      <c r="A14250">
        <v>2013</v>
      </c>
      <c r="B14250" t="s">
        <v>6</v>
      </c>
      <c r="C14250" t="s">
        <v>23</v>
      </c>
      <c r="D14250" t="s">
        <v>55</v>
      </c>
      <c r="E14250">
        <v>2448472</v>
      </c>
    </row>
    <row r="14251" spans="1:5" hidden="1">
      <c r="A14251">
        <v>2013</v>
      </c>
      <c r="B14251" t="s">
        <v>6</v>
      </c>
      <c r="C14251" t="s">
        <v>23</v>
      </c>
      <c r="D14251" t="s">
        <v>56</v>
      </c>
      <c r="E14251">
        <v>2061002</v>
      </c>
    </row>
    <row r="14252" spans="1:5" hidden="1">
      <c r="A14252">
        <v>2013</v>
      </c>
      <c r="B14252" t="s">
        <v>6</v>
      </c>
      <c r="C14252" t="s">
        <v>23</v>
      </c>
      <c r="D14252" t="s">
        <v>57</v>
      </c>
      <c r="E14252">
        <v>1721079</v>
      </c>
    </row>
    <row r="14253" spans="1:5" hidden="1">
      <c r="A14253">
        <v>2013</v>
      </c>
      <c r="B14253" t="s">
        <v>6</v>
      </c>
      <c r="C14253" t="s">
        <v>23</v>
      </c>
      <c r="D14253" t="s">
        <v>58</v>
      </c>
      <c r="E14253">
        <v>339923</v>
      </c>
    </row>
    <row r="14254" spans="1:5" hidden="1">
      <c r="A14254">
        <v>2013</v>
      </c>
      <c r="B14254" t="s">
        <v>6</v>
      </c>
      <c r="C14254" t="s">
        <v>23</v>
      </c>
      <c r="D14254" t="s">
        <v>59</v>
      </c>
      <c r="E14254">
        <v>1682173</v>
      </c>
    </row>
    <row r="14255" spans="1:5" hidden="1">
      <c r="A14255">
        <v>2013</v>
      </c>
      <c r="B14255" t="s">
        <v>6</v>
      </c>
      <c r="C14255" t="s">
        <v>23</v>
      </c>
      <c r="D14255" t="s">
        <v>60</v>
      </c>
      <c r="E14255">
        <v>177264</v>
      </c>
    </row>
    <row r="14256" spans="1:5" hidden="1">
      <c r="A14256">
        <v>2013</v>
      </c>
      <c r="B14256" t="s">
        <v>6</v>
      </c>
      <c r="C14256" t="s">
        <v>23</v>
      </c>
      <c r="D14256" t="s">
        <v>61</v>
      </c>
      <c r="E14256">
        <v>172886</v>
      </c>
    </row>
    <row r="14257" spans="1:5" hidden="1">
      <c r="A14257">
        <v>2013</v>
      </c>
      <c r="B14257" t="s">
        <v>6</v>
      </c>
      <c r="C14257" t="s">
        <v>23</v>
      </c>
      <c r="D14257" t="s">
        <v>62</v>
      </c>
      <c r="E14257">
        <v>41743</v>
      </c>
    </row>
    <row r="14258" spans="1:5" hidden="1">
      <c r="A14258">
        <v>2013</v>
      </c>
      <c r="B14258" t="s">
        <v>6</v>
      </c>
      <c r="C14258" t="s">
        <v>23</v>
      </c>
      <c r="D14258" t="s">
        <v>63</v>
      </c>
      <c r="E14258">
        <v>0</v>
      </c>
    </row>
    <row r="14259" spans="1:5" hidden="1">
      <c r="A14259">
        <v>2013</v>
      </c>
      <c r="B14259" t="s">
        <v>6</v>
      </c>
      <c r="C14259" t="s">
        <v>23</v>
      </c>
      <c r="D14259" t="s">
        <v>64</v>
      </c>
      <c r="E14259">
        <v>1036735</v>
      </c>
    </row>
    <row r="14260" spans="1:5" hidden="1">
      <c r="A14260">
        <v>2013</v>
      </c>
      <c r="B14260" t="s">
        <v>6</v>
      </c>
      <c r="C14260" t="s">
        <v>23</v>
      </c>
      <c r="D14260" t="s">
        <v>65</v>
      </c>
      <c r="E14260">
        <v>253545</v>
      </c>
    </row>
    <row r="14261" spans="1:5" hidden="1">
      <c r="A14261">
        <v>2013</v>
      </c>
      <c r="B14261" t="s">
        <v>6</v>
      </c>
      <c r="C14261" t="s">
        <v>23</v>
      </c>
      <c r="D14261" t="s">
        <v>66</v>
      </c>
      <c r="E14261">
        <v>230966</v>
      </c>
    </row>
    <row r="14262" spans="1:5" hidden="1">
      <c r="A14262">
        <v>2013</v>
      </c>
      <c r="B14262" t="s">
        <v>6</v>
      </c>
      <c r="C14262" t="s">
        <v>23</v>
      </c>
      <c r="D14262" t="s">
        <v>67</v>
      </c>
      <c r="E14262">
        <v>118985</v>
      </c>
    </row>
    <row r="14263" spans="1:5" hidden="1">
      <c r="A14263">
        <v>2013</v>
      </c>
      <c r="B14263" t="s">
        <v>6</v>
      </c>
      <c r="C14263" t="s">
        <v>23</v>
      </c>
      <c r="D14263" t="s">
        <v>68</v>
      </c>
      <c r="E14263">
        <v>4889</v>
      </c>
    </row>
    <row r="14264" spans="1:5" hidden="1">
      <c r="A14264">
        <v>2013</v>
      </c>
      <c r="B14264" t="s">
        <v>6</v>
      </c>
      <c r="C14264" t="s">
        <v>23</v>
      </c>
      <c r="D14264" t="s">
        <v>69</v>
      </c>
      <c r="E14264">
        <v>813</v>
      </c>
    </row>
    <row r="14265" spans="1:5" hidden="1">
      <c r="A14265">
        <v>2013</v>
      </c>
      <c r="B14265" t="s">
        <v>6</v>
      </c>
      <c r="C14265" t="s">
        <v>23</v>
      </c>
      <c r="D14265" t="s">
        <v>70</v>
      </c>
      <c r="E14265">
        <v>113283</v>
      </c>
    </row>
    <row r="14266" spans="1:5" hidden="1">
      <c r="A14266">
        <v>2013</v>
      </c>
      <c r="B14266" t="s">
        <v>6</v>
      </c>
      <c r="C14266" t="s">
        <v>23</v>
      </c>
      <c r="D14266" t="s">
        <v>71</v>
      </c>
      <c r="E14266">
        <v>-1766</v>
      </c>
    </row>
    <row r="14267" spans="1:5" hidden="1">
      <c r="A14267">
        <v>2013</v>
      </c>
      <c r="B14267" t="s">
        <v>6</v>
      </c>
      <c r="C14267" t="s">
        <v>23</v>
      </c>
      <c r="D14267" t="s">
        <v>72</v>
      </c>
      <c r="E14267">
        <v>26978097</v>
      </c>
    </row>
    <row r="14268" spans="1:5" hidden="1">
      <c r="A14268">
        <v>2013</v>
      </c>
      <c r="B14268" t="s">
        <v>6</v>
      </c>
      <c r="C14268" t="s">
        <v>23</v>
      </c>
      <c r="D14268" t="s">
        <v>73</v>
      </c>
      <c r="E14268">
        <v>17395229</v>
      </c>
    </row>
    <row r="14269" spans="1:5" hidden="1">
      <c r="A14269">
        <v>2013</v>
      </c>
      <c r="B14269" t="s">
        <v>6</v>
      </c>
      <c r="C14269" t="s">
        <v>23</v>
      </c>
      <c r="D14269" t="s">
        <v>74</v>
      </c>
      <c r="E14269">
        <v>15251683</v>
      </c>
    </row>
    <row r="14270" spans="1:5" hidden="1">
      <c r="A14270">
        <v>2013</v>
      </c>
      <c r="B14270" t="s">
        <v>6</v>
      </c>
      <c r="C14270" t="s">
        <v>23</v>
      </c>
      <c r="D14270" t="s">
        <v>75</v>
      </c>
      <c r="E14270">
        <v>2143546</v>
      </c>
    </row>
    <row r="14271" spans="1:5" hidden="1">
      <c r="A14271">
        <v>2013</v>
      </c>
      <c r="B14271" t="s">
        <v>6</v>
      </c>
      <c r="C14271" t="s">
        <v>23</v>
      </c>
      <c r="D14271" t="s">
        <v>76</v>
      </c>
      <c r="E14271">
        <v>5554530</v>
      </c>
    </row>
    <row r="14272" spans="1:5" hidden="1">
      <c r="A14272">
        <v>2013</v>
      </c>
      <c r="B14272" t="s">
        <v>6</v>
      </c>
      <c r="C14272" t="s">
        <v>23</v>
      </c>
      <c r="D14272" t="s">
        <v>77</v>
      </c>
      <c r="E14272">
        <v>4391758</v>
      </c>
    </row>
    <row r="14273" spans="1:5" hidden="1">
      <c r="A14273">
        <v>2013</v>
      </c>
      <c r="B14273" t="s">
        <v>6</v>
      </c>
      <c r="C14273" t="s">
        <v>23</v>
      </c>
      <c r="D14273" t="s">
        <v>78</v>
      </c>
      <c r="E14273">
        <v>5481339</v>
      </c>
    </row>
    <row r="14274" spans="1:5" hidden="1">
      <c r="A14274">
        <v>2013</v>
      </c>
      <c r="B14274" t="s">
        <v>6</v>
      </c>
      <c r="C14274" t="s">
        <v>23</v>
      </c>
      <c r="D14274" t="s">
        <v>79</v>
      </c>
      <c r="E14274">
        <v>68137</v>
      </c>
    </row>
    <row r="14275" spans="1:5" hidden="1">
      <c r="A14275">
        <v>2013</v>
      </c>
      <c r="B14275" t="s">
        <v>6</v>
      </c>
      <c r="C14275" t="s">
        <v>23</v>
      </c>
      <c r="D14275" t="s">
        <v>80</v>
      </c>
      <c r="E14275">
        <v>5054</v>
      </c>
    </row>
    <row r="14276" spans="1:5" hidden="1">
      <c r="A14276">
        <v>2013</v>
      </c>
      <c r="B14276" t="s">
        <v>6</v>
      </c>
      <c r="C14276" t="s">
        <v>81</v>
      </c>
      <c r="D14276" t="s">
        <v>24</v>
      </c>
      <c r="E14276">
        <v>9971468</v>
      </c>
    </row>
    <row r="14277" spans="1:5" hidden="1">
      <c r="A14277">
        <v>2013</v>
      </c>
      <c r="B14277" t="s">
        <v>6</v>
      </c>
      <c r="C14277" t="s">
        <v>81</v>
      </c>
      <c r="D14277" t="s">
        <v>25</v>
      </c>
      <c r="E14277">
        <v>8345927</v>
      </c>
    </row>
    <row r="14278" spans="1:5" hidden="1">
      <c r="A14278">
        <v>2013</v>
      </c>
      <c r="B14278" t="s">
        <v>6</v>
      </c>
      <c r="C14278" t="s">
        <v>81</v>
      </c>
      <c r="D14278" t="s">
        <v>26</v>
      </c>
      <c r="E14278">
        <v>1625541</v>
      </c>
    </row>
    <row r="14279" spans="1:5" hidden="1">
      <c r="A14279">
        <v>2013</v>
      </c>
      <c r="B14279" t="s">
        <v>6</v>
      </c>
      <c r="C14279" t="s">
        <v>81</v>
      </c>
      <c r="D14279" t="s">
        <v>27</v>
      </c>
      <c r="E14279">
        <v>2991806</v>
      </c>
    </row>
    <row r="14280" spans="1:5" hidden="1">
      <c r="A14280">
        <v>2013</v>
      </c>
      <c r="B14280" t="s">
        <v>6</v>
      </c>
      <c r="C14280" t="s">
        <v>81</v>
      </c>
      <c r="D14280" t="s">
        <v>28</v>
      </c>
      <c r="E14280">
        <v>2709942</v>
      </c>
    </row>
    <row r="14281" spans="1:5" hidden="1">
      <c r="A14281">
        <v>2013</v>
      </c>
      <c r="B14281" t="s">
        <v>6</v>
      </c>
      <c r="C14281" t="s">
        <v>81</v>
      </c>
      <c r="D14281" t="s">
        <v>82</v>
      </c>
      <c r="E14281">
        <v>1704487</v>
      </c>
    </row>
    <row r="14282" spans="1:5" hidden="1">
      <c r="A14282">
        <v>2013</v>
      </c>
      <c r="B14282" t="s">
        <v>6</v>
      </c>
      <c r="C14282" t="s">
        <v>81</v>
      </c>
      <c r="D14282" t="s">
        <v>83</v>
      </c>
      <c r="E14282">
        <v>1663</v>
      </c>
    </row>
    <row r="14283" spans="1:5" hidden="1">
      <c r="A14283">
        <v>2013</v>
      </c>
      <c r="B14283" t="s">
        <v>6</v>
      </c>
      <c r="C14283" t="s">
        <v>81</v>
      </c>
      <c r="D14283" t="s">
        <v>84</v>
      </c>
      <c r="E14283">
        <v>1003792</v>
      </c>
    </row>
    <row r="14284" spans="1:5" hidden="1">
      <c r="A14284">
        <v>2013</v>
      </c>
      <c r="B14284" t="s">
        <v>6</v>
      </c>
      <c r="C14284" t="s">
        <v>81</v>
      </c>
      <c r="D14284" t="s">
        <v>85</v>
      </c>
      <c r="E14284">
        <v>2728441</v>
      </c>
    </row>
    <row r="14285" spans="1:5" hidden="1">
      <c r="A14285">
        <v>2013</v>
      </c>
      <c r="B14285" t="s">
        <v>6</v>
      </c>
      <c r="C14285" t="s">
        <v>81</v>
      </c>
      <c r="D14285" t="s">
        <v>29</v>
      </c>
      <c r="E14285">
        <v>281864</v>
      </c>
    </row>
    <row r="14286" spans="1:5" hidden="1">
      <c r="A14286">
        <v>2013</v>
      </c>
      <c r="B14286" t="s">
        <v>6</v>
      </c>
      <c r="C14286" t="s">
        <v>81</v>
      </c>
      <c r="D14286" t="s">
        <v>30</v>
      </c>
      <c r="E14286">
        <v>632655</v>
      </c>
    </row>
    <row r="14287" spans="1:5" hidden="1">
      <c r="A14287">
        <v>2013</v>
      </c>
      <c r="B14287" t="s">
        <v>6</v>
      </c>
      <c r="C14287" t="s">
        <v>81</v>
      </c>
      <c r="D14287" t="s">
        <v>31</v>
      </c>
      <c r="E14287">
        <v>9081</v>
      </c>
    </row>
    <row r="14288" spans="1:5" hidden="1">
      <c r="A14288">
        <v>2013</v>
      </c>
      <c r="B14288" t="s">
        <v>6</v>
      </c>
      <c r="C14288" t="s">
        <v>81</v>
      </c>
      <c r="D14288" t="s">
        <v>32</v>
      </c>
      <c r="E14288">
        <v>623574</v>
      </c>
    </row>
    <row r="14289" spans="1:5" hidden="1">
      <c r="A14289">
        <v>2013</v>
      </c>
      <c r="B14289" t="s">
        <v>6</v>
      </c>
      <c r="C14289" t="s">
        <v>81</v>
      </c>
      <c r="D14289" t="s">
        <v>33</v>
      </c>
      <c r="E14289">
        <v>2504629</v>
      </c>
    </row>
    <row r="14290" spans="1:5" hidden="1">
      <c r="A14290">
        <v>2013</v>
      </c>
      <c r="B14290" t="s">
        <v>6</v>
      </c>
      <c r="C14290" t="s">
        <v>81</v>
      </c>
      <c r="D14290" t="s">
        <v>34</v>
      </c>
      <c r="E14290">
        <v>859962</v>
      </c>
    </row>
    <row r="14291" spans="1:5" hidden="1">
      <c r="A14291">
        <v>2013</v>
      </c>
      <c r="B14291" t="s">
        <v>6</v>
      </c>
      <c r="C14291" t="s">
        <v>81</v>
      </c>
      <c r="D14291" t="s">
        <v>35</v>
      </c>
      <c r="E14291">
        <v>1096184</v>
      </c>
    </row>
    <row r="14292" spans="1:5" hidden="1">
      <c r="A14292">
        <v>2013</v>
      </c>
      <c r="B14292" t="s">
        <v>6</v>
      </c>
      <c r="C14292" t="s">
        <v>81</v>
      </c>
      <c r="D14292" t="s">
        <v>36</v>
      </c>
      <c r="E14292">
        <v>1344101</v>
      </c>
    </row>
    <row r="14293" spans="1:5" hidden="1">
      <c r="A14293">
        <v>2013</v>
      </c>
      <c r="B14293" t="s">
        <v>6</v>
      </c>
      <c r="C14293" t="s">
        <v>81</v>
      </c>
      <c r="D14293" t="s">
        <v>37</v>
      </c>
      <c r="E14293">
        <v>655054</v>
      </c>
    </row>
    <row r="14294" spans="1:5" hidden="1">
      <c r="A14294">
        <v>2013</v>
      </c>
      <c r="B14294" t="s">
        <v>6</v>
      </c>
      <c r="C14294" t="s">
        <v>81</v>
      </c>
      <c r="D14294" t="s">
        <v>38</v>
      </c>
      <c r="E14294">
        <v>689047</v>
      </c>
    </row>
    <row r="14295" spans="1:5" hidden="1">
      <c r="A14295">
        <v>2013</v>
      </c>
      <c r="B14295" t="s">
        <v>6</v>
      </c>
      <c r="C14295" t="s">
        <v>81</v>
      </c>
      <c r="D14295" t="s">
        <v>39</v>
      </c>
      <c r="E14295">
        <v>42658</v>
      </c>
    </row>
    <row r="14296" spans="1:5" hidden="1">
      <c r="A14296">
        <v>2013</v>
      </c>
      <c r="B14296" t="s">
        <v>6</v>
      </c>
      <c r="C14296" t="s">
        <v>81</v>
      </c>
      <c r="D14296" t="s">
        <v>40</v>
      </c>
      <c r="E14296">
        <v>200952</v>
      </c>
    </row>
    <row r="14297" spans="1:5" hidden="1">
      <c r="A14297">
        <v>2013</v>
      </c>
      <c r="B14297" t="s">
        <v>6</v>
      </c>
      <c r="C14297" t="s">
        <v>81</v>
      </c>
      <c r="D14297" t="s">
        <v>41</v>
      </c>
      <c r="E14297">
        <v>5870</v>
      </c>
    </row>
    <row r="14298" spans="1:5" hidden="1">
      <c r="A14298">
        <v>2013</v>
      </c>
      <c r="B14298" t="s">
        <v>6</v>
      </c>
      <c r="C14298" t="s">
        <v>81</v>
      </c>
      <c r="D14298" t="s">
        <v>42</v>
      </c>
      <c r="E14298">
        <v>34752</v>
      </c>
    </row>
    <row r="14299" spans="1:5" hidden="1">
      <c r="A14299">
        <v>2013</v>
      </c>
      <c r="B14299" t="s">
        <v>6</v>
      </c>
      <c r="C14299" t="s">
        <v>81</v>
      </c>
      <c r="D14299" t="s">
        <v>43</v>
      </c>
      <c r="E14299">
        <v>160329</v>
      </c>
    </row>
    <row r="14300" spans="1:5" hidden="1">
      <c r="A14300">
        <v>2013</v>
      </c>
      <c r="B14300" t="s">
        <v>6</v>
      </c>
      <c r="C14300" t="s">
        <v>81</v>
      </c>
      <c r="D14300" t="s">
        <v>44</v>
      </c>
      <c r="E14300">
        <v>56956</v>
      </c>
    </row>
    <row r="14301" spans="1:5" hidden="1">
      <c r="A14301">
        <v>2013</v>
      </c>
      <c r="B14301" t="s">
        <v>6</v>
      </c>
      <c r="C14301" t="s">
        <v>81</v>
      </c>
      <c r="D14301" t="s">
        <v>45</v>
      </c>
      <c r="E14301">
        <v>1738306</v>
      </c>
    </row>
    <row r="14302" spans="1:5" hidden="1">
      <c r="A14302">
        <v>2013</v>
      </c>
      <c r="B14302" t="s">
        <v>6</v>
      </c>
      <c r="C14302" t="s">
        <v>81</v>
      </c>
      <c r="D14302" t="s">
        <v>46</v>
      </c>
      <c r="E14302">
        <v>1689581</v>
      </c>
    </row>
    <row r="14303" spans="1:5" hidden="1">
      <c r="A14303">
        <v>2013</v>
      </c>
      <c r="B14303" t="s">
        <v>6</v>
      </c>
      <c r="C14303" t="s">
        <v>81</v>
      </c>
      <c r="D14303" t="s">
        <v>47</v>
      </c>
      <c r="E14303">
        <v>48725</v>
      </c>
    </row>
    <row r="14304" spans="1:5" hidden="1">
      <c r="A14304">
        <v>2013</v>
      </c>
      <c r="B14304" t="s">
        <v>6</v>
      </c>
      <c r="C14304" t="s">
        <v>81</v>
      </c>
      <c r="D14304" t="s">
        <v>48</v>
      </c>
      <c r="E14304">
        <v>6881153</v>
      </c>
    </row>
    <row r="14305" spans="1:5" hidden="1">
      <c r="A14305">
        <v>2013</v>
      </c>
      <c r="B14305" t="s">
        <v>6</v>
      </c>
      <c r="C14305" t="s">
        <v>81</v>
      </c>
      <c r="D14305" t="s">
        <v>49</v>
      </c>
      <c r="E14305">
        <v>2292806</v>
      </c>
    </row>
    <row r="14306" spans="1:5" hidden="1">
      <c r="A14306">
        <v>2013</v>
      </c>
      <c r="B14306" t="s">
        <v>6</v>
      </c>
      <c r="C14306" t="s">
        <v>81</v>
      </c>
      <c r="D14306" t="s">
        <v>50</v>
      </c>
      <c r="E14306">
        <v>1496967</v>
      </c>
    </row>
    <row r="14307" spans="1:5" hidden="1">
      <c r="A14307">
        <v>2013</v>
      </c>
      <c r="B14307" t="s">
        <v>6</v>
      </c>
      <c r="C14307" t="s">
        <v>81</v>
      </c>
      <c r="D14307" t="s">
        <v>51</v>
      </c>
      <c r="E14307">
        <v>128574</v>
      </c>
    </row>
    <row r="14308" spans="1:5" hidden="1">
      <c r="A14308">
        <v>2013</v>
      </c>
      <c r="B14308" t="s">
        <v>6</v>
      </c>
      <c r="C14308" t="s">
        <v>81</v>
      </c>
      <c r="D14308" t="s">
        <v>52</v>
      </c>
      <c r="E14308">
        <v>632513</v>
      </c>
    </row>
    <row r="14309" spans="1:5" hidden="1">
      <c r="A14309">
        <v>2013</v>
      </c>
      <c r="B14309" t="s">
        <v>6</v>
      </c>
      <c r="C14309" t="s">
        <v>81</v>
      </c>
      <c r="D14309" t="s">
        <v>53</v>
      </c>
      <c r="E14309">
        <v>34752</v>
      </c>
    </row>
    <row r="14310" spans="1:5" hidden="1">
      <c r="A14310">
        <v>2013</v>
      </c>
      <c r="B14310" t="s">
        <v>6</v>
      </c>
      <c r="C14310" t="s">
        <v>81</v>
      </c>
      <c r="D14310" t="s">
        <v>54</v>
      </c>
      <c r="E14310">
        <v>0</v>
      </c>
    </row>
    <row r="14311" spans="1:5" hidden="1">
      <c r="A14311">
        <v>2013</v>
      </c>
      <c r="B14311" t="s">
        <v>6</v>
      </c>
      <c r="C14311" t="s">
        <v>81</v>
      </c>
      <c r="D14311" t="s">
        <v>55</v>
      </c>
      <c r="E14311">
        <v>2527345</v>
      </c>
    </row>
    <row r="14312" spans="1:5" hidden="1">
      <c r="A14312">
        <v>2013</v>
      </c>
      <c r="B14312" t="s">
        <v>6</v>
      </c>
      <c r="C14312" t="s">
        <v>81</v>
      </c>
      <c r="D14312" t="s">
        <v>56</v>
      </c>
      <c r="E14312">
        <v>2061002</v>
      </c>
    </row>
    <row r="14313" spans="1:5" hidden="1">
      <c r="A14313">
        <v>2013</v>
      </c>
      <c r="B14313" t="s">
        <v>6</v>
      </c>
      <c r="C14313" t="s">
        <v>81</v>
      </c>
      <c r="D14313" t="s">
        <v>57</v>
      </c>
      <c r="E14313">
        <v>1721079</v>
      </c>
    </row>
    <row r="14314" spans="1:5" hidden="1">
      <c r="A14314">
        <v>2013</v>
      </c>
      <c r="B14314" t="s">
        <v>6</v>
      </c>
      <c r="C14314" t="s">
        <v>81</v>
      </c>
      <c r="D14314" t="s">
        <v>58</v>
      </c>
      <c r="E14314">
        <v>339923</v>
      </c>
    </row>
    <row r="14315" spans="1:5" hidden="1">
      <c r="A14315">
        <v>2013</v>
      </c>
      <c r="B14315" t="s">
        <v>6</v>
      </c>
      <c r="C14315" t="s">
        <v>81</v>
      </c>
      <c r="D14315" t="s">
        <v>59</v>
      </c>
      <c r="E14315">
        <v>2077063</v>
      </c>
    </row>
    <row r="14316" spans="1:5" hidden="1">
      <c r="A14316">
        <v>2013</v>
      </c>
      <c r="B14316" t="s">
        <v>6</v>
      </c>
      <c r="C14316" t="s">
        <v>81</v>
      </c>
      <c r="D14316" t="s">
        <v>60</v>
      </c>
      <c r="E14316">
        <v>177263</v>
      </c>
    </row>
    <row r="14317" spans="1:5" hidden="1">
      <c r="A14317">
        <v>2013</v>
      </c>
      <c r="B14317" t="s">
        <v>6</v>
      </c>
      <c r="C14317" t="s">
        <v>81</v>
      </c>
      <c r="D14317" t="s">
        <v>61</v>
      </c>
      <c r="E14317">
        <v>172886</v>
      </c>
    </row>
    <row r="14318" spans="1:5" hidden="1">
      <c r="A14318">
        <v>2013</v>
      </c>
      <c r="B14318" t="s">
        <v>6</v>
      </c>
      <c r="C14318" t="s">
        <v>81</v>
      </c>
      <c r="D14318" t="s">
        <v>62</v>
      </c>
      <c r="E14318">
        <v>136178</v>
      </c>
    </row>
    <row r="14319" spans="1:5" hidden="1">
      <c r="A14319">
        <v>2013</v>
      </c>
      <c r="B14319" t="s">
        <v>6</v>
      </c>
      <c r="C14319" t="s">
        <v>81</v>
      </c>
      <c r="D14319" t="s">
        <v>64</v>
      </c>
      <c r="E14319">
        <v>1590736</v>
      </c>
    </row>
    <row r="14320" spans="1:5" hidden="1">
      <c r="A14320">
        <v>2013</v>
      </c>
      <c r="B14320" t="s">
        <v>6</v>
      </c>
      <c r="C14320" t="s">
        <v>81</v>
      </c>
      <c r="D14320" t="s">
        <v>66</v>
      </c>
      <c r="E14320">
        <v>230966</v>
      </c>
    </row>
    <row r="14321" spans="1:6" hidden="1">
      <c r="A14321">
        <v>2013</v>
      </c>
      <c r="B14321" t="s">
        <v>6</v>
      </c>
      <c r="C14321" t="s">
        <v>81</v>
      </c>
      <c r="D14321" t="s">
        <v>67</v>
      </c>
      <c r="E14321">
        <v>690232</v>
      </c>
    </row>
    <row r="14322" spans="1:6" hidden="1">
      <c r="A14322">
        <v>2013</v>
      </c>
      <c r="B14322" t="s">
        <v>6</v>
      </c>
      <c r="C14322" t="s">
        <v>81</v>
      </c>
      <c r="D14322" t="s">
        <v>68</v>
      </c>
      <c r="E14322">
        <v>4889</v>
      </c>
    </row>
    <row r="14323" spans="1:6" hidden="1">
      <c r="A14323">
        <v>2013</v>
      </c>
      <c r="B14323" t="s">
        <v>6</v>
      </c>
      <c r="C14323" t="s">
        <v>81</v>
      </c>
      <c r="D14323" t="s">
        <v>69</v>
      </c>
      <c r="E14323">
        <v>568448</v>
      </c>
    </row>
    <row r="14324" spans="1:6" hidden="1">
      <c r="A14324">
        <v>2013</v>
      </c>
      <c r="B14324" t="s">
        <v>6</v>
      </c>
      <c r="C14324" t="s">
        <v>81</v>
      </c>
      <c r="D14324" t="s">
        <v>70</v>
      </c>
      <c r="E14324">
        <v>116895</v>
      </c>
    </row>
    <row r="14325" spans="1:6" hidden="1">
      <c r="A14325">
        <v>2013</v>
      </c>
      <c r="B14325" t="s">
        <v>6</v>
      </c>
      <c r="C14325" t="s">
        <v>81</v>
      </c>
      <c r="D14325" t="s">
        <v>86</v>
      </c>
      <c r="E14325">
        <v>46205849</v>
      </c>
    </row>
    <row r="14326" spans="1:6" hidden="1">
      <c r="A14326">
        <v>2013</v>
      </c>
      <c r="B14326" t="s">
        <v>6</v>
      </c>
      <c r="C14326" t="s">
        <v>81</v>
      </c>
      <c r="D14326" t="s">
        <v>87</v>
      </c>
      <c r="E14326">
        <v>40209821</v>
      </c>
    </row>
    <row r="14327" spans="1:6" hidden="1">
      <c r="A14327">
        <v>2013</v>
      </c>
      <c r="B14327" t="s">
        <v>6</v>
      </c>
      <c r="C14327" t="s">
        <v>81</v>
      </c>
      <c r="D14327" t="s">
        <v>88</v>
      </c>
      <c r="E14327">
        <v>2003999</v>
      </c>
    </row>
    <row r="14328" spans="1:6" hidden="1">
      <c r="A14328">
        <v>2013</v>
      </c>
      <c r="B14328" t="s">
        <v>6</v>
      </c>
      <c r="C14328" t="s">
        <v>81</v>
      </c>
      <c r="D14328" t="s">
        <v>89</v>
      </c>
      <c r="E14328">
        <v>3992029</v>
      </c>
    </row>
    <row r="14329" spans="1:6" hidden="1">
      <c r="A14329">
        <v>2013</v>
      </c>
      <c r="B14329" t="s">
        <v>6</v>
      </c>
      <c r="C14329" t="s">
        <v>81</v>
      </c>
      <c r="D14329" t="s">
        <v>77</v>
      </c>
      <c r="E14329">
        <v>4391758</v>
      </c>
    </row>
    <row r="14330" spans="1:6" hidden="1">
      <c r="A14330">
        <v>2013</v>
      </c>
      <c r="B14330" t="s">
        <v>90</v>
      </c>
      <c r="C14330" t="s">
        <v>7</v>
      </c>
      <c r="D14330" t="s">
        <v>263</v>
      </c>
      <c r="E14330">
        <v>-2081</v>
      </c>
    </row>
    <row r="14331" spans="1:6" hidden="1">
      <c r="A14331">
        <v>2013</v>
      </c>
      <c r="B14331" t="s">
        <v>90</v>
      </c>
      <c r="C14331" t="s">
        <v>7</v>
      </c>
      <c r="D14331" t="s">
        <v>8</v>
      </c>
      <c r="E14331">
        <v>0</v>
      </c>
      <c r="F14331">
        <v>20</v>
      </c>
    </row>
    <row r="14332" spans="1:6" hidden="1">
      <c r="A14332">
        <v>2013</v>
      </c>
      <c r="B14332" t="s">
        <v>90</v>
      </c>
      <c r="C14332" t="s">
        <v>7</v>
      </c>
      <c r="D14332" t="s">
        <v>9</v>
      </c>
      <c r="E14332">
        <v>0</v>
      </c>
      <c r="F14332">
        <v>20</v>
      </c>
    </row>
    <row r="14333" spans="1:6" hidden="1">
      <c r="A14333">
        <v>2013</v>
      </c>
      <c r="B14333" t="s">
        <v>90</v>
      </c>
      <c r="C14333" t="s">
        <v>10</v>
      </c>
      <c r="D14333" t="s">
        <v>11</v>
      </c>
      <c r="E14333">
        <v>2070662</v>
      </c>
    </row>
    <row r="14334" spans="1:6" hidden="1">
      <c r="A14334">
        <v>2013</v>
      </c>
      <c r="B14334" t="s">
        <v>90</v>
      </c>
      <c r="C14334" t="s">
        <v>10</v>
      </c>
      <c r="D14334" t="s">
        <v>91</v>
      </c>
      <c r="E14334">
        <v>13255745</v>
      </c>
    </row>
    <row r="14335" spans="1:6" hidden="1">
      <c r="A14335">
        <v>2013</v>
      </c>
      <c r="B14335" t="s">
        <v>90</v>
      </c>
      <c r="C14335" t="s">
        <v>10</v>
      </c>
      <c r="D14335" t="s">
        <v>92</v>
      </c>
      <c r="E14335">
        <v>10479416</v>
      </c>
    </row>
    <row r="14336" spans="1:6" hidden="1">
      <c r="A14336">
        <v>2013</v>
      </c>
      <c r="B14336" t="s">
        <v>90</v>
      </c>
      <c r="C14336" t="s">
        <v>10</v>
      </c>
      <c r="D14336" t="s">
        <v>14</v>
      </c>
      <c r="E14336">
        <v>6658633</v>
      </c>
    </row>
    <row r="14337" spans="1:5" hidden="1">
      <c r="A14337">
        <v>2013</v>
      </c>
      <c r="B14337" t="s">
        <v>90</v>
      </c>
      <c r="C14337" t="s">
        <v>10</v>
      </c>
      <c r="D14337" t="s">
        <v>17</v>
      </c>
      <c r="E14337">
        <v>6821647</v>
      </c>
    </row>
    <row r="14338" spans="1:5" hidden="1">
      <c r="A14338">
        <v>2013</v>
      </c>
      <c r="B14338" t="s">
        <v>90</v>
      </c>
      <c r="C14338" t="s">
        <v>10</v>
      </c>
      <c r="D14338" t="s">
        <v>18</v>
      </c>
      <c r="E14338">
        <v>4866207</v>
      </c>
    </row>
    <row r="14339" spans="1:5" hidden="1">
      <c r="A14339">
        <v>2013</v>
      </c>
      <c r="B14339" t="s">
        <v>90</v>
      </c>
      <c r="C14339" t="s">
        <v>10</v>
      </c>
      <c r="D14339" t="s">
        <v>19</v>
      </c>
      <c r="E14339">
        <v>4540575</v>
      </c>
    </row>
    <row r="14340" spans="1:5" hidden="1">
      <c r="A14340">
        <v>2013</v>
      </c>
      <c r="B14340" t="s">
        <v>90</v>
      </c>
      <c r="C14340" t="s">
        <v>10</v>
      </c>
      <c r="D14340" t="s">
        <v>21</v>
      </c>
      <c r="E14340">
        <v>4540575</v>
      </c>
    </row>
    <row r="14341" spans="1:5" hidden="1">
      <c r="A14341">
        <v>2013</v>
      </c>
      <c r="B14341" t="s">
        <v>90</v>
      </c>
      <c r="C14341" t="s">
        <v>10</v>
      </c>
      <c r="D14341" t="s">
        <v>22</v>
      </c>
      <c r="E14341">
        <v>1108019</v>
      </c>
    </row>
    <row r="14342" spans="1:5" hidden="1">
      <c r="A14342">
        <v>2013</v>
      </c>
      <c r="B14342" t="s">
        <v>90</v>
      </c>
      <c r="C14342" t="s">
        <v>23</v>
      </c>
      <c r="D14342" t="s">
        <v>24</v>
      </c>
      <c r="E14342">
        <v>6667294</v>
      </c>
    </row>
    <row r="14343" spans="1:5" hidden="1">
      <c r="A14343">
        <v>2013</v>
      </c>
      <c r="B14343" t="s">
        <v>90</v>
      </c>
      <c r="C14343" t="s">
        <v>23</v>
      </c>
      <c r="D14343" t="s">
        <v>25</v>
      </c>
      <c r="E14343">
        <v>5626365</v>
      </c>
    </row>
    <row r="14344" spans="1:5" hidden="1">
      <c r="A14344">
        <v>2013</v>
      </c>
      <c r="B14344" t="s">
        <v>90</v>
      </c>
      <c r="C14344" t="s">
        <v>23</v>
      </c>
      <c r="D14344" t="s">
        <v>26</v>
      </c>
      <c r="E14344">
        <v>1040929</v>
      </c>
    </row>
    <row r="14345" spans="1:5" hidden="1">
      <c r="A14345">
        <v>2013</v>
      </c>
      <c r="B14345" t="s">
        <v>90</v>
      </c>
      <c r="C14345" t="s">
        <v>23</v>
      </c>
      <c r="D14345" t="s">
        <v>27</v>
      </c>
      <c r="E14345">
        <v>221582</v>
      </c>
    </row>
    <row r="14346" spans="1:5" hidden="1">
      <c r="A14346">
        <v>2013</v>
      </c>
      <c r="B14346" t="s">
        <v>90</v>
      </c>
      <c r="C14346" t="s">
        <v>23</v>
      </c>
      <c r="D14346" t="s">
        <v>29</v>
      </c>
      <c r="E14346">
        <v>221582</v>
      </c>
    </row>
    <row r="14347" spans="1:5" hidden="1">
      <c r="A14347">
        <v>2013</v>
      </c>
      <c r="B14347" t="s">
        <v>90</v>
      </c>
      <c r="C14347" t="s">
        <v>23</v>
      </c>
      <c r="D14347" t="s">
        <v>33</v>
      </c>
      <c r="E14347">
        <v>2268044</v>
      </c>
    </row>
    <row r="14348" spans="1:5" hidden="1">
      <c r="A14348">
        <v>2013</v>
      </c>
      <c r="B14348" t="s">
        <v>90</v>
      </c>
      <c r="C14348" t="s">
        <v>23</v>
      </c>
      <c r="D14348" t="s">
        <v>34</v>
      </c>
      <c r="E14348">
        <v>271499</v>
      </c>
    </row>
    <row r="14349" spans="1:5" hidden="1">
      <c r="A14349">
        <v>2013</v>
      </c>
      <c r="B14349" t="s">
        <v>90</v>
      </c>
      <c r="C14349" t="s">
        <v>23</v>
      </c>
      <c r="D14349" t="s">
        <v>35</v>
      </c>
      <c r="E14349">
        <v>427285</v>
      </c>
    </row>
    <row r="14350" spans="1:5" hidden="1">
      <c r="A14350">
        <v>2013</v>
      </c>
      <c r="B14350" t="s">
        <v>90</v>
      </c>
      <c r="C14350" t="s">
        <v>23</v>
      </c>
      <c r="D14350" t="s">
        <v>36</v>
      </c>
      <c r="E14350">
        <v>1829107</v>
      </c>
    </row>
    <row r="14351" spans="1:5" hidden="1">
      <c r="A14351">
        <v>2013</v>
      </c>
      <c r="B14351" t="s">
        <v>90</v>
      </c>
      <c r="C14351" t="s">
        <v>23</v>
      </c>
      <c r="D14351" t="s">
        <v>37</v>
      </c>
      <c r="E14351">
        <v>1140060</v>
      </c>
    </row>
    <row r="14352" spans="1:5" hidden="1">
      <c r="A14352">
        <v>2013</v>
      </c>
      <c r="B14352" t="s">
        <v>90</v>
      </c>
      <c r="C14352" t="s">
        <v>23</v>
      </c>
      <c r="D14352" t="s">
        <v>38</v>
      </c>
      <c r="E14352">
        <v>689047</v>
      </c>
    </row>
    <row r="14353" spans="1:5" hidden="1">
      <c r="A14353">
        <v>2013</v>
      </c>
      <c r="B14353" t="s">
        <v>90</v>
      </c>
      <c r="C14353" t="s">
        <v>23</v>
      </c>
      <c r="D14353" t="s">
        <v>39</v>
      </c>
      <c r="E14353">
        <v>126333</v>
      </c>
    </row>
    <row r="14354" spans="1:5" hidden="1">
      <c r="A14354">
        <v>2013</v>
      </c>
      <c r="B14354" t="s">
        <v>90</v>
      </c>
      <c r="C14354" t="s">
        <v>23</v>
      </c>
      <c r="D14354" t="s">
        <v>93</v>
      </c>
      <c r="E14354">
        <v>112091</v>
      </c>
    </row>
    <row r="14355" spans="1:5" hidden="1">
      <c r="A14355">
        <v>2013</v>
      </c>
      <c r="B14355" t="s">
        <v>90</v>
      </c>
      <c r="C14355" t="s">
        <v>23</v>
      </c>
      <c r="D14355" t="s">
        <v>94</v>
      </c>
      <c r="E14355">
        <v>14241</v>
      </c>
    </row>
    <row r="14356" spans="1:5" hidden="1">
      <c r="A14356">
        <v>2013</v>
      </c>
      <c r="B14356" t="s">
        <v>90</v>
      </c>
      <c r="C14356" t="s">
        <v>23</v>
      </c>
      <c r="D14356" t="s">
        <v>95</v>
      </c>
      <c r="E14356">
        <v>95138</v>
      </c>
    </row>
    <row r="14357" spans="1:5" hidden="1">
      <c r="A14357">
        <v>2013</v>
      </c>
      <c r="B14357" t="s">
        <v>90</v>
      </c>
      <c r="C14357" t="s">
        <v>23</v>
      </c>
      <c r="D14357" t="s">
        <v>96</v>
      </c>
      <c r="E14357">
        <v>31195</v>
      </c>
    </row>
    <row r="14358" spans="1:5" hidden="1">
      <c r="A14358">
        <v>2013</v>
      </c>
      <c r="B14358" t="s">
        <v>90</v>
      </c>
      <c r="C14358" t="s">
        <v>23</v>
      </c>
      <c r="D14358" t="s">
        <v>40</v>
      </c>
      <c r="E14358">
        <v>0</v>
      </c>
    </row>
    <row r="14359" spans="1:5" hidden="1">
      <c r="A14359">
        <v>2013</v>
      </c>
      <c r="B14359" t="s">
        <v>90</v>
      </c>
      <c r="C14359" t="s">
        <v>23</v>
      </c>
      <c r="D14359" t="s">
        <v>41</v>
      </c>
      <c r="E14359">
        <v>0</v>
      </c>
    </row>
    <row r="14360" spans="1:5" hidden="1">
      <c r="A14360">
        <v>2013</v>
      </c>
      <c r="B14360" t="s">
        <v>90</v>
      </c>
      <c r="C14360" t="s">
        <v>23</v>
      </c>
      <c r="D14360" t="s">
        <v>42</v>
      </c>
      <c r="E14360">
        <v>0</v>
      </c>
    </row>
    <row r="14361" spans="1:5" hidden="1">
      <c r="A14361">
        <v>2013</v>
      </c>
      <c r="B14361" t="s">
        <v>90</v>
      </c>
      <c r="C14361" t="s">
        <v>23</v>
      </c>
      <c r="D14361" t="s">
        <v>43</v>
      </c>
      <c r="E14361">
        <v>0</v>
      </c>
    </row>
    <row r="14362" spans="1:5" hidden="1">
      <c r="A14362">
        <v>2013</v>
      </c>
      <c r="B14362" t="s">
        <v>90</v>
      </c>
      <c r="C14362" t="s">
        <v>23</v>
      </c>
      <c r="D14362" t="s">
        <v>44</v>
      </c>
      <c r="E14362">
        <v>41105</v>
      </c>
    </row>
    <row r="14363" spans="1:5" hidden="1">
      <c r="A14363">
        <v>2013</v>
      </c>
      <c r="B14363" t="s">
        <v>90</v>
      </c>
      <c r="C14363" t="s">
        <v>23</v>
      </c>
      <c r="D14363" t="s">
        <v>45</v>
      </c>
      <c r="E14363">
        <v>293844</v>
      </c>
    </row>
    <row r="14364" spans="1:5" hidden="1">
      <c r="A14364">
        <v>2013</v>
      </c>
      <c r="B14364" t="s">
        <v>90</v>
      </c>
      <c r="C14364" t="s">
        <v>23</v>
      </c>
      <c r="D14364" t="s">
        <v>46</v>
      </c>
      <c r="E14364">
        <v>293844</v>
      </c>
    </row>
    <row r="14365" spans="1:5" hidden="1">
      <c r="A14365">
        <v>2013</v>
      </c>
      <c r="B14365" t="s">
        <v>90</v>
      </c>
      <c r="C14365" t="s">
        <v>23</v>
      </c>
      <c r="D14365" t="s">
        <v>47</v>
      </c>
      <c r="E14365">
        <v>0</v>
      </c>
    </row>
    <row r="14366" spans="1:5" hidden="1">
      <c r="A14366">
        <v>2013</v>
      </c>
      <c r="B14366" t="s">
        <v>90</v>
      </c>
      <c r="C14366" t="s">
        <v>23</v>
      </c>
      <c r="D14366" t="s">
        <v>48</v>
      </c>
      <c r="E14366">
        <v>78711</v>
      </c>
    </row>
    <row r="14367" spans="1:5" hidden="1">
      <c r="A14367">
        <v>2013</v>
      </c>
      <c r="B14367" t="s">
        <v>90</v>
      </c>
      <c r="C14367" t="s">
        <v>23</v>
      </c>
      <c r="D14367" t="s">
        <v>55</v>
      </c>
      <c r="E14367">
        <v>78711</v>
      </c>
    </row>
    <row r="14368" spans="1:5" hidden="1">
      <c r="A14368">
        <v>2013</v>
      </c>
      <c r="B14368" t="s">
        <v>90</v>
      </c>
      <c r="C14368" t="s">
        <v>23</v>
      </c>
      <c r="D14368" t="s">
        <v>59</v>
      </c>
      <c r="E14368">
        <v>281878</v>
      </c>
    </row>
    <row r="14369" spans="1:5" hidden="1">
      <c r="A14369">
        <v>2013</v>
      </c>
      <c r="B14369" t="s">
        <v>90</v>
      </c>
      <c r="C14369" t="s">
        <v>23</v>
      </c>
      <c r="D14369" t="s">
        <v>60</v>
      </c>
      <c r="E14369">
        <v>102928</v>
      </c>
    </row>
    <row r="14370" spans="1:5" hidden="1">
      <c r="A14370">
        <v>2013</v>
      </c>
      <c r="B14370" t="s">
        <v>90</v>
      </c>
      <c r="C14370" t="s">
        <v>23</v>
      </c>
      <c r="D14370" t="s">
        <v>64</v>
      </c>
      <c r="E14370">
        <v>178950</v>
      </c>
    </row>
    <row r="14371" spans="1:5" hidden="1">
      <c r="A14371">
        <v>2013</v>
      </c>
      <c r="B14371" t="s">
        <v>90</v>
      </c>
      <c r="C14371" t="s">
        <v>23</v>
      </c>
      <c r="D14371" t="s">
        <v>66</v>
      </c>
      <c r="E14371">
        <v>0</v>
      </c>
    </row>
    <row r="14372" spans="1:5" hidden="1">
      <c r="A14372">
        <v>2013</v>
      </c>
      <c r="B14372" t="s">
        <v>90</v>
      </c>
      <c r="C14372" t="s">
        <v>23</v>
      </c>
      <c r="D14372" t="s">
        <v>67</v>
      </c>
      <c r="E14372">
        <v>23421</v>
      </c>
    </row>
    <row r="14373" spans="1:5" hidden="1">
      <c r="A14373">
        <v>2013</v>
      </c>
      <c r="B14373" t="s">
        <v>90</v>
      </c>
      <c r="C14373" t="s">
        <v>23</v>
      </c>
      <c r="D14373" t="s">
        <v>68</v>
      </c>
      <c r="E14373">
        <v>4889</v>
      </c>
    </row>
    <row r="14374" spans="1:5" hidden="1">
      <c r="A14374">
        <v>2013</v>
      </c>
      <c r="B14374" t="s">
        <v>90</v>
      </c>
      <c r="C14374" t="s">
        <v>23</v>
      </c>
      <c r="D14374" t="s">
        <v>70</v>
      </c>
      <c r="E14374">
        <v>18532</v>
      </c>
    </row>
    <row r="14375" spans="1:5" hidden="1">
      <c r="A14375">
        <v>2013</v>
      </c>
      <c r="B14375" t="s">
        <v>90</v>
      </c>
      <c r="C14375" t="s">
        <v>23</v>
      </c>
      <c r="D14375" t="s">
        <v>71</v>
      </c>
      <c r="E14375">
        <v>-10719</v>
      </c>
    </row>
    <row r="14376" spans="1:5" hidden="1">
      <c r="A14376">
        <v>2013</v>
      </c>
      <c r="B14376" t="s">
        <v>90</v>
      </c>
      <c r="C14376" t="s">
        <v>23</v>
      </c>
      <c r="D14376" t="s">
        <v>72</v>
      </c>
      <c r="E14376">
        <v>22081321</v>
      </c>
    </row>
    <row r="14377" spans="1:5" hidden="1">
      <c r="A14377">
        <v>2013</v>
      </c>
      <c r="B14377" t="s">
        <v>90</v>
      </c>
      <c r="C14377" t="s">
        <v>23</v>
      </c>
      <c r="D14377" t="s">
        <v>76</v>
      </c>
      <c r="E14377">
        <v>3749690</v>
      </c>
    </row>
    <row r="14378" spans="1:5" hidden="1">
      <c r="A14378">
        <v>2013</v>
      </c>
      <c r="B14378" t="s">
        <v>90</v>
      </c>
      <c r="C14378" t="s">
        <v>23</v>
      </c>
      <c r="D14378" t="s">
        <v>77</v>
      </c>
      <c r="E14378">
        <v>2776329</v>
      </c>
    </row>
    <row r="14379" spans="1:5" hidden="1">
      <c r="A14379">
        <v>2013</v>
      </c>
      <c r="B14379" t="s">
        <v>90</v>
      </c>
      <c r="C14379" t="s">
        <v>23</v>
      </c>
      <c r="D14379" t="s">
        <v>78</v>
      </c>
      <c r="E14379">
        <v>3681682</v>
      </c>
    </row>
    <row r="14380" spans="1:5" hidden="1">
      <c r="A14380">
        <v>2013</v>
      </c>
      <c r="B14380" t="s">
        <v>90</v>
      </c>
      <c r="C14380" t="s">
        <v>23</v>
      </c>
      <c r="D14380" t="s">
        <v>79</v>
      </c>
      <c r="E14380">
        <v>68008</v>
      </c>
    </row>
    <row r="14381" spans="1:5" hidden="1">
      <c r="A14381">
        <v>2013</v>
      </c>
      <c r="B14381" t="s">
        <v>90</v>
      </c>
      <c r="C14381" t="s">
        <v>23</v>
      </c>
      <c r="D14381" t="s">
        <v>80</v>
      </c>
      <c r="E14381">
        <v>0</v>
      </c>
    </row>
    <row r="14382" spans="1:5" hidden="1">
      <c r="A14382">
        <v>2013</v>
      </c>
      <c r="B14382" t="s">
        <v>90</v>
      </c>
      <c r="C14382" t="s">
        <v>81</v>
      </c>
      <c r="D14382" t="s">
        <v>30</v>
      </c>
      <c r="E14382">
        <v>291764</v>
      </c>
    </row>
    <row r="14383" spans="1:5" hidden="1">
      <c r="A14383">
        <v>2013</v>
      </c>
      <c r="B14383" t="s">
        <v>90</v>
      </c>
      <c r="C14383" t="s">
        <v>81</v>
      </c>
      <c r="D14383" t="s">
        <v>32</v>
      </c>
      <c r="E14383">
        <v>291764</v>
      </c>
    </row>
    <row r="14384" spans="1:5" hidden="1">
      <c r="A14384">
        <v>2013</v>
      </c>
      <c r="B14384" t="s">
        <v>90</v>
      </c>
      <c r="C14384" t="s">
        <v>81</v>
      </c>
      <c r="D14384" t="s">
        <v>33</v>
      </c>
      <c r="E14384">
        <v>475618</v>
      </c>
    </row>
    <row r="14385" spans="1:5" hidden="1">
      <c r="A14385">
        <v>2013</v>
      </c>
      <c r="B14385" t="s">
        <v>90</v>
      </c>
      <c r="C14385" t="s">
        <v>81</v>
      </c>
      <c r="D14385" t="s">
        <v>34</v>
      </c>
      <c r="E14385">
        <v>109028</v>
      </c>
    </row>
    <row r="14386" spans="1:5" hidden="1">
      <c r="A14386">
        <v>2013</v>
      </c>
      <c r="B14386" t="s">
        <v>90</v>
      </c>
      <c r="C14386" t="s">
        <v>81</v>
      </c>
      <c r="D14386" t="s">
        <v>35</v>
      </c>
      <c r="E14386">
        <v>57344</v>
      </c>
    </row>
    <row r="14387" spans="1:5" hidden="1">
      <c r="A14387">
        <v>2013</v>
      </c>
      <c r="B14387" t="s">
        <v>90</v>
      </c>
      <c r="C14387" t="s">
        <v>81</v>
      </c>
      <c r="D14387" t="s">
        <v>36</v>
      </c>
      <c r="E14387">
        <v>284934</v>
      </c>
    </row>
    <row r="14388" spans="1:5" hidden="1">
      <c r="A14388">
        <v>2013</v>
      </c>
      <c r="B14388" t="s">
        <v>90</v>
      </c>
      <c r="C14388" t="s">
        <v>81</v>
      </c>
      <c r="D14388" t="s">
        <v>37</v>
      </c>
      <c r="E14388">
        <v>284934</v>
      </c>
    </row>
    <row r="14389" spans="1:5" hidden="1">
      <c r="A14389">
        <v>2013</v>
      </c>
      <c r="B14389" t="s">
        <v>90</v>
      </c>
      <c r="C14389" t="s">
        <v>81</v>
      </c>
      <c r="D14389" t="s">
        <v>38</v>
      </c>
      <c r="E14389">
        <v>0</v>
      </c>
    </row>
    <row r="14390" spans="1:5" hidden="1">
      <c r="A14390">
        <v>2013</v>
      </c>
      <c r="B14390" t="s">
        <v>90</v>
      </c>
      <c r="C14390" t="s">
        <v>81</v>
      </c>
      <c r="D14390" t="s">
        <v>39</v>
      </c>
      <c r="E14390">
        <v>22124</v>
      </c>
    </row>
    <row r="14391" spans="1:5" hidden="1">
      <c r="A14391">
        <v>2013</v>
      </c>
      <c r="B14391" t="s">
        <v>90</v>
      </c>
      <c r="C14391" t="s">
        <v>81</v>
      </c>
      <c r="D14391" t="s">
        <v>93</v>
      </c>
      <c r="E14391">
        <v>11901</v>
      </c>
    </row>
    <row r="14392" spans="1:5" hidden="1">
      <c r="A14392">
        <v>2013</v>
      </c>
      <c r="B14392" t="s">
        <v>90</v>
      </c>
      <c r="C14392" t="s">
        <v>81</v>
      </c>
      <c r="D14392" t="s">
        <v>94</v>
      </c>
      <c r="E14392">
        <v>10223</v>
      </c>
    </row>
    <row r="14393" spans="1:5" hidden="1">
      <c r="A14393">
        <v>2013</v>
      </c>
      <c r="B14393" t="s">
        <v>90</v>
      </c>
      <c r="C14393" t="s">
        <v>81</v>
      </c>
      <c r="D14393" t="s">
        <v>95</v>
      </c>
      <c r="E14393">
        <v>12178</v>
      </c>
    </row>
    <row r="14394" spans="1:5" hidden="1">
      <c r="A14394">
        <v>2013</v>
      </c>
      <c r="B14394" t="s">
        <v>90</v>
      </c>
      <c r="C14394" t="s">
        <v>81</v>
      </c>
      <c r="D14394" t="s">
        <v>96</v>
      </c>
      <c r="E14394">
        <v>9946</v>
      </c>
    </row>
    <row r="14395" spans="1:5" hidden="1">
      <c r="A14395">
        <v>2013</v>
      </c>
      <c r="B14395" t="s">
        <v>90</v>
      </c>
      <c r="C14395" t="s">
        <v>81</v>
      </c>
      <c r="D14395" t="s">
        <v>40</v>
      </c>
      <c r="E14395">
        <v>59532</v>
      </c>
    </row>
    <row r="14396" spans="1:5" hidden="1">
      <c r="A14396">
        <v>2013</v>
      </c>
      <c r="B14396" t="s">
        <v>90</v>
      </c>
      <c r="C14396" t="s">
        <v>81</v>
      </c>
      <c r="D14396" t="s">
        <v>41</v>
      </c>
      <c r="E14396">
        <v>4124</v>
      </c>
    </row>
    <row r="14397" spans="1:5" hidden="1">
      <c r="A14397">
        <v>2013</v>
      </c>
      <c r="B14397" t="s">
        <v>90</v>
      </c>
      <c r="C14397" t="s">
        <v>81</v>
      </c>
      <c r="D14397" t="s">
        <v>42</v>
      </c>
      <c r="E14397">
        <v>0</v>
      </c>
    </row>
    <row r="14398" spans="1:5" hidden="1">
      <c r="A14398">
        <v>2013</v>
      </c>
      <c r="B14398" t="s">
        <v>90</v>
      </c>
      <c r="C14398" t="s">
        <v>81</v>
      </c>
      <c r="D14398" t="s">
        <v>43</v>
      </c>
      <c r="E14398">
        <v>55408</v>
      </c>
    </row>
    <row r="14399" spans="1:5" hidden="1">
      <c r="A14399">
        <v>2013</v>
      </c>
      <c r="B14399" t="s">
        <v>90</v>
      </c>
      <c r="C14399" t="s">
        <v>81</v>
      </c>
      <c r="D14399" t="s">
        <v>44</v>
      </c>
      <c r="E14399">
        <v>0</v>
      </c>
    </row>
    <row r="14400" spans="1:5" hidden="1">
      <c r="A14400">
        <v>2013</v>
      </c>
      <c r="B14400" t="s">
        <v>90</v>
      </c>
      <c r="C14400" t="s">
        <v>81</v>
      </c>
      <c r="D14400" t="s">
        <v>48</v>
      </c>
      <c r="E14400">
        <v>60874</v>
      </c>
    </row>
    <row r="14401" spans="1:5" hidden="1">
      <c r="A14401">
        <v>2013</v>
      </c>
      <c r="B14401" t="s">
        <v>90</v>
      </c>
      <c r="C14401" t="s">
        <v>81</v>
      </c>
      <c r="D14401" t="s">
        <v>49</v>
      </c>
      <c r="E14401">
        <v>60874</v>
      </c>
    </row>
    <row r="14402" spans="1:5" hidden="1">
      <c r="A14402">
        <v>2013</v>
      </c>
      <c r="B14402" t="s">
        <v>90</v>
      </c>
      <c r="C14402" t="s">
        <v>81</v>
      </c>
      <c r="D14402" t="s">
        <v>50</v>
      </c>
      <c r="E14402">
        <v>0</v>
      </c>
    </row>
    <row r="14403" spans="1:5" hidden="1">
      <c r="A14403">
        <v>2013</v>
      </c>
      <c r="B14403" t="s">
        <v>90</v>
      </c>
      <c r="C14403" t="s">
        <v>81</v>
      </c>
      <c r="D14403" t="s">
        <v>51</v>
      </c>
      <c r="E14403">
        <v>60874</v>
      </c>
    </row>
    <row r="14404" spans="1:5" hidden="1">
      <c r="A14404">
        <v>2013</v>
      </c>
      <c r="B14404" t="s">
        <v>90</v>
      </c>
      <c r="C14404" t="s">
        <v>81</v>
      </c>
      <c r="D14404" t="s">
        <v>52</v>
      </c>
      <c r="E14404">
        <v>0</v>
      </c>
    </row>
    <row r="14405" spans="1:5" hidden="1">
      <c r="A14405">
        <v>2013</v>
      </c>
      <c r="B14405" t="s">
        <v>90</v>
      </c>
      <c r="C14405" t="s">
        <v>81</v>
      </c>
      <c r="D14405" t="s">
        <v>53</v>
      </c>
      <c r="E14405">
        <v>0</v>
      </c>
    </row>
    <row r="14406" spans="1:5" hidden="1">
      <c r="A14406">
        <v>2013</v>
      </c>
      <c r="B14406" t="s">
        <v>90</v>
      </c>
      <c r="C14406" t="s">
        <v>81</v>
      </c>
      <c r="D14406" t="s">
        <v>54</v>
      </c>
      <c r="E14406">
        <v>0</v>
      </c>
    </row>
    <row r="14407" spans="1:5" hidden="1">
      <c r="A14407">
        <v>2013</v>
      </c>
      <c r="B14407" t="s">
        <v>90</v>
      </c>
      <c r="C14407" t="s">
        <v>81</v>
      </c>
      <c r="D14407" t="s">
        <v>59</v>
      </c>
      <c r="E14407">
        <v>267927</v>
      </c>
    </row>
    <row r="14408" spans="1:5" hidden="1">
      <c r="A14408">
        <v>2013</v>
      </c>
      <c r="B14408" t="s">
        <v>90</v>
      </c>
      <c r="C14408" t="s">
        <v>81</v>
      </c>
      <c r="D14408" t="s">
        <v>61</v>
      </c>
      <c r="E14408">
        <v>97596</v>
      </c>
    </row>
    <row r="14409" spans="1:5" hidden="1">
      <c r="A14409">
        <v>2013</v>
      </c>
      <c r="B14409" t="s">
        <v>90</v>
      </c>
      <c r="C14409" t="s">
        <v>81</v>
      </c>
      <c r="D14409" t="s">
        <v>64</v>
      </c>
      <c r="E14409">
        <v>170331</v>
      </c>
    </row>
    <row r="14410" spans="1:5" hidden="1">
      <c r="A14410">
        <v>2013</v>
      </c>
      <c r="B14410" t="s">
        <v>90</v>
      </c>
      <c r="C14410" t="s">
        <v>81</v>
      </c>
      <c r="D14410" t="s">
        <v>67</v>
      </c>
      <c r="E14410">
        <v>329837</v>
      </c>
    </row>
    <row r="14411" spans="1:5" hidden="1">
      <c r="A14411">
        <v>2013</v>
      </c>
      <c r="B14411" t="s">
        <v>90</v>
      </c>
      <c r="C14411" t="s">
        <v>81</v>
      </c>
      <c r="D14411" t="s">
        <v>69</v>
      </c>
      <c r="E14411">
        <v>226693</v>
      </c>
    </row>
    <row r="14412" spans="1:5" hidden="1">
      <c r="A14412">
        <v>2013</v>
      </c>
      <c r="B14412" t="s">
        <v>90</v>
      </c>
      <c r="C14412" t="s">
        <v>81</v>
      </c>
      <c r="D14412" t="s">
        <v>70</v>
      </c>
      <c r="E14412">
        <v>103144</v>
      </c>
    </row>
    <row r="14413" spans="1:5" hidden="1">
      <c r="A14413">
        <v>2013</v>
      </c>
      <c r="B14413" t="s">
        <v>90</v>
      </c>
      <c r="C14413" t="s">
        <v>81</v>
      </c>
      <c r="D14413" t="s">
        <v>86</v>
      </c>
      <c r="E14413">
        <v>35337066</v>
      </c>
    </row>
    <row r="14414" spans="1:5" hidden="1">
      <c r="A14414">
        <v>2013</v>
      </c>
      <c r="B14414" t="s">
        <v>90</v>
      </c>
      <c r="C14414" t="s">
        <v>81</v>
      </c>
      <c r="D14414" t="s">
        <v>87</v>
      </c>
      <c r="E14414">
        <v>35156664</v>
      </c>
    </row>
    <row r="14415" spans="1:5" hidden="1">
      <c r="A14415">
        <v>2013</v>
      </c>
      <c r="B14415" t="s">
        <v>90</v>
      </c>
      <c r="C14415" t="s">
        <v>81</v>
      </c>
      <c r="D14415" t="s">
        <v>88</v>
      </c>
      <c r="E14415">
        <v>180401</v>
      </c>
    </row>
    <row r="14416" spans="1:5" hidden="1">
      <c r="A14416">
        <v>2013</v>
      </c>
      <c r="B14416" t="s">
        <v>90</v>
      </c>
      <c r="C14416" t="s">
        <v>81</v>
      </c>
      <c r="D14416" t="s">
        <v>77</v>
      </c>
      <c r="E14416">
        <v>2776329</v>
      </c>
    </row>
    <row r="14417" spans="1:6" hidden="1">
      <c r="A14417">
        <v>2013</v>
      </c>
      <c r="B14417" t="s">
        <v>97</v>
      </c>
      <c r="C14417" t="s">
        <v>7</v>
      </c>
      <c r="D14417" t="s">
        <v>263</v>
      </c>
      <c r="E14417">
        <v>289721</v>
      </c>
    </row>
    <row r="14418" spans="1:6" hidden="1">
      <c r="A14418">
        <v>2013</v>
      </c>
      <c r="B14418" t="s">
        <v>97</v>
      </c>
      <c r="C14418" t="s">
        <v>7</v>
      </c>
      <c r="D14418" t="s">
        <v>8</v>
      </c>
      <c r="E14418">
        <v>0</v>
      </c>
      <c r="F14418">
        <v>20</v>
      </c>
    </row>
    <row r="14419" spans="1:6" hidden="1">
      <c r="A14419">
        <v>2013</v>
      </c>
      <c r="B14419" t="s">
        <v>97</v>
      </c>
      <c r="C14419" t="s">
        <v>7</v>
      </c>
      <c r="D14419" t="s">
        <v>9</v>
      </c>
      <c r="E14419">
        <v>0</v>
      </c>
      <c r="F14419">
        <v>20</v>
      </c>
    </row>
    <row r="14420" spans="1:6" hidden="1">
      <c r="A14420">
        <v>2013</v>
      </c>
      <c r="B14420" t="s">
        <v>97</v>
      </c>
      <c r="C14420" t="s">
        <v>10</v>
      </c>
      <c r="D14420" t="s">
        <v>11</v>
      </c>
      <c r="E14420">
        <v>244249</v>
      </c>
    </row>
    <row r="14421" spans="1:6" hidden="1">
      <c r="A14421">
        <v>2013</v>
      </c>
      <c r="B14421" t="s">
        <v>97</v>
      </c>
      <c r="C14421" t="s">
        <v>10</v>
      </c>
      <c r="D14421" t="s">
        <v>91</v>
      </c>
      <c r="E14421">
        <v>871885</v>
      </c>
    </row>
    <row r="14422" spans="1:6" hidden="1">
      <c r="A14422">
        <v>2013</v>
      </c>
      <c r="B14422" t="s">
        <v>97</v>
      </c>
      <c r="C14422" t="s">
        <v>10</v>
      </c>
      <c r="D14422" t="s">
        <v>92</v>
      </c>
      <c r="E14422">
        <v>774229</v>
      </c>
    </row>
    <row r="14423" spans="1:6" hidden="1">
      <c r="A14423">
        <v>2013</v>
      </c>
      <c r="B14423" t="s">
        <v>97</v>
      </c>
      <c r="C14423" t="s">
        <v>10</v>
      </c>
      <c r="D14423" t="s">
        <v>14</v>
      </c>
      <c r="E14423">
        <v>440595</v>
      </c>
    </row>
    <row r="14424" spans="1:6" hidden="1">
      <c r="A14424">
        <v>2013</v>
      </c>
      <c r="B14424" t="s">
        <v>97</v>
      </c>
      <c r="C14424" t="s">
        <v>10</v>
      </c>
      <c r="D14424" t="s">
        <v>17</v>
      </c>
      <c r="E14424">
        <v>636142</v>
      </c>
    </row>
    <row r="14425" spans="1:6" hidden="1">
      <c r="A14425">
        <v>2013</v>
      </c>
      <c r="B14425" t="s">
        <v>97</v>
      </c>
      <c r="C14425" t="s">
        <v>10</v>
      </c>
      <c r="D14425" t="s">
        <v>18</v>
      </c>
      <c r="E14425">
        <v>503234</v>
      </c>
    </row>
    <row r="14426" spans="1:6" hidden="1">
      <c r="A14426">
        <v>2013</v>
      </c>
      <c r="B14426" t="s">
        <v>97</v>
      </c>
      <c r="C14426" t="s">
        <v>10</v>
      </c>
      <c r="D14426" t="s">
        <v>19</v>
      </c>
      <c r="E14426">
        <v>572872</v>
      </c>
    </row>
    <row r="14427" spans="1:6" hidden="1">
      <c r="A14427">
        <v>2013</v>
      </c>
      <c r="B14427" t="s">
        <v>97</v>
      </c>
      <c r="C14427" t="s">
        <v>10</v>
      </c>
      <c r="D14427" t="s">
        <v>21</v>
      </c>
      <c r="E14427">
        <v>341906</v>
      </c>
    </row>
    <row r="14428" spans="1:6" hidden="1">
      <c r="A14428">
        <v>2013</v>
      </c>
      <c r="B14428" t="s">
        <v>97</v>
      </c>
      <c r="C14428" t="s">
        <v>10</v>
      </c>
      <c r="D14428" t="s">
        <v>22</v>
      </c>
      <c r="E14428">
        <v>236621</v>
      </c>
    </row>
    <row r="14429" spans="1:6" hidden="1">
      <c r="A14429">
        <v>2013</v>
      </c>
      <c r="B14429" t="s">
        <v>97</v>
      </c>
      <c r="C14429" t="s">
        <v>23</v>
      </c>
      <c r="D14429" t="s">
        <v>24</v>
      </c>
      <c r="E14429">
        <v>395456</v>
      </c>
    </row>
    <row r="14430" spans="1:6" hidden="1">
      <c r="A14430">
        <v>2013</v>
      </c>
      <c r="B14430" t="s">
        <v>97</v>
      </c>
      <c r="C14430" t="s">
        <v>23</v>
      </c>
      <c r="D14430" t="s">
        <v>25</v>
      </c>
      <c r="E14430">
        <v>310806</v>
      </c>
    </row>
    <row r="14431" spans="1:6" hidden="1">
      <c r="A14431">
        <v>2013</v>
      </c>
      <c r="B14431" t="s">
        <v>97</v>
      </c>
      <c r="C14431" t="s">
        <v>23</v>
      </c>
      <c r="D14431" t="s">
        <v>26</v>
      </c>
      <c r="E14431">
        <v>84651</v>
      </c>
    </row>
    <row r="14432" spans="1:6" hidden="1">
      <c r="A14432">
        <v>2013</v>
      </c>
      <c r="B14432" t="s">
        <v>97</v>
      </c>
      <c r="C14432" t="s">
        <v>23</v>
      </c>
      <c r="D14432" t="s">
        <v>27</v>
      </c>
      <c r="E14432">
        <v>35834</v>
      </c>
    </row>
    <row r="14433" spans="1:5" hidden="1">
      <c r="A14433">
        <v>2013</v>
      </c>
      <c r="B14433" t="s">
        <v>97</v>
      </c>
      <c r="C14433" t="s">
        <v>23</v>
      </c>
      <c r="D14433" t="s">
        <v>29</v>
      </c>
      <c r="E14433">
        <v>35834</v>
      </c>
    </row>
    <row r="14434" spans="1:5" hidden="1">
      <c r="A14434">
        <v>2013</v>
      </c>
      <c r="B14434" t="s">
        <v>97</v>
      </c>
      <c r="C14434" t="s">
        <v>23</v>
      </c>
      <c r="D14434" t="s">
        <v>33</v>
      </c>
      <c r="E14434">
        <v>686810</v>
      </c>
    </row>
    <row r="14435" spans="1:5" hidden="1">
      <c r="A14435">
        <v>2013</v>
      </c>
      <c r="B14435" t="s">
        <v>97</v>
      </c>
      <c r="C14435" t="s">
        <v>23</v>
      </c>
      <c r="D14435" t="s">
        <v>34</v>
      </c>
      <c r="E14435">
        <v>352951</v>
      </c>
    </row>
    <row r="14436" spans="1:5" hidden="1">
      <c r="A14436">
        <v>2013</v>
      </c>
      <c r="B14436" t="s">
        <v>97</v>
      </c>
      <c r="C14436" t="s">
        <v>23</v>
      </c>
      <c r="D14436" t="s">
        <v>35</v>
      </c>
      <c r="E14436">
        <v>190523</v>
      </c>
    </row>
    <row r="14437" spans="1:5" hidden="1">
      <c r="A14437">
        <v>2013</v>
      </c>
      <c r="B14437" t="s">
        <v>97</v>
      </c>
      <c r="C14437" t="s">
        <v>23</v>
      </c>
      <c r="D14437" t="s">
        <v>36</v>
      </c>
      <c r="E14437">
        <v>28750</v>
      </c>
    </row>
    <row r="14438" spans="1:5" hidden="1">
      <c r="A14438">
        <v>2013</v>
      </c>
      <c r="B14438" t="s">
        <v>97</v>
      </c>
      <c r="C14438" t="s">
        <v>23</v>
      </c>
      <c r="D14438" t="s">
        <v>37</v>
      </c>
      <c r="E14438">
        <v>28750</v>
      </c>
    </row>
    <row r="14439" spans="1:5" hidden="1">
      <c r="A14439">
        <v>2013</v>
      </c>
      <c r="B14439" t="s">
        <v>97</v>
      </c>
      <c r="C14439" t="s">
        <v>23</v>
      </c>
      <c r="D14439" t="s">
        <v>38</v>
      </c>
      <c r="E14439">
        <v>0</v>
      </c>
    </row>
    <row r="14440" spans="1:5" hidden="1">
      <c r="A14440">
        <v>2013</v>
      </c>
      <c r="B14440" t="s">
        <v>97</v>
      </c>
      <c r="C14440" t="s">
        <v>23</v>
      </c>
      <c r="D14440" t="s">
        <v>39</v>
      </c>
      <c r="E14440">
        <v>104158</v>
      </c>
    </row>
    <row r="14441" spans="1:5" hidden="1">
      <c r="A14441">
        <v>2013</v>
      </c>
      <c r="B14441" t="s">
        <v>97</v>
      </c>
      <c r="C14441" t="s">
        <v>23</v>
      </c>
      <c r="D14441" t="s">
        <v>93</v>
      </c>
      <c r="E14441">
        <v>103696</v>
      </c>
    </row>
    <row r="14442" spans="1:5" hidden="1">
      <c r="A14442">
        <v>2013</v>
      </c>
      <c r="B14442" t="s">
        <v>97</v>
      </c>
      <c r="C14442" t="s">
        <v>23</v>
      </c>
      <c r="D14442" t="s">
        <v>94</v>
      </c>
      <c r="E14442">
        <v>462</v>
      </c>
    </row>
    <row r="14443" spans="1:5" hidden="1">
      <c r="A14443">
        <v>2013</v>
      </c>
      <c r="B14443" t="s">
        <v>97</v>
      </c>
      <c r="C14443" t="s">
        <v>23</v>
      </c>
      <c r="D14443" t="s">
        <v>95</v>
      </c>
      <c r="E14443">
        <v>-8090</v>
      </c>
    </row>
    <row r="14444" spans="1:5" hidden="1">
      <c r="A14444">
        <v>2013</v>
      </c>
      <c r="B14444" t="s">
        <v>97</v>
      </c>
      <c r="C14444" t="s">
        <v>23</v>
      </c>
      <c r="D14444" t="s">
        <v>96</v>
      </c>
      <c r="E14444">
        <v>112248</v>
      </c>
    </row>
    <row r="14445" spans="1:5" hidden="1">
      <c r="A14445">
        <v>2013</v>
      </c>
      <c r="B14445" t="s">
        <v>97</v>
      </c>
      <c r="C14445" t="s">
        <v>23</v>
      </c>
      <c r="D14445" t="s">
        <v>40</v>
      </c>
      <c r="E14445">
        <v>200951</v>
      </c>
    </row>
    <row r="14446" spans="1:5" hidden="1">
      <c r="A14446">
        <v>2013</v>
      </c>
      <c r="B14446" t="s">
        <v>97</v>
      </c>
      <c r="C14446" t="s">
        <v>23</v>
      </c>
      <c r="D14446" t="s">
        <v>41</v>
      </c>
      <c r="E14446">
        <v>5870</v>
      </c>
    </row>
    <row r="14447" spans="1:5" hidden="1">
      <c r="A14447">
        <v>2013</v>
      </c>
      <c r="B14447" t="s">
        <v>97</v>
      </c>
      <c r="C14447" t="s">
        <v>23</v>
      </c>
      <c r="D14447" t="s">
        <v>42</v>
      </c>
      <c r="E14447">
        <v>34752</v>
      </c>
    </row>
    <row r="14448" spans="1:5" hidden="1">
      <c r="A14448">
        <v>2013</v>
      </c>
      <c r="B14448" t="s">
        <v>97</v>
      </c>
      <c r="C14448" t="s">
        <v>23</v>
      </c>
      <c r="D14448" t="s">
        <v>43</v>
      </c>
      <c r="E14448">
        <v>160329</v>
      </c>
    </row>
    <row r="14449" spans="1:5" hidden="1">
      <c r="A14449">
        <v>2013</v>
      </c>
      <c r="B14449" t="s">
        <v>97</v>
      </c>
      <c r="C14449" t="s">
        <v>23</v>
      </c>
      <c r="D14449" t="s">
        <v>44</v>
      </c>
      <c r="E14449">
        <v>0</v>
      </c>
    </row>
    <row r="14450" spans="1:5" hidden="1">
      <c r="A14450">
        <v>2013</v>
      </c>
      <c r="B14450" t="s">
        <v>97</v>
      </c>
      <c r="C14450" t="s">
        <v>23</v>
      </c>
      <c r="D14450" t="s">
        <v>45</v>
      </c>
      <c r="E14450">
        <v>74978</v>
      </c>
    </row>
    <row r="14451" spans="1:5" hidden="1">
      <c r="A14451">
        <v>2013</v>
      </c>
      <c r="B14451" t="s">
        <v>97</v>
      </c>
      <c r="C14451" t="s">
        <v>23</v>
      </c>
      <c r="D14451" t="s">
        <v>46</v>
      </c>
      <c r="E14451">
        <v>74978</v>
      </c>
    </row>
    <row r="14452" spans="1:5" hidden="1">
      <c r="A14452">
        <v>2013</v>
      </c>
      <c r="B14452" t="s">
        <v>97</v>
      </c>
      <c r="C14452" t="s">
        <v>23</v>
      </c>
      <c r="D14452" t="s">
        <v>47</v>
      </c>
      <c r="E14452">
        <v>0</v>
      </c>
    </row>
    <row r="14453" spans="1:5" hidden="1">
      <c r="A14453">
        <v>2013</v>
      </c>
      <c r="B14453" t="s">
        <v>97</v>
      </c>
      <c r="C14453" t="s">
        <v>23</v>
      </c>
      <c r="D14453" t="s">
        <v>48</v>
      </c>
      <c r="E14453">
        <v>7437</v>
      </c>
    </row>
    <row r="14454" spans="1:5" hidden="1">
      <c r="A14454">
        <v>2013</v>
      </c>
      <c r="B14454" t="s">
        <v>97</v>
      </c>
      <c r="C14454" t="s">
        <v>23</v>
      </c>
      <c r="D14454" t="s">
        <v>55</v>
      </c>
      <c r="E14454">
        <v>7437</v>
      </c>
    </row>
    <row r="14455" spans="1:5" hidden="1">
      <c r="A14455">
        <v>2013</v>
      </c>
      <c r="B14455" t="s">
        <v>97</v>
      </c>
      <c r="C14455" t="s">
        <v>23</v>
      </c>
      <c r="D14455" t="s">
        <v>59</v>
      </c>
      <c r="E14455">
        <v>269522</v>
      </c>
    </row>
    <row r="14456" spans="1:5" hidden="1">
      <c r="A14456">
        <v>2013</v>
      </c>
      <c r="B14456" t="s">
        <v>97</v>
      </c>
      <c r="C14456" t="s">
        <v>23</v>
      </c>
      <c r="D14456" t="s">
        <v>60</v>
      </c>
      <c r="E14456">
        <v>16</v>
      </c>
    </row>
    <row r="14457" spans="1:5" hidden="1">
      <c r="A14457">
        <v>2013</v>
      </c>
      <c r="B14457" t="s">
        <v>97</v>
      </c>
      <c r="C14457" t="s">
        <v>23</v>
      </c>
      <c r="D14457" t="s">
        <v>61</v>
      </c>
      <c r="E14457">
        <v>172886</v>
      </c>
    </row>
    <row r="14458" spans="1:5" hidden="1">
      <c r="A14458">
        <v>2013</v>
      </c>
      <c r="B14458" t="s">
        <v>97</v>
      </c>
      <c r="C14458" t="s">
        <v>23</v>
      </c>
      <c r="D14458" t="s">
        <v>64</v>
      </c>
      <c r="E14458">
        <v>96620</v>
      </c>
    </row>
    <row r="14459" spans="1:5" hidden="1">
      <c r="A14459">
        <v>2013</v>
      </c>
      <c r="B14459" t="s">
        <v>97</v>
      </c>
      <c r="C14459" t="s">
        <v>23</v>
      </c>
      <c r="D14459" t="s">
        <v>66</v>
      </c>
      <c r="E14459">
        <v>230966</v>
      </c>
    </row>
    <row r="14460" spans="1:5" hidden="1">
      <c r="A14460">
        <v>2013</v>
      </c>
      <c r="B14460" t="s">
        <v>97</v>
      </c>
      <c r="C14460" t="s">
        <v>23</v>
      </c>
      <c r="D14460" t="s">
        <v>67</v>
      </c>
      <c r="E14460">
        <v>0</v>
      </c>
    </row>
    <row r="14461" spans="1:5" hidden="1">
      <c r="A14461">
        <v>2013</v>
      </c>
      <c r="B14461" t="s">
        <v>97</v>
      </c>
      <c r="C14461" t="s">
        <v>23</v>
      </c>
      <c r="D14461" t="s">
        <v>68</v>
      </c>
      <c r="E14461">
        <v>0</v>
      </c>
    </row>
    <row r="14462" spans="1:5" hidden="1">
      <c r="A14462">
        <v>2013</v>
      </c>
      <c r="B14462" t="s">
        <v>97</v>
      </c>
      <c r="C14462" t="s">
        <v>23</v>
      </c>
      <c r="D14462" t="s">
        <v>70</v>
      </c>
      <c r="E14462">
        <v>0</v>
      </c>
    </row>
    <row r="14463" spans="1:5" hidden="1">
      <c r="A14463">
        <v>2013</v>
      </c>
      <c r="B14463" t="s">
        <v>97</v>
      </c>
      <c r="C14463" t="s">
        <v>23</v>
      </c>
      <c r="D14463" t="s">
        <v>71</v>
      </c>
      <c r="E14463">
        <v>10268</v>
      </c>
    </row>
    <row r="14464" spans="1:5" hidden="1">
      <c r="A14464">
        <v>2013</v>
      </c>
      <c r="B14464" t="s">
        <v>97</v>
      </c>
      <c r="C14464" t="s">
        <v>23</v>
      </c>
      <c r="D14464" t="s">
        <v>72</v>
      </c>
      <c r="E14464">
        <v>689515</v>
      </c>
    </row>
    <row r="14465" spans="1:5" hidden="1">
      <c r="A14465">
        <v>2013</v>
      </c>
      <c r="B14465" t="s">
        <v>97</v>
      </c>
      <c r="C14465" t="s">
        <v>23</v>
      </c>
      <c r="D14465" t="s">
        <v>76</v>
      </c>
      <c r="E14465">
        <v>95016</v>
      </c>
    </row>
    <row r="14466" spans="1:5" hidden="1">
      <c r="A14466">
        <v>2013</v>
      </c>
      <c r="B14466" t="s">
        <v>97</v>
      </c>
      <c r="C14466" t="s">
        <v>23</v>
      </c>
      <c r="D14466" t="s">
        <v>77</v>
      </c>
      <c r="E14466">
        <v>97656</v>
      </c>
    </row>
    <row r="14467" spans="1:5" hidden="1">
      <c r="A14467">
        <v>2013</v>
      </c>
      <c r="B14467" t="s">
        <v>97</v>
      </c>
      <c r="C14467" t="s">
        <v>23</v>
      </c>
      <c r="D14467" t="s">
        <v>78</v>
      </c>
      <c r="E14467">
        <v>102645</v>
      </c>
    </row>
    <row r="14468" spans="1:5" hidden="1">
      <c r="A14468">
        <v>2013</v>
      </c>
      <c r="B14468" t="s">
        <v>97</v>
      </c>
      <c r="C14468" t="s">
        <v>23</v>
      </c>
      <c r="D14468" t="s">
        <v>79</v>
      </c>
      <c r="E14468">
        <v>-7822</v>
      </c>
    </row>
    <row r="14469" spans="1:5" hidden="1">
      <c r="A14469">
        <v>2013</v>
      </c>
      <c r="B14469" t="s">
        <v>97</v>
      </c>
      <c r="C14469" t="s">
        <v>23</v>
      </c>
      <c r="D14469" t="s">
        <v>80</v>
      </c>
      <c r="E14469">
        <v>194</v>
      </c>
    </row>
    <row r="14470" spans="1:5" hidden="1">
      <c r="A14470">
        <v>2013</v>
      </c>
      <c r="B14470" t="s">
        <v>97</v>
      </c>
      <c r="C14470" t="s">
        <v>81</v>
      </c>
      <c r="D14470" t="s">
        <v>30</v>
      </c>
      <c r="E14470">
        <v>0</v>
      </c>
    </row>
    <row r="14471" spans="1:5" hidden="1">
      <c r="A14471">
        <v>2013</v>
      </c>
      <c r="B14471" t="s">
        <v>97</v>
      </c>
      <c r="C14471" t="s">
        <v>81</v>
      </c>
      <c r="D14471" t="s">
        <v>32</v>
      </c>
      <c r="E14471">
        <v>0</v>
      </c>
    </row>
    <row r="14472" spans="1:5" hidden="1">
      <c r="A14472">
        <v>2013</v>
      </c>
      <c r="B14472" t="s">
        <v>97</v>
      </c>
      <c r="C14472" t="s">
        <v>81</v>
      </c>
      <c r="D14472" t="s">
        <v>33</v>
      </c>
      <c r="E14472">
        <v>749449</v>
      </c>
    </row>
    <row r="14473" spans="1:5" hidden="1">
      <c r="A14473">
        <v>2013</v>
      </c>
      <c r="B14473" t="s">
        <v>97</v>
      </c>
      <c r="C14473" t="s">
        <v>81</v>
      </c>
      <c r="D14473" t="s">
        <v>34</v>
      </c>
      <c r="E14473">
        <v>603260</v>
      </c>
    </row>
    <row r="14474" spans="1:5" hidden="1">
      <c r="A14474">
        <v>2013</v>
      </c>
      <c r="B14474" t="s">
        <v>97</v>
      </c>
      <c r="C14474" t="s">
        <v>81</v>
      </c>
      <c r="D14474" t="s">
        <v>35</v>
      </c>
      <c r="E14474">
        <v>953397</v>
      </c>
    </row>
    <row r="14475" spans="1:5" hidden="1">
      <c r="A14475">
        <v>2013</v>
      </c>
      <c r="B14475" t="s">
        <v>97</v>
      </c>
      <c r="C14475" t="s">
        <v>81</v>
      </c>
      <c r="D14475" t="s">
        <v>36</v>
      </c>
      <c r="E14475">
        <v>20718</v>
      </c>
    </row>
    <row r="14476" spans="1:5" hidden="1">
      <c r="A14476">
        <v>2013</v>
      </c>
      <c r="B14476" t="s">
        <v>97</v>
      </c>
      <c r="C14476" t="s">
        <v>81</v>
      </c>
      <c r="D14476" t="s">
        <v>37</v>
      </c>
      <c r="E14476">
        <v>20718</v>
      </c>
    </row>
    <row r="14477" spans="1:5" hidden="1">
      <c r="A14477">
        <v>2013</v>
      </c>
      <c r="B14477" t="s">
        <v>97</v>
      </c>
      <c r="C14477" t="s">
        <v>81</v>
      </c>
      <c r="D14477" t="s">
        <v>38</v>
      </c>
      <c r="E14477">
        <v>0</v>
      </c>
    </row>
    <row r="14478" spans="1:5" hidden="1">
      <c r="A14478">
        <v>2013</v>
      </c>
      <c r="B14478" t="s">
        <v>97</v>
      </c>
      <c r="C14478" t="s">
        <v>81</v>
      </c>
      <c r="D14478" t="s">
        <v>39</v>
      </c>
      <c r="E14478">
        <v>20534</v>
      </c>
    </row>
    <row r="14479" spans="1:5" hidden="1">
      <c r="A14479">
        <v>2013</v>
      </c>
      <c r="B14479" t="s">
        <v>97</v>
      </c>
      <c r="C14479" t="s">
        <v>81</v>
      </c>
      <c r="D14479" t="s">
        <v>93</v>
      </c>
      <c r="E14479">
        <v>25519</v>
      </c>
    </row>
    <row r="14480" spans="1:5" hidden="1">
      <c r="A14480">
        <v>2013</v>
      </c>
      <c r="B14480" t="s">
        <v>97</v>
      </c>
      <c r="C14480" t="s">
        <v>81</v>
      </c>
      <c r="D14480" t="s">
        <v>94</v>
      </c>
      <c r="E14480">
        <v>-4985</v>
      </c>
    </row>
    <row r="14481" spans="1:5" hidden="1">
      <c r="A14481">
        <v>2013</v>
      </c>
      <c r="B14481" t="s">
        <v>97</v>
      </c>
      <c r="C14481" t="s">
        <v>81</v>
      </c>
      <c r="D14481" t="s">
        <v>95</v>
      </c>
      <c r="E14481">
        <v>23768</v>
      </c>
    </row>
    <row r="14482" spans="1:5" hidden="1">
      <c r="A14482">
        <v>2013</v>
      </c>
      <c r="B14482" t="s">
        <v>97</v>
      </c>
      <c r="C14482" t="s">
        <v>81</v>
      </c>
      <c r="D14482" t="s">
        <v>96</v>
      </c>
      <c r="E14482">
        <v>-3234</v>
      </c>
    </row>
    <row r="14483" spans="1:5" hidden="1">
      <c r="A14483">
        <v>2013</v>
      </c>
      <c r="B14483" t="s">
        <v>97</v>
      </c>
      <c r="C14483" t="s">
        <v>81</v>
      </c>
      <c r="D14483" t="s">
        <v>40</v>
      </c>
      <c r="E14483">
        <v>104937</v>
      </c>
    </row>
    <row r="14484" spans="1:5" hidden="1">
      <c r="A14484">
        <v>2013</v>
      </c>
      <c r="B14484" t="s">
        <v>97</v>
      </c>
      <c r="C14484" t="s">
        <v>81</v>
      </c>
      <c r="D14484" t="s">
        <v>41</v>
      </c>
      <c r="E14484">
        <v>16</v>
      </c>
    </row>
    <row r="14485" spans="1:5" hidden="1">
      <c r="A14485">
        <v>2013</v>
      </c>
      <c r="B14485" t="s">
        <v>97</v>
      </c>
      <c r="C14485" t="s">
        <v>81</v>
      </c>
      <c r="D14485" t="s">
        <v>42</v>
      </c>
      <c r="E14485">
        <v>0</v>
      </c>
    </row>
    <row r="14486" spans="1:5" hidden="1">
      <c r="A14486">
        <v>2013</v>
      </c>
      <c r="B14486" t="s">
        <v>97</v>
      </c>
      <c r="C14486" t="s">
        <v>81</v>
      </c>
      <c r="D14486" t="s">
        <v>43</v>
      </c>
      <c r="E14486">
        <v>104921</v>
      </c>
    </row>
    <row r="14487" spans="1:5" hidden="1">
      <c r="A14487">
        <v>2013</v>
      </c>
      <c r="B14487" t="s">
        <v>97</v>
      </c>
      <c r="C14487" t="s">
        <v>81</v>
      </c>
      <c r="D14487" t="s">
        <v>44</v>
      </c>
      <c r="E14487">
        <v>0</v>
      </c>
    </row>
    <row r="14488" spans="1:5" hidden="1">
      <c r="A14488">
        <v>2013</v>
      </c>
      <c r="B14488" t="s">
        <v>97</v>
      </c>
      <c r="C14488" t="s">
        <v>81</v>
      </c>
      <c r="D14488" t="s">
        <v>48</v>
      </c>
      <c r="E14488">
        <v>238404</v>
      </c>
    </row>
    <row r="14489" spans="1:5" hidden="1">
      <c r="A14489">
        <v>2013</v>
      </c>
      <c r="B14489" t="s">
        <v>97</v>
      </c>
      <c r="C14489" t="s">
        <v>81</v>
      </c>
      <c r="D14489" t="s">
        <v>49</v>
      </c>
      <c r="E14489">
        <v>238404</v>
      </c>
    </row>
    <row r="14490" spans="1:5" hidden="1">
      <c r="A14490">
        <v>2013</v>
      </c>
      <c r="B14490" t="s">
        <v>97</v>
      </c>
      <c r="C14490" t="s">
        <v>81</v>
      </c>
      <c r="D14490" t="s">
        <v>50</v>
      </c>
      <c r="E14490">
        <v>99751</v>
      </c>
    </row>
    <row r="14491" spans="1:5" hidden="1">
      <c r="A14491">
        <v>2013</v>
      </c>
      <c r="B14491" t="s">
        <v>97</v>
      </c>
      <c r="C14491" t="s">
        <v>81</v>
      </c>
      <c r="D14491" t="s">
        <v>51</v>
      </c>
      <c r="E14491">
        <v>7436</v>
      </c>
    </row>
    <row r="14492" spans="1:5" hidden="1">
      <c r="A14492">
        <v>2013</v>
      </c>
      <c r="B14492" t="s">
        <v>97</v>
      </c>
      <c r="C14492" t="s">
        <v>81</v>
      </c>
      <c r="D14492" t="s">
        <v>52</v>
      </c>
      <c r="E14492">
        <v>96465</v>
      </c>
    </row>
    <row r="14493" spans="1:5" hidden="1">
      <c r="A14493">
        <v>2013</v>
      </c>
      <c r="B14493" t="s">
        <v>97</v>
      </c>
      <c r="C14493" t="s">
        <v>81</v>
      </c>
      <c r="D14493" t="s">
        <v>53</v>
      </c>
      <c r="E14493">
        <v>34752</v>
      </c>
    </row>
    <row r="14494" spans="1:5" hidden="1">
      <c r="A14494">
        <v>2013</v>
      </c>
      <c r="B14494" t="s">
        <v>97</v>
      </c>
      <c r="C14494" t="s">
        <v>81</v>
      </c>
      <c r="D14494" t="s">
        <v>54</v>
      </c>
      <c r="E14494">
        <v>0</v>
      </c>
    </row>
    <row r="14495" spans="1:5" hidden="1">
      <c r="A14495">
        <v>2013</v>
      </c>
      <c r="B14495" t="s">
        <v>97</v>
      </c>
      <c r="C14495" t="s">
        <v>81</v>
      </c>
      <c r="D14495" t="s">
        <v>59</v>
      </c>
      <c r="E14495">
        <v>183171</v>
      </c>
    </row>
    <row r="14496" spans="1:5" hidden="1">
      <c r="A14496">
        <v>2013</v>
      </c>
      <c r="B14496" t="s">
        <v>97</v>
      </c>
      <c r="C14496" t="s">
        <v>81</v>
      </c>
      <c r="D14496" t="s">
        <v>60</v>
      </c>
      <c r="E14496">
        <v>177263</v>
      </c>
    </row>
    <row r="14497" spans="1:5" hidden="1">
      <c r="A14497">
        <v>2013</v>
      </c>
      <c r="B14497" t="s">
        <v>97</v>
      </c>
      <c r="C14497" t="s">
        <v>81</v>
      </c>
      <c r="D14497" t="s">
        <v>61</v>
      </c>
      <c r="E14497">
        <v>0</v>
      </c>
    </row>
    <row r="14498" spans="1:5" hidden="1">
      <c r="A14498">
        <v>2013</v>
      </c>
      <c r="B14498" t="s">
        <v>97</v>
      </c>
      <c r="C14498" t="s">
        <v>81</v>
      </c>
      <c r="D14498" t="s">
        <v>64</v>
      </c>
      <c r="E14498">
        <v>5908</v>
      </c>
    </row>
    <row r="14499" spans="1:5" hidden="1">
      <c r="A14499">
        <v>2013</v>
      </c>
      <c r="B14499" t="s">
        <v>97</v>
      </c>
      <c r="C14499" t="s">
        <v>81</v>
      </c>
      <c r="D14499" t="s">
        <v>67</v>
      </c>
      <c r="E14499">
        <v>0</v>
      </c>
    </row>
    <row r="14500" spans="1:5" hidden="1">
      <c r="A14500">
        <v>2013</v>
      </c>
      <c r="B14500" t="s">
        <v>97</v>
      </c>
      <c r="C14500" t="s">
        <v>81</v>
      </c>
      <c r="D14500" t="s">
        <v>69</v>
      </c>
      <c r="E14500">
        <v>0</v>
      </c>
    </row>
    <row r="14501" spans="1:5" hidden="1">
      <c r="A14501">
        <v>2013</v>
      </c>
      <c r="B14501" t="s">
        <v>97</v>
      </c>
      <c r="C14501" t="s">
        <v>81</v>
      </c>
      <c r="D14501" t="s">
        <v>70</v>
      </c>
      <c r="E14501">
        <v>0</v>
      </c>
    </row>
    <row r="14502" spans="1:5" hidden="1">
      <c r="A14502">
        <v>2013</v>
      </c>
      <c r="B14502" t="s">
        <v>97</v>
      </c>
      <c r="C14502" t="s">
        <v>81</v>
      </c>
      <c r="D14502" t="s">
        <v>86</v>
      </c>
      <c r="E14502">
        <v>1561400</v>
      </c>
    </row>
    <row r="14503" spans="1:5" hidden="1">
      <c r="A14503">
        <v>2013</v>
      </c>
      <c r="B14503" t="s">
        <v>97</v>
      </c>
      <c r="C14503" t="s">
        <v>81</v>
      </c>
      <c r="D14503" t="s">
        <v>87</v>
      </c>
      <c r="E14503">
        <v>1543682</v>
      </c>
    </row>
    <row r="14504" spans="1:5" hidden="1">
      <c r="A14504">
        <v>2013</v>
      </c>
      <c r="B14504" t="s">
        <v>97</v>
      </c>
      <c r="C14504" t="s">
        <v>81</v>
      </c>
      <c r="D14504" t="s">
        <v>88</v>
      </c>
      <c r="E14504">
        <v>17719</v>
      </c>
    </row>
    <row r="14505" spans="1:5" hidden="1">
      <c r="A14505">
        <v>2013</v>
      </c>
      <c r="B14505" t="s">
        <v>97</v>
      </c>
      <c r="C14505" t="s">
        <v>81</v>
      </c>
      <c r="D14505" t="s">
        <v>77</v>
      </c>
      <c r="E14505">
        <v>97656</v>
      </c>
    </row>
    <row r="14506" spans="1:5" hidden="1">
      <c r="A14506">
        <v>2013</v>
      </c>
      <c r="B14506" t="s">
        <v>98</v>
      </c>
      <c r="C14506" t="s">
        <v>7</v>
      </c>
      <c r="D14506" t="s">
        <v>263</v>
      </c>
      <c r="E14506">
        <v>-5828</v>
      </c>
    </row>
    <row r="14507" spans="1:5" hidden="1">
      <c r="A14507">
        <v>2013</v>
      </c>
      <c r="B14507" t="s">
        <v>98</v>
      </c>
      <c r="C14507" t="s">
        <v>7</v>
      </c>
      <c r="D14507" t="s">
        <v>8</v>
      </c>
      <c r="E14507">
        <v>190312</v>
      </c>
    </row>
    <row r="14508" spans="1:5" hidden="1">
      <c r="A14508">
        <v>2013</v>
      </c>
      <c r="B14508" t="s">
        <v>98</v>
      </c>
      <c r="C14508" t="s">
        <v>7</v>
      </c>
      <c r="D14508" t="s">
        <v>9</v>
      </c>
      <c r="E14508">
        <v>348602</v>
      </c>
    </row>
    <row r="14509" spans="1:5" hidden="1">
      <c r="A14509">
        <v>2013</v>
      </c>
      <c r="B14509" t="s">
        <v>98</v>
      </c>
      <c r="C14509" t="s">
        <v>10</v>
      </c>
      <c r="D14509" t="s">
        <v>11</v>
      </c>
      <c r="E14509">
        <v>-104865</v>
      </c>
    </row>
    <row r="14510" spans="1:5" hidden="1">
      <c r="A14510">
        <v>2013</v>
      </c>
      <c r="B14510" t="s">
        <v>98</v>
      </c>
      <c r="C14510" t="s">
        <v>10</v>
      </c>
      <c r="D14510" t="s">
        <v>91</v>
      </c>
      <c r="E14510">
        <v>3101134</v>
      </c>
    </row>
    <row r="14511" spans="1:5" hidden="1">
      <c r="A14511">
        <v>2013</v>
      </c>
      <c r="B14511" t="s">
        <v>98</v>
      </c>
      <c r="C14511" t="s">
        <v>10</v>
      </c>
      <c r="D14511" t="s">
        <v>92</v>
      </c>
      <c r="E14511">
        <v>2199661</v>
      </c>
    </row>
    <row r="14512" spans="1:5" hidden="1">
      <c r="A14512">
        <v>2013</v>
      </c>
      <c r="B14512" t="s">
        <v>98</v>
      </c>
      <c r="C14512" t="s">
        <v>10</v>
      </c>
      <c r="D14512" t="s">
        <v>14</v>
      </c>
      <c r="E14512">
        <v>901473</v>
      </c>
    </row>
    <row r="14513" spans="1:6" hidden="1">
      <c r="A14513">
        <v>2013</v>
      </c>
      <c r="B14513" t="s">
        <v>98</v>
      </c>
      <c r="C14513" t="s">
        <v>10</v>
      </c>
      <c r="D14513" t="s">
        <v>17</v>
      </c>
      <c r="E14513">
        <v>0</v>
      </c>
      <c r="F14513">
        <v>20</v>
      </c>
    </row>
    <row r="14514" spans="1:6" hidden="1">
      <c r="A14514">
        <v>2013</v>
      </c>
      <c r="B14514" t="s">
        <v>98</v>
      </c>
      <c r="C14514" t="s">
        <v>10</v>
      </c>
      <c r="D14514" t="s">
        <v>18</v>
      </c>
      <c r="E14514">
        <v>3478704</v>
      </c>
    </row>
    <row r="14515" spans="1:6" hidden="1">
      <c r="A14515">
        <v>2013</v>
      </c>
      <c r="B14515" t="s">
        <v>98</v>
      </c>
      <c r="C14515" t="s">
        <v>10</v>
      </c>
      <c r="D14515" t="s">
        <v>19</v>
      </c>
      <c r="E14515">
        <v>4446967</v>
      </c>
    </row>
    <row r="14516" spans="1:6" hidden="1">
      <c r="A14516">
        <v>2013</v>
      </c>
      <c r="B14516" t="s">
        <v>98</v>
      </c>
      <c r="C14516" t="s">
        <v>10</v>
      </c>
      <c r="D14516" t="s">
        <v>20</v>
      </c>
      <c r="E14516">
        <v>2675323</v>
      </c>
    </row>
    <row r="14517" spans="1:6" hidden="1">
      <c r="A14517">
        <v>2013</v>
      </c>
      <c r="B14517" t="s">
        <v>98</v>
      </c>
      <c r="C14517" t="s">
        <v>10</v>
      </c>
      <c r="D14517" t="s">
        <v>21</v>
      </c>
      <c r="E14517">
        <v>531777</v>
      </c>
    </row>
    <row r="14518" spans="1:6" hidden="1">
      <c r="A14518">
        <v>2013</v>
      </c>
      <c r="B14518" t="s">
        <v>98</v>
      </c>
      <c r="C14518" t="s">
        <v>10</v>
      </c>
      <c r="D14518" t="s">
        <v>22</v>
      </c>
      <c r="E14518">
        <v>-276328</v>
      </c>
    </row>
    <row r="14519" spans="1:6" hidden="1">
      <c r="A14519">
        <v>2013</v>
      </c>
      <c r="B14519" t="s">
        <v>98</v>
      </c>
      <c r="C14519" t="s">
        <v>23</v>
      </c>
      <c r="D14519" t="s">
        <v>24</v>
      </c>
      <c r="E14519">
        <v>2196105</v>
      </c>
    </row>
    <row r="14520" spans="1:6" hidden="1">
      <c r="A14520">
        <v>2013</v>
      </c>
      <c r="B14520" t="s">
        <v>98</v>
      </c>
      <c r="C14520" t="s">
        <v>23</v>
      </c>
      <c r="D14520" t="s">
        <v>25</v>
      </c>
      <c r="E14520">
        <v>1722943</v>
      </c>
    </row>
    <row r="14521" spans="1:6" hidden="1">
      <c r="A14521">
        <v>2013</v>
      </c>
      <c r="B14521" t="s">
        <v>98</v>
      </c>
      <c r="C14521" t="s">
        <v>23</v>
      </c>
      <c r="D14521" t="s">
        <v>26</v>
      </c>
      <c r="E14521">
        <v>473162</v>
      </c>
    </row>
    <row r="14522" spans="1:6" hidden="1">
      <c r="A14522">
        <v>2013</v>
      </c>
      <c r="B14522" t="s">
        <v>98</v>
      </c>
      <c r="C14522" t="s">
        <v>23</v>
      </c>
      <c r="D14522" t="s">
        <v>27</v>
      </c>
      <c r="E14522">
        <v>3556</v>
      </c>
    </row>
    <row r="14523" spans="1:6" hidden="1">
      <c r="A14523">
        <v>2013</v>
      </c>
      <c r="B14523" t="s">
        <v>98</v>
      </c>
      <c r="C14523" t="s">
        <v>23</v>
      </c>
      <c r="D14523" t="s">
        <v>29</v>
      </c>
      <c r="E14523">
        <v>3556</v>
      </c>
    </row>
    <row r="14524" spans="1:6" hidden="1">
      <c r="A14524">
        <v>2013</v>
      </c>
      <c r="B14524" t="s">
        <v>98</v>
      </c>
      <c r="C14524" t="s">
        <v>23</v>
      </c>
      <c r="D14524" t="s">
        <v>30</v>
      </c>
      <c r="E14524">
        <v>300811</v>
      </c>
    </row>
    <row r="14525" spans="1:6" hidden="1">
      <c r="A14525">
        <v>2013</v>
      </c>
      <c r="B14525" t="s">
        <v>98</v>
      </c>
      <c r="C14525" t="s">
        <v>23</v>
      </c>
      <c r="D14525" t="s">
        <v>31</v>
      </c>
      <c r="E14525">
        <v>9081</v>
      </c>
    </row>
    <row r="14526" spans="1:6" hidden="1">
      <c r="A14526">
        <v>2013</v>
      </c>
      <c r="B14526" t="s">
        <v>98</v>
      </c>
      <c r="C14526" t="s">
        <v>23</v>
      </c>
      <c r="D14526" t="s">
        <v>32</v>
      </c>
      <c r="E14526">
        <v>291730</v>
      </c>
    </row>
    <row r="14527" spans="1:6" hidden="1">
      <c r="A14527">
        <v>2013</v>
      </c>
      <c r="B14527" t="s">
        <v>98</v>
      </c>
      <c r="C14527" t="s">
        <v>23</v>
      </c>
      <c r="D14527" t="s">
        <v>33</v>
      </c>
      <c r="E14527">
        <v>344764</v>
      </c>
    </row>
    <row r="14528" spans="1:6" hidden="1">
      <c r="A14528">
        <v>2013</v>
      </c>
      <c r="B14528" t="s">
        <v>98</v>
      </c>
      <c r="C14528" t="s">
        <v>23</v>
      </c>
      <c r="D14528" t="s">
        <v>34</v>
      </c>
      <c r="E14528">
        <v>344764</v>
      </c>
    </row>
    <row r="14529" spans="1:5" hidden="1">
      <c r="A14529">
        <v>2013</v>
      </c>
      <c r="B14529" t="s">
        <v>98</v>
      </c>
      <c r="C14529" t="s">
        <v>23</v>
      </c>
      <c r="D14529" t="s">
        <v>35</v>
      </c>
      <c r="E14529">
        <v>370049</v>
      </c>
    </row>
    <row r="14530" spans="1:5" hidden="1">
      <c r="A14530">
        <v>2013</v>
      </c>
      <c r="B14530" t="s">
        <v>98</v>
      </c>
      <c r="C14530" t="s">
        <v>23</v>
      </c>
      <c r="D14530" t="s">
        <v>36</v>
      </c>
      <c r="E14530">
        <v>0</v>
      </c>
    </row>
    <row r="14531" spans="1:5" hidden="1">
      <c r="A14531">
        <v>2013</v>
      </c>
      <c r="B14531" t="s">
        <v>98</v>
      </c>
      <c r="C14531" t="s">
        <v>23</v>
      </c>
      <c r="D14531" t="s">
        <v>37</v>
      </c>
      <c r="E14531">
        <v>0</v>
      </c>
    </row>
    <row r="14532" spans="1:5" hidden="1">
      <c r="A14532">
        <v>2013</v>
      </c>
      <c r="B14532" t="s">
        <v>98</v>
      </c>
      <c r="C14532" t="s">
        <v>23</v>
      </c>
      <c r="D14532" t="s">
        <v>40</v>
      </c>
      <c r="E14532">
        <v>0</v>
      </c>
    </row>
    <row r="14533" spans="1:5" hidden="1">
      <c r="A14533">
        <v>2013</v>
      </c>
      <c r="B14533" t="s">
        <v>98</v>
      </c>
      <c r="C14533" t="s">
        <v>23</v>
      </c>
      <c r="D14533" t="s">
        <v>41</v>
      </c>
      <c r="E14533">
        <v>0</v>
      </c>
    </row>
    <row r="14534" spans="1:5" hidden="1">
      <c r="A14534">
        <v>2013</v>
      </c>
      <c r="B14534" t="s">
        <v>98</v>
      </c>
      <c r="C14534" t="s">
        <v>23</v>
      </c>
      <c r="D14534" t="s">
        <v>42</v>
      </c>
      <c r="E14534">
        <v>0</v>
      </c>
    </row>
    <row r="14535" spans="1:5" hidden="1">
      <c r="A14535">
        <v>2013</v>
      </c>
      <c r="B14535" t="s">
        <v>98</v>
      </c>
      <c r="C14535" t="s">
        <v>23</v>
      </c>
      <c r="D14535" t="s">
        <v>43</v>
      </c>
      <c r="E14535">
        <v>0</v>
      </c>
    </row>
    <row r="14536" spans="1:5" hidden="1">
      <c r="A14536">
        <v>2013</v>
      </c>
      <c r="B14536" t="s">
        <v>98</v>
      </c>
      <c r="C14536" t="s">
        <v>23</v>
      </c>
      <c r="D14536" t="s">
        <v>44</v>
      </c>
      <c r="E14536">
        <v>0</v>
      </c>
    </row>
    <row r="14537" spans="1:5" hidden="1">
      <c r="A14537">
        <v>2013</v>
      </c>
      <c r="B14537" t="s">
        <v>98</v>
      </c>
      <c r="C14537" t="s">
        <v>23</v>
      </c>
      <c r="D14537" t="s">
        <v>45</v>
      </c>
      <c r="E14537">
        <v>917</v>
      </c>
    </row>
    <row r="14538" spans="1:5" hidden="1">
      <c r="A14538">
        <v>2013</v>
      </c>
      <c r="B14538" t="s">
        <v>98</v>
      </c>
      <c r="C14538" t="s">
        <v>23</v>
      </c>
      <c r="D14538" t="s">
        <v>46</v>
      </c>
      <c r="E14538">
        <v>917</v>
      </c>
    </row>
    <row r="14539" spans="1:5" hidden="1">
      <c r="A14539">
        <v>2013</v>
      </c>
      <c r="B14539" t="s">
        <v>98</v>
      </c>
      <c r="C14539" t="s">
        <v>23</v>
      </c>
      <c r="D14539" t="s">
        <v>47</v>
      </c>
      <c r="E14539">
        <v>0</v>
      </c>
    </row>
    <row r="14540" spans="1:5" hidden="1">
      <c r="A14540">
        <v>2013</v>
      </c>
      <c r="B14540" t="s">
        <v>98</v>
      </c>
      <c r="C14540" t="s">
        <v>23</v>
      </c>
      <c r="D14540" t="s">
        <v>48</v>
      </c>
      <c r="E14540">
        <v>4133103</v>
      </c>
    </row>
    <row r="14541" spans="1:5" hidden="1">
      <c r="A14541">
        <v>2013</v>
      </c>
      <c r="B14541" t="s">
        <v>98</v>
      </c>
      <c r="C14541" t="s">
        <v>23</v>
      </c>
      <c r="D14541" t="s">
        <v>55</v>
      </c>
      <c r="E14541">
        <v>2361459</v>
      </c>
    </row>
    <row r="14542" spans="1:5" hidden="1">
      <c r="A14542">
        <v>2013</v>
      </c>
      <c r="B14542" t="s">
        <v>98</v>
      </c>
      <c r="C14542" t="s">
        <v>23</v>
      </c>
      <c r="D14542" t="s">
        <v>56</v>
      </c>
      <c r="E14542">
        <v>1771644</v>
      </c>
    </row>
    <row r="14543" spans="1:5" hidden="1">
      <c r="A14543">
        <v>2013</v>
      </c>
      <c r="B14543" t="s">
        <v>98</v>
      </c>
      <c r="C14543" t="s">
        <v>23</v>
      </c>
      <c r="D14543" t="s">
        <v>57</v>
      </c>
      <c r="E14543">
        <v>1527242</v>
      </c>
    </row>
    <row r="14544" spans="1:5" hidden="1">
      <c r="A14544">
        <v>2013</v>
      </c>
      <c r="B14544" t="s">
        <v>98</v>
      </c>
      <c r="C14544" t="s">
        <v>23</v>
      </c>
      <c r="D14544" t="s">
        <v>58</v>
      </c>
      <c r="E14544">
        <v>244402</v>
      </c>
    </row>
    <row r="14545" spans="1:6" hidden="1">
      <c r="A14545">
        <v>2013</v>
      </c>
      <c r="B14545" t="s">
        <v>98</v>
      </c>
      <c r="C14545" t="s">
        <v>23</v>
      </c>
      <c r="D14545" t="s">
        <v>59</v>
      </c>
      <c r="E14545">
        <v>673098</v>
      </c>
    </row>
    <row r="14546" spans="1:6" hidden="1">
      <c r="A14546">
        <v>2013</v>
      </c>
      <c r="B14546" t="s">
        <v>98</v>
      </c>
      <c r="C14546" t="s">
        <v>23</v>
      </c>
      <c r="D14546" t="s">
        <v>60</v>
      </c>
      <c r="E14546">
        <v>238</v>
      </c>
    </row>
    <row r="14547" spans="1:6" hidden="1">
      <c r="A14547">
        <v>2013</v>
      </c>
      <c r="B14547" t="s">
        <v>98</v>
      </c>
      <c r="C14547" t="s">
        <v>23</v>
      </c>
      <c r="D14547" t="s">
        <v>61</v>
      </c>
      <c r="E14547">
        <v>0</v>
      </c>
    </row>
    <row r="14548" spans="1:6" hidden="1">
      <c r="A14548">
        <v>2013</v>
      </c>
      <c r="B14548" t="s">
        <v>98</v>
      </c>
      <c r="C14548" t="s">
        <v>23</v>
      </c>
      <c r="D14548" t="s">
        <v>62</v>
      </c>
      <c r="E14548">
        <v>41743</v>
      </c>
    </row>
    <row r="14549" spans="1:6" hidden="1">
      <c r="A14549">
        <v>2013</v>
      </c>
      <c r="B14549" t="s">
        <v>98</v>
      </c>
      <c r="C14549" t="s">
        <v>23</v>
      </c>
      <c r="D14549" t="s">
        <v>63</v>
      </c>
      <c r="E14549">
        <v>0</v>
      </c>
    </row>
    <row r="14550" spans="1:6" hidden="1">
      <c r="A14550">
        <v>2013</v>
      </c>
      <c r="B14550" t="s">
        <v>98</v>
      </c>
      <c r="C14550" t="s">
        <v>23</v>
      </c>
      <c r="D14550" t="s">
        <v>64</v>
      </c>
      <c r="E14550">
        <v>377572</v>
      </c>
    </row>
    <row r="14551" spans="1:6" hidden="1">
      <c r="A14551">
        <v>2013</v>
      </c>
      <c r="B14551" t="s">
        <v>98</v>
      </c>
      <c r="C14551" t="s">
        <v>23</v>
      </c>
      <c r="D14551" t="s">
        <v>65</v>
      </c>
      <c r="E14551">
        <v>253545</v>
      </c>
    </row>
    <row r="14552" spans="1:6" hidden="1">
      <c r="A14552">
        <v>2013</v>
      </c>
      <c r="B14552" t="s">
        <v>98</v>
      </c>
      <c r="C14552" t="s">
        <v>23</v>
      </c>
      <c r="D14552" t="s">
        <v>66</v>
      </c>
      <c r="E14552">
        <v>0</v>
      </c>
      <c r="F14552">
        <v>90</v>
      </c>
    </row>
    <row r="14553" spans="1:6" hidden="1">
      <c r="A14553">
        <v>2013</v>
      </c>
      <c r="B14553" t="s">
        <v>98</v>
      </c>
      <c r="C14553" t="s">
        <v>23</v>
      </c>
      <c r="D14553" t="s">
        <v>67</v>
      </c>
      <c r="E14553">
        <v>95564</v>
      </c>
    </row>
    <row r="14554" spans="1:6" hidden="1">
      <c r="A14554">
        <v>2013</v>
      </c>
      <c r="B14554" t="s">
        <v>98</v>
      </c>
      <c r="C14554" t="s">
        <v>23</v>
      </c>
      <c r="D14554" t="s">
        <v>69</v>
      </c>
      <c r="E14554">
        <v>813</v>
      </c>
    </row>
    <row r="14555" spans="1:6" hidden="1">
      <c r="A14555">
        <v>2013</v>
      </c>
      <c r="B14555" t="s">
        <v>98</v>
      </c>
      <c r="C14555" t="s">
        <v>23</v>
      </c>
      <c r="D14555" t="s">
        <v>70</v>
      </c>
      <c r="E14555">
        <v>94751</v>
      </c>
    </row>
    <row r="14556" spans="1:6" hidden="1">
      <c r="A14556">
        <v>2013</v>
      </c>
      <c r="B14556" t="s">
        <v>98</v>
      </c>
      <c r="C14556" t="s">
        <v>23</v>
      </c>
      <c r="D14556" t="s">
        <v>71</v>
      </c>
      <c r="E14556">
        <v>-2174</v>
      </c>
    </row>
    <row r="14557" spans="1:6" hidden="1">
      <c r="A14557">
        <v>2013</v>
      </c>
      <c r="B14557" t="s">
        <v>98</v>
      </c>
      <c r="C14557" t="s">
        <v>23</v>
      </c>
      <c r="D14557" t="s">
        <v>99</v>
      </c>
      <c r="E14557">
        <v>8769325</v>
      </c>
    </row>
    <row r="14558" spans="1:6" hidden="1">
      <c r="A14558">
        <v>2013</v>
      </c>
      <c r="B14558" t="s">
        <v>98</v>
      </c>
      <c r="C14558" t="s">
        <v>23</v>
      </c>
      <c r="D14558" t="s">
        <v>72</v>
      </c>
      <c r="E14558">
        <v>1475713</v>
      </c>
    </row>
    <row r="14559" spans="1:6" hidden="1">
      <c r="A14559">
        <v>2013</v>
      </c>
      <c r="B14559" t="s">
        <v>98</v>
      </c>
      <c r="C14559" t="s">
        <v>23</v>
      </c>
      <c r="D14559" t="s">
        <v>73</v>
      </c>
      <c r="E14559">
        <v>3915190</v>
      </c>
    </row>
    <row r="14560" spans="1:6" hidden="1">
      <c r="A14560">
        <v>2013</v>
      </c>
      <c r="B14560" t="s">
        <v>98</v>
      </c>
      <c r="C14560" t="s">
        <v>23</v>
      </c>
      <c r="D14560" t="s">
        <v>74</v>
      </c>
      <c r="E14560">
        <v>1771644</v>
      </c>
    </row>
    <row r="14561" spans="1:5" hidden="1">
      <c r="A14561">
        <v>2013</v>
      </c>
      <c r="B14561" t="s">
        <v>98</v>
      </c>
      <c r="C14561" t="s">
        <v>23</v>
      </c>
      <c r="D14561" t="s">
        <v>75</v>
      </c>
      <c r="E14561">
        <v>2143546</v>
      </c>
    </row>
    <row r="14562" spans="1:5" hidden="1">
      <c r="A14562">
        <v>2013</v>
      </c>
      <c r="B14562" t="s">
        <v>98</v>
      </c>
      <c r="C14562" t="s">
        <v>23</v>
      </c>
      <c r="D14562" t="s">
        <v>76</v>
      </c>
      <c r="E14562">
        <v>1075110</v>
      </c>
    </row>
    <row r="14563" spans="1:5" hidden="1">
      <c r="A14563">
        <v>2013</v>
      </c>
      <c r="B14563" t="s">
        <v>98</v>
      </c>
      <c r="C14563" t="s">
        <v>23</v>
      </c>
      <c r="D14563" t="s">
        <v>77</v>
      </c>
      <c r="E14563">
        <v>901473</v>
      </c>
    </row>
    <row r="14564" spans="1:5" hidden="1">
      <c r="A14564">
        <v>2013</v>
      </c>
      <c r="B14564" t="s">
        <v>98</v>
      </c>
      <c r="C14564" t="s">
        <v>23</v>
      </c>
      <c r="D14564" t="s">
        <v>78</v>
      </c>
      <c r="E14564">
        <v>1064165</v>
      </c>
    </row>
    <row r="14565" spans="1:5" hidden="1">
      <c r="A14565">
        <v>2013</v>
      </c>
      <c r="B14565" t="s">
        <v>98</v>
      </c>
      <c r="C14565" t="s">
        <v>23</v>
      </c>
      <c r="D14565" t="s">
        <v>79</v>
      </c>
      <c r="E14565">
        <v>10608</v>
      </c>
    </row>
    <row r="14566" spans="1:5" hidden="1">
      <c r="A14566">
        <v>2013</v>
      </c>
      <c r="B14566" t="s">
        <v>98</v>
      </c>
      <c r="C14566" t="s">
        <v>23</v>
      </c>
      <c r="D14566" t="s">
        <v>80</v>
      </c>
      <c r="E14566">
        <v>337</v>
      </c>
    </row>
    <row r="14567" spans="1:5" hidden="1">
      <c r="A14567">
        <v>2013</v>
      </c>
      <c r="B14567" t="s">
        <v>98</v>
      </c>
      <c r="C14567" t="s">
        <v>81</v>
      </c>
      <c r="D14567" t="s">
        <v>27</v>
      </c>
      <c r="E14567">
        <v>2991806</v>
      </c>
    </row>
    <row r="14568" spans="1:5" hidden="1">
      <c r="A14568">
        <v>2013</v>
      </c>
      <c r="B14568" t="s">
        <v>98</v>
      </c>
      <c r="C14568" t="s">
        <v>81</v>
      </c>
      <c r="D14568" t="s">
        <v>28</v>
      </c>
      <c r="E14568">
        <v>2709942</v>
      </c>
    </row>
    <row r="14569" spans="1:5" hidden="1">
      <c r="A14569">
        <v>2013</v>
      </c>
      <c r="B14569" t="s">
        <v>98</v>
      </c>
      <c r="C14569" t="s">
        <v>81</v>
      </c>
      <c r="D14569" t="s">
        <v>82</v>
      </c>
      <c r="E14569">
        <v>1704487</v>
      </c>
    </row>
    <row r="14570" spans="1:5" hidden="1">
      <c r="A14570">
        <v>2013</v>
      </c>
      <c r="B14570" t="s">
        <v>98</v>
      </c>
      <c r="C14570" t="s">
        <v>81</v>
      </c>
      <c r="D14570" t="s">
        <v>83</v>
      </c>
      <c r="E14570">
        <v>1663</v>
      </c>
    </row>
    <row r="14571" spans="1:5" hidden="1">
      <c r="A14571">
        <v>2013</v>
      </c>
      <c r="B14571" t="s">
        <v>98</v>
      </c>
      <c r="C14571" t="s">
        <v>81</v>
      </c>
      <c r="D14571" t="s">
        <v>84</v>
      </c>
      <c r="E14571">
        <v>1003792</v>
      </c>
    </row>
    <row r="14572" spans="1:5" hidden="1">
      <c r="A14572">
        <v>2013</v>
      </c>
      <c r="B14572" t="s">
        <v>98</v>
      </c>
      <c r="C14572" t="s">
        <v>81</v>
      </c>
      <c r="D14572" t="s">
        <v>29</v>
      </c>
      <c r="E14572">
        <v>281864</v>
      </c>
    </row>
    <row r="14573" spans="1:5" hidden="1">
      <c r="A14573">
        <v>2013</v>
      </c>
      <c r="B14573" t="s">
        <v>98</v>
      </c>
      <c r="C14573" t="s">
        <v>81</v>
      </c>
      <c r="D14573" t="s">
        <v>30</v>
      </c>
      <c r="E14573">
        <v>0</v>
      </c>
    </row>
    <row r="14574" spans="1:5" hidden="1">
      <c r="A14574">
        <v>2013</v>
      </c>
      <c r="B14574" t="s">
        <v>98</v>
      </c>
      <c r="C14574" t="s">
        <v>81</v>
      </c>
      <c r="D14574" t="s">
        <v>32</v>
      </c>
      <c r="E14574">
        <v>0</v>
      </c>
    </row>
    <row r="14575" spans="1:5" hidden="1">
      <c r="A14575">
        <v>2013</v>
      </c>
      <c r="B14575" t="s">
        <v>98</v>
      </c>
      <c r="C14575" t="s">
        <v>81</v>
      </c>
      <c r="D14575" t="s">
        <v>33</v>
      </c>
      <c r="E14575">
        <v>231000</v>
      </c>
    </row>
    <row r="14576" spans="1:5" hidden="1">
      <c r="A14576">
        <v>2013</v>
      </c>
      <c r="B14576" t="s">
        <v>98</v>
      </c>
      <c r="C14576" t="s">
        <v>81</v>
      </c>
      <c r="D14576" t="s">
        <v>34</v>
      </c>
      <c r="E14576">
        <v>68248</v>
      </c>
    </row>
    <row r="14577" spans="1:6" hidden="1">
      <c r="A14577">
        <v>2013</v>
      </c>
      <c r="B14577" t="s">
        <v>98</v>
      </c>
      <c r="C14577" t="s">
        <v>81</v>
      </c>
      <c r="D14577" t="s">
        <v>35</v>
      </c>
      <c r="E14577">
        <v>56472</v>
      </c>
    </row>
    <row r="14578" spans="1:6" hidden="1">
      <c r="A14578">
        <v>2013</v>
      </c>
      <c r="B14578" t="s">
        <v>98</v>
      </c>
      <c r="C14578" t="s">
        <v>81</v>
      </c>
      <c r="D14578" t="s">
        <v>36</v>
      </c>
      <c r="E14578">
        <v>154535</v>
      </c>
    </row>
    <row r="14579" spans="1:6" hidden="1">
      <c r="A14579">
        <v>2013</v>
      </c>
      <c r="B14579" t="s">
        <v>98</v>
      </c>
      <c r="C14579" t="s">
        <v>81</v>
      </c>
      <c r="D14579" t="s">
        <v>37</v>
      </c>
      <c r="E14579">
        <v>154535</v>
      </c>
    </row>
    <row r="14580" spans="1:6" hidden="1">
      <c r="A14580">
        <v>2013</v>
      </c>
      <c r="B14580" t="s">
        <v>98</v>
      </c>
      <c r="C14580" t="s">
        <v>81</v>
      </c>
      <c r="D14580" t="s">
        <v>38</v>
      </c>
      <c r="E14580">
        <v>0</v>
      </c>
    </row>
    <row r="14581" spans="1:6" hidden="1">
      <c r="A14581">
        <v>2013</v>
      </c>
      <c r="B14581" t="s">
        <v>98</v>
      </c>
      <c r="C14581" t="s">
        <v>81</v>
      </c>
      <c r="D14581" t="s">
        <v>39</v>
      </c>
      <c r="E14581">
        <v>0</v>
      </c>
    </row>
    <row r="14582" spans="1:6" hidden="1">
      <c r="A14582">
        <v>2013</v>
      </c>
      <c r="B14582" t="s">
        <v>98</v>
      </c>
      <c r="C14582" t="s">
        <v>81</v>
      </c>
      <c r="D14582" t="s">
        <v>40</v>
      </c>
      <c r="E14582">
        <v>238</v>
      </c>
    </row>
    <row r="14583" spans="1:6" hidden="1">
      <c r="A14583">
        <v>2013</v>
      </c>
      <c r="B14583" t="s">
        <v>98</v>
      </c>
      <c r="C14583" t="s">
        <v>81</v>
      </c>
      <c r="D14583" t="s">
        <v>41</v>
      </c>
      <c r="E14583">
        <v>238</v>
      </c>
    </row>
    <row r="14584" spans="1:6" hidden="1">
      <c r="A14584">
        <v>2013</v>
      </c>
      <c r="B14584" t="s">
        <v>98</v>
      </c>
      <c r="C14584" t="s">
        <v>81</v>
      </c>
      <c r="D14584" t="s">
        <v>42</v>
      </c>
      <c r="E14584">
        <v>0</v>
      </c>
    </row>
    <row r="14585" spans="1:6" hidden="1">
      <c r="A14585">
        <v>2013</v>
      </c>
      <c r="B14585" t="s">
        <v>98</v>
      </c>
      <c r="C14585" t="s">
        <v>81</v>
      </c>
      <c r="D14585" t="s">
        <v>43</v>
      </c>
      <c r="E14585">
        <v>0</v>
      </c>
      <c r="F14585">
        <v>90</v>
      </c>
    </row>
    <row r="14586" spans="1:6" hidden="1">
      <c r="A14586">
        <v>2013</v>
      </c>
      <c r="B14586" t="s">
        <v>98</v>
      </c>
      <c r="C14586" t="s">
        <v>81</v>
      </c>
      <c r="D14586" t="s">
        <v>44</v>
      </c>
      <c r="E14586">
        <v>7979</v>
      </c>
    </row>
    <row r="14587" spans="1:6" hidden="1">
      <c r="A14587">
        <v>2013</v>
      </c>
      <c r="B14587" t="s">
        <v>98</v>
      </c>
      <c r="C14587" t="s">
        <v>81</v>
      </c>
      <c r="D14587" t="s">
        <v>45</v>
      </c>
      <c r="E14587">
        <v>1738306</v>
      </c>
    </row>
    <row r="14588" spans="1:6" hidden="1">
      <c r="A14588">
        <v>2013</v>
      </c>
      <c r="B14588" t="s">
        <v>98</v>
      </c>
      <c r="C14588" t="s">
        <v>81</v>
      </c>
      <c r="D14588" t="s">
        <v>46</v>
      </c>
      <c r="E14588">
        <v>1689581</v>
      </c>
    </row>
    <row r="14589" spans="1:6" hidden="1">
      <c r="A14589">
        <v>2013</v>
      </c>
      <c r="B14589" t="s">
        <v>98</v>
      </c>
      <c r="C14589" t="s">
        <v>81</v>
      </c>
      <c r="D14589" t="s">
        <v>47</v>
      </c>
      <c r="E14589">
        <v>48725</v>
      </c>
    </row>
    <row r="14590" spans="1:6" hidden="1">
      <c r="A14590">
        <v>2013</v>
      </c>
      <c r="B14590" t="s">
        <v>98</v>
      </c>
      <c r="C14590" t="s">
        <v>81</v>
      </c>
      <c r="D14590" t="s">
        <v>48</v>
      </c>
      <c r="E14590">
        <v>1992664</v>
      </c>
    </row>
    <row r="14591" spans="1:6" hidden="1">
      <c r="A14591">
        <v>2013</v>
      </c>
      <c r="B14591" t="s">
        <v>98</v>
      </c>
      <c r="C14591" t="s">
        <v>81</v>
      </c>
      <c r="D14591" t="s">
        <v>49</v>
      </c>
      <c r="E14591">
        <v>1992664</v>
      </c>
    </row>
    <row r="14592" spans="1:6" hidden="1">
      <c r="A14592">
        <v>2013</v>
      </c>
      <c r="B14592" t="s">
        <v>98</v>
      </c>
      <c r="C14592" t="s">
        <v>81</v>
      </c>
      <c r="D14592" t="s">
        <v>50</v>
      </c>
      <c r="E14592">
        <v>1397216</v>
      </c>
    </row>
    <row r="14593" spans="1:6" hidden="1">
      <c r="A14593">
        <v>2013</v>
      </c>
      <c r="B14593" t="s">
        <v>98</v>
      </c>
      <c r="C14593" t="s">
        <v>81</v>
      </c>
      <c r="D14593" t="s">
        <v>51</v>
      </c>
      <c r="E14593">
        <v>59400</v>
      </c>
    </row>
    <row r="14594" spans="1:6" hidden="1">
      <c r="A14594">
        <v>2013</v>
      </c>
      <c r="B14594" t="s">
        <v>98</v>
      </c>
      <c r="C14594" t="s">
        <v>81</v>
      </c>
      <c r="D14594" t="s">
        <v>52</v>
      </c>
      <c r="E14594">
        <v>536048</v>
      </c>
    </row>
    <row r="14595" spans="1:6" hidden="1">
      <c r="A14595">
        <v>2013</v>
      </c>
      <c r="B14595" t="s">
        <v>98</v>
      </c>
      <c r="C14595" t="s">
        <v>81</v>
      </c>
      <c r="D14595" t="s">
        <v>53</v>
      </c>
      <c r="E14595">
        <v>0</v>
      </c>
      <c r="F14595">
        <v>90</v>
      </c>
    </row>
    <row r="14596" spans="1:6" hidden="1">
      <c r="A14596">
        <v>2013</v>
      </c>
      <c r="B14596" t="s">
        <v>98</v>
      </c>
      <c r="C14596" t="s">
        <v>81</v>
      </c>
      <c r="D14596" t="s">
        <v>54</v>
      </c>
      <c r="E14596">
        <v>0</v>
      </c>
      <c r="F14596">
        <v>90</v>
      </c>
    </row>
    <row r="14597" spans="1:6" hidden="1">
      <c r="A14597">
        <v>2013</v>
      </c>
      <c r="B14597" t="s">
        <v>98</v>
      </c>
      <c r="C14597" t="s">
        <v>81</v>
      </c>
      <c r="D14597" t="s">
        <v>59</v>
      </c>
      <c r="E14597">
        <v>272767</v>
      </c>
    </row>
    <row r="14598" spans="1:6" hidden="1">
      <c r="A14598">
        <v>2013</v>
      </c>
      <c r="B14598" t="s">
        <v>98</v>
      </c>
      <c r="C14598" t="s">
        <v>81</v>
      </c>
      <c r="D14598" t="s">
        <v>60</v>
      </c>
      <c r="E14598">
        <v>0</v>
      </c>
    </row>
    <row r="14599" spans="1:6" hidden="1">
      <c r="A14599">
        <v>2013</v>
      </c>
      <c r="B14599" t="s">
        <v>98</v>
      </c>
      <c r="C14599" t="s">
        <v>81</v>
      </c>
      <c r="D14599" t="s">
        <v>61</v>
      </c>
      <c r="E14599">
        <v>1239</v>
      </c>
    </row>
    <row r="14600" spans="1:6" hidden="1">
      <c r="A14600">
        <v>2013</v>
      </c>
      <c r="B14600" t="s">
        <v>98</v>
      </c>
      <c r="C14600" t="s">
        <v>81</v>
      </c>
      <c r="D14600" t="s">
        <v>62</v>
      </c>
      <c r="E14600">
        <v>136178</v>
      </c>
    </row>
    <row r="14601" spans="1:6" hidden="1">
      <c r="A14601">
        <v>2013</v>
      </c>
      <c r="B14601" t="s">
        <v>98</v>
      </c>
      <c r="C14601" t="s">
        <v>81</v>
      </c>
      <c r="D14601" t="s">
        <v>64</v>
      </c>
      <c r="E14601">
        <v>135350</v>
      </c>
    </row>
    <row r="14602" spans="1:6" hidden="1">
      <c r="A14602">
        <v>2013</v>
      </c>
      <c r="B14602" t="s">
        <v>98</v>
      </c>
      <c r="C14602" t="s">
        <v>81</v>
      </c>
      <c r="D14602" t="s">
        <v>67</v>
      </c>
      <c r="E14602">
        <v>360395</v>
      </c>
    </row>
    <row r="14603" spans="1:6" hidden="1">
      <c r="A14603">
        <v>2013</v>
      </c>
      <c r="B14603" t="s">
        <v>98</v>
      </c>
      <c r="C14603" t="s">
        <v>81</v>
      </c>
      <c r="D14603" t="s">
        <v>68</v>
      </c>
      <c r="E14603">
        <v>4889</v>
      </c>
    </row>
    <row r="14604" spans="1:6" hidden="1">
      <c r="A14604">
        <v>2013</v>
      </c>
      <c r="B14604" t="s">
        <v>98</v>
      </c>
      <c r="C14604" t="s">
        <v>81</v>
      </c>
      <c r="D14604" t="s">
        <v>69</v>
      </c>
      <c r="E14604">
        <v>341755</v>
      </c>
    </row>
    <row r="14605" spans="1:6" hidden="1">
      <c r="A14605">
        <v>2013</v>
      </c>
      <c r="B14605" t="s">
        <v>98</v>
      </c>
      <c r="C14605" t="s">
        <v>81</v>
      </c>
      <c r="D14605" t="s">
        <v>70</v>
      </c>
      <c r="E14605">
        <v>13751</v>
      </c>
    </row>
    <row r="14606" spans="1:6" hidden="1">
      <c r="A14606">
        <v>2013</v>
      </c>
      <c r="B14606" t="s">
        <v>98</v>
      </c>
      <c r="C14606" t="s">
        <v>81</v>
      </c>
      <c r="D14606" t="s">
        <v>100</v>
      </c>
      <c r="E14606">
        <v>8492997</v>
      </c>
    </row>
    <row r="14607" spans="1:6" hidden="1">
      <c r="A14607">
        <v>2013</v>
      </c>
      <c r="B14607" t="s">
        <v>98</v>
      </c>
      <c r="C14607" t="s">
        <v>81</v>
      </c>
      <c r="D14607" t="s">
        <v>86</v>
      </c>
      <c r="E14607">
        <v>4576847</v>
      </c>
    </row>
    <row r="14608" spans="1:6" hidden="1">
      <c r="A14608">
        <v>2013</v>
      </c>
      <c r="B14608" t="s">
        <v>98</v>
      </c>
      <c r="C14608" t="s">
        <v>81</v>
      </c>
      <c r="D14608" t="s">
        <v>87</v>
      </c>
      <c r="E14608">
        <v>688392</v>
      </c>
    </row>
    <row r="14609" spans="1:6" hidden="1">
      <c r="A14609">
        <v>2013</v>
      </c>
      <c r="B14609" t="s">
        <v>98</v>
      </c>
      <c r="C14609" t="s">
        <v>81</v>
      </c>
      <c r="D14609" t="s">
        <v>101</v>
      </c>
      <c r="E14609">
        <v>906059</v>
      </c>
    </row>
    <row r="14610" spans="1:6" hidden="1">
      <c r="A14610">
        <v>2013</v>
      </c>
      <c r="B14610" t="s">
        <v>98</v>
      </c>
      <c r="C14610" t="s">
        <v>81</v>
      </c>
      <c r="D14610" t="s">
        <v>88</v>
      </c>
      <c r="E14610">
        <v>90263</v>
      </c>
    </row>
    <row r="14611" spans="1:6" hidden="1">
      <c r="A14611">
        <v>2013</v>
      </c>
      <c r="B14611" t="s">
        <v>98</v>
      </c>
      <c r="C14611" t="s">
        <v>81</v>
      </c>
      <c r="D14611" t="s">
        <v>89</v>
      </c>
      <c r="E14611">
        <v>3798192</v>
      </c>
    </row>
    <row r="14612" spans="1:6" hidden="1">
      <c r="A14612">
        <v>2013</v>
      </c>
      <c r="B14612" t="s">
        <v>98</v>
      </c>
      <c r="C14612" t="s">
        <v>81</v>
      </c>
      <c r="D14612" t="s">
        <v>77</v>
      </c>
      <c r="E14612">
        <v>901473</v>
      </c>
    </row>
    <row r="14613" spans="1:6" hidden="1">
      <c r="A14613">
        <v>2013</v>
      </c>
      <c r="B14613" t="s">
        <v>102</v>
      </c>
      <c r="C14613" t="s">
        <v>7</v>
      </c>
      <c r="D14613" t="s">
        <v>263</v>
      </c>
      <c r="E14613">
        <v>-529891</v>
      </c>
    </row>
    <row r="14614" spans="1:6" hidden="1">
      <c r="A14614">
        <v>2013</v>
      </c>
      <c r="B14614" t="s">
        <v>102</v>
      </c>
      <c r="C14614" t="s">
        <v>7</v>
      </c>
      <c r="D14614" t="s">
        <v>8</v>
      </c>
      <c r="E14614">
        <v>0</v>
      </c>
      <c r="F14614">
        <v>20</v>
      </c>
    </row>
    <row r="14615" spans="1:6" hidden="1">
      <c r="A14615">
        <v>2013</v>
      </c>
      <c r="B14615" t="s">
        <v>102</v>
      </c>
      <c r="C14615" t="s">
        <v>7</v>
      </c>
      <c r="D14615" t="s">
        <v>9</v>
      </c>
      <c r="E14615">
        <v>0</v>
      </c>
      <c r="F14615">
        <v>20</v>
      </c>
    </row>
    <row r="14616" spans="1:6" hidden="1">
      <c r="A14616">
        <v>2013</v>
      </c>
      <c r="B14616" t="s">
        <v>102</v>
      </c>
      <c r="C14616" t="s">
        <v>10</v>
      </c>
      <c r="D14616" t="s">
        <v>11</v>
      </c>
      <c r="E14616">
        <v>-1087953</v>
      </c>
    </row>
    <row r="14617" spans="1:6" hidden="1">
      <c r="A14617">
        <v>2013</v>
      </c>
      <c r="B14617" t="s">
        <v>102</v>
      </c>
      <c r="C14617" t="s">
        <v>10</v>
      </c>
      <c r="D14617" t="s">
        <v>91</v>
      </c>
      <c r="E14617">
        <v>1909493</v>
      </c>
    </row>
    <row r="14618" spans="1:6" hidden="1">
      <c r="A14618">
        <v>2013</v>
      </c>
      <c r="B14618" t="s">
        <v>102</v>
      </c>
      <c r="C14618" t="s">
        <v>10</v>
      </c>
      <c r="D14618" t="s">
        <v>92</v>
      </c>
      <c r="E14618">
        <v>1314587</v>
      </c>
    </row>
    <row r="14619" spans="1:6" hidden="1">
      <c r="A14619">
        <v>2013</v>
      </c>
      <c r="B14619" t="s">
        <v>102</v>
      </c>
      <c r="C14619" t="s">
        <v>10</v>
      </c>
      <c r="D14619" t="s">
        <v>14</v>
      </c>
      <c r="E14619">
        <v>2098130</v>
      </c>
    </row>
    <row r="14620" spans="1:6" hidden="1">
      <c r="A14620">
        <v>2013</v>
      </c>
      <c r="B14620" t="s">
        <v>102</v>
      </c>
      <c r="C14620" t="s">
        <v>10</v>
      </c>
      <c r="D14620" t="s">
        <v>15</v>
      </c>
      <c r="E14620">
        <v>794694</v>
      </c>
    </row>
    <row r="14621" spans="1:6" hidden="1">
      <c r="A14621">
        <v>2013</v>
      </c>
      <c r="B14621" t="s">
        <v>102</v>
      </c>
      <c r="C14621" t="s">
        <v>10</v>
      </c>
      <c r="D14621" t="s">
        <v>16</v>
      </c>
      <c r="E14621">
        <v>1303436</v>
      </c>
    </row>
    <row r="14622" spans="1:6" hidden="1">
      <c r="A14622">
        <v>2013</v>
      </c>
      <c r="B14622" t="s">
        <v>102</v>
      </c>
      <c r="C14622" t="s">
        <v>10</v>
      </c>
      <c r="D14622" t="s">
        <v>17</v>
      </c>
      <c r="E14622">
        <v>0</v>
      </c>
      <c r="F14622">
        <v>20</v>
      </c>
    </row>
    <row r="14623" spans="1:6" hidden="1">
      <c r="A14623">
        <v>2013</v>
      </c>
      <c r="B14623" t="s">
        <v>102</v>
      </c>
      <c r="C14623" t="s">
        <v>10</v>
      </c>
      <c r="D14623" t="s">
        <v>18</v>
      </c>
      <c r="E14623">
        <v>13034857</v>
      </c>
    </row>
    <row r="14624" spans="1:6" hidden="1">
      <c r="A14624">
        <v>2013</v>
      </c>
      <c r="B14624" t="s">
        <v>102</v>
      </c>
      <c r="C14624" t="s">
        <v>10</v>
      </c>
      <c r="D14624" t="s">
        <v>19</v>
      </c>
      <c r="E14624">
        <v>12466667</v>
      </c>
    </row>
    <row r="14625" spans="1:5" hidden="1">
      <c r="A14625">
        <v>2013</v>
      </c>
      <c r="B14625" t="s">
        <v>102</v>
      </c>
      <c r="C14625" t="s">
        <v>10</v>
      </c>
      <c r="D14625" t="s">
        <v>20</v>
      </c>
      <c r="E14625">
        <v>14527669</v>
      </c>
    </row>
    <row r="14626" spans="1:5" hidden="1">
      <c r="A14626">
        <v>2013</v>
      </c>
      <c r="B14626" t="s">
        <v>102</v>
      </c>
      <c r="C14626" t="s">
        <v>10</v>
      </c>
      <c r="D14626" t="s">
        <v>21</v>
      </c>
      <c r="E14626">
        <v>-493048</v>
      </c>
    </row>
    <row r="14627" spans="1:5" hidden="1">
      <c r="A14627">
        <v>2013</v>
      </c>
      <c r="B14627" t="s">
        <v>102</v>
      </c>
      <c r="C14627" t="s">
        <v>10</v>
      </c>
      <c r="D14627" t="s">
        <v>22</v>
      </c>
      <c r="E14627">
        <v>-1107991</v>
      </c>
    </row>
    <row r="14628" spans="1:5" hidden="1">
      <c r="A14628">
        <v>2013</v>
      </c>
      <c r="B14628" t="s">
        <v>102</v>
      </c>
      <c r="C14628" t="s">
        <v>23</v>
      </c>
      <c r="D14628" t="s">
        <v>24</v>
      </c>
      <c r="E14628">
        <v>124045</v>
      </c>
    </row>
    <row r="14629" spans="1:5" hidden="1">
      <c r="A14629">
        <v>2013</v>
      </c>
      <c r="B14629" t="s">
        <v>102</v>
      </c>
      <c r="C14629" t="s">
        <v>23</v>
      </c>
      <c r="D14629" t="s">
        <v>25</v>
      </c>
      <c r="E14629">
        <v>109991</v>
      </c>
    </row>
    <row r="14630" spans="1:5" hidden="1">
      <c r="A14630">
        <v>2013</v>
      </c>
      <c r="B14630" t="s">
        <v>102</v>
      </c>
      <c r="C14630" t="s">
        <v>23</v>
      </c>
      <c r="D14630" t="s">
        <v>26</v>
      </c>
      <c r="E14630">
        <v>14054</v>
      </c>
    </row>
    <row r="14631" spans="1:5" hidden="1">
      <c r="A14631">
        <v>2013</v>
      </c>
      <c r="B14631" t="s">
        <v>102</v>
      </c>
      <c r="C14631" t="s">
        <v>23</v>
      </c>
      <c r="D14631" t="s">
        <v>27</v>
      </c>
      <c r="E14631">
        <v>19128</v>
      </c>
    </row>
    <row r="14632" spans="1:5" hidden="1">
      <c r="A14632">
        <v>2013</v>
      </c>
      <c r="B14632" t="s">
        <v>102</v>
      </c>
      <c r="C14632" t="s">
        <v>23</v>
      </c>
      <c r="D14632" t="s">
        <v>29</v>
      </c>
      <c r="E14632">
        <v>19128</v>
      </c>
    </row>
    <row r="14633" spans="1:5" hidden="1">
      <c r="A14633">
        <v>2013</v>
      </c>
      <c r="B14633" t="s">
        <v>102</v>
      </c>
      <c r="C14633" t="s">
        <v>23</v>
      </c>
      <c r="D14633" t="s">
        <v>33</v>
      </c>
      <c r="E14633">
        <v>81910</v>
      </c>
    </row>
    <row r="14634" spans="1:5" hidden="1">
      <c r="A14634">
        <v>2013</v>
      </c>
      <c r="B14634" t="s">
        <v>102</v>
      </c>
      <c r="C14634" t="s">
        <v>23</v>
      </c>
      <c r="D14634" t="s">
        <v>34</v>
      </c>
      <c r="E14634">
        <v>66059</v>
      </c>
    </row>
    <row r="14635" spans="1:5" hidden="1">
      <c r="A14635">
        <v>2013</v>
      </c>
      <c r="B14635" t="s">
        <v>102</v>
      </c>
      <c r="C14635" t="s">
        <v>23</v>
      </c>
      <c r="D14635" t="s">
        <v>35</v>
      </c>
      <c r="E14635">
        <v>220722</v>
      </c>
    </row>
    <row r="14636" spans="1:5" hidden="1">
      <c r="A14636">
        <v>2013</v>
      </c>
      <c r="B14636" t="s">
        <v>102</v>
      </c>
      <c r="C14636" t="s">
        <v>23</v>
      </c>
      <c r="D14636" t="s">
        <v>39</v>
      </c>
      <c r="E14636">
        <v>0</v>
      </c>
    </row>
    <row r="14637" spans="1:5" hidden="1">
      <c r="A14637">
        <v>2013</v>
      </c>
      <c r="B14637" t="s">
        <v>102</v>
      </c>
      <c r="C14637" t="s">
        <v>23</v>
      </c>
      <c r="D14637" t="s">
        <v>40</v>
      </c>
      <c r="E14637">
        <v>0</v>
      </c>
    </row>
    <row r="14638" spans="1:5" hidden="1">
      <c r="A14638">
        <v>2013</v>
      </c>
      <c r="B14638" t="s">
        <v>102</v>
      </c>
      <c r="C14638" t="s">
        <v>23</v>
      </c>
      <c r="D14638" t="s">
        <v>41</v>
      </c>
      <c r="E14638">
        <v>0</v>
      </c>
    </row>
    <row r="14639" spans="1:5" hidden="1">
      <c r="A14639">
        <v>2013</v>
      </c>
      <c r="B14639" t="s">
        <v>102</v>
      </c>
      <c r="C14639" t="s">
        <v>23</v>
      </c>
      <c r="D14639" t="s">
        <v>42</v>
      </c>
      <c r="E14639">
        <v>0</v>
      </c>
    </row>
    <row r="14640" spans="1:5" hidden="1">
      <c r="A14640">
        <v>2013</v>
      </c>
      <c r="B14640" t="s">
        <v>102</v>
      </c>
      <c r="C14640" t="s">
        <v>23</v>
      </c>
      <c r="D14640" t="s">
        <v>43</v>
      </c>
      <c r="E14640">
        <v>0</v>
      </c>
    </row>
    <row r="14641" spans="1:5" hidden="1">
      <c r="A14641">
        <v>2013</v>
      </c>
      <c r="B14641" t="s">
        <v>102</v>
      </c>
      <c r="C14641" t="s">
        <v>23</v>
      </c>
      <c r="D14641" t="s">
        <v>44</v>
      </c>
      <c r="E14641">
        <v>15851</v>
      </c>
    </row>
    <row r="14642" spans="1:5" hidden="1">
      <c r="A14642">
        <v>2013</v>
      </c>
      <c r="B14642" t="s">
        <v>102</v>
      </c>
      <c r="C14642" t="s">
        <v>23</v>
      </c>
      <c r="D14642" t="s">
        <v>45</v>
      </c>
      <c r="E14642">
        <v>1368567</v>
      </c>
    </row>
    <row r="14643" spans="1:5" hidden="1">
      <c r="A14643">
        <v>2013</v>
      </c>
      <c r="B14643" t="s">
        <v>102</v>
      </c>
      <c r="C14643" t="s">
        <v>23</v>
      </c>
      <c r="D14643" t="s">
        <v>46</v>
      </c>
      <c r="E14643">
        <v>1319842</v>
      </c>
    </row>
    <row r="14644" spans="1:5" hidden="1">
      <c r="A14644">
        <v>2013</v>
      </c>
      <c r="B14644" t="s">
        <v>102</v>
      </c>
      <c r="C14644" t="s">
        <v>23</v>
      </c>
      <c r="D14644" t="s">
        <v>47</v>
      </c>
      <c r="E14644">
        <v>48725</v>
      </c>
    </row>
    <row r="14645" spans="1:5" hidden="1">
      <c r="A14645">
        <v>2013</v>
      </c>
      <c r="B14645" t="s">
        <v>102</v>
      </c>
      <c r="C14645" t="s">
        <v>23</v>
      </c>
      <c r="D14645" t="s">
        <v>48</v>
      </c>
      <c r="E14645">
        <v>2293365</v>
      </c>
    </row>
    <row r="14646" spans="1:5" hidden="1">
      <c r="A14646">
        <v>2013</v>
      </c>
      <c r="B14646" t="s">
        <v>102</v>
      </c>
      <c r="C14646" t="s">
        <v>23</v>
      </c>
      <c r="D14646" t="s">
        <v>49</v>
      </c>
      <c r="E14646">
        <v>2292806</v>
      </c>
    </row>
    <row r="14647" spans="1:5" hidden="1">
      <c r="A14647">
        <v>2013</v>
      </c>
      <c r="B14647" t="s">
        <v>102</v>
      </c>
      <c r="C14647" t="s">
        <v>23</v>
      </c>
      <c r="D14647" t="s">
        <v>50</v>
      </c>
      <c r="E14647">
        <v>1496967</v>
      </c>
    </row>
    <row r="14648" spans="1:5" hidden="1">
      <c r="A14648">
        <v>2013</v>
      </c>
      <c r="B14648" t="s">
        <v>102</v>
      </c>
      <c r="C14648" t="s">
        <v>23</v>
      </c>
      <c r="D14648" t="s">
        <v>51</v>
      </c>
      <c r="E14648">
        <v>128574</v>
      </c>
    </row>
    <row r="14649" spans="1:5" hidden="1">
      <c r="A14649">
        <v>2013</v>
      </c>
      <c r="B14649" t="s">
        <v>102</v>
      </c>
      <c r="C14649" t="s">
        <v>23</v>
      </c>
      <c r="D14649" t="s">
        <v>52</v>
      </c>
      <c r="E14649">
        <v>632513</v>
      </c>
    </row>
    <row r="14650" spans="1:5" hidden="1">
      <c r="A14650">
        <v>2013</v>
      </c>
      <c r="B14650" t="s">
        <v>102</v>
      </c>
      <c r="C14650" t="s">
        <v>23</v>
      </c>
      <c r="D14650" t="s">
        <v>53</v>
      </c>
      <c r="E14650">
        <v>34752</v>
      </c>
    </row>
    <row r="14651" spans="1:5" hidden="1">
      <c r="A14651">
        <v>2013</v>
      </c>
      <c r="B14651" t="s">
        <v>102</v>
      </c>
      <c r="C14651" t="s">
        <v>23</v>
      </c>
      <c r="D14651" t="s">
        <v>54</v>
      </c>
      <c r="E14651">
        <v>0</v>
      </c>
    </row>
    <row r="14652" spans="1:5" hidden="1">
      <c r="A14652">
        <v>2013</v>
      </c>
      <c r="B14652" t="s">
        <v>102</v>
      </c>
      <c r="C14652" t="s">
        <v>23</v>
      </c>
      <c r="D14652" t="s">
        <v>55</v>
      </c>
      <c r="E14652">
        <v>559</v>
      </c>
    </row>
    <row r="14653" spans="1:5" hidden="1">
      <c r="A14653">
        <v>2013</v>
      </c>
      <c r="B14653" t="s">
        <v>102</v>
      </c>
      <c r="C14653" t="s">
        <v>23</v>
      </c>
      <c r="D14653" t="s">
        <v>59</v>
      </c>
      <c r="E14653">
        <v>438466</v>
      </c>
    </row>
    <row r="14654" spans="1:5" hidden="1">
      <c r="A14654">
        <v>2013</v>
      </c>
      <c r="B14654" t="s">
        <v>102</v>
      </c>
      <c r="C14654" t="s">
        <v>23</v>
      </c>
      <c r="D14654" t="s">
        <v>60</v>
      </c>
      <c r="E14654">
        <v>74081</v>
      </c>
    </row>
    <row r="14655" spans="1:5" hidden="1">
      <c r="A14655">
        <v>2013</v>
      </c>
      <c r="B14655" t="s">
        <v>102</v>
      </c>
      <c r="C14655" t="s">
        <v>23</v>
      </c>
      <c r="D14655" t="s">
        <v>64</v>
      </c>
      <c r="E14655">
        <v>364384</v>
      </c>
    </row>
    <row r="14656" spans="1:5" hidden="1">
      <c r="A14656">
        <v>2013</v>
      </c>
      <c r="B14656" t="s">
        <v>102</v>
      </c>
      <c r="C14656" t="s">
        <v>23</v>
      </c>
      <c r="D14656" t="s">
        <v>66</v>
      </c>
      <c r="E14656">
        <v>0</v>
      </c>
    </row>
    <row r="14657" spans="1:5" hidden="1">
      <c r="A14657">
        <v>2013</v>
      </c>
      <c r="B14657" t="s">
        <v>102</v>
      </c>
      <c r="C14657" t="s">
        <v>23</v>
      </c>
      <c r="D14657" t="s">
        <v>67</v>
      </c>
      <c r="E14657">
        <v>0</v>
      </c>
    </row>
    <row r="14658" spans="1:5" hidden="1">
      <c r="A14658">
        <v>2013</v>
      </c>
      <c r="B14658" t="s">
        <v>102</v>
      </c>
      <c r="C14658" t="s">
        <v>23</v>
      </c>
      <c r="D14658" t="s">
        <v>68</v>
      </c>
      <c r="E14658">
        <v>0</v>
      </c>
    </row>
    <row r="14659" spans="1:5" hidden="1">
      <c r="A14659">
        <v>2013</v>
      </c>
      <c r="B14659" t="s">
        <v>102</v>
      </c>
      <c r="C14659" t="s">
        <v>23</v>
      </c>
      <c r="D14659" t="s">
        <v>70</v>
      </c>
      <c r="E14659">
        <v>0</v>
      </c>
    </row>
    <row r="14660" spans="1:5" hidden="1">
      <c r="A14660">
        <v>2013</v>
      </c>
      <c r="B14660" t="s">
        <v>102</v>
      </c>
      <c r="C14660" t="s">
        <v>23</v>
      </c>
      <c r="D14660" t="s">
        <v>71</v>
      </c>
      <c r="E14660">
        <v>590</v>
      </c>
    </row>
    <row r="14661" spans="1:5" hidden="1">
      <c r="A14661">
        <v>2013</v>
      </c>
      <c r="B14661" t="s">
        <v>102</v>
      </c>
      <c r="C14661" t="s">
        <v>23</v>
      </c>
      <c r="D14661" t="s">
        <v>72</v>
      </c>
      <c r="E14661">
        <v>2583949</v>
      </c>
    </row>
    <row r="14662" spans="1:5" hidden="1">
      <c r="A14662">
        <v>2013</v>
      </c>
      <c r="B14662" t="s">
        <v>102</v>
      </c>
      <c r="C14662" t="s">
        <v>23</v>
      </c>
      <c r="D14662" t="s">
        <v>73</v>
      </c>
      <c r="E14662">
        <v>13190681</v>
      </c>
    </row>
    <row r="14663" spans="1:5" hidden="1">
      <c r="A14663">
        <v>2013</v>
      </c>
      <c r="B14663" t="s">
        <v>102</v>
      </c>
      <c r="C14663" t="s">
        <v>23</v>
      </c>
      <c r="D14663" t="s">
        <v>74</v>
      </c>
      <c r="E14663">
        <v>13190681</v>
      </c>
    </row>
    <row r="14664" spans="1:5" hidden="1">
      <c r="A14664">
        <v>2013</v>
      </c>
      <c r="B14664" t="s">
        <v>102</v>
      </c>
      <c r="C14664" t="s">
        <v>23</v>
      </c>
      <c r="D14664" t="s">
        <v>76</v>
      </c>
      <c r="E14664">
        <v>614353</v>
      </c>
    </row>
    <row r="14665" spans="1:5" hidden="1">
      <c r="A14665">
        <v>2013</v>
      </c>
      <c r="B14665" t="s">
        <v>102</v>
      </c>
      <c r="C14665" t="s">
        <v>23</v>
      </c>
      <c r="D14665" t="s">
        <v>77</v>
      </c>
      <c r="E14665">
        <v>594906</v>
      </c>
    </row>
    <row r="14666" spans="1:5" hidden="1">
      <c r="A14666">
        <v>2013</v>
      </c>
      <c r="B14666" t="s">
        <v>102</v>
      </c>
      <c r="C14666" t="s">
        <v>23</v>
      </c>
      <c r="D14666" t="s">
        <v>78</v>
      </c>
      <c r="E14666">
        <v>613582</v>
      </c>
    </row>
    <row r="14667" spans="1:5" hidden="1">
      <c r="A14667">
        <v>2013</v>
      </c>
      <c r="B14667" t="s">
        <v>102</v>
      </c>
      <c r="C14667" t="s">
        <v>23</v>
      </c>
      <c r="D14667" t="s">
        <v>79</v>
      </c>
      <c r="E14667">
        <v>-3752</v>
      </c>
    </row>
    <row r="14668" spans="1:5" hidden="1">
      <c r="A14668">
        <v>2013</v>
      </c>
      <c r="B14668" t="s">
        <v>102</v>
      </c>
      <c r="C14668" t="s">
        <v>23</v>
      </c>
      <c r="D14668" t="s">
        <v>80</v>
      </c>
      <c r="E14668">
        <v>4523</v>
      </c>
    </row>
    <row r="14669" spans="1:5" hidden="1">
      <c r="A14669">
        <v>2013</v>
      </c>
      <c r="B14669" t="s">
        <v>102</v>
      </c>
      <c r="C14669" t="s">
        <v>81</v>
      </c>
      <c r="D14669" t="s">
        <v>24</v>
      </c>
      <c r="E14669">
        <v>9971468</v>
      </c>
    </row>
    <row r="14670" spans="1:5" hidden="1">
      <c r="A14670">
        <v>2013</v>
      </c>
      <c r="B14670" t="s">
        <v>102</v>
      </c>
      <c r="C14670" t="s">
        <v>81</v>
      </c>
      <c r="D14670" t="s">
        <v>25</v>
      </c>
      <c r="E14670">
        <v>8345927</v>
      </c>
    </row>
    <row r="14671" spans="1:5" hidden="1">
      <c r="A14671">
        <v>2013</v>
      </c>
      <c r="B14671" t="s">
        <v>102</v>
      </c>
      <c r="C14671" t="s">
        <v>81</v>
      </c>
      <c r="D14671" t="s">
        <v>26</v>
      </c>
      <c r="E14671">
        <v>1625541</v>
      </c>
    </row>
    <row r="14672" spans="1:5" hidden="1">
      <c r="A14672">
        <v>2013</v>
      </c>
      <c r="B14672" t="s">
        <v>102</v>
      </c>
      <c r="C14672" t="s">
        <v>81</v>
      </c>
      <c r="D14672" t="s">
        <v>30</v>
      </c>
      <c r="E14672">
        <v>331810</v>
      </c>
    </row>
    <row r="14673" spans="1:5" hidden="1">
      <c r="A14673">
        <v>2013</v>
      </c>
      <c r="B14673" t="s">
        <v>102</v>
      </c>
      <c r="C14673" t="s">
        <v>81</v>
      </c>
      <c r="D14673" t="s">
        <v>32</v>
      </c>
      <c r="E14673">
        <v>331810</v>
      </c>
    </row>
    <row r="14674" spans="1:5" hidden="1">
      <c r="A14674">
        <v>2013</v>
      </c>
      <c r="B14674" t="s">
        <v>102</v>
      </c>
      <c r="C14674" t="s">
        <v>81</v>
      </c>
      <c r="D14674" t="s">
        <v>33</v>
      </c>
      <c r="E14674">
        <v>1047169</v>
      </c>
    </row>
    <row r="14675" spans="1:5" hidden="1">
      <c r="A14675">
        <v>2013</v>
      </c>
      <c r="B14675" t="s">
        <v>102</v>
      </c>
      <c r="C14675" t="s">
        <v>81</v>
      </c>
      <c r="D14675" t="s">
        <v>34</v>
      </c>
      <c r="E14675">
        <v>78033</v>
      </c>
    </row>
    <row r="14676" spans="1:5" hidden="1">
      <c r="A14676">
        <v>2013</v>
      </c>
      <c r="B14676" t="s">
        <v>102</v>
      </c>
      <c r="C14676" t="s">
        <v>81</v>
      </c>
      <c r="D14676" t="s">
        <v>35</v>
      </c>
      <c r="E14676">
        <v>28482</v>
      </c>
    </row>
    <row r="14677" spans="1:5" hidden="1">
      <c r="A14677">
        <v>2013</v>
      </c>
      <c r="B14677" t="s">
        <v>102</v>
      </c>
      <c r="C14677" t="s">
        <v>81</v>
      </c>
      <c r="D14677" t="s">
        <v>36</v>
      </c>
      <c r="E14677">
        <v>883914</v>
      </c>
    </row>
    <row r="14678" spans="1:5" hidden="1">
      <c r="A14678">
        <v>2013</v>
      </c>
      <c r="B14678" t="s">
        <v>102</v>
      </c>
      <c r="C14678" t="s">
        <v>81</v>
      </c>
      <c r="D14678" t="s">
        <v>37</v>
      </c>
      <c r="E14678">
        <v>194867</v>
      </c>
    </row>
    <row r="14679" spans="1:5" hidden="1">
      <c r="A14679">
        <v>2013</v>
      </c>
      <c r="B14679" t="s">
        <v>102</v>
      </c>
      <c r="C14679" t="s">
        <v>81</v>
      </c>
      <c r="D14679" t="s">
        <v>38</v>
      </c>
      <c r="E14679">
        <v>689047</v>
      </c>
    </row>
    <row r="14680" spans="1:5" hidden="1">
      <c r="A14680">
        <v>2013</v>
      </c>
      <c r="B14680" t="s">
        <v>102</v>
      </c>
      <c r="C14680" t="s">
        <v>81</v>
      </c>
      <c r="D14680" t="s">
        <v>39</v>
      </c>
      <c r="E14680">
        <v>0</v>
      </c>
    </row>
    <row r="14681" spans="1:5" hidden="1">
      <c r="A14681">
        <v>2013</v>
      </c>
      <c r="B14681" t="s">
        <v>102</v>
      </c>
      <c r="C14681" t="s">
        <v>81</v>
      </c>
      <c r="D14681" t="s">
        <v>40</v>
      </c>
      <c r="E14681">
        <v>36245</v>
      </c>
    </row>
    <row r="14682" spans="1:5" hidden="1">
      <c r="A14682">
        <v>2013</v>
      </c>
      <c r="B14682" t="s">
        <v>102</v>
      </c>
      <c r="C14682" t="s">
        <v>81</v>
      </c>
      <c r="D14682" t="s">
        <v>41</v>
      </c>
      <c r="E14682">
        <v>1492</v>
      </c>
    </row>
    <row r="14683" spans="1:5" hidden="1">
      <c r="A14683">
        <v>2013</v>
      </c>
      <c r="B14683" t="s">
        <v>102</v>
      </c>
      <c r="C14683" t="s">
        <v>81</v>
      </c>
      <c r="D14683" t="s">
        <v>42</v>
      </c>
      <c r="E14683">
        <v>34752</v>
      </c>
    </row>
    <row r="14684" spans="1:5" hidden="1">
      <c r="A14684">
        <v>2013</v>
      </c>
      <c r="B14684" t="s">
        <v>102</v>
      </c>
      <c r="C14684" t="s">
        <v>81</v>
      </c>
      <c r="D14684" t="s">
        <v>43</v>
      </c>
      <c r="E14684">
        <v>0</v>
      </c>
    </row>
    <row r="14685" spans="1:5" hidden="1">
      <c r="A14685">
        <v>2013</v>
      </c>
      <c r="B14685" t="s">
        <v>102</v>
      </c>
      <c r="C14685" t="s">
        <v>81</v>
      </c>
      <c r="D14685" t="s">
        <v>44</v>
      </c>
      <c r="E14685">
        <v>48977</v>
      </c>
    </row>
    <row r="14686" spans="1:5" hidden="1">
      <c r="A14686">
        <v>2013</v>
      </c>
      <c r="B14686" t="s">
        <v>102</v>
      </c>
      <c r="C14686" t="s">
        <v>81</v>
      </c>
      <c r="D14686" t="s">
        <v>48</v>
      </c>
      <c r="E14686">
        <v>4588905</v>
      </c>
    </row>
    <row r="14687" spans="1:5" hidden="1">
      <c r="A14687">
        <v>2013</v>
      </c>
      <c r="B14687" t="s">
        <v>102</v>
      </c>
      <c r="C14687" t="s">
        <v>81</v>
      </c>
      <c r="D14687" t="s">
        <v>49</v>
      </c>
      <c r="E14687">
        <v>559</v>
      </c>
    </row>
    <row r="14688" spans="1:5" hidden="1">
      <c r="A14688">
        <v>2013</v>
      </c>
      <c r="B14688" t="s">
        <v>102</v>
      </c>
      <c r="C14688" t="s">
        <v>81</v>
      </c>
      <c r="D14688" t="s">
        <v>50</v>
      </c>
      <c r="E14688">
        <v>0</v>
      </c>
    </row>
    <row r="14689" spans="1:5" hidden="1">
      <c r="A14689">
        <v>2013</v>
      </c>
      <c r="B14689" t="s">
        <v>102</v>
      </c>
      <c r="C14689" t="s">
        <v>81</v>
      </c>
      <c r="D14689" t="s">
        <v>51</v>
      </c>
      <c r="E14689">
        <v>559</v>
      </c>
    </row>
    <row r="14690" spans="1:5" hidden="1">
      <c r="A14690">
        <v>2013</v>
      </c>
      <c r="B14690" t="s">
        <v>102</v>
      </c>
      <c r="C14690" t="s">
        <v>81</v>
      </c>
      <c r="D14690" t="s">
        <v>52</v>
      </c>
      <c r="E14690">
        <v>0</v>
      </c>
    </row>
    <row r="14691" spans="1:5" hidden="1">
      <c r="A14691">
        <v>2013</v>
      </c>
      <c r="B14691" t="s">
        <v>102</v>
      </c>
      <c r="C14691" t="s">
        <v>81</v>
      </c>
      <c r="D14691" t="s">
        <v>53</v>
      </c>
      <c r="E14691">
        <v>0</v>
      </c>
    </row>
    <row r="14692" spans="1:5" hidden="1">
      <c r="A14692">
        <v>2013</v>
      </c>
      <c r="B14692" t="s">
        <v>102</v>
      </c>
      <c r="C14692" t="s">
        <v>81</v>
      </c>
      <c r="D14692" t="s">
        <v>54</v>
      </c>
      <c r="E14692">
        <v>0</v>
      </c>
    </row>
    <row r="14693" spans="1:5" hidden="1">
      <c r="A14693">
        <v>2013</v>
      </c>
      <c r="B14693" t="s">
        <v>102</v>
      </c>
      <c r="C14693" t="s">
        <v>81</v>
      </c>
      <c r="D14693" t="s">
        <v>55</v>
      </c>
      <c r="E14693">
        <v>2527345</v>
      </c>
    </row>
    <row r="14694" spans="1:5" hidden="1">
      <c r="A14694">
        <v>2013</v>
      </c>
      <c r="B14694" t="s">
        <v>102</v>
      </c>
      <c r="C14694" t="s">
        <v>81</v>
      </c>
      <c r="D14694" t="s">
        <v>56</v>
      </c>
      <c r="E14694">
        <v>2061002</v>
      </c>
    </row>
    <row r="14695" spans="1:5" hidden="1">
      <c r="A14695">
        <v>2013</v>
      </c>
      <c r="B14695" t="s">
        <v>102</v>
      </c>
      <c r="C14695" t="s">
        <v>81</v>
      </c>
      <c r="D14695" t="s">
        <v>57</v>
      </c>
      <c r="E14695">
        <v>1721079</v>
      </c>
    </row>
    <row r="14696" spans="1:5" hidden="1">
      <c r="A14696">
        <v>2013</v>
      </c>
      <c r="B14696" t="s">
        <v>102</v>
      </c>
      <c r="C14696" t="s">
        <v>81</v>
      </c>
      <c r="D14696" t="s">
        <v>58</v>
      </c>
      <c r="E14696">
        <v>339923</v>
      </c>
    </row>
    <row r="14697" spans="1:5" hidden="1">
      <c r="A14697">
        <v>2013</v>
      </c>
      <c r="B14697" t="s">
        <v>102</v>
      </c>
      <c r="C14697" t="s">
        <v>81</v>
      </c>
      <c r="D14697" t="s">
        <v>59</v>
      </c>
      <c r="E14697">
        <v>1004305</v>
      </c>
    </row>
    <row r="14698" spans="1:5" hidden="1">
      <c r="A14698">
        <v>2013</v>
      </c>
      <c r="B14698" t="s">
        <v>102</v>
      </c>
      <c r="C14698" t="s">
        <v>81</v>
      </c>
      <c r="D14698" t="s">
        <v>61</v>
      </c>
      <c r="E14698">
        <v>74051</v>
      </c>
    </row>
    <row r="14699" spans="1:5" hidden="1">
      <c r="A14699">
        <v>2013</v>
      </c>
      <c r="B14699" t="s">
        <v>102</v>
      </c>
      <c r="C14699" t="s">
        <v>81</v>
      </c>
      <c r="D14699" t="s">
        <v>64</v>
      </c>
      <c r="E14699">
        <v>930254</v>
      </c>
    </row>
    <row r="14700" spans="1:5" hidden="1">
      <c r="A14700">
        <v>2013</v>
      </c>
      <c r="B14700" t="s">
        <v>102</v>
      </c>
      <c r="C14700" t="s">
        <v>81</v>
      </c>
      <c r="D14700" t="s">
        <v>66</v>
      </c>
      <c r="E14700">
        <v>230966</v>
      </c>
    </row>
    <row r="14701" spans="1:5" hidden="1">
      <c r="A14701">
        <v>2013</v>
      </c>
      <c r="B14701" t="s">
        <v>102</v>
      </c>
      <c r="C14701" t="s">
        <v>81</v>
      </c>
      <c r="D14701" t="s">
        <v>67</v>
      </c>
      <c r="E14701">
        <v>0</v>
      </c>
    </row>
    <row r="14702" spans="1:5" hidden="1">
      <c r="A14702">
        <v>2013</v>
      </c>
      <c r="B14702" t="s">
        <v>102</v>
      </c>
      <c r="C14702" t="s">
        <v>81</v>
      </c>
      <c r="D14702" t="s">
        <v>69</v>
      </c>
      <c r="E14702">
        <v>0</v>
      </c>
    </row>
    <row r="14703" spans="1:5" hidden="1">
      <c r="A14703">
        <v>2013</v>
      </c>
      <c r="B14703" t="s">
        <v>102</v>
      </c>
      <c r="C14703" t="s">
        <v>81</v>
      </c>
      <c r="D14703" t="s">
        <v>70</v>
      </c>
      <c r="E14703">
        <v>0</v>
      </c>
    </row>
    <row r="14704" spans="1:5" hidden="1">
      <c r="A14704">
        <v>2013</v>
      </c>
      <c r="B14704" t="s">
        <v>102</v>
      </c>
      <c r="C14704" t="s">
        <v>81</v>
      </c>
      <c r="D14704" t="s">
        <v>86</v>
      </c>
      <c r="E14704">
        <v>4493442</v>
      </c>
    </row>
    <row r="14705" spans="1:6" hidden="1">
      <c r="A14705">
        <v>2013</v>
      </c>
      <c r="B14705" t="s">
        <v>102</v>
      </c>
      <c r="C14705" t="s">
        <v>81</v>
      </c>
      <c r="D14705" t="s">
        <v>87</v>
      </c>
      <c r="E14705">
        <v>2778988</v>
      </c>
    </row>
    <row r="14706" spans="1:6" hidden="1">
      <c r="A14706">
        <v>2013</v>
      </c>
      <c r="B14706" t="s">
        <v>102</v>
      </c>
      <c r="C14706" t="s">
        <v>81</v>
      </c>
      <c r="D14706" t="s">
        <v>88</v>
      </c>
      <c r="E14706">
        <v>1714454</v>
      </c>
    </row>
    <row r="14707" spans="1:6" hidden="1">
      <c r="A14707">
        <v>2013</v>
      </c>
      <c r="B14707" t="s">
        <v>102</v>
      </c>
      <c r="C14707" t="s">
        <v>81</v>
      </c>
      <c r="D14707" t="s">
        <v>77</v>
      </c>
      <c r="E14707">
        <v>594906</v>
      </c>
    </row>
    <row r="14708" spans="1:6" hidden="1">
      <c r="A14708">
        <v>2013</v>
      </c>
      <c r="B14708" t="s">
        <v>103</v>
      </c>
      <c r="C14708" t="s">
        <v>7</v>
      </c>
      <c r="D14708" t="s">
        <v>263</v>
      </c>
      <c r="E14708">
        <v>-509170</v>
      </c>
    </row>
    <row r="14709" spans="1:6" hidden="1">
      <c r="A14709">
        <v>2013</v>
      </c>
      <c r="B14709" t="s">
        <v>103</v>
      </c>
      <c r="C14709" t="s">
        <v>7</v>
      </c>
      <c r="D14709" t="s">
        <v>8</v>
      </c>
      <c r="E14709">
        <v>0</v>
      </c>
      <c r="F14709">
        <v>20</v>
      </c>
    </row>
    <row r="14710" spans="1:6" hidden="1">
      <c r="A14710">
        <v>2013</v>
      </c>
      <c r="B14710" t="s">
        <v>103</v>
      </c>
      <c r="C14710" t="s">
        <v>7</v>
      </c>
      <c r="D14710" t="s">
        <v>9</v>
      </c>
      <c r="E14710">
        <v>0</v>
      </c>
      <c r="F14710">
        <v>20</v>
      </c>
    </row>
    <row r="14711" spans="1:6" hidden="1">
      <c r="A14711">
        <v>2013</v>
      </c>
      <c r="B14711" t="s">
        <v>103</v>
      </c>
      <c r="C14711" t="s">
        <v>10</v>
      </c>
      <c r="D14711" t="s">
        <v>11</v>
      </c>
      <c r="E14711">
        <v>-1046997</v>
      </c>
    </row>
    <row r="14712" spans="1:6" hidden="1">
      <c r="A14712">
        <v>2013</v>
      </c>
      <c r="B14712" t="s">
        <v>103</v>
      </c>
      <c r="C14712" t="s">
        <v>10</v>
      </c>
      <c r="D14712" t="s">
        <v>91</v>
      </c>
      <c r="E14712">
        <v>1998987</v>
      </c>
    </row>
    <row r="14713" spans="1:6" hidden="1">
      <c r="A14713">
        <v>2013</v>
      </c>
      <c r="B14713" t="s">
        <v>103</v>
      </c>
      <c r="C14713" t="s">
        <v>10</v>
      </c>
      <c r="D14713" t="s">
        <v>92</v>
      </c>
      <c r="E14713">
        <v>1382687</v>
      </c>
    </row>
    <row r="14714" spans="1:6" hidden="1">
      <c r="A14714">
        <v>2013</v>
      </c>
      <c r="B14714" t="s">
        <v>103</v>
      </c>
      <c r="C14714" t="s">
        <v>10</v>
      </c>
      <c r="D14714" t="s">
        <v>14</v>
      </c>
      <c r="E14714">
        <v>2119524</v>
      </c>
    </row>
    <row r="14715" spans="1:6" hidden="1">
      <c r="A14715">
        <v>2013</v>
      </c>
      <c r="B14715" t="s">
        <v>103</v>
      </c>
      <c r="C14715" t="s">
        <v>10</v>
      </c>
      <c r="D14715" t="s">
        <v>15</v>
      </c>
      <c r="E14715">
        <v>816089</v>
      </c>
    </row>
    <row r="14716" spans="1:6" hidden="1">
      <c r="A14716">
        <v>2013</v>
      </c>
      <c r="B14716" t="s">
        <v>103</v>
      </c>
      <c r="C14716" t="s">
        <v>10</v>
      </c>
      <c r="D14716" t="s">
        <v>16</v>
      </c>
      <c r="E14716">
        <v>1303436</v>
      </c>
    </row>
    <row r="14717" spans="1:6" hidden="1">
      <c r="A14717">
        <v>2013</v>
      </c>
      <c r="B14717" t="s">
        <v>103</v>
      </c>
      <c r="C14717" t="s">
        <v>10</v>
      </c>
      <c r="D14717" t="s">
        <v>17</v>
      </c>
      <c r="E14717">
        <v>0</v>
      </c>
      <c r="F14717">
        <v>20</v>
      </c>
    </row>
    <row r="14718" spans="1:6" hidden="1">
      <c r="A14718">
        <v>2013</v>
      </c>
      <c r="B14718" t="s">
        <v>103</v>
      </c>
      <c r="C14718" t="s">
        <v>10</v>
      </c>
      <c r="D14718" t="s">
        <v>18</v>
      </c>
      <c r="E14718">
        <v>13056881</v>
      </c>
    </row>
    <row r="14719" spans="1:6" hidden="1">
      <c r="A14719">
        <v>2013</v>
      </c>
      <c r="B14719" t="s">
        <v>103</v>
      </c>
      <c r="C14719" t="s">
        <v>10</v>
      </c>
      <c r="D14719" t="s">
        <v>19</v>
      </c>
      <c r="E14719">
        <v>12818376</v>
      </c>
    </row>
    <row r="14720" spans="1:6" hidden="1">
      <c r="A14720">
        <v>2013</v>
      </c>
      <c r="B14720" t="s">
        <v>103</v>
      </c>
      <c r="C14720" t="s">
        <v>10</v>
      </c>
      <c r="D14720" t="s">
        <v>20</v>
      </c>
      <c r="E14720">
        <v>14590020</v>
      </c>
    </row>
    <row r="14721" spans="1:5" hidden="1">
      <c r="A14721">
        <v>2013</v>
      </c>
      <c r="B14721" t="s">
        <v>103</v>
      </c>
      <c r="C14721" t="s">
        <v>10</v>
      </c>
      <c r="D14721" t="s">
        <v>21</v>
      </c>
      <c r="E14721">
        <v>-430697</v>
      </c>
    </row>
    <row r="14722" spans="1:5" hidden="1">
      <c r="A14722">
        <v>2013</v>
      </c>
      <c r="B14722" t="s">
        <v>103</v>
      </c>
      <c r="C14722" t="s">
        <v>10</v>
      </c>
      <c r="D14722" t="s">
        <v>22</v>
      </c>
      <c r="E14722">
        <v>-1066270</v>
      </c>
    </row>
    <row r="14723" spans="1:5" hidden="1">
      <c r="A14723">
        <v>2013</v>
      </c>
      <c r="B14723" t="s">
        <v>103</v>
      </c>
      <c r="C14723" t="s">
        <v>23</v>
      </c>
      <c r="D14723" t="s">
        <v>24</v>
      </c>
      <c r="E14723">
        <v>190381</v>
      </c>
    </row>
    <row r="14724" spans="1:5" hidden="1">
      <c r="A14724">
        <v>2013</v>
      </c>
      <c r="B14724" t="s">
        <v>103</v>
      </c>
      <c r="C14724" t="s">
        <v>23</v>
      </c>
      <c r="D14724" t="s">
        <v>25</v>
      </c>
      <c r="E14724">
        <v>163582</v>
      </c>
    </row>
    <row r="14725" spans="1:5" hidden="1">
      <c r="A14725">
        <v>2013</v>
      </c>
      <c r="B14725" t="s">
        <v>103</v>
      </c>
      <c r="C14725" t="s">
        <v>23</v>
      </c>
      <c r="D14725" t="s">
        <v>26</v>
      </c>
      <c r="E14725">
        <v>26799</v>
      </c>
    </row>
    <row r="14726" spans="1:5" hidden="1">
      <c r="A14726">
        <v>2013</v>
      </c>
      <c r="B14726" t="s">
        <v>103</v>
      </c>
      <c r="C14726" t="s">
        <v>23</v>
      </c>
      <c r="D14726" t="s">
        <v>27</v>
      </c>
      <c r="E14726">
        <v>20892</v>
      </c>
    </row>
    <row r="14727" spans="1:5" hidden="1">
      <c r="A14727">
        <v>2013</v>
      </c>
      <c r="B14727" t="s">
        <v>103</v>
      </c>
      <c r="C14727" t="s">
        <v>23</v>
      </c>
      <c r="D14727" t="s">
        <v>29</v>
      </c>
      <c r="E14727">
        <v>20892</v>
      </c>
    </row>
    <row r="14728" spans="1:5" hidden="1">
      <c r="A14728">
        <v>2013</v>
      </c>
      <c r="B14728" t="s">
        <v>103</v>
      </c>
      <c r="C14728" t="s">
        <v>23</v>
      </c>
      <c r="D14728" t="s">
        <v>33</v>
      </c>
      <c r="E14728">
        <v>82673</v>
      </c>
    </row>
    <row r="14729" spans="1:5" hidden="1">
      <c r="A14729">
        <v>2013</v>
      </c>
      <c r="B14729" t="s">
        <v>103</v>
      </c>
      <c r="C14729" t="s">
        <v>23</v>
      </c>
      <c r="D14729" t="s">
        <v>34</v>
      </c>
      <c r="E14729">
        <v>66822</v>
      </c>
    </row>
    <row r="14730" spans="1:5" hidden="1">
      <c r="A14730">
        <v>2013</v>
      </c>
      <c r="B14730" t="s">
        <v>103</v>
      </c>
      <c r="C14730" t="s">
        <v>23</v>
      </c>
      <c r="D14730" t="s">
        <v>35</v>
      </c>
      <c r="E14730">
        <v>222143</v>
      </c>
    </row>
    <row r="14731" spans="1:5" hidden="1">
      <c r="A14731">
        <v>2013</v>
      </c>
      <c r="B14731" t="s">
        <v>103</v>
      </c>
      <c r="C14731" t="s">
        <v>23</v>
      </c>
      <c r="D14731" t="s">
        <v>39</v>
      </c>
      <c r="E14731">
        <v>0</v>
      </c>
    </row>
    <row r="14732" spans="1:5" hidden="1">
      <c r="A14732">
        <v>2013</v>
      </c>
      <c r="B14732" t="s">
        <v>103</v>
      </c>
      <c r="C14732" t="s">
        <v>23</v>
      </c>
      <c r="D14732" t="s">
        <v>40</v>
      </c>
      <c r="E14732">
        <v>0</v>
      </c>
    </row>
    <row r="14733" spans="1:5" hidden="1">
      <c r="A14733">
        <v>2013</v>
      </c>
      <c r="B14733" t="s">
        <v>103</v>
      </c>
      <c r="C14733" t="s">
        <v>23</v>
      </c>
      <c r="D14733" t="s">
        <v>41</v>
      </c>
      <c r="E14733">
        <v>0</v>
      </c>
    </row>
    <row r="14734" spans="1:5" hidden="1">
      <c r="A14734">
        <v>2013</v>
      </c>
      <c r="B14734" t="s">
        <v>103</v>
      </c>
      <c r="C14734" t="s">
        <v>23</v>
      </c>
      <c r="D14734" t="s">
        <v>42</v>
      </c>
      <c r="E14734">
        <v>0</v>
      </c>
    </row>
    <row r="14735" spans="1:5" hidden="1">
      <c r="A14735">
        <v>2013</v>
      </c>
      <c r="B14735" t="s">
        <v>103</v>
      </c>
      <c r="C14735" t="s">
        <v>23</v>
      </c>
      <c r="D14735" t="s">
        <v>43</v>
      </c>
      <c r="E14735">
        <v>0</v>
      </c>
    </row>
    <row r="14736" spans="1:5" hidden="1">
      <c r="A14736">
        <v>2013</v>
      </c>
      <c r="B14736" t="s">
        <v>103</v>
      </c>
      <c r="C14736" t="s">
        <v>23</v>
      </c>
      <c r="D14736" t="s">
        <v>44</v>
      </c>
      <c r="E14736">
        <v>15851</v>
      </c>
    </row>
    <row r="14737" spans="1:5" hidden="1">
      <c r="A14737">
        <v>2013</v>
      </c>
      <c r="B14737" t="s">
        <v>103</v>
      </c>
      <c r="C14737" t="s">
        <v>23</v>
      </c>
      <c r="D14737" t="s">
        <v>45</v>
      </c>
      <c r="E14737">
        <v>1368567</v>
      </c>
    </row>
    <row r="14738" spans="1:5" hidden="1">
      <c r="A14738">
        <v>2013</v>
      </c>
      <c r="B14738" t="s">
        <v>103</v>
      </c>
      <c r="C14738" t="s">
        <v>23</v>
      </c>
      <c r="D14738" t="s">
        <v>46</v>
      </c>
      <c r="E14738">
        <v>1319842</v>
      </c>
    </row>
    <row r="14739" spans="1:5" hidden="1">
      <c r="A14739">
        <v>2013</v>
      </c>
      <c r="B14739" t="s">
        <v>103</v>
      </c>
      <c r="C14739" t="s">
        <v>23</v>
      </c>
      <c r="D14739" t="s">
        <v>47</v>
      </c>
      <c r="E14739">
        <v>48725</v>
      </c>
    </row>
    <row r="14740" spans="1:5" hidden="1">
      <c r="A14740">
        <v>2013</v>
      </c>
      <c r="B14740" t="s">
        <v>103</v>
      </c>
      <c r="C14740" t="s">
        <v>23</v>
      </c>
      <c r="D14740" t="s">
        <v>48</v>
      </c>
      <c r="E14740">
        <v>2583028</v>
      </c>
    </row>
    <row r="14741" spans="1:5" hidden="1">
      <c r="A14741">
        <v>2013</v>
      </c>
      <c r="B14741" t="s">
        <v>103</v>
      </c>
      <c r="C14741" t="s">
        <v>23</v>
      </c>
      <c r="D14741" t="s">
        <v>49</v>
      </c>
      <c r="E14741">
        <v>2292806</v>
      </c>
    </row>
    <row r="14742" spans="1:5" hidden="1">
      <c r="A14742">
        <v>2013</v>
      </c>
      <c r="B14742" t="s">
        <v>103</v>
      </c>
      <c r="C14742" t="s">
        <v>23</v>
      </c>
      <c r="D14742" t="s">
        <v>50</v>
      </c>
      <c r="E14742">
        <v>1496967</v>
      </c>
    </row>
    <row r="14743" spans="1:5" hidden="1">
      <c r="A14743">
        <v>2013</v>
      </c>
      <c r="B14743" t="s">
        <v>103</v>
      </c>
      <c r="C14743" t="s">
        <v>23</v>
      </c>
      <c r="D14743" t="s">
        <v>51</v>
      </c>
      <c r="E14743">
        <v>128574</v>
      </c>
    </row>
    <row r="14744" spans="1:5" hidden="1">
      <c r="A14744">
        <v>2013</v>
      </c>
      <c r="B14744" t="s">
        <v>103</v>
      </c>
      <c r="C14744" t="s">
        <v>23</v>
      </c>
      <c r="D14744" t="s">
        <v>52</v>
      </c>
      <c r="E14744">
        <v>632513</v>
      </c>
    </row>
    <row r="14745" spans="1:5" hidden="1">
      <c r="A14745">
        <v>2013</v>
      </c>
      <c r="B14745" t="s">
        <v>103</v>
      </c>
      <c r="C14745" t="s">
        <v>23</v>
      </c>
      <c r="D14745" t="s">
        <v>53</v>
      </c>
      <c r="E14745">
        <v>34752</v>
      </c>
    </row>
    <row r="14746" spans="1:5" hidden="1">
      <c r="A14746">
        <v>2013</v>
      </c>
      <c r="B14746" t="s">
        <v>103</v>
      </c>
      <c r="C14746" t="s">
        <v>23</v>
      </c>
      <c r="D14746" t="s">
        <v>54</v>
      </c>
      <c r="E14746">
        <v>0</v>
      </c>
    </row>
    <row r="14747" spans="1:5" hidden="1">
      <c r="A14747">
        <v>2013</v>
      </c>
      <c r="B14747" t="s">
        <v>103</v>
      </c>
      <c r="C14747" t="s">
        <v>23</v>
      </c>
      <c r="D14747" t="s">
        <v>55</v>
      </c>
      <c r="E14747">
        <v>864</v>
      </c>
    </row>
    <row r="14748" spans="1:5" hidden="1">
      <c r="A14748">
        <v>2013</v>
      </c>
      <c r="B14748" t="s">
        <v>103</v>
      </c>
      <c r="C14748" t="s">
        <v>23</v>
      </c>
      <c r="D14748" t="s">
        <v>56</v>
      </c>
      <c r="E14748">
        <v>289358</v>
      </c>
    </row>
    <row r="14749" spans="1:5" hidden="1">
      <c r="A14749">
        <v>2013</v>
      </c>
      <c r="B14749" t="s">
        <v>103</v>
      </c>
      <c r="C14749" t="s">
        <v>23</v>
      </c>
      <c r="D14749" t="s">
        <v>57</v>
      </c>
      <c r="E14749">
        <v>193837</v>
      </c>
    </row>
    <row r="14750" spans="1:5" hidden="1">
      <c r="A14750">
        <v>2013</v>
      </c>
      <c r="B14750" t="s">
        <v>103</v>
      </c>
      <c r="C14750" t="s">
        <v>23</v>
      </c>
      <c r="D14750" t="s">
        <v>58</v>
      </c>
      <c r="E14750">
        <v>95521</v>
      </c>
    </row>
    <row r="14751" spans="1:5" hidden="1">
      <c r="A14751">
        <v>2013</v>
      </c>
      <c r="B14751" t="s">
        <v>103</v>
      </c>
      <c r="C14751" t="s">
        <v>23</v>
      </c>
      <c r="D14751" t="s">
        <v>59</v>
      </c>
      <c r="E14751">
        <v>457675</v>
      </c>
    </row>
    <row r="14752" spans="1:5" hidden="1">
      <c r="A14752">
        <v>2013</v>
      </c>
      <c r="B14752" t="s">
        <v>103</v>
      </c>
      <c r="C14752" t="s">
        <v>23</v>
      </c>
      <c r="D14752" t="s">
        <v>60</v>
      </c>
      <c r="E14752">
        <v>74081</v>
      </c>
    </row>
    <row r="14753" spans="1:5" hidden="1">
      <c r="A14753">
        <v>2013</v>
      </c>
      <c r="B14753" t="s">
        <v>103</v>
      </c>
      <c r="C14753" t="s">
        <v>23</v>
      </c>
      <c r="D14753" t="s">
        <v>64</v>
      </c>
      <c r="E14753">
        <v>383593</v>
      </c>
    </row>
    <row r="14754" spans="1:5" hidden="1">
      <c r="A14754">
        <v>2013</v>
      </c>
      <c r="B14754" t="s">
        <v>103</v>
      </c>
      <c r="C14754" t="s">
        <v>23</v>
      </c>
      <c r="D14754" t="s">
        <v>66</v>
      </c>
      <c r="E14754">
        <v>0</v>
      </c>
    </row>
    <row r="14755" spans="1:5" hidden="1">
      <c r="A14755">
        <v>2013</v>
      </c>
      <c r="B14755" t="s">
        <v>103</v>
      </c>
      <c r="C14755" t="s">
        <v>23</v>
      </c>
      <c r="D14755" t="s">
        <v>67</v>
      </c>
      <c r="E14755">
        <v>0</v>
      </c>
    </row>
    <row r="14756" spans="1:5" hidden="1">
      <c r="A14756">
        <v>2013</v>
      </c>
      <c r="B14756" t="s">
        <v>103</v>
      </c>
      <c r="C14756" t="s">
        <v>23</v>
      </c>
      <c r="D14756" t="s">
        <v>68</v>
      </c>
      <c r="E14756">
        <v>0</v>
      </c>
    </row>
    <row r="14757" spans="1:5" hidden="1">
      <c r="A14757">
        <v>2013</v>
      </c>
      <c r="B14757" t="s">
        <v>103</v>
      </c>
      <c r="C14757" t="s">
        <v>23</v>
      </c>
      <c r="D14757" t="s">
        <v>70</v>
      </c>
      <c r="E14757">
        <v>0</v>
      </c>
    </row>
    <row r="14758" spans="1:5" hidden="1">
      <c r="A14758">
        <v>2013</v>
      </c>
      <c r="B14758" t="s">
        <v>103</v>
      </c>
      <c r="C14758" t="s">
        <v>23</v>
      </c>
      <c r="D14758" t="s">
        <v>71</v>
      </c>
      <c r="E14758">
        <v>859</v>
      </c>
    </row>
    <row r="14759" spans="1:5" hidden="1">
      <c r="A14759">
        <v>2013</v>
      </c>
      <c r="B14759" t="s">
        <v>103</v>
      </c>
      <c r="C14759" t="s">
        <v>23</v>
      </c>
      <c r="D14759" t="s">
        <v>72</v>
      </c>
      <c r="E14759">
        <v>2731549</v>
      </c>
    </row>
    <row r="14760" spans="1:5" hidden="1">
      <c r="A14760">
        <v>2013</v>
      </c>
      <c r="B14760" t="s">
        <v>103</v>
      </c>
      <c r="C14760" t="s">
        <v>23</v>
      </c>
      <c r="D14760" t="s">
        <v>73</v>
      </c>
      <c r="E14760">
        <v>13480039</v>
      </c>
    </row>
    <row r="14761" spans="1:5" hidden="1">
      <c r="A14761">
        <v>2013</v>
      </c>
      <c r="B14761" t="s">
        <v>103</v>
      </c>
      <c r="C14761" t="s">
        <v>23</v>
      </c>
      <c r="D14761" t="s">
        <v>74</v>
      </c>
      <c r="E14761">
        <v>13480039</v>
      </c>
    </row>
    <row r="14762" spans="1:5" hidden="1">
      <c r="A14762">
        <v>2013</v>
      </c>
      <c r="B14762" t="s">
        <v>103</v>
      </c>
      <c r="C14762" t="s">
        <v>23</v>
      </c>
      <c r="D14762" t="s">
        <v>76</v>
      </c>
      <c r="E14762">
        <v>634714</v>
      </c>
    </row>
    <row r="14763" spans="1:5" hidden="1">
      <c r="A14763">
        <v>2013</v>
      </c>
      <c r="B14763" t="s">
        <v>103</v>
      </c>
      <c r="C14763" t="s">
        <v>23</v>
      </c>
      <c r="D14763" t="s">
        <v>77</v>
      </c>
      <c r="E14763">
        <v>616300</v>
      </c>
    </row>
    <row r="14764" spans="1:5" hidden="1">
      <c r="A14764">
        <v>2013</v>
      </c>
      <c r="B14764" t="s">
        <v>103</v>
      </c>
      <c r="C14764" t="s">
        <v>23</v>
      </c>
      <c r="D14764" t="s">
        <v>78</v>
      </c>
      <c r="E14764">
        <v>632848</v>
      </c>
    </row>
    <row r="14765" spans="1:5" hidden="1">
      <c r="A14765">
        <v>2013</v>
      </c>
      <c r="B14765" t="s">
        <v>103</v>
      </c>
      <c r="C14765" t="s">
        <v>23</v>
      </c>
      <c r="D14765" t="s">
        <v>79</v>
      </c>
      <c r="E14765">
        <v>-2657</v>
      </c>
    </row>
    <row r="14766" spans="1:5" hidden="1">
      <c r="A14766">
        <v>2013</v>
      </c>
      <c r="B14766" t="s">
        <v>103</v>
      </c>
      <c r="C14766" t="s">
        <v>23</v>
      </c>
      <c r="D14766" t="s">
        <v>80</v>
      </c>
      <c r="E14766">
        <v>4523</v>
      </c>
    </row>
    <row r="14767" spans="1:5" hidden="1">
      <c r="A14767">
        <v>2013</v>
      </c>
      <c r="B14767" t="s">
        <v>103</v>
      </c>
      <c r="C14767" t="s">
        <v>81</v>
      </c>
      <c r="D14767" t="s">
        <v>24</v>
      </c>
      <c r="E14767">
        <v>9971468</v>
      </c>
    </row>
    <row r="14768" spans="1:5" hidden="1">
      <c r="A14768">
        <v>2013</v>
      </c>
      <c r="B14768" t="s">
        <v>103</v>
      </c>
      <c r="C14768" t="s">
        <v>81</v>
      </c>
      <c r="D14768" t="s">
        <v>25</v>
      </c>
      <c r="E14768">
        <v>8345927</v>
      </c>
    </row>
    <row r="14769" spans="1:5" hidden="1">
      <c r="A14769">
        <v>2013</v>
      </c>
      <c r="B14769" t="s">
        <v>103</v>
      </c>
      <c r="C14769" t="s">
        <v>81</v>
      </c>
      <c r="D14769" t="s">
        <v>26</v>
      </c>
      <c r="E14769">
        <v>1625541</v>
      </c>
    </row>
    <row r="14770" spans="1:5" hidden="1">
      <c r="A14770">
        <v>2013</v>
      </c>
      <c r="B14770" t="s">
        <v>103</v>
      </c>
      <c r="C14770" t="s">
        <v>81</v>
      </c>
      <c r="D14770" t="s">
        <v>30</v>
      </c>
      <c r="E14770">
        <v>331810</v>
      </c>
    </row>
    <row r="14771" spans="1:5" hidden="1">
      <c r="A14771">
        <v>2013</v>
      </c>
      <c r="B14771" t="s">
        <v>103</v>
      </c>
      <c r="C14771" t="s">
        <v>81</v>
      </c>
      <c r="D14771" t="s">
        <v>32</v>
      </c>
      <c r="E14771">
        <v>331810</v>
      </c>
    </row>
    <row r="14772" spans="1:5" hidden="1">
      <c r="A14772">
        <v>2013</v>
      </c>
      <c r="B14772" t="s">
        <v>103</v>
      </c>
      <c r="C14772" t="s">
        <v>81</v>
      </c>
      <c r="D14772" t="s">
        <v>33</v>
      </c>
      <c r="E14772">
        <v>1048562</v>
      </c>
    </row>
    <row r="14773" spans="1:5" hidden="1">
      <c r="A14773">
        <v>2013</v>
      </c>
      <c r="B14773" t="s">
        <v>103</v>
      </c>
      <c r="C14773" t="s">
        <v>81</v>
      </c>
      <c r="D14773" t="s">
        <v>34</v>
      </c>
      <c r="E14773">
        <v>79426</v>
      </c>
    </row>
    <row r="14774" spans="1:5" hidden="1">
      <c r="A14774">
        <v>2013</v>
      </c>
      <c r="B14774" t="s">
        <v>103</v>
      </c>
      <c r="C14774" t="s">
        <v>81</v>
      </c>
      <c r="D14774" t="s">
        <v>35</v>
      </c>
      <c r="E14774">
        <v>28971</v>
      </c>
    </row>
    <row r="14775" spans="1:5" hidden="1">
      <c r="A14775">
        <v>2013</v>
      </c>
      <c r="B14775" t="s">
        <v>103</v>
      </c>
      <c r="C14775" t="s">
        <v>81</v>
      </c>
      <c r="D14775" t="s">
        <v>36</v>
      </c>
      <c r="E14775">
        <v>883914</v>
      </c>
    </row>
    <row r="14776" spans="1:5" hidden="1">
      <c r="A14776">
        <v>2013</v>
      </c>
      <c r="B14776" t="s">
        <v>103</v>
      </c>
      <c r="C14776" t="s">
        <v>81</v>
      </c>
      <c r="D14776" t="s">
        <v>37</v>
      </c>
      <c r="E14776">
        <v>194867</v>
      </c>
    </row>
    <row r="14777" spans="1:5" hidden="1">
      <c r="A14777">
        <v>2013</v>
      </c>
      <c r="B14777" t="s">
        <v>103</v>
      </c>
      <c r="C14777" t="s">
        <v>81</v>
      </c>
      <c r="D14777" t="s">
        <v>38</v>
      </c>
      <c r="E14777">
        <v>689047</v>
      </c>
    </row>
    <row r="14778" spans="1:5" hidden="1">
      <c r="A14778">
        <v>2013</v>
      </c>
      <c r="B14778" t="s">
        <v>103</v>
      </c>
      <c r="C14778" t="s">
        <v>81</v>
      </c>
      <c r="D14778" t="s">
        <v>39</v>
      </c>
      <c r="E14778">
        <v>0</v>
      </c>
    </row>
    <row r="14779" spans="1:5" hidden="1">
      <c r="A14779">
        <v>2013</v>
      </c>
      <c r="B14779" t="s">
        <v>103</v>
      </c>
      <c r="C14779" t="s">
        <v>81</v>
      </c>
      <c r="D14779" t="s">
        <v>40</v>
      </c>
      <c r="E14779">
        <v>36245</v>
      </c>
    </row>
    <row r="14780" spans="1:5" hidden="1">
      <c r="A14780">
        <v>2013</v>
      </c>
      <c r="B14780" t="s">
        <v>103</v>
      </c>
      <c r="C14780" t="s">
        <v>81</v>
      </c>
      <c r="D14780" t="s">
        <v>41</v>
      </c>
      <c r="E14780">
        <v>1492</v>
      </c>
    </row>
    <row r="14781" spans="1:5" hidden="1">
      <c r="A14781">
        <v>2013</v>
      </c>
      <c r="B14781" t="s">
        <v>103</v>
      </c>
      <c r="C14781" t="s">
        <v>81</v>
      </c>
      <c r="D14781" t="s">
        <v>42</v>
      </c>
      <c r="E14781">
        <v>34752</v>
      </c>
    </row>
    <row r="14782" spans="1:5" hidden="1">
      <c r="A14782">
        <v>2013</v>
      </c>
      <c r="B14782" t="s">
        <v>103</v>
      </c>
      <c r="C14782" t="s">
        <v>81</v>
      </c>
      <c r="D14782" t="s">
        <v>43</v>
      </c>
      <c r="E14782">
        <v>0</v>
      </c>
    </row>
    <row r="14783" spans="1:5" hidden="1">
      <c r="A14783">
        <v>2013</v>
      </c>
      <c r="B14783" t="s">
        <v>103</v>
      </c>
      <c r="C14783" t="s">
        <v>81</v>
      </c>
      <c r="D14783" t="s">
        <v>44</v>
      </c>
      <c r="E14783">
        <v>48977</v>
      </c>
    </row>
    <row r="14784" spans="1:5" hidden="1">
      <c r="A14784">
        <v>2013</v>
      </c>
      <c r="B14784" t="s">
        <v>103</v>
      </c>
      <c r="C14784" t="s">
        <v>81</v>
      </c>
      <c r="D14784" t="s">
        <v>48</v>
      </c>
      <c r="E14784">
        <v>4589211</v>
      </c>
    </row>
    <row r="14785" spans="1:5" hidden="1">
      <c r="A14785">
        <v>2013</v>
      </c>
      <c r="B14785" t="s">
        <v>103</v>
      </c>
      <c r="C14785" t="s">
        <v>81</v>
      </c>
      <c r="D14785" t="s">
        <v>49</v>
      </c>
      <c r="E14785">
        <v>864</v>
      </c>
    </row>
    <row r="14786" spans="1:5" hidden="1">
      <c r="A14786">
        <v>2013</v>
      </c>
      <c r="B14786" t="s">
        <v>103</v>
      </c>
      <c r="C14786" t="s">
        <v>81</v>
      </c>
      <c r="D14786" t="s">
        <v>50</v>
      </c>
      <c r="E14786">
        <v>0</v>
      </c>
    </row>
    <row r="14787" spans="1:5" hidden="1">
      <c r="A14787">
        <v>2013</v>
      </c>
      <c r="B14787" t="s">
        <v>103</v>
      </c>
      <c r="C14787" t="s">
        <v>81</v>
      </c>
      <c r="D14787" t="s">
        <v>51</v>
      </c>
      <c r="E14787">
        <v>864</v>
      </c>
    </row>
    <row r="14788" spans="1:5" hidden="1">
      <c r="A14788">
        <v>2013</v>
      </c>
      <c r="B14788" t="s">
        <v>103</v>
      </c>
      <c r="C14788" t="s">
        <v>81</v>
      </c>
      <c r="D14788" t="s">
        <v>52</v>
      </c>
      <c r="E14788">
        <v>0</v>
      </c>
    </row>
    <row r="14789" spans="1:5" hidden="1">
      <c r="A14789">
        <v>2013</v>
      </c>
      <c r="B14789" t="s">
        <v>103</v>
      </c>
      <c r="C14789" t="s">
        <v>81</v>
      </c>
      <c r="D14789" t="s">
        <v>53</v>
      </c>
      <c r="E14789">
        <v>0</v>
      </c>
    </row>
    <row r="14790" spans="1:5" hidden="1">
      <c r="A14790">
        <v>2013</v>
      </c>
      <c r="B14790" t="s">
        <v>103</v>
      </c>
      <c r="C14790" t="s">
        <v>81</v>
      </c>
      <c r="D14790" t="s">
        <v>54</v>
      </c>
      <c r="E14790">
        <v>0</v>
      </c>
    </row>
    <row r="14791" spans="1:5" hidden="1">
      <c r="A14791">
        <v>2013</v>
      </c>
      <c r="B14791" t="s">
        <v>103</v>
      </c>
      <c r="C14791" t="s">
        <v>81</v>
      </c>
      <c r="D14791" t="s">
        <v>55</v>
      </c>
      <c r="E14791">
        <v>2527345</v>
      </c>
    </row>
    <row r="14792" spans="1:5" hidden="1">
      <c r="A14792">
        <v>2013</v>
      </c>
      <c r="B14792" t="s">
        <v>103</v>
      </c>
      <c r="C14792" t="s">
        <v>81</v>
      </c>
      <c r="D14792" t="s">
        <v>56</v>
      </c>
      <c r="E14792">
        <v>2061002</v>
      </c>
    </row>
    <row r="14793" spans="1:5" hidden="1">
      <c r="A14793">
        <v>2013</v>
      </c>
      <c r="B14793" t="s">
        <v>103</v>
      </c>
      <c r="C14793" t="s">
        <v>81</v>
      </c>
      <c r="D14793" t="s">
        <v>57</v>
      </c>
      <c r="E14793">
        <v>1721079</v>
      </c>
    </row>
    <row r="14794" spans="1:5" hidden="1">
      <c r="A14794">
        <v>2013</v>
      </c>
      <c r="B14794" t="s">
        <v>103</v>
      </c>
      <c r="C14794" t="s">
        <v>81</v>
      </c>
      <c r="D14794" t="s">
        <v>58</v>
      </c>
      <c r="E14794">
        <v>339923</v>
      </c>
    </row>
    <row r="14795" spans="1:5" hidden="1">
      <c r="A14795">
        <v>2013</v>
      </c>
      <c r="B14795" t="s">
        <v>103</v>
      </c>
      <c r="C14795" t="s">
        <v>81</v>
      </c>
      <c r="D14795" t="s">
        <v>59</v>
      </c>
      <c r="E14795">
        <v>1353198</v>
      </c>
    </row>
    <row r="14796" spans="1:5" hidden="1">
      <c r="A14796">
        <v>2013</v>
      </c>
      <c r="B14796" t="s">
        <v>103</v>
      </c>
      <c r="C14796" t="s">
        <v>81</v>
      </c>
      <c r="D14796" t="s">
        <v>61</v>
      </c>
      <c r="E14796">
        <v>74051</v>
      </c>
    </row>
    <row r="14797" spans="1:5" hidden="1">
      <c r="A14797">
        <v>2013</v>
      </c>
      <c r="B14797" t="s">
        <v>103</v>
      </c>
      <c r="C14797" t="s">
        <v>81</v>
      </c>
      <c r="D14797" t="s">
        <v>64</v>
      </c>
      <c r="E14797">
        <v>1279147</v>
      </c>
    </row>
    <row r="14798" spans="1:5" hidden="1">
      <c r="A14798">
        <v>2013</v>
      </c>
      <c r="B14798" t="s">
        <v>103</v>
      </c>
      <c r="C14798" t="s">
        <v>81</v>
      </c>
      <c r="D14798" t="s">
        <v>66</v>
      </c>
      <c r="E14798">
        <v>230966</v>
      </c>
    </row>
    <row r="14799" spans="1:5" hidden="1">
      <c r="A14799">
        <v>2013</v>
      </c>
      <c r="B14799" t="s">
        <v>103</v>
      </c>
      <c r="C14799" t="s">
        <v>81</v>
      </c>
      <c r="D14799" t="s">
        <v>67</v>
      </c>
      <c r="E14799">
        <v>0</v>
      </c>
    </row>
    <row r="14800" spans="1:5" hidden="1">
      <c r="A14800">
        <v>2013</v>
      </c>
      <c r="B14800" t="s">
        <v>103</v>
      </c>
      <c r="C14800" t="s">
        <v>81</v>
      </c>
      <c r="D14800" t="s">
        <v>69</v>
      </c>
      <c r="E14800">
        <v>0</v>
      </c>
    </row>
    <row r="14801" spans="1:6" hidden="1">
      <c r="A14801">
        <v>2013</v>
      </c>
      <c r="B14801" t="s">
        <v>103</v>
      </c>
      <c r="C14801" t="s">
        <v>81</v>
      </c>
      <c r="D14801" t="s">
        <v>70</v>
      </c>
      <c r="E14801">
        <v>0</v>
      </c>
    </row>
    <row r="14802" spans="1:6" hidden="1">
      <c r="A14802">
        <v>2013</v>
      </c>
      <c r="B14802" t="s">
        <v>103</v>
      </c>
      <c r="C14802" t="s">
        <v>81</v>
      </c>
      <c r="D14802" t="s">
        <v>86</v>
      </c>
      <c r="E14802">
        <v>4730536</v>
      </c>
    </row>
    <row r="14803" spans="1:6" hidden="1">
      <c r="A14803">
        <v>2013</v>
      </c>
      <c r="B14803" t="s">
        <v>103</v>
      </c>
      <c r="C14803" t="s">
        <v>81</v>
      </c>
      <c r="D14803" t="s">
        <v>87</v>
      </c>
      <c r="E14803">
        <v>2821083</v>
      </c>
    </row>
    <row r="14804" spans="1:6" hidden="1">
      <c r="A14804">
        <v>2013</v>
      </c>
      <c r="B14804" t="s">
        <v>103</v>
      </c>
      <c r="C14804" t="s">
        <v>81</v>
      </c>
      <c r="D14804" t="s">
        <v>88</v>
      </c>
      <c r="E14804">
        <v>1715615</v>
      </c>
    </row>
    <row r="14805" spans="1:6" hidden="1">
      <c r="A14805">
        <v>2013</v>
      </c>
      <c r="B14805" t="s">
        <v>103</v>
      </c>
      <c r="C14805" t="s">
        <v>81</v>
      </c>
      <c r="D14805" t="s">
        <v>89</v>
      </c>
      <c r="E14805">
        <v>193837</v>
      </c>
    </row>
    <row r="14806" spans="1:6" hidden="1">
      <c r="A14806">
        <v>2013</v>
      </c>
      <c r="B14806" t="s">
        <v>103</v>
      </c>
      <c r="C14806" t="s">
        <v>81</v>
      </c>
      <c r="D14806" t="s">
        <v>77</v>
      </c>
      <c r="E14806">
        <v>616300</v>
      </c>
    </row>
    <row r="14807" spans="1:6" hidden="1">
      <c r="A14807">
        <v>2013</v>
      </c>
      <c r="B14807" t="s">
        <v>104</v>
      </c>
      <c r="C14807" t="s">
        <v>7</v>
      </c>
      <c r="D14807" t="s">
        <v>263</v>
      </c>
      <c r="E14807">
        <v>20721</v>
      </c>
    </row>
    <row r="14808" spans="1:6" hidden="1">
      <c r="A14808">
        <v>2013</v>
      </c>
      <c r="B14808" t="s">
        <v>104</v>
      </c>
      <c r="C14808" t="s">
        <v>7</v>
      </c>
      <c r="D14808" t="s">
        <v>8</v>
      </c>
      <c r="E14808">
        <v>0</v>
      </c>
      <c r="F14808">
        <v>20</v>
      </c>
    </row>
    <row r="14809" spans="1:6" hidden="1">
      <c r="A14809">
        <v>2013</v>
      </c>
      <c r="B14809" t="s">
        <v>104</v>
      </c>
      <c r="C14809" t="s">
        <v>7</v>
      </c>
      <c r="D14809" t="s">
        <v>9</v>
      </c>
      <c r="E14809">
        <v>0</v>
      </c>
      <c r="F14809">
        <v>20</v>
      </c>
    </row>
    <row r="14810" spans="1:6" hidden="1">
      <c r="A14810">
        <v>2013</v>
      </c>
      <c r="B14810" t="s">
        <v>104</v>
      </c>
      <c r="C14810" t="s">
        <v>10</v>
      </c>
      <c r="D14810" t="s">
        <v>11</v>
      </c>
      <c r="E14810">
        <v>40956</v>
      </c>
    </row>
    <row r="14811" spans="1:6" hidden="1">
      <c r="A14811">
        <v>2013</v>
      </c>
      <c r="B14811" t="s">
        <v>104</v>
      </c>
      <c r="C14811" t="s">
        <v>10</v>
      </c>
      <c r="D14811" t="s">
        <v>91</v>
      </c>
      <c r="E14811">
        <v>89495</v>
      </c>
    </row>
    <row r="14812" spans="1:6" hidden="1">
      <c r="A14812">
        <v>2013</v>
      </c>
      <c r="B14812" t="s">
        <v>104</v>
      </c>
      <c r="C14812" t="s">
        <v>10</v>
      </c>
      <c r="D14812" t="s">
        <v>92</v>
      </c>
      <c r="E14812">
        <v>68101</v>
      </c>
    </row>
    <row r="14813" spans="1:6" hidden="1">
      <c r="A14813">
        <v>2013</v>
      </c>
      <c r="B14813" t="s">
        <v>104</v>
      </c>
      <c r="C14813" t="s">
        <v>10</v>
      </c>
      <c r="D14813" t="s">
        <v>14</v>
      </c>
      <c r="E14813">
        <v>21394</v>
      </c>
    </row>
    <row r="14814" spans="1:6" hidden="1">
      <c r="A14814">
        <v>2013</v>
      </c>
      <c r="B14814" t="s">
        <v>104</v>
      </c>
      <c r="C14814" t="s">
        <v>10</v>
      </c>
      <c r="D14814" t="s">
        <v>17</v>
      </c>
      <c r="E14814">
        <v>0</v>
      </c>
      <c r="F14814">
        <v>20</v>
      </c>
    </row>
    <row r="14815" spans="1:6" hidden="1">
      <c r="A14815">
        <v>2013</v>
      </c>
      <c r="B14815" t="s">
        <v>104</v>
      </c>
      <c r="C14815" t="s">
        <v>10</v>
      </c>
      <c r="D14815" t="s">
        <v>18</v>
      </c>
      <c r="E14815">
        <v>22024</v>
      </c>
    </row>
    <row r="14816" spans="1:6" hidden="1">
      <c r="A14816">
        <v>2013</v>
      </c>
      <c r="B14816" t="s">
        <v>104</v>
      </c>
      <c r="C14816" t="s">
        <v>10</v>
      </c>
      <c r="D14816" t="s">
        <v>19</v>
      </c>
      <c r="E14816">
        <v>351709</v>
      </c>
    </row>
    <row r="14817" spans="1:5" hidden="1">
      <c r="A14817">
        <v>2013</v>
      </c>
      <c r="B14817" t="s">
        <v>104</v>
      </c>
      <c r="C14817" t="s">
        <v>10</v>
      </c>
      <c r="D14817" t="s">
        <v>20</v>
      </c>
      <c r="E14817">
        <v>62351</v>
      </c>
    </row>
    <row r="14818" spans="1:5" hidden="1">
      <c r="A14818">
        <v>2013</v>
      </c>
      <c r="B14818" t="s">
        <v>104</v>
      </c>
      <c r="C14818" t="s">
        <v>10</v>
      </c>
      <c r="D14818" t="s">
        <v>21</v>
      </c>
      <c r="E14818">
        <v>62351</v>
      </c>
    </row>
    <row r="14819" spans="1:5" hidden="1">
      <c r="A14819">
        <v>2013</v>
      </c>
      <c r="B14819" t="s">
        <v>104</v>
      </c>
      <c r="C14819" t="s">
        <v>10</v>
      </c>
      <c r="D14819" t="s">
        <v>22</v>
      </c>
      <c r="E14819">
        <v>41721</v>
      </c>
    </row>
    <row r="14820" spans="1:5" hidden="1">
      <c r="A14820">
        <v>2013</v>
      </c>
      <c r="B14820" t="s">
        <v>104</v>
      </c>
      <c r="C14820" t="s">
        <v>23</v>
      </c>
      <c r="D14820" t="s">
        <v>24</v>
      </c>
      <c r="E14820">
        <v>66336</v>
      </c>
    </row>
    <row r="14821" spans="1:5" hidden="1">
      <c r="A14821">
        <v>2013</v>
      </c>
      <c r="B14821" t="s">
        <v>104</v>
      </c>
      <c r="C14821" t="s">
        <v>23</v>
      </c>
      <c r="D14821" t="s">
        <v>25</v>
      </c>
      <c r="E14821">
        <v>53591</v>
      </c>
    </row>
    <row r="14822" spans="1:5" hidden="1">
      <c r="A14822">
        <v>2013</v>
      </c>
      <c r="B14822" t="s">
        <v>104</v>
      </c>
      <c r="C14822" t="s">
        <v>23</v>
      </c>
      <c r="D14822" t="s">
        <v>26</v>
      </c>
      <c r="E14822">
        <v>12745</v>
      </c>
    </row>
    <row r="14823" spans="1:5" hidden="1">
      <c r="A14823">
        <v>2013</v>
      </c>
      <c r="B14823" t="s">
        <v>104</v>
      </c>
      <c r="C14823" t="s">
        <v>23</v>
      </c>
      <c r="D14823" t="s">
        <v>27</v>
      </c>
      <c r="E14823">
        <v>1765</v>
      </c>
    </row>
    <row r="14824" spans="1:5" hidden="1">
      <c r="A14824">
        <v>2013</v>
      </c>
      <c r="B14824" t="s">
        <v>104</v>
      </c>
      <c r="C14824" t="s">
        <v>23</v>
      </c>
      <c r="D14824" t="s">
        <v>29</v>
      </c>
      <c r="E14824">
        <v>1765</v>
      </c>
    </row>
    <row r="14825" spans="1:5" hidden="1">
      <c r="A14825">
        <v>2013</v>
      </c>
      <c r="B14825" t="s">
        <v>104</v>
      </c>
      <c r="C14825" t="s">
        <v>23</v>
      </c>
      <c r="D14825" t="s">
        <v>33</v>
      </c>
      <c r="E14825">
        <v>763</v>
      </c>
    </row>
    <row r="14826" spans="1:5" hidden="1">
      <c r="A14826">
        <v>2013</v>
      </c>
      <c r="B14826" t="s">
        <v>104</v>
      </c>
      <c r="C14826" t="s">
        <v>23</v>
      </c>
      <c r="D14826" t="s">
        <v>34</v>
      </c>
      <c r="E14826">
        <v>763</v>
      </c>
    </row>
    <row r="14827" spans="1:5" hidden="1">
      <c r="A14827">
        <v>2013</v>
      </c>
      <c r="B14827" t="s">
        <v>104</v>
      </c>
      <c r="C14827" t="s">
        <v>23</v>
      </c>
      <c r="D14827" t="s">
        <v>35</v>
      </c>
      <c r="E14827">
        <v>1421</v>
      </c>
    </row>
    <row r="14828" spans="1:5" hidden="1">
      <c r="A14828">
        <v>2013</v>
      </c>
      <c r="B14828" t="s">
        <v>104</v>
      </c>
      <c r="C14828" t="s">
        <v>23</v>
      </c>
      <c r="D14828" t="s">
        <v>39</v>
      </c>
      <c r="E14828">
        <v>0</v>
      </c>
    </row>
    <row r="14829" spans="1:5" hidden="1">
      <c r="A14829">
        <v>2013</v>
      </c>
      <c r="B14829" t="s">
        <v>104</v>
      </c>
      <c r="C14829" t="s">
        <v>23</v>
      </c>
      <c r="D14829" t="s">
        <v>40</v>
      </c>
      <c r="E14829">
        <v>0</v>
      </c>
    </row>
    <row r="14830" spans="1:5" hidden="1">
      <c r="A14830">
        <v>2013</v>
      </c>
      <c r="B14830" t="s">
        <v>104</v>
      </c>
      <c r="C14830" t="s">
        <v>23</v>
      </c>
      <c r="D14830" t="s">
        <v>41</v>
      </c>
      <c r="E14830">
        <v>0</v>
      </c>
    </row>
    <row r="14831" spans="1:5" hidden="1">
      <c r="A14831">
        <v>2013</v>
      </c>
      <c r="B14831" t="s">
        <v>104</v>
      </c>
      <c r="C14831" t="s">
        <v>23</v>
      </c>
      <c r="D14831" t="s">
        <v>42</v>
      </c>
      <c r="E14831">
        <v>0</v>
      </c>
    </row>
    <row r="14832" spans="1:5" hidden="1">
      <c r="A14832">
        <v>2013</v>
      </c>
      <c r="B14832" t="s">
        <v>104</v>
      </c>
      <c r="C14832" t="s">
        <v>23</v>
      </c>
      <c r="D14832" t="s">
        <v>43</v>
      </c>
      <c r="E14832">
        <v>0</v>
      </c>
    </row>
    <row r="14833" spans="1:5" hidden="1">
      <c r="A14833">
        <v>2013</v>
      </c>
      <c r="B14833" t="s">
        <v>104</v>
      </c>
      <c r="C14833" t="s">
        <v>23</v>
      </c>
      <c r="D14833" t="s">
        <v>44</v>
      </c>
      <c r="E14833">
        <v>0</v>
      </c>
    </row>
    <row r="14834" spans="1:5" hidden="1">
      <c r="A14834">
        <v>2013</v>
      </c>
      <c r="B14834" t="s">
        <v>104</v>
      </c>
      <c r="C14834" t="s">
        <v>23</v>
      </c>
      <c r="D14834" t="s">
        <v>45</v>
      </c>
      <c r="E14834">
        <v>0</v>
      </c>
    </row>
    <row r="14835" spans="1:5" hidden="1">
      <c r="A14835">
        <v>2013</v>
      </c>
      <c r="B14835" t="s">
        <v>104</v>
      </c>
      <c r="C14835" t="s">
        <v>23</v>
      </c>
      <c r="D14835" t="s">
        <v>46</v>
      </c>
      <c r="E14835">
        <v>0</v>
      </c>
    </row>
    <row r="14836" spans="1:5" hidden="1">
      <c r="A14836">
        <v>2013</v>
      </c>
      <c r="B14836" t="s">
        <v>104</v>
      </c>
      <c r="C14836" t="s">
        <v>23</v>
      </c>
      <c r="D14836" t="s">
        <v>47</v>
      </c>
      <c r="E14836">
        <v>0</v>
      </c>
    </row>
    <row r="14837" spans="1:5" hidden="1">
      <c r="A14837">
        <v>2013</v>
      </c>
      <c r="B14837" t="s">
        <v>104</v>
      </c>
      <c r="C14837" t="s">
        <v>23</v>
      </c>
      <c r="D14837" t="s">
        <v>48</v>
      </c>
      <c r="E14837">
        <v>289664</v>
      </c>
    </row>
    <row r="14838" spans="1:5" hidden="1">
      <c r="A14838">
        <v>2013</v>
      </c>
      <c r="B14838" t="s">
        <v>104</v>
      </c>
      <c r="C14838" t="s">
        <v>23</v>
      </c>
      <c r="D14838" t="s">
        <v>55</v>
      </c>
      <c r="E14838">
        <v>306</v>
      </c>
    </row>
    <row r="14839" spans="1:5" hidden="1">
      <c r="A14839">
        <v>2013</v>
      </c>
      <c r="B14839" t="s">
        <v>104</v>
      </c>
      <c r="C14839" t="s">
        <v>23</v>
      </c>
      <c r="D14839" t="s">
        <v>56</v>
      </c>
      <c r="E14839">
        <v>289358</v>
      </c>
    </row>
    <row r="14840" spans="1:5" hidden="1">
      <c r="A14840">
        <v>2013</v>
      </c>
      <c r="B14840" t="s">
        <v>104</v>
      </c>
      <c r="C14840" t="s">
        <v>23</v>
      </c>
      <c r="D14840" t="s">
        <v>57</v>
      </c>
      <c r="E14840">
        <v>193837</v>
      </c>
    </row>
    <row r="14841" spans="1:5" hidden="1">
      <c r="A14841">
        <v>2013</v>
      </c>
      <c r="B14841" t="s">
        <v>104</v>
      </c>
      <c r="C14841" t="s">
        <v>23</v>
      </c>
      <c r="D14841" t="s">
        <v>58</v>
      </c>
      <c r="E14841">
        <v>95521</v>
      </c>
    </row>
    <row r="14842" spans="1:5" hidden="1">
      <c r="A14842">
        <v>2013</v>
      </c>
      <c r="B14842" t="s">
        <v>104</v>
      </c>
      <c r="C14842" t="s">
        <v>23</v>
      </c>
      <c r="D14842" t="s">
        <v>59</v>
      </c>
      <c r="E14842">
        <v>19209</v>
      </c>
    </row>
    <row r="14843" spans="1:5" hidden="1">
      <c r="A14843">
        <v>2013</v>
      </c>
      <c r="B14843" t="s">
        <v>104</v>
      </c>
      <c r="C14843" t="s">
        <v>23</v>
      </c>
      <c r="D14843" t="s">
        <v>60</v>
      </c>
      <c r="E14843">
        <v>0</v>
      </c>
    </row>
    <row r="14844" spans="1:5" hidden="1">
      <c r="A14844">
        <v>2013</v>
      </c>
      <c r="B14844" t="s">
        <v>104</v>
      </c>
      <c r="C14844" t="s">
        <v>23</v>
      </c>
      <c r="D14844" t="s">
        <v>64</v>
      </c>
      <c r="E14844">
        <v>19209</v>
      </c>
    </row>
    <row r="14845" spans="1:5" hidden="1">
      <c r="A14845">
        <v>2013</v>
      </c>
      <c r="B14845" t="s">
        <v>104</v>
      </c>
      <c r="C14845" t="s">
        <v>23</v>
      </c>
      <c r="D14845" t="s">
        <v>66</v>
      </c>
      <c r="E14845">
        <v>0</v>
      </c>
    </row>
    <row r="14846" spans="1:5" hidden="1">
      <c r="A14846">
        <v>2013</v>
      </c>
      <c r="B14846" t="s">
        <v>104</v>
      </c>
      <c r="C14846" t="s">
        <v>23</v>
      </c>
      <c r="D14846" t="s">
        <v>67</v>
      </c>
      <c r="E14846">
        <v>0</v>
      </c>
    </row>
    <row r="14847" spans="1:5" hidden="1">
      <c r="A14847">
        <v>2013</v>
      </c>
      <c r="B14847" t="s">
        <v>104</v>
      </c>
      <c r="C14847" t="s">
        <v>23</v>
      </c>
      <c r="D14847" t="s">
        <v>68</v>
      </c>
      <c r="E14847">
        <v>0</v>
      </c>
    </row>
    <row r="14848" spans="1:5" hidden="1">
      <c r="A14848">
        <v>2013</v>
      </c>
      <c r="B14848" t="s">
        <v>104</v>
      </c>
      <c r="C14848" t="s">
        <v>23</v>
      </c>
      <c r="D14848" t="s">
        <v>70</v>
      </c>
      <c r="E14848">
        <v>0</v>
      </c>
    </row>
    <row r="14849" spans="1:5" hidden="1">
      <c r="A14849">
        <v>2013</v>
      </c>
      <c r="B14849" t="s">
        <v>104</v>
      </c>
      <c r="C14849" t="s">
        <v>23</v>
      </c>
      <c r="D14849" t="s">
        <v>71</v>
      </c>
      <c r="E14849">
        <v>269</v>
      </c>
    </row>
    <row r="14850" spans="1:5" hidden="1">
      <c r="A14850">
        <v>2013</v>
      </c>
      <c r="B14850" t="s">
        <v>104</v>
      </c>
      <c r="C14850" t="s">
        <v>23</v>
      </c>
      <c r="D14850" t="s">
        <v>72</v>
      </c>
      <c r="E14850">
        <v>147599</v>
      </c>
    </row>
    <row r="14851" spans="1:5" hidden="1">
      <c r="A14851">
        <v>2013</v>
      </c>
      <c r="B14851" t="s">
        <v>104</v>
      </c>
      <c r="C14851" t="s">
        <v>23</v>
      </c>
      <c r="D14851" t="s">
        <v>73</v>
      </c>
      <c r="E14851">
        <v>289358</v>
      </c>
    </row>
    <row r="14852" spans="1:5" hidden="1">
      <c r="A14852">
        <v>2013</v>
      </c>
      <c r="B14852" t="s">
        <v>104</v>
      </c>
      <c r="C14852" t="s">
        <v>23</v>
      </c>
      <c r="D14852" t="s">
        <v>74</v>
      </c>
      <c r="E14852">
        <v>289358</v>
      </c>
    </row>
    <row r="14853" spans="1:5" hidden="1">
      <c r="A14853">
        <v>2013</v>
      </c>
      <c r="B14853" t="s">
        <v>104</v>
      </c>
      <c r="C14853" t="s">
        <v>23</v>
      </c>
      <c r="D14853" t="s">
        <v>76</v>
      </c>
      <c r="E14853">
        <v>20360</v>
      </c>
    </row>
    <row r="14854" spans="1:5" hidden="1">
      <c r="A14854">
        <v>2013</v>
      </c>
      <c r="B14854" t="s">
        <v>104</v>
      </c>
      <c r="C14854" t="s">
        <v>23</v>
      </c>
      <c r="D14854" t="s">
        <v>77</v>
      </c>
      <c r="E14854">
        <v>21394</v>
      </c>
    </row>
    <row r="14855" spans="1:5" hidden="1">
      <c r="A14855">
        <v>2013</v>
      </c>
      <c r="B14855" t="s">
        <v>104</v>
      </c>
      <c r="C14855" t="s">
        <v>23</v>
      </c>
      <c r="D14855" t="s">
        <v>78</v>
      </c>
      <c r="E14855">
        <v>19265</v>
      </c>
    </row>
    <row r="14856" spans="1:5" hidden="1">
      <c r="A14856">
        <v>2013</v>
      </c>
      <c r="B14856" t="s">
        <v>104</v>
      </c>
      <c r="C14856" t="s">
        <v>23</v>
      </c>
      <c r="D14856" t="s">
        <v>79</v>
      </c>
      <c r="E14856">
        <v>1095</v>
      </c>
    </row>
    <row r="14857" spans="1:5" hidden="1">
      <c r="A14857">
        <v>2013</v>
      </c>
      <c r="B14857" t="s">
        <v>104</v>
      </c>
      <c r="C14857" t="s">
        <v>23</v>
      </c>
      <c r="D14857" t="s">
        <v>80</v>
      </c>
      <c r="E14857">
        <v>0</v>
      </c>
    </row>
    <row r="14858" spans="1:5" hidden="1">
      <c r="A14858">
        <v>2013</v>
      </c>
      <c r="B14858" t="s">
        <v>104</v>
      </c>
      <c r="C14858" t="s">
        <v>81</v>
      </c>
      <c r="D14858" t="s">
        <v>30</v>
      </c>
      <c r="E14858">
        <v>0</v>
      </c>
    </row>
    <row r="14859" spans="1:5" hidden="1">
      <c r="A14859">
        <v>2013</v>
      </c>
      <c r="B14859" t="s">
        <v>104</v>
      </c>
      <c r="C14859" t="s">
        <v>81</v>
      </c>
      <c r="D14859" t="s">
        <v>32</v>
      </c>
      <c r="E14859">
        <v>0</v>
      </c>
    </row>
    <row r="14860" spans="1:5" hidden="1">
      <c r="A14860">
        <v>2013</v>
      </c>
      <c r="B14860" t="s">
        <v>104</v>
      </c>
      <c r="C14860" t="s">
        <v>81</v>
      </c>
      <c r="D14860" t="s">
        <v>33</v>
      </c>
      <c r="E14860">
        <v>1393</v>
      </c>
    </row>
    <row r="14861" spans="1:5" hidden="1">
      <c r="A14861">
        <v>2013</v>
      </c>
      <c r="B14861" t="s">
        <v>104</v>
      </c>
      <c r="C14861" t="s">
        <v>81</v>
      </c>
      <c r="D14861" t="s">
        <v>34</v>
      </c>
      <c r="E14861">
        <v>1393</v>
      </c>
    </row>
    <row r="14862" spans="1:5" hidden="1">
      <c r="A14862">
        <v>2013</v>
      </c>
      <c r="B14862" t="s">
        <v>104</v>
      </c>
      <c r="C14862" t="s">
        <v>81</v>
      </c>
      <c r="D14862" t="s">
        <v>35</v>
      </c>
      <c r="E14862">
        <v>489</v>
      </c>
    </row>
    <row r="14863" spans="1:5" hidden="1">
      <c r="A14863">
        <v>2013</v>
      </c>
      <c r="B14863" t="s">
        <v>104</v>
      </c>
      <c r="C14863" t="s">
        <v>81</v>
      </c>
      <c r="D14863" t="s">
        <v>36</v>
      </c>
      <c r="E14863">
        <v>0</v>
      </c>
    </row>
    <row r="14864" spans="1:5" hidden="1">
      <c r="A14864">
        <v>2013</v>
      </c>
      <c r="B14864" t="s">
        <v>104</v>
      </c>
      <c r="C14864" t="s">
        <v>81</v>
      </c>
      <c r="D14864" t="s">
        <v>37</v>
      </c>
      <c r="E14864">
        <v>0</v>
      </c>
    </row>
    <row r="14865" spans="1:5" hidden="1">
      <c r="A14865">
        <v>2013</v>
      </c>
      <c r="B14865" t="s">
        <v>104</v>
      </c>
      <c r="C14865" t="s">
        <v>81</v>
      </c>
      <c r="D14865" t="s">
        <v>38</v>
      </c>
      <c r="E14865">
        <v>0</v>
      </c>
    </row>
    <row r="14866" spans="1:5" hidden="1">
      <c r="A14866">
        <v>2013</v>
      </c>
      <c r="B14866" t="s">
        <v>104</v>
      </c>
      <c r="C14866" t="s">
        <v>81</v>
      </c>
      <c r="D14866" t="s">
        <v>39</v>
      </c>
      <c r="E14866">
        <v>0</v>
      </c>
    </row>
    <row r="14867" spans="1:5" hidden="1">
      <c r="A14867">
        <v>2013</v>
      </c>
      <c r="B14867" t="s">
        <v>104</v>
      </c>
      <c r="C14867" t="s">
        <v>81</v>
      </c>
      <c r="D14867" t="s">
        <v>40</v>
      </c>
      <c r="E14867">
        <v>0</v>
      </c>
    </row>
    <row r="14868" spans="1:5" hidden="1">
      <c r="A14868">
        <v>2013</v>
      </c>
      <c r="B14868" t="s">
        <v>104</v>
      </c>
      <c r="C14868" t="s">
        <v>81</v>
      </c>
      <c r="D14868" t="s">
        <v>41</v>
      </c>
      <c r="E14868">
        <v>0</v>
      </c>
    </row>
    <row r="14869" spans="1:5" hidden="1">
      <c r="A14869">
        <v>2013</v>
      </c>
      <c r="B14869" t="s">
        <v>104</v>
      </c>
      <c r="C14869" t="s">
        <v>81</v>
      </c>
      <c r="D14869" t="s">
        <v>42</v>
      </c>
      <c r="E14869">
        <v>0</v>
      </c>
    </row>
    <row r="14870" spans="1:5" hidden="1">
      <c r="A14870">
        <v>2013</v>
      </c>
      <c r="B14870" t="s">
        <v>104</v>
      </c>
      <c r="C14870" t="s">
        <v>81</v>
      </c>
      <c r="D14870" t="s">
        <v>43</v>
      </c>
      <c r="E14870">
        <v>0</v>
      </c>
    </row>
    <row r="14871" spans="1:5" hidden="1">
      <c r="A14871">
        <v>2013</v>
      </c>
      <c r="B14871" t="s">
        <v>104</v>
      </c>
      <c r="C14871" t="s">
        <v>81</v>
      </c>
      <c r="D14871" t="s">
        <v>44</v>
      </c>
      <c r="E14871">
        <v>0</v>
      </c>
    </row>
    <row r="14872" spans="1:5" hidden="1">
      <c r="A14872">
        <v>2013</v>
      </c>
      <c r="B14872" t="s">
        <v>104</v>
      </c>
      <c r="C14872" t="s">
        <v>81</v>
      </c>
      <c r="D14872" t="s">
        <v>48</v>
      </c>
      <c r="E14872">
        <v>306</v>
      </c>
    </row>
    <row r="14873" spans="1:5" hidden="1">
      <c r="A14873">
        <v>2013</v>
      </c>
      <c r="B14873" t="s">
        <v>104</v>
      </c>
      <c r="C14873" t="s">
        <v>81</v>
      </c>
      <c r="D14873" t="s">
        <v>49</v>
      </c>
      <c r="E14873">
        <v>306</v>
      </c>
    </row>
    <row r="14874" spans="1:5" hidden="1">
      <c r="A14874">
        <v>2013</v>
      </c>
      <c r="B14874" t="s">
        <v>104</v>
      </c>
      <c r="C14874" t="s">
        <v>81</v>
      </c>
      <c r="D14874" t="s">
        <v>50</v>
      </c>
      <c r="E14874">
        <v>0</v>
      </c>
    </row>
    <row r="14875" spans="1:5" hidden="1">
      <c r="A14875">
        <v>2013</v>
      </c>
      <c r="B14875" t="s">
        <v>104</v>
      </c>
      <c r="C14875" t="s">
        <v>81</v>
      </c>
      <c r="D14875" t="s">
        <v>51</v>
      </c>
      <c r="E14875">
        <v>306</v>
      </c>
    </row>
    <row r="14876" spans="1:5" hidden="1">
      <c r="A14876">
        <v>2013</v>
      </c>
      <c r="B14876" t="s">
        <v>104</v>
      </c>
      <c r="C14876" t="s">
        <v>81</v>
      </c>
      <c r="D14876" t="s">
        <v>52</v>
      </c>
      <c r="E14876">
        <v>0</v>
      </c>
    </row>
    <row r="14877" spans="1:5" hidden="1">
      <c r="A14877">
        <v>2013</v>
      </c>
      <c r="B14877" t="s">
        <v>104</v>
      </c>
      <c r="C14877" t="s">
        <v>81</v>
      </c>
      <c r="D14877" t="s">
        <v>53</v>
      </c>
      <c r="E14877">
        <v>0</v>
      </c>
    </row>
    <row r="14878" spans="1:5" hidden="1">
      <c r="A14878">
        <v>2013</v>
      </c>
      <c r="B14878" t="s">
        <v>104</v>
      </c>
      <c r="C14878" t="s">
        <v>81</v>
      </c>
      <c r="D14878" t="s">
        <v>54</v>
      </c>
      <c r="E14878">
        <v>0</v>
      </c>
    </row>
    <row r="14879" spans="1:5" hidden="1">
      <c r="A14879">
        <v>2013</v>
      </c>
      <c r="B14879" t="s">
        <v>104</v>
      </c>
      <c r="C14879" t="s">
        <v>81</v>
      </c>
      <c r="D14879" t="s">
        <v>59</v>
      </c>
      <c r="E14879">
        <v>348893</v>
      </c>
    </row>
    <row r="14880" spans="1:5" hidden="1">
      <c r="A14880">
        <v>2013</v>
      </c>
      <c r="B14880" t="s">
        <v>104</v>
      </c>
      <c r="C14880" t="s">
        <v>81</v>
      </c>
      <c r="D14880" t="s">
        <v>61</v>
      </c>
      <c r="E14880">
        <v>0</v>
      </c>
    </row>
    <row r="14881" spans="1:5" hidden="1">
      <c r="A14881">
        <v>2013</v>
      </c>
      <c r="B14881" t="s">
        <v>104</v>
      </c>
      <c r="C14881" t="s">
        <v>81</v>
      </c>
      <c r="D14881" t="s">
        <v>64</v>
      </c>
      <c r="E14881">
        <v>348893</v>
      </c>
    </row>
    <row r="14882" spans="1:5" hidden="1">
      <c r="A14882">
        <v>2013</v>
      </c>
      <c r="B14882" t="s">
        <v>104</v>
      </c>
      <c r="C14882" t="s">
        <v>81</v>
      </c>
      <c r="D14882" t="s">
        <v>67</v>
      </c>
      <c r="E14882">
        <v>0</v>
      </c>
    </row>
    <row r="14883" spans="1:5" hidden="1">
      <c r="A14883">
        <v>2013</v>
      </c>
      <c r="B14883" t="s">
        <v>104</v>
      </c>
      <c r="C14883" t="s">
        <v>81</v>
      </c>
      <c r="D14883" t="s">
        <v>69</v>
      </c>
      <c r="E14883">
        <v>0</v>
      </c>
    </row>
    <row r="14884" spans="1:5" hidden="1">
      <c r="A14884">
        <v>2013</v>
      </c>
      <c r="B14884" t="s">
        <v>104</v>
      </c>
      <c r="C14884" t="s">
        <v>81</v>
      </c>
      <c r="D14884" t="s">
        <v>70</v>
      </c>
      <c r="E14884">
        <v>0</v>
      </c>
    </row>
    <row r="14885" spans="1:5" hidden="1">
      <c r="A14885">
        <v>2013</v>
      </c>
      <c r="B14885" t="s">
        <v>104</v>
      </c>
      <c r="C14885" t="s">
        <v>81</v>
      </c>
      <c r="D14885" t="s">
        <v>86</v>
      </c>
      <c r="E14885">
        <v>237094</v>
      </c>
    </row>
    <row r="14886" spans="1:5" hidden="1">
      <c r="A14886">
        <v>2013</v>
      </c>
      <c r="B14886" t="s">
        <v>104</v>
      </c>
      <c r="C14886" t="s">
        <v>81</v>
      </c>
      <c r="D14886" t="s">
        <v>87</v>
      </c>
      <c r="E14886">
        <v>42095</v>
      </c>
    </row>
    <row r="14887" spans="1:5" hidden="1">
      <c r="A14887">
        <v>2013</v>
      </c>
      <c r="B14887" t="s">
        <v>104</v>
      </c>
      <c r="C14887" t="s">
        <v>81</v>
      </c>
      <c r="D14887" t="s">
        <v>88</v>
      </c>
      <c r="E14887">
        <v>1161</v>
      </c>
    </row>
    <row r="14888" spans="1:5" hidden="1">
      <c r="A14888">
        <v>2013</v>
      </c>
      <c r="B14888" t="s">
        <v>104</v>
      </c>
      <c r="C14888" t="s">
        <v>81</v>
      </c>
      <c r="D14888" t="s">
        <v>89</v>
      </c>
      <c r="E14888">
        <v>193837</v>
      </c>
    </row>
    <row r="14889" spans="1:5" hidden="1">
      <c r="A14889">
        <v>2013</v>
      </c>
      <c r="B14889" t="s">
        <v>104</v>
      </c>
      <c r="C14889" t="s">
        <v>81</v>
      </c>
      <c r="D14889" t="s">
        <v>77</v>
      </c>
      <c r="E14889">
        <v>21394</v>
      </c>
    </row>
    <row r="14890" spans="1:5" hidden="1">
      <c r="A14890">
        <v>2013</v>
      </c>
      <c r="B14890" t="s">
        <v>105</v>
      </c>
      <c r="C14890" t="s">
        <v>10</v>
      </c>
      <c r="D14890" t="s">
        <v>91</v>
      </c>
      <c r="E14890">
        <v>2728441</v>
      </c>
    </row>
    <row r="14891" spans="1:5" hidden="1">
      <c r="A14891">
        <v>2013</v>
      </c>
      <c r="B14891" t="s">
        <v>105</v>
      </c>
      <c r="C14891" t="s">
        <v>10</v>
      </c>
      <c r="D14891" t="s">
        <v>92</v>
      </c>
      <c r="E14891">
        <v>2728441</v>
      </c>
    </row>
    <row r="14892" spans="1:5" hidden="1">
      <c r="A14892">
        <v>2013</v>
      </c>
      <c r="B14892" t="s">
        <v>105</v>
      </c>
      <c r="C14892" t="s">
        <v>23</v>
      </c>
      <c r="D14892" t="s">
        <v>27</v>
      </c>
      <c r="E14892">
        <v>2737521</v>
      </c>
    </row>
    <row r="14893" spans="1:5" hidden="1">
      <c r="A14893">
        <v>2013</v>
      </c>
      <c r="B14893" t="s">
        <v>105</v>
      </c>
      <c r="C14893" t="s">
        <v>23</v>
      </c>
      <c r="D14893" t="s">
        <v>28</v>
      </c>
      <c r="E14893">
        <v>2737521</v>
      </c>
    </row>
    <row r="14894" spans="1:5" hidden="1">
      <c r="A14894">
        <v>2013</v>
      </c>
      <c r="B14894" t="s">
        <v>105</v>
      </c>
      <c r="C14894" t="s">
        <v>81</v>
      </c>
      <c r="D14894" t="s">
        <v>85</v>
      </c>
      <c r="E14894">
        <v>2728441</v>
      </c>
    </row>
    <row r="14895" spans="1:5" hidden="1">
      <c r="A14895">
        <v>2013</v>
      </c>
      <c r="B14895" t="s">
        <v>105</v>
      </c>
      <c r="C14895" t="s">
        <v>81</v>
      </c>
      <c r="D14895" t="s">
        <v>30</v>
      </c>
      <c r="E14895">
        <v>9081</v>
      </c>
    </row>
    <row r="14896" spans="1:5" hidden="1">
      <c r="A14896">
        <v>2013</v>
      </c>
      <c r="B14896" t="s">
        <v>105</v>
      </c>
      <c r="C14896" t="s">
        <v>81</v>
      </c>
      <c r="D14896" t="s">
        <v>31</v>
      </c>
      <c r="E14896">
        <v>9081</v>
      </c>
    </row>
    <row r="14897" spans="1:5" hidden="1">
      <c r="A14897">
        <v>2013</v>
      </c>
      <c r="B14897" t="s">
        <v>106</v>
      </c>
      <c r="C14897" t="s">
        <v>7</v>
      </c>
      <c r="D14897" t="s">
        <v>263</v>
      </c>
      <c r="E14897">
        <v>227357</v>
      </c>
    </row>
    <row r="14898" spans="1:5" hidden="1">
      <c r="A14898">
        <v>2013</v>
      </c>
      <c r="B14898" t="s">
        <v>106</v>
      </c>
      <c r="C14898" t="s">
        <v>10</v>
      </c>
      <c r="D14898" t="s">
        <v>11</v>
      </c>
      <c r="E14898">
        <v>-277</v>
      </c>
    </row>
    <row r="14899" spans="1:5" hidden="1">
      <c r="A14899">
        <v>2013</v>
      </c>
      <c r="B14899" t="s">
        <v>106</v>
      </c>
      <c r="C14899" t="s">
        <v>10</v>
      </c>
      <c r="D14899" t="s">
        <v>107</v>
      </c>
      <c r="E14899">
        <v>993567</v>
      </c>
    </row>
    <row r="14900" spans="1:5" hidden="1">
      <c r="A14900">
        <v>2013</v>
      </c>
      <c r="B14900" t="s">
        <v>106</v>
      </c>
      <c r="C14900" t="s">
        <v>10</v>
      </c>
      <c r="D14900" t="s">
        <v>108</v>
      </c>
      <c r="E14900">
        <v>570970</v>
      </c>
    </row>
    <row r="14901" spans="1:5" hidden="1">
      <c r="A14901">
        <v>2013</v>
      </c>
      <c r="B14901" t="s">
        <v>106</v>
      </c>
      <c r="C14901" t="s">
        <v>10</v>
      </c>
      <c r="D14901" t="s">
        <v>22</v>
      </c>
      <c r="E14901">
        <v>-2043</v>
      </c>
    </row>
    <row r="14902" spans="1:5" hidden="1">
      <c r="A14902">
        <v>2013</v>
      </c>
      <c r="B14902" t="s">
        <v>106</v>
      </c>
      <c r="C14902" t="s">
        <v>23</v>
      </c>
      <c r="D14902" t="s">
        <v>24</v>
      </c>
      <c r="E14902">
        <v>574290</v>
      </c>
    </row>
    <row r="14903" spans="1:5" hidden="1">
      <c r="A14903">
        <v>2013</v>
      </c>
      <c r="B14903" t="s">
        <v>106</v>
      </c>
      <c r="C14903" t="s">
        <v>23</v>
      </c>
      <c r="D14903" t="s">
        <v>25</v>
      </c>
      <c r="E14903">
        <v>574290</v>
      </c>
    </row>
    <row r="14904" spans="1:5" hidden="1">
      <c r="A14904">
        <v>2013</v>
      </c>
      <c r="B14904" t="s">
        <v>106</v>
      </c>
      <c r="C14904" t="s">
        <v>23</v>
      </c>
      <c r="D14904" t="s">
        <v>26</v>
      </c>
      <c r="E14904">
        <v>0</v>
      </c>
    </row>
    <row r="14905" spans="1:5" hidden="1">
      <c r="A14905">
        <v>2013</v>
      </c>
      <c r="B14905" t="s">
        <v>106</v>
      </c>
      <c r="C14905" t="s">
        <v>23</v>
      </c>
      <c r="D14905" t="s">
        <v>30</v>
      </c>
      <c r="E14905">
        <v>331844</v>
      </c>
    </row>
    <row r="14906" spans="1:5" hidden="1">
      <c r="A14906">
        <v>2013</v>
      </c>
      <c r="B14906" t="s">
        <v>106</v>
      </c>
      <c r="C14906" t="s">
        <v>23</v>
      </c>
      <c r="D14906" t="s">
        <v>31</v>
      </c>
      <c r="E14906">
        <v>0</v>
      </c>
    </row>
    <row r="14907" spans="1:5" hidden="1">
      <c r="A14907">
        <v>2013</v>
      </c>
      <c r="B14907" t="s">
        <v>106</v>
      </c>
      <c r="C14907" t="s">
        <v>23</v>
      </c>
      <c r="D14907" t="s">
        <v>32</v>
      </c>
      <c r="E14907">
        <v>331844</v>
      </c>
    </row>
    <row r="14908" spans="1:5" hidden="1">
      <c r="A14908">
        <v>2013</v>
      </c>
      <c r="B14908" t="s">
        <v>106</v>
      </c>
      <c r="C14908" t="s">
        <v>23</v>
      </c>
      <c r="D14908" t="s">
        <v>33</v>
      </c>
      <c r="E14908">
        <v>318063</v>
      </c>
    </row>
    <row r="14909" spans="1:5" hidden="1">
      <c r="A14909">
        <v>2013</v>
      </c>
      <c r="B14909" t="s">
        <v>106</v>
      </c>
      <c r="C14909" t="s">
        <v>23</v>
      </c>
      <c r="D14909" t="s">
        <v>34</v>
      </c>
      <c r="E14909">
        <v>245483</v>
      </c>
    </row>
    <row r="14910" spans="1:5" hidden="1">
      <c r="A14910">
        <v>2013</v>
      </c>
      <c r="B14910" t="s">
        <v>106</v>
      </c>
      <c r="C14910" t="s">
        <v>23</v>
      </c>
      <c r="D14910" t="s">
        <v>35</v>
      </c>
      <c r="E14910">
        <v>326972</v>
      </c>
    </row>
    <row r="14911" spans="1:5" hidden="1">
      <c r="A14911">
        <v>2013</v>
      </c>
      <c r="B14911" t="s">
        <v>106</v>
      </c>
      <c r="C14911" t="s">
        <v>23</v>
      </c>
      <c r="D14911" t="s">
        <v>36</v>
      </c>
      <c r="E14911">
        <v>29922</v>
      </c>
    </row>
    <row r="14912" spans="1:5" hidden="1">
      <c r="A14912">
        <v>2013</v>
      </c>
      <c r="B14912" t="s">
        <v>106</v>
      </c>
      <c r="C14912" t="s">
        <v>23</v>
      </c>
      <c r="D14912" t="s">
        <v>37</v>
      </c>
      <c r="E14912">
        <v>29922</v>
      </c>
    </row>
    <row r="14913" spans="1:5" hidden="1">
      <c r="A14913">
        <v>2013</v>
      </c>
      <c r="B14913" t="s">
        <v>106</v>
      </c>
      <c r="C14913" t="s">
        <v>23</v>
      </c>
      <c r="D14913" t="s">
        <v>38</v>
      </c>
      <c r="E14913">
        <v>0</v>
      </c>
    </row>
    <row r="14914" spans="1:5" hidden="1">
      <c r="A14914">
        <v>2013</v>
      </c>
      <c r="B14914" t="s">
        <v>106</v>
      </c>
      <c r="C14914" t="s">
        <v>23</v>
      </c>
      <c r="D14914" t="s">
        <v>39</v>
      </c>
      <c r="E14914">
        <v>42658</v>
      </c>
    </row>
    <row r="14915" spans="1:5" hidden="1">
      <c r="A14915">
        <v>2013</v>
      </c>
      <c r="B14915" t="s">
        <v>106</v>
      </c>
      <c r="C14915" t="s">
        <v>23</v>
      </c>
      <c r="D14915" t="s">
        <v>40</v>
      </c>
      <c r="E14915">
        <v>0</v>
      </c>
    </row>
    <row r="14916" spans="1:5" hidden="1">
      <c r="A14916">
        <v>2013</v>
      </c>
      <c r="B14916" t="s">
        <v>106</v>
      </c>
      <c r="C14916" t="s">
        <v>23</v>
      </c>
      <c r="D14916" t="s">
        <v>41</v>
      </c>
      <c r="E14916">
        <v>0</v>
      </c>
    </row>
    <row r="14917" spans="1:5" hidden="1">
      <c r="A14917">
        <v>2013</v>
      </c>
      <c r="B14917" t="s">
        <v>106</v>
      </c>
      <c r="C14917" t="s">
        <v>23</v>
      </c>
      <c r="D14917" t="s">
        <v>42</v>
      </c>
      <c r="E14917">
        <v>0</v>
      </c>
    </row>
    <row r="14918" spans="1:5" hidden="1">
      <c r="A14918">
        <v>2013</v>
      </c>
      <c r="B14918" t="s">
        <v>106</v>
      </c>
      <c r="C14918" t="s">
        <v>23</v>
      </c>
      <c r="D14918" t="s">
        <v>43</v>
      </c>
      <c r="E14918">
        <v>0</v>
      </c>
    </row>
    <row r="14919" spans="1:5" hidden="1">
      <c r="A14919">
        <v>2013</v>
      </c>
      <c r="B14919" t="s">
        <v>106</v>
      </c>
      <c r="C14919" t="s">
        <v>23</v>
      </c>
      <c r="D14919" t="s">
        <v>44</v>
      </c>
      <c r="E14919">
        <v>0</v>
      </c>
    </row>
    <row r="14920" spans="1:5" hidden="1">
      <c r="A14920">
        <v>2013</v>
      </c>
      <c r="B14920" t="s">
        <v>106</v>
      </c>
      <c r="C14920" t="s">
        <v>23</v>
      </c>
      <c r="D14920" t="s">
        <v>45</v>
      </c>
      <c r="E14920">
        <v>0</v>
      </c>
    </row>
    <row r="14921" spans="1:5" hidden="1">
      <c r="A14921">
        <v>2013</v>
      </c>
      <c r="B14921" t="s">
        <v>106</v>
      </c>
      <c r="C14921" t="s">
        <v>23</v>
      </c>
      <c r="D14921" t="s">
        <v>46</v>
      </c>
      <c r="E14921">
        <v>0</v>
      </c>
    </row>
    <row r="14922" spans="1:5" hidden="1">
      <c r="A14922">
        <v>2013</v>
      </c>
      <c r="B14922" t="s">
        <v>106</v>
      </c>
      <c r="C14922" t="s">
        <v>23</v>
      </c>
      <c r="D14922" t="s">
        <v>47</v>
      </c>
      <c r="E14922">
        <v>0</v>
      </c>
    </row>
    <row r="14923" spans="1:5" hidden="1">
      <c r="A14923">
        <v>2013</v>
      </c>
      <c r="B14923" t="s">
        <v>106</v>
      </c>
      <c r="C14923" t="s">
        <v>23</v>
      </c>
      <c r="D14923" t="s">
        <v>48</v>
      </c>
      <c r="E14923">
        <v>96710</v>
      </c>
    </row>
    <row r="14924" spans="1:5" hidden="1">
      <c r="A14924">
        <v>2013</v>
      </c>
      <c r="B14924" t="s">
        <v>106</v>
      </c>
      <c r="C14924" t="s">
        <v>23</v>
      </c>
      <c r="D14924" t="s">
        <v>49</v>
      </c>
      <c r="E14924">
        <v>0</v>
      </c>
    </row>
    <row r="14925" spans="1:5" hidden="1">
      <c r="A14925">
        <v>2013</v>
      </c>
      <c r="B14925" t="s">
        <v>106</v>
      </c>
      <c r="C14925" t="s">
        <v>23</v>
      </c>
      <c r="D14925" t="s">
        <v>50</v>
      </c>
      <c r="E14925">
        <v>0</v>
      </c>
    </row>
    <row r="14926" spans="1:5" hidden="1">
      <c r="A14926">
        <v>2013</v>
      </c>
      <c r="B14926" t="s">
        <v>106</v>
      </c>
      <c r="C14926" t="s">
        <v>23</v>
      </c>
      <c r="D14926" t="s">
        <v>51</v>
      </c>
      <c r="E14926">
        <v>0</v>
      </c>
    </row>
    <row r="14927" spans="1:5" hidden="1">
      <c r="A14927">
        <v>2013</v>
      </c>
      <c r="B14927" t="s">
        <v>106</v>
      </c>
      <c r="C14927" t="s">
        <v>23</v>
      </c>
      <c r="D14927" t="s">
        <v>52</v>
      </c>
      <c r="E14927">
        <v>0</v>
      </c>
    </row>
    <row r="14928" spans="1:5" hidden="1">
      <c r="A14928">
        <v>2013</v>
      </c>
      <c r="B14928" t="s">
        <v>106</v>
      </c>
      <c r="C14928" t="s">
        <v>23</v>
      </c>
      <c r="D14928" t="s">
        <v>53</v>
      </c>
      <c r="E14928">
        <v>0</v>
      </c>
    </row>
    <row r="14929" spans="1:5" hidden="1">
      <c r="A14929">
        <v>2013</v>
      </c>
      <c r="B14929" t="s">
        <v>106</v>
      </c>
      <c r="C14929" t="s">
        <v>23</v>
      </c>
      <c r="D14929" t="s">
        <v>54</v>
      </c>
      <c r="E14929">
        <v>0</v>
      </c>
    </row>
    <row r="14930" spans="1:5" hidden="1">
      <c r="A14930">
        <v>2013</v>
      </c>
      <c r="B14930" t="s">
        <v>106</v>
      </c>
      <c r="C14930" t="s">
        <v>23</v>
      </c>
      <c r="D14930" t="s">
        <v>55</v>
      </c>
      <c r="E14930">
        <v>96710</v>
      </c>
    </row>
    <row r="14931" spans="1:5" hidden="1">
      <c r="A14931">
        <v>2013</v>
      </c>
      <c r="B14931" t="s">
        <v>106</v>
      </c>
      <c r="C14931" t="s">
        <v>23</v>
      </c>
      <c r="D14931" t="s">
        <v>59</v>
      </c>
      <c r="E14931">
        <v>987146</v>
      </c>
    </row>
    <row r="14932" spans="1:5" hidden="1">
      <c r="A14932">
        <v>2013</v>
      </c>
      <c r="B14932" t="s">
        <v>106</v>
      </c>
      <c r="C14932" t="s">
        <v>23</v>
      </c>
      <c r="D14932" t="s">
        <v>60</v>
      </c>
      <c r="E14932">
        <v>0</v>
      </c>
    </row>
    <row r="14933" spans="1:5" hidden="1">
      <c r="A14933">
        <v>2013</v>
      </c>
      <c r="B14933" t="s">
        <v>106</v>
      </c>
      <c r="C14933" t="s">
        <v>23</v>
      </c>
      <c r="D14933" t="s">
        <v>61</v>
      </c>
      <c r="E14933">
        <v>0</v>
      </c>
    </row>
    <row r="14934" spans="1:5" hidden="1">
      <c r="A14934">
        <v>2013</v>
      </c>
      <c r="B14934" t="s">
        <v>106</v>
      </c>
      <c r="C14934" t="s">
        <v>23</v>
      </c>
      <c r="D14934" t="s">
        <v>62</v>
      </c>
      <c r="E14934">
        <v>136178</v>
      </c>
    </row>
    <row r="14935" spans="1:5" hidden="1">
      <c r="A14935">
        <v>2013</v>
      </c>
      <c r="B14935" t="s">
        <v>106</v>
      </c>
      <c r="C14935" t="s">
        <v>23</v>
      </c>
      <c r="D14935" t="s">
        <v>64</v>
      </c>
      <c r="E14935">
        <v>850968</v>
      </c>
    </row>
    <row r="14936" spans="1:5" hidden="1">
      <c r="A14936">
        <v>2013</v>
      </c>
      <c r="B14936" t="s">
        <v>106</v>
      </c>
      <c r="C14936" t="s">
        <v>23</v>
      </c>
      <c r="D14936" t="s">
        <v>66</v>
      </c>
      <c r="E14936">
        <v>0</v>
      </c>
    </row>
    <row r="14937" spans="1:5" hidden="1">
      <c r="A14937">
        <v>2013</v>
      </c>
      <c r="B14937" t="s">
        <v>106</v>
      </c>
      <c r="C14937" t="s">
        <v>23</v>
      </c>
      <c r="D14937" t="s">
        <v>67</v>
      </c>
      <c r="E14937">
        <v>576028</v>
      </c>
    </row>
    <row r="14938" spans="1:5" hidden="1">
      <c r="A14938">
        <v>2013</v>
      </c>
      <c r="B14938" t="s">
        <v>106</v>
      </c>
      <c r="C14938" t="s">
        <v>23</v>
      </c>
      <c r="D14938" t="s">
        <v>68</v>
      </c>
      <c r="E14938">
        <v>0</v>
      </c>
    </row>
    <row r="14939" spans="1:5" hidden="1">
      <c r="A14939">
        <v>2013</v>
      </c>
      <c r="B14939" t="s">
        <v>106</v>
      </c>
      <c r="C14939" t="s">
        <v>23</v>
      </c>
      <c r="D14939" t="s">
        <v>69</v>
      </c>
      <c r="E14939">
        <v>567635</v>
      </c>
    </row>
    <row r="14940" spans="1:5" hidden="1">
      <c r="A14940">
        <v>2013</v>
      </c>
      <c r="B14940" t="s">
        <v>106</v>
      </c>
      <c r="C14940" t="s">
        <v>23</v>
      </c>
      <c r="D14940" t="s">
        <v>70</v>
      </c>
      <c r="E14940">
        <v>8393</v>
      </c>
    </row>
    <row r="14941" spans="1:5" hidden="1">
      <c r="A14941">
        <v>2013</v>
      </c>
      <c r="B14941" t="s">
        <v>106</v>
      </c>
      <c r="C14941" t="s">
        <v>23</v>
      </c>
      <c r="D14941" t="s">
        <v>71</v>
      </c>
      <c r="E14941">
        <v>1766</v>
      </c>
    </row>
    <row r="14942" spans="1:5" hidden="1">
      <c r="A14942">
        <v>2013</v>
      </c>
      <c r="B14942" t="s">
        <v>106</v>
      </c>
      <c r="C14942" t="s">
        <v>23</v>
      </c>
      <c r="D14942" t="s">
        <v>109</v>
      </c>
      <c r="E14942">
        <v>13739303</v>
      </c>
    </row>
    <row r="14943" spans="1:5" hidden="1">
      <c r="A14943">
        <v>2013</v>
      </c>
      <c r="B14943" t="s">
        <v>106</v>
      </c>
      <c r="C14943" t="s">
        <v>23</v>
      </c>
      <c r="D14943" t="s">
        <v>110</v>
      </c>
      <c r="E14943">
        <v>9840351</v>
      </c>
    </row>
    <row r="14944" spans="1:5" hidden="1">
      <c r="A14944">
        <v>2013</v>
      </c>
      <c r="B14944" t="s">
        <v>106</v>
      </c>
      <c r="C14944" t="s">
        <v>23</v>
      </c>
      <c r="D14944" t="s">
        <v>111</v>
      </c>
      <c r="E14944">
        <v>3898953</v>
      </c>
    </row>
    <row r="14945" spans="1:5" hidden="1">
      <c r="A14945">
        <v>2013</v>
      </c>
      <c r="B14945" t="s">
        <v>106</v>
      </c>
      <c r="C14945" t="s">
        <v>23</v>
      </c>
      <c r="D14945" t="s">
        <v>112</v>
      </c>
      <c r="E14945">
        <v>130484</v>
      </c>
    </row>
    <row r="14946" spans="1:5" hidden="1">
      <c r="A14946">
        <v>2013</v>
      </c>
      <c r="B14946" t="s">
        <v>106</v>
      </c>
      <c r="C14946" t="s">
        <v>81</v>
      </c>
      <c r="D14946" t="s">
        <v>24</v>
      </c>
      <c r="E14946">
        <v>52058</v>
      </c>
    </row>
    <row r="14947" spans="1:5" hidden="1">
      <c r="A14947">
        <v>2013</v>
      </c>
      <c r="B14947" t="s">
        <v>106</v>
      </c>
      <c r="C14947" t="s">
        <v>81</v>
      </c>
      <c r="D14947" t="s">
        <v>25</v>
      </c>
      <c r="E14947">
        <v>52058</v>
      </c>
    </row>
    <row r="14948" spans="1:5" hidden="1">
      <c r="A14948">
        <v>2013</v>
      </c>
      <c r="B14948" t="s">
        <v>106</v>
      </c>
      <c r="C14948" t="s">
        <v>81</v>
      </c>
      <c r="D14948" t="s">
        <v>26</v>
      </c>
      <c r="E14948">
        <v>0</v>
      </c>
    </row>
    <row r="14949" spans="1:5" hidden="1">
      <c r="A14949">
        <v>2013</v>
      </c>
      <c r="B14949" t="s">
        <v>106</v>
      </c>
      <c r="C14949" t="s">
        <v>81</v>
      </c>
      <c r="D14949" t="s">
        <v>27</v>
      </c>
      <c r="E14949">
        <v>27580</v>
      </c>
    </row>
    <row r="14950" spans="1:5" hidden="1">
      <c r="A14950">
        <v>2013</v>
      </c>
      <c r="B14950" t="s">
        <v>106</v>
      </c>
      <c r="C14950" t="s">
        <v>81</v>
      </c>
      <c r="D14950" t="s">
        <v>28</v>
      </c>
      <c r="E14950">
        <v>27580</v>
      </c>
    </row>
    <row r="14951" spans="1:5" hidden="1">
      <c r="A14951">
        <v>2013</v>
      </c>
      <c r="B14951" t="s">
        <v>106</v>
      </c>
      <c r="C14951" t="s">
        <v>81</v>
      </c>
      <c r="D14951" t="s">
        <v>82</v>
      </c>
      <c r="E14951">
        <v>0</v>
      </c>
    </row>
    <row r="14952" spans="1:5" hidden="1">
      <c r="A14952">
        <v>2013</v>
      </c>
      <c r="B14952" t="s">
        <v>106</v>
      </c>
      <c r="C14952" t="s">
        <v>81</v>
      </c>
      <c r="D14952" t="s">
        <v>83</v>
      </c>
      <c r="E14952">
        <v>27580</v>
      </c>
    </row>
    <row r="14953" spans="1:5" hidden="1">
      <c r="A14953">
        <v>2013</v>
      </c>
      <c r="B14953" t="s">
        <v>106</v>
      </c>
      <c r="C14953" t="s">
        <v>81</v>
      </c>
      <c r="D14953" t="s">
        <v>84</v>
      </c>
      <c r="E14953">
        <v>0</v>
      </c>
    </row>
    <row r="14954" spans="1:5" hidden="1">
      <c r="A14954">
        <v>2013</v>
      </c>
      <c r="B14954" t="s">
        <v>106</v>
      </c>
      <c r="C14954" t="s">
        <v>81</v>
      </c>
      <c r="D14954" t="s">
        <v>29</v>
      </c>
      <c r="E14954">
        <v>0</v>
      </c>
    </row>
    <row r="14955" spans="1:5" hidden="1">
      <c r="A14955">
        <v>2013</v>
      </c>
      <c r="B14955" t="s">
        <v>106</v>
      </c>
      <c r="C14955" t="s">
        <v>81</v>
      </c>
      <c r="D14955" t="s">
        <v>33</v>
      </c>
      <c r="E14955">
        <v>1195726</v>
      </c>
    </row>
    <row r="14956" spans="1:5" hidden="1">
      <c r="A14956">
        <v>2013</v>
      </c>
      <c r="B14956" t="s">
        <v>106</v>
      </c>
      <c r="C14956" t="s">
        <v>81</v>
      </c>
      <c r="D14956" t="s">
        <v>34</v>
      </c>
      <c r="E14956">
        <v>421557</v>
      </c>
    </row>
    <row r="14957" spans="1:5" hidden="1">
      <c r="A14957">
        <v>2013</v>
      </c>
      <c r="B14957" t="s">
        <v>106</v>
      </c>
      <c r="C14957" t="s">
        <v>81</v>
      </c>
      <c r="D14957" t="s">
        <v>35</v>
      </c>
      <c r="E14957">
        <v>440787</v>
      </c>
    </row>
    <row r="14958" spans="1:5" hidden="1">
      <c r="A14958">
        <v>2013</v>
      </c>
      <c r="B14958" t="s">
        <v>106</v>
      </c>
      <c r="C14958" t="s">
        <v>81</v>
      </c>
      <c r="D14958" t="s">
        <v>36</v>
      </c>
      <c r="E14958">
        <v>543678</v>
      </c>
    </row>
    <row r="14959" spans="1:5" hidden="1">
      <c r="A14959">
        <v>2013</v>
      </c>
      <c r="B14959" t="s">
        <v>106</v>
      </c>
      <c r="C14959" t="s">
        <v>81</v>
      </c>
      <c r="D14959" t="s">
        <v>37</v>
      </c>
      <c r="E14959">
        <v>543678</v>
      </c>
    </row>
    <row r="14960" spans="1:5" hidden="1">
      <c r="A14960">
        <v>2013</v>
      </c>
      <c r="B14960" t="s">
        <v>106</v>
      </c>
      <c r="C14960" t="s">
        <v>81</v>
      </c>
      <c r="D14960" t="s">
        <v>38</v>
      </c>
      <c r="E14960">
        <v>0</v>
      </c>
    </row>
    <row r="14961" spans="1:5" hidden="1">
      <c r="A14961">
        <v>2013</v>
      </c>
      <c r="B14961" t="s">
        <v>106</v>
      </c>
      <c r="C14961" t="s">
        <v>81</v>
      </c>
      <c r="D14961" t="s">
        <v>39</v>
      </c>
      <c r="E14961">
        <v>230491</v>
      </c>
    </row>
    <row r="14962" spans="1:5" hidden="1">
      <c r="A14962">
        <v>2013</v>
      </c>
      <c r="B14962" t="s">
        <v>106</v>
      </c>
      <c r="C14962" t="s">
        <v>81</v>
      </c>
      <c r="D14962" t="s">
        <v>40</v>
      </c>
      <c r="E14962">
        <v>0</v>
      </c>
    </row>
    <row r="14963" spans="1:5" hidden="1">
      <c r="A14963">
        <v>2013</v>
      </c>
      <c r="B14963" t="s">
        <v>106</v>
      </c>
      <c r="C14963" t="s">
        <v>81</v>
      </c>
      <c r="D14963" t="s">
        <v>41</v>
      </c>
      <c r="E14963">
        <v>0</v>
      </c>
    </row>
    <row r="14964" spans="1:5" hidden="1">
      <c r="A14964">
        <v>2013</v>
      </c>
      <c r="B14964" t="s">
        <v>106</v>
      </c>
      <c r="C14964" t="s">
        <v>81</v>
      </c>
      <c r="D14964" t="s">
        <v>42</v>
      </c>
      <c r="E14964">
        <v>0</v>
      </c>
    </row>
    <row r="14965" spans="1:5" hidden="1">
      <c r="A14965">
        <v>2013</v>
      </c>
      <c r="B14965" t="s">
        <v>106</v>
      </c>
      <c r="C14965" t="s">
        <v>81</v>
      </c>
      <c r="D14965" t="s">
        <v>43</v>
      </c>
      <c r="E14965">
        <v>0</v>
      </c>
    </row>
    <row r="14966" spans="1:5" hidden="1">
      <c r="A14966">
        <v>2013</v>
      </c>
      <c r="B14966" t="s">
        <v>106</v>
      </c>
      <c r="C14966" t="s">
        <v>81</v>
      </c>
      <c r="D14966" t="s">
        <v>44</v>
      </c>
      <c r="E14966">
        <v>0</v>
      </c>
    </row>
    <row r="14967" spans="1:5" hidden="1">
      <c r="A14967">
        <v>2013</v>
      </c>
      <c r="B14967" t="s">
        <v>106</v>
      </c>
      <c r="C14967" t="s">
        <v>81</v>
      </c>
      <c r="D14967" t="s">
        <v>45</v>
      </c>
      <c r="E14967">
        <v>0</v>
      </c>
    </row>
    <row r="14968" spans="1:5" hidden="1">
      <c r="A14968">
        <v>2013</v>
      </c>
      <c r="B14968" t="s">
        <v>106</v>
      </c>
      <c r="C14968" t="s">
        <v>81</v>
      </c>
      <c r="D14968" t="s">
        <v>46</v>
      </c>
      <c r="E14968">
        <v>0</v>
      </c>
    </row>
    <row r="14969" spans="1:5" hidden="1">
      <c r="A14969">
        <v>2013</v>
      </c>
      <c r="B14969" t="s">
        <v>106</v>
      </c>
      <c r="C14969" t="s">
        <v>81</v>
      </c>
      <c r="D14969" t="s">
        <v>47</v>
      </c>
      <c r="E14969">
        <v>0</v>
      </c>
    </row>
    <row r="14970" spans="1:5" hidden="1">
      <c r="A14970">
        <v>2013</v>
      </c>
      <c r="B14970" t="s">
        <v>106</v>
      </c>
      <c r="C14970" t="s">
        <v>81</v>
      </c>
      <c r="D14970" t="s">
        <v>48</v>
      </c>
      <c r="E14970">
        <v>17837</v>
      </c>
    </row>
    <row r="14971" spans="1:5" hidden="1">
      <c r="A14971">
        <v>2013</v>
      </c>
      <c r="B14971" t="s">
        <v>106</v>
      </c>
      <c r="C14971" t="s">
        <v>81</v>
      </c>
      <c r="D14971" t="s">
        <v>49</v>
      </c>
      <c r="E14971">
        <v>0</v>
      </c>
    </row>
    <row r="14972" spans="1:5" hidden="1">
      <c r="A14972">
        <v>2013</v>
      </c>
      <c r="B14972" t="s">
        <v>106</v>
      </c>
      <c r="C14972" t="s">
        <v>81</v>
      </c>
      <c r="D14972" t="s">
        <v>50</v>
      </c>
      <c r="E14972">
        <v>0</v>
      </c>
    </row>
    <row r="14973" spans="1:5" hidden="1">
      <c r="A14973">
        <v>2013</v>
      </c>
      <c r="B14973" t="s">
        <v>106</v>
      </c>
      <c r="C14973" t="s">
        <v>81</v>
      </c>
      <c r="D14973" t="s">
        <v>51</v>
      </c>
      <c r="E14973">
        <v>0</v>
      </c>
    </row>
    <row r="14974" spans="1:5" hidden="1">
      <c r="A14974">
        <v>2013</v>
      </c>
      <c r="B14974" t="s">
        <v>106</v>
      </c>
      <c r="C14974" t="s">
        <v>81</v>
      </c>
      <c r="D14974" t="s">
        <v>52</v>
      </c>
      <c r="E14974">
        <v>0</v>
      </c>
    </row>
    <row r="14975" spans="1:5" hidden="1">
      <c r="A14975">
        <v>2013</v>
      </c>
      <c r="B14975" t="s">
        <v>106</v>
      </c>
      <c r="C14975" t="s">
        <v>81</v>
      </c>
      <c r="D14975" t="s">
        <v>53</v>
      </c>
      <c r="E14975">
        <v>0</v>
      </c>
    </row>
    <row r="14976" spans="1:5" hidden="1">
      <c r="A14976">
        <v>2013</v>
      </c>
      <c r="B14976" t="s">
        <v>106</v>
      </c>
      <c r="C14976" t="s">
        <v>81</v>
      </c>
      <c r="D14976" t="s">
        <v>54</v>
      </c>
      <c r="E14976">
        <v>0</v>
      </c>
    </row>
    <row r="14977" spans="1:5" hidden="1">
      <c r="A14977">
        <v>2013</v>
      </c>
      <c r="B14977" t="s">
        <v>106</v>
      </c>
      <c r="C14977" t="s">
        <v>81</v>
      </c>
      <c r="D14977" t="s">
        <v>55</v>
      </c>
      <c r="E14977">
        <v>17837</v>
      </c>
    </row>
    <row r="14978" spans="1:5" hidden="1">
      <c r="A14978">
        <v>2013</v>
      </c>
      <c r="B14978" t="s">
        <v>106</v>
      </c>
      <c r="C14978" t="s">
        <v>81</v>
      </c>
      <c r="D14978" t="s">
        <v>59</v>
      </c>
      <c r="E14978">
        <v>592255</v>
      </c>
    </row>
    <row r="14979" spans="1:5" hidden="1">
      <c r="A14979">
        <v>2013</v>
      </c>
      <c r="B14979" t="s">
        <v>106</v>
      </c>
      <c r="C14979" t="s">
        <v>81</v>
      </c>
      <c r="D14979" t="s">
        <v>60</v>
      </c>
      <c r="E14979">
        <v>0</v>
      </c>
    </row>
    <row r="14980" spans="1:5" hidden="1">
      <c r="A14980">
        <v>2013</v>
      </c>
      <c r="B14980" t="s">
        <v>106</v>
      </c>
      <c r="C14980" t="s">
        <v>81</v>
      </c>
      <c r="D14980" t="s">
        <v>61</v>
      </c>
      <c r="E14980">
        <v>0</v>
      </c>
    </row>
    <row r="14981" spans="1:5" hidden="1">
      <c r="A14981">
        <v>2013</v>
      </c>
      <c r="B14981" t="s">
        <v>106</v>
      </c>
      <c r="C14981" t="s">
        <v>81</v>
      </c>
      <c r="D14981" t="s">
        <v>62</v>
      </c>
      <c r="E14981">
        <v>41743</v>
      </c>
    </row>
    <row r="14982" spans="1:5" hidden="1">
      <c r="A14982">
        <v>2013</v>
      </c>
      <c r="B14982" t="s">
        <v>106</v>
      </c>
      <c r="C14982" t="s">
        <v>81</v>
      </c>
      <c r="D14982" t="s">
        <v>64</v>
      </c>
      <c r="E14982">
        <v>296967</v>
      </c>
    </row>
    <row r="14983" spans="1:5" hidden="1">
      <c r="A14983">
        <v>2013</v>
      </c>
      <c r="B14983" t="s">
        <v>106</v>
      </c>
      <c r="C14983" t="s">
        <v>81</v>
      </c>
      <c r="D14983" t="s">
        <v>65</v>
      </c>
      <c r="E14983">
        <v>253545</v>
      </c>
    </row>
    <row r="14984" spans="1:5" hidden="1">
      <c r="A14984">
        <v>2013</v>
      </c>
      <c r="B14984" t="s">
        <v>106</v>
      </c>
      <c r="C14984" t="s">
        <v>81</v>
      </c>
      <c r="D14984" t="s">
        <v>66</v>
      </c>
      <c r="E14984">
        <v>0</v>
      </c>
    </row>
    <row r="14985" spans="1:5" hidden="1">
      <c r="A14985">
        <v>2013</v>
      </c>
      <c r="B14985" t="s">
        <v>106</v>
      </c>
      <c r="C14985" t="s">
        <v>81</v>
      </c>
      <c r="D14985" t="s">
        <v>67</v>
      </c>
      <c r="E14985">
        <v>4781</v>
      </c>
    </row>
    <row r="14986" spans="1:5" hidden="1">
      <c r="A14986">
        <v>2013</v>
      </c>
      <c r="B14986" t="s">
        <v>106</v>
      </c>
      <c r="C14986" t="s">
        <v>81</v>
      </c>
      <c r="D14986" t="s">
        <v>68</v>
      </c>
      <c r="E14986">
        <v>0</v>
      </c>
    </row>
    <row r="14987" spans="1:5" hidden="1">
      <c r="A14987">
        <v>2013</v>
      </c>
      <c r="B14987" t="s">
        <v>106</v>
      </c>
      <c r="C14987" t="s">
        <v>81</v>
      </c>
      <c r="D14987" t="s">
        <v>69</v>
      </c>
      <c r="E14987">
        <v>0</v>
      </c>
    </row>
    <row r="14988" spans="1:5" hidden="1">
      <c r="A14988">
        <v>2013</v>
      </c>
      <c r="B14988" t="s">
        <v>106</v>
      </c>
      <c r="C14988" t="s">
        <v>81</v>
      </c>
      <c r="D14988" t="s">
        <v>70</v>
      </c>
      <c r="E14988">
        <v>4781</v>
      </c>
    </row>
    <row r="14989" spans="1:5" hidden="1">
      <c r="A14989">
        <v>2013</v>
      </c>
      <c r="B14989" t="s">
        <v>106</v>
      </c>
      <c r="C14989" t="s">
        <v>81</v>
      </c>
      <c r="D14989" t="s">
        <v>113</v>
      </c>
      <c r="E14989">
        <v>14732870</v>
      </c>
    </row>
    <row r="14990" spans="1:5" hidden="1">
      <c r="A14990">
        <v>2013</v>
      </c>
      <c r="B14990" t="s">
        <v>106</v>
      </c>
      <c r="C14990" t="s">
        <v>81</v>
      </c>
      <c r="D14990" t="s">
        <v>114</v>
      </c>
      <c r="E14990">
        <v>12606259</v>
      </c>
    </row>
    <row r="14991" spans="1:5" hidden="1">
      <c r="A14991">
        <v>2013</v>
      </c>
      <c r="B14991" t="s">
        <v>106</v>
      </c>
      <c r="C14991" t="s">
        <v>81</v>
      </c>
      <c r="D14991" t="s">
        <v>115</v>
      </c>
      <c r="E14991">
        <v>2126611</v>
      </c>
    </row>
    <row r="14992" spans="1:5" hidden="1">
      <c r="A14992">
        <v>2013</v>
      </c>
      <c r="B14992" t="s">
        <v>106</v>
      </c>
      <c r="C14992" t="s">
        <v>81</v>
      </c>
      <c r="D14992" t="s">
        <v>116</v>
      </c>
      <c r="E14992">
        <v>68228</v>
      </c>
    </row>
    <row r="14993" spans="1:6" hidden="1">
      <c r="A14993">
        <v>2014</v>
      </c>
      <c r="B14993" t="s">
        <v>6</v>
      </c>
      <c r="C14993" t="s">
        <v>7</v>
      </c>
      <c r="D14993" t="s">
        <v>263</v>
      </c>
      <c r="E14993">
        <v>-618162</v>
      </c>
    </row>
    <row r="14994" spans="1:6" hidden="1">
      <c r="A14994">
        <v>2014</v>
      </c>
      <c r="B14994" t="s">
        <v>6</v>
      </c>
      <c r="C14994" t="s">
        <v>7</v>
      </c>
      <c r="D14994" t="s">
        <v>8</v>
      </c>
      <c r="E14994">
        <v>876632</v>
      </c>
    </row>
    <row r="14995" spans="1:6" hidden="1">
      <c r="A14995">
        <v>2014</v>
      </c>
      <c r="B14995" t="s">
        <v>6</v>
      </c>
      <c r="C14995" t="s">
        <v>7</v>
      </c>
      <c r="D14995" t="s">
        <v>9</v>
      </c>
      <c r="E14995">
        <v>1699326</v>
      </c>
    </row>
    <row r="14996" spans="1:6" hidden="1">
      <c r="A14996">
        <v>2014</v>
      </c>
      <c r="B14996" t="s">
        <v>6</v>
      </c>
      <c r="C14996" t="s">
        <v>10</v>
      </c>
      <c r="D14996" t="s">
        <v>11</v>
      </c>
      <c r="E14996">
        <v>1455994</v>
      </c>
    </row>
    <row r="14997" spans="1:6" hidden="1">
      <c r="A14997">
        <v>2014</v>
      </c>
      <c r="B14997" t="s">
        <v>6</v>
      </c>
      <c r="C14997" t="s">
        <v>10</v>
      </c>
      <c r="D14997" t="s">
        <v>12</v>
      </c>
      <c r="E14997">
        <v>22790504</v>
      </c>
    </row>
    <row r="14998" spans="1:6" hidden="1">
      <c r="A14998">
        <v>2014</v>
      </c>
      <c r="B14998" t="s">
        <v>6</v>
      </c>
      <c r="C14998" t="s">
        <v>10</v>
      </c>
      <c r="D14998" t="s">
        <v>13</v>
      </c>
      <c r="E14998">
        <v>18257856</v>
      </c>
    </row>
    <row r="14999" spans="1:6" hidden="1">
      <c r="A14999">
        <v>2014</v>
      </c>
      <c r="B14999" t="s">
        <v>6</v>
      </c>
      <c r="C14999" t="s">
        <v>10</v>
      </c>
      <c r="D14999" t="s">
        <v>14</v>
      </c>
      <c r="E14999">
        <v>10138575</v>
      </c>
    </row>
    <row r="15000" spans="1:6" hidden="1">
      <c r="A15000">
        <v>2014</v>
      </c>
      <c r="B15000" t="s">
        <v>6</v>
      </c>
      <c r="C15000" t="s">
        <v>10</v>
      </c>
      <c r="D15000" t="s">
        <v>15</v>
      </c>
      <c r="E15000">
        <v>8894354</v>
      </c>
    </row>
    <row r="15001" spans="1:6" hidden="1">
      <c r="A15001">
        <v>2014</v>
      </c>
      <c r="B15001" t="s">
        <v>6</v>
      </c>
      <c r="C15001" t="s">
        <v>10</v>
      </c>
      <c r="D15001" t="s">
        <v>16</v>
      </c>
      <c r="E15001">
        <v>1244222</v>
      </c>
    </row>
    <row r="15002" spans="1:6" hidden="1">
      <c r="A15002">
        <v>2014</v>
      </c>
      <c r="B15002" t="s">
        <v>6</v>
      </c>
      <c r="C15002" t="s">
        <v>10</v>
      </c>
      <c r="D15002" t="s">
        <v>17</v>
      </c>
      <c r="E15002">
        <v>0</v>
      </c>
      <c r="F15002">
        <v>20</v>
      </c>
    </row>
    <row r="15003" spans="1:6" hidden="1">
      <c r="A15003">
        <v>2014</v>
      </c>
      <c r="B15003" t="s">
        <v>6</v>
      </c>
      <c r="C15003" t="s">
        <v>10</v>
      </c>
      <c r="D15003" t="s">
        <v>18</v>
      </c>
      <c r="E15003">
        <v>22817849</v>
      </c>
    </row>
    <row r="15004" spans="1:6" hidden="1">
      <c r="A15004">
        <v>2014</v>
      </c>
      <c r="B15004" t="s">
        <v>6</v>
      </c>
      <c r="C15004" t="s">
        <v>10</v>
      </c>
      <c r="D15004" t="s">
        <v>19</v>
      </c>
      <c r="E15004">
        <v>23116506</v>
      </c>
    </row>
    <row r="15005" spans="1:6" hidden="1">
      <c r="A15005">
        <v>2014</v>
      </c>
      <c r="B15005" t="s">
        <v>6</v>
      </c>
      <c r="C15005" t="s">
        <v>10</v>
      </c>
      <c r="D15005" t="s">
        <v>20</v>
      </c>
      <c r="E15005">
        <v>23116506</v>
      </c>
    </row>
    <row r="15006" spans="1:6" hidden="1">
      <c r="A15006">
        <v>2014</v>
      </c>
      <c r="B15006" t="s">
        <v>6</v>
      </c>
      <c r="C15006" t="s">
        <v>10</v>
      </c>
      <c r="D15006" t="s">
        <v>21</v>
      </c>
      <c r="E15006">
        <v>5287013</v>
      </c>
    </row>
    <row r="15007" spans="1:6" hidden="1">
      <c r="A15007">
        <v>2014</v>
      </c>
      <c r="B15007" t="s">
        <v>6</v>
      </c>
      <c r="C15007" t="s">
        <v>10</v>
      </c>
      <c r="D15007" t="s">
        <v>22</v>
      </c>
      <c r="E15007">
        <v>368838</v>
      </c>
    </row>
    <row r="15008" spans="1:6" hidden="1">
      <c r="A15008">
        <v>2014</v>
      </c>
      <c r="B15008" t="s">
        <v>6</v>
      </c>
      <c r="C15008" t="s">
        <v>23</v>
      </c>
      <c r="D15008" t="s">
        <v>24</v>
      </c>
      <c r="E15008">
        <v>10095544</v>
      </c>
    </row>
    <row r="15009" spans="1:5" hidden="1">
      <c r="A15009">
        <v>2014</v>
      </c>
      <c r="B15009" t="s">
        <v>6</v>
      </c>
      <c r="C15009" t="s">
        <v>23</v>
      </c>
      <c r="D15009" t="s">
        <v>25</v>
      </c>
      <c r="E15009">
        <v>8406524</v>
      </c>
    </row>
    <row r="15010" spans="1:5" hidden="1">
      <c r="A15010">
        <v>2014</v>
      </c>
      <c r="B15010" t="s">
        <v>6</v>
      </c>
      <c r="C15010" t="s">
        <v>23</v>
      </c>
      <c r="D15010" t="s">
        <v>26</v>
      </c>
      <c r="E15010">
        <v>1689020</v>
      </c>
    </row>
    <row r="15011" spans="1:5" hidden="1">
      <c r="A15011">
        <v>2014</v>
      </c>
      <c r="B15011" t="s">
        <v>6</v>
      </c>
      <c r="C15011" t="s">
        <v>23</v>
      </c>
      <c r="D15011" t="s">
        <v>27</v>
      </c>
      <c r="E15011">
        <v>3222563</v>
      </c>
    </row>
    <row r="15012" spans="1:5" hidden="1">
      <c r="A15012">
        <v>2014</v>
      </c>
      <c r="B15012" t="s">
        <v>6</v>
      </c>
      <c r="C15012" t="s">
        <v>23</v>
      </c>
      <c r="D15012" t="s">
        <v>28</v>
      </c>
      <c r="E15012">
        <v>2888152</v>
      </c>
    </row>
    <row r="15013" spans="1:5" hidden="1">
      <c r="A15013">
        <v>2014</v>
      </c>
      <c r="B15013" t="s">
        <v>6</v>
      </c>
      <c r="C15013" t="s">
        <v>23</v>
      </c>
      <c r="D15013" t="s">
        <v>29</v>
      </c>
      <c r="E15013">
        <v>334411</v>
      </c>
    </row>
    <row r="15014" spans="1:5" hidden="1">
      <c r="A15014">
        <v>2014</v>
      </c>
      <c r="B15014" t="s">
        <v>6</v>
      </c>
      <c r="C15014" t="s">
        <v>23</v>
      </c>
      <c r="D15014" t="s">
        <v>30</v>
      </c>
      <c r="E15014">
        <v>353980</v>
      </c>
    </row>
    <row r="15015" spans="1:5" hidden="1">
      <c r="A15015">
        <v>2014</v>
      </c>
      <c r="B15015" t="s">
        <v>6</v>
      </c>
      <c r="C15015" t="s">
        <v>23</v>
      </c>
      <c r="D15015" t="s">
        <v>31</v>
      </c>
      <c r="E15015">
        <v>48119</v>
      </c>
    </row>
    <row r="15016" spans="1:5" hidden="1">
      <c r="A15016">
        <v>2014</v>
      </c>
      <c r="B15016" t="s">
        <v>6</v>
      </c>
      <c r="C15016" t="s">
        <v>23</v>
      </c>
      <c r="D15016" t="s">
        <v>32</v>
      </c>
      <c r="E15016">
        <v>305861</v>
      </c>
    </row>
    <row r="15017" spans="1:5" hidden="1">
      <c r="A15017">
        <v>2014</v>
      </c>
      <c r="B15017" t="s">
        <v>6</v>
      </c>
      <c r="C15017" t="s">
        <v>23</v>
      </c>
      <c r="D15017" t="s">
        <v>33</v>
      </c>
      <c r="E15017">
        <v>3474138</v>
      </c>
    </row>
    <row r="15018" spans="1:5" hidden="1">
      <c r="A15018">
        <v>2014</v>
      </c>
      <c r="B15018" t="s">
        <v>6</v>
      </c>
      <c r="C15018" t="s">
        <v>23</v>
      </c>
      <c r="D15018" t="s">
        <v>34</v>
      </c>
      <c r="E15018">
        <v>1361868</v>
      </c>
    </row>
    <row r="15019" spans="1:5" hidden="1">
      <c r="A15019">
        <v>2014</v>
      </c>
      <c r="B15019" t="s">
        <v>6</v>
      </c>
      <c r="C15019" t="s">
        <v>23</v>
      </c>
      <c r="D15019" t="s">
        <v>35</v>
      </c>
      <c r="E15019">
        <v>1491376</v>
      </c>
    </row>
    <row r="15020" spans="1:5" hidden="1">
      <c r="A15020">
        <v>2014</v>
      </c>
      <c r="B15020" t="s">
        <v>6</v>
      </c>
      <c r="C15020" t="s">
        <v>23</v>
      </c>
      <c r="D15020" t="s">
        <v>36</v>
      </c>
      <c r="E15020">
        <v>1697775</v>
      </c>
    </row>
    <row r="15021" spans="1:5" hidden="1">
      <c r="A15021">
        <v>2014</v>
      </c>
      <c r="B15021" t="s">
        <v>6</v>
      </c>
      <c r="C15021" t="s">
        <v>23</v>
      </c>
      <c r="D15021" t="s">
        <v>37</v>
      </c>
      <c r="E15021">
        <v>1008728</v>
      </c>
    </row>
    <row r="15022" spans="1:5" hidden="1">
      <c r="A15022">
        <v>2014</v>
      </c>
      <c r="B15022" t="s">
        <v>6</v>
      </c>
      <c r="C15022" t="s">
        <v>23</v>
      </c>
      <c r="D15022" t="s">
        <v>38</v>
      </c>
      <c r="E15022">
        <v>689047</v>
      </c>
    </row>
    <row r="15023" spans="1:5" hidden="1">
      <c r="A15023">
        <v>2014</v>
      </c>
      <c r="B15023" t="s">
        <v>6</v>
      </c>
      <c r="C15023" t="s">
        <v>23</v>
      </c>
      <c r="D15023" t="s">
        <v>39</v>
      </c>
      <c r="E15023">
        <v>230687</v>
      </c>
    </row>
    <row r="15024" spans="1:5" hidden="1">
      <c r="A15024">
        <v>2014</v>
      </c>
      <c r="B15024" t="s">
        <v>6</v>
      </c>
      <c r="C15024" t="s">
        <v>23</v>
      </c>
      <c r="D15024" t="s">
        <v>40</v>
      </c>
      <c r="E15024">
        <v>112933</v>
      </c>
    </row>
    <row r="15025" spans="1:5" hidden="1">
      <c r="A15025">
        <v>2014</v>
      </c>
      <c r="B15025" t="s">
        <v>6</v>
      </c>
      <c r="C15025" t="s">
        <v>23</v>
      </c>
      <c r="D15025" t="s">
        <v>41</v>
      </c>
      <c r="E15025">
        <v>6468</v>
      </c>
    </row>
    <row r="15026" spans="1:5" hidden="1">
      <c r="A15026">
        <v>2014</v>
      </c>
      <c r="B15026" t="s">
        <v>6</v>
      </c>
      <c r="C15026" t="s">
        <v>23</v>
      </c>
      <c r="D15026" t="s">
        <v>42</v>
      </c>
      <c r="E15026">
        <v>99364</v>
      </c>
    </row>
    <row r="15027" spans="1:5" hidden="1">
      <c r="A15027">
        <v>2014</v>
      </c>
      <c r="B15027" t="s">
        <v>6</v>
      </c>
      <c r="C15027" t="s">
        <v>23</v>
      </c>
      <c r="D15027" t="s">
        <v>43</v>
      </c>
      <c r="E15027">
        <v>7101</v>
      </c>
    </row>
    <row r="15028" spans="1:5" hidden="1">
      <c r="A15028">
        <v>2014</v>
      </c>
      <c r="B15028" t="s">
        <v>6</v>
      </c>
      <c r="C15028" t="s">
        <v>23</v>
      </c>
      <c r="D15028" t="s">
        <v>44</v>
      </c>
      <c r="E15028">
        <v>70875</v>
      </c>
    </row>
    <row r="15029" spans="1:5" hidden="1">
      <c r="A15029">
        <v>2014</v>
      </c>
      <c r="B15029" t="s">
        <v>6</v>
      </c>
      <c r="C15029" t="s">
        <v>23</v>
      </c>
      <c r="D15029" t="s">
        <v>45</v>
      </c>
      <c r="E15029">
        <v>1803181</v>
      </c>
    </row>
    <row r="15030" spans="1:5" hidden="1">
      <c r="A15030">
        <v>2014</v>
      </c>
      <c r="B15030" t="s">
        <v>6</v>
      </c>
      <c r="C15030" t="s">
        <v>23</v>
      </c>
      <c r="D15030" t="s">
        <v>46</v>
      </c>
      <c r="E15030">
        <v>1752015</v>
      </c>
    </row>
    <row r="15031" spans="1:5" hidden="1">
      <c r="A15031">
        <v>2014</v>
      </c>
      <c r="B15031" t="s">
        <v>6</v>
      </c>
      <c r="C15031" t="s">
        <v>23</v>
      </c>
      <c r="D15031" t="s">
        <v>47</v>
      </c>
      <c r="E15031">
        <v>51166</v>
      </c>
    </row>
    <row r="15032" spans="1:5" hidden="1">
      <c r="A15032">
        <v>2014</v>
      </c>
      <c r="B15032" t="s">
        <v>6</v>
      </c>
      <c r="C15032" t="s">
        <v>23</v>
      </c>
      <c r="D15032" t="s">
        <v>48</v>
      </c>
      <c r="E15032">
        <v>7127170</v>
      </c>
    </row>
    <row r="15033" spans="1:5" hidden="1">
      <c r="A15033">
        <v>2014</v>
      </c>
      <c r="B15033" t="s">
        <v>6</v>
      </c>
      <c r="C15033" t="s">
        <v>23</v>
      </c>
      <c r="D15033" t="s">
        <v>49</v>
      </c>
      <c r="E15033">
        <v>2465249</v>
      </c>
    </row>
    <row r="15034" spans="1:5" hidden="1">
      <c r="A15034">
        <v>2014</v>
      </c>
      <c r="B15034" t="s">
        <v>6</v>
      </c>
      <c r="C15034" t="s">
        <v>23</v>
      </c>
      <c r="D15034" t="s">
        <v>50</v>
      </c>
      <c r="E15034">
        <v>1545076</v>
      </c>
    </row>
    <row r="15035" spans="1:5" hidden="1">
      <c r="A15035">
        <v>2014</v>
      </c>
      <c r="B15035" t="s">
        <v>6</v>
      </c>
      <c r="C15035" t="s">
        <v>23</v>
      </c>
      <c r="D15035" t="s">
        <v>51</v>
      </c>
      <c r="E15035">
        <v>135370</v>
      </c>
    </row>
    <row r="15036" spans="1:5" hidden="1">
      <c r="A15036">
        <v>2014</v>
      </c>
      <c r="B15036" t="s">
        <v>6</v>
      </c>
      <c r="C15036" t="s">
        <v>23</v>
      </c>
      <c r="D15036" t="s">
        <v>52</v>
      </c>
      <c r="E15036">
        <v>685439</v>
      </c>
    </row>
    <row r="15037" spans="1:5" hidden="1">
      <c r="A15037">
        <v>2014</v>
      </c>
      <c r="B15037" t="s">
        <v>6</v>
      </c>
      <c r="C15037" t="s">
        <v>23</v>
      </c>
      <c r="D15037" t="s">
        <v>53</v>
      </c>
      <c r="E15037">
        <v>99364</v>
      </c>
    </row>
    <row r="15038" spans="1:5" hidden="1">
      <c r="A15038">
        <v>2014</v>
      </c>
      <c r="B15038" t="s">
        <v>6</v>
      </c>
      <c r="C15038" t="s">
        <v>23</v>
      </c>
      <c r="D15038" t="s">
        <v>54</v>
      </c>
      <c r="E15038">
        <v>0</v>
      </c>
    </row>
    <row r="15039" spans="1:5" hidden="1">
      <c r="A15039">
        <v>2014</v>
      </c>
      <c r="B15039" t="s">
        <v>6</v>
      </c>
      <c r="C15039" t="s">
        <v>23</v>
      </c>
      <c r="D15039" t="s">
        <v>55</v>
      </c>
      <c r="E15039">
        <v>2499223</v>
      </c>
    </row>
    <row r="15040" spans="1:5" hidden="1">
      <c r="A15040">
        <v>2014</v>
      </c>
      <c r="B15040" t="s">
        <v>6</v>
      </c>
      <c r="C15040" t="s">
        <v>23</v>
      </c>
      <c r="D15040" t="s">
        <v>56</v>
      </c>
      <c r="E15040">
        <v>2162698</v>
      </c>
    </row>
    <row r="15041" spans="1:5" hidden="1">
      <c r="A15041">
        <v>2014</v>
      </c>
      <c r="B15041" t="s">
        <v>6</v>
      </c>
      <c r="C15041" t="s">
        <v>23</v>
      </c>
      <c r="D15041" t="s">
        <v>57</v>
      </c>
      <c r="E15041">
        <v>1796712</v>
      </c>
    </row>
    <row r="15042" spans="1:5" hidden="1">
      <c r="A15042">
        <v>2014</v>
      </c>
      <c r="B15042" t="s">
        <v>6</v>
      </c>
      <c r="C15042" t="s">
        <v>23</v>
      </c>
      <c r="D15042" t="s">
        <v>58</v>
      </c>
      <c r="E15042">
        <v>365986</v>
      </c>
    </row>
    <row r="15043" spans="1:5" hidden="1">
      <c r="A15043">
        <v>2014</v>
      </c>
      <c r="B15043" t="s">
        <v>6</v>
      </c>
      <c r="C15043" t="s">
        <v>23</v>
      </c>
      <c r="D15043" t="s">
        <v>59</v>
      </c>
      <c r="E15043">
        <v>1890713</v>
      </c>
    </row>
    <row r="15044" spans="1:5" hidden="1">
      <c r="A15044">
        <v>2014</v>
      </c>
      <c r="B15044" t="s">
        <v>6</v>
      </c>
      <c r="C15044" t="s">
        <v>23</v>
      </c>
      <c r="D15044" t="s">
        <v>60</v>
      </c>
      <c r="E15044">
        <v>154969</v>
      </c>
    </row>
    <row r="15045" spans="1:5" hidden="1">
      <c r="A15045">
        <v>2014</v>
      </c>
      <c r="B15045" t="s">
        <v>6</v>
      </c>
      <c r="C15045" t="s">
        <v>23</v>
      </c>
      <c r="D15045" t="s">
        <v>61</v>
      </c>
      <c r="E15045">
        <v>189108</v>
      </c>
    </row>
    <row r="15046" spans="1:5" hidden="1">
      <c r="A15046">
        <v>2014</v>
      </c>
      <c r="B15046" t="s">
        <v>6</v>
      </c>
      <c r="C15046" t="s">
        <v>23</v>
      </c>
      <c r="D15046" t="s">
        <v>62</v>
      </c>
      <c r="E15046">
        <v>37046</v>
      </c>
    </row>
    <row r="15047" spans="1:5" hidden="1">
      <c r="A15047">
        <v>2014</v>
      </c>
      <c r="B15047" t="s">
        <v>6</v>
      </c>
      <c r="C15047" t="s">
        <v>23</v>
      </c>
      <c r="D15047" t="s">
        <v>63</v>
      </c>
      <c r="E15047">
        <v>0</v>
      </c>
    </row>
    <row r="15048" spans="1:5" hidden="1">
      <c r="A15048">
        <v>2014</v>
      </c>
      <c r="B15048" t="s">
        <v>6</v>
      </c>
      <c r="C15048" t="s">
        <v>23</v>
      </c>
      <c r="D15048" t="s">
        <v>64</v>
      </c>
      <c r="E15048">
        <v>1275514</v>
      </c>
    </row>
    <row r="15049" spans="1:5" hidden="1">
      <c r="A15049">
        <v>2014</v>
      </c>
      <c r="B15049" t="s">
        <v>6</v>
      </c>
      <c r="C15049" t="s">
        <v>23</v>
      </c>
      <c r="D15049" t="s">
        <v>65</v>
      </c>
      <c r="E15049">
        <v>234076</v>
      </c>
    </row>
    <row r="15050" spans="1:5" hidden="1">
      <c r="A15050">
        <v>2014</v>
      </c>
      <c r="B15050" t="s">
        <v>6</v>
      </c>
      <c r="C15050" t="s">
        <v>23</v>
      </c>
      <c r="D15050" t="s">
        <v>66</v>
      </c>
      <c r="E15050">
        <v>353809</v>
      </c>
    </row>
    <row r="15051" spans="1:5" hidden="1">
      <c r="A15051">
        <v>2014</v>
      </c>
      <c r="B15051" t="s">
        <v>6</v>
      </c>
      <c r="C15051" t="s">
        <v>23</v>
      </c>
      <c r="D15051" t="s">
        <v>67</v>
      </c>
      <c r="E15051">
        <v>36540</v>
      </c>
    </row>
    <row r="15052" spans="1:5" hidden="1">
      <c r="A15052">
        <v>2014</v>
      </c>
      <c r="B15052" t="s">
        <v>6</v>
      </c>
      <c r="C15052" t="s">
        <v>23</v>
      </c>
      <c r="D15052" t="s">
        <v>68</v>
      </c>
      <c r="E15052">
        <v>6726</v>
      </c>
    </row>
    <row r="15053" spans="1:5" hidden="1">
      <c r="A15053">
        <v>2014</v>
      </c>
      <c r="B15053" t="s">
        <v>6</v>
      </c>
      <c r="C15053" t="s">
        <v>23</v>
      </c>
      <c r="D15053" t="s">
        <v>69</v>
      </c>
      <c r="E15053">
        <v>1520</v>
      </c>
    </row>
    <row r="15054" spans="1:5" hidden="1">
      <c r="A15054">
        <v>2014</v>
      </c>
      <c r="B15054" t="s">
        <v>6</v>
      </c>
      <c r="C15054" t="s">
        <v>23</v>
      </c>
      <c r="D15054" t="s">
        <v>70</v>
      </c>
      <c r="E15054">
        <v>28294</v>
      </c>
    </row>
    <row r="15055" spans="1:5" hidden="1">
      <c r="A15055">
        <v>2014</v>
      </c>
      <c r="B15055" t="s">
        <v>6</v>
      </c>
      <c r="C15055" t="s">
        <v>23</v>
      </c>
      <c r="D15055" t="s">
        <v>71</v>
      </c>
      <c r="E15055">
        <v>-1690</v>
      </c>
    </row>
    <row r="15056" spans="1:5" hidden="1">
      <c r="A15056">
        <v>2014</v>
      </c>
      <c r="B15056" t="s">
        <v>6</v>
      </c>
      <c r="C15056" t="s">
        <v>23</v>
      </c>
      <c r="D15056" t="s">
        <v>72</v>
      </c>
      <c r="E15056">
        <v>26208729</v>
      </c>
    </row>
    <row r="15057" spans="1:5" hidden="1">
      <c r="A15057">
        <v>2014</v>
      </c>
      <c r="B15057" t="s">
        <v>6</v>
      </c>
      <c r="C15057" t="s">
        <v>23</v>
      </c>
      <c r="D15057" t="s">
        <v>73</v>
      </c>
      <c r="E15057">
        <v>17829493</v>
      </c>
    </row>
    <row r="15058" spans="1:5" hidden="1">
      <c r="A15058">
        <v>2014</v>
      </c>
      <c r="B15058" t="s">
        <v>6</v>
      </c>
      <c r="C15058" t="s">
        <v>23</v>
      </c>
      <c r="D15058" t="s">
        <v>74</v>
      </c>
      <c r="E15058">
        <v>15540908</v>
      </c>
    </row>
    <row r="15059" spans="1:5" hidden="1">
      <c r="A15059">
        <v>2014</v>
      </c>
      <c r="B15059" t="s">
        <v>6</v>
      </c>
      <c r="C15059" t="s">
        <v>23</v>
      </c>
      <c r="D15059" t="s">
        <v>75</v>
      </c>
      <c r="E15059">
        <v>2288585</v>
      </c>
    </row>
    <row r="15060" spans="1:5" hidden="1">
      <c r="A15060">
        <v>2014</v>
      </c>
      <c r="B15060" t="s">
        <v>6</v>
      </c>
      <c r="C15060" t="s">
        <v>23</v>
      </c>
      <c r="D15060" t="s">
        <v>76</v>
      </c>
      <c r="E15060">
        <v>5621494</v>
      </c>
    </row>
    <row r="15061" spans="1:5" hidden="1">
      <c r="A15061">
        <v>2014</v>
      </c>
      <c r="B15061" t="s">
        <v>6</v>
      </c>
      <c r="C15061" t="s">
        <v>23</v>
      </c>
      <c r="D15061" t="s">
        <v>77</v>
      </c>
      <c r="E15061">
        <v>4532648</v>
      </c>
    </row>
    <row r="15062" spans="1:5" hidden="1">
      <c r="A15062">
        <v>2014</v>
      </c>
      <c r="B15062" t="s">
        <v>6</v>
      </c>
      <c r="C15062" t="s">
        <v>23</v>
      </c>
      <c r="D15062" t="s">
        <v>78</v>
      </c>
      <c r="E15062">
        <v>5388637</v>
      </c>
    </row>
    <row r="15063" spans="1:5" hidden="1">
      <c r="A15063">
        <v>2014</v>
      </c>
      <c r="B15063" t="s">
        <v>6</v>
      </c>
      <c r="C15063" t="s">
        <v>23</v>
      </c>
      <c r="D15063" t="s">
        <v>79</v>
      </c>
      <c r="E15063">
        <v>230547</v>
      </c>
    </row>
    <row r="15064" spans="1:5" hidden="1">
      <c r="A15064">
        <v>2014</v>
      </c>
      <c r="B15064" t="s">
        <v>6</v>
      </c>
      <c r="C15064" t="s">
        <v>23</v>
      </c>
      <c r="D15064" t="s">
        <v>80</v>
      </c>
      <c r="E15064">
        <v>2309</v>
      </c>
    </row>
    <row r="15065" spans="1:5" hidden="1">
      <c r="A15065">
        <v>2014</v>
      </c>
      <c r="B15065" t="s">
        <v>6</v>
      </c>
      <c r="C15065" t="s">
        <v>81</v>
      </c>
      <c r="D15065" t="s">
        <v>24</v>
      </c>
      <c r="E15065">
        <v>10758353</v>
      </c>
    </row>
    <row r="15066" spans="1:5" hidden="1">
      <c r="A15066">
        <v>2014</v>
      </c>
      <c r="B15066" t="s">
        <v>6</v>
      </c>
      <c r="C15066" t="s">
        <v>81</v>
      </c>
      <c r="D15066" t="s">
        <v>25</v>
      </c>
      <c r="E15066">
        <v>9077908</v>
      </c>
    </row>
    <row r="15067" spans="1:5" hidden="1">
      <c r="A15067">
        <v>2014</v>
      </c>
      <c r="B15067" t="s">
        <v>6</v>
      </c>
      <c r="C15067" t="s">
        <v>81</v>
      </c>
      <c r="D15067" t="s">
        <v>26</v>
      </c>
      <c r="E15067">
        <v>1680446</v>
      </c>
    </row>
    <row r="15068" spans="1:5" hidden="1">
      <c r="A15068">
        <v>2014</v>
      </c>
      <c r="B15068" t="s">
        <v>6</v>
      </c>
      <c r="C15068" t="s">
        <v>81</v>
      </c>
      <c r="D15068" t="s">
        <v>27</v>
      </c>
      <c r="E15068">
        <v>3196840</v>
      </c>
    </row>
    <row r="15069" spans="1:5" hidden="1">
      <c r="A15069">
        <v>2014</v>
      </c>
      <c r="B15069" t="s">
        <v>6</v>
      </c>
      <c r="C15069" t="s">
        <v>81</v>
      </c>
      <c r="D15069" t="s">
        <v>28</v>
      </c>
      <c r="E15069">
        <v>2852415</v>
      </c>
    </row>
    <row r="15070" spans="1:5" hidden="1">
      <c r="A15070">
        <v>2014</v>
      </c>
      <c r="B15070" t="s">
        <v>6</v>
      </c>
      <c r="C15070" t="s">
        <v>81</v>
      </c>
      <c r="D15070" t="s">
        <v>82</v>
      </c>
      <c r="E15070">
        <v>1804943</v>
      </c>
    </row>
    <row r="15071" spans="1:5" hidden="1">
      <c r="A15071">
        <v>2014</v>
      </c>
      <c r="B15071" t="s">
        <v>6</v>
      </c>
      <c r="C15071" t="s">
        <v>81</v>
      </c>
      <c r="D15071" t="s">
        <v>83</v>
      </c>
      <c r="E15071">
        <v>1872</v>
      </c>
    </row>
    <row r="15072" spans="1:5" hidden="1">
      <c r="A15072">
        <v>2014</v>
      </c>
      <c r="B15072" t="s">
        <v>6</v>
      </c>
      <c r="C15072" t="s">
        <v>81</v>
      </c>
      <c r="D15072" t="s">
        <v>84</v>
      </c>
      <c r="E15072">
        <v>1045600</v>
      </c>
    </row>
    <row r="15073" spans="1:5" hidden="1">
      <c r="A15073">
        <v>2014</v>
      </c>
      <c r="B15073" t="s">
        <v>6</v>
      </c>
      <c r="C15073" t="s">
        <v>81</v>
      </c>
      <c r="D15073" t="s">
        <v>85</v>
      </c>
      <c r="E15073">
        <v>2840034</v>
      </c>
    </row>
    <row r="15074" spans="1:5" hidden="1">
      <c r="A15074">
        <v>2014</v>
      </c>
      <c r="B15074" t="s">
        <v>6</v>
      </c>
      <c r="C15074" t="s">
        <v>81</v>
      </c>
      <c r="D15074" t="s">
        <v>29</v>
      </c>
      <c r="E15074">
        <v>344425</v>
      </c>
    </row>
    <row r="15075" spans="1:5" hidden="1">
      <c r="A15075">
        <v>2014</v>
      </c>
      <c r="B15075" t="s">
        <v>6</v>
      </c>
      <c r="C15075" t="s">
        <v>81</v>
      </c>
      <c r="D15075" t="s">
        <v>30</v>
      </c>
      <c r="E15075">
        <v>666179</v>
      </c>
    </row>
    <row r="15076" spans="1:5" hidden="1">
      <c r="A15076">
        <v>2014</v>
      </c>
      <c r="B15076" t="s">
        <v>6</v>
      </c>
      <c r="C15076" t="s">
        <v>81</v>
      </c>
      <c r="D15076" t="s">
        <v>31</v>
      </c>
      <c r="E15076">
        <v>48119</v>
      </c>
    </row>
    <row r="15077" spans="1:5" hidden="1">
      <c r="A15077">
        <v>2014</v>
      </c>
      <c r="B15077" t="s">
        <v>6</v>
      </c>
      <c r="C15077" t="s">
        <v>81</v>
      </c>
      <c r="D15077" t="s">
        <v>32</v>
      </c>
      <c r="E15077">
        <v>618060</v>
      </c>
    </row>
    <row r="15078" spans="1:5" hidden="1">
      <c r="A15078">
        <v>2014</v>
      </c>
      <c r="B15078" t="s">
        <v>6</v>
      </c>
      <c r="C15078" t="s">
        <v>81</v>
      </c>
      <c r="D15078" t="s">
        <v>33</v>
      </c>
      <c r="E15078">
        <v>2552199</v>
      </c>
    </row>
    <row r="15079" spans="1:5" hidden="1">
      <c r="A15079">
        <v>2014</v>
      </c>
      <c r="B15079" t="s">
        <v>6</v>
      </c>
      <c r="C15079" t="s">
        <v>81</v>
      </c>
      <c r="D15079" t="s">
        <v>34</v>
      </c>
      <c r="E15079">
        <v>1144548</v>
      </c>
    </row>
    <row r="15080" spans="1:5" hidden="1">
      <c r="A15080">
        <v>2014</v>
      </c>
      <c r="B15080" t="s">
        <v>6</v>
      </c>
      <c r="C15080" t="s">
        <v>81</v>
      </c>
      <c r="D15080" t="s">
        <v>35</v>
      </c>
      <c r="E15080">
        <v>1333612</v>
      </c>
    </row>
    <row r="15081" spans="1:5" hidden="1">
      <c r="A15081">
        <v>2014</v>
      </c>
      <c r="B15081" t="s">
        <v>6</v>
      </c>
      <c r="C15081" t="s">
        <v>81</v>
      </c>
      <c r="D15081" t="s">
        <v>36</v>
      </c>
      <c r="E15081">
        <v>1212043</v>
      </c>
    </row>
    <row r="15082" spans="1:5" hidden="1">
      <c r="A15082">
        <v>2014</v>
      </c>
      <c r="B15082" t="s">
        <v>6</v>
      </c>
      <c r="C15082" t="s">
        <v>81</v>
      </c>
      <c r="D15082" t="s">
        <v>37</v>
      </c>
      <c r="E15082">
        <v>522996</v>
      </c>
    </row>
    <row r="15083" spans="1:5" hidden="1">
      <c r="A15083">
        <v>2014</v>
      </c>
      <c r="B15083" t="s">
        <v>6</v>
      </c>
      <c r="C15083" t="s">
        <v>81</v>
      </c>
      <c r="D15083" t="s">
        <v>38</v>
      </c>
      <c r="E15083">
        <v>689047</v>
      </c>
    </row>
    <row r="15084" spans="1:5" hidden="1">
      <c r="A15084">
        <v>2014</v>
      </c>
      <c r="B15084" t="s">
        <v>6</v>
      </c>
      <c r="C15084" t="s">
        <v>81</v>
      </c>
      <c r="D15084" t="s">
        <v>39</v>
      </c>
      <c r="E15084">
        <v>6676</v>
      </c>
    </row>
    <row r="15085" spans="1:5" hidden="1">
      <c r="A15085">
        <v>2014</v>
      </c>
      <c r="B15085" t="s">
        <v>6</v>
      </c>
      <c r="C15085" t="s">
        <v>81</v>
      </c>
      <c r="D15085" t="s">
        <v>40</v>
      </c>
      <c r="E15085">
        <v>118056</v>
      </c>
    </row>
    <row r="15086" spans="1:5" hidden="1">
      <c r="A15086">
        <v>2014</v>
      </c>
      <c r="B15086" t="s">
        <v>6</v>
      </c>
      <c r="C15086" t="s">
        <v>81</v>
      </c>
      <c r="D15086" t="s">
        <v>41</v>
      </c>
      <c r="E15086">
        <v>6468</v>
      </c>
    </row>
    <row r="15087" spans="1:5" hidden="1">
      <c r="A15087">
        <v>2014</v>
      </c>
      <c r="B15087" t="s">
        <v>6</v>
      </c>
      <c r="C15087" t="s">
        <v>81</v>
      </c>
      <c r="D15087" t="s">
        <v>42</v>
      </c>
      <c r="E15087">
        <v>99364</v>
      </c>
    </row>
    <row r="15088" spans="1:5" hidden="1">
      <c r="A15088">
        <v>2014</v>
      </c>
      <c r="B15088" t="s">
        <v>6</v>
      </c>
      <c r="C15088" t="s">
        <v>81</v>
      </c>
      <c r="D15088" t="s">
        <v>43</v>
      </c>
      <c r="E15088">
        <v>12224</v>
      </c>
    </row>
    <row r="15089" spans="1:5" hidden="1">
      <c r="A15089">
        <v>2014</v>
      </c>
      <c r="B15089" t="s">
        <v>6</v>
      </c>
      <c r="C15089" t="s">
        <v>81</v>
      </c>
      <c r="D15089" t="s">
        <v>44</v>
      </c>
      <c r="E15089">
        <v>70875</v>
      </c>
    </row>
    <row r="15090" spans="1:5" hidden="1">
      <c r="A15090">
        <v>2014</v>
      </c>
      <c r="B15090" t="s">
        <v>6</v>
      </c>
      <c r="C15090" t="s">
        <v>81</v>
      </c>
      <c r="D15090" t="s">
        <v>45</v>
      </c>
      <c r="E15090">
        <v>1811492</v>
      </c>
    </row>
    <row r="15091" spans="1:5" hidden="1">
      <c r="A15091">
        <v>2014</v>
      </c>
      <c r="B15091" t="s">
        <v>6</v>
      </c>
      <c r="C15091" t="s">
        <v>81</v>
      </c>
      <c r="D15091" t="s">
        <v>46</v>
      </c>
      <c r="E15091">
        <v>1760996</v>
      </c>
    </row>
    <row r="15092" spans="1:5" hidden="1">
      <c r="A15092">
        <v>2014</v>
      </c>
      <c r="B15092" t="s">
        <v>6</v>
      </c>
      <c r="C15092" t="s">
        <v>81</v>
      </c>
      <c r="D15092" t="s">
        <v>47</v>
      </c>
      <c r="E15092">
        <v>50496</v>
      </c>
    </row>
    <row r="15093" spans="1:5" hidden="1">
      <c r="A15093">
        <v>2014</v>
      </c>
      <c r="B15093" t="s">
        <v>6</v>
      </c>
      <c r="C15093" t="s">
        <v>81</v>
      </c>
      <c r="D15093" t="s">
        <v>48</v>
      </c>
      <c r="E15093">
        <v>7202467</v>
      </c>
    </row>
    <row r="15094" spans="1:5" hidden="1">
      <c r="A15094">
        <v>2014</v>
      </c>
      <c r="B15094" t="s">
        <v>6</v>
      </c>
      <c r="C15094" t="s">
        <v>81</v>
      </c>
      <c r="D15094" t="s">
        <v>49</v>
      </c>
      <c r="E15094">
        <v>2471947</v>
      </c>
    </row>
    <row r="15095" spans="1:5" hidden="1">
      <c r="A15095">
        <v>2014</v>
      </c>
      <c r="B15095" t="s">
        <v>6</v>
      </c>
      <c r="C15095" t="s">
        <v>81</v>
      </c>
      <c r="D15095" t="s">
        <v>50</v>
      </c>
      <c r="E15095">
        <v>1553651</v>
      </c>
    </row>
    <row r="15096" spans="1:5" hidden="1">
      <c r="A15096">
        <v>2014</v>
      </c>
      <c r="B15096" t="s">
        <v>6</v>
      </c>
      <c r="C15096" t="s">
        <v>81</v>
      </c>
      <c r="D15096" t="s">
        <v>51</v>
      </c>
      <c r="E15096">
        <v>135370</v>
      </c>
    </row>
    <row r="15097" spans="1:5" hidden="1">
      <c r="A15097">
        <v>2014</v>
      </c>
      <c r="B15097" t="s">
        <v>6</v>
      </c>
      <c r="C15097" t="s">
        <v>81</v>
      </c>
      <c r="D15097" t="s">
        <v>52</v>
      </c>
      <c r="E15097">
        <v>683563</v>
      </c>
    </row>
    <row r="15098" spans="1:5" hidden="1">
      <c r="A15098">
        <v>2014</v>
      </c>
      <c r="B15098" t="s">
        <v>6</v>
      </c>
      <c r="C15098" t="s">
        <v>81</v>
      </c>
      <c r="D15098" t="s">
        <v>53</v>
      </c>
      <c r="E15098">
        <v>99364</v>
      </c>
    </row>
    <row r="15099" spans="1:5" hidden="1">
      <c r="A15099">
        <v>2014</v>
      </c>
      <c r="B15099" t="s">
        <v>6</v>
      </c>
      <c r="C15099" t="s">
        <v>81</v>
      </c>
      <c r="D15099" t="s">
        <v>54</v>
      </c>
      <c r="E15099">
        <v>0</v>
      </c>
    </row>
    <row r="15100" spans="1:5" hidden="1">
      <c r="A15100">
        <v>2014</v>
      </c>
      <c r="B15100" t="s">
        <v>6</v>
      </c>
      <c r="C15100" t="s">
        <v>81</v>
      </c>
      <c r="D15100" t="s">
        <v>55</v>
      </c>
      <c r="E15100">
        <v>2567822</v>
      </c>
    </row>
    <row r="15101" spans="1:5" hidden="1">
      <c r="A15101">
        <v>2014</v>
      </c>
      <c r="B15101" t="s">
        <v>6</v>
      </c>
      <c r="C15101" t="s">
        <v>81</v>
      </c>
      <c r="D15101" t="s">
        <v>56</v>
      </c>
      <c r="E15101">
        <v>2162698</v>
      </c>
    </row>
    <row r="15102" spans="1:5" hidden="1">
      <c r="A15102">
        <v>2014</v>
      </c>
      <c r="B15102" t="s">
        <v>6</v>
      </c>
      <c r="C15102" t="s">
        <v>81</v>
      </c>
      <c r="D15102" t="s">
        <v>57</v>
      </c>
      <c r="E15102">
        <v>1796712</v>
      </c>
    </row>
    <row r="15103" spans="1:5" hidden="1">
      <c r="A15103">
        <v>2014</v>
      </c>
      <c r="B15103" t="s">
        <v>6</v>
      </c>
      <c r="C15103" t="s">
        <v>81</v>
      </c>
      <c r="D15103" t="s">
        <v>58</v>
      </c>
      <c r="E15103">
        <v>365986</v>
      </c>
    </row>
    <row r="15104" spans="1:5" hidden="1">
      <c r="A15104">
        <v>2014</v>
      </c>
      <c r="B15104" t="s">
        <v>6</v>
      </c>
      <c r="C15104" t="s">
        <v>81</v>
      </c>
      <c r="D15104" t="s">
        <v>59</v>
      </c>
      <c r="E15104">
        <v>2105762</v>
      </c>
    </row>
    <row r="15105" spans="1:6" hidden="1">
      <c r="A15105">
        <v>2014</v>
      </c>
      <c r="B15105" t="s">
        <v>6</v>
      </c>
      <c r="C15105" t="s">
        <v>81</v>
      </c>
      <c r="D15105" t="s">
        <v>60</v>
      </c>
      <c r="E15105">
        <v>141972</v>
      </c>
    </row>
    <row r="15106" spans="1:6" hidden="1">
      <c r="A15106">
        <v>2014</v>
      </c>
      <c r="B15106" t="s">
        <v>6</v>
      </c>
      <c r="C15106" t="s">
        <v>81</v>
      </c>
      <c r="D15106" t="s">
        <v>61</v>
      </c>
      <c r="E15106">
        <v>199435</v>
      </c>
    </row>
    <row r="15107" spans="1:6" hidden="1">
      <c r="A15107">
        <v>2014</v>
      </c>
      <c r="B15107" t="s">
        <v>6</v>
      </c>
      <c r="C15107" t="s">
        <v>81</v>
      </c>
      <c r="D15107" t="s">
        <v>62</v>
      </c>
      <c r="E15107">
        <v>99965</v>
      </c>
    </row>
    <row r="15108" spans="1:6" hidden="1">
      <c r="A15108">
        <v>2014</v>
      </c>
      <c r="B15108" t="s">
        <v>6</v>
      </c>
      <c r="C15108" t="s">
        <v>81</v>
      </c>
      <c r="D15108" t="s">
        <v>64</v>
      </c>
      <c r="E15108">
        <v>1664389</v>
      </c>
    </row>
    <row r="15109" spans="1:6" hidden="1">
      <c r="A15109">
        <v>2014</v>
      </c>
      <c r="B15109" t="s">
        <v>6</v>
      </c>
      <c r="C15109" t="s">
        <v>81</v>
      </c>
      <c r="D15109" t="s">
        <v>66</v>
      </c>
      <c r="E15109">
        <v>353809</v>
      </c>
    </row>
    <row r="15110" spans="1:6" hidden="1">
      <c r="A15110">
        <v>2014</v>
      </c>
      <c r="B15110" t="s">
        <v>6</v>
      </c>
      <c r="C15110" t="s">
        <v>81</v>
      </c>
      <c r="D15110" t="s">
        <v>67</v>
      </c>
      <c r="E15110">
        <v>738169</v>
      </c>
    </row>
    <row r="15111" spans="1:6" hidden="1">
      <c r="A15111">
        <v>2014</v>
      </c>
      <c r="B15111" t="s">
        <v>6</v>
      </c>
      <c r="C15111" t="s">
        <v>81</v>
      </c>
      <c r="D15111" t="s">
        <v>68</v>
      </c>
      <c r="E15111">
        <v>6726</v>
      </c>
    </row>
    <row r="15112" spans="1:6" hidden="1">
      <c r="A15112">
        <v>2014</v>
      </c>
      <c r="B15112" t="s">
        <v>6</v>
      </c>
      <c r="C15112" t="s">
        <v>81</v>
      </c>
      <c r="D15112" t="s">
        <v>69</v>
      </c>
      <c r="E15112">
        <v>707248</v>
      </c>
    </row>
    <row r="15113" spans="1:6" hidden="1">
      <c r="A15113">
        <v>2014</v>
      </c>
      <c r="B15113" t="s">
        <v>6</v>
      </c>
      <c r="C15113" t="s">
        <v>81</v>
      </c>
      <c r="D15113" t="s">
        <v>70</v>
      </c>
      <c r="E15113">
        <v>24195</v>
      </c>
    </row>
    <row r="15114" spans="1:6" hidden="1">
      <c r="A15114">
        <v>2014</v>
      </c>
      <c r="B15114" t="s">
        <v>6</v>
      </c>
      <c r="C15114" t="s">
        <v>81</v>
      </c>
      <c r="D15114" t="s">
        <v>86</v>
      </c>
      <c r="E15114">
        <v>46159199</v>
      </c>
    </row>
    <row r="15115" spans="1:6" hidden="1">
      <c r="A15115">
        <v>2014</v>
      </c>
      <c r="B15115" t="s">
        <v>6</v>
      </c>
      <c r="C15115" t="s">
        <v>81</v>
      </c>
      <c r="D15115" t="s">
        <v>87</v>
      </c>
      <c r="E15115">
        <v>39939026</v>
      </c>
    </row>
    <row r="15116" spans="1:6" hidden="1">
      <c r="A15116">
        <v>2014</v>
      </c>
      <c r="B15116" t="s">
        <v>6</v>
      </c>
      <c r="C15116" t="s">
        <v>81</v>
      </c>
      <c r="D15116" t="s">
        <v>88</v>
      </c>
      <c r="E15116">
        <v>2015563</v>
      </c>
    </row>
    <row r="15117" spans="1:6" hidden="1">
      <c r="A15117">
        <v>2014</v>
      </c>
      <c r="B15117" t="s">
        <v>6</v>
      </c>
      <c r="C15117" t="s">
        <v>81</v>
      </c>
      <c r="D15117" t="s">
        <v>89</v>
      </c>
      <c r="E15117">
        <v>4204611</v>
      </c>
    </row>
    <row r="15118" spans="1:6" hidden="1">
      <c r="A15118">
        <v>2014</v>
      </c>
      <c r="B15118" t="s">
        <v>6</v>
      </c>
      <c r="C15118" t="s">
        <v>81</v>
      </c>
      <c r="D15118" t="s">
        <v>77</v>
      </c>
      <c r="E15118">
        <v>4532648</v>
      </c>
    </row>
    <row r="15119" spans="1:6" hidden="1">
      <c r="A15119">
        <v>2014</v>
      </c>
      <c r="B15119" t="s">
        <v>90</v>
      </c>
      <c r="C15119" t="s">
        <v>7</v>
      </c>
      <c r="D15119" t="s">
        <v>263</v>
      </c>
      <c r="E15119">
        <v>-224055</v>
      </c>
    </row>
    <row r="15120" spans="1:6" hidden="1">
      <c r="A15120">
        <v>2014</v>
      </c>
      <c r="B15120" t="s">
        <v>90</v>
      </c>
      <c r="C15120" t="s">
        <v>7</v>
      </c>
      <c r="D15120" t="s">
        <v>8</v>
      </c>
      <c r="E15120">
        <v>0</v>
      </c>
      <c r="F15120">
        <v>20</v>
      </c>
    </row>
    <row r="15121" spans="1:6" hidden="1">
      <c r="A15121">
        <v>2014</v>
      </c>
      <c r="B15121" t="s">
        <v>90</v>
      </c>
      <c r="C15121" t="s">
        <v>7</v>
      </c>
      <c r="D15121" t="s">
        <v>9</v>
      </c>
      <c r="E15121">
        <v>0</v>
      </c>
      <c r="F15121">
        <v>20</v>
      </c>
    </row>
    <row r="15122" spans="1:6" hidden="1">
      <c r="A15122">
        <v>2014</v>
      </c>
      <c r="B15122" t="s">
        <v>90</v>
      </c>
      <c r="C15122" t="s">
        <v>10</v>
      </c>
      <c r="D15122" t="s">
        <v>11</v>
      </c>
      <c r="E15122">
        <v>2373198</v>
      </c>
    </row>
    <row r="15123" spans="1:6" hidden="1">
      <c r="A15123">
        <v>2014</v>
      </c>
      <c r="B15123" t="s">
        <v>90</v>
      </c>
      <c r="C15123" t="s">
        <v>10</v>
      </c>
      <c r="D15123" t="s">
        <v>91</v>
      </c>
      <c r="E15123">
        <v>13744037</v>
      </c>
    </row>
    <row r="15124" spans="1:6" hidden="1">
      <c r="A15124">
        <v>2014</v>
      </c>
      <c r="B15124" t="s">
        <v>90</v>
      </c>
      <c r="C15124" t="s">
        <v>10</v>
      </c>
      <c r="D15124" t="s">
        <v>92</v>
      </c>
      <c r="E15124">
        <v>10895247</v>
      </c>
    </row>
    <row r="15125" spans="1:6" hidden="1">
      <c r="A15125">
        <v>2014</v>
      </c>
      <c r="B15125" t="s">
        <v>90</v>
      </c>
      <c r="C15125" t="s">
        <v>10</v>
      </c>
      <c r="D15125" t="s">
        <v>14</v>
      </c>
      <c r="E15125">
        <v>6632803</v>
      </c>
    </row>
    <row r="15126" spans="1:6" hidden="1">
      <c r="A15126">
        <v>2014</v>
      </c>
      <c r="B15126" t="s">
        <v>90</v>
      </c>
      <c r="C15126" t="s">
        <v>10</v>
      </c>
      <c r="D15126" t="s">
        <v>17</v>
      </c>
      <c r="E15126">
        <v>6828151</v>
      </c>
    </row>
    <row r="15127" spans="1:6" hidden="1">
      <c r="A15127">
        <v>2014</v>
      </c>
      <c r="B15127" t="s">
        <v>90</v>
      </c>
      <c r="C15127" t="s">
        <v>10</v>
      </c>
      <c r="D15127" t="s">
        <v>18</v>
      </c>
      <c r="E15127">
        <v>5217933</v>
      </c>
    </row>
    <row r="15128" spans="1:6" hidden="1">
      <c r="A15128">
        <v>2014</v>
      </c>
      <c r="B15128" t="s">
        <v>90</v>
      </c>
      <c r="C15128" t="s">
        <v>10</v>
      </c>
      <c r="D15128" t="s">
        <v>19</v>
      </c>
      <c r="E15128">
        <v>4856095</v>
      </c>
    </row>
    <row r="15129" spans="1:6" hidden="1">
      <c r="A15129">
        <v>2014</v>
      </c>
      <c r="B15129" t="s">
        <v>90</v>
      </c>
      <c r="C15129" t="s">
        <v>10</v>
      </c>
      <c r="D15129" t="s">
        <v>21</v>
      </c>
      <c r="E15129">
        <v>4856095</v>
      </c>
    </row>
    <row r="15130" spans="1:6" hidden="1">
      <c r="A15130">
        <v>2014</v>
      </c>
      <c r="B15130" t="s">
        <v>90</v>
      </c>
      <c r="C15130" t="s">
        <v>10</v>
      </c>
      <c r="D15130" t="s">
        <v>22</v>
      </c>
      <c r="E15130">
        <v>1477945</v>
      </c>
    </row>
    <row r="15131" spans="1:6" hidden="1">
      <c r="A15131">
        <v>2014</v>
      </c>
      <c r="B15131" t="s">
        <v>90</v>
      </c>
      <c r="C15131" t="s">
        <v>23</v>
      </c>
      <c r="D15131" t="s">
        <v>24</v>
      </c>
      <c r="E15131">
        <v>7173112</v>
      </c>
    </row>
    <row r="15132" spans="1:6" hidden="1">
      <c r="A15132">
        <v>2014</v>
      </c>
      <c r="B15132" t="s">
        <v>90</v>
      </c>
      <c r="C15132" t="s">
        <v>23</v>
      </c>
      <c r="D15132" t="s">
        <v>25</v>
      </c>
      <c r="E15132">
        <v>6093235</v>
      </c>
    </row>
    <row r="15133" spans="1:6" hidden="1">
      <c r="A15133">
        <v>2014</v>
      </c>
      <c r="B15133" t="s">
        <v>90</v>
      </c>
      <c r="C15133" t="s">
        <v>23</v>
      </c>
      <c r="D15133" t="s">
        <v>26</v>
      </c>
      <c r="E15133">
        <v>1079877</v>
      </c>
    </row>
    <row r="15134" spans="1:6" hidden="1">
      <c r="A15134">
        <v>2014</v>
      </c>
      <c r="B15134" t="s">
        <v>90</v>
      </c>
      <c r="C15134" t="s">
        <v>23</v>
      </c>
      <c r="D15134" t="s">
        <v>27</v>
      </c>
      <c r="E15134">
        <v>266252</v>
      </c>
    </row>
    <row r="15135" spans="1:6" hidden="1">
      <c r="A15135">
        <v>2014</v>
      </c>
      <c r="B15135" t="s">
        <v>90</v>
      </c>
      <c r="C15135" t="s">
        <v>23</v>
      </c>
      <c r="D15135" t="s">
        <v>29</v>
      </c>
      <c r="E15135">
        <v>266252</v>
      </c>
    </row>
    <row r="15136" spans="1:6" hidden="1">
      <c r="A15136">
        <v>2014</v>
      </c>
      <c r="B15136" t="s">
        <v>90</v>
      </c>
      <c r="C15136" t="s">
        <v>23</v>
      </c>
      <c r="D15136" t="s">
        <v>33</v>
      </c>
      <c r="E15136">
        <v>2088455</v>
      </c>
    </row>
    <row r="15137" spans="1:5" hidden="1">
      <c r="A15137">
        <v>2014</v>
      </c>
      <c r="B15137" t="s">
        <v>90</v>
      </c>
      <c r="C15137" t="s">
        <v>23</v>
      </c>
      <c r="D15137" t="s">
        <v>34</v>
      </c>
      <c r="E15137">
        <v>425981</v>
      </c>
    </row>
    <row r="15138" spans="1:5" hidden="1">
      <c r="A15138">
        <v>2014</v>
      </c>
      <c r="B15138" t="s">
        <v>90</v>
      </c>
      <c r="C15138" t="s">
        <v>23</v>
      </c>
      <c r="D15138" t="s">
        <v>35</v>
      </c>
      <c r="E15138">
        <v>538926</v>
      </c>
    </row>
    <row r="15139" spans="1:5" hidden="1">
      <c r="A15139">
        <v>2014</v>
      </c>
      <c r="B15139" t="s">
        <v>90</v>
      </c>
      <c r="C15139" t="s">
        <v>23</v>
      </c>
      <c r="D15139" t="s">
        <v>36</v>
      </c>
      <c r="E15139">
        <v>1555915</v>
      </c>
    </row>
    <row r="15140" spans="1:5" hidden="1">
      <c r="A15140">
        <v>2014</v>
      </c>
      <c r="B15140" t="s">
        <v>90</v>
      </c>
      <c r="C15140" t="s">
        <v>23</v>
      </c>
      <c r="D15140" t="s">
        <v>37</v>
      </c>
      <c r="E15140">
        <v>866868</v>
      </c>
    </row>
    <row r="15141" spans="1:5" hidden="1">
      <c r="A15141">
        <v>2014</v>
      </c>
      <c r="B15141" t="s">
        <v>90</v>
      </c>
      <c r="C15141" t="s">
        <v>23</v>
      </c>
      <c r="D15141" t="s">
        <v>38</v>
      </c>
      <c r="E15141">
        <v>689047</v>
      </c>
    </row>
    <row r="15142" spans="1:5" hidden="1">
      <c r="A15142">
        <v>2014</v>
      </c>
      <c r="B15142" t="s">
        <v>90</v>
      </c>
      <c r="C15142" t="s">
        <v>23</v>
      </c>
      <c r="D15142" t="s">
        <v>39</v>
      </c>
      <c r="E15142">
        <v>54303</v>
      </c>
    </row>
    <row r="15143" spans="1:5" hidden="1">
      <c r="A15143">
        <v>2014</v>
      </c>
      <c r="B15143" t="s">
        <v>90</v>
      </c>
      <c r="C15143" t="s">
        <v>23</v>
      </c>
      <c r="D15143" t="s">
        <v>93</v>
      </c>
      <c r="E15143">
        <v>57353</v>
      </c>
    </row>
    <row r="15144" spans="1:5" hidden="1">
      <c r="A15144">
        <v>2014</v>
      </c>
      <c r="B15144" t="s">
        <v>90</v>
      </c>
      <c r="C15144" t="s">
        <v>23</v>
      </c>
      <c r="D15144" t="s">
        <v>94</v>
      </c>
      <c r="E15144">
        <v>-3050</v>
      </c>
    </row>
    <row r="15145" spans="1:5" hidden="1">
      <c r="A15145">
        <v>2014</v>
      </c>
      <c r="B15145" t="s">
        <v>90</v>
      </c>
      <c r="C15145" t="s">
        <v>23</v>
      </c>
      <c r="D15145" t="s">
        <v>95</v>
      </c>
      <c r="E15145">
        <v>17173</v>
      </c>
    </row>
    <row r="15146" spans="1:5" hidden="1">
      <c r="A15146">
        <v>2014</v>
      </c>
      <c r="B15146" t="s">
        <v>90</v>
      </c>
      <c r="C15146" t="s">
        <v>23</v>
      </c>
      <c r="D15146" t="s">
        <v>96</v>
      </c>
      <c r="E15146">
        <v>37130</v>
      </c>
    </row>
    <row r="15147" spans="1:5" hidden="1">
      <c r="A15147">
        <v>2014</v>
      </c>
      <c r="B15147" t="s">
        <v>90</v>
      </c>
      <c r="C15147" t="s">
        <v>23</v>
      </c>
      <c r="D15147" t="s">
        <v>40</v>
      </c>
      <c r="E15147">
        <v>0</v>
      </c>
    </row>
    <row r="15148" spans="1:5" hidden="1">
      <c r="A15148">
        <v>2014</v>
      </c>
      <c r="B15148" t="s">
        <v>90</v>
      </c>
      <c r="C15148" t="s">
        <v>23</v>
      </c>
      <c r="D15148" t="s">
        <v>41</v>
      </c>
      <c r="E15148">
        <v>0</v>
      </c>
    </row>
    <row r="15149" spans="1:5" hidden="1">
      <c r="A15149">
        <v>2014</v>
      </c>
      <c r="B15149" t="s">
        <v>90</v>
      </c>
      <c r="C15149" t="s">
        <v>23</v>
      </c>
      <c r="D15149" t="s">
        <v>42</v>
      </c>
      <c r="E15149">
        <v>0</v>
      </c>
    </row>
    <row r="15150" spans="1:5" hidden="1">
      <c r="A15150">
        <v>2014</v>
      </c>
      <c r="B15150" t="s">
        <v>90</v>
      </c>
      <c r="C15150" t="s">
        <v>23</v>
      </c>
      <c r="D15150" t="s">
        <v>43</v>
      </c>
      <c r="E15150">
        <v>0</v>
      </c>
    </row>
    <row r="15151" spans="1:5" hidden="1">
      <c r="A15151">
        <v>2014</v>
      </c>
      <c r="B15151" t="s">
        <v>90</v>
      </c>
      <c r="C15151" t="s">
        <v>23</v>
      </c>
      <c r="D15151" t="s">
        <v>44</v>
      </c>
      <c r="E15151">
        <v>52256</v>
      </c>
    </row>
    <row r="15152" spans="1:5" hidden="1">
      <c r="A15152">
        <v>2014</v>
      </c>
      <c r="B15152" t="s">
        <v>90</v>
      </c>
      <c r="C15152" t="s">
        <v>23</v>
      </c>
      <c r="D15152" t="s">
        <v>45</v>
      </c>
      <c r="E15152">
        <v>281835</v>
      </c>
    </row>
    <row r="15153" spans="1:5" hidden="1">
      <c r="A15153">
        <v>2014</v>
      </c>
      <c r="B15153" t="s">
        <v>90</v>
      </c>
      <c r="C15153" t="s">
        <v>23</v>
      </c>
      <c r="D15153" t="s">
        <v>46</v>
      </c>
      <c r="E15153">
        <v>281835</v>
      </c>
    </row>
    <row r="15154" spans="1:5" hidden="1">
      <c r="A15154">
        <v>2014</v>
      </c>
      <c r="B15154" t="s">
        <v>90</v>
      </c>
      <c r="C15154" t="s">
        <v>23</v>
      </c>
      <c r="D15154" t="s">
        <v>47</v>
      </c>
      <c r="E15154">
        <v>0</v>
      </c>
    </row>
    <row r="15155" spans="1:5" hidden="1">
      <c r="A15155">
        <v>2014</v>
      </c>
      <c r="B15155" t="s">
        <v>90</v>
      </c>
      <c r="C15155" t="s">
        <v>23</v>
      </c>
      <c r="D15155" t="s">
        <v>48</v>
      </c>
      <c r="E15155">
        <v>77741</v>
      </c>
    </row>
    <row r="15156" spans="1:5" hidden="1">
      <c r="A15156">
        <v>2014</v>
      </c>
      <c r="B15156" t="s">
        <v>90</v>
      </c>
      <c r="C15156" t="s">
        <v>23</v>
      </c>
      <c r="D15156" t="s">
        <v>55</v>
      </c>
      <c r="E15156">
        <v>77741</v>
      </c>
    </row>
    <row r="15157" spans="1:5" hidden="1">
      <c r="A15157">
        <v>2014</v>
      </c>
      <c r="B15157" t="s">
        <v>90</v>
      </c>
      <c r="C15157" t="s">
        <v>23</v>
      </c>
      <c r="D15157" t="s">
        <v>59</v>
      </c>
      <c r="E15157">
        <v>303201</v>
      </c>
    </row>
    <row r="15158" spans="1:5" hidden="1">
      <c r="A15158">
        <v>2014</v>
      </c>
      <c r="B15158" t="s">
        <v>90</v>
      </c>
      <c r="C15158" t="s">
        <v>23</v>
      </c>
      <c r="D15158" t="s">
        <v>60</v>
      </c>
      <c r="E15158">
        <v>71260</v>
      </c>
    </row>
    <row r="15159" spans="1:5" hidden="1">
      <c r="A15159">
        <v>2014</v>
      </c>
      <c r="B15159" t="s">
        <v>90</v>
      </c>
      <c r="C15159" t="s">
        <v>23</v>
      </c>
      <c r="D15159" t="s">
        <v>64</v>
      </c>
      <c r="E15159">
        <v>231941</v>
      </c>
    </row>
    <row r="15160" spans="1:5" hidden="1">
      <c r="A15160">
        <v>2014</v>
      </c>
      <c r="B15160" t="s">
        <v>90</v>
      </c>
      <c r="C15160" t="s">
        <v>23</v>
      </c>
      <c r="D15160" t="s">
        <v>66</v>
      </c>
      <c r="E15160">
        <v>0</v>
      </c>
    </row>
    <row r="15161" spans="1:5" hidden="1">
      <c r="A15161">
        <v>2014</v>
      </c>
      <c r="B15161" t="s">
        <v>90</v>
      </c>
      <c r="C15161" t="s">
        <v>23</v>
      </c>
      <c r="D15161" t="s">
        <v>67</v>
      </c>
      <c r="E15161">
        <v>12009</v>
      </c>
    </row>
    <row r="15162" spans="1:5" hidden="1">
      <c r="A15162">
        <v>2014</v>
      </c>
      <c r="B15162" t="s">
        <v>90</v>
      </c>
      <c r="C15162" t="s">
        <v>23</v>
      </c>
      <c r="D15162" t="s">
        <v>68</v>
      </c>
      <c r="E15162">
        <v>6726</v>
      </c>
    </row>
    <row r="15163" spans="1:5" hidden="1">
      <c r="A15163">
        <v>2014</v>
      </c>
      <c r="B15163" t="s">
        <v>90</v>
      </c>
      <c r="C15163" t="s">
        <v>23</v>
      </c>
      <c r="D15163" t="s">
        <v>70</v>
      </c>
      <c r="E15163">
        <v>5283</v>
      </c>
    </row>
    <row r="15164" spans="1:5" hidden="1">
      <c r="A15164">
        <v>2014</v>
      </c>
      <c r="B15164" t="s">
        <v>90</v>
      </c>
      <c r="C15164" t="s">
        <v>23</v>
      </c>
      <c r="D15164" t="s">
        <v>71</v>
      </c>
      <c r="E15164">
        <v>-5017</v>
      </c>
    </row>
    <row r="15165" spans="1:5" hidden="1">
      <c r="A15165">
        <v>2014</v>
      </c>
      <c r="B15165" t="s">
        <v>90</v>
      </c>
      <c r="C15165" t="s">
        <v>23</v>
      </c>
      <c r="D15165" t="s">
        <v>72</v>
      </c>
      <c r="E15165">
        <v>21721791</v>
      </c>
    </row>
    <row r="15166" spans="1:5" hidden="1">
      <c r="A15166">
        <v>2014</v>
      </c>
      <c r="B15166" t="s">
        <v>90</v>
      </c>
      <c r="C15166" t="s">
        <v>23</v>
      </c>
      <c r="D15166" t="s">
        <v>76</v>
      </c>
      <c r="E15166">
        <v>3749060</v>
      </c>
    </row>
    <row r="15167" spans="1:5" hidden="1">
      <c r="A15167">
        <v>2014</v>
      </c>
      <c r="B15167" t="s">
        <v>90</v>
      </c>
      <c r="C15167" t="s">
        <v>23</v>
      </c>
      <c r="D15167" t="s">
        <v>77</v>
      </c>
      <c r="E15167">
        <v>2848790</v>
      </c>
    </row>
    <row r="15168" spans="1:5" hidden="1">
      <c r="A15168">
        <v>2014</v>
      </c>
      <c r="B15168" t="s">
        <v>90</v>
      </c>
      <c r="C15168" t="s">
        <v>23</v>
      </c>
      <c r="D15168" t="s">
        <v>78</v>
      </c>
      <c r="E15168">
        <v>3488276</v>
      </c>
    </row>
    <row r="15169" spans="1:5" hidden="1">
      <c r="A15169">
        <v>2014</v>
      </c>
      <c r="B15169" t="s">
        <v>90</v>
      </c>
      <c r="C15169" t="s">
        <v>23</v>
      </c>
      <c r="D15169" t="s">
        <v>79</v>
      </c>
      <c r="E15169">
        <v>260785</v>
      </c>
    </row>
    <row r="15170" spans="1:5" hidden="1">
      <c r="A15170">
        <v>2014</v>
      </c>
      <c r="B15170" t="s">
        <v>90</v>
      </c>
      <c r="C15170" t="s">
        <v>23</v>
      </c>
      <c r="D15170" t="s">
        <v>80</v>
      </c>
      <c r="E15170">
        <v>0</v>
      </c>
    </row>
    <row r="15171" spans="1:5" hidden="1">
      <c r="A15171">
        <v>2014</v>
      </c>
      <c r="B15171" t="s">
        <v>90</v>
      </c>
      <c r="C15171" t="s">
        <v>81</v>
      </c>
      <c r="D15171" t="s">
        <v>30</v>
      </c>
      <c r="E15171">
        <v>328130</v>
      </c>
    </row>
    <row r="15172" spans="1:5" hidden="1">
      <c r="A15172">
        <v>2014</v>
      </c>
      <c r="B15172" t="s">
        <v>90</v>
      </c>
      <c r="C15172" t="s">
        <v>81</v>
      </c>
      <c r="D15172" t="s">
        <v>32</v>
      </c>
      <c r="E15172">
        <v>328130</v>
      </c>
    </row>
    <row r="15173" spans="1:5" hidden="1">
      <c r="A15173">
        <v>2014</v>
      </c>
      <c r="B15173" t="s">
        <v>90</v>
      </c>
      <c r="C15173" t="s">
        <v>81</v>
      </c>
      <c r="D15173" t="s">
        <v>33</v>
      </c>
      <c r="E15173">
        <v>673585</v>
      </c>
    </row>
    <row r="15174" spans="1:5" hidden="1">
      <c r="A15174">
        <v>2014</v>
      </c>
      <c r="B15174" t="s">
        <v>90</v>
      </c>
      <c r="C15174" t="s">
        <v>81</v>
      </c>
      <c r="D15174" t="s">
        <v>34</v>
      </c>
      <c r="E15174">
        <v>491274</v>
      </c>
    </row>
    <row r="15175" spans="1:5" hidden="1">
      <c r="A15175">
        <v>2014</v>
      </c>
      <c r="B15175" t="s">
        <v>90</v>
      </c>
      <c r="C15175" t="s">
        <v>81</v>
      </c>
      <c r="D15175" t="s">
        <v>35</v>
      </c>
      <c r="E15175">
        <v>428205</v>
      </c>
    </row>
    <row r="15176" spans="1:5" hidden="1">
      <c r="A15176">
        <v>2014</v>
      </c>
      <c r="B15176" t="s">
        <v>90</v>
      </c>
      <c r="C15176" t="s">
        <v>81</v>
      </c>
      <c r="D15176" t="s">
        <v>36</v>
      </c>
      <c r="E15176">
        <v>174585</v>
      </c>
    </row>
    <row r="15177" spans="1:5" hidden="1">
      <c r="A15177">
        <v>2014</v>
      </c>
      <c r="B15177" t="s">
        <v>90</v>
      </c>
      <c r="C15177" t="s">
        <v>81</v>
      </c>
      <c r="D15177" t="s">
        <v>37</v>
      </c>
      <c r="E15177">
        <v>174585</v>
      </c>
    </row>
    <row r="15178" spans="1:5" hidden="1">
      <c r="A15178">
        <v>2014</v>
      </c>
      <c r="B15178" t="s">
        <v>90</v>
      </c>
      <c r="C15178" t="s">
        <v>81</v>
      </c>
      <c r="D15178" t="s">
        <v>38</v>
      </c>
      <c r="E15178">
        <v>0</v>
      </c>
    </row>
    <row r="15179" spans="1:5" hidden="1">
      <c r="A15179">
        <v>2014</v>
      </c>
      <c r="B15179" t="s">
        <v>90</v>
      </c>
      <c r="C15179" t="s">
        <v>81</v>
      </c>
      <c r="D15179" t="s">
        <v>39</v>
      </c>
      <c r="E15179">
        <v>1425</v>
      </c>
    </row>
    <row r="15180" spans="1:5" hidden="1">
      <c r="A15180">
        <v>2014</v>
      </c>
      <c r="B15180" t="s">
        <v>90</v>
      </c>
      <c r="C15180" t="s">
        <v>81</v>
      </c>
      <c r="D15180" t="s">
        <v>93</v>
      </c>
      <c r="E15180">
        <v>6404</v>
      </c>
    </row>
    <row r="15181" spans="1:5" hidden="1">
      <c r="A15181">
        <v>2014</v>
      </c>
      <c r="B15181" t="s">
        <v>90</v>
      </c>
      <c r="C15181" t="s">
        <v>81</v>
      </c>
      <c r="D15181" t="s">
        <v>94</v>
      </c>
      <c r="E15181">
        <v>-4979</v>
      </c>
    </row>
    <row r="15182" spans="1:5" hidden="1">
      <c r="A15182">
        <v>2014</v>
      </c>
      <c r="B15182" t="s">
        <v>90</v>
      </c>
      <c r="C15182" t="s">
        <v>81</v>
      </c>
      <c r="D15182" t="s">
        <v>95</v>
      </c>
      <c r="E15182">
        <v>4912</v>
      </c>
    </row>
    <row r="15183" spans="1:5" hidden="1">
      <c r="A15183">
        <v>2014</v>
      </c>
      <c r="B15183" t="s">
        <v>90</v>
      </c>
      <c r="C15183" t="s">
        <v>81</v>
      </c>
      <c r="D15183" t="s">
        <v>96</v>
      </c>
      <c r="E15183">
        <v>-3487</v>
      </c>
    </row>
    <row r="15184" spans="1:5" hidden="1">
      <c r="A15184">
        <v>2014</v>
      </c>
      <c r="B15184" t="s">
        <v>90</v>
      </c>
      <c r="C15184" t="s">
        <v>81</v>
      </c>
      <c r="D15184" t="s">
        <v>40</v>
      </c>
      <c r="E15184">
        <v>6302</v>
      </c>
    </row>
    <row r="15185" spans="1:5" hidden="1">
      <c r="A15185">
        <v>2014</v>
      </c>
      <c r="B15185" t="s">
        <v>90</v>
      </c>
      <c r="C15185" t="s">
        <v>81</v>
      </c>
      <c r="D15185" t="s">
        <v>41</v>
      </c>
      <c r="E15185">
        <v>4562</v>
      </c>
    </row>
    <row r="15186" spans="1:5" hidden="1">
      <c r="A15186">
        <v>2014</v>
      </c>
      <c r="B15186" t="s">
        <v>90</v>
      </c>
      <c r="C15186" t="s">
        <v>81</v>
      </c>
      <c r="D15186" t="s">
        <v>42</v>
      </c>
      <c r="E15186">
        <v>0</v>
      </c>
    </row>
    <row r="15187" spans="1:5" hidden="1">
      <c r="A15187">
        <v>2014</v>
      </c>
      <c r="B15187" t="s">
        <v>90</v>
      </c>
      <c r="C15187" t="s">
        <v>81</v>
      </c>
      <c r="D15187" t="s">
        <v>43</v>
      </c>
      <c r="E15187">
        <v>1739</v>
      </c>
    </row>
    <row r="15188" spans="1:5" hidden="1">
      <c r="A15188">
        <v>2014</v>
      </c>
      <c r="B15188" t="s">
        <v>90</v>
      </c>
      <c r="C15188" t="s">
        <v>81</v>
      </c>
      <c r="D15188" t="s">
        <v>44</v>
      </c>
      <c r="E15188">
        <v>0</v>
      </c>
    </row>
    <row r="15189" spans="1:5" hidden="1">
      <c r="A15189">
        <v>2014</v>
      </c>
      <c r="B15189" t="s">
        <v>90</v>
      </c>
      <c r="C15189" t="s">
        <v>81</v>
      </c>
      <c r="D15189" t="s">
        <v>48</v>
      </c>
      <c r="E15189">
        <v>58052</v>
      </c>
    </row>
    <row r="15190" spans="1:5" hidden="1">
      <c r="A15190">
        <v>2014</v>
      </c>
      <c r="B15190" t="s">
        <v>90</v>
      </c>
      <c r="C15190" t="s">
        <v>81</v>
      </c>
      <c r="D15190" t="s">
        <v>49</v>
      </c>
      <c r="E15190">
        <v>58052</v>
      </c>
    </row>
    <row r="15191" spans="1:5" hidden="1">
      <c r="A15191">
        <v>2014</v>
      </c>
      <c r="B15191" t="s">
        <v>90</v>
      </c>
      <c r="C15191" t="s">
        <v>81</v>
      </c>
      <c r="D15191" t="s">
        <v>50</v>
      </c>
      <c r="E15191">
        <v>0</v>
      </c>
    </row>
    <row r="15192" spans="1:5" hidden="1">
      <c r="A15192">
        <v>2014</v>
      </c>
      <c r="B15192" t="s">
        <v>90</v>
      </c>
      <c r="C15192" t="s">
        <v>81</v>
      </c>
      <c r="D15192" t="s">
        <v>51</v>
      </c>
      <c r="E15192">
        <v>58052</v>
      </c>
    </row>
    <row r="15193" spans="1:5" hidden="1">
      <c r="A15193">
        <v>2014</v>
      </c>
      <c r="B15193" t="s">
        <v>90</v>
      </c>
      <c r="C15193" t="s">
        <v>81</v>
      </c>
      <c r="D15193" t="s">
        <v>52</v>
      </c>
      <c r="E15193">
        <v>0</v>
      </c>
    </row>
    <row r="15194" spans="1:5" hidden="1">
      <c r="A15194">
        <v>2014</v>
      </c>
      <c r="B15194" t="s">
        <v>90</v>
      </c>
      <c r="C15194" t="s">
        <v>81</v>
      </c>
      <c r="D15194" t="s">
        <v>53</v>
      </c>
      <c r="E15194">
        <v>0</v>
      </c>
    </row>
    <row r="15195" spans="1:5" hidden="1">
      <c r="A15195">
        <v>2014</v>
      </c>
      <c r="B15195" t="s">
        <v>90</v>
      </c>
      <c r="C15195" t="s">
        <v>81</v>
      </c>
      <c r="D15195" t="s">
        <v>54</v>
      </c>
      <c r="E15195">
        <v>0</v>
      </c>
    </row>
    <row r="15196" spans="1:5" hidden="1">
      <c r="A15196">
        <v>2014</v>
      </c>
      <c r="B15196" t="s">
        <v>90</v>
      </c>
      <c r="C15196" t="s">
        <v>81</v>
      </c>
      <c r="D15196" t="s">
        <v>59</v>
      </c>
      <c r="E15196">
        <v>242886</v>
      </c>
    </row>
    <row r="15197" spans="1:5" hidden="1">
      <c r="A15197">
        <v>2014</v>
      </c>
      <c r="B15197" t="s">
        <v>90</v>
      </c>
      <c r="C15197" t="s">
        <v>81</v>
      </c>
      <c r="D15197" t="s">
        <v>61</v>
      </c>
      <c r="E15197">
        <v>139721</v>
      </c>
    </row>
    <row r="15198" spans="1:5" hidden="1">
      <c r="A15198">
        <v>2014</v>
      </c>
      <c r="B15198" t="s">
        <v>90</v>
      </c>
      <c r="C15198" t="s">
        <v>81</v>
      </c>
      <c r="D15198" t="s">
        <v>64</v>
      </c>
      <c r="E15198">
        <v>103165</v>
      </c>
    </row>
    <row r="15199" spans="1:5" hidden="1">
      <c r="A15199">
        <v>2014</v>
      </c>
      <c r="B15199" t="s">
        <v>90</v>
      </c>
      <c r="C15199" t="s">
        <v>81</v>
      </c>
      <c r="D15199" t="s">
        <v>67</v>
      </c>
      <c r="E15199">
        <v>377902</v>
      </c>
    </row>
    <row r="15200" spans="1:5" hidden="1">
      <c r="A15200">
        <v>2014</v>
      </c>
      <c r="B15200" t="s">
        <v>90</v>
      </c>
      <c r="C15200" t="s">
        <v>81</v>
      </c>
      <c r="D15200" t="s">
        <v>69</v>
      </c>
      <c r="E15200">
        <v>354726</v>
      </c>
    </row>
    <row r="15201" spans="1:6" hidden="1">
      <c r="A15201">
        <v>2014</v>
      </c>
      <c r="B15201" t="s">
        <v>90</v>
      </c>
      <c r="C15201" t="s">
        <v>81</v>
      </c>
      <c r="D15201" t="s">
        <v>70</v>
      </c>
      <c r="E15201">
        <v>23176</v>
      </c>
    </row>
    <row r="15202" spans="1:6" hidden="1">
      <c r="A15202">
        <v>2014</v>
      </c>
      <c r="B15202" t="s">
        <v>90</v>
      </c>
      <c r="C15202" t="s">
        <v>81</v>
      </c>
      <c r="D15202" t="s">
        <v>86</v>
      </c>
      <c r="E15202">
        <v>35465827</v>
      </c>
    </row>
    <row r="15203" spans="1:6" hidden="1">
      <c r="A15203">
        <v>2014</v>
      </c>
      <c r="B15203" t="s">
        <v>90</v>
      </c>
      <c r="C15203" t="s">
        <v>81</v>
      </c>
      <c r="D15203" t="s">
        <v>87</v>
      </c>
      <c r="E15203">
        <v>35303099</v>
      </c>
    </row>
    <row r="15204" spans="1:6" hidden="1">
      <c r="A15204">
        <v>2014</v>
      </c>
      <c r="B15204" t="s">
        <v>90</v>
      </c>
      <c r="C15204" t="s">
        <v>81</v>
      </c>
      <c r="D15204" t="s">
        <v>88</v>
      </c>
      <c r="E15204">
        <v>162729</v>
      </c>
    </row>
    <row r="15205" spans="1:6" hidden="1">
      <c r="A15205">
        <v>2014</v>
      </c>
      <c r="B15205" t="s">
        <v>90</v>
      </c>
      <c r="C15205" t="s">
        <v>81</v>
      </c>
      <c r="D15205" t="s">
        <v>77</v>
      </c>
      <c r="E15205">
        <v>2848790</v>
      </c>
    </row>
    <row r="15206" spans="1:6" hidden="1">
      <c r="A15206">
        <v>2014</v>
      </c>
      <c r="B15206" t="s">
        <v>97</v>
      </c>
      <c r="C15206" t="s">
        <v>7</v>
      </c>
      <c r="D15206" t="s">
        <v>263</v>
      </c>
      <c r="E15206">
        <v>68838</v>
      </c>
    </row>
    <row r="15207" spans="1:6" hidden="1">
      <c r="A15207">
        <v>2014</v>
      </c>
      <c r="B15207" t="s">
        <v>97</v>
      </c>
      <c r="C15207" t="s">
        <v>7</v>
      </c>
      <c r="D15207" t="s">
        <v>8</v>
      </c>
      <c r="E15207">
        <v>0</v>
      </c>
      <c r="F15207">
        <v>20</v>
      </c>
    </row>
    <row r="15208" spans="1:6" hidden="1">
      <c r="A15208">
        <v>2014</v>
      </c>
      <c r="B15208" t="s">
        <v>97</v>
      </c>
      <c r="C15208" t="s">
        <v>7</v>
      </c>
      <c r="D15208" t="s">
        <v>9</v>
      </c>
      <c r="E15208">
        <v>0</v>
      </c>
      <c r="F15208">
        <v>20</v>
      </c>
    </row>
    <row r="15209" spans="1:6" hidden="1">
      <c r="A15209">
        <v>2014</v>
      </c>
      <c r="B15209" t="s">
        <v>97</v>
      </c>
      <c r="C15209" t="s">
        <v>10</v>
      </c>
      <c r="D15209" t="s">
        <v>11</v>
      </c>
      <c r="E15209">
        <v>-113927</v>
      </c>
    </row>
    <row r="15210" spans="1:6" hidden="1">
      <c r="A15210">
        <v>2014</v>
      </c>
      <c r="B15210" t="s">
        <v>97</v>
      </c>
      <c r="C15210" t="s">
        <v>10</v>
      </c>
      <c r="D15210" t="s">
        <v>91</v>
      </c>
      <c r="E15210">
        <v>906938</v>
      </c>
    </row>
    <row r="15211" spans="1:6" hidden="1">
      <c r="A15211">
        <v>2014</v>
      </c>
      <c r="B15211" t="s">
        <v>97</v>
      </c>
      <c r="C15211" t="s">
        <v>10</v>
      </c>
      <c r="D15211" t="s">
        <v>92</v>
      </c>
      <c r="E15211">
        <v>813446</v>
      </c>
    </row>
    <row r="15212" spans="1:6" hidden="1">
      <c r="A15212">
        <v>2014</v>
      </c>
      <c r="B15212" t="s">
        <v>97</v>
      </c>
      <c r="C15212" t="s">
        <v>10</v>
      </c>
      <c r="D15212" t="s">
        <v>14</v>
      </c>
      <c r="E15212">
        <v>463045</v>
      </c>
    </row>
    <row r="15213" spans="1:6" hidden="1">
      <c r="A15213">
        <v>2014</v>
      </c>
      <c r="B15213" t="s">
        <v>97</v>
      </c>
      <c r="C15213" t="s">
        <v>10</v>
      </c>
      <c r="D15213" t="s">
        <v>17</v>
      </c>
      <c r="E15213">
        <v>517964</v>
      </c>
    </row>
    <row r="15214" spans="1:6" hidden="1">
      <c r="A15214">
        <v>2014</v>
      </c>
      <c r="B15214" t="s">
        <v>97</v>
      </c>
      <c r="C15214" t="s">
        <v>10</v>
      </c>
      <c r="D15214" t="s">
        <v>18</v>
      </c>
      <c r="E15214">
        <v>199719</v>
      </c>
    </row>
    <row r="15215" spans="1:6" hidden="1">
      <c r="A15215">
        <v>2014</v>
      </c>
      <c r="B15215" t="s">
        <v>97</v>
      </c>
      <c r="C15215" t="s">
        <v>10</v>
      </c>
      <c r="D15215" t="s">
        <v>19</v>
      </c>
      <c r="E15215">
        <v>334314</v>
      </c>
    </row>
    <row r="15216" spans="1:6" hidden="1">
      <c r="A15216">
        <v>2014</v>
      </c>
      <c r="B15216" t="s">
        <v>97</v>
      </c>
      <c r="C15216" t="s">
        <v>10</v>
      </c>
      <c r="D15216" t="s">
        <v>21</v>
      </c>
      <c r="E15216">
        <v>-19495</v>
      </c>
    </row>
    <row r="15217" spans="1:5" hidden="1">
      <c r="A15217">
        <v>2014</v>
      </c>
      <c r="B15217" t="s">
        <v>97</v>
      </c>
      <c r="C15217" t="s">
        <v>10</v>
      </c>
      <c r="D15217" t="s">
        <v>22</v>
      </c>
      <c r="E15217">
        <v>-83162</v>
      </c>
    </row>
    <row r="15218" spans="1:5" hidden="1">
      <c r="A15218">
        <v>2014</v>
      </c>
      <c r="B15218" t="s">
        <v>97</v>
      </c>
      <c r="C15218" t="s">
        <v>23</v>
      </c>
      <c r="D15218" t="s">
        <v>24</v>
      </c>
      <c r="E15218">
        <v>400619</v>
      </c>
    </row>
    <row r="15219" spans="1:5" hidden="1">
      <c r="A15219">
        <v>2014</v>
      </c>
      <c r="B15219" t="s">
        <v>97</v>
      </c>
      <c r="C15219" t="s">
        <v>23</v>
      </c>
      <c r="D15219" t="s">
        <v>25</v>
      </c>
      <c r="E15219">
        <v>325013</v>
      </c>
    </row>
    <row r="15220" spans="1:5" hidden="1">
      <c r="A15220">
        <v>2014</v>
      </c>
      <c r="B15220" t="s">
        <v>97</v>
      </c>
      <c r="C15220" t="s">
        <v>23</v>
      </c>
      <c r="D15220" t="s">
        <v>26</v>
      </c>
      <c r="E15220">
        <v>75605</v>
      </c>
    </row>
    <row r="15221" spans="1:5" hidden="1">
      <c r="A15221">
        <v>2014</v>
      </c>
      <c r="B15221" t="s">
        <v>97</v>
      </c>
      <c r="C15221" t="s">
        <v>23</v>
      </c>
      <c r="D15221" t="s">
        <v>27</v>
      </c>
      <c r="E15221">
        <v>43274</v>
      </c>
    </row>
    <row r="15222" spans="1:5" hidden="1">
      <c r="A15222">
        <v>2014</v>
      </c>
      <c r="B15222" t="s">
        <v>97</v>
      </c>
      <c r="C15222" t="s">
        <v>23</v>
      </c>
      <c r="D15222" t="s">
        <v>29</v>
      </c>
      <c r="E15222">
        <v>43274</v>
      </c>
    </row>
    <row r="15223" spans="1:5" hidden="1">
      <c r="A15223">
        <v>2014</v>
      </c>
      <c r="B15223" t="s">
        <v>97</v>
      </c>
      <c r="C15223" t="s">
        <v>23</v>
      </c>
      <c r="D15223" t="s">
        <v>33</v>
      </c>
      <c r="E15223">
        <v>772563</v>
      </c>
    </row>
    <row r="15224" spans="1:5" hidden="1">
      <c r="A15224">
        <v>2014</v>
      </c>
      <c r="B15224" t="s">
        <v>97</v>
      </c>
      <c r="C15224" t="s">
        <v>23</v>
      </c>
      <c r="D15224" t="s">
        <v>34</v>
      </c>
      <c r="E15224">
        <v>341386</v>
      </c>
    </row>
    <row r="15225" spans="1:5" hidden="1">
      <c r="A15225">
        <v>2014</v>
      </c>
      <c r="B15225" t="s">
        <v>97</v>
      </c>
      <c r="C15225" t="s">
        <v>23</v>
      </c>
      <c r="D15225" t="s">
        <v>35</v>
      </c>
      <c r="E15225">
        <v>158248</v>
      </c>
    </row>
    <row r="15226" spans="1:5" hidden="1">
      <c r="A15226">
        <v>2014</v>
      </c>
      <c r="B15226" t="s">
        <v>97</v>
      </c>
      <c r="C15226" t="s">
        <v>23</v>
      </c>
      <c r="D15226" t="s">
        <v>36</v>
      </c>
      <c r="E15226">
        <v>141861</v>
      </c>
    </row>
    <row r="15227" spans="1:5" hidden="1">
      <c r="A15227">
        <v>2014</v>
      </c>
      <c r="B15227" t="s">
        <v>97</v>
      </c>
      <c r="C15227" t="s">
        <v>23</v>
      </c>
      <c r="D15227" t="s">
        <v>37</v>
      </c>
      <c r="E15227">
        <v>141861</v>
      </c>
    </row>
    <row r="15228" spans="1:5" hidden="1">
      <c r="A15228">
        <v>2014</v>
      </c>
      <c r="B15228" t="s">
        <v>97</v>
      </c>
      <c r="C15228" t="s">
        <v>23</v>
      </c>
      <c r="D15228" t="s">
        <v>38</v>
      </c>
      <c r="E15228">
        <v>0</v>
      </c>
    </row>
    <row r="15229" spans="1:5" hidden="1">
      <c r="A15229">
        <v>2014</v>
      </c>
      <c r="B15229" t="s">
        <v>97</v>
      </c>
      <c r="C15229" t="s">
        <v>23</v>
      </c>
      <c r="D15229" t="s">
        <v>39</v>
      </c>
      <c r="E15229">
        <v>176384</v>
      </c>
    </row>
    <row r="15230" spans="1:5" hidden="1">
      <c r="A15230">
        <v>2014</v>
      </c>
      <c r="B15230" t="s">
        <v>97</v>
      </c>
      <c r="C15230" t="s">
        <v>23</v>
      </c>
      <c r="D15230" t="s">
        <v>93</v>
      </c>
      <c r="E15230">
        <v>168521</v>
      </c>
    </row>
    <row r="15231" spans="1:5" hidden="1">
      <c r="A15231">
        <v>2014</v>
      </c>
      <c r="B15231" t="s">
        <v>97</v>
      </c>
      <c r="C15231" t="s">
        <v>23</v>
      </c>
      <c r="D15231" t="s">
        <v>94</v>
      </c>
      <c r="E15231">
        <v>7863</v>
      </c>
    </row>
    <row r="15232" spans="1:5" hidden="1">
      <c r="A15232">
        <v>2014</v>
      </c>
      <c r="B15232" t="s">
        <v>97</v>
      </c>
      <c r="C15232" t="s">
        <v>23</v>
      </c>
      <c r="D15232" t="s">
        <v>95</v>
      </c>
      <c r="E15232">
        <v>18043</v>
      </c>
    </row>
    <row r="15233" spans="1:5" hidden="1">
      <c r="A15233">
        <v>2014</v>
      </c>
      <c r="B15233" t="s">
        <v>97</v>
      </c>
      <c r="C15233" t="s">
        <v>23</v>
      </c>
      <c r="D15233" t="s">
        <v>96</v>
      </c>
      <c r="E15233">
        <v>158341</v>
      </c>
    </row>
    <row r="15234" spans="1:5" hidden="1">
      <c r="A15234">
        <v>2014</v>
      </c>
      <c r="B15234" t="s">
        <v>97</v>
      </c>
      <c r="C15234" t="s">
        <v>23</v>
      </c>
      <c r="D15234" t="s">
        <v>40</v>
      </c>
      <c r="E15234">
        <v>112933</v>
      </c>
    </row>
    <row r="15235" spans="1:5" hidden="1">
      <c r="A15235">
        <v>2014</v>
      </c>
      <c r="B15235" t="s">
        <v>97</v>
      </c>
      <c r="C15235" t="s">
        <v>23</v>
      </c>
      <c r="D15235" t="s">
        <v>41</v>
      </c>
      <c r="E15235">
        <v>6468</v>
      </c>
    </row>
    <row r="15236" spans="1:5" hidden="1">
      <c r="A15236">
        <v>2014</v>
      </c>
      <c r="B15236" t="s">
        <v>97</v>
      </c>
      <c r="C15236" t="s">
        <v>23</v>
      </c>
      <c r="D15236" t="s">
        <v>42</v>
      </c>
      <c r="E15236">
        <v>99364</v>
      </c>
    </row>
    <row r="15237" spans="1:5" hidden="1">
      <c r="A15237">
        <v>2014</v>
      </c>
      <c r="B15237" t="s">
        <v>97</v>
      </c>
      <c r="C15237" t="s">
        <v>23</v>
      </c>
      <c r="D15237" t="s">
        <v>43</v>
      </c>
      <c r="E15237">
        <v>7101</v>
      </c>
    </row>
    <row r="15238" spans="1:5" hidden="1">
      <c r="A15238">
        <v>2014</v>
      </c>
      <c r="B15238" t="s">
        <v>97</v>
      </c>
      <c r="C15238" t="s">
        <v>23</v>
      </c>
      <c r="D15238" t="s">
        <v>44</v>
      </c>
      <c r="E15238">
        <v>0</v>
      </c>
    </row>
    <row r="15239" spans="1:5" hidden="1">
      <c r="A15239">
        <v>2014</v>
      </c>
      <c r="B15239" t="s">
        <v>97</v>
      </c>
      <c r="C15239" t="s">
        <v>23</v>
      </c>
      <c r="D15239" t="s">
        <v>45</v>
      </c>
      <c r="E15239">
        <v>72723</v>
      </c>
    </row>
    <row r="15240" spans="1:5" hidden="1">
      <c r="A15240">
        <v>2014</v>
      </c>
      <c r="B15240" t="s">
        <v>97</v>
      </c>
      <c r="C15240" t="s">
        <v>23</v>
      </c>
      <c r="D15240" t="s">
        <v>46</v>
      </c>
      <c r="E15240">
        <v>72505</v>
      </c>
    </row>
    <row r="15241" spans="1:5" hidden="1">
      <c r="A15241">
        <v>2014</v>
      </c>
      <c r="B15241" t="s">
        <v>97</v>
      </c>
      <c r="C15241" t="s">
        <v>23</v>
      </c>
      <c r="D15241" t="s">
        <v>47</v>
      </c>
      <c r="E15241">
        <v>217</v>
      </c>
    </row>
    <row r="15242" spans="1:5" hidden="1">
      <c r="A15242">
        <v>2014</v>
      </c>
      <c r="B15242" t="s">
        <v>97</v>
      </c>
      <c r="C15242" t="s">
        <v>23</v>
      </c>
      <c r="D15242" t="s">
        <v>48</v>
      </c>
      <c r="E15242">
        <v>5051</v>
      </c>
    </row>
    <row r="15243" spans="1:5" hidden="1">
      <c r="A15243">
        <v>2014</v>
      </c>
      <c r="B15243" t="s">
        <v>97</v>
      </c>
      <c r="C15243" t="s">
        <v>23</v>
      </c>
      <c r="D15243" t="s">
        <v>55</v>
      </c>
      <c r="E15243">
        <v>5051</v>
      </c>
    </row>
    <row r="15244" spans="1:5" hidden="1">
      <c r="A15244">
        <v>2014</v>
      </c>
      <c r="B15244" t="s">
        <v>97</v>
      </c>
      <c r="C15244" t="s">
        <v>23</v>
      </c>
      <c r="D15244" t="s">
        <v>59</v>
      </c>
      <c r="E15244">
        <v>352679</v>
      </c>
    </row>
    <row r="15245" spans="1:5" hidden="1">
      <c r="A15245">
        <v>2014</v>
      </c>
      <c r="B15245" t="s">
        <v>97</v>
      </c>
      <c r="C15245" t="s">
        <v>23</v>
      </c>
      <c r="D15245" t="s">
        <v>60</v>
      </c>
      <c r="E15245">
        <v>30809</v>
      </c>
    </row>
    <row r="15246" spans="1:5" hidden="1">
      <c r="A15246">
        <v>2014</v>
      </c>
      <c r="B15246" t="s">
        <v>97</v>
      </c>
      <c r="C15246" t="s">
        <v>23</v>
      </c>
      <c r="D15246" t="s">
        <v>61</v>
      </c>
      <c r="E15246">
        <v>189108</v>
      </c>
    </row>
    <row r="15247" spans="1:5" hidden="1">
      <c r="A15247">
        <v>2014</v>
      </c>
      <c r="B15247" t="s">
        <v>97</v>
      </c>
      <c r="C15247" t="s">
        <v>23</v>
      </c>
      <c r="D15247" t="s">
        <v>64</v>
      </c>
      <c r="E15247">
        <v>132762</v>
      </c>
    </row>
    <row r="15248" spans="1:5" hidden="1">
      <c r="A15248">
        <v>2014</v>
      </c>
      <c r="B15248" t="s">
        <v>97</v>
      </c>
      <c r="C15248" t="s">
        <v>23</v>
      </c>
      <c r="D15248" t="s">
        <v>66</v>
      </c>
      <c r="E15248">
        <v>353809</v>
      </c>
    </row>
    <row r="15249" spans="1:5" hidden="1">
      <c r="A15249">
        <v>2014</v>
      </c>
      <c r="B15249" t="s">
        <v>97</v>
      </c>
      <c r="C15249" t="s">
        <v>23</v>
      </c>
      <c r="D15249" t="s">
        <v>67</v>
      </c>
      <c r="E15249">
        <v>940</v>
      </c>
    </row>
    <row r="15250" spans="1:5" hidden="1">
      <c r="A15250">
        <v>2014</v>
      </c>
      <c r="B15250" t="s">
        <v>97</v>
      </c>
      <c r="C15250" t="s">
        <v>23</v>
      </c>
      <c r="D15250" t="s">
        <v>68</v>
      </c>
      <c r="E15250">
        <v>0</v>
      </c>
    </row>
    <row r="15251" spans="1:5" hidden="1">
      <c r="A15251">
        <v>2014</v>
      </c>
      <c r="B15251" t="s">
        <v>97</v>
      </c>
      <c r="C15251" t="s">
        <v>23</v>
      </c>
      <c r="D15251" t="s">
        <v>70</v>
      </c>
      <c r="E15251">
        <v>940</v>
      </c>
    </row>
    <row r="15252" spans="1:5" hidden="1">
      <c r="A15252">
        <v>2014</v>
      </c>
      <c r="B15252" t="s">
        <v>97</v>
      </c>
      <c r="C15252" t="s">
        <v>23</v>
      </c>
      <c r="D15252" t="s">
        <v>71</v>
      </c>
      <c r="E15252">
        <v>5099</v>
      </c>
    </row>
    <row r="15253" spans="1:5" hidden="1">
      <c r="A15253">
        <v>2014</v>
      </c>
      <c r="B15253" t="s">
        <v>97</v>
      </c>
      <c r="C15253" t="s">
        <v>23</v>
      </c>
      <c r="D15253" t="s">
        <v>72</v>
      </c>
      <c r="E15253">
        <v>676203</v>
      </c>
    </row>
    <row r="15254" spans="1:5" hidden="1">
      <c r="A15254">
        <v>2014</v>
      </c>
      <c r="B15254" t="s">
        <v>97</v>
      </c>
      <c r="C15254" t="s">
        <v>23</v>
      </c>
      <c r="D15254" t="s">
        <v>76</v>
      </c>
      <c r="E15254">
        <v>57629</v>
      </c>
    </row>
    <row r="15255" spans="1:5" hidden="1">
      <c r="A15255">
        <v>2014</v>
      </c>
      <c r="B15255" t="s">
        <v>97</v>
      </c>
      <c r="C15255" t="s">
        <v>23</v>
      </c>
      <c r="D15255" t="s">
        <v>77</v>
      </c>
      <c r="E15255">
        <v>93492</v>
      </c>
    </row>
    <row r="15256" spans="1:5" hidden="1">
      <c r="A15256">
        <v>2014</v>
      </c>
      <c r="B15256" t="s">
        <v>97</v>
      </c>
      <c r="C15256" t="s">
        <v>23</v>
      </c>
      <c r="D15256" t="s">
        <v>78</v>
      </c>
      <c r="E15256">
        <v>69862</v>
      </c>
    </row>
    <row r="15257" spans="1:5" hidden="1">
      <c r="A15257">
        <v>2014</v>
      </c>
      <c r="B15257" t="s">
        <v>97</v>
      </c>
      <c r="C15257" t="s">
        <v>23</v>
      </c>
      <c r="D15257" t="s">
        <v>79</v>
      </c>
      <c r="E15257">
        <v>-12487</v>
      </c>
    </row>
    <row r="15258" spans="1:5" hidden="1">
      <c r="A15258">
        <v>2014</v>
      </c>
      <c r="B15258" t="s">
        <v>97</v>
      </c>
      <c r="C15258" t="s">
        <v>23</v>
      </c>
      <c r="D15258" t="s">
        <v>80</v>
      </c>
      <c r="E15258">
        <v>254</v>
      </c>
    </row>
    <row r="15259" spans="1:5" hidden="1">
      <c r="A15259">
        <v>2014</v>
      </c>
      <c r="B15259" t="s">
        <v>97</v>
      </c>
      <c r="C15259" t="s">
        <v>81</v>
      </c>
      <c r="D15259" t="s">
        <v>30</v>
      </c>
      <c r="E15259">
        <v>0</v>
      </c>
    </row>
    <row r="15260" spans="1:5" hidden="1">
      <c r="A15260">
        <v>2014</v>
      </c>
      <c r="B15260" t="s">
        <v>97</v>
      </c>
      <c r="C15260" t="s">
        <v>81</v>
      </c>
      <c r="D15260" t="s">
        <v>32</v>
      </c>
      <c r="E15260">
        <v>0</v>
      </c>
    </row>
    <row r="15261" spans="1:5" hidden="1">
      <c r="A15261">
        <v>2014</v>
      </c>
      <c r="B15261" t="s">
        <v>97</v>
      </c>
      <c r="C15261" t="s">
        <v>81</v>
      </c>
      <c r="D15261" t="s">
        <v>33</v>
      </c>
      <c r="E15261">
        <v>509237</v>
      </c>
    </row>
    <row r="15262" spans="1:5" hidden="1">
      <c r="A15262">
        <v>2014</v>
      </c>
      <c r="B15262" t="s">
        <v>97</v>
      </c>
      <c r="C15262" t="s">
        <v>81</v>
      </c>
      <c r="D15262" t="s">
        <v>34</v>
      </c>
      <c r="E15262">
        <v>465635</v>
      </c>
    </row>
    <row r="15263" spans="1:5" hidden="1">
      <c r="A15263">
        <v>2014</v>
      </c>
      <c r="B15263" t="s">
        <v>97</v>
      </c>
      <c r="C15263" t="s">
        <v>81</v>
      </c>
      <c r="D15263" t="s">
        <v>35</v>
      </c>
      <c r="E15263">
        <v>804127</v>
      </c>
    </row>
    <row r="15264" spans="1:5" hidden="1">
      <c r="A15264">
        <v>2014</v>
      </c>
      <c r="B15264" t="s">
        <v>97</v>
      </c>
      <c r="C15264" t="s">
        <v>81</v>
      </c>
      <c r="D15264" t="s">
        <v>36</v>
      </c>
      <c r="E15264">
        <v>30606</v>
      </c>
    </row>
    <row r="15265" spans="1:5" hidden="1">
      <c r="A15265">
        <v>2014</v>
      </c>
      <c r="B15265" t="s">
        <v>97</v>
      </c>
      <c r="C15265" t="s">
        <v>81</v>
      </c>
      <c r="D15265" t="s">
        <v>37</v>
      </c>
      <c r="E15265">
        <v>30606</v>
      </c>
    </row>
    <row r="15266" spans="1:5" hidden="1">
      <c r="A15266">
        <v>2014</v>
      </c>
      <c r="B15266" t="s">
        <v>97</v>
      </c>
      <c r="C15266" t="s">
        <v>81</v>
      </c>
      <c r="D15266" t="s">
        <v>38</v>
      </c>
      <c r="E15266">
        <v>0</v>
      </c>
    </row>
    <row r="15267" spans="1:5" hidden="1">
      <c r="A15267">
        <v>2014</v>
      </c>
      <c r="B15267" t="s">
        <v>97</v>
      </c>
      <c r="C15267" t="s">
        <v>81</v>
      </c>
      <c r="D15267" t="s">
        <v>39</v>
      </c>
      <c r="E15267">
        <v>5252</v>
      </c>
    </row>
    <row r="15268" spans="1:5" hidden="1">
      <c r="A15268">
        <v>2014</v>
      </c>
      <c r="B15268" t="s">
        <v>97</v>
      </c>
      <c r="C15268" t="s">
        <v>81</v>
      </c>
      <c r="D15268" t="s">
        <v>93</v>
      </c>
      <c r="E15268">
        <v>-3734</v>
      </c>
    </row>
    <row r="15269" spans="1:5" hidden="1">
      <c r="A15269">
        <v>2014</v>
      </c>
      <c r="B15269" t="s">
        <v>97</v>
      </c>
      <c r="C15269" t="s">
        <v>81</v>
      </c>
      <c r="D15269" t="s">
        <v>94</v>
      </c>
      <c r="E15269">
        <v>8986</v>
      </c>
    </row>
    <row r="15270" spans="1:5" hidden="1">
      <c r="A15270">
        <v>2014</v>
      </c>
      <c r="B15270" t="s">
        <v>97</v>
      </c>
      <c r="C15270" t="s">
        <v>81</v>
      </c>
      <c r="D15270" t="s">
        <v>95</v>
      </c>
      <c r="E15270">
        <v>-2447</v>
      </c>
    </row>
    <row r="15271" spans="1:5" hidden="1">
      <c r="A15271">
        <v>2014</v>
      </c>
      <c r="B15271" t="s">
        <v>97</v>
      </c>
      <c r="C15271" t="s">
        <v>81</v>
      </c>
      <c r="D15271" t="s">
        <v>96</v>
      </c>
      <c r="E15271">
        <v>7699</v>
      </c>
    </row>
    <row r="15272" spans="1:5" hidden="1">
      <c r="A15272">
        <v>2014</v>
      </c>
      <c r="B15272" t="s">
        <v>97</v>
      </c>
      <c r="C15272" t="s">
        <v>81</v>
      </c>
      <c r="D15272" t="s">
        <v>40</v>
      </c>
      <c r="E15272">
        <v>7744</v>
      </c>
    </row>
    <row r="15273" spans="1:5" hidden="1">
      <c r="A15273">
        <v>2014</v>
      </c>
      <c r="B15273" t="s">
        <v>97</v>
      </c>
      <c r="C15273" t="s">
        <v>81</v>
      </c>
      <c r="D15273" t="s">
        <v>41</v>
      </c>
      <c r="E15273">
        <v>17</v>
      </c>
    </row>
    <row r="15274" spans="1:5" hidden="1">
      <c r="A15274">
        <v>2014</v>
      </c>
      <c r="B15274" t="s">
        <v>97</v>
      </c>
      <c r="C15274" t="s">
        <v>81</v>
      </c>
      <c r="D15274" t="s">
        <v>42</v>
      </c>
      <c r="E15274">
        <v>0</v>
      </c>
    </row>
    <row r="15275" spans="1:5" hidden="1">
      <c r="A15275">
        <v>2014</v>
      </c>
      <c r="B15275" t="s">
        <v>97</v>
      </c>
      <c r="C15275" t="s">
        <v>81</v>
      </c>
      <c r="D15275" t="s">
        <v>43</v>
      </c>
      <c r="E15275">
        <v>7727</v>
      </c>
    </row>
    <row r="15276" spans="1:5" hidden="1">
      <c r="A15276">
        <v>2014</v>
      </c>
      <c r="B15276" t="s">
        <v>97</v>
      </c>
      <c r="C15276" t="s">
        <v>81</v>
      </c>
      <c r="D15276" t="s">
        <v>44</v>
      </c>
      <c r="E15276">
        <v>0</v>
      </c>
    </row>
    <row r="15277" spans="1:5" hidden="1">
      <c r="A15277">
        <v>2014</v>
      </c>
      <c r="B15277" t="s">
        <v>97</v>
      </c>
      <c r="C15277" t="s">
        <v>81</v>
      </c>
      <c r="D15277" t="s">
        <v>48</v>
      </c>
      <c r="E15277">
        <v>358860</v>
      </c>
    </row>
    <row r="15278" spans="1:5" hidden="1">
      <c r="A15278">
        <v>2014</v>
      </c>
      <c r="B15278" t="s">
        <v>97</v>
      </c>
      <c r="C15278" t="s">
        <v>81</v>
      </c>
      <c r="D15278" t="s">
        <v>49</v>
      </c>
      <c r="E15278">
        <v>358860</v>
      </c>
    </row>
    <row r="15279" spans="1:5" hidden="1">
      <c r="A15279">
        <v>2014</v>
      </c>
      <c r="B15279" t="s">
        <v>97</v>
      </c>
      <c r="C15279" t="s">
        <v>81</v>
      </c>
      <c r="D15279" t="s">
        <v>50</v>
      </c>
      <c r="E15279">
        <v>176345</v>
      </c>
    </row>
    <row r="15280" spans="1:5" hidden="1">
      <c r="A15280">
        <v>2014</v>
      </c>
      <c r="B15280" t="s">
        <v>97</v>
      </c>
      <c r="C15280" t="s">
        <v>81</v>
      </c>
      <c r="D15280" t="s">
        <v>51</v>
      </c>
      <c r="E15280">
        <v>4727</v>
      </c>
    </row>
    <row r="15281" spans="1:5" hidden="1">
      <c r="A15281">
        <v>2014</v>
      </c>
      <c r="B15281" t="s">
        <v>97</v>
      </c>
      <c r="C15281" t="s">
        <v>81</v>
      </c>
      <c r="D15281" t="s">
        <v>52</v>
      </c>
      <c r="E15281">
        <v>78424</v>
      </c>
    </row>
    <row r="15282" spans="1:5" hidden="1">
      <c r="A15282">
        <v>2014</v>
      </c>
      <c r="B15282" t="s">
        <v>97</v>
      </c>
      <c r="C15282" t="s">
        <v>81</v>
      </c>
      <c r="D15282" t="s">
        <v>53</v>
      </c>
      <c r="E15282">
        <v>99364</v>
      </c>
    </row>
    <row r="15283" spans="1:5" hidden="1">
      <c r="A15283">
        <v>2014</v>
      </c>
      <c r="B15283" t="s">
        <v>97</v>
      </c>
      <c r="C15283" t="s">
        <v>81</v>
      </c>
      <c r="D15283" t="s">
        <v>54</v>
      </c>
      <c r="E15283">
        <v>0</v>
      </c>
    </row>
    <row r="15284" spans="1:5" hidden="1">
      <c r="A15284">
        <v>2014</v>
      </c>
      <c r="B15284" t="s">
        <v>97</v>
      </c>
      <c r="C15284" t="s">
        <v>81</v>
      </c>
      <c r="D15284" t="s">
        <v>59</v>
      </c>
      <c r="E15284">
        <v>206188</v>
      </c>
    </row>
    <row r="15285" spans="1:5" hidden="1">
      <c r="A15285">
        <v>2014</v>
      </c>
      <c r="B15285" t="s">
        <v>97</v>
      </c>
      <c r="C15285" t="s">
        <v>81</v>
      </c>
      <c r="D15285" t="s">
        <v>60</v>
      </c>
      <c r="E15285">
        <v>141972</v>
      </c>
    </row>
    <row r="15286" spans="1:5" hidden="1">
      <c r="A15286">
        <v>2014</v>
      </c>
      <c r="B15286" t="s">
        <v>97</v>
      </c>
      <c r="C15286" t="s">
        <v>81</v>
      </c>
      <c r="D15286" t="s">
        <v>61</v>
      </c>
      <c r="E15286">
        <v>8804</v>
      </c>
    </row>
    <row r="15287" spans="1:5" hidden="1">
      <c r="A15287">
        <v>2014</v>
      </c>
      <c r="B15287" t="s">
        <v>97</v>
      </c>
      <c r="C15287" t="s">
        <v>81</v>
      </c>
      <c r="D15287" t="s">
        <v>64</v>
      </c>
      <c r="E15287">
        <v>55411</v>
      </c>
    </row>
    <row r="15288" spans="1:5" hidden="1">
      <c r="A15288">
        <v>2014</v>
      </c>
      <c r="B15288" t="s">
        <v>97</v>
      </c>
      <c r="C15288" t="s">
        <v>81</v>
      </c>
      <c r="D15288" t="s">
        <v>67</v>
      </c>
      <c r="E15288">
        <v>0</v>
      </c>
    </row>
    <row r="15289" spans="1:5" hidden="1">
      <c r="A15289">
        <v>2014</v>
      </c>
      <c r="B15289" t="s">
        <v>97</v>
      </c>
      <c r="C15289" t="s">
        <v>81</v>
      </c>
      <c r="D15289" t="s">
        <v>69</v>
      </c>
      <c r="E15289">
        <v>0</v>
      </c>
    </row>
    <row r="15290" spans="1:5" hidden="1">
      <c r="A15290">
        <v>2014</v>
      </c>
      <c r="B15290" t="s">
        <v>97</v>
      </c>
      <c r="C15290" t="s">
        <v>81</v>
      </c>
      <c r="D15290" t="s">
        <v>70</v>
      </c>
      <c r="E15290">
        <v>0</v>
      </c>
    </row>
    <row r="15291" spans="1:5" hidden="1">
      <c r="A15291">
        <v>2014</v>
      </c>
      <c r="B15291" t="s">
        <v>97</v>
      </c>
      <c r="C15291" t="s">
        <v>81</v>
      </c>
      <c r="D15291" t="s">
        <v>86</v>
      </c>
      <c r="E15291">
        <v>1583141</v>
      </c>
    </row>
    <row r="15292" spans="1:5" hidden="1">
      <c r="A15292">
        <v>2014</v>
      </c>
      <c r="B15292" t="s">
        <v>97</v>
      </c>
      <c r="C15292" t="s">
        <v>81</v>
      </c>
      <c r="D15292" t="s">
        <v>87</v>
      </c>
      <c r="E15292">
        <v>1560526</v>
      </c>
    </row>
    <row r="15293" spans="1:5" hidden="1">
      <c r="A15293">
        <v>2014</v>
      </c>
      <c r="B15293" t="s">
        <v>97</v>
      </c>
      <c r="C15293" t="s">
        <v>81</v>
      </c>
      <c r="D15293" t="s">
        <v>88</v>
      </c>
      <c r="E15293">
        <v>22616</v>
      </c>
    </row>
    <row r="15294" spans="1:5" hidden="1">
      <c r="A15294">
        <v>2014</v>
      </c>
      <c r="B15294" t="s">
        <v>97</v>
      </c>
      <c r="C15294" t="s">
        <v>81</v>
      </c>
      <c r="D15294" t="s">
        <v>77</v>
      </c>
      <c r="E15294">
        <v>93492</v>
      </c>
    </row>
    <row r="15295" spans="1:5" hidden="1">
      <c r="A15295">
        <v>2014</v>
      </c>
      <c r="B15295" t="s">
        <v>98</v>
      </c>
      <c r="C15295" t="s">
        <v>7</v>
      </c>
      <c r="D15295" t="s">
        <v>263</v>
      </c>
      <c r="E15295">
        <v>-7666</v>
      </c>
    </row>
    <row r="15296" spans="1:5" hidden="1">
      <c r="A15296">
        <v>2014</v>
      </c>
      <c r="B15296" t="s">
        <v>98</v>
      </c>
      <c r="C15296" t="s">
        <v>7</v>
      </c>
      <c r="D15296" t="s">
        <v>8</v>
      </c>
      <c r="E15296">
        <v>184339</v>
      </c>
    </row>
    <row r="15297" spans="1:6" hidden="1">
      <c r="A15297">
        <v>2014</v>
      </c>
      <c r="B15297" t="s">
        <v>98</v>
      </c>
      <c r="C15297" t="s">
        <v>7</v>
      </c>
      <c r="D15297" t="s">
        <v>9</v>
      </c>
      <c r="E15297">
        <v>344804</v>
      </c>
    </row>
    <row r="15298" spans="1:6" hidden="1">
      <c r="A15298">
        <v>2014</v>
      </c>
      <c r="B15298" t="s">
        <v>98</v>
      </c>
      <c r="C15298" t="s">
        <v>10</v>
      </c>
      <c r="D15298" t="s">
        <v>11</v>
      </c>
      <c r="E15298">
        <v>-222151</v>
      </c>
    </row>
    <row r="15299" spans="1:6" hidden="1">
      <c r="A15299">
        <v>2014</v>
      </c>
      <c r="B15299" t="s">
        <v>98</v>
      </c>
      <c r="C15299" t="s">
        <v>10</v>
      </c>
      <c r="D15299" t="s">
        <v>91</v>
      </c>
      <c r="E15299">
        <v>3265483</v>
      </c>
    </row>
    <row r="15300" spans="1:6" hidden="1">
      <c r="A15300">
        <v>2014</v>
      </c>
      <c r="B15300" t="s">
        <v>98</v>
      </c>
      <c r="C15300" t="s">
        <v>10</v>
      </c>
      <c r="D15300" t="s">
        <v>92</v>
      </c>
      <c r="E15300">
        <v>2330047</v>
      </c>
    </row>
    <row r="15301" spans="1:6" hidden="1">
      <c r="A15301">
        <v>2014</v>
      </c>
      <c r="B15301" t="s">
        <v>98</v>
      </c>
      <c r="C15301" t="s">
        <v>10</v>
      </c>
      <c r="D15301" t="s">
        <v>14</v>
      </c>
      <c r="E15301">
        <v>935436</v>
      </c>
    </row>
    <row r="15302" spans="1:6" hidden="1">
      <c r="A15302">
        <v>2014</v>
      </c>
      <c r="B15302" t="s">
        <v>98</v>
      </c>
      <c r="C15302" t="s">
        <v>10</v>
      </c>
      <c r="D15302" t="s">
        <v>17</v>
      </c>
      <c r="E15302">
        <v>0</v>
      </c>
      <c r="F15302">
        <v>20</v>
      </c>
    </row>
    <row r="15303" spans="1:6" hidden="1">
      <c r="A15303">
        <v>2014</v>
      </c>
      <c r="B15303" t="s">
        <v>98</v>
      </c>
      <c r="C15303" t="s">
        <v>10</v>
      </c>
      <c r="D15303" t="s">
        <v>18</v>
      </c>
      <c r="E15303">
        <v>3649633</v>
      </c>
    </row>
    <row r="15304" spans="1:6" hidden="1">
      <c r="A15304">
        <v>2014</v>
      </c>
      <c r="B15304" t="s">
        <v>98</v>
      </c>
      <c r="C15304" t="s">
        <v>10</v>
      </c>
      <c r="D15304" t="s">
        <v>19</v>
      </c>
      <c r="E15304">
        <v>4498292</v>
      </c>
    </row>
    <row r="15305" spans="1:6" hidden="1">
      <c r="A15305">
        <v>2014</v>
      </c>
      <c r="B15305" t="s">
        <v>98</v>
      </c>
      <c r="C15305" t="s">
        <v>10</v>
      </c>
      <c r="D15305" t="s">
        <v>20</v>
      </c>
      <c r="E15305">
        <v>2665326</v>
      </c>
    </row>
    <row r="15306" spans="1:6" hidden="1">
      <c r="A15306">
        <v>2014</v>
      </c>
      <c r="B15306" t="s">
        <v>98</v>
      </c>
      <c r="C15306" t="s">
        <v>10</v>
      </c>
      <c r="D15306" t="s">
        <v>21</v>
      </c>
      <c r="E15306">
        <v>376741</v>
      </c>
    </row>
    <row r="15307" spans="1:6" hidden="1">
      <c r="A15307">
        <v>2014</v>
      </c>
      <c r="B15307" t="s">
        <v>98</v>
      </c>
      <c r="C15307" t="s">
        <v>10</v>
      </c>
      <c r="D15307" t="s">
        <v>22</v>
      </c>
      <c r="E15307">
        <v>-387666</v>
      </c>
    </row>
    <row r="15308" spans="1:6" hidden="1">
      <c r="A15308">
        <v>2014</v>
      </c>
      <c r="B15308" t="s">
        <v>98</v>
      </c>
      <c r="C15308" t="s">
        <v>23</v>
      </c>
      <c r="D15308" t="s">
        <v>24</v>
      </c>
      <c r="E15308">
        <v>2326159</v>
      </c>
    </row>
    <row r="15309" spans="1:6" hidden="1">
      <c r="A15309">
        <v>2014</v>
      </c>
      <c r="B15309" t="s">
        <v>98</v>
      </c>
      <c r="C15309" t="s">
        <v>23</v>
      </c>
      <c r="D15309" t="s">
        <v>25</v>
      </c>
      <c r="E15309">
        <v>1819815</v>
      </c>
    </row>
    <row r="15310" spans="1:6" hidden="1">
      <c r="A15310">
        <v>2014</v>
      </c>
      <c r="B15310" t="s">
        <v>98</v>
      </c>
      <c r="C15310" t="s">
        <v>23</v>
      </c>
      <c r="D15310" t="s">
        <v>26</v>
      </c>
      <c r="E15310">
        <v>506344</v>
      </c>
    </row>
    <row r="15311" spans="1:6" hidden="1">
      <c r="A15311">
        <v>2014</v>
      </c>
      <c r="B15311" t="s">
        <v>98</v>
      </c>
      <c r="C15311" t="s">
        <v>23</v>
      </c>
      <c r="D15311" t="s">
        <v>27</v>
      </c>
      <c r="E15311">
        <v>3888</v>
      </c>
    </row>
    <row r="15312" spans="1:6" hidden="1">
      <c r="A15312">
        <v>2014</v>
      </c>
      <c r="B15312" t="s">
        <v>98</v>
      </c>
      <c r="C15312" t="s">
        <v>23</v>
      </c>
      <c r="D15312" t="s">
        <v>29</v>
      </c>
      <c r="E15312">
        <v>3888</v>
      </c>
    </row>
    <row r="15313" spans="1:5" hidden="1">
      <c r="A15313">
        <v>2014</v>
      </c>
      <c r="B15313" t="s">
        <v>98</v>
      </c>
      <c r="C15313" t="s">
        <v>23</v>
      </c>
      <c r="D15313" t="s">
        <v>30</v>
      </c>
      <c r="E15313">
        <v>353980</v>
      </c>
    </row>
    <row r="15314" spans="1:5" hidden="1">
      <c r="A15314">
        <v>2014</v>
      </c>
      <c r="B15314" t="s">
        <v>98</v>
      </c>
      <c r="C15314" t="s">
        <v>23</v>
      </c>
      <c r="D15314" t="s">
        <v>31</v>
      </c>
      <c r="E15314">
        <v>48119</v>
      </c>
    </row>
    <row r="15315" spans="1:5" hidden="1">
      <c r="A15315">
        <v>2014</v>
      </c>
      <c r="B15315" t="s">
        <v>98</v>
      </c>
      <c r="C15315" t="s">
        <v>23</v>
      </c>
      <c r="D15315" t="s">
        <v>32</v>
      </c>
      <c r="E15315">
        <v>305861</v>
      </c>
    </row>
    <row r="15316" spans="1:5" hidden="1">
      <c r="A15316">
        <v>2014</v>
      </c>
      <c r="B15316" t="s">
        <v>98</v>
      </c>
      <c r="C15316" t="s">
        <v>23</v>
      </c>
      <c r="D15316" t="s">
        <v>33</v>
      </c>
      <c r="E15316">
        <v>321064</v>
      </c>
    </row>
    <row r="15317" spans="1:5" hidden="1">
      <c r="A15317">
        <v>2014</v>
      </c>
      <c r="B15317" t="s">
        <v>98</v>
      </c>
      <c r="C15317" t="s">
        <v>23</v>
      </c>
      <c r="D15317" t="s">
        <v>34</v>
      </c>
      <c r="E15317">
        <v>321064</v>
      </c>
    </row>
    <row r="15318" spans="1:5" hidden="1">
      <c r="A15318">
        <v>2014</v>
      </c>
      <c r="B15318" t="s">
        <v>98</v>
      </c>
      <c r="C15318" t="s">
        <v>23</v>
      </c>
      <c r="D15318" t="s">
        <v>35</v>
      </c>
      <c r="E15318">
        <v>370722</v>
      </c>
    </row>
    <row r="15319" spans="1:5" hidden="1">
      <c r="A15319">
        <v>2014</v>
      </c>
      <c r="B15319" t="s">
        <v>98</v>
      </c>
      <c r="C15319" t="s">
        <v>23</v>
      </c>
      <c r="D15319" t="s">
        <v>36</v>
      </c>
      <c r="E15319">
        <v>0</v>
      </c>
    </row>
    <row r="15320" spans="1:5" hidden="1">
      <c r="A15320">
        <v>2014</v>
      </c>
      <c r="B15320" t="s">
        <v>98</v>
      </c>
      <c r="C15320" t="s">
        <v>23</v>
      </c>
      <c r="D15320" t="s">
        <v>37</v>
      </c>
      <c r="E15320">
        <v>0</v>
      </c>
    </row>
    <row r="15321" spans="1:5" hidden="1">
      <c r="A15321">
        <v>2014</v>
      </c>
      <c r="B15321" t="s">
        <v>98</v>
      </c>
      <c r="C15321" t="s">
        <v>23</v>
      </c>
      <c r="D15321" t="s">
        <v>40</v>
      </c>
      <c r="E15321">
        <v>0</v>
      </c>
    </row>
    <row r="15322" spans="1:5" hidden="1">
      <c r="A15322">
        <v>2014</v>
      </c>
      <c r="B15322" t="s">
        <v>98</v>
      </c>
      <c r="C15322" t="s">
        <v>23</v>
      </c>
      <c r="D15322" t="s">
        <v>41</v>
      </c>
      <c r="E15322">
        <v>0</v>
      </c>
    </row>
    <row r="15323" spans="1:5" hidden="1">
      <c r="A15323">
        <v>2014</v>
      </c>
      <c r="B15323" t="s">
        <v>98</v>
      </c>
      <c r="C15323" t="s">
        <v>23</v>
      </c>
      <c r="D15323" t="s">
        <v>42</v>
      </c>
      <c r="E15323">
        <v>0</v>
      </c>
    </row>
    <row r="15324" spans="1:5" hidden="1">
      <c r="A15324">
        <v>2014</v>
      </c>
      <c r="B15324" t="s">
        <v>98</v>
      </c>
      <c r="C15324" t="s">
        <v>23</v>
      </c>
      <c r="D15324" t="s">
        <v>43</v>
      </c>
      <c r="E15324">
        <v>0</v>
      </c>
    </row>
    <row r="15325" spans="1:5" hidden="1">
      <c r="A15325">
        <v>2014</v>
      </c>
      <c r="B15325" t="s">
        <v>98</v>
      </c>
      <c r="C15325" t="s">
        <v>23</v>
      </c>
      <c r="D15325" t="s">
        <v>44</v>
      </c>
      <c r="E15325">
        <v>0</v>
      </c>
    </row>
    <row r="15326" spans="1:5" hidden="1">
      <c r="A15326">
        <v>2014</v>
      </c>
      <c r="B15326" t="s">
        <v>98</v>
      </c>
      <c r="C15326" t="s">
        <v>23</v>
      </c>
      <c r="D15326" t="s">
        <v>45</v>
      </c>
      <c r="E15326">
        <v>366</v>
      </c>
    </row>
    <row r="15327" spans="1:5" hidden="1">
      <c r="A15327">
        <v>2014</v>
      </c>
      <c r="B15327" t="s">
        <v>98</v>
      </c>
      <c r="C15327" t="s">
        <v>23</v>
      </c>
      <c r="D15327" t="s">
        <v>46</v>
      </c>
      <c r="E15327">
        <v>366</v>
      </c>
    </row>
    <row r="15328" spans="1:5" hidden="1">
      <c r="A15328">
        <v>2014</v>
      </c>
      <c r="B15328" t="s">
        <v>98</v>
      </c>
      <c r="C15328" t="s">
        <v>23</v>
      </c>
      <c r="D15328" t="s">
        <v>47</v>
      </c>
      <c r="E15328">
        <v>0</v>
      </c>
    </row>
    <row r="15329" spans="1:6" hidden="1">
      <c r="A15329">
        <v>2014</v>
      </c>
      <c r="B15329" t="s">
        <v>98</v>
      </c>
      <c r="C15329" t="s">
        <v>23</v>
      </c>
      <c r="D15329" t="s">
        <v>48</v>
      </c>
      <c r="E15329">
        <v>4248895</v>
      </c>
    </row>
    <row r="15330" spans="1:6" hidden="1">
      <c r="A15330">
        <v>2014</v>
      </c>
      <c r="B15330" t="s">
        <v>98</v>
      </c>
      <c r="C15330" t="s">
        <v>23</v>
      </c>
      <c r="D15330" t="s">
        <v>55</v>
      </c>
      <c r="E15330">
        <v>2415929</v>
      </c>
    </row>
    <row r="15331" spans="1:6" hidden="1">
      <c r="A15331">
        <v>2014</v>
      </c>
      <c r="B15331" t="s">
        <v>98</v>
      </c>
      <c r="C15331" t="s">
        <v>23</v>
      </c>
      <c r="D15331" t="s">
        <v>56</v>
      </c>
      <c r="E15331">
        <v>1832966</v>
      </c>
    </row>
    <row r="15332" spans="1:6" hidden="1">
      <c r="A15332">
        <v>2014</v>
      </c>
      <c r="B15332" t="s">
        <v>98</v>
      </c>
      <c r="C15332" t="s">
        <v>23</v>
      </c>
      <c r="D15332" t="s">
        <v>57</v>
      </c>
      <c r="E15332">
        <v>1580792</v>
      </c>
    </row>
    <row r="15333" spans="1:6" hidden="1">
      <c r="A15333">
        <v>2014</v>
      </c>
      <c r="B15333" t="s">
        <v>98</v>
      </c>
      <c r="C15333" t="s">
        <v>23</v>
      </c>
      <c r="D15333" t="s">
        <v>58</v>
      </c>
      <c r="E15333">
        <v>252174</v>
      </c>
    </row>
    <row r="15334" spans="1:6" hidden="1">
      <c r="A15334">
        <v>2014</v>
      </c>
      <c r="B15334" t="s">
        <v>98</v>
      </c>
      <c r="C15334" t="s">
        <v>23</v>
      </c>
      <c r="D15334" t="s">
        <v>59</v>
      </c>
      <c r="E15334">
        <v>857833</v>
      </c>
    </row>
    <row r="15335" spans="1:6" hidden="1">
      <c r="A15335">
        <v>2014</v>
      </c>
      <c r="B15335" t="s">
        <v>98</v>
      </c>
      <c r="C15335" t="s">
        <v>23</v>
      </c>
      <c r="D15335" t="s">
        <v>60</v>
      </c>
      <c r="E15335">
        <v>377</v>
      </c>
    </row>
    <row r="15336" spans="1:6" hidden="1">
      <c r="A15336">
        <v>2014</v>
      </c>
      <c r="B15336" t="s">
        <v>98</v>
      </c>
      <c r="C15336" t="s">
        <v>23</v>
      </c>
      <c r="D15336" t="s">
        <v>61</v>
      </c>
      <c r="E15336">
        <v>0</v>
      </c>
    </row>
    <row r="15337" spans="1:6" hidden="1">
      <c r="A15337">
        <v>2014</v>
      </c>
      <c r="B15337" t="s">
        <v>98</v>
      </c>
      <c r="C15337" t="s">
        <v>23</v>
      </c>
      <c r="D15337" t="s">
        <v>62</v>
      </c>
      <c r="E15337">
        <v>37046</v>
      </c>
    </row>
    <row r="15338" spans="1:6" hidden="1">
      <c r="A15338">
        <v>2014</v>
      </c>
      <c r="B15338" t="s">
        <v>98</v>
      </c>
      <c r="C15338" t="s">
        <v>23</v>
      </c>
      <c r="D15338" t="s">
        <v>63</v>
      </c>
      <c r="E15338">
        <v>0</v>
      </c>
    </row>
    <row r="15339" spans="1:6" hidden="1">
      <c r="A15339">
        <v>2014</v>
      </c>
      <c r="B15339" t="s">
        <v>98</v>
      </c>
      <c r="C15339" t="s">
        <v>23</v>
      </c>
      <c r="D15339" t="s">
        <v>64</v>
      </c>
      <c r="E15339">
        <v>586334</v>
      </c>
    </row>
    <row r="15340" spans="1:6" hidden="1">
      <c r="A15340">
        <v>2014</v>
      </c>
      <c r="B15340" t="s">
        <v>98</v>
      </c>
      <c r="C15340" t="s">
        <v>23</v>
      </c>
      <c r="D15340" t="s">
        <v>65</v>
      </c>
      <c r="E15340">
        <v>234076</v>
      </c>
    </row>
    <row r="15341" spans="1:6" hidden="1">
      <c r="A15341">
        <v>2014</v>
      </c>
      <c r="B15341" t="s">
        <v>98</v>
      </c>
      <c r="C15341" t="s">
        <v>23</v>
      </c>
      <c r="D15341" t="s">
        <v>66</v>
      </c>
      <c r="E15341">
        <v>0</v>
      </c>
      <c r="F15341">
        <v>90</v>
      </c>
    </row>
    <row r="15342" spans="1:6" hidden="1">
      <c r="A15342">
        <v>2014</v>
      </c>
      <c r="B15342" t="s">
        <v>98</v>
      </c>
      <c r="C15342" t="s">
        <v>23</v>
      </c>
      <c r="D15342" t="s">
        <v>67</v>
      </c>
      <c r="E15342">
        <v>23581</v>
      </c>
    </row>
    <row r="15343" spans="1:6" hidden="1">
      <c r="A15343">
        <v>2014</v>
      </c>
      <c r="B15343" t="s">
        <v>98</v>
      </c>
      <c r="C15343" t="s">
        <v>23</v>
      </c>
      <c r="D15343" t="s">
        <v>69</v>
      </c>
      <c r="E15343">
        <v>1520</v>
      </c>
    </row>
    <row r="15344" spans="1:6" hidden="1">
      <c r="A15344">
        <v>2014</v>
      </c>
      <c r="B15344" t="s">
        <v>98</v>
      </c>
      <c r="C15344" t="s">
        <v>23</v>
      </c>
      <c r="D15344" t="s">
        <v>70</v>
      </c>
      <c r="E15344">
        <v>22061</v>
      </c>
    </row>
    <row r="15345" spans="1:5" hidden="1">
      <c r="A15345">
        <v>2014</v>
      </c>
      <c r="B15345" t="s">
        <v>98</v>
      </c>
      <c r="C15345" t="s">
        <v>23</v>
      </c>
      <c r="D15345" t="s">
        <v>71</v>
      </c>
      <c r="E15345">
        <v>-4906</v>
      </c>
    </row>
    <row r="15346" spans="1:5" hidden="1">
      <c r="A15346">
        <v>2014</v>
      </c>
      <c r="B15346" t="s">
        <v>98</v>
      </c>
      <c r="C15346" t="s">
        <v>23</v>
      </c>
      <c r="D15346" t="s">
        <v>99</v>
      </c>
      <c r="E15346">
        <v>9196336</v>
      </c>
    </row>
    <row r="15347" spans="1:5" hidden="1">
      <c r="A15347">
        <v>2014</v>
      </c>
      <c r="B15347" t="s">
        <v>98</v>
      </c>
      <c r="C15347" t="s">
        <v>23</v>
      </c>
      <c r="D15347" t="s">
        <v>72</v>
      </c>
      <c r="E15347">
        <v>1540411</v>
      </c>
    </row>
    <row r="15348" spans="1:5" hidden="1">
      <c r="A15348">
        <v>2014</v>
      </c>
      <c r="B15348" t="s">
        <v>98</v>
      </c>
      <c r="C15348" t="s">
        <v>23</v>
      </c>
      <c r="D15348" t="s">
        <v>73</v>
      </c>
      <c r="E15348">
        <v>4121551</v>
      </c>
    </row>
    <row r="15349" spans="1:5" hidden="1">
      <c r="A15349">
        <v>2014</v>
      </c>
      <c r="B15349" t="s">
        <v>98</v>
      </c>
      <c r="C15349" t="s">
        <v>23</v>
      </c>
      <c r="D15349" t="s">
        <v>74</v>
      </c>
      <c r="E15349">
        <v>1832966</v>
      </c>
    </row>
    <row r="15350" spans="1:5" hidden="1">
      <c r="A15350">
        <v>2014</v>
      </c>
      <c r="B15350" t="s">
        <v>98</v>
      </c>
      <c r="C15350" t="s">
        <v>23</v>
      </c>
      <c r="D15350" t="s">
        <v>75</v>
      </c>
      <c r="E15350">
        <v>2288585</v>
      </c>
    </row>
    <row r="15351" spans="1:5" hidden="1">
      <c r="A15351">
        <v>2014</v>
      </c>
      <c r="B15351" t="s">
        <v>98</v>
      </c>
      <c r="C15351" t="s">
        <v>23</v>
      </c>
      <c r="D15351" t="s">
        <v>76</v>
      </c>
      <c r="E15351">
        <v>1105857</v>
      </c>
    </row>
    <row r="15352" spans="1:5" hidden="1">
      <c r="A15352">
        <v>2014</v>
      </c>
      <c r="B15352" t="s">
        <v>98</v>
      </c>
      <c r="C15352" t="s">
        <v>23</v>
      </c>
      <c r="D15352" t="s">
        <v>77</v>
      </c>
      <c r="E15352">
        <v>935436</v>
      </c>
    </row>
    <row r="15353" spans="1:5" hidden="1">
      <c r="A15353">
        <v>2014</v>
      </c>
      <c r="B15353" t="s">
        <v>98</v>
      </c>
      <c r="C15353" t="s">
        <v>23</v>
      </c>
      <c r="D15353" t="s">
        <v>78</v>
      </c>
      <c r="E15353">
        <v>1092960</v>
      </c>
    </row>
    <row r="15354" spans="1:5" hidden="1">
      <c r="A15354">
        <v>2014</v>
      </c>
      <c r="B15354" t="s">
        <v>98</v>
      </c>
      <c r="C15354" t="s">
        <v>23</v>
      </c>
      <c r="D15354" t="s">
        <v>79</v>
      </c>
      <c r="E15354">
        <v>12367</v>
      </c>
    </row>
    <row r="15355" spans="1:5" hidden="1">
      <c r="A15355">
        <v>2014</v>
      </c>
      <c r="B15355" t="s">
        <v>98</v>
      </c>
      <c r="C15355" t="s">
        <v>23</v>
      </c>
      <c r="D15355" t="s">
        <v>80</v>
      </c>
      <c r="E15355">
        <v>530</v>
      </c>
    </row>
    <row r="15356" spans="1:5" hidden="1">
      <c r="A15356">
        <v>2014</v>
      </c>
      <c r="B15356" t="s">
        <v>98</v>
      </c>
      <c r="C15356" t="s">
        <v>81</v>
      </c>
      <c r="D15356" t="s">
        <v>27</v>
      </c>
      <c r="E15356">
        <v>3196840</v>
      </c>
    </row>
    <row r="15357" spans="1:5" hidden="1">
      <c r="A15357">
        <v>2014</v>
      </c>
      <c r="B15357" t="s">
        <v>98</v>
      </c>
      <c r="C15357" t="s">
        <v>81</v>
      </c>
      <c r="D15357" t="s">
        <v>28</v>
      </c>
      <c r="E15357">
        <v>2852415</v>
      </c>
    </row>
    <row r="15358" spans="1:5" hidden="1">
      <c r="A15358">
        <v>2014</v>
      </c>
      <c r="B15358" t="s">
        <v>98</v>
      </c>
      <c r="C15358" t="s">
        <v>81</v>
      </c>
      <c r="D15358" t="s">
        <v>82</v>
      </c>
      <c r="E15358">
        <v>1804943</v>
      </c>
    </row>
    <row r="15359" spans="1:5" hidden="1">
      <c r="A15359">
        <v>2014</v>
      </c>
      <c r="B15359" t="s">
        <v>98</v>
      </c>
      <c r="C15359" t="s">
        <v>81</v>
      </c>
      <c r="D15359" t="s">
        <v>83</v>
      </c>
      <c r="E15359">
        <v>1872</v>
      </c>
    </row>
    <row r="15360" spans="1:5" hidden="1">
      <c r="A15360">
        <v>2014</v>
      </c>
      <c r="B15360" t="s">
        <v>98</v>
      </c>
      <c r="C15360" t="s">
        <v>81</v>
      </c>
      <c r="D15360" t="s">
        <v>84</v>
      </c>
      <c r="E15360">
        <v>1045600</v>
      </c>
    </row>
    <row r="15361" spans="1:5" hidden="1">
      <c r="A15361">
        <v>2014</v>
      </c>
      <c r="B15361" t="s">
        <v>98</v>
      </c>
      <c r="C15361" t="s">
        <v>81</v>
      </c>
      <c r="D15361" t="s">
        <v>29</v>
      </c>
      <c r="E15361">
        <v>344425</v>
      </c>
    </row>
    <row r="15362" spans="1:5" hidden="1">
      <c r="A15362">
        <v>2014</v>
      </c>
      <c r="B15362" t="s">
        <v>98</v>
      </c>
      <c r="C15362" t="s">
        <v>81</v>
      </c>
      <c r="D15362" t="s">
        <v>30</v>
      </c>
      <c r="E15362">
        <v>0</v>
      </c>
    </row>
    <row r="15363" spans="1:5" hidden="1">
      <c r="A15363">
        <v>2014</v>
      </c>
      <c r="B15363" t="s">
        <v>98</v>
      </c>
      <c r="C15363" t="s">
        <v>81</v>
      </c>
      <c r="D15363" t="s">
        <v>32</v>
      </c>
      <c r="E15363">
        <v>0</v>
      </c>
    </row>
    <row r="15364" spans="1:5" hidden="1">
      <c r="A15364">
        <v>2014</v>
      </c>
      <c r="B15364" t="s">
        <v>98</v>
      </c>
      <c r="C15364" t="s">
        <v>81</v>
      </c>
      <c r="D15364" t="s">
        <v>33</v>
      </c>
      <c r="E15364">
        <v>192401</v>
      </c>
    </row>
    <row r="15365" spans="1:5" hidden="1">
      <c r="A15365">
        <v>2014</v>
      </c>
      <c r="B15365" t="s">
        <v>98</v>
      </c>
      <c r="C15365" t="s">
        <v>81</v>
      </c>
      <c r="D15365" t="s">
        <v>34</v>
      </c>
      <c r="E15365">
        <v>76669</v>
      </c>
    </row>
    <row r="15366" spans="1:5" hidden="1">
      <c r="A15366">
        <v>2014</v>
      </c>
      <c r="B15366" t="s">
        <v>98</v>
      </c>
      <c r="C15366" t="s">
        <v>81</v>
      </c>
      <c r="D15366" t="s">
        <v>35</v>
      </c>
      <c r="E15366">
        <v>63298</v>
      </c>
    </row>
    <row r="15367" spans="1:5" hidden="1">
      <c r="A15367">
        <v>2014</v>
      </c>
      <c r="B15367" t="s">
        <v>98</v>
      </c>
      <c r="C15367" t="s">
        <v>81</v>
      </c>
      <c r="D15367" t="s">
        <v>36</v>
      </c>
      <c r="E15367">
        <v>107122</v>
      </c>
    </row>
    <row r="15368" spans="1:5" hidden="1">
      <c r="A15368">
        <v>2014</v>
      </c>
      <c r="B15368" t="s">
        <v>98</v>
      </c>
      <c r="C15368" t="s">
        <v>81</v>
      </c>
      <c r="D15368" t="s">
        <v>37</v>
      </c>
      <c r="E15368">
        <v>107122</v>
      </c>
    </row>
    <row r="15369" spans="1:5" hidden="1">
      <c r="A15369">
        <v>2014</v>
      </c>
      <c r="B15369" t="s">
        <v>98</v>
      </c>
      <c r="C15369" t="s">
        <v>81</v>
      </c>
      <c r="D15369" t="s">
        <v>38</v>
      </c>
      <c r="E15369">
        <v>0</v>
      </c>
    </row>
    <row r="15370" spans="1:5" hidden="1">
      <c r="A15370">
        <v>2014</v>
      </c>
      <c r="B15370" t="s">
        <v>98</v>
      </c>
      <c r="C15370" t="s">
        <v>81</v>
      </c>
      <c r="D15370" t="s">
        <v>39</v>
      </c>
      <c r="E15370">
        <v>0</v>
      </c>
    </row>
    <row r="15371" spans="1:5" hidden="1">
      <c r="A15371">
        <v>2014</v>
      </c>
      <c r="B15371" t="s">
        <v>98</v>
      </c>
      <c r="C15371" t="s">
        <v>81</v>
      </c>
      <c r="D15371" t="s">
        <v>40</v>
      </c>
      <c r="E15371">
        <v>377</v>
      </c>
    </row>
    <row r="15372" spans="1:5" hidden="1">
      <c r="A15372">
        <v>2014</v>
      </c>
      <c r="B15372" t="s">
        <v>98</v>
      </c>
      <c r="C15372" t="s">
        <v>81</v>
      </c>
      <c r="D15372" t="s">
        <v>41</v>
      </c>
      <c r="E15372">
        <v>377</v>
      </c>
    </row>
    <row r="15373" spans="1:5" hidden="1">
      <c r="A15373">
        <v>2014</v>
      </c>
      <c r="B15373" t="s">
        <v>98</v>
      </c>
      <c r="C15373" t="s">
        <v>81</v>
      </c>
      <c r="D15373" t="s">
        <v>42</v>
      </c>
      <c r="E15373">
        <v>0</v>
      </c>
    </row>
    <row r="15374" spans="1:5" hidden="1">
      <c r="A15374">
        <v>2014</v>
      </c>
      <c r="B15374" t="s">
        <v>98</v>
      </c>
      <c r="C15374" t="s">
        <v>81</v>
      </c>
      <c r="D15374" t="s">
        <v>43</v>
      </c>
      <c r="E15374">
        <v>0</v>
      </c>
    </row>
    <row r="15375" spans="1:5" hidden="1">
      <c r="A15375">
        <v>2014</v>
      </c>
      <c r="B15375" t="s">
        <v>98</v>
      </c>
      <c r="C15375" t="s">
        <v>81</v>
      </c>
      <c r="D15375" t="s">
        <v>44</v>
      </c>
      <c r="E15375">
        <v>8233</v>
      </c>
    </row>
    <row r="15376" spans="1:5" hidden="1">
      <c r="A15376">
        <v>2014</v>
      </c>
      <c r="B15376" t="s">
        <v>98</v>
      </c>
      <c r="C15376" t="s">
        <v>81</v>
      </c>
      <c r="D15376" t="s">
        <v>45</v>
      </c>
      <c r="E15376">
        <v>1811492</v>
      </c>
    </row>
    <row r="15377" spans="1:6" hidden="1">
      <c r="A15377">
        <v>2014</v>
      </c>
      <c r="B15377" t="s">
        <v>98</v>
      </c>
      <c r="C15377" t="s">
        <v>81</v>
      </c>
      <c r="D15377" t="s">
        <v>46</v>
      </c>
      <c r="E15377">
        <v>1760996</v>
      </c>
    </row>
    <row r="15378" spans="1:6" hidden="1">
      <c r="A15378">
        <v>2014</v>
      </c>
      <c r="B15378" t="s">
        <v>98</v>
      </c>
      <c r="C15378" t="s">
        <v>81</v>
      </c>
      <c r="D15378" t="s">
        <v>47</v>
      </c>
      <c r="E15378">
        <v>50496</v>
      </c>
    </row>
    <row r="15379" spans="1:6" hidden="1">
      <c r="A15379">
        <v>2014</v>
      </c>
      <c r="B15379" t="s">
        <v>98</v>
      </c>
      <c r="C15379" t="s">
        <v>81</v>
      </c>
      <c r="D15379" t="s">
        <v>48</v>
      </c>
      <c r="E15379">
        <v>2054533</v>
      </c>
    </row>
    <row r="15380" spans="1:6" hidden="1">
      <c r="A15380">
        <v>2014</v>
      </c>
      <c r="B15380" t="s">
        <v>98</v>
      </c>
      <c r="C15380" t="s">
        <v>81</v>
      </c>
      <c r="D15380" t="s">
        <v>49</v>
      </c>
      <c r="E15380">
        <v>2054533</v>
      </c>
    </row>
    <row r="15381" spans="1:6" hidden="1">
      <c r="A15381">
        <v>2014</v>
      </c>
      <c r="B15381" t="s">
        <v>98</v>
      </c>
      <c r="C15381" t="s">
        <v>81</v>
      </c>
      <c r="D15381" t="s">
        <v>50</v>
      </c>
      <c r="E15381">
        <v>1377306</v>
      </c>
    </row>
    <row r="15382" spans="1:6" hidden="1">
      <c r="A15382">
        <v>2014</v>
      </c>
      <c r="B15382" t="s">
        <v>98</v>
      </c>
      <c r="C15382" t="s">
        <v>81</v>
      </c>
      <c r="D15382" t="s">
        <v>51</v>
      </c>
      <c r="E15382">
        <v>72088</v>
      </c>
    </row>
    <row r="15383" spans="1:6" hidden="1">
      <c r="A15383">
        <v>2014</v>
      </c>
      <c r="B15383" t="s">
        <v>98</v>
      </c>
      <c r="C15383" t="s">
        <v>81</v>
      </c>
      <c r="D15383" t="s">
        <v>52</v>
      </c>
      <c r="E15383">
        <v>605139</v>
      </c>
    </row>
    <row r="15384" spans="1:6" hidden="1">
      <c r="A15384">
        <v>2014</v>
      </c>
      <c r="B15384" t="s">
        <v>98</v>
      </c>
      <c r="C15384" t="s">
        <v>81</v>
      </c>
      <c r="D15384" t="s">
        <v>53</v>
      </c>
      <c r="E15384">
        <v>0</v>
      </c>
      <c r="F15384">
        <v>90</v>
      </c>
    </row>
    <row r="15385" spans="1:6" hidden="1">
      <c r="A15385">
        <v>2014</v>
      </c>
      <c r="B15385" t="s">
        <v>98</v>
      </c>
      <c r="C15385" t="s">
        <v>81</v>
      </c>
      <c r="D15385" t="s">
        <v>54</v>
      </c>
      <c r="E15385">
        <v>0</v>
      </c>
      <c r="F15385">
        <v>90</v>
      </c>
    </row>
    <row r="15386" spans="1:6" hidden="1">
      <c r="A15386">
        <v>2014</v>
      </c>
      <c r="B15386" t="s">
        <v>98</v>
      </c>
      <c r="C15386" t="s">
        <v>81</v>
      </c>
      <c r="D15386" t="s">
        <v>59</v>
      </c>
      <c r="E15386">
        <v>256762</v>
      </c>
    </row>
    <row r="15387" spans="1:6" hidden="1">
      <c r="A15387">
        <v>2014</v>
      </c>
      <c r="B15387" t="s">
        <v>98</v>
      </c>
      <c r="C15387" t="s">
        <v>81</v>
      </c>
      <c r="D15387" t="s">
        <v>60</v>
      </c>
      <c r="E15387">
        <v>0</v>
      </c>
    </row>
    <row r="15388" spans="1:6" hidden="1">
      <c r="A15388">
        <v>2014</v>
      </c>
      <c r="B15388" t="s">
        <v>98</v>
      </c>
      <c r="C15388" t="s">
        <v>81</v>
      </c>
      <c r="D15388" t="s">
        <v>61</v>
      </c>
      <c r="E15388">
        <v>1684</v>
      </c>
    </row>
    <row r="15389" spans="1:6" hidden="1">
      <c r="A15389">
        <v>2014</v>
      </c>
      <c r="B15389" t="s">
        <v>98</v>
      </c>
      <c r="C15389" t="s">
        <v>81</v>
      </c>
      <c r="D15389" t="s">
        <v>62</v>
      </c>
      <c r="E15389">
        <v>99965</v>
      </c>
    </row>
    <row r="15390" spans="1:6" hidden="1">
      <c r="A15390">
        <v>2014</v>
      </c>
      <c r="B15390" t="s">
        <v>98</v>
      </c>
      <c r="C15390" t="s">
        <v>81</v>
      </c>
      <c r="D15390" t="s">
        <v>64</v>
      </c>
      <c r="E15390">
        <v>155113</v>
      </c>
    </row>
    <row r="15391" spans="1:6" hidden="1">
      <c r="A15391">
        <v>2014</v>
      </c>
      <c r="B15391" t="s">
        <v>98</v>
      </c>
      <c r="C15391" t="s">
        <v>81</v>
      </c>
      <c r="D15391" t="s">
        <v>67</v>
      </c>
      <c r="E15391">
        <v>360125</v>
      </c>
    </row>
    <row r="15392" spans="1:6" hidden="1">
      <c r="A15392">
        <v>2014</v>
      </c>
      <c r="B15392" t="s">
        <v>98</v>
      </c>
      <c r="C15392" t="s">
        <v>81</v>
      </c>
      <c r="D15392" t="s">
        <v>68</v>
      </c>
      <c r="E15392">
        <v>6726</v>
      </c>
    </row>
    <row r="15393" spans="1:6" hidden="1">
      <c r="A15393">
        <v>2014</v>
      </c>
      <c r="B15393" t="s">
        <v>98</v>
      </c>
      <c r="C15393" t="s">
        <v>81</v>
      </c>
      <c r="D15393" t="s">
        <v>69</v>
      </c>
      <c r="E15393">
        <v>352522</v>
      </c>
    </row>
    <row r="15394" spans="1:6" hidden="1">
      <c r="A15394">
        <v>2014</v>
      </c>
      <c r="B15394" t="s">
        <v>98</v>
      </c>
      <c r="C15394" t="s">
        <v>81</v>
      </c>
      <c r="D15394" t="s">
        <v>70</v>
      </c>
      <c r="E15394">
        <v>877</v>
      </c>
    </row>
    <row r="15395" spans="1:6" hidden="1">
      <c r="A15395">
        <v>2014</v>
      </c>
      <c r="B15395" t="s">
        <v>98</v>
      </c>
      <c r="C15395" t="s">
        <v>81</v>
      </c>
      <c r="D15395" t="s">
        <v>100</v>
      </c>
      <c r="E15395">
        <v>8808670</v>
      </c>
    </row>
    <row r="15396" spans="1:6" hidden="1">
      <c r="A15396">
        <v>2014</v>
      </c>
      <c r="B15396" t="s">
        <v>98</v>
      </c>
      <c r="C15396" t="s">
        <v>81</v>
      </c>
      <c r="D15396" t="s">
        <v>86</v>
      </c>
      <c r="E15396">
        <v>4805894</v>
      </c>
    </row>
    <row r="15397" spans="1:6" hidden="1">
      <c r="A15397">
        <v>2014</v>
      </c>
      <c r="B15397" t="s">
        <v>98</v>
      </c>
      <c r="C15397" t="s">
        <v>81</v>
      </c>
      <c r="D15397" t="s">
        <v>87</v>
      </c>
      <c r="E15397">
        <v>733242</v>
      </c>
    </row>
    <row r="15398" spans="1:6" hidden="1">
      <c r="A15398">
        <v>2014</v>
      </c>
      <c r="B15398" t="s">
        <v>98</v>
      </c>
      <c r="C15398" t="s">
        <v>81</v>
      </c>
      <c r="D15398" t="s">
        <v>101</v>
      </c>
      <c r="E15398">
        <v>936517</v>
      </c>
    </row>
    <row r="15399" spans="1:6" hidden="1">
      <c r="A15399">
        <v>2014</v>
      </c>
      <c r="B15399" t="s">
        <v>98</v>
      </c>
      <c r="C15399" t="s">
        <v>81</v>
      </c>
      <c r="D15399" t="s">
        <v>88</v>
      </c>
      <c r="E15399">
        <v>83961</v>
      </c>
    </row>
    <row r="15400" spans="1:6" hidden="1">
      <c r="A15400">
        <v>2014</v>
      </c>
      <c r="B15400" t="s">
        <v>98</v>
      </c>
      <c r="C15400" t="s">
        <v>81</v>
      </c>
      <c r="D15400" t="s">
        <v>89</v>
      </c>
      <c r="E15400">
        <v>3988691</v>
      </c>
    </row>
    <row r="15401" spans="1:6" hidden="1">
      <c r="A15401">
        <v>2014</v>
      </c>
      <c r="B15401" t="s">
        <v>98</v>
      </c>
      <c r="C15401" t="s">
        <v>81</v>
      </c>
      <c r="D15401" t="s">
        <v>77</v>
      </c>
      <c r="E15401">
        <v>935436</v>
      </c>
    </row>
    <row r="15402" spans="1:6" hidden="1">
      <c r="A15402">
        <v>2014</v>
      </c>
      <c r="B15402" t="s">
        <v>102</v>
      </c>
      <c r="C15402" t="s">
        <v>7</v>
      </c>
      <c r="D15402" t="s">
        <v>263</v>
      </c>
      <c r="E15402">
        <v>-514757</v>
      </c>
    </row>
    <row r="15403" spans="1:6" hidden="1">
      <c r="A15403">
        <v>2014</v>
      </c>
      <c r="B15403" t="s">
        <v>102</v>
      </c>
      <c r="C15403" t="s">
        <v>7</v>
      </c>
      <c r="D15403" t="s">
        <v>8</v>
      </c>
      <c r="E15403">
        <v>0</v>
      </c>
      <c r="F15403">
        <v>20</v>
      </c>
    </row>
    <row r="15404" spans="1:6" hidden="1">
      <c r="A15404">
        <v>2014</v>
      </c>
      <c r="B15404" t="s">
        <v>102</v>
      </c>
      <c r="C15404" t="s">
        <v>7</v>
      </c>
      <c r="D15404" t="s">
        <v>9</v>
      </c>
      <c r="E15404">
        <v>0</v>
      </c>
      <c r="F15404">
        <v>20</v>
      </c>
    </row>
    <row r="15405" spans="1:6" hidden="1">
      <c r="A15405">
        <v>2014</v>
      </c>
      <c r="B15405" t="s">
        <v>102</v>
      </c>
      <c r="C15405" t="s">
        <v>10</v>
      </c>
      <c r="D15405" t="s">
        <v>11</v>
      </c>
      <c r="E15405">
        <v>-654345</v>
      </c>
    </row>
    <row r="15406" spans="1:6" hidden="1">
      <c r="A15406">
        <v>2014</v>
      </c>
      <c r="B15406" t="s">
        <v>102</v>
      </c>
      <c r="C15406" t="s">
        <v>10</v>
      </c>
      <c r="D15406" t="s">
        <v>91</v>
      </c>
      <c r="E15406">
        <v>1936931</v>
      </c>
    </row>
    <row r="15407" spans="1:6" hidden="1">
      <c r="A15407">
        <v>2014</v>
      </c>
      <c r="B15407" t="s">
        <v>102</v>
      </c>
      <c r="C15407" t="s">
        <v>10</v>
      </c>
      <c r="D15407" t="s">
        <v>92</v>
      </c>
      <c r="E15407">
        <v>1304971</v>
      </c>
    </row>
    <row r="15408" spans="1:6" hidden="1">
      <c r="A15408">
        <v>2014</v>
      </c>
      <c r="B15408" t="s">
        <v>102</v>
      </c>
      <c r="C15408" t="s">
        <v>10</v>
      </c>
      <c r="D15408" t="s">
        <v>14</v>
      </c>
      <c r="E15408">
        <v>2084320</v>
      </c>
    </row>
    <row r="15409" spans="1:6" hidden="1">
      <c r="A15409">
        <v>2014</v>
      </c>
      <c r="B15409" t="s">
        <v>102</v>
      </c>
      <c r="C15409" t="s">
        <v>10</v>
      </c>
      <c r="D15409" t="s">
        <v>15</v>
      </c>
      <c r="E15409">
        <v>840099</v>
      </c>
    </row>
    <row r="15410" spans="1:6" hidden="1">
      <c r="A15410">
        <v>2014</v>
      </c>
      <c r="B15410" t="s">
        <v>102</v>
      </c>
      <c r="C15410" t="s">
        <v>10</v>
      </c>
      <c r="D15410" t="s">
        <v>16</v>
      </c>
      <c r="E15410">
        <v>1244222</v>
      </c>
    </row>
    <row r="15411" spans="1:6" hidden="1">
      <c r="A15411">
        <v>2014</v>
      </c>
      <c r="B15411" t="s">
        <v>102</v>
      </c>
      <c r="C15411" t="s">
        <v>10</v>
      </c>
      <c r="D15411" t="s">
        <v>17</v>
      </c>
      <c r="E15411">
        <v>0</v>
      </c>
      <c r="F15411">
        <v>20</v>
      </c>
    </row>
    <row r="15412" spans="1:6" hidden="1">
      <c r="A15412">
        <v>2014</v>
      </c>
      <c r="B15412" t="s">
        <v>102</v>
      </c>
      <c r="C15412" t="s">
        <v>10</v>
      </c>
      <c r="D15412" t="s">
        <v>18</v>
      </c>
      <c r="E15412">
        <v>13728773</v>
      </c>
    </row>
    <row r="15413" spans="1:6" hidden="1">
      <c r="A15413">
        <v>2014</v>
      </c>
      <c r="B15413" t="s">
        <v>102</v>
      </c>
      <c r="C15413" t="s">
        <v>10</v>
      </c>
      <c r="D15413" t="s">
        <v>19</v>
      </c>
      <c r="E15413">
        <v>13002015</v>
      </c>
    </row>
    <row r="15414" spans="1:6" hidden="1">
      <c r="A15414">
        <v>2014</v>
      </c>
      <c r="B15414" t="s">
        <v>102</v>
      </c>
      <c r="C15414" t="s">
        <v>10</v>
      </c>
      <c r="D15414" t="s">
        <v>20</v>
      </c>
      <c r="E15414">
        <v>15164713</v>
      </c>
    </row>
    <row r="15415" spans="1:6" hidden="1">
      <c r="A15415">
        <v>2014</v>
      </c>
      <c r="B15415" t="s">
        <v>102</v>
      </c>
      <c r="C15415" t="s">
        <v>10</v>
      </c>
      <c r="D15415" t="s">
        <v>21</v>
      </c>
      <c r="E15415">
        <v>-22386</v>
      </c>
    </row>
    <row r="15416" spans="1:6" hidden="1">
      <c r="A15416">
        <v>2014</v>
      </c>
      <c r="B15416" t="s">
        <v>102</v>
      </c>
      <c r="C15416" t="s">
        <v>10</v>
      </c>
      <c r="D15416" t="s">
        <v>22</v>
      </c>
      <c r="E15416">
        <v>-710757</v>
      </c>
    </row>
    <row r="15417" spans="1:6" hidden="1">
      <c r="A15417">
        <v>2014</v>
      </c>
      <c r="B15417" t="s">
        <v>102</v>
      </c>
      <c r="C15417" t="s">
        <v>23</v>
      </c>
      <c r="D15417" t="s">
        <v>24</v>
      </c>
      <c r="E15417">
        <v>122928</v>
      </c>
    </row>
    <row r="15418" spans="1:6" hidden="1">
      <c r="A15418">
        <v>2014</v>
      </c>
      <c r="B15418" t="s">
        <v>102</v>
      </c>
      <c r="C15418" t="s">
        <v>23</v>
      </c>
      <c r="D15418" t="s">
        <v>25</v>
      </c>
      <c r="E15418">
        <v>109336</v>
      </c>
    </row>
    <row r="15419" spans="1:6" hidden="1">
      <c r="A15419">
        <v>2014</v>
      </c>
      <c r="B15419" t="s">
        <v>102</v>
      </c>
      <c r="C15419" t="s">
        <v>23</v>
      </c>
      <c r="D15419" t="s">
        <v>26</v>
      </c>
      <c r="E15419">
        <v>13592</v>
      </c>
    </row>
    <row r="15420" spans="1:6" hidden="1">
      <c r="A15420">
        <v>2014</v>
      </c>
      <c r="B15420" t="s">
        <v>102</v>
      </c>
      <c r="C15420" t="s">
        <v>23</v>
      </c>
      <c r="D15420" t="s">
        <v>27</v>
      </c>
      <c r="E15420">
        <v>19612</v>
      </c>
    </row>
    <row r="15421" spans="1:6" hidden="1">
      <c r="A15421">
        <v>2014</v>
      </c>
      <c r="B15421" t="s">
        <v>102</v>
      </c>
      <c r="C15421" t="s">
        <v>23</v>
      </c>
      <c r="D15421" t="s">
        <v>29</v>
      </c>
      <c r="E15421">
        <v>19612</v>
      </c>
    </row>
    <row r="15422" spans="1:6" hidden="1">
      <c r="A15422">
        <v>2014</v>
      </c>
      <c r="B15422" t="s">
        <v>102</v>
      </c>
      <c r="C15422" t="s">
        <v>23</v>
      </c>
      <c r="D15422" t="s">
        <v>33</v>
      </c>
      <c r="E15422">
        <v>288454</v>
      </c>
    </row>
    <row r="15423" spans="1:6" hidden="1">
      <c r="A15423">
        <v>2014</v>
      </c>
      <c r="B15423" t="s">
        <v>102</v>
      </c>
      <c r="C15423" t="s">
        <v>23</v>
      </c>
      <c r="D15423" t="s">
        <v>34</v>
      </c>
      <c r="E15423">
        <v>269835</v>
      </c>
    </row>
    <row r="15424" spans="1:6" hidden="1">
      <c r="A15424">
        <v>2014</v>
      </c>
      <c r="B15424" t="s">
        <v>102</v>
      </c>
      <c r="C15424" t="s">
        <v>23</v>
      </c>
      <c r="D15424" t="s">
        <v>35</v>
      </c>
      <c r="E15424">
        <v>419113</v>
      </c>
    </row>
    <row r="15425" spans="1:5" hidden="1">
      <c r="A15425">
        <v>2014</v>
      </c>
      <c r="B15425" t="s">
        <v>102</v>
      </c>
      <c r="C15425" t="s">
        <v>23</v>
      </c>
      <c r="D15425" t="s">
        <v>39</v>
      </c>
      <c r="E15425">
        <v>0</v>
      </c>
    </row>
    <row r="15426" spans="1:5" hidden="1">
      <c r="A15426">
        <v>2014</v>
      </c>
      <c r="B15426" t="s">
        <v>102</v>
      </c>
      <c r="C15426" t="s">
        <v>23</v>
      </c>
      <c r="D15426" t="s">
        <v>40</v>
      </c>
      <c r="E15426">
        <v>0</v>
      </c>
    </row>
    <row r="15427" spans="1:5" hidden="1">
      <c r="A15427">
        <v>2014</v>
      </c>
      <c r="B15427" t="s">
        <v>102</v>
      </c>
      <c r="C15427" t="s">
        <v>23</v>
      </c>
      <c r="D15427" t="s">
        <v>41</v>
      </c>
      <c r="E15427">
        <v>0</v>
      </c>
    </row>
    <row r="15428" spans="1:5" hidden="1">
      <c r="A15428">
        <v>2014</v>
      </c>
      <c r="B15428" t="s">
        <v>102</v>
      </c>
      <c r="C15428" t="s">
        <v>23</v>
      </c>
      <c r="D15428" t="s">
        <v>42</v>
      </c>
      <c r="E15428">
        <v>0</v>
      </c>
    </row>
    <row r="15429" spans="1:5" hidden="1">
      <c r="A15429">
        <v>2014</v>
      </c>
      <c r="B15429" t="s">
        <v>102</v>
      </c>
      <c r="C15429" t="s">
        <v>23</v>
      </c>
      <c r="D15429" t="s">
        <v>43</v>
      </c>
      <c r="E15429">
        <v>0</v>
      </c>
    </row>
    <row r="15430" spans="1:5" hidden="1">
      <c r="A15430">
        <v>2014</v>
      </c>
      <c r="B15430" t="s">
        <v>102</v>
      </c>
      <c r="C15430" t="s">
        <v>23</v>
      </c>
      <c r="D15430" t="s">
        <v>44</v>
      </c>
      <c r="E15430">
        <v>18619</v>
      </c>
    </row>
    <row r="15431" spans="1:5" hidden="1">
      <c r="A15431">
        <v>2014</v>
      </c>
      <c r="B15431" t="s">
        <v>102</v>
      </c>
      <c r="C15431" t="s">
        <v>23</v>
      </c>
      <c r="D15431" t="s">
        <v>45</v>
      </c>
      <c r="E15431">
        <v>1448258</v>
      </c>
    </row>
    <row r="15432" spans="1:5" hidden="1">
      <c r="A15432">
        <v>2014</v>
      </c>
      <c r="B15432" t="s">
        <v>102</v>
      </c>
      <c r="C15432" t="s">
        <v>23</v>
      </c>
      <c r="D15432" t="s">
        <v>46</v>
      </c>
      <c r="E15432">
        <v>1397309</v>
      </c>
    </row>
    <row r="15433" spans="1:5" hidden="1">
      <c r="A15433">
        <v>2014</v>
      </c>
      <c r="B15433" t="s">
        <v>102</v>
      </c>
      <c r="C15433" t="s">
        <v>23</v>
      </c>
      <c r="D15433" t="s">
        <v>47</v>
      </c>
      <c r="E15433">
        <v>50949</v>
      </c>
    </row>
    <row r="15434" spans="1:5" hidden="1">
      <c r="A15434">
        <v>2014</v>
      </c>
      <c r="B15434" t="s">
        <v>102</v>
      </c>
      <c r="C15434" t="s">
        <v>23</v>
      </c>
      <c r="D15434" t="s">
        <v>48</v>
      </c>
      <c r="E15434">
        <v>2465524</v>
      </c>
    </row>
    <row r="15435" spans="1:5" hidden="1">
      <c r="A15435">
        <v>2014</v>
      </c>
      <c r="B15435" t="s">
        <v>102</v>
      </c>
      <c r="C15435" t="s">
        <v>23</v>
      </c>
      <c r="D15435" t="s">
        <v>49</v>
      </c>
      <c r="E15435">
        <v>2465249</v>
      </c>
    </row>
    <row r="15436" spans="1:5" hidden="1">
      <c r="A15436">
        <v>2014</v>
      </c>
      <c r="B15436" t="s">
        <v>102</v>
      </c>
      <c r="C15436" t="s">
        <v>23</v>
      </c>
      <c r="D15436" t="s">
        <v>50</v>
      </c>
      <c r="E15436">
        <v>1545076</v>
      </c>
    </row>
    <row r="15437" spans="1:5" hidden="1">
      <c r="A15437">
        <v>2014</v>
      </c>
      <c r="B15437" t="s">
        <v>102</v>
      </c>
      <c r="C15437" t="s">
        <v>23</v>
      </c>
      <c r="D15437" t="s">
        <v>51</v>
      </c>
      <c r="E15437">
        <v>135370</v>
      </c>
    </row>
    <row r="15438" spans="1:5" hidden="1">
      <c r="A15438">
        <v>2014</v>
      </c>
      <c r="B15438" t="s">
        <v>102</v>
      </c>
      <c r="C15438" t="s">
        <v>23</v>
      </c>
      <c r="D15438" t="s">
        <v>52</v>
      </c>
      <c r="E15438">
        <v>685439</v>
      </c>
    </row>
    <row r="15439" spans="1:5" hidden="1">
      <c r="A15439">
        <v>2014</v>
      </c>
      <c r="B15439" t="s">
        <v>102</v>
      </c>
      <c r="C15439" t="s">
        <v>23</v>
      </c>
      <c r="D15439" t="s">
        <v>53</v>
      </c>
      <c r="E15439">
        <v>99364</v>
      </c>
    </row>
    <row r="15440" spans="1:5" hidden="1">
      <c r="A15440">
        <v>2014</v>
      </c>
      <c r="B15440" t="s">
        <v>102</v>
      </c>
      <c r="C15440" t="s">
        <v>23</v>
      </c>
      <c r="D15440" t="s">
        <v>54</v>
      </c>
      <c r="E15440">
        <v>0</v>
      </c>
    </row>
    <row r="15441" spans="1:5" hidden="1">
      <c r="A15441">
        <v>2014</v>
      </c>
      <c r="B15441" t="s">
        <v>102</v>
      </c>
      <c r="C15441" t="s">
        <v>23</v>
      </c>
      <c r="D15441" t="s">
        <v>55</v>
      </c>
      <c r="E15441">
        <v>275</v>
      </c>
    </row>
    <row r="15442" spans="1:5" hidden="1">
      <c r="A15442">
        <v>2014</v>
      </c>
      <c r="B15442" t="s">
        <v>102</v>
      </c>
      <c r="C15442" t="s">
        <v>23</v>
      </c>
      <c r="D15442" t="s">
        <v>59</v>
      </c>
      <c r="E15442">
        <v>376444</v>
      </c>
    </row>
    <row r="15443" spans="1:5" hidden="1">
      <c r="A15443">
        <v>2014</v>
      </c>
      <c r="B15443" t="s">
        <v>102</v>
      </c>
      <c r="C15443" t="s">
        <v>23</v>
      </c>
      <c r="D15443" t="s">
        <v>60</v>
      </c>
      <c r="E15443">
        <v>52523</v>
      </c>
    </row>
    <row r="15444" spans="1:5" hidden="1">
      <c r="A15444">
        <v>2014</v>
      </c>
      <c r="B15444" t="s">
        <v>102</v>
      </c>
      <c r="C15444" t="s">
        <v>23</v>
      </c>
      <c r="D15444" t="s">
        <v>64</v>
      </c>
      <c r="E15444">
        <v>323921</v>
      </c>
    </row>
    <row r="15445" spans="1:5" hidden="1">
      <c r="A15445">
        <v>2014</v>
      </c>
      <c r="B15445" t="s">
        <v>102</v>
      </c>
      <c r="C15445" t="s">
        <v>23</v>
      </c>
      <c r="D15445" t="s">
        <v>66</v>
      </c>
      <c r="E15445">
        <v>0</v>
      </c>
    </row>
    <row r="15446" spans="1:5" hidden="1">
      <c r="A15446">
        <v>2014</v>
      </c>
      <c r="B15446" t="s">
        <v>102</v>
      </c>
      <c r="C15446" t="s">
        <v>23</v>
      </c>
      <c r="D15446" t="s">
        <v>67</v>
      </c>
      <c r="E15446">
        <v>0</v>
      </c>
    </row>
    <row r="15447" spans="1:5" hidden="1">
      <c r="A15447">
        <v>2014</v>
      </c>
      <c r="B15447" t="s">
        <v>102</v>
      </c>
      <c r="C15447" t="s">
        <v>23</v>
      </c>
      <c r="D15447" t="s">
        <v>68</v>
      </c>
      <c r="E15447">
        <v>0</v>
      </c>
    </row>
    <row r="15448" spans="1:5" hidden="1">
      <c r="A15448">
        <v>2014</v>
      </c>
      <c r="B15448" t="s">
        <v>102</v>
      </c>
      <c r="C15448" t="s">
        <v>23</v>
      </c>
      <c r="D15448" t="s">
        <v>70</v>
      </c>
      <c r="E15448">
        <v>0</v>
      </c>
    </row>
    <row r="15449" spans="1:5" hidden="1">
      <c r="A15449">
        <v>2014</v>
      </c>
      <c r="B15449" t="s">
        <v>102</v>
      </c>
      <c r="C15449" t="s">
        <v>23</v>
      </c>
      <c r="D15449" t="s">
        <v>71</v>
      </c>
      <c r="E15449">
        <v>3623</v>
      </c>
    </row>
    <row r="15450" spans="1:5" hidden="1">
      <c r="A15450">
        <v>2014</v>
      </c>
      <c r="B15450" t="s">
        <v>102</v>
      </c>
      <c r="C15450" t="s">
        <v>23</v>
      </c>
      <c r="D15450" t="s">
        <v>72</v>
      </c>
      <c r="E15450">
        <v>2105911</v>
      </c>
    </row>
    <row r="15451" spans="1:5" hidden="1">
      <c r="A15451">
        <v>2014</v>
      </c>
      <c r="B15451" t="s">
        <v>102</v>
      </c>
      <c r="C15451" t="s">
        <v>23</v>
      </c>
      <c r="D15451" t="s">
        <v>73</v>
      </c>
      <c r="E15451">
        <v>13378210</v>
      </c>
    </row>
    <row r="15452" spans="1:5" hidden="1">
      <c r="A15452">
        <v>2014</v>
      </c>
      <c r="B15452" t="s">
        <v>102</v>
      </c>
      <c r="C15452" t="s">
        <v>23</v>
      </c>
      <c r="D15452" t="s">
        <v>74</v>
      </c>
      <c r="E15452">
        <v>13378210</v>
      </c>
    </row>
    <row r="15453" spans="1:5" hidden="1">
      <c r="A15453">
        <v>2014</v>
      </c>
      <c r="B15453" t="s">
        <v>102</v>
      </c>
      <c r="C15453" t="s">
        <v>23</v>
      </c>
      <c r="D15453" t="s">
        <v>76</v>
      </c>
      <c r="E15453">
        <v>684749</v>
      </c>
    </row>
    <row r="15454" spans="1:5" hidden="1">
      <c r="A15454">
        <v>2014</v>
      </c>
      <c r="B15454" t="s">
        <v>102</v>
      </c>
      <c r="C15454" t="s">
        <v>23</v>
      </c>
      <c r="D15454" t="s">
        <v>77</v>
      </c>
      <c r="E15454">
        <v>631960</v>
      </c>
    </row>
    <row r="15455" spans="1:5" hidden="1">
      <c r="A15455">
        <v>2014</v>
      </c>
      <c r="B15455" t="s">
        <v>102</v>
      </c>
      <c r="C15455" t="s">
        <v>23</v>
      </c>
      <c r="D15455" t="s">
        <v>78</v>
      </c>
      <c r="E15455">
        <v>712499</v>
      </c>
    </row>
    <row r="15456" spans="1:5" hidden="1">
      <c r="A15456">
        <v>2014</v>
      </c>
      <c r="B15456" t="s">
        <v>102</v>
      </c>
      <c r="C15456" t="s">
        <v>23</v>
      </c>
      <c r="D15456" t="s">
        <v>79</v>
      </c>
      <c r="E15456">
        <v>-29276</v>
      </c>
    </row>
    <row r="15457" spans="1:5" hidden="1">
      <c r="A15457">
        <v>2014</v>
      </c>
      <c r="B15457" t="s">
        <v>102</v>
      </c>
      <c r="C15457" t="s">
        <v>23</v>
      </c>
      <c r="D15457" t="s">
        <v>80</v>
      </c>
      <c r="E15457">
        <v>1525</v>
      </c>
    </row>
    <row r="15458" spans="1:5" hidden="1">
      <c r="A15458">
        <v>2014</v>
      </c>
      <c r="B15458" t="s">
        <v>102</v>
      </c>
      <c r="C15458" t="s">
        <v>81</v>
      </c>
      <c r="D15458" t="s">
        <v>24</v>
      </c>
      <c r="E15458">
        <v>10758353</v>
      </c>
    </row>
    <row r="15459" spans="1:5" hidden="1">
      <c r="A15459">
        <v>2014</v>
      </c>
      <c r="B15459" t="s">
        <v>102</v>
      </c>
      <c r="C15459" t="s">
        <v>81</v>
      </c>
      <c r="D15459" t="s">
        <v>25</v>
      </c>
      <c r="E15459">
        <v>9077908</v>
      </c>
    </row>
    <row r="15460" spans="1:5" hidden="1">
      <c r="A15460">
        <v>2014</v>
      </c>
      <c r="B15460" t="s">
        <v>102</v>
      </c>
      <c r="C15460" t="s">
        <v>81</v>
      </c>
      <c r="D15460" t="s">
        <v>26</v>
      </c>
      <c r="E15460">
        <v>1680446</v>
      </c>
    </row>
    <row r="15461" spans="1:5" hidden="1">
      <c r="A15461">
        <v>2014</v>
      </c>
      <c r="B15461" t="s">
        <v>102</v>
      </c>
      <c r="C15461" t="s">
        <v>81</v>
      </c>
      <c r="D15461" t="s">
        <v>30</v>
      </c>
      <c r="E15461">
        <v>289930</v>
      </c>
    </row>
    <row r="15462" spans="1:5" hidden="1">
      <c r="A15462">
        <v>2014</v>
      </c>
      <c r="B15462" t="s">
        <v>102</v>
      </c>
      <c r="C15462" t="s">
        <v>81</v>
      </c>
      <c r="D15462" t="s">
        <v>32</v>
      </c>
      <c r="E15462">
        <v>289930</v>
      </c>
    </row>
    <row r="15463" spans="1:5" hidden="1">
      <c r="A15463">
        <v>2014</v>
      </c>
      <c r="B15463" t="s">
        <v>102</v>
      </c>
      <c r="C15463" t="s">
        <v>81</v>
      </c>
      <c r="D15463" t="s">
        <v>33</v>
      </c>
      <c r="E15463">
        <v>1174553</v>
      </c>
    </row>
    <row r="15464" spans="1:5" hidden="1">
      <c r="A15464">
        <v>2014</v>
      </c>
      <c r="B15464" t="s">
        <v>102</v>
      </c>
      <c r="C15464" t="s">
        <v>81</v>
      </c>
      <c r="D15464" t="s">
        <v>34</v>
      </c>
      <c r="E15464">
        <v>108550</v>
      </c>
    </row>
    <row r="15465" spans="1:5" hidden="1">
      <c r="A15465">
        <v>2014</v>
      </c>
      <c r="B15465" t="s">
        <v>102</v>
      </c>
      <c r="C15465" t="s">
        <v>81</v>
      </c>
      <c r="D15465" t="s">
        <v>35</v>
      </c>
      <c r="E15465">
        <v>37015</v>
      </c>
    </row>
    <row r="15466" spans="1:5" hidden="1">
      <c r="A15466">
        <v>2014</v>
      </c>
      <c r="B15466" t="s">
        <v>102</v>
      </c>
      <c r="C15466" t="s">
        <v>81</v>
      </c>
      <c r="D15466" t="s">
        <v>36</v>
      </c>
      <c r="E15466">
        <v>899731</v>
      </c>
    </row>
    <row r="15467" spans="1:5" hidden="1">
      <c r="A15467">
        <v>2014</v>
      </c>
      <c r="B15467" t="s">
        <v>102</v>
      </c>
      <c r="C15467" t="s">
        <v>81</v>
      </c>
      <c r="D15467" t="s">
        <v>37</v>
      </c>
      <c r="E15467">
        <v>210684</v>
      </c>
    </row>
    <row r="15468" spans="1:5" hidden="1">
      <c r="A15468">
        <v>2014</v>
      </c>
      <c r="B15468" t="s">
        <v>102</v>
      </c>
      <c r="C15468" t="s">
        <v>81</v>
      </c>
      <c r="D15468" t="s">
        <v>38</v>
      </c>
      <c r="E15468">
        <v>689047</v>
      </c>
    </row>
    <row r="15469" spans="1:5" hidden="1">
      <c r="A15469">
        <v>2014</v>
      </c>
      <c r="B15469" t="s">
        <v>102</v>
      </c>
      <c r="C15469" t="s">
        <v>81</v>
      </c>
      <c r="D15469" t="s">
        <v>39</v>
      </c>
      <c r="E15469">
        <v>0</v>
      </c>
    </row>
    <row r="15470" spans="1:5" hidden="1">
      <c r="A15470">
        <v>2014</v>
      </c>
      <c r="B15470" t="s">
        <v>102</v>
      </c>
      <c r="C15470" t="s">
        <v>81</v>
      </c>
      <c r="D15470" t="s">
        <v>40</v>
      </c>
      <c r="E15470">
        <v>103630</v>
      </c>
    </row>
    <row r="15471" spans="1:5" hidden="1">
      <c r="A15471">
        <v>2014</v>
      </c>
      <c r="B15471" t="s">
        <v>102</v>
      </c>
      <c r="C15471" t="s">
        <v>81</v>
      </c>
      <c r="D15471" t="s">
        <v>41</v>
      </c>
      <c r="E15471">
        <v>1512</v>
      </c>
    </row>
    <row r="15472" spans="1:5" hidden="1">
      <c r="A15472">
        <v>2014</v>
      </c>
      <c r="B15472" t="s">
        <v>102</v>
      </c>
      <c r="C15472" t="s">
        <v>81</v>
      </c>
      <c r="D15472" t="s">
        <v>42</v>
      </c>
      <c r="E15472">
        <v>99364</v>
      </c>
    </row>
    <row r="15473" spans="1:5" hidden="1">
      <c r="A15473">
        <v>2014</v>
      </c>
      <c r="B15473" t="s">
        <v>102</v>
      </c>
      <c r="C15473" t="s">
        <v>81</v>
      </c>
      <c r="D15473" t="s">
        <v>43</v>
      </c>
      <c r="E15473">
        <v>2755</v>
      </c>
    </row>
    <row r="15474" spans="1:5" hidden="1">
      <c r="A15474">
        <v>2014</v>
      </c>
      <c r="B15474" t="s">
        <v>102</v>
      </c>
      <c r="C15474" t="s">
        <v>81</v>
      </c>
      <c r="D15474" t="s">
        <v>44</v>
      </c>
      <c r="E15474">
        <v>62642</v>
      </c>
    </row>
    <row r="15475" spans="1:5" hidden="1">
      <c r="A15475">
        <v>2014</v>
      </c>
      <c r="B15475" t="s">
        <v>102</v>
      </c>
      <c r="C15475" t="s">
        <v>81</v>
      </c>
      <c r="D15475" t="s">
        <v>48</v>
      </c>
      <c r="E15475">
        <v>4730794</v>
      </c>
    </row>
    <row r="15476" spans="1:5" hidden="1">
      <c r="A15476">
        <v>2014</v>
      </c>
      <c r="B15476" t="s">
        <v>102</v>
      </c>
      <c r="C15476" t="s">
        <v>81</v>
      </c>
      <c r="D15476" t="s">
        <v>49</v>
      </c>
      <c r="E15476">
        <v>275</v>
      </c>
    </row>
    <row r="15477" spans="1:5" hidden="1">
      <c r="A15477">
        <v>2014</v>
      </c>
      <c r="B15477" t="s">
        <v>102</v>
      </c>
      <c r="C15477" t="s">
        <v>81</v>
      </c>
      <c r="D15477" t="s">
        <v>50</v>
      </c>
      <c r="E15477">
        <v>0</v>
      </c>
    </row>
    <row r="15478" spans="1:5" hidden="1">
      <c r="A15478">
        <v>2014</v>
      </c>
      <c r="B15478" t="s">
        <v>102</v>
      </c>
      <c r="C15478" t="s">
        <v>81</v>
      </c>
      <c r="D15478" t="s">
        <v>51</v>
      </c>
      <c r="E15478">
        <v>275</v>
      </c>
    </row>
    <row r="15479" spans="1:5" hidden="1">
      <c r="A15479">
        <v>2014</v>
      </c>
      <c r="B15479" t="s">
        <v>102</v>
      </c>
      <c r="C15479" t="s">
        <v>81</v>
      </c>
      <c r="D15479" t="s">
        <v>52</v>
      </c>
      <c r="E15479">
        <v>0</v>
      </c>
    </row>
    <row r="15480" spans="1:5" hidden="1">
      <c r="A15480">
        <v>2014</v>
      </c>
      <c r="B15480" t="s">
        <v>102</v>
      </c>
      <c r="C15480" t="s">
        <v>81</v>
      </c>
      <c r="D15480" t="s">
        <v>53</v>
      </c>
      <c r="E15480">
        <v>0</v>
      </c>
    </row>
    <row r="15481" spans="1:5" hidden="1">
      <c r="A15481">
        <v>2014</v>
      </c>
      <c r="B15481" t="s">
        <v>102</v>
      </c>
      <c r="C15481" t="s">
        <v>81</v>
      </c>
      <c r="D15481" t="s">
        <v>54</v>
      </c>
      <c r="E15481">
        <v>0</v>
      </c>
    </row>
    <row r="15482" spans="1:5" hidden="1">
      <c r="A15482">
        <v>2014</v>
      </c>
      <c r="B15482" t="s">
        <v>102</v>
      </c>
      <c r="C15482" t="s">
        <v>81</v>
      </c>
      <c r="D15482" t="s">
        <v>55</v>
      </c>
      <c r="E15482">
        <v>2567822</v>
      </c>
    </row>
    <row r="15483" spans="1:5" hidden="1">
      <c r="A15483">
        <v>2014</v>
      </c>
      <c r="B15483" t="s">
        <v>102</v>
      </c>
      <c r="C15483" t="s">
        <v>81</v>
      </c>
      <c r="D15483" t="s">
        <v>56</v>
      </c>
      <c r="E15483">
        <v>2162698</v>
      </c>
    </row>
    <row r="15484" spans="1:5" hidden="1">
      <c r="A15484">
        <v>2014</v>
      </c>
      <c r="B15484" t="s">
        <v>102</v>
      </c>
      <c r="C15484" t="s">
        <v>81</v>
      </c>
      <c r="D15484" t="s">
        <v>57</v>
      </c>
      <c r="E15484">
        <v>1796712</v>
      </c>
    </row>
    <row r="15485" spans="1:5" hidden="1">
      <c r="A15485">
        <v>2014</v>
      </c>
      <c r="B15485" t="s">
        <v>102</v>
      </c>
      <c r="C15485" t="s">
        <v>81</v>
      </c>
      <c r="D15485" t="s">
        <v>58</v>
      </c>
      <c r="E15485">
        <v>365986</v>
      </c>
    </row>
    <row r="15486" spans="1:5" hidden="1">
      <c r="A15486">
        <v>2014</v>
      </c>
      <c r="B15486" t="s">
        <v>102</v>
      </c>
      <c r="C15486" t="s">
        <v>81</v>
      </c>
      <c r="D15486" t="s">
        <v>59</v>
      </c>
      <c r="E15486">
        <v>995372</v>
      </c>
    </row>
    <row r="15487" spans="1:5" hidden="1">
      <c r="A15487">
        <v>2014</v>
      </c>
      <c r="B15487" t="s">
        <v>102</v>
      </c>
      <c r="C15487" t="s">
        <v>81</v>
      </c>
      <c r="D15487" t="s">
        <v>61</v>
      </c>
      <c r="E15487">
        <v>49225</v>
      </c>
    </row>
    <row r="15488" spans="1:5" hidden="1">
      <c r="A15488">
        <v>2014</v>
      </c>
      <c r="B15488" t="s">
        <v>102</v>
      </c>
      <c r="C15488" t="s">
        <v>81</v>
      </c>
      <c r="D15488" t="s">
        <v>64</v>
      </c>
      <c r="E15488">
        <v>946146</v>
      </c>
    </row>
    <row r="15489" spans="1:6" hidden="1">
      <c r="A15489">
        <v>2014</v>
      </c>
      <c r="B15489" t="s">
        <v>102</v>
      </c>
      <c r="C15489" t="s">
        <v>81</v>
      </c>
      <c r="D15489" t="s">
        <v>66</v>
      </c>
      <c r="E15489">
        <v>353809</v>
      </c>
    </row>
    <row r="15490" spans="1:6" hidden="1">
      <c r="A15490">
        <v>2014</v>
      </c>
      <c r="B15490" t="s">
        <v>102</v>
      </c>
      <c r="C15490" t="s">
        <v>81</v>
      </c>
      <c r="D15490" t="s">
        <v>67</v>
      </c>
      <c r="E15490">
        <v>0</v>
      </c>
    </row>
    <row r="15491" spans="1:6" hidden="1">
      <c r="A15491">
        <v>2014</v>
      </c>
      <c r="B15491" t="s">
        <v>102</v>
      </c>
      <c r="C15491" t="s">
        <v>81</v>
      </c>
      <c r="D15491" t="s">
        <v>69</v>
      </c>
      <c r="E15491">
        <v>0</v>
      </c>
    </row>
    <row r="15492" spans="1:6" hidden="1">
      <c r="A15492">
        <v>2014</v>
      </c>
      <c r="B15492" t="s">
        <v>102</v>
      </c>
      <c r="C15492" t="s">
        <v>81</v>
      </c>
      <c r="D15492" t="s">
        <v>70</v>
      </c>
      <c r="E15492">
        <v>0</v>
      </c>
    </row>
    <row r="15493" spans="1:6" hidden="1">
      <c r="A15493">
        <v>2014</v>
      </c>
      <c r="B15493" t="s">
        <v>102</v>
      </c>
      <c r="C15493" t="s">
        <v>81</v>
      </c>
      <c r="D15493" t="s">
        <v>86</v>
      </c>
      <c r="E15493">
        <v>4042841</v>
      </c>
    </row>
    <row r="15494" spans="1:6" hidden="1">
      <c r="A15494">
        <v>2014</v>
      </c>
      <c r="B15494" t="s">
        <v>102</v>
      </c>
      <c r="C15494" t="s">
        <v>81</v>
      </c>
      <c r="D15494" t="s">
        <v>87</v>
      </c>
      <c r="E15494">
        <v>2298385</v>
      </c>
    </row>
    <row r="15495" spans="1:6" hidden="1">
      <c r="A15495">
        <v>2014</v>
      </c>
      <c r="B15495" t="s">
        <v>102</v>
      </c>
      <c r="C15495" t="s">
        <v>81</v>
      </c>
      <c r="D15495" t="s">
        <v>88</v>
      </c>
      <c r="E15495">
        <v>1744456</v>
      </c>
    </row>
    <row r="15496" spans="1:6" hidden="1">
      <c r="A15496">
        <v>2014</v>
      </c>
      <c r="B15496" t="s">
        <v>102</v>
      </c>
      <c r="C15496" t="s">
        <v>81</v>
      </c>
      <c r="D15496" t="s">
        <v>77</v>
      </c>
      <c r="E15496">
        <v>631960</v>
      </c>
    </row>
    <row r="15497" spans="1:6" hidden="1">
      <c r="A15497">
        <v>2014</v>
      </c>
      <c r="B15497" t="s">
        <v>103</v>
      </c>
      <c r="C15497" t="s">
        <v>7</v>
      </c>
      <c r="D15497" t="s">
        <v>263</v>
      </c>
      <c r="E15497">
        <v>-455268</v>
      </c>
    </row>
    <row r="15498" spans="1:6" hidden="1">
      <c r="A15498">
        <v>2014</v>
      </c>
      <c r="B15498" t="s">
        <v>103</v>
      </c>
      <c r="C15498" t="s">
        <v>7</v>
      </c>
      <c r="D15498" t="s">
        <v>8</v>
      </c>
      <c r="E15498">
        <v>0</v>
      </c>
      <c r="F15498">
        <v>20</v>
      </c>
    </row>
    <row r="15499" spans="1:6" hidden="1">
      <c r="A15499">
        <v>2014</v>
      </c>
      <c r="B15499" t="s">
        <v>103</v>
      </c>
      <c r="C15499" t="s">
        <v>7</v>
      </c>
      <c r="D15499" t="s">
        <v>9</v>
      </c>
      <c r="E15499">
        <v>0</v>
      </c>
      <c r="F15499">
        <v>20</v>
      </c>
    </row>
    <row r="15500" spans="1:6" hidden="1">
      <c r="A15500">
        <v>2014</v>
      </c>
      <c r="B15500" t="s">
        <v>103</v>
      </c>
      <c r="C15500" t="s">
        <v>10</v>
      </c>
      <c r="D15500" t="s">
        <v>11</v>
      </c>
      <c r="E15500">
        <v>-581127</v>
      </c>
    </row>
    <row r="15501" spans="1:6" hidden="1">
      <c r="A15501">
        <v>2014</v>
      </c>
      <c r="B15501" t="s">
        <v>103</v>
      </c>
      <c r="C15501" t="s">
        <v>10</v>
      </c>
      <c r="D15501" t="s">
        <v>91</v>
      </c>
      <c r="E15501">
        <v>2034013</v>
      </c>
    </row>
    <row r="15502" spans="1:6" hidden="1">
      <c r="A15502">
        <v>2014</v>
      </c>
      <c r="B15502" t="s">
        <v>103</v>
      </c>
      <c r="C15502" t="s">
        <v>10</v>
      </c>
      <c r="D15502" t="s">
        <v>92</v>
      </c>
      <c r="E15502">
        <v>1379083</v>
      </c>
    </row>
    <row r="15503" spans="1:6" hidden="1">
      <c r="A15503">
        <v>2014</v>
      </c>
      <c r="B15503" t="s">
        <v>103</v>
      </c>
      <c r="C15503" t="s">
        <v>10</v>
      </c>
      <c r="D15503" t="s">
        <v>14</v>
      </c>
      <c r="E15503">
        <v>2107291</v>
      </c>
    </row>
    <row r="15504" spans="1:6" hidden="1">
      <c r="A15504">
        <v>2014</v>
      </c>
      <c r="B15504" t="s">
        <v>103</v>
      </c>
      <c r="C15504" t="s">
        <v>10</v>
      </c>
      <c r="D15504" t="s">
        <v>15</v>
      </c>
      <c r="E15504">
        <v>863069</v>
      </c>
    </row>
    <row r="15505" spans="1:6" hidden="1">
      <c r="A15505">
        <v>2014</v>
      </c>
      <c r="B15505" t="s">
        <v>103</v>
      </c>
      <c r="C15505" t="s">
        <v>10</v>
      </c>
      <c r="D15505" t="s">
        <v>16</v>
      </c>
      <c r="E15505">
        <v>1244222</v>
      </c>
    </row>
    <row r="15506" spans="1:6" hidden="1">
      <c r="A15506">
        <v>2014</v>
      </c>
      <c r="B15506" t="s">
        <v>103</v>
      </c>
      <c r="C15506" t="s">
        <v>10</v>
      </c>
      <c r="D15506" t="s">
        <v>17</v>
      </c>
      <c r="E15506">
        <v>0</v>
      </c>
      <c r="F15506">
        <v>20</v>
      </c>
    </row>
    <row r="15507" spans="1:6" hidden="1">
      <c r="A15507">
        <v>2014</v>
      </c>
      <c r="B15507" t="s">
        <v>103</v>
      </c>
      <c r="C15507" t="s">
        <v>10</v>
      </c>
      <c r="D15507" t="s">
        <v>18</v>
      </c>
      <c r="E15507">
        <v>13750563</v>
      </c>
    </row>
    <row r="15508" spans="1:6" hidden="1">
      <c r="A15508">
        <v>2014</v>
      </c>
      <c r="B15508" t="s">
        <v>103</v>
      </c>
      <c r="C15508" t="s">
        <v>10</v>
      </c>
      <c r="D15508" t="s">
        <v>19</v>
      </c>
      <c r="E15508">
        <v>13427804</v>
      </c>
    </row>
    <row r="15509" spans="1:6" hidden="1">
      <c r="A15509">
        <v>2014</v>
      </c>
      <c r="B15509" t="s">
        <v>103</v>
      </c>
      <c r="C15509" t="s">
        <v>10</v>
      </c>
      <c r="D15509" t="s">
        <v>20</v>
      </c>
      <c r="E15509">
        <v>15260770</v>
      </c>
    </row>
    <row r="15510" spans="1:6" hidden="1">
      <c r="A15510">
        <v>2014</v>
      </c>
      <c r="B15510" t="s">
        <v>103</v>
      </c>
      <c r="C15510" t="s">
        <v>10</v>
      </c>
      <c r="D15510" t="s">
        <v>21</v>
      </c>
      <c r="E15510">
        <v>73672</v>
      </c>
    </row>
    <row r="15511" spans="1:6" hidden="1">
      <c r="A15511">
        <v>2014</v>
      </c>
      <c r="B15511" t="s">
        <v>103</v>
      </c>
      <c r="C15511" t="s">
        <v>10</v>
      </c>
      <c r="D15511" t="s">
        <v>22</v>
      </c>
      <c r="E15511">
        <v>-638268</v>
      </c>
    </row>
    <row r="15512" spans="1:6" hidden="1">
      <c r="A15512">
        <v>2014</v>
      </c>
      <c r="B15512" t="s">
        <v>103</v>
      </c>
      <c r="C15512" t="s">
        <v>23</v>
      </c>
      <c r="D15512" t="s">
        <v>24</v>
      </c>
      <c r="E15512">
        <v>195655</v>
      </c>
    </row>
    <row r="15513" spans="1:6" hidden="1">
      <c r="A15513">
        <v>2014</v>
      </c>
      <c r="B15513" t="s">
        <v>103</v>
      </c>
      <c r="C15513" t="s">
        <v>23</v>
      </c>
      <c r="D15513" t="s">
        <v>25</v>
      </c>
      <c r="E15513">
        <v>168461</v>
      </c>
    </row>
    <row r="15514" spans="1:6" hidden="1">
      <c r="A15514">
        <v>2014</v>
      </c>
      <c r="B15514" t="s">
        <v>103</v>
      </c>
      <c r="C15514" t="s">
        <v>23</v>
      </c>
      <c r="D15514" t="s">
        <v>26</v>
      </c>
      <c r="E15514">
        <v>27194</v>
      </c>
    </row>
    <row r="15515" spans="1:6" hidden="1">
      <c r="A15515">
        <v>2014</v>
      </c>
      <c r="B15515" t="s">
        <v>103</v>
      </c>
      <c r="C15515" t="s">
        <v>23</v>
      </c>
      <c r="D15515" t="s">
        <v>27</v>
      </c>
      <c r="E15515">
        <v>20997</v>
      </c>
    </row>
    <row r="15516" spans="1:6" hidden="1">
      <c r="A15516">
        <v>2014</v>
      </c>
      <c r="B15516" t="s">
        <v>103</v>
      </c>
      <c r="C15516" t="s">
        <v>23</v>
      </c>
      <c r="D15516" t="s">
        <v>29</v>
      </c>
      <c r="E15516">
        <v>20997</v>
      </c>
    </row>
    <row r="15517" spans="1:6" hidden="1">
      <c r="A15517">
        <v>2014</v>
      </c>
      <c r="B15517" t="s">
        <v>103</v>
      </c>
      <c r="C15517" t="s">
        <v>23</v>
      </c>
      <c r="D15517" t="s">
        <v>33</v>
      </c>
      <c r="E15517">
        <v>292056</v>
      </c>
    </row>
    <row r="15518" spans="1:6" hidden="1">
      <c r="A15518">
        <v>2014</v>
      </c>
      <c r="B15518" t="s">
        <v>103</v>
      </c>
      <c r="C15518" t="s">
        <v>23</v>
      </c>
      <c r="D15518" t="s">
        <v>34</v>
      </c>
      <c r="E15518">
        <v>273438</v>
      </c>
    </row>
    <row r="15519" spans="1:6" hidden="1">
      <c r="A15519">
        <v>2014</v>
      </c>
      <c r="B15519" t="s">
        <v>103</v>
      </c>
      <c r="C15519" t="s">
        <v>23</v>
      </c>
      <c r="D15519" t="s">
        <v>35</v>
      </c>
      <c r="E15519">
        <v>423479</v>
      </c>
    </row>
    <row r="15520" spans="1:6" hidden="1">
      <c r="A15520">
        <v>2014</v>
      </c>
      <c r="B15520" t="s">
        <v>103</v>
      </c>
      <c r="C15520" t="s">
        <v>23</v>
      </c>
      <c r="D15520" t="s">
        <v>39</v>
      </c>
      <c r="E15520">
        <v>0</v>
      </c>
    </row>
    <row r="15521" spans="1:5" hidden="1">
      <c r="A15521">
        <v>2014</v>
      </c>
      <c r="B15521" t="s">
        <v>103</v>
      </c>
      <c r="C15521" t="s">
        <v>23</v>
      </c>
      <c r="D15521" t="s">
        <v>40</v>
      </c>
      <c r="E15521">
        <v>0</v>
      </c>
    </row>
    <row r="15522" spans="1:5" hidden="1">
      <c r="A15522">
        <v>2014</v>
      </c>
      <c r="B15522" t="s">
        <v>103</v>
      </c>
      <c r="C15522" t="s">
        <v>23</v>
      </c>
      <c r="D15522" t="s">
        <v>41</v>
      </c>
      <c r="E15522">
        <v>0</v>
      </c>
    </row>
    <row r="15523" spans="1:5" hidden="1">
      <c r="A15523">
        <v>2014</v>
      </c>
      <c r="B15523" t="s">
        <v>103</v>
      </c>
      <c r="C15523" t="s">
        <v>23</v>
      </c>
      <c r="D15523" t="s">
        <v>42</v>
      </c>
      <c r="E15523">
        <v>0</v>
      </c>
    </row>
    <row r="15524" spans="1:5" hidden="1">
      <c r="A15524">
        <v>2014</v>
      </c>
      <c r="B15524" t="s">
        <v>103</v>
      </c>
      <c r="C15524" t="s">
        <v>23</v>
      </c>
      <c r="D15524" t="s">
        <v>43</v>
      </c>
      <c r="E15524">
        <v>0</v>
      </c>
    </row>
    <row r="15525" spans="1:5" hidden="1">
      <c r="A15525">
        <v>2014</v>
      </c>
      <c r="B15525" t="s">
        <v>103</v>
      </c>
      <c r="C15525" t="s">
        <v>23</v>
      </c>
      <c r="D15525" t="s">
        <v>44</v>
      </c>
      <c r="E15525">
        <v>18619</v>
      </c>
    </row>
    <row r="15526" spans="1:5" hidden="1">
      <c r="A15526">
        <v>2014</v>
      </c>
      <c r="B15526" t="s">
        <v>103</v>
      </c>
      <c r="C15526" t="s">
        <v>23</v>
      </c>
      <c r="D15526" t="s">
        <v>45</v>
      </c>
      <c r="E15526">
        <v>1448258</v>
      </c>
    </row>
    <row r="15527" spans="1:5" hidden="1">
      <c r="A15527">
        <v>2014</v>
      </c>
      <c r="B15527" t="s">
        <v>103</v>
      </c>
      <c r="C15527" t="s">
        <v>23</v>
      </c>
      <c r="D15527" t="s">
        <v>46</v>
      </c>
      <c r="E15527">
        <v>1397309</v>
      </c>
    </row>
    <row r="15528" spans="1:5" hidden="1">
      <c r="A15528">
        <v>2014</v>
      </c>
      <c r="B15528" t="s">
        <v>103</v>
      </c>
      <c r="C15528" t="s">
        <v>23</v>
      </c>
      <c r="D15528" t="s">
        <v>47</v>
      </c>
      <c r="E15528">
        <v>50949</v>
      </c>
    </row>
    <row r="15529" spans="1:5" hidden="1">
      <c r="A15529">
        <v>2014</v>
      </c>
      <c r="B15529" t="s">
        <v>103</v>
      </c>
      <c r="C15529" t="s">
        <v>23</v>
      </c>
      <c r="D15529" t="s">
        <v>48</v>
      </c>
      <c r="E15529">
        <v>2795483</v>
      </c>
    </row>
    <row r="15530" spans="1:5" hidden="1">
      <c r="A15530">
        <v>2014</v>
      </c>
      <c r="B15530" t="s">
        <v>103</v>
      </c>
      <c r="C15530" t="s">
        <v>23</v>
      </c>
      <c r="D15530" t="s">
        <v>49</v>
      </c>
      <c r="E15530">
        <v>2465249</v>
      </c>
    </row>
    <row r="15531" spans="1:5" hidden="1">
      <c r="A15531">
        <v>2014</v>
      </c>
      <c r="B15531" t="s">
        <v>103</v>
      </c>
      <c r="C15531" t="s">
        <v>23</v>
      </c>
      <c r="D15531" t="s">
        <v>50</v>
      </c>
      <c r="E15531">
        <v>1545076</v>
      </c>
    </row>
    <row r="15532" spans="1:5" hidden="1">
      <c r="A15532">
        <v>2014</v>
      </c>
      <c r="B15532" t="s">
        <v>103</v>
      </c>
      <c r="C15532" t="s">
        <v>23</v>
      </c>
      <c r="D15532" t="s">
        <v>51</v>
      </c>
      <c r="E15532">
        <v>135370</v>
      </c>
    </row>
    <row r="15533" spans="1:5" hidden="1">
      <c r="A15533">
        <v>2014</v>
      </c>
      <c r="B15533" t="s">
        <v>103</v>
      </c>
      <c r="C15533" t="s">
        <v>23</v>
      </c>
      <c r="D15533" t="s">
        <v>52</v>
      </c>
      <c r="E15533">
        <v>685439</v>
      </c>
    </row>
    <row r="15534" spans="1:5" hidden="1">
      <c r="A15534">
        <v>2014</v>
      </c>
      <c r="B15534" t="s">
        <v>103</v>
      </c>
      <c r="C15534" t="s">
        <v>23</v>
      </c>
      <c r="D15534" t="s">
        <v>53</v>
      </c>
      <c r="E15534">
        <v>99364</v>
      </c>
    </row>
    <row r="15535" spans="1:5" hidden="1">
      <c r="A15535">
        <v>2014</v>
      </c>
      <c r="B15535" t="s">
        <v>103</v>
      </c>
      <c r="C15535" t="s">
        <v>23</v>
      </c>
      <c r="D15535" t="s">
        <v>54</v>
      </c>
      <c r="E15535">
        <v>0</v>
      </c>
    </row>
    <row r="15536" spans="1:5" hidden="1">
      <c r="A15536">
        <v>2014</v>
      </c>
      <c r="B15536" t="s">
        <v>103</v>
      </c>
      <c r="C15536" t="s">
        <v>23</v>
      </c>
      <c r="D15536" t="s">
        <v>55</v>
      </c>
      <c r="E15536">
        <v>502</v>
      </c>
    </row>
    <row r="15537" spans="1:5" hidden="1">
      <c r="A15537">
        <v>2014</v>
      </c>
      <c r="B15537" t="s">
        <v>103</v>
      </c>
      <c r="C15537" t="s">
        <v>23</v>
      </c>
      <c r="D15537" t="s">
        <v>56</v>
      </c>
      <c r="E15537">
        <v>329732</v>
      </c>
    </row>
    <row r="15538" spans="1:5" hidden="1">
      <c r="A15538">
        <v>2014</v>
      </c>
      <c r="B15538" t="s">
        <v>103</v>
      </c>
      <c r="C15538" t="s">
        <v>23</v>
      </c>
      <c r="D15538" t="s">
        <v>57</v>
      </c>
      <c r="E15538">
        <v>215920</v>
      </c>
    </row>
    <row r="15539" spans="1:5" hidden="1">
      <c r="A15539">
        <v>2014</v>
      </c>
      <c r="B15539" t="s">
        <v>103</v>
      </c>
      <c r="C15539" t="s">
        <v>23</v>
      </c>
      <c r="D15539" t="s">
        <v>58</v>
      </c>
      <c r="E15539">
        <v>113812</v>
      </c>
    </row>
    <row r="15540" spans="1:5" hidden="1">
      <c r="A15540">
        <v>2014</v>
      </c>
      <c r="B15540" t="s">
        <v>103</v>
      </c>
      <c r="C15540" t="s">
        <v>23</v>
      </c>
      <c r="D15540" t="s">
        <v>59</v>
      </c>
      <c r="E15540">
        <v>377000</v>
      </c>
    </row>
    <row r="15541" spans="1:5" hidden="1">
      <c r="A15541">
        <v>2014</v>
      </c>
      <c r="B15541" t="s">
        <v>103</v>
      </c>
      <c r="C15541" t="s">
        <v>23</v>
      </c>
      <c r="D15541" t="s">
        <v>60</v>
      </c>
      <c r="E15541">
        <v>52523</v>
      </c>
    </row>
    <row r="15542" spans="1:5" hidden="1">
      <c r="A15542">
        <v>2014</v>
      </c>
      <c r="B15542" t="s">
        <v>103</v>
      </c>
      <c r="C15542" t="s">
        <v>23</v>
      </c>
      <c r="D15542" t="s">
        <v>64</v>
      </c>
      <c r="E15542">
        <v>324477</v>
      </c>
    </row>
    <row r="15543" spans="1:5" hidden="1">
      <c r="A15543">
        <v>2014</v>
      </c>
      <c r="B15543" t="s">
        <v>103</v>
      </c>
      <c r="C15543" t="s">
        <v>23</v>
      </c>
      <c r="D15543" t="s">
        <v>66</v>
      </c>
      <c r="E15543">
        <v>0</v>
      </c>
    </row>
    <row r="15544" spans="1:5" hidden="1">
      <c r="A15544">
        <v>2014</v>
      </c>
      <c r="B15544" t="s">
        <v>103</v>
      </c>
      <c r="C15544" t="s">
        <v>23</v>
      </c>
      <c r="D15544" t="s">
        <v>67</v>
      </c>
      <c r="E15544">
        <v>11</v>
      </c>
    </row>
    <row r="15545" spans="1:5" hidden="1">
      <c r="A15545">
        <v>2014</v>
      </c>
      <c r="B15545" t="s">
        <v>103</v>
      </c>
      <c r="C15545" t="s">
        <v>23</v>
      </c>
      <c r="D15545" t="s">
        <v>68</v>
      </c>
      <c r="E15545">
        <v>0</v>
      </c>
    </row>
    <row r="15546" spans="1:5" hidden="1">
      <c r="A15546">
        <v>2014</v>
      </c>
      <c r="B15546" t="s">
        <v>103</v>
      </c>
      <c r="C15546" t="s">
        <v>23</v>
      </c>
      <c r="D15546" t="s">
        <v>70</v>
      </c>
      <c r="E15546">
        <v>11</v>
      </c>
    </row>
    <row r="15547" spans="1:5" hidden="1">
      <c r="A15547">
        <v>2014</v>
      </c>
      <c r="B15547" t="s">
        <v>103</v>
      </c>
      <c r="C15547" t="s">
        <v>23</v>
      </c>
      <c r="D15547" t="s">
        <v>71</v>
      </c>
      <c r="E15547">
        <v>3134</v>
      </c>
    </row>
    <row r="15548" spans="1:5" hidden="1">
      <c r="A15548">
        <v>2014</v>
      </c>
      <c r="B15548" t="s">
        <v>103</v>
      </c>
      <c r="C15548" t="s">
        <v>23</v>
      </c>
      <c r="D15548" t="s">
        <v>72</v>
      </c>
      <c r="E15548">
        <v>2270324</v>
      </c>
    </row>
    <row r="15549" spans="1:5" hidden="1">
      <c r="A15549">
        <v>2014</v>
      </c>
      <c r="B15549" t="s">
        <v>103</v>
      </c>
      <c r="C15549" t="s">
        <v>23</v>
      </c>
      <c r="D15549" t="s">
        <v>73</v>
      </c>
      <c r="E15549">
        <v>13707942</v>
      </c>
    </row>
    <row r="15550" spans="1:5" hidden="1">
      <c r="A15550">
        <v>2014</v>
      </c>
      <c r="B15550" t="s">
        <v>103</v>
      </c>
      <c r="C15550" t="s">
        <v>23</v>
      </c>
      <c r="D15550" t="s">
        <v>74</v>
      </c>
      <c r="E15550">
        <v>13707942</v>
      </c>
    </row>
    <row r="15551" spans="1:5" hidden="1">
      <c r="A15551">
        <v>2014</v>
      </c>
      <c r="B15551" t="s">
        <v>103</v>
      </c>
      <c r="C15551" t="s">
        <v>23</v>
      </c>
      <c r="D15551" t="s">
        <v>76</v>
      </c>
      <c r="E15551">
        <v>708948</v>
      </c>
    </row>
    <row r="15552" spans="1:5" hidden="1">
      <c r="A15552">
        <v>2014</v>
      </c>
      <c r="B15552" t="s">
        <v>103</v>
      </c>
      <c r="C15552" t="s">
        <v>23</v>
      </c>
      <c r="D15552" t="s">
        <v>77</v>
      </c>
      <c r="E15552">
        <v>654930</v>
      </c>
    </row>
    <row r="15553" spans="1:5" hidden="1">
      <c r="A15553">
        <v>2014</v>
      </c>
      <c r="B15553" t="s">
        <v>103</v>
      </c>
      <c r="C15553" t="s">
        <v>23</v>
      </c>
      <c r="D15553" t="s">
        <v>78</v>
      </c>
      <c r="E15553">
        <v>737540</v>
      </c>
    </row>
    <row r="15554" spans="1:5" hidden="1">
      <c r="A15554">
        <v>2014</v>
      </c>
      <c r="B15554" t="s">
        <v>103</v>
      </c>
      <c r="C15554" t="s">
        <v>23</v>
      </c>
      <c r="D15554" t="s">
        <v>79</v>
      </c>
      <c r="E15554">
        <v>-30117</v>
      </c>
    </row>
    <row r="15555" spans="1:5" hidden="1">
      <c r="A15555">
        <v>2014</v>
      </c>
      <c r="B15555" t="s">
        <v>103</v>
      </c>
      <c r="C15555" t="s">
        <v>23</v>
      </c>
      <c r="D15555" t="s">
        <v>80</v>
      </c>
      <c r="E15555">
        <v>1525</v>
      </c>
    </row>
    <row r="15556" spans="1:5" hidden="1">
      <c r="A15556">
        <v>2014</v>
      </c>
      <c r="B15556" t="s">
        <v>103</v>
      </c>
      <c r="C15556" t="s">
        <v>81</v>
      </c>
      <c r="D15556" t="s">
        <v>24</v>
      </c>
      <c r="E15556">
        <v>10758353</v>
      </c>
    </row>
    <row r="15557" spans="1:5" hidden="1">
      <c r="A15557">
        <v>2014</v>
      </c>
      <c r="B15557" t="s">
        <v>103</v>
      </c>
      <c r="C15557" t="s">
        <v>81</v>
      </c>
      <c r="D15557" t="s">
        <v>25</v>
      </c>
      <c r="E15557">
        <v>9077908</v>
      </c>
    </row>
    <row r="15558" spans="1:5" hidden="1">
      <c r="A15558">
        <v>2014</v>
      </c>
      <c r="B15558" t="s">
        <v>103</v>
      </c>
      <c r="C15558" t="s">
        <v>81</v>
      </c>
      <c r="D15558" t="s">
        <v>26</v>
      </c>
      <c r="E15558">
        <v>1680446</v>
      </c>
    </row>
    <row r="15559" spans="1:5" hidden="1">
      <c r="A15559">
        <v>2014</v>
      </c>
      <c r="B15559" t="s">
        <v>103</v>
      </c>
      <c r="C15559" t="s">
        <v>81</v>
      </c>
      <c r="D15559" t="s">
        <v>30</v>
      </c>
      <c r="E15559">
        <v>289930</v>
      </c>
    </row>
    <row r="15560" spans="1:5" hidden="1">
      <c r="A15560">
        <v>2014</v>
      </c>
      <c r="B15560" t="s">
        <v>103</v>
      </c>
      <c r="C15560" t="s">
        <v>81</v>
      </c>
      <c r="D15560" t="s">
        <v>32</v>
      </c>
      <c r="E15560">
        <v>289930</v>
      </c>
    </row>
    <row r="15561" spans="1:5" hidden="1">
      <c r="A15561">
        <v>2014</v>
      </c>
      <c r="B15561" t="s">
        <v>103</v>
      </c>
      <c r="C15561" t="s">
        <v>81</v>
      </c>
      <c r="D15561" t="s">
        <v>33</v>
      </c>
      <c r="E15561">
        <v>1176976</v>
      </c>
    </row>
    <row r="15562" spans="1:5" hidden="1">
      <c r="A15562">
        <v>2014</v>
      </c>
      <c r="B15562" t="s">
        <v>103</v>
      </c>
      <c r="C15562" t="s">
        <v>81</v>
      </c>
      <c r="D15562" t="s">
        <v>34</v>
      </c>
      <c r="E15562">
        <v>110970</v>
      </c>
    </row>
    <row r="15563" spans="1:5" hidden="1">
      <c r="A15563">
        <v>2014</v>
      </c>
      <c r="B15563" t="s">
        <v>103</v>
      </c>
      <c r="C15563" t="s">
        <v>81</v>
      </c>
      <c r="D15563" t="s">
        <v>35</v>
      </c>
      <c r="E15563">
        <v>37981</v>
      </c>
    </row>
    <row r="15564" spans="1:5" hidden="1">
      <c r="A15564">
        <v>2014</v>
      </c>
      <c r="B15564" t="s">
        <v>103</v>
      </c>
      <c r="C15564" t="s">
        <v>81</v>
      </c>
      <c r="D15564" t="s">
        <v>36</v>
      </c>
      <c r="E15564">
        <v>899731</v>
      </c>
    </row>
    <row r="15565" spans="1:5" hidden="1">
      <c r="A15565">
        <v>2014</v>
      </c>
      <c r="B15565" t="s">
        <v>103</v>
      </c>
      <c r="C15565" t="s">
        <v>81</v>
      </c>
      <c r="D15565" t="s">
        <v>37</v>
      </c>
      <c r="E15565">
        <v>210684</v>
      </c>
    </row>
    <row r="15566" spans="1:5" hidden="1">
      <c r="A15566">
        <v>2014</v>
      </c>
      <c r="B15566" t="s">
        <v>103</v>
      </c>
      <c r="C15566" t="s">
        <v>81</v>
      </c>
      <c r="D15566" t="s">
        <v>38</v>
      </c>
      <c r="E15566">
        <v>689047</v>
      </c>
    </row>
    <row r="15567" spans="1:5" hidden="1">
      <c r="A15567">
        <v>2014</v>
      </c>
      <c r="B15567" t="s">
        <v>103</v>
      </c>
      <c r="C15567" t="s">
        <v>81</v>
      </c>
      <c r="D15567" t="s">
        <v>39</v>
      </c>
      <c r="E15567">
        <v>0</v>
      </c>
    </row>
    <row r="15568" spans="1:5" hidden="1">
      <c r="A15568">
        <v>2014</v>
      </c>
      <c r="B15568" t="s">
        <v>103</v>
      </c>
      <c r="C15568" t="s">
        <v>81</v>
      </c>
      <c r="D15568" t="s">
        <v>40</v>
      </c>
      <c r="E15568">
        <v>103633</v>
      </c>
    </row>
    <row r="15569" spans="1:5" hidden="1">
      <c r="A15569">
        <v>2014</v>
      </c>
      <c r="B15569" t="s">
        <v>103</v>
      </c>
      <c r="C15569" t="s">
        <v>81</v>
      </c>
      <c r="D15569" t="s">
        <v>41</v>
      </c>
      <c r="E15569">
        <v>1512</v>
      </c>
    </row>
    <row r="15570" spans="1:5" hidden="1">
      <c r="A15570">
        <v>2014</v>
      </c>
      <c r="B15570" t="s">
        <v>103</v>
      </c>
      <c r="C15570" t="s">
        <v>81</v>
      </c>
      <c r="D15570" t="s">
        <v>42</v>
      </c>
      <c r="E15570">
        <v>99364</v>
      </c>
    </row>
    <row r="15571" spans="1:5" hidden="1">
      <c r="A15571">
        <v>2014</v>
      </c>
      <c r="B15571" t="s">
        <v>103</v>
      </c>
      <c r="C15571" t="s">
        <v>81</v>
      </c>
      <c r="D15571" t="s">
        <v>43</v>
      </c>
      <c r="E15571">
        <v>2758</v>
      </c>
    </row>
    <row r="15572" spans="1:5" hidden="1">
      <c r="A15572">
        <v>2014</v>
      </c>
      <c r="B15572" t="s">
        <v>103</v>
      </c>
      <c r="C15572" t="s">
        <v>81</v>
      </c>
      <c r="D15572" t="s">
        <v>44</v>
      </c>
      <c r="E15572">
        <v>62642</v>
      </c>
    </row>
    <row r="15573" spans="1:5" hidden="1">
      <c r="A15573">
        <v>2014</v>
      </c>
      <c r="B15573" t="s">
        <v>103</v>
      </c>
      <c r="C15573" t="s">
        <v>81</v>
      </c>
      <c r="D15573" t="s">
        <v>48</v>
      </c>
      <c r="E15573">
        <v>4731022</v>
      </c>
    </row>
    <row r="15574" spans="1:5" hidden="1">
      <c r="A15574">
        <v>2014</v>
      </c>
      <c r="B15574" t="s">
        <v>103</v>
      </c>
      <c r="C15574" t="s">
        <v>81</v>
      </c>
      <c r="D15574" t="s">
        <v>49</v>
      </c>
      <c r="E15574">
        <v>502</v>
      </c>
    </row>
    <row r="15575" spans="1:5" hidden="1">
      <c r="A15575">
        <v>2014</v>
      </c>
      <c r="B15575" t="s">
        <v>103</v>
      </c>
      <c r="C15575" t="s">
        <v>81</v>
      </c>
      <c r="D15575" t="s">
        <v>50</v>
      </c>
      <c r="E15575">
        <v>0</v>
      </c>
    </row>
    <row r="15576" spans="1:5" hidden="1">
      <c r="A15576">
        <v>2014</v>
      </c>
      <c r="B15576" t="s">
        <v>103</v>
      </c>
      <c r="C15576" t="s">
        <v>81</v>
      </c>
      <c r="D15576" t="s">
        <v>51</v>
      </c>
      <c r="E15576">
        <v>502</v>
      </c>
    </row>
    <row r="15577" spans="1:5" hidden="1">
      <c r="A15577">
        <v>2014</v>
      </c>
      <c r="B15577" t="s">
        <v>103</v>
      </c>
      <c r="C15577" t="s">
        <v>81</v>
      </c>
      <c r="D15577" t="s">
        <v>52</v>
      </c>
      <c r="E15577">
        <v>0</v>
      </c>
    </row>
    <row r="15578" spans="1:5" hidden="1">
      <c r="A15578">
        <v>2014</v>
      </c>
      <c r="B15578" t="s">
        <v>103</v>
      </c>
      <c r="C15578" t="s">
        <v>81</v>
      </c>
      <c r="D15578" t="s">
        <v>53</v>
      </c>
      <c r="E15578">
        <v>0</v>
      </c>
    </row>
    <row r="15579" spans="1:5" hidden="1">
      <c r="A15579">
        <v>2014</v>
      </c>
      <c r="B15579" t="s">
        <v>103</v>
      </c>
      <c r="C15579" t="s">
        <v>81</v>
      </c>
      <c r="D15579" t="s">
        <v>54</v>
      </c>
      <c r="E15579">
        <v>0</v>
      </c>
    </row>
    <row r="15580" spans="1:5" hidden="1">
      <c r="A15580">
        <v>2014</v>
      </c>
      <c r="B15580" t="s">
        <v>103</v>
      </c>
      <c r="C15580" t="s">
        <v>81</v>
      </c>
      <c r="D15580" t="s">
        <v>55</v>
      </c>
      <c r="E15580">
        <v>2567822</v>
      </c>
    </row>
    <row r="15581" spans="1:5" hidden="1">
      <c r="A15581">
        <v>2014</v>
      </c>
      <c r="B15581" t="s">
        <v>103</v>
      </c>
      <c r="C15581" t="s">
        <v>81</v>
      </c>
      <c r="D15581" t="s">
        <v>56</v>
      </c>
      <c r="E15581">
        <v>2162698</v>
      </c>
    </row>
    <row r="15582" spans="1:5" hidden="1">
      <c r="A15582">
        <v>2014</v>
      </c>
      <c r="B15582" t="s">
        <v>103</v>
      </c>
      <c r="C15582" t="s">
        <v>81</v>
      </c>
      <c r="D15582" t="s">
        <v>57</v>
      </c>
      <c r="E15582">
        <v>1796712</v>
      </c>
    </row>
    <row r="15583" spans="1:5" hidden="1">
      <c r="A15583">
        <v>2014</v>
      </c>
      <c r="B15583" t="s">
        <v>103</v>
      </c>
      <c r="C15583" t="s">
        <v>81</v>
      </c>
      <c r="D15583" t="s">
        <v>58</v>
      </c>
      <c r="E15583">
        <v>365986</v>
      </c>
    </row>
    <row r="15584" spans="1:5" hidden="1">
      <c r="A15584">
        <v>2014</v>
      </c>
      <c r="B15584" t="s">
        <v>103</v>
      </c>
      <c r="C15584" t="s">
        <v>81</v>
      </c>
      <c r="D15584" t="s">
        <v>59</v>
      </c>
      <c r="E15584">
        <v>1399926</v>
      </c>
    </row>
    <row r="15585" spans="1:6" hidden="1">
      <c r="A15585">
        <v>2014</v>
      </c>
      <c r="B15585" t="s">
        <v>103</v>
      </c>
      <c r="C15585" t="s">
        <v>81</v>
      </c>
      <c r="D15585" t="s">
        <v>61</v>
      </c>
      <c r="E15585">
        <v>49225</v>
      </c>
    </row>
    <row r="15586" spans="1:6" hidden="1">
      <c r="A15586">
        <v>2014</v>
      </c>
      <c r="B15586" t="s">
        <v>103</v>
      </c>
      <c r="C15586" t="s">
        <v>81</v>
      </c>
      <c r="D15586" t="s">
        <v>64</v>
      </c>
      <c r="E15586">
        <v>1350700</v>
      </c>
    </row>
    <row r="15587" spans="1:6" hidden="1">
      <c r="A15587">
        <v>2014</v>
      </c>
      <c r="B15587" t="s">
        <v>103</v>
      </c>
      <c r="C15587" t="s">
        <v>81</v>
      </c>
      <c r="D15587" t="s">
        <v>66</v>
      </c>
      <c r="E15587">
        <v>353809</v>
      </c>
    </row>
    <row r="15588" spans="1:6" hidden="1">
      <c r="A15588">
        <v>2014</v>
      </c>
      <c r="B15588" t="s">
        <v>103</v>
      </c>
      <c r="C15588" t="s">
        <v>81</v>
      </c>
      <c r="D15588" t="s">
        <v>67</v>
      </c>
      <c r="E15588">
        <v>142</v>
      </c>
    </row>
    <row r="15589" spans="1:6" hidden="1">
      <c r="A15589">
        <v>2014</v>
      </c>
      <c r="B15589" t="s">
        <v>103</v>
      </c>
      <c r="C15589" t="s">
        <v>81</v>
      </c>
      <c r="D15589" t="s">
        <v>69</v>
      </c>
      <c r="E15589">
        <v>0</v>
      </c>
    </row>
    <row r="15590" spans="1:6" hidden="1">
      <c r="A15590">
        <v>2014</v>
      </c>
      <c r="B15590" t="s">
        <v>103</v>
      </c>
      <c r="C15590" t="s">
        <v>81</v>
      </c>
      <c r="D15590" t="s">
        <v>70</v>
      </c>
      <c r="E15590">
        <v>142</v>
      </c>
    </row>
    <row r="15591" spans="1:6" hidden="1">
      <c r="A15591">
        <v>2014</v>
      </c>
      <c r="B15591" t="s">
        <v>103</v>
      </c>
      <c r="C15591" t="s">
        <v>81</v>
      </c>
      <c r="D15591" t="s">
        <v>86</v>
      </c>
      <c r="E15591">
        <v>4304337</v>
      </c>
    </row>
    <row r="15592" spans="1:6" hidden="1">
      <c r="A15592">
        <v>2014</v>
      </c>
      <c r="B15592" t="s">
        <v>103</v>
      </c>
      <c r="C15592" t="s">
        <v>81</v>
      </c>
      <c r="D15592" t="s">
        <v>87</v>
      </c>
      <c r="E15592">
        <v>2342160</v>
      </c>
    </row>
    <row r="15593" spans="1:6" hidden="1">
      <c r="A15593">
        <v>2014</v>
      </c>
      <c r="B15593" t="s">
        <v>103</v>
      </c>
      <c r="C15593" t="s">
        <v>81</v>
      </c>
      <c r="D15593" t="s">
        <v>88</v>
      </c>
      <c r="E15593">
        <v>1746257</v>
      </c>
    </row>
    <row r="15594" spans="1:6" hidden="1">
      <c r="A15594">
        <v>2014</v>
      </c>
      <c r="B15594" t="s">
        <v>103</v>
      </c>
      <c r="C15594" t="s">
        <v>81</v>
      </c>
      <c r="D15594" t="s">
        <v>89</v>
      </c>
      <c r="E15594">
        <v>215920</v>
      </c>
    </row>
    <row r="15595" spans="1:6" hidden="1">
      <c r="A15595">
        <v>2014</v>
      </c>
      <c r="B15595" t="s">
        <v>103</v>
      </c>
      <c r="C15595" t="s">
        <v>81</v>
      </c>
      <c r="D15595" t="s">
        <v>77</v>
      </c>
      <c r="E15595">
        <v>654930</v>
      </c>
    </row>
    <row r="15596" spans="1:6" hidden="1">
      <c r="A15596">
        <v>2014</v>
      </c>
      <c r="B15596" t="s">
        <v>104</v>
      </c>
      <c r="C15596" t="s">
        <v>7</v>
      </c>
      <c r="D15596" t="s">
        <v>263</v>
      </c>
      <c r="E15596">
        <v>59478</v>
      </c>
    </row>
    <row r="15597" spans="1:6" hidden="1">
      <c r="A15597">
        <v>2014</v>
      </c>
      <c r="B15597" t="s">
        <v>104</v>
      </c>
      <c r="C15597" t="s">
        <v>7</v>
      </c>
      <c r="D15597" t="s">
        <v>8</v>
      </c>
      <c r="E15597">
        <v>0</v>
      </c>
      <c r="F15597">
        <v>20</v>
      </c>
    </row>
    <row r="15598" spans="1:6" hidden="1">
      <c r="A15598">
        <v>2014</v>
      </c>
      <c r="B15598" t="s">
        <v>104</v>
      </c>
      <c r="C15598" t="s">
        <v>7</v>
      </c>
      <c r="D15598" t="s">
        <v>9</v>
      </c>
      <c r="E15598">
        <v>0</v>
      </c>
      <c r="F15598">
        <v>20</v>
      </c>
    </row>
    <row r="15599" spans="1:6" hidden="1">
      <c r="A15599">
        <v>2014</v>
      </c>
      <c r="B15599" t="s">
        <v>104</v>
      </c>
      <c r="C15599" t="s">
        <v>10</v>
      </c>
      <c r="D15599" t="s">
        <v>11</v>
      </c>
      <c r="E15599">
        <v>73218</v>
      </c>
    </row>
    <row r="15600" spans="1:6" hidden="1">
      <c r="A15600">
        <v>2014</v>
      </c>
      <c r="B15600" t="s">
        <v>104</v>
      </c>
      <c r="C15600" t="s">
        <v>10</v>
      </c>
      <c r="D15600" t="s">
        <v>91</v>
      </c>
      <c r="E15600">
        <v>97082</v>
      </c>
    </row>
    <row r="15601" spans="1:6" hidden="1">
      <c r="A15601">
        <v>2014</v>
      </c>
      <c r="B15601" t="s">
        <v>104</v>
      </c>
      <c r="C15601" t="s">
        <v>10</v>
      </c>
      <c r="D15601" t="s">
        <v>92</v>
      </c>
      <c r="E15601">
        <v>74112</v>
      </c>
    </row>
    <row r="15602" spans="1:6" hidden="1">
      <c r="A15602">
        <v>2014</v>
      </c>
      <c r="B15602" t="s">
        <v>104</v>
      </c>
      <c r="C15602" t="s">
        <v>10</v>
      </c>
      <c r="D15602" t="s">
        <v>14</v>
      </c>
      <c r="E15602">
        <v>22970</v>
      </c>
    </row>
    <row r="15603" spans="1:6" hidden="1">
      <c r="A15603">
        <v>2014</v>
      </c>
      <c r="B15603" t="s">
        <v>104</v>
      </c>
      <c r="C15603" t="s">
        <v>10</v>
      </c>
      <c r="D15603" t="s">
        <v>17</v>
      </c>
      <c r="E15603">
        <v>0</v>
      </c>
      <c r="F15603">
        <v>20</v>
      </c>
    </row>
    <row r="15604" spans="1:6" hidden="1">
      <c r="A15604">
        <v>2014</v>
      </c>
      <c r="B15604" t="s">
        <v>104</v>
      </c>
      <c r="C15604" t="s">
        <v>10</v>
      </c>
      <c r="D15604" t="s">
        <v>18</v>
      </c>
      <c r="E15604">
        <v>21791</v>
      </c>
    </row>
    <row r="15605" spans="1:6" hidden="1">
      <c r="A15605">
        <v>2014</v>
      </c>
      <c r="B15605" t="s">
        <v>104</v>
      </c>
      <c r="C15605" t="s">
        <v>10</v>
      </c>
      <c r="D15605" t="s">
        <v>19</v>
      </c>
      <c r="E15605">
        <v>425789</v>
      </c>
    </row>
    <row r="15606" spans="1:6" hidden="1">
      <c r="A15606">
        <v>2014</v>
      </c>
      <c r="B15606" t="s">
        <v>104</v>
      </c>
      <c r="C15606" t="s">
        <v>10</v>
      </c>
      <c r="D15606" t="s">
        <v>20</v>
      </c>
      <c r="E15606">
        <v>96057</v>
      </c>
    </row>
    <row r="15607" spans="1:6" hidden="1">
      <c r="A15607">
        <v>2014</v>
      </c>
      <c r="B15607" t="s">
        <v>104</v>
      </c>
      <c r="C15607" t="s">
        <v>10</v>
      </c>
      <c r="D15607" t="s">
        <v>21</v>
      </c>
      <c r="E15607">
        <v>96057</v>
      </c>
    </row>
    <row r="15608" spans="1:6" hidden="1">
      <c r="A15608">
        <v>2014</v>
      </c>
      <c r="B15608" t="s">
        <v>104</v>
      </c>
      <c r="C15608" t="s">
        <v>10</v>
      </c>
      <c r="D15608" t="s">
        <v>22</v>
      </c>
      <c r="E15608">
        <v>72478</v>
      </c>
    </row>
    <row r="15609" spans="1:6" hidden="1">
      <c r="A15609">
        <v>2014</v>
      </c>
      <c r="B15609" t="s">
        <v>104</v>
      </c>
      <c r="C15609" t="s">
        <v>23</v>
      </c>
      <c r="D15609" t="s">
        <v>24</v>
      </c>
      <c r="E15609">
        <v>72727</v>
      </c>
    </row>
    <row r="15610" spans="1:6" hidden="1">
      <c r="A15610">
        <v>2014</v>
      </c>
      <c r="B15610" t="s">
        <v>104</v>
      </c>
      <c r="C15610" t="s">
        <v>23</v>
      </c>
      <c r="D15610" t="s">
        <v>25</v>
      </c>
      <c r="E15610">
        <v>59125</v>
      </c>
    </row>
    <row r="15611" spans="1:6" hidden="1">
      <c r="A15611">
        <v>2014</v>
      </c>
      <c r="B15611" t="s">
        <v>104</v>
      </c>
      <c r="C15611" t="s">
        <v>23</v>
      </c>
      <c r="D15611" t="s">
        <v>26</v>
      </c>
      <c r="E15611">
        <v>13601</v>
      </c>
    </row>
    <row r="15612" spans="1:6" hidden="1">
      <c r="A15612">
        <v>2014</v>
      </c>
      <c r="B15612" t="s">
        <v>104</v>
      </c>
      <c r="C15612" t="s">
        <v>23</v>
      </c>
      <c r="D15612" t="s">
        <v>27</v>
      </c>
      <c r="E15612">
        <v>1385</v>
      </c>
    </row>
    <row r="15613" spans="1:6" hidden="1">
      <c r="A15613">
        <v>2014</v>
      </c>
      <c r="B15613" t="s">
        <v>104</v>
      </c>
      <c r="C15613" t="s">
        <v>23</v>
      </c>
      <c r="D15613" t="s">
        <v>29</v>
      </c>
      <c r="E15613">
        <v>1385</v>
      </c>
    </row>
    <row r="15614" spans="1:6" hidden="1">
      <c r="A15614">
        <v>2014</v>
      </c>
      <c r="B15614" t="s">
        <v>104</v>
      </c>
      <c r="C15614" t="s">
        <v>23</v>
      </c>
      <c r="D15614" t="s">
        <v>33</v>
      </c>
      <c r="E15614">
        <v>3603</v>
      </c>
    </row>
    <row r="15615" spans="1:6" hidden="1">
      <c r="A15615">
        <v>2014</v>
      </c>
      <c r="B15615" t="s">
        <v>104</v>
      </c>
      <c r="C15615" t="s">
        <v>23</v>
      </c>
      <c r="D15615" t="s">
        <v>34</v>
      </c>
      <c r="E15615">
        <v>3603</v>
      </c>
    </row>
    <row r="15616" spans="1:6" hidden="1">
      <c r="A15616">
        <v>2014</v>
      </c>
      <c r="B15616" t="s">
        <v>104</v>
      </c>
      <c r="C15616" t="s">
        <v>23</v>
      </c>
      <c r="D15616" t="s">
        <v>35</v>
      </c>
      <c r="E15616">
        <v>4367</v>
      </c>
    </row>
    <row r="15617" spans="1:5" hidden="1">
      <c r="A15617">
        <v>2014</v>
      </c>
      <c r="B15617" t="s">
        <v>104</v>
      </c>
      <c r="C15617" t="s">
        <v>23</v>
      </c>
      <c r="D15617" t="s">
        <v>39</v>
      </c>
      <c r="E15617">
        <v>0</v>
      </c>
    </row>
    <row r="15618" spans="1:5" hidden="1">
      <c r="A15618">
        <v>2014</v>
      </c>
      <c r="B15618" t="s">
        <v>104</v>
      </c>
      <c r="C15618" t="s">
        <v>23</v>
      </c>
      <c r="D15618" t="s">
        <v>40</v>
      </c>
      <c r="E15618">
        <v>0</v>
      </c>
    </row>
    <row r="15619" spans="1:5" hidden="1">
      <c r="A15619">
        <v>2014</v>
      </c>
      <c r="B15619" t="s">
        <v>104</v>
      </c>
      <c r="C15619" t="s">
        <v>23</v>
      </c>
      <c r="D15619" t="s">
        <v>41</v>
      </c>
      <c r="E15619">
        <v>0</v>
      </c>
    </row>
    <row r="15620" spans="1:5" hidden="1">
      <c r="A15620">
        <v>2014</v>
      </c>
      <c r="B15620" t="s">
        <v>104</v>
      </c>
      <c r="C15620" t="s">
        <v>23</v>
      </c>
      <c r="D15620" t="s">
        <v>42</v>
      </c>
      <c r="E15620">
        <v>0</v>
      </c>
    </row>
    <row r="15621" spans="1:5" hidden="1">
      <c r="A15621">
        <v>2014</v>
      </c>
      <c r="B15621" t="s">
        <v>104</v>
      </c>
      <c r="C15621" t="s">
        <v>23</v>
      </c>
      <c r="D15621" t="s">
        <v>43</v>
      </c>
      <c r="E15621">
        <v>0</v>
      </c>
    </row>
    <row r="15622" spans="1:5" hidden="1">
      <c r="A15622">
        <v>2014</v>
      </c>
      <c r="B15622" t="s">
        <v>104</v>
      </c>
      <c r="C15622" t="s">
        <v>23</v>
      </c>
      <c r="D15622" t="s">
        <v>44</v>
      </c>
      <c r="E15622">
        <v>0</v>
      </c>
    </row>
    <row r="15623" spans="1:5" hidden="1">
      <c r="A15623">
        <v>2014</v>
      </c>
      <c r="B15623" t="s">
        <v>104</v>
      </c>
      <c r="C15623" t="s">
        <v>23</v>
      </c>
      <c r="D15623" t="s">
        <v>45</v>
      </c>
      <c r="E15623">
        <v>0</v>
      </c>
    </row>
    <row r="15624" spans="1:5" hidden="1">
      <c r="A15624">
        <v>2014</v>
      </c>
      <c r="B15624" t="s">
        <v>104</v>
      </c>
      <c r="C15624" t="s">
        <v>23</v>
      </c>
      <c r="D15624" t="s">
        <v>46</v>
      </c>
      <c r="E15624">
        <v>0</v>
      </c>
    </row>
    <row r="15625" spans="1:5" hidden="1">
      <c r="A15625">
        <v>2014</v>
      </c>
      <c r="B15625" t="s">
        <v>104</v>
      </c>
      <c r="C15625" t="s">
        <v>23</v>
      </c>
      <c r="D15625" t="s">
        <v>47</v>
      </c>
      <c r="E15625">
        <v>0</v>
      </c>
    </row>
    <row r="15626" spans="1:5" hidden="1">
      <c r="A15626">
        <v>2014</v>
      </c>
      <c r="B15626" t="s">
        <v>104</v>
      </c>
      <c r="C15626" t="s">
        <v>23</v>
      </c>
      <c r="D15626" t="s">
        <v>48</v>
      </c>
      <c r="E15626">
        <v>329959</v>
      </c>
    </row>
    <row r="15627" spans="1:5" hidden="1">
      <c r="A15627">
        <v>2014</v>
      </c>
      <c r="B15627" t="s">
        <v>104</v>
      </c>
      <c r="C15627" t="s">
        <v>23</v>
      </c>
      <c r="D15627" t="s">
        <v>55</v>
      </c>
      <c r="E15627">
        <v>227</v>
      </c>
    </row>
    <row r="15628" spans="1:5" hidden="1">
      <c r="A15628">
        <v>2014</v>
      </c>
      <c r="B15628" t="s">
        <v>104</v>
      </c>
      <c r="C15628" t="s">
        <v>23</v>
      </c>
      <c r="D15628" t="s">
        <v>56</v>
      </c>
      <c r="E15628">
        <v>329732</v>
      </c>
    </row>
    <row r="15629" spans="1:5" hidden="1">
      <c r="A15629">
        <v>2014</v>
      </c>
      <c r="B15629" t="s">
        <v>104</v>
      </c>
      <c r="C15629" t="s">
        <v>23</v>
      </c>
      <c r="D15629" t="s">
        <v>57</v>
      </c>
      <c r="E15629">
        <v>215920</v>
      </c>
    </row>
    <row r="15630" spans="1:5" hidden="1">
      <c r="A15630">
        <v>2014</v>
      </c>
      <c r="B15630" t="s">
        <v>104</v>
      </c>
      <c r="C15630" t="s">
        <v>23</v>
      </c>
      <c r="D15630" t="s">
        <v>58</v>
      </c>
      <c r="E15630">
        <v>113812</v>
      </c>
    </row>
    <row r="15631" spans="1:5" hidden="1">
      <c r="A15631">
        <v>2014</v>
      </c>
      <c r="B15631" t="s">
        <v>104</v>
      </c>
      <c r="C15631" t="s">
        <v>23</v>
      </c>
      <c r="D15631" t="s">
        <v>59</v>
      </c>
      <c r="E15631">
        <v>556</v>
      </c>
    </row>
    <row r="15632" spans="1:5" hidden="1">
      <c r="A15632">
        <v>2014</v>
      </c>
      <c r="B15632" t="s">
        <v>104</v>
      </c>
      <c r="C15632" t="s">
        <v>23</v>
      </c>
      <c r="D15632" t="s">
        <v>60</v>
      </c>
      <c r="E15632">
        <v>0</v>
      </c>
    </row>
    <row r="15633" spans="1:5" hidden="1">
      <c r="A15633">
        <v>2014</v>
      </c>
      <c r="B15633" t="s">
        <v>104</v>
      </c>
      <c r="C15633" t="s">
        <v>23</v>
      </c>
      <c r="D15633" t="s">
        <v>64</v>
      </c>
      <c r="E15633">
        <v>556</v>
      </c>
    </row>
    <row r="15634" spans="1:5" hidden="1">
      <c r="A15634">
        <v>2014</v>
      </c>
      <c r="B15634" t="s">
        <v>104</v>
      </c>
      <c r="C15634" t="s">
        <v>23</v>
      </c>
      <c r="D15634" t="s">
        <v>66</v>
      </c>
      <c r="E15634">
        <v>0</v>
      </c>
    </row>
    <row r="15635" spans="1:5" hidden="1">
      <c r="A15635">
        <v>2014</v>
      </c>
      <c r="B15635" t="s">
        <v>104</v>
      </c>
      <c r="C15635" t="s">
        <v>23</v>
      </c>
      <c r="D15635" t="s">
        <v>67</v>
      </c>
      <c r="E15635">
        <v>11</v>
      </c>
    </row>
    <row r="15636" spans="1:5" hidden="1">
      <c r="A15636">
        <v>2014</v>
      </c>
      <c r="B15636" t="s">
        <v>104</v>
      </c>
      <c r="C15636" t="s">
        <v>23</v>
      </c>
      <c r="D15636" t="s">
        <v>68</v>
      </c>
      <c r="E15636">
        <v>0</v>
      </c>
    </row>
    <row r="15637" spans="1:5" hidden="1">
      <c r="A15637">
        <v>2014</v>
      </c>
      <c r="B15637" t="s">
        <v>104</v>
      </c>
      <c r="C15637" t="s">
        <v>23</v>
      </c>
      <c r="D15637" t="s">
        <v>70</v>
      </c>
      <c r="E15637">
        <v>11</v>
      </c>
    </row>
    <row r="15638" spans="1:5" hidden="1">
      <c r="A15638">
        <v>2014</v>
      </c>
      <c r="B15638" t="s">
        <v>104</v>
      </c>
      <c r="C15638" t="s">
        <v>23</v>
      </c>
      <c r="D15638" t="s">
        <v>71</v>
      </c>
      <c r="E15638">
        <v>-489</v>
      </c>
    </row>
    <row r="15639" spans="1:5" hidden="1">
      <c r="A15639">
        <v>2014</v>
      </c>
      <c r="B15639" t="s">
        <v>104</v>
      </c>
      <c r="C15639" t="s">
        <v>23</v>
      </c>
      <c r="D15639" t="s">
        <v>72</v>
      </c>
      <c r="E15639">
        <v>164413</v>
      </c>
    </row>
    <row r="15640" spans="1:5" hidden="1">
      <c r="A15640">
        <v>2014</v>
      </c>
      <c r="B15640" t="s">
        <v>104</v>
      </c>
      <c r="C15640" t="s">
        <v>23</v>
      </c>
      <c r="D15640" t="s">
        <v>73</v>
      </c>
      <c r="E15640">
        <v>329732</v>
      </c>
    </row>
    <row r="15641" spans="1:5" hidden="1">
      <c r="A15641">
        <v>2014</v>
      </c>
      <c r="B15641" t="s">
        <v>104</v>
      </c>
      <c r="C15641" t="s">
        <v>23</v>
      </c>
      <c r="D15641" t="s">
        <v>74</v>
      </c>
      <c r="E15641">
        <v>329732</v>
      </c>
    </row>
    <row r="15642" spans="1:5" hidden="1">
      <c r="A15642">
        <v>2014</v>
      </c>
      <c r="B15642" t="s">
        <v>104</v>
      </c>
      <c r="C15642" t="s">
        <v>23</v>
      </c>
      <c r="D15642" t="s">
        <v>76</v>
      </c>
      <c r="E15642">
        <v>24199</v>
      </c>
    </row>
    <row r="15643" spans="1:5" hidden="1">
      <c r="A15643">
        <v>2014</v>
      </c>
      <c r="B15643" t="s">
        <v>104</v>
      </c>
      <c r="C15643" t="s">
        <v>23</v>
      </c>
      <c r="D15643" t="s">
        <v>77</v>
      </c>
      <c r="E15643">
        <v>22970</v>
      </c>
    </row>
    <row r="15644" spans="1:5" hidden="1">
      <c r="A15644">
        <v>2014</v>
      </c>
      <c r="B15644" t="s">
        <v>104</v>
      </c>
      <c r="C15644" t="s">
        <v>23</v>
      </c>
      <c r="D15644" t="s">
        <v>78</v>
      </c>
      <c r="E15644">
        <v>25041</v>
      </c>
    </row>
    <row r="15645" spans="1:5" hidden="1">
      <c r="A15645">
        <v>2014</v>
      </c>
      <c r="B15645" t="s">
        <v>104</v>
      </c>
      <c r="C15645" t="s">
        <v>23</v>
      </c>
      <c r="D15645" t="s">
        <v>79</v>
      </c>
      <c r="E15645">
        <v>-841</v>
      </c>
    </row>
    <row r="15646" spans="1:5" hidden="1">
      <c r="A15646">
        <v>2014</v>
      </c>
      <c r="B15646" t="s">
        <v>104</v>
      </c>
      <c r="C15646" t="s">
        <v>23</v>
      </c>
      <c r="D15646" t="s">
        <v>80</v>
      </c>
      <c r="E15646">
        <v>0</v>
      </c>
    </row>
    <row r="15647" spans="1:5" hidden="1">
      <c r="A15647">
        <v>2014</v>
      </c>
      <c r="B15647" t="s">
        <v>104</v>
      </c>
      <c r="C15647" t="s">
        <v>81</v>
      </c>
      <c r="D15647" t="s">
        <v>30</v>
      </c>
      <c r="E15647">
        <v>0</v>
      </c>
    </row>
    <row r="15648" spans="1:5" hidden="1">
      <c r="A15648">
        <v>2014</v>
      </c>
      <c r="B15648" t="s">
        <v>104</v>
      </c>
      <c r="C15648" t="s">
        <v>81</v>
      </c>
      <c r="D15648" t="s">
        <v>32</v>
      </c>
      <c r="E15648">
        <v>0</v>
      </c>
    </row>
    <row r="15649" spans="1:5" hidden="1">
      <c r="A15649">
        <v>2014</v>
      </c>
      <c r="B15649" t="s">
        <v>104</v>
      </c>
      <c r="C15649" t="s">
        <v>81</v>
      </c>
      <c r="D15649" t="s">
        <v>33</v>
      </c>
      <c r="E15649">
        <v>2423</v>
      </c>
    </row>
    <row r="15650" spans="1:5" hidden="1">
      <c r="A15650">
        <v>2014</v>
      </c>
      <c r="B15650" t="s">
        <v>104</v>
      </c>
      <c r="C15650" t="s">
        <v>81</v>
      </c>
      <c r="D15650" t="s">
        <v>34</v>
      </c>
      <c r="E15650">
        <v>2420</v>
      </c>
    </row>
    <row r="15651" spans="1:5" hidden="1">
      <c r="A15651">
        <v>2014</v>
      </c>
      <c r="B15651" t="s">
        <v>104</v>
      </c>
      <c r="C15651" t="s">
        <v>81</v>
      </c>
      <c r="D15651" t="s">
        <v>35</v>
      </c>
      <c r="E15651">
        <v>966</v>
      </c>
    </row>
    <row r="15652" spans="1:5" hidden="1">
      <c r="A15652">
        <v>2014</v>
      </c>
      <c r="B15652" t="s">
        <v>104</v>
      </c>
      <c r="C15652" t="s">
        <v>81</v>
      </c>
      <c r="D15652" t="s">
        <v>36</v>
      </c>
      <c r="E15652">
        <v>0</v>
      </c>
    </row>
    <row r="15653" spans="1:5" hidden="1">
      <c r="A15653">
        <v>2014</v>
      </c>
      <c r="B15653" t="s">
        <v>104</v>
      </c>
      <c r="C15653" t="s">
        <v>81</v>
      </c>
      <c r="D15653" t="s">
        <v>37</v>
      </c>
      <c r="E15653">
        <v>0</v>
      </c>
    </row>
    <row r="15654" spans="1:5" hidden="1">
      <c r="A15654">
        <v>2014</v>
      </c>
      <c r="B15654" t="s">
        <v>104</v>
      </c>
      <c r="C15654" t="s">
        <v>81</v>
      </c>
      <c r="D15654" t="s">
        <v>38</v>
      </c>
      <c r="E15654">
        <v>0</v>
      </c>
    </row>
    <row r="15655" spans="1:5" hidden="1">
      <c r="A15655">
        <v>2014</v>
      </c>
      <c r="B15655" t="s">
        <v>104</v>
      </c>
      <c r="C15655" t="s">
        <v>81</v>
      </c>
      <c r="D15655" t="s">
        <v>39</v>
      </c>
      <c r="E15655">
        <v>0</v>
      </c>
    </row>
    <row r="15656" spans="1:5" hidden="1">
      <c r="A15656">
        <v>2014</v>
      </c>
      <c r="B15656" t="s">
        <v>104</v>
      </c>
      <c r="C15656" t="s">
        <v>81</v>
      </c>
      <c r="D15656" t="s">
        <v>40</v>
      </c>
      <c r="E15656">
        <v>3</v>
      </c>
    </row>
    <row r="15657" spans="1:5" hidden="1">
      <c r="A15657">
        <v>2014</v>
      </c>
      <c r="B15657" t="s">
        <v>104</v>
      </c>
      <c r="C15657" t="s">
        <v>81</v>
      </c>
      <c r="D15657" t="s">
        <v>41</v>
      </c>
      <c r="E15657">
        <v>0</v>
      </c>
    </row>
    <row r="15658" spans="1:5" hidden="1">
      <c r="A15658">
        <v>2014</v>
      </c>
      <c r="B15658" t="s">
        <v>104</v>
      </c>
      <c r="C15658" t="s">
        <v>81</v>
      </c>
      <c r="D15658" t="s">
        <v>42</v>
      </c>
      <c r="E15658">
        <v>0</v>
      </c>
    </row>
    <row r="15659" spans="1:5" hidden="1">
      <c r="A15659">
        <v>2014</v>
      </c>
      <c r="B15659" t="s">
        <v>104</v>
      </c>
      <c r="C15659" t="s">
        <v>81</v>
      </c>
      <c r="D15659" t="s">
        <v>43</v>
      </c>
      <c r="E15659">
        <v>3</v>
      </c>
    </row>
    <row r="15660" spans="1:5" hidden="1">
      <c r="A15660">
        <v>2014</v>
      </c>
      <c r="B15660" t="s">
        <v>104</v>
      </c>
      <c r="C15660" t="s">
        <v>81</v>
      </c>
      <c r="D15660" t="s">
        <v>44</v>
      </c>
      <c r="E15660">
        <v>0</v>
      </c>
    </row>
    <row r="15661" spans="1:5" hidden="1">
      <c r="A15661">
        <v>2014</v>
      </c>
      <c r="B15661" t="s">
        <v>104</v>
      </c>
      <c r="C15661" t="s">
        <v>81</v>
      </c>
      <c r="D15661" t="s">
        <v>48</v>
      </c>
      <c r="E15661">
        <v>227</v>
      </c>
    </row>
    <row r="15662" spans="1:5" hidden="1">
      <c r="A15662">
        <v>2014</v>
      </c>
      <c r="B15662" t="s">
        <v>104</v>
      </c>
      <c r="C15662" t="s">
        <v>81</v>
      </c>
      <c r="D15662" t="s">
        <v>49</v>
      </c>
      <c r="E15662">
        <v>227</v>
      </c>
    </row>
    <row r="15663" spans="1:5" hidden="1">
      <c r="A15663">
        <v>2014</v>
      </c>
      <c r="B15663" t="s">
        <v>104</v>
      </c>
      <c r="C15663" t="s">
        <v>81</v>
      </c>
      <c r="D15663" t="s">
        <v>50</v>
      </c>
      <c r="E15663">
        <v>0</v>
      </c>
    </row>
    <row r="15664" spans="1:5" hidden="1">
      <c r="A15664">
        <v>2014</v>
      </c>
      <c r="B15664" t="s">
        <v>104</v>
      </c>
      <c r="C15664" t="s">
        <v>81</v>
      </c>
      <c r="D15664" t="s">
        <v>51</v>
      </c>
      <c r="E15664">
        <v>227</v>
      </c>
    </row>
    <row r="15665" spans="1:5" hidden="1">
      <c r="A15665">
        <v>2014</v>
      </c>
      <c r="B15665" t="s">
        <v>104</v>
      </c>
      <c r="C15665" t="s">
        <v>81</v>
      </c>
      <c r="D15665" t="s">
        <v>52</v>
      </c>
      <c r="E15665">
        <v>0</v>
      </c>
    </row>
    <row r="15666" spans="1:5" hidden="1">
      <c r="A15666">
        <v>2014</v>
      </c>
      <c r="B15666" t="s">
        <v>104</v>
      </c>
      <c r="C15666" t="s">
        <v>81</v>
      </c>
      <c r="D15666" t="s">
        <v>53</v>
      </c>
      <c r="E15666">
        <v>0</v>
      </c>
    </row>
    <row r="15667" spans="1:5" hidden="1">
      <c r="A15667">
        <v>2014</v>
      </c>
      <c r="B15667" t="s">
        <v>104</v>
      </c>
      <c r="C15667" t="s">
        <v>81</v>
      </c>
      <c r="D15667" t="s">
        <v>54</v>
      </c>
      <c r="E15667">
        <v>0</v>
      </c>
    </row>
    <row r="15668" spans="1:5" hidden="1">
      <c r="A15668">
        <v>2014</v>
      </c>
      <c r="B15668" t="s">
        <v>104</v>
      </c>
      <c r="C15668" t="s">
        <v>81</v>
      </c>
      <c r="D15668" t="s">
        <v>59</v>
      </c>
      <c r="E15668">
        <v>404554</v>
      </c>
    </row>
    <row r="15669" spans="1:5" hidden="1">
      <c r="A15669">
        <v>2014</v>
      </c>
      <c r="B15669" t="s">
        <v>104</v>
      </c>
      <c r="C15669" t="s">
        <v>81</v>
      </c>
      <c r="D15669" t="s">
        <v>61</v>
      </c>
      <c r="E15669">
        <v>0</v>
      </c>
    </row>
    <row r="15670" spans="1:5" hidden="1">
      <c r="A15670">
        <v>2014</v>
      </c>
      <c r="B15670" t="s">
        <v>104</v>
      </c>
      <c r="C15670" t="s">
        <v>81</v>
      </c>
      <c r="D15670" t="s">
        <v>64</v>
      </c>
      <c r="E15670">
        <v>404554</v>
      </c>
    </row>
    <row r="15671" spans="1:5" hidden="1">
      <c r="A15671">
        <v>2014</v>
      </c>
      <c r="B15671" t="s">
        <v>104</v>
      </c>
      <c r="C15671" t="s">
        <v>81</v>
      </c>
      <c r="D15671" t="s">
        <v>67</v>
      </c>
      <c r="E15671">
        <v>142</v>
      </c>
    </row>
    <row r="15672" spans="1:5" hidden="1">
      <c r="A15672">
        <v>2014</v>
      </c>
      <c r="B15672" t="s">
        <v>104</v>
      </c>
      <c r="C15672" t="s">
        <v>81</v>
      </c>
      <c r="D15672" t="s">
        <v>69</v>
      </c>
      <c r="E15672">
        <v>0</v>
      </c>
    </row>
    <row r="15673" spans="1:5" hidden="1">
      <c r="A15673">
        <v>2014</v>
      </c>
      <c r="B15673" t="s">
        <v>104</v>
      </c>
      <c r="C15673" t="s">
        <v>81</v>
      </c>
      <c r="D15673" t="s">
        <v>70</v>
      </c>
      <c r="E15673">
        <v>142</v>
      </c>
    </row>
    <row r="15674" spans="1:5" hidden="1">
      <c r="A15674">
        <v>2014</v>
      </c>
      <c r="B15674" t="s">
        <v>104</v>
      </c>
      <c r="C15674" t="s">
        <v>81</v>
      </c>
      <c r="D15674" t="s">
        <v>86</v>
      </c>
      <c r="E15674">
        <v>261496</v>
      </c>
    </row>
    <row r="15675" spans="1:5" hidden="1">
      <c r="A15675">
        <v>2014</v>
      </c>
      <c r="B15675" t="s">
        <v>104</v>
      </c>
      <c r="C15675" t="s">
        <v>81</v>
      </c>
      <c r="D15675" t="s">
        <v>87</v>
      </c>
      <c r="E15675">
        <v>43774</v>
      </c>
    </row>
    <row r="15676" spans="1:5" hidden="1">
      <c r="A15676">
        <v>2014</v>
      </c>
      <c r="B15676" t="s">
        <v>104</v>
      </c>
      <c r="C15676" t="s">
        <v>81</v>
      </c>
      <c r="D15676" t="s">
        <v>88</v>
      </c>
      <c r="E15676">
        <v>1801</v>
      </c>
    </row>
    <row r="15677" spans="1:5" hidden="1">
      <c r="A15677">
        <v>2014</v>
      </c>
      <c r="B15677" t="s">
        <v>104</v>
      </c>
      <c r="C15677" t="s">
        <v>81</v>
      </c>
      <c r="D15677" t="s">
        <v>89</v>
      </c>
      <c r="E15677">
        <v>215920</v>
      </c>
    </row>
    <row r="15678" spans="1:5" hidden="1">
      <c r="A15678">
        <v>2014</v>
      </c>
      <c r="B15678" t="s">
        <v>104</v>
      </c>
      <c r="C15678" t="s">
        <v>81</v>
      </c>
      <c r="D15678" t="s">
        <v>77</v>
      </c>
      <c r="E15678">
        <v>22970</v>
      </c>
    </row>
    <row r="15679" spans="1:5" hidden="1">
      <c r="A15679">
        <v>2014</v>
      </c>
      <c r="B15679" t="s">
        <v>105</v>
      </c>
      <c r="C15679" t="s">
        <v>10</v>
      </c>
      <c r="D15679" t="s">
        <v>91</v>
      </c>
      <c r="E15679">
        <v>2840034</v>
      </c>
    </row>
    <row r="15680" spans="1:5" hidden="1">
      <c r="A15680">
        <v>2014</v>
      </c>
      <c r="B15680" t="s">
        <v>105</v>
      </c>
      <c r="C15680" t="s">
        <v>10</v>
      </c>
      <c r="D15680" t="s">
        <v>92</v>
      </c>
      <c r="E15680">
        <v>2840034</v>
      </c>
    </row>
    <row r="15681" spans="1:5" hidden="1">
      <c r="A15681">
        <v>2014</v>
      </c>
      <c r="B15681" t="s">
        <v>105</v>
      </c>
      <c r="C15681" t="s">
        <v>23</v>
      </c>
      <c r="D15681" t="s">
        <v>27</v>
      </c>
      <c r="E15681">
        <v>2888152</v>
      </c>
    </row>
    <row r="15682" spans="1:5" hidden="1">
      <c r="A15682">
        <v>2014</v>
      </c>
      <c r="B15682" t="s">
        <v>105</v>
      </c>
      <c r="C15682" t="s">
        <v>23</v>
      </c>
      <c r="D15682" t="s">
        <v>28</v>
      </c>
      <c r="E15682">
        <v>2888152</v>
      </c>
    </row>
    <row r="15683" spans="1:5" hidden="1">
      <c r="A15683">
        <v>2014</v>
      </c>
      <c r="B15683" t="s">
        <v>105</v>
      </c>
      <c r="C15683" t="s">
        <v>81</v>
      </c>
      <c r="D15683" t="s">
        <v>85</v>
      </c>
      <c r="E15683">
        <v>2840034</v>
      </c>
    </row>
    <row r="15684" spans="1:5" hidden="1">
      <c r="A15684">
        <v>2014</v>
      </c>
      <c r="B15684" t="s">
        <v>105</v>
      </c>
      <c r="C15684" t="s">
        <v>81</v>
      </c>
      <c r="D15684" t="s">
        <v>30</v>
      </c>
      <c r="E15684">
        <v>48119</v>
      </c>
    </row>
    <row r="15685" spans="1:5" hidden="1">
      <c r="A15685">
        <v>2014</v>
      </c>
      <c r="B15685" t="s">
        <v>105</v>
      </c>
      <c r="C15685" t="s">
        <v>81</v>
      </c>
      <c r="D15685" t="s">
        <v>31</v>
      </c>
      <c r="E15685">
        <v>48119</v>
      </c>
    </row>
    <row r="15686" spans="1:5" hidden="1">
      <c r="A15686">
        <v>2014</v>
      </c>
      <c r="B15686" t="s">
        <v>106</v>
      </c>
      <c r="C15686" t="s">
        <v>7</v>
      </c>
      <c r="D15686" t="s">
        <v>263</v>
      </c>
      <c r="E15686">
        <v>618160</v>
      </c>
    </row>
    <row r="15687" spans="1:5" hidden="1">
      <c r="A15687">
        <v>2014</v>
      </c>
      <c r="B15687" t="s">
        <v>106</v>
      </c>
      <c r="C15687" t="s">
        <v>10</v>
      </c>
      <c r="D15687" t="s">
        <v>11</v>
      </c>
      <c r="E15687">
        <v>-367150</v>
      </c>
    </row>
    <row r="15688" spans="1:5" hidden="1">
      <c r="A15688">
        <v>2014</v>
      </c>
      <c r="B15688" t="s">
        <v>106</v>
      </c>
      <c r="C15688" t="s">
        <v>10</v>
      </c>
      <c r="D15688" t="s">
        <v>107</v>
      </c>
      <c r="E15688">
        <v>660481</v>
      </c>
    </row>
    <row r="15689" spans="1:5" hidden="1">
      <c r="A15689">
        <v>2014</v>
      </c>
      <c r="B15689" t="s">
        <v>106</v>
      </c>
      <c r="C15689" t="s">
        <v>10</v>
      </c>
      <c r="D15689" t="s">
        <v>108</v>
      </c>
      <c r="E15689">
        <v>334478</v>
      </c>
    </row>
    <row r="15690" spans="1:5" hidden="1">
      <c r="A15690">
        <v>2014</v>
      </c>
      <c r="B15690" t="s">
        <v>106</v>
      </c>
      <c r="C15690" t="s">
        <v>10</v>
      </c>
      <c r="D15690" t="s">
        <v>22</v>
      </c>
      <c r="E15690">
        <v>-368840</v>
      </c>
    </row>
    <row r="15691" spans="1:5" hidden="1">
      <c r="A15691">
        <v>2014</v>
      </c>
      <c r="B15691" t="s">
        <v>106</v>
      </c>
      <c r="C15691" t="s">
        <v>23</v>
      </c>
      <c r="D15691" t="s">
        <v>24</v>
      </c>
      <c r="E15691">
        <v>712082</v>
      </c>
    </row>
    <row r="15692" spans="1:5" hidden="1">
      <c r="A15692">
        <v>2014</v>
      </c>
      <c r="B15692" t="s">
        <v>106</v>
      </c>
      <c r="C15692" t="s">
        <v>23</v>
      </c>
      <c r="D15692" t="s">
        <v>25</v>
      </c>
      <c r="E15692">
        <v>712082</v>
      </c>
    </row>
    <row r="15693" spans="1:5" hidden="1">
      <c r="A15693">
        <v>2014</v>
      </c>
      <c r="B15693" t="s">
        <v>106</v>
      </c>
      <c r="C15693" t="s">
        <v>23</v>
      </c>
      <c r="D15693" t="s">
        <v>26</v>
      </c>
      <c r="E15693">
        <v>0</v>
      </c>
    </row>
    <row r="15694" spans="1:5" hidden="1">
      <c r="A15694">
        <v>2014</v>
      </c>
      <c r="B15694" t="s">
        <v>106</v>
      </c>
      <c r="C15694" t="s">
        <v>23</v>
      </c>
      <c r="D15694" t="s">
        <v>30</v>
      </c>
      <c r="E15694">
        <v>312199</v>
      </c>
    </row>
    <row r="15695" spans="1:5" hidden="1">
      <c r="A15695">
        <v>2014</v>
      </c>
      <c r="B15695" t="s">
        <v>106</v>
      </c>
      <c r="C15695" t="s">
        <v>23</v>
      </c>
      <c r="D15695" t="s">
        <v>31</v>
      </c>
      <c r="E15695">
        <v>0</v>
      </c>
    </row>
    <row r="15696" spans="1:5" hidden="1">
      <c r="A15696">
        <v>2014</v>
      </c>
      <c r="B15696" t="s">
        <v>106</v>
      </c>
      <c r="C15696" t="s">
        <v>23</v>
      </c>
      <c r="D15696" t="s">
        <v>32</v>
      </c>
      <c r="E15696">
        <v>312199</v>
      </c>
    </row>
    <row r="15697" spans="1:5" hidden="1">
      <c r="A15697">
        <v>2014</v>
      </c>
      <c r="B15697" t="s">
        <v>106</v>
      </c>
      <c r="C15697" t="s">
        <v>23</v>
      </c>
      <c r="D15697" t="s">
        <v>33</v>
      </c>
      <c r="E15697">
        <v>260723</v>
      </c>
    </row>
    <row r="15698" spans="1:5" hidden="1">
      <c r="A15698">
        <v>2014</v>
      </c>
      <c r="B15698" t="s">
        <v>106</v>
      </c>
      <c r="C15698" t="s">
        <v>23</v>
      </c>
      <c r="D15698" t="s">
        <v>34</v>
      </c>
      <c r="E15698">
        <v>217924</v>
      </c>
    </row>
    <row r="15699" spans="1:5" hidden="1">
      <c r="A15699">
        <v>2014</v>
      </c>
      <c r="B15699" t="s">
        <v>106</v>
      </c>
      <c r="C15699" t="s">
        <v>23</v>
      </c>
      <c r="D15699" t="s">
        <v>35</v>
      </c>
      <c r="E15699">
        <v>323112</v>
      </c>
    </row>
    <row r="15700" spans="1:5" hidden="1">
      <c r="A15700">
        <v>2014</v>
      </c>
      <c r="B15700" t="s">
        <v>106</v>
      </c>
      <c r="C15700" t="s">
        <v>23</v>
      </c>
      <c r="D15700" t="s">
        <v>36</v>
      </c>
      <c r="E15700">
        <v>30977</v>
      </c>
    </row>
    <row r="15701" spans="1:5" hidden="1">
      <c r="A15701">
        <v>2014</v>
      </c>
      <c r="B15701" t="s">
        <v>106</v>
      </c>
      <c r="C15701" t="s">
        <v>23</v>
      </c>
      <c r="D15701" t="s">
        <v>37</v>
      </c>
      <c r="E15701">
        <v>30977</v>
      </c>
    </row>
    <row r="15702" spans="1:5" hidden="1">
      <c r="A15702">
        <v>2014</v>
      </c>
      <c r="B15702" t="s">
        <v>106</v>
      </c>
      <c r="C15702" t="s">
        <v>23</v>
      </c>
      <c r="D15702" t="s">
        <v>38</v>
      </c>
      <c r="E15702">
        <v>0</v>
      </c>
    </row>
    <row r="15703" spans="1:5" hidden="1">
      <c r="A15703">
        <v>2014</v>
      </c>
      <c r="B15703" t="s">
        <v>106</v>
      </c>
      <c r="C15703" t="s">
        <v>23</v>
      </c>
      <c r="D15703" t="s">
        <v>39</v>
      </c>
      <c r="E15703">
        <v>6676</v>
      </c>
    </row>
    <row r="15704" spans="1:5" hidden="1">
      <c r="A15704">
        <v>2014</v>
      </c>
      <c r="B15704" t="s">
        <v>106</v>
      </c>
      <c r="C15704" t="s">
        <v>23</v>
      </c>
      <c r="D15704" t="s">
        <v>40</v>
      </c>
      <c r="E15704">
        <v>5146</v>
      </c>
    </row>
    <row r="15705" spans="1:5" hidden="1">
      <c r="A15705">
        <v>2014</v>
      </c>
      <c r="B15705" t="s">
        <v>106</v>
      </c>
      <c r="C15705" t="s">
        <v>23</v>
      </c>
      <c r="D15705" t="s">
        <v>41</v>
      </c>
      <c r="E15705">
        <v>0</v>
      </c>
    </row>
    <row r="15706" spans="1:5" hidden="1">
      <c r="A15706">
        <v>2014</v>
      </c>
      <c r="B15706" t="s">
        <v>106</v>
      </c>
      <c r="C15706" t="s">
        <v>23</v>
      </c>
      <c r="D15706" t="s">
        <v>42</v>
      </c>
      <c r="E15706">
        <v>0</v>
      </c>
    </row>
    <row r="15707" spans="1:5" hidden="1">
      <c r="A15707">
        <v>2014</v>
      </c>
      <c r="B15707" t="s">
        <v>106</v>
      </c>
      <c r="C15707" t="s">
        <v>23</v>
      </c>
      <c r="D15707" t="s">
        <v>43</v>
      </c>
      <c r="E15707">
        <v>5146</v>
      </c>
    </row>
    <row r="15708" spans="1:5" hidden="1">
      <c r="A15708">
        <v>2014</v>
      </c>
      <c r="B15708" t="s">
        <v>106</v>
      </c>
      <c r="C15708" t="s">
        <v>23</v>
      </c>
      <c r="D15708" t="s">
        <v>44</v>
      </c>
      <c r="E15708">
        <v>0</v>
      </c>
    </row>
    <row r="15709" spans="1:5" hidden="1">
      <c r="A15709">
        <v>2014</v>
      </c>
      <c r="B15709" t="s">
        <v>106</v>
      </c>
      <c r="C15709" t="s">
        <v>23</v>
      </c>
      <c r="D15709" t="s">
        <v>45</v>
      </c>
      <c r="E15709">
        <v>8981</v>
      </c>
    </row>
    <row r="15710" spans="1:5" hidden="1">
      <c r="A15710">
        <v>2014</v>
      </c>
      <c r="B15710" t="s">
        <v>106</v>
      </c>
      <c r="C15710" t="s">
        <v>23</v>
      </c>
      <c r="D15710" t="s">
        <v>46</v>
      </c>
      <c r="E15710">
        <v>8981</v>
      </c>
    </row>
    <row r="15711" spans="1:5" hidden="1">
      <c r="A15711">
        <v>2014</v>
      </c>
      <c r="B15711" t="s">
        <v>106</v>
      </c>
      <c r="C15711" t="s">
        <v>23</v>
      </c>
      <c r="D15711" t="s">
        <v>47</v>
      </c>
      <c r="E15711">
        <v>0</v>
      </c>
    </row>
    <row r="15712" spans="1:5" hidden="1">
      <c r="A15712">
        <v>2014</v>
      </c>
      <c r="B15712" t="s">
        <v>106</v>
      </c>
      <c r="C15712" t="s">
        <v>23</v>
      </c>
      <c r="D15712" t="s">
        <v>48</v>
      </c>
      <c r="E15712">
        <v>96862</v>
      </c>
    </row>
    <row r="15713" spans="1:5" hidden="1">
      <c r="A15713">
        <v>2014</v>
      </c>
      <c r="B15713" t="s">
        <v>106</v>
      </c>
      <c r="C15713" t="s">
        <v>23</v>
      </c>
      <c r="D15713" t="s">
        <v>49</v>
      </c>
      <c r="E15713">
        <v>8574</v>
      </c>
    </row>
    <row r="15714" spans="1:5" hidden="1">
      <c r="A15714">
        <v>2014</v>
      </c>
      <c r="B15714" t="s">
        <v>106</v>
      </c>
      <c r="C15714" t="s">
        <v>23</v>
      </c>
      <c r="D15714" t="s">
        <v>50</v>
      </c>
      <c r="E15714">
        <v>8574</v>
      </c>
    </row>
    <row r="15715" spans="1:5" hidden="1">
      <c r="A15715">
        <v>2014</v>
      </c>
      <c r="B15715" t="s">
        <v>106</v>
      </c>
      <c r="C15715" t="s">
        <v>23</v>
      </c>
      <c r="D15715" t="s">
        <v>51</v>
      </c>
      <c r="E15715">
        <v>0</v>
      </c>
    </row>
    <row r="15716" spans="1:5" hidden="1">
      <c r="A15716">
        <v>2014</v>
      </c>
      <c r="B15716" t="s">
        <v>106</v>
      </c>
      <c r="C15716" t="s">
        <v>23</v>
      </c>
      <c r="D15716" t="s">
        <v>52</v>
      </c>
      <c r="E15716">
        <v>0</v>
      </c>
    </row>
    <row r="15717" spans="1:5" hidden="1">
      <c r="A15717">
        <v>2014</v>
      </c>
      <c r="B15717" t="s">
        <v>106</v>
      </c>
      <c r="C15717" t="s">
        <v>23</v>
      </c>
      <c r="D15717" t="s">
        <v>53</v>
      </c>
      <c r="E15717">
        <v>0</v>
      </c>
    </row>
    <row r="15718" spans="1:5" hidden="1">
      <c r="A15718">
        <v>2014</v>
      </c>
      <c r="B15718" t="s">
        <v>106</v>
      </c>
      <c r="C15718" t="s">
        <v>23</v>
      </c>
      <c r="D15718" t="s">
        <v>54</v>
      </c>
      <c r="E15718">
        <v>0</v>
      </c>
    </row>
    <row r="15719" spans="1:5" hidden="1">
      <c r="A15719">
        <v>2014</v>
      </c>
      <c r="B15719" t="s">
        <v>106</v>
      </c>
      <c r="C15719" t="s">
        <v>23</v>
      </c>
      <c r="D15719" t="s">
        <v>55</v>
      </c>
      <c r="E15719">
        <v>88287</v>
      </c>
    </row>
    <row r="15720" spans="1:5" hidden="1">
      <c r="A15720">
        <v>2014</v>
      </c>
      <c r="B15720" t="s">
        <v>106</v>
      </c>
      <c r="C15720" t="s">
        <v>23</v>
      </c>
      <c r="D15720" t="s">
        <v>59</v>
      </c>
      <c r="E15720">
        <v>757275</v>
      </c>
    </row>
    <row r="15721" spans="1:5" hidden="1">
      <c r="A15721">
        <v>2014</v>
      </c>
      <c r="B15721" t="s">
        <v>106</v>
      </c>
      <c r="C15721" t="s">
        <v>23</v>
      </c>
      <c r="D15721" t="s">
        <v>60</v>
      </c>
      <c r="E15721">
        <v>65</v>
      </c>
    </row>
    <row r="15722" spans="1:5" hidden="1">
      <c r="A15722">
        <v>2014</v>
      </c>
      <c r="B15722" t="s">
        <v>106</v>
      </c>
      <c r="C15722" t="s">
        <v>23</v>
      </c>
      <c r="D15722" t="s">
        <v>61</v>
      </c>
      <c r="E15722">
        <v>10391</v>
      </c>
    </row>
    <row r="15723" spans="1:5" hidden="1">
      <c r="A15723">
        <v>2014</v>
      </c>
      <c r="B15723" t="s">
        <v>106</v>
      </c>
      <c r="C15723" t="s">
        <v>23</v>
      </c>
      <c r="D15723" t="s">
        <v>62</v>
      </c>
      <c r="E15723">
        <v>99965</v>
      </c>
    </row>
    <row r="15724" spans="1:5" hidden="1">
      <c r="A15724">
        <v>2014</v>
      </c>
      <c r="B15724" t="s">
        <v>106</v>
      </c>
      <c r="C15724" t="s">
        <v>23</v>
      </c>
      <c r="D15724" t="s">
        <v>64</v>
      </c>
      <c r="E15724">
        <v>646854</v>
      </c>
    </row>
    <row r="15725" spans="1:5" hidden="1">
      <c r="A15725">
        <v>2014</v>
      </c>
      <c r="B15725" t="s">
        <v>106</v>
      </c>
      <c r="C15725" t="s">
        <v>23</v>
      </c>
      <c r="D15725" t="s">
        <v>66</v>
      </c>
      <c r="E15725">
        <v>0</v>
      </c>
    </row>
    <row r="15726" spans="1:5" hidden="1">
      <c r="A15726">
        <v>2014</v>
      </c>
      <c r="B15726" t="s">
        <v>106</v>
      </c>
      <c r="C15726" t="s">
        <v>23</v>
      </c>
      <c r="D15726" t="s">
        <v>67</v>
      </c>
      <c r="E15726">
        <v>706046</v>
      </c>
    </row>
    <row r="15727" spans="1:5" hidden="1">
      <c r="A15727">
        <v>2014</v>
      </c>
      <c r="B15727" t="s">
        <v>106</v>
      </c>
      <c r="C15727" t="s">
        <v>23</v>
      </c>
      <c r="D15727" t="s">
        <v>68</v>
      </c>
      <c r="E15727">
        <v>0</v>
      </c>
    </row>
    <row r="15728" spans="1:5" hidden="1">
      <c r="A15728">
        <v>2014</v>
      </c>
      <c r="B15728" t="s">
        <v>106</v>
      </c>
      <c r="C15728" t="s">
        <v>23</v>
      </c>
      <c r="D15728" t="s">
        <v>69</v>
      </c>
      <c r="E15728">
        <v>705728</v>
      </c>
    </row>
    <row r="15729" spans="1:5" hidden="1">
      <c r="A15729">
        <v>2014</v>
      </c>
      <c r="B15729" t="s">
        <v>106</v>
      </c>
      <c r="C15729" t="s">
        <v>23</v>
      </c>
      <c r="D15729" t="s">
        <v>70</v>
      </c>
      <c r="E15729">
        <v>318</v>
      </c>
    </row>
    <row r="15730" spans="1:5" hidden="1">
      <c r="A15730">
        <v>2014</v>
      </c>
      <c r="B15730" t="s">
        <v>106</v>
      </c>
      <c r="C15730" t="s">
        <v>23</v>
      </c>
      <c r="D15730" t="s">
        <v>71</v>
      </c>
      <c r="E15730">
        <v>1690</v>
      </c>
    </row>
    <row r="15731" spans="1:5" hidden="1">
      <c r="A15731">
        <v>2014</v>
      </c>
      <c r="B15731" t="s">
        <v>106</v>
      </c>
      <c r="C15731" t="s">
        <v>23</v>
      </c>
      <c r="D15731" t="s">
        <v>109</v>
      </c>
      <c r="E15731">
        <v>14488403</v>
      </c>
    </row>
    <row r="15732" spans="1:5" hidden="1">
      <c r="A15732">
        <v>2014</v>
      </c>
      <c r="B15732" t="s">
        <v>106</v>
      </c>
      <c r="C15732" t="s">
        <v>23</v>
      </c>
      <c r="D15732" t="s">
        <v>110</v>
      </c>
      <c r="E15732">
        <v>10326058</v>
      </c>
    </row>
    <row r="15733" spans="1:5" hidden="1">
      <c r="A15733">
        <v>2014</v>
      </c>
      <c r="B15733" t="s">
        <v>106</v>
      </c>
      <c r="C15733" t="s">
        <v>23</v>
      </c>
      <c r="D15733" t="s">
        <v>111</v>
      </c>
      <c r="E15733">
        <v>4162345</v>
      </c>
    </row>
    <row r="15734" spans="1:5" hidden="1">
      <c r="A15734">
        <v>2014</v>
      </c>
      <c r="B15734" t="s">
        <v>106</v>
      </c>
      <c r="C15734" t="s">
        <v>23</v>
      </c>
      <c r="D15734" t="s">
        <v>112</v>
      </c>
      <c r="E15734">
        <v>127626</v>
      </c>
    </row>
    <row r="15735" spans="1:5" hidden="1">
      <c r="A15735">
        <v>2014</v>
      </c>
      <c r="B15735" t="s">
        <v>106</v>
      </c>
      <c r="C15735" t="s">
        <v>81</v>
      </c>
      <c r="D15735" t="s">
        <v>24</v>
      </c>
      <c r="E15735">
        <v>49273</v>
      </c>
    </row>
    <row r="15736" spans="1:5" hidden="1">
      <c r="A15736">
        <v>2014</v>
      </c>
      <c r="B15736" t="s">
        <v>106</v>
      </c>
      <c r="C15736" t="s">
        <v>81</v>
      </c>
      <c r="D15736" t="s">
        <v>25</v>
      </c>
      <c r="E15736">
        <v>40699</v>
      </c>
    </row>
    <row r="15737" spans="1:5" hidden="1">
      <c r="A15737">
        <v>2014</v>
      </c>
      <c r="B15737" t="s">
        <v>106</v>
      </c>
      <c r="C15737" t="s">
        <v>81</v>
      </c>
      <c r="D15737" t="s">
        <v>26</v>
      </c>
      <c r="E15737">
        <v>8574</v>
      </c>
    </row>
    <row r="15738" spans="1:5" hidden="1">
      <c r="A15738">
        <v>2014</v>
      </c>
      <c r="B15738" t="s">
        <v>106</v>
      </c>
      <c r="C15738" t="s">
        <v>81</v>
      </c>
      <c r="D15738" t="s">
        <v>27</v>
      </c>
      <c r="E15738">
        <v>25723</v>
      </c>
    </row>
    <row r="15739" spans="1:5" hidden="1">
      <c r="A15739">
        <v>2014</v>
      </c>
      <c r="B15739" t="s">
        <v>106</v>
      </c>
      <c r="C15739" t="s">
        <v>81</v>
      </c>
      <c r="D15739" t="s">
        <v>28</v>
      </c>
      <c r="E15739">
        <v>35737</v>
      </c>
    </row>
    <row r="15740" spans="1:5" hidden="1">
      <c r="A15740">
        <v>2014</v>
      </c>
      <c r="B15740" t="s">
        <v>106</v>
      </c>
      <c r="C15740" t="s">
        <v>81</v>
      </c>
      <c r="D15740" t="s">
        <v>82</v>
      </c>
      <c r="E15740">
        <v>0</v>
      </c>
    </row>
    <row r="15741" spans="1:5" hidden="1">
      <c r="A15741">
        <v>2014</v>
      </c>
      <c r="B15741" t="s">
        <v>106</v>
      </c>
      <c r="C15741" t="s">
        <v>81</v>
      </c>
      <c r="D15741" t="s">
        <v>83</v>
      </c>
      <c r="E15741">
        <v>35737</v>
      </c>
    </row>
    <row r="15742" spans="1:5" hidden="1">
      <c r="A15742">
        <v>2014</v>
      </c>
      <c r="B15742" t="s">
        <v>106</v>
      </c>
      <c r="C15742" t="s">
        <v>81</v>
      </c>
      <c r="D15742" t="s">
        <v>84</v>
      </c>
      <c r="E15742">
        <v>0</v>
      </c>
    </row>
    <row r="15743" spans="1:5" hidden="1">
      <c r="A15743">
        <v>2014</v>
      </c>
      <c r="B15743" t="s">
        <v>106</v>
      </c>
      <c r="C15743" t="s">
        <v>81</v>
      </c>
      <c r="D15743" t="s">
        <v>29</v>
      </c>
      <c r="E15743">
        <v>-10013</v>
      </c>
    </row>
    <row r="15744" spans="1:5" hidden="1">
      <c r="A15744">
        <v>2014</v>
      </c>
      <c r="B15744" t="s">
        <v>106</v>
      </c>
      <c r="C15744" t="s">
        <v>81</v>
      </c>
      <c r="D15744" t="s">
        <v>33</v>
      </c>
      <c r="E15744">
        <v>1182662</v>
      </c>
    </row>
    <row r="15745" spans="1:5" hidden="1">
      <c r="A15745">
        <v>2014</v>
      </c>
      <c r="B15745" t="s">
        <v>106</v>
      </c>
      <c r="C15745" t="s">
        <v>81</v>
      </c>
      <c r="D15745" t="s">
        <v>34</v>
      </c>
      <c r="E15745">
        <v>435244</v>
      </c>
    </row>
    <row r="15746" spans="1:5" hidden="1">
      <c r="A15746">
        <v>2014</v>
      </c>
      <c r="B15746" t="s">
        <v>106</v>
      </c>
      <c r="C15746" t="s">
        <v>81</v>
      </c>
      <c r="D15746" t="s">
        <v>35</v>
      </c>
      <c r="E15746">
        <v>480876</v>
      </c>
    </row>
    <row r="15747" spans="1:5" hidden="1">
      <c r="A15747">
        <v>2014</v>
      </c>
      <c r="B15747" t="s">
        <v>106</v>
      </c>
      <c r="C15747" t="s">
        <v>81</v>
      </c>
      <c r="D15747" t="s">
        <v>36</v>
      </c>
      <c r="E15747">
        <v>516709</v>
      </c>
    </row>
    <row r="15748" spans="1:5" hidden="1">
      <c r="A15748">
        <v>2014</v>
      </c>
      <c r="B15748" t="s">
        <v>106</v>
      </c>
      <c r="C15748" t="s">
        <v>81</v>
      </c>
      <c r="D15748" t="s">
        <v>37</v>
      </c>
      <c r="E15748">
        <v>516709</v>
      </c>
    </row>
    <row r="15749" spans="1:5" hidden="1">
      <c r="A15749">
        <v>2014</v>
      </c>
      <c r="B15749" t="s">
        <v>106</v>
      </c>
      <c r="C15749" t="s">
        <v>81</v>
      </c>
      <c r="D15749" t="s">
        <v>38</v>
      </c>
      <c r="E15749">
        <v>0</v>
      </c>
    </row>
    <row r="15750" spans="1:5" hidden="1">
      <c r="A15750">
        <v>2014</v>
      </c>
      <c r="B15750" t="s">
        <v>106</v>
      </c>
      <c r="C15750" t="s">
        <v>81</v>
      </c>
      <c r="D15750" t="s">
        <v>39</v>
      </c>
      <c r="E15750">
        <v>230687</v>
      </c>
    </row>
    <row r="15751" spans="1:5" hidden="1">
      <c r="A15751">
        <v>2014</v>
      </c>
      <c r="B15751" t="s">
        <v>106</v>
      </c>
      <c r="C15751" t="s">
        <v>81</v>
      </c>
      <c r="D15751" t="s">
        <v>40</v>
      </c>
      <c r="E15751">
        <v>23</v>
      </c>
    </row>
    <row r="15752" spans="1:5" hidden="1">
      <c r="A15752">
        <v>2014</v>
      </c>
      <c r="B15752" t="s">
        <v>106</v>
      </c>
      <c r="C15752" t="s">
        <v>81</v>
      </c>
      <c r="D15752" t="s">
        <v>41</v>
      </c>
      <c r="E15752">
        <v>0</v>
      </c>
    </row>
    <row r="15753" spans="1:5" hidden="1">
      <c r="A15753">
        <v>2014</v>
      </c>
      <c r="B15753" t="s">
        <v>106</v>
      </c>
      <c r="C15753" t="s">
        <v>81</v>
      </c>
      <c r="D15753" t="s">
        <v>42</v>
      </c>
      <c r="E15753">
        <v>0</v>
      </c>
    </row>
    <row r="15754" spans="1:5" hidden="1">
      <c r="A15754">
        <v>2014</v>
      </c>
      <c r="B15754" t="s">
        <v>106</v>
      </c>
      <c r="C15754" t="s">
        <v>81</v>
      </c>
      <c r="D15754" t="s">
        <v>43</v>
      </c>
      <c r="E15754">
        <v>23</v>
      </c>
    </row>
    <row r="15755" spans="1:5" hidden="1">
      <c r="A15755">
        <v>2014</v>
      </c>
      <c r="B15755" t="s">
        <v>106</v>
      </c>
      <c r="C15755" t="s">
        <v>81</v>
      </c>
      <c r="D15755" t="s">
        <v>44</v>
      </c>
      <c r="E15755">
        <v>0</v>
      </c>
    </row>
    <row r="15756" spans="1:5" hidden="1">
      <c r="A15756">
        <v>2014</v>
      </c>
      <c r="B15756" t="s">
        <v>106</v>
      </c>
      <c r="C15756" t="s">
        <v>81</v>
      </c>
      <c r="D15756" t="s">
        <v>45</v>
      </c>
      <c r="E15756">
        <v>670</v>
      </c>
    </row>
    <row r="15757" spans="1:5" hidden="1">
      <c r="A15757">
        <v>2014</v>
      </c>
      <c r="B15757" t="s">
        <v>106</v>
      </c>
      <c r="C15757" t="s">
        <v>81</v>
      </c>
      <c r="D15757" t="s">
        <v>46</v>
      </c>
      <c r="E15757">
        <v>0</v>
      </c>
    </row>
    <row r="15758" spans="1:5" hidden="1">
      <c r="A15758">
        <v>2014</v>
      </c>
      <c r="B15758" t="s">
        <v>106</v>
      </c>
      <c r="C15758" t="s">
        <v>81</v>
      </c>
      <c r="D15758" t="s">
        <v>47</v>
      </c>
      <c r="E15758">
        <v>670</v>
      </c>
    </row>
    <row r="15759" spans="1:5" hidden="1">
      <c r="A15759">
        <v>2014</v>
      </c>
      <c r="B15759" t="s">
        <v>106</v>
      </c>
      <c r="C15759" t="s">
        <v>81</v>
      </c>
      <c r="D15759" t="s">
        <v>48</v>
      </c>
      <c r="E15759">
        <v>21565</v>
      </c>
    </row>
    <row r="15760" spans="1:5" hidden="1">
      <c r="A15760">
        <v>2014</v>
      </c>
      <c r="B15760" t="s">
        <v>106</v>
      </c>
      <c r="C15760" t="s">
        <v>81</v>
      </c>
      <c r="D15760" t="s">
        <v>49</v>
      </c>
      <c r="E15760">
        <v>1876</v>
      </c>
    </row>
    <row r="15761" spans="1:5" hidden="1">
      <c r="A15761">
        <v>2014</v>
      </c>
      <c r="B15761" t="s">
        <v>106</v>
      </c>
      <c r="C15761" t="s">
        <v>81</v>
      </c>
      <c r="D15761" t="s">
        <v>50</v>
      </c>
      <c r="E15761">
        <v>0</v>
      </c>
    </row>
    <row r="15762" spans="1:5" hidden="1">
      <c r="A15762">
        <v>2014</v>
      </c>
      <c r="B15762" t="s">
        <v>106</v>
      </c>
      <c r="C15762" t="s">
        <v>81</v>
      </c>
      <c r="D15762" t="s">
        <v>51</v>
      </c>
      <c r="E15762">
        <v>0</v>
      </c>
    </row>
    <row r="15763" spans="1:5" hidden="1">
      <c r="A15763">
        <v>2014</v>
      </c>
      <c r="B15763" t="s">
        <v>106</v>
      </c>
      <c r="C15763" t="s">
        <v>81</v>
      </c>
      <c r="D15763" t="s">
        <v>52</v>
      </c>
      <c r="E15763">
        <v>1876</v>
      </c>
    </row>
    <row r="15764" spans="1:5" hidden="1">
      <c r="A15764">
        <v>2014</v>
      </c>
      <c r="B15764" t="s">
        <v>106</v>
      </c>
      <c r="C15764" t="s">
        <v>81</v>
      </c>
      <c r="D15764" t="s">
        <v>53</v>
      </c>
      <c r="E15764">
        <v>0</v>
      </c>
    </row>
    <row r="15765" spans="1:5" hidden="1">
      <c r="A15765">
        <v>2014</v>
      </c>
      <c r="B15765" t="s">
        <v>106</v>
      </c>
      <c r="C15765" t="s">
        <v>81</v>
      </c>
      <c r="D15765" t="s">
        <v>54</v>
      </c>
      <c r="E15765">
        <v>0</v>
      </c>
    </row>
    <row r="15766" spans="1:5" hidden="1">
      <c r="A15766">
        <v>2014</v>
      </c>
      <c r="B15766" t="s">
        <v>106</v>
      </c>
      <c r="C15766" t="s">
        <v>81</v>
      </c>
      <c r="D15766" t="s">
        <v>55</v>
      </c>
      <c r="E15766">
        <v>19689</v>
      </c>
    </row>
    <row r="15767" spans="1:5" hidden="1">
      <c r="A15767">
        <v>2014</v>
      </c>
      <c r="B15767" t="s">
        <v>106</v>
      </c>
      <c r="C15767" t="s">
        <v>81</v>
      </c>
      <c r="D15767" t="s">
        <v>59</v>
      </c>
      <c r="E15767">
        <v>542227</v>
      </c>
    </row>
    <row r="15768" spans="1:5" hidden="1">
      <c r="A15768">
        <v>2014</v>
      </c>
      <c r="B15768" t="s">
        <v>106</v>
      </c>
      <c r="C15768" t="s">
        <v>81</v>
      </c>
      <c r="D15768" t="s">
        <v>60</v>
      </c>
      <c r="E15768">
        <v>13062</v>
      </c>
    </row>
    <row r="15769" spans="1:5" hidden="1">
      <c r="A15769">
        <v>2014</v>
      </c>
      <c r="B15769" t="s">
        <v>106</v>
      </c>
      <c r="C15769" t="s">
        <v>81</v>
      </c>
      <c r="D15769" t="s">
        <v>61</v>
      </c>
      <c r="E15769">
        <v>65</v>
      </c>
    </row>
    <row r="15770" spans="1:5" hidden="1">
      <c r="A15770">
        <v>2014</v>
      </c>
      <c r="B15770" t="s">
        <v>106</v>
      </c>
      <c r="C15770" t="s">
        <v>81</v>
      </c>
      <c r="D15770" t="s">
        <v>62</v>
      </c>
      <c r="E15770">
        <v>37046</v>
      </c>
    </row>
    <row r="15771" spans="1:5" hidden="1">
      <c r="A15771">
        <v>2014</v>
      </c>
      <c r="B15771" t="s">
        <v>106</v>
      </c>
      <c r="C15771" t="s">
        <v>81</v>
      </c>
      <c r="D15771" t="s">
        <v>64</v>
      </c>
      <c r="E15771">
        <v>257979</v>
      </c>
    </row>
    <row r="15772" spans="1:5" hidden="1">
      <c r="A15772">
        <v>2014</v>
      </c>
      <c r="B15772" t="s">
        <v>106</v>
      </c>
      <c r="C15772" t="s">
        <v>81</v>
      </c>
      <c r="D15772" t="s">
        <v>65</v>
      </c>
      <c r="E15772">
        <v>234076</v>
      </c>
    </row>
    <row r="15773" spans="1:5" hidden="1">
      <c r="A15773">
        <v>2014</v>
      </c>
      <c r="B15773" t="s">
        <v>106</v>
      </c>
      <c r="C15773" t="s">
        <v>81</v>
      </c>
      <c r="D15773" t="s">
        <v>66</v>
      </c>
      <c r="E15773">
        <v>0</v>
      </c>
    </row>
    <row r="15774" spans="1:5" hidden="1">
      <c r="A15774">
        <v>2014</v>
      </c>
      <c r="B15774" t="s">
        <v>106</v>
      </c>
      <c r="C15774" t="s">
        <v>81</v>
      </c>
      <c r="D15774" t="s">
        <v>67</v>
      </c>
      <c r="E15774">
        <v>4417</v>
      </c>
    </row>
    <row r="15775" spans="1:5" hidden="1">
      <c r="A15775">
        <v>2014</v>
      </c>
      <c r="B15775" t="s">
        <v>106</v>
      </c>
      <c r="C15775" t="s">
        <v>81</v>
      </c>
      <c r="D15775" t="s">
        <v>68</v>
      </c>
      <c r="E15775">
        <v>0</v>
      </c>
    </row>
    <row r="15776" spans="1:5" hidden="1">
      <c r="A15776">
        <v>2014</v>
      </c>
      <c r="B15776" t="s">
        <v>106</v>
      </c>
      <c r="C15776" t="s">
        <v>81</v>
      </c>
      <c r="D15776" t="s">
        <v>69</v>
      </c>
      <c r="E15776">
        <v>0</v>
      </c>
    </row>
    <row r="15777" spans="1:6" hidden="1">
      <c r="A15777">
        <v>2014</v>
      </c>
      <c r="B15777" t="s">
        <v>106</v>
      </c>
      <c r="C15777" t="s">
        <v>81</v>
      </c>
      <c r="D15777" t="s">
        <v>70</v>
      </c>
      <c r="E15777">
        <v>4417</v>
      </c>
    </row>
    <row r="15778" spans="1:6" hidden="1">
      <c r="A15778">
        <v>2014</v>
      </c>
      <c r="B15778" t="s">
        <v>106</v>
      </c>
      <c r="C15778" t="s">
        <v>81</v>
      </c>
      <c r="D15778" t="s">
        <v>113</v>
      </c>
      <c r="E15778">
        <v>15148883</v>
      </c>
    </row>
    <row r="15779" spans="1:6" hidden="1">
      <c r="A15779">
        <v>2014</v>
      </c>
      <c r="B15779" t="s">
        <v>106</v>
      </c>
      <c r="C15779" t="s">
        <v>81</v>
      </c>
      <c r="D15779" t="s">
        <v>114</v>
      </c>
      <c r="E15779">
        <v>13017687</v>
      </c>
    </row>
    <row r="15780" spans="1:6" hidden="1">
      <c r="A15780">
        <v>2014</v>
      </c>
      <c r="B15780" t="s">
        <v>106</v>
      </c>
      <c r="C15780" t="s">
        <v>81</v>
      </c>
      <c r="D15780" t="s">
        <v>115</v>
      </c>
      <c r="E15780">
        <v>2131196</v>
      </c>
    </row>
    <row r="15781" spans="1:6" hidden="1">
      <c r="A15781">
        <v>2014</v>
      </c>
      <c r="B15781" t="s">
        <v>106</v>
      </c>
      <c r="C15781" t="s">
        <v>81</v>
      </c>
      <c r="D15781" t="s">
        <v>116</v>
      </c>
      <c r="E15781">
        <v>79982</v>
      </c>
    </row>
    <row r="15782" spans="1:6">
      <c r="A15782">
        <v>2015</v>
      </c>
      <c r="B15782" t="s">
        <v>6</v>
      </c>
      <c r="C15782" t="s">
        <v>7</v>
      </c>
      <c r="D15782" t="s">
        <v>263</v>
      </c>
      <c r="E15782">
        <v>2510</v>
      </c>
    </row>
    <row r="15783" spans="1:6">
      <c r="A15783">
        <v>2015</v>
      </c>
      <c r="B15783" t="s">
        <v>6</v>
      </c>
      <c r="C15783" t="s">
        <v>7</v>
      </c>
      <c r="D15783" t="s">
        <v>8</v>
      </c>
      <c r="E15783">
        <v>889000</v>
      </c>
    </row>
    <row r="15784" spans="1:6">
      <c r="A15784">
        <v>2015</v>
      </c>
      <c r="B15784" t="s">
        <v>6</v>
      </c>
      <c r="C15784" t="s">
        <v>7</v>
      </c>
      <c r="D15784" t="s">
        <v>9</v>
      </c>
      <c r="E15784">
        <v>1690648</v>
      </c>
    </row>
    <row r="15785" spans="1:6">
      <c r="A15785">
        <v>2015</v>
      </c>
      <c r="B15785" t="s">
        <v>6</v>
      </c>
      <c r="C15785" t="s">
        <v>10</v>
      </c>
      <c r="D15785" t="s">
        <v>11</v>
      </c>
      <c r="E15785">
        <v>1788388</v>
      </c>
    </row>
    <row r="15786" spans="1:6">
      <c r="A15786">
        <v>2015</v>
      </c>
      <c r="B15786" t="s">
        <v>6</v>
      </c>
      <c r="C15786" t="s">
        <v>10</v>
      </c>
      <c r="D15786" t="s">
        <v>12</v>
      </c>
      <c r="E15786">
        <v>23744264</v>
      </c>
    </row>
    <row r="15787" spans="1:6">
      <c r="A15787">
        <v>2015</v>
      </c>
      <c r="B15787" t="s">
        <v>6</v>
      </c>
      <c r="C15787" t="s">
        <v>10</v>
      </c>
      <c r="D15787" t="s">
        <v>13</v>
      </c>
      <c r="E15787">
        <v>19131866</v>
      </c>
    </row>
    <row r="15788" spans="1:6">
      <c r="A15788">
        <v>2015</v>
      </c>
      <c r="B15788" t="s">
        <v>6</v>
      </c>
      <c r="C15788" t="s">
        <v>10</v>
      </c>
      <c r="D15788" t="s">
        <v>14</v>
      </c>
      <c r="E15788">
        <v>10009498</v>
      </c>
    </row>
    <row r="15789" spans="1:6">
      <c r="A15789">
        <v>2015</v>
      </c>
      <c r="B15789" t="s">
        <v>6</v>
      </c>
      <c r="C15789" t="s">
        <v>10</v>
      </c>
      <c r="D15789" t="s">
        <v>15</v>
      </c>
      <c r="E15789">
        <v>8767259</v>
      </c>
    </row>
    <row r="15790" spans="1:6">
      <c r="A15790">
        <v>2015</v>
      </c>
      <c r="B15790" t="s">
        <v>6</v>
      </c>
      <c r="C15790" t="s">
        <v>10</v>
      </c>
      <c r="D15790" t="s">
        <v>16</v>
      </c>
      <c r="E15790">
        <v>1242239</v>
      </c>
    </row>
    <row r="15791" spans="1:6">
      <c r="A15791">
        <v>2015</v>
      </c>
      <c r="B15791" t="s">
        <v>6</v>
      </c>
      <c r="C15791" t="s">
        <v>10</v>
      </c>
      <c r="D15791" t="s">
        <v>17</v>
      </c>
      <c r="E15791">
        <v>0</v>
      </c>
      <c r="F15791">
        <v>20</v>
      </c>
    </row>
    <row r="15792" spans="1:6">
      <c r="A15792">
        <v>2015</v>
      </c>
      <c r="B15792" t="s">
        <v>6</v>
      </c>
      <c r="C15792" t="s">
        <v>10</v>
      </c>
      <c r="D15792" t="s">
        <v>18</v>
      </c>
      <c r="E15792">
        <v>23622669</v>
      </c>
    </row>
    <row r="15793" spans="1:5">
      <c r="A15793">
        <v>2015</v>
      </c>
      <c r="B15793" t="s">
        <v>6</v>
      </c>
      <c r="C15793" t="s">
        <v>10</v>
      </c>
      <c r="D15793" t="s">
        <v>19</v>
      </c>
      <c r="E15793">
        <v>24001420</v>
      </c>
    </row>
    <row r="15794" spans="1:5">
      <c r="A15794">
        <v>2015</v>
      </c>
      <c r="B15794" t="s">
        <v>6</v>
      </c>
      <c r="C15794" t="s">
        <v>10</v>
      </c>
      <c r="D15794" t="s">
        <v>20</v>
      </c>
      <c r="E15794">
        <v>24001420</v>
      </c>
    </row>
    <row r="15795" spans="1:5">
      <c r="A15795">
        <v>2015</v>
      </c>
      <c r="B15795" t="s">
        <v>6</v>
      </c>
      <c r="C15795" t="s">
        <v>10</v>
      </c>
      <c r="D15795" t="s">
        <v>21</v>
      </c>
      <c r="E15795">
        <v>5709039</v>
      </c>
    </row>
    <row r="15796" spans="1:5">
      <c r="A15796">
        <v>2015</v>
      </c>
      <c r="B15796" t="s">
        <v>6</v>
      </c>
      <c r="C15796" t="s">
        <v>10</v>
      </c>
      <c r="D15796" t="s">
        <v>22</v>
      </c>
      <c r="E15796">
        <v>666510</v>
      </c>
    </row>
    <row r="15797" spans="1:5">
      <c r="A15797">
        <v>2015</v>
      </c>
      <c r="B15797" t="s">
        <v>6</v>
      </c>
      <c r="C15797" t="s">
        <v>23</v>
      </c>
      <c r="D15797" t="s">
        <v>24</v>
      </c>
      <c r="E15797">
        <v>10893711</v>
      </c>
    </row>
    <row r="15798" spans="1:5">
      <c r="A15798">
        <v>2015</v>
      </c>
      <c r="B15798" t="s">
        <v>6</v>
      </c>
      <c r="C15798" t="s">
        <v>23</v>
      </c>
      <c r="D15798" t="s">
        <v>25</v>
      </c>
      <c r="E15798">
        <v>9073864</v>
      </c>
    </row>
    <row r="15799" spans="1:5">
      <c r="A15799">
        <v>2015</v>
      </c>
      <c r="B15799" t="s">
        <v>6</v>
      </c>
      <c r="C15799" t="s">
        <v>23</v>
      </c>
      <c r="D15799" t="s">
        <v>26</v>
      </c>
      <c r="E15799">
        <v>1819847</v>
      </c>
    </row>
    <row r="15800" spans="1:5">
      <c r="A15800">
        <v>2015</v>
      </c>
      <c r="B15800" t="s">
        <v>6</v>
      </c>
      <c r="C15800" t="s">
        <v>23</v>
      </c>
      <c r="D15800" t="s">
        <v>27</v>
      </c>
      <c r="E15800">
        <v>3402419</v>
      </c>
    </row>
    <row r="15801" spans="1:5">
      <c r="A15801">
        <v>2015</v>
      </c>
      <c r="B15801" t="s">
        <v>6</v>
      </c>
      <c r="C15801" t="s">
        <v>23</v>
      </c>
      <c r="D15801" t="s">
        <v>28</v>
      </c>
      <c r="E15801">
        <v>3055733</v>
      </c>
    </row>
    <row r="15802" spans="1:5">
      <c r="A15802">
        <v>2015</v>
      </c>
      <c r="B15802" t="s">
        <v>6</v>
      </c>
      <c r="C15802" t="s">
        <v>23</v>
      </c>
      <c r="D15802" t="s">
        <v>29</v>
      </c>
      <c r="E15802">
        <v>346685</v>
      </c>
    </row>
    <row r="15803" spans="1:5">
      <c r="A15803">
        <v>2015</v>
      </c>
      <c r="B15803" t="s">
        <v>6</v>
      </c>
      <c r="C15803" t="s">
        <v>23</v>
      </c>
      <c r="D15803" t="s">
        <v>30</v>
      </c>
      <c r="E15803">
        <v>296430</v>
      </c>
    </row>
    <row r="15804" spans="1:5">
      <c r="A15804">
        <v>2015</v>
      </c>
      <c r="B15804" t="s">
        <v>6</v>
      </c>
      <c r="C15804" t="s">
        <v>23</v>
      </c>
      <c r="D15804" t="s">
        <v>31</v>
      </c>
      <c r="E15804">
        <v>79964</v>
      </c>
    </row>
    <row r="15805" spans="1:5">
      <c r="A15805">
        <v>2015</v>
      </c>
      <c r="B15805" t="s">
        <v>6</v>
      </c>
      <c r="C15805" t="s">
        <v>23</v>
      </c>
      <c r="D15805" t="s">
        <v>32</v>
      </c>
      <c r="E15805">
        <v>216466</v>
      </c>
    </row>
    <row r="15806" spans="1:5">
      <c r="A15806">
        <v>2015</v>
      </c>
      <c r="B15806" t="s">
        <v>6</v>
      </c>
      <c r="C15806" t="s">
        <v>23</v>
      </c>
      <c r="D15806" t="s">
        <v>33</v>
      </c>
      <c r="E15806">
        <v>3664313</v>
      </c>
    </row>
    <row r="15807" spans="1:5">
      <c r="A15807">
        <v>2015</v>
      </c>
      <c r="B15807" t="s">
        <v>6</v>
      </c>
      <c r="C15807" t="s">
        <v>23</v>
      </c>
      <c r="D15807" t="s">
        <v>34</v>
      </c>
      <c r="E15807">
        <v>1141202</v>
      </c>
    </row>
    <row r="15808" spans="1:5">
      <c r="A15808">
        <v>2015</v>
      </c>
      <c r="B15808" t="s">
        <v>6</v>
      </c>
      <c r="C15808" t="s">
        <v>23</v>
      </c>
      <c r="D15808" t="s">
        <v>35</v>
      </c>
      <c r="E15808">
        <v>1330807</v>
      </c>
    </row>
    <row r="15809" spans="1:5">
      <c r="A15809">
        <v>2015</v>
      </c>
      <c r="B15809" t="s">
        <v>6</v>
      </c>
      <c r="C15809" t="s">
        <v>23</v>
      </c>
      <c r="D15809" t="s">
        <v>36</v>
      </c>
      <c r="E15809">
        <v>1884566</v>
      </c>
    </row>
    <row r="15810" spans="1:5">
      <c r="A15810">
        <v>2015</v>
      </c>
      <c r="B15810" t="s">
        <v>6</v>
      </c>
      <c r="C15810" t="s">
        <v>23</v>
      </c>
      <c r="D15810" t="s">
        <v>37</v>
      </c>
      <c r="E15810">
        <v>1197567</v>
      </c>
    </row>
    <row r="15811" spans="1:5">
      <c r="A15811">
        <v>2015</v>
      </c>
      <c r="B15811" t="s">
        <v>6</v>
      </c>
      <c r="C15811" t="s">
        <v>23</v>
      </c>
      <c r="D15811" t="s">
        <v>38</v>
      </c>
      <c r="E15811">
        <v>686999</v>
      </c>
    </row>
    <row r="15812" spans="1:5">
      <c r="A15812">
        <v>2015</v>
      </c>
      <c r="B15812" t="s">
        <v>6</v>
      </c>
      <c r="C15812" t="s">
        <v>23</v>
      </c>
      <c r="D15812" t="s">
        <v>39</v>
      </c>
      <c r="E15812">
        <v>432316</v>
      </c>
    </row>
    <row r="15813" spans="1:5">
      <c r="A15813">
        <v>2015</v>
      </c>
      <c r="B15813" t="s">
        <v>6</v>
      </c>
      <c r="C15813" t="s">
        <v>23</v>
      </c>
      <c r="D15813" t="s">
        <v>40</v>
      </c>
      <c r="E15813">
        <v>127726</v>
      </c>
    </row>
    <row r="15814" spans="1:5">
      <c r="A15814">
        <v>2015</v>
      </c>
      <c r="B15814" t="s">
        <v>6</v>
      </c>
      <c r="C15814" t="s">
        <v>23</v>
      </c>
      <c r="D15814" t="s">
        <v>41</v>
      </c>
      <c r="E15814">
        <v>7110</v>
      </c>
    </row>
    <row r="15815" spans="1:5">
      <c r="A15815">
        <v>2015</v>
      </c>
      <c r="B15815" t="s">
        <v>6</v>
      </c>
      <c r="C15815" t="s">
        <v>23</v>
      </c>
      <c r="D15815" t="s">
        <v>42</v>
      </c>
      <c r="E15815">
        <v>39271</v>
      </c>
    </row>
    <row r="15816" spans="1:5">
      <c r="A15816">
        <v>2015</v>
      </c>
      <c r="B15816" t="s">
        <v>6</v>
      </c>
      <c r="C15816" t="s">
        <v>23</v>
      </c>
      <c r="D15816" t="s">
        <v>43</v>
      </c>
      <c r="E15816">
        <v>81345</v>
      </c>
    </row>
    <row r="15817" spans="1:5">
      <c r="A15817">
        <v>2015</v>
      </c>
      <c r="B15817" t="s">
        <v>6</v>
      </c>
      <c r="C15817" t="s">
        <v>23</v>
      </c>
      <c r="D15817" t="s">
        <v>44</v>
      </c>
      <c r="E15817">
        <v>78503</v>
      </c>
    </row>
    <row r="15818" spans="1:5">
      <c r="A15818">
        <v>2015</v>
      </c>
      <c r="B15818" t="s">
        <v>6</v>
      </c>
      <c r="C15818" t="s">
        <v>23</v>
      </c>
      <c r="D15818" t="s">
        <v>45</v>
      </c>
      <c r="E15818">
        <v>1878176</v>
      </c>
    </row>
    <row r="15819" spans="1:5">
      <c r="A15819">
        <v>2015</v>
      </c>
      <c r="B15819" t="s">
        <v>6</v>
      </c>
      <c r="C15819" t="s">
        <v>23</v>
      </c>
      <c r="D15819" t="s">
        <v>46</v>
      </c>
      <c r="E15819">
        <v>1822861</v>
      </c>
    </row>
    <row r="15820" spans="1:5">
      <c r="A15820">
        <v>2015</v>
      </c>
      <c r="B15820" t="s">
        <v>6</v>
      </c>
      <c r="C15820" t="s">
        <v>23</v>
      </c>
      <c r="D15820" t="s">
        <v>47</v>
      </c>
      <c r="E15820">
        <v>55315</v>
      </c>
    </row>
    <row r="15821" spans="1:5">
      <c r="A15821">
        <v>2015</v>
      </c>
      <c r="B15821" t="s">
        <v>6</v>
      </c>
      <c r="C15821" t="s">
        <v>23</v>
      </c>
      <c r="D15821" t="s">
        <v>48</v>
      </c>
      <c r="E15821">
        <v>7431715</v>
      </c>
    </row>
    <row r="15822" spans="1:5">
      <c r="A15822">
        <v>2015</v>
      </c>
      <c r="B15822" t="s">
        <v>6</v>
      </c>
      <c r="C15822" t="s">
        <v>23</v>
      </c>
      <c r="D15822" t="s">
        <v>49</v>
      </c>
      <c r="E15822">
        <v>2508314</v>
      </c>
    </row>
    <row r="15823" spans="1:5">
      <c r="A15823">
        <v>2015</v>
      </c>
      <c r="B15823" t="s">
        <v>6</v>
      </c>
      <c r="C15823" t="s">
        <v>23</v>
      </c>
      <c r="D15823" t="s">
        <v>50</v>
      </c>
      <c r="E15823">
        <v>1658767</v>
      </c>
    </row>
    <row r="15824" spans="1:5">
      <c r="A15824">
        <v>2015</v>
      </c>
      <c r="B15824" t="s">
        <v>6</v>
      </c>
      <c r="C15824" t="s">
        <v>23</v>
      </c>
      <c r="D15824" t="s">
        <v>51</v>
      </c>
      <c r="E15824">
        <v>151397</v>
      </c>
    </row>
    <row r="15825" spans="1:5">
      <c r="A15825">
        <v>2015</v>
      </c>
      <c r="B15825" t="s">
        <v>6</v>
      </c>
      <c r="C15825" t="s">
        <v>23</v>
      </c>
      <c r="D15825" t="s">
        <v>52</v>
      </c>
      <c r="E15825">
        <v>693752</v>
      </c>
    </row>
    <row r="15826" spans="1:5">
      <c r="A15826">
        <v>2015</v>
      </c>
      <c r="B15826" t="s">
        <v>6</v>
      </c>
      <c r="C15826" t="s">
        <v>23</v>
      </c>
      <c r="D15826" t="s">
        <v>53</v>
      </c>
      <c r="E15826">
        <v>39271</v>
      </c>
    </row>
    <row r="15827" spans="1:5">
      <c r="A15827">
        <v>2015</v>
      </c>
      <c r="B15827" t="s">
        <v>6</v>
      </c>
      <c r="C15827" t="s">
        <v>23</v>
      </c>
      <c r="D15827" t="s">
        <v>54</v>
      </c>
      <c r="E15827">
        <v>34873</v>
      </c>
    </row>
    <row r="15828" spans="1:5">
      <c r="A15828">
        <v>2015</v>
      </c>
      <c r="B15828" t="s">
        <v>6</v>
      </c>
      <c r="C15828" t="s">
        <v>23</v>
      </c>
      <c r="D15828" t="s">
        <v>55</v>
      </c>
      <c r="E15828">
        <v>2655317</v>
      </c>
    </row>
    <row r="15829" spans="1:5">
      <c r="A15829">
        <v>2015</v>
      </c>
      <c r="B15829" t="s">
        <v>6</v>
      </c>
      <c r="C15829" t="s">
        <v>23</v>
      </c>
      <c r="D15829" t="s">
        <v>56</v>
      </c>
      <c r="E15829">
        <v>2268084</v>
      </c>
    </row>
    <row r="15830" spans="1:5">
      <c r="A15830">
        <v>2015</v>
      </c>
      <c r="B15830" t="s">
        <v>6</v>
      </c>
      <c r="C15830" t="s">
        <v>23</v>
      </c>
      <c r="D15830" t="s">
        <v>57</v>
      </c>
      <c r="E15830">
        <v>1896549</v>
      </c>
    </row>
    <row r="15831" spans="1:5">
      <c r="A15831">
        <v>2015</v>
      </c>
      <c r="B15831" t="s">
        <v>6</v>
      </c>
      <c r="C15831" t="s">
        <v>23</v>
      </c>
      <c r="D15831" t="s">
        <v>58</v>
      </c>
      <c r="E15831">
        <v>371535</v>
      </c>
    </row>
    <row r="15832" spans="1:5">
      <c r="A15832">
        <v>2015</v>
      </c>
      <c r="B15832" t="s">
        <v>6</v>
      </c>
      <c r="C15832" t="s">
        <v>23</v>
      </c>
      <c r="D15832" t="s">
        <v>59</v>
      </c>
      <c r="E15832">
        <v>1771721</v>
      </c>
    </row>
    <row r="15833" spans="1:5">
      <c r="A15833">
        <v>2015</v>
      </c>
      <c r="B15833" t="s">
        <v>6</v>
      </c>
      <c r="C15833" t="s">
        <v>23</v>
      </c>
      <c r="D15833" t="s">
        <v>60</v>
      </c>
      <c r="E15833">
        <v>178858</v>
      </c>
    </row>
    <row r="15834" spans="1:5">
      <c r="A15834">
        <v>2015</v>
      </c>
      <c r="B15834" t="s">
        <v>6</v>
      </c>
      <c r="C15834" t="s">
        <v>23</v>
      </c>
      <c r="D15834" t="s">
        <v>61</v>
      </c>
      <c r="E15834">
        <v>207726</v>
      </c>
    </row>
    <row r="15835" spans="1:5">
      <c r="A15835">
        <v>2015</v>
      </c>
      <c r="B15835" t="s">
        <v>6</v>
      </c>
      <c r="C15835" t="s">
        <v>23</v>
      </c>
      <c r="D15835" t="s">
        <v>62</v>
      </c>
      <c r="E15835">
        <v>34147</v>
      </c>
    </row>
    <row r="15836" spans="1:5">
      <c r="A15836">
        <v>2015</v>
      </c>
      <c r="B15836" t="s">
        <v>6</v>
      </c>
      <c r="C15836" t="s">
        <v>23</v>
      </c>
      <c r="D15836" t="s">
        <v>63</v>
      </c>
      <c r="E15836">
        <v>0</v>
      </c>
    </row>
    <row r="15837" spans="1:5">
      <c r="A15837">
        <v>2015</v>
      </c>
      <c r="B15837" t="s">
        <v>6</v>
      </c>
      <c r="C15837" t="s">
        <v>23</v>
      </c>
      <c r="D15837" t="s">
        <v>64</v>
      </c>
      <c r="E15837">
        <v>1134922</v>
      </c>
    </row>
    <row r="15838" spans="1:5">
      <c r="A15838">
        <v>2015</v>
      </c>
      <c r="B15838" t="s">
        <v>6</v>
      </c>
      <c r="C15838" t="s">
        <v>23</v>
      </c>
      <c r="D15838" t="s">
        <v>65</v>
      </c>
      <c r="E15838">
        <v>216067</v>
      </c>
    </row>
    <row r="15839" spans="1:5">
      <c r="A15839">
        <v>2015</v>
      </c>
      <c r="B15839" t="s">
        <v>6</v>
      </c>
      <c r="C15839" t="s">
        <v>23</v>
      </c>
      <c r="D15839" t="s">
        <v>66</v>
      </c>
      <c r="E15839">
        <v>329532</v>
      </c>
    </row>
    <row r="15840" spans="1:5">
      <c r="A15840">
        <v>2015</v>
      </c>
      <c r="B15840" t="s">
        <v>6</v>
      </c>
      <c r="C15840" t="s">
        <v>23</v>
      </c>
      <c r="D15840" t="s">
        <v>67</v>
      </c>
      <c r="E15840">
        <v>46336</v>
      </c>
    </row>
    <row r="15841" spans="1:5">
      <c r="A15841">
        <v>2015</v>
      </c>
      <c r="B15841" t="s">
        <v>6</v>
      </c>
      <c r="C15841" t="s">
        <v>23</v>
      </c>
      <c r="D15841" t="s">
        <v>68</v>
      </c>
      <c r="E15841">
        <v>10242</v>
      </c>
    </row>
    <row r="15842" spans="1:5">
      <c r="A15842">
        <v>2015</v>
      </c>
      <c r="B15842" t="s">
        <v>6</v>
      </c>
      <c r="C15842" t="s">
        <v>23</v>
      </c>
      <c r="D15842" t="s">
        <v>69</v>
      </c>
      <c r="E15842">
        <v>8028</v>
      </c>
    </row>
    <row r="15843" spans="1:5">
      <c r="A15843">
        <v>2015</v>
      </c>
      <c r="B15843" t="s">
        <v>6</v>
      </c>
      <c r="C15843" t="s">
        <v>23</v>
      </c>
      <c r="D15843" t="s">
        <v>70</v>
      </c>
      <c r="E15843">
        <v>28066</v>
      </c>
    </row>
    <row r="15844" spans="1:5">
      <c r="A15844">
        <v>2015</v>
      </c>
      <c r="B15844" t="s">
        <v>6</v>
      </c>
      <c r="C15844" t="s">
        <v>23</v>
      </c>
      <c r="D15844" t="s">
        <v>71</v>
      </c>
      <c r="E15844">
        <v>100</v>
      </c>
    </row>
    <row r="15845" spans="1:5">
      <c r="A15845">
        <v>2015</v>
      </c>
      <c r="B15845" t="s">
        <v>6</v>
      </c>
      <c r="C15845" t="s">
        <v>23</v>
      </c>
      <c r="D15845" t="s">
        <v>72</v>
      </c>
      <c r="E15845">
        <v>25523824</v>
      </c>
    </row>
    <row r="15846" spans="1:5">
      <c r="A15846">
        <v>2015</v>
      </c>
      <c r="B15846" t="s">
        <v>6</v>
      </c>
      <c r="C15846" t="s">
        <v>23</v>
      </c>
      <c r="D15846" t="s">
        <v>73</v>
      </c>
      <c r="E15846">
        <v>18292381</v>
      </c>
    </row>
    <row r="15847" spans="1:5">
      <c r="A15847">
        <v>2015</v>
      </c>
      <c r="B15847" t="s">
        <v>6</v>
      </c>
      <c r="C15847" t="s">
        <v>23</v>
      </c>
      <c r="D15847" t="s">
        <v>74</v>
      </c>
      <c r="E15847">
        <v>15931518</v>
      </c>
    </row>
    <row r="15848" spans="1:5">
      <c r="A15848">
        <v>2015</v>
      </c>
      <c r="B15848" t="s">
        <v>6</v>
      </c>
      <c r="C15848" t="s">
        <v>23</v>
      </c>
      <c r="D15848" t="s">
        <v>75</v>
      </c>
      <c r="E15848">
        <v>2360863</v>
      </c>
    </row>
    <row r="15849" spans="1:5">
      <c r="A15849">
        <v>2015</v>
      </c>
      <c r="B15849" t="s">
        <v>6</v>
      </c>
      <c r="C15849" t="s">
        <v>23</v>
      </c>
      <c r="D15849" t="s">
        <v>76</v>
      </c>
      <c r="E15849">
        <v>5734177</v>
      </c>
    </row>
    <row r="15850" spans="1:5">
      <c r="A15850">
        <v>2015</v>
      </c>
      <c r="B15850" t="s">
        <v>6</v>
      </c>
      <c r="C15850" t="s">
        <v>23</v>
      </c>
      <c r="D15850" t="s">
        <v>77</v>
      </c>
      <c r="E15850">
        <v>4612399</v>
      </c>
    </row>
    <row r="15851" spans="1:5">
      <c r="A15851">
        <v>2015</v>
      </c>
      <c r="B15851" t="s">
        <v>6</v>
      </c>
      <c r="C15851" t="s">
        <v>23</v>
      </c>
      <c r="D15851" t="s">
        <v>78</v>
      </c>
      <c r="E15851">
        <v>5296774</v>
      </c>
    </row>
    <row r="15852" spans="1:5">
      <c r="A15852">
        <v>2015</v>
      </c>
      <c r="B15852" t="s">
        <v>6</v>
      </c>
      <c r="C15852" t="s">
        <v>23</v>
      </c>
      <c r="D15852" t="s">
        <v>79</v>
      </c>
      <c r="E15852">
        <v>432867</v>
      </c>
    </row>
    <row r="15853" spans="1:5">
      <c r="A15853">
        <v>2015</v>
      </c>
      <c r="B15853" t="s">
        <v>6</v>
      </c>
      <c r="C15853" t="s">
        <v>23</v>
      </c>
      <c r="D15853" t="s">
        <v>80</v>
      </c>
      <c r="E15853">
        <v>4535</v>
      </c>
    </row>
    <row r="15854" spans="1:5">
      <c r="A15854">
        <v>2015</v>
      </c>
      <c r="B15854" t="s">
        <v>6</v>
      </c>
      <c r="C15854" t="s">
        <v>81</v>
      </c>
      <c r="D15854" t="s">
        <v>24</v>
      </c>
      <c r="E15854">
        <v>11512978</v>
      </c>
    </row>
    <row r="15855" spans="1:5">
      <c r="A15855">
        <v>2015</v>
      </c>
      <c r="B15855" t="s">
        <v>6</v>
      </c>
      <c r="C15855" t="s">
        <v>81</v>
      </c>
      <c r="D15855" t="s">
        <v>25</v>
      </c>
      <c r="E15855">
        <v>9702813</v>
      </c>
    </row>
    <row r="15856" spans="1:5">
      <c r="A15856">
        <v>2015</v>
      </c>
      <c r="B15856" t="s">
        <v>6</v>
      </c>
      <c r="C15856" t="s">
        <v>81</v>
      </c>
      <c r="D15856" t="s">
        <v>26</v>
      </c>
      <c r="E15856">
        <v>1810165</v>
      </c>
    </row>
    <row r="15857" spans="1:5">
      <c r="A15857">
        <v>2015</v>
      </c>
      <c r="B15857" t="s">
        <v>6</v>
      </c>
      <c r="C15857" t="s">
        <v>81</v>
      </c>
      <c r="D15857" t="s">
        <v>27</v>
      </c>
      <c r="E15857">
        <v>3360523</v>
      </c>
    </row>
    <row r="15858" spans="1:5">
      <c r="A15858">
        <v>2015</v>
      </c>
      <c r="B15858" t="s">
        <v>6</v>
      </c>
      <c r="C15858" t="s">
        <v>81</v>
      </c>
      <c r="D15858" t="s">
        <v>28</v>
      </c>
      <c r="E15858">
        <v>3015437</v>
      </c>
    </row>
    <row r="15859" spans="1:5">
      <c r="A15859">
        <v>2015</v>
      </c>
      <c r="B15859" t="s">
        <v>6</v>
      </c>
      <c r="C15859" t="s">
        <v>81</v>
      </c>
      <c r="D15859" t="s">
        <v>82</v>
      </c>
      <c r="E15859">
        <v>1893398</v>
      </c>
    </row>
    <row r="15860" spans="1:5">
      <c r="A15860">
        <v>2015</v>
      </c>
      <c r="B15860" t="s">
        <v>6</v>
      </c>
      <c r="C15860" t="s">
        <v>81</v>
      </c>
      <c r="D15860" t="s">
        <v>83</v>
      </c>
      <c r="E15860">
        <v>2553</v>
      </c>
    </row>
    <row r="15861" spans="1:5">
      <c r="A15861">
        <v>2015</v>
      </c>
      <c r="B15861" t="s">
        <v>6</v>
      </c>
      <c r="C15861" t="s">
        <v>81</v>
      </c>
      <c r="D15861" t="s">
        <v>84</v>
      </c>
      <c r="E15861">
        <v>1119486</v>
      </c>
    </row>
    <row r="15862" spans="1:5">
      <c r="A15862">
        <v>2015</v>
      </c>
      <c r="B15862" t="s">
        <v>6</v>
      </c>
      <c r="C15862" t="s">
        <v>81</v>
      </c>
      <c r="D15862" t="s">
        <v>85</v>
      </c>
      <c r="E15862">
        <v>2975770</v>
      </c>
    </row>
    <row r="15863" spans="1:5">
      <c r="A15863">
        <v>2015</v>
      </c>
      <c r="B15863" t="s">
        <v>6</v>
      </c>
      <c r="C15863" t="s">
        <v>81</v>
      </c>
      <c r="D15863" t="s">
        <v>29</v>
      </c>
      <c r="E15863">
        <v>345086</v>
      </c>
    </row>
    <row r="15864" spans="1:5">
      <c r="A15864">
        <v>2015</v>
      </c>
      <c r="B15864" t="s">
        <v>6</v>
      </c>
      <c r="C15864" t="s">
        <v>81</v>
      </c>
      <c r="D15864" t="s">
        <v>30</v>
      </c>
      <c r="E15864">
        <v>561364</v>
      </c>
    </row>
    <row r="15865" spans="1:5">
      <c r="A15865">
        <v>2015</v>
      </c>
      <c r="B15865" t="s">
        <v>6</v>
      </c>
      <c r="C15865" t="s">
        <v>81</v>
      </c>
      <c r="D15865" t="s">
        <v>31</v>
      </c>
      <c r="E15865">
        <v>79964</v>
      </c>
    </row>
    <row r="15866" spans="1:5">
      <c r="A15866">
        <v>2015</v>
      </c>
      <c r="B15866" t="s">
        <v>6</v>
      </c>
      <c r="C15866" t="s">
        <v>81</v>
      </c>
      <c r="D15866" t="s">
        <v>32</v>
      </c>
      <c r="E15866">
        <v>481400</v>
      </c>
    </row>
    <row r="15867" spans="1:5">
      <c r="A15867">
        <v>2015</v>
      </c>
      <c r="B15867" t="s">
        <v>6</v>
      </c>
      <c r="C15867" t="s">
        <v>81</v>
      </c>
      <c r="D15867" t="s">
        <v>33</v>
      </c>
      <c r="E15867">
        <v>2700413</v>
      </c>
    </row>
    <row r="15868" spans="1:5">
      <c r="A15868">
        <v>2015</v>
      </c>
      <c r="B15868" t="s">
        <v>6</v>
      </c>
      <c r="C15868" t="s">
        <v>81</v>
      </c>
      <c r="D15868" t="s">
        <v>34</v>
      </c>
      <c r="E15868">
        <v>1036861</v>
      </c>
    </row>
    <row r="15869" spans="1:5">
      <c r="A15869">
        <v>2015</v>
      </c>
      <c r="B15869" t="s">
        <v>6</v>
      </c>
      <c r="C15869" t="s">
        <v>81</v>
      </c>
      <c r="D15869" t="s">
        <v>35</v>
      </c>
      <c r="E15869">
        <v>1286242</v>
      </c>
    </row>
    <row r="15870" spans="1:5">
      <c r="A15870">
        <v>2015</v>
      </c>
      <c r="B15870" t="s">
        <v>6</v>
      </c>
      <c r="C15870" t="s">
        <v>81</v>
      </c>
      <c r="D15870" t="s">
        <v>36</v>
      </c>
      <c r="E15870">
        <v>1398894</v>
      </c>
    </row>
    <row r="15871" spans="1:5">
      <c r="A15871">
        <v>2015</v>
      </c>
      <c r="B15871" t="s">
        <v>6</v>
      </c>
      <c r="C15871" t="s">
        <v>81</v>
      </c>
      <c r="D15871" t="s">
        <v>37</v>
      </c>
      <c r="E15871">
        <v>711895</v>
      </c>
    </row>
    <row r="15872" spans="1:5">
      <c r="A15872">
        <v>2015</v>
      </c>
      <c r="B15872" t="s">
        <v>6</v>
      </c>
      <c r="C15872" t="s">
        <v>81</v>
      </c>
      <c r="D15872" t="s">
        <v>38</v>
      </c>
      <c r="E15872">
        <v>686999</v>
      </c>
    </row>
    <row r="15873" spans="1:5">
      <c r="A15873">
        <v>2015</v>
      </c>
      <c r="B15873" t="s">
        <v>6</v>
      </c>
      <c r="C15873" t="s">
        <v>81</v>
      </c>
      <c r="D15873" t="s">
        <v>39</v>
      </c>
      <c r="E15873">
        <v>53432</v>
      </c>
    </row>
    <row r="15874" spans="1:5">
      <c r="A15874">
        <v>2015</v>
      </c>
      <c r="B15874" t="s">
        <v>6</v>
      </c>
      <c r="C15874" t="s">
        <v>81</v>
      </c>
      <c r="D15874" t="s">
        <v>40</v>
      </c>
      <c r="E15874">
        <v>132723</v>
      </c>
    </row>
    <row r="15875" spans="1:5">
      <c r="A15875">
        <v>2015</v>
      </c>
      <c r="B15875" t="s">
        <v>6</v>
      </c>
      <c r="C15875" t="s">
        <v>81</v>
      </c>
      <c r="D15875" t="s">
        <v>41</v>
      </c>
      <c r="E15875">
        <v>7110</v>
      </c>
    </row>
    <row r="15876" spans="1:5">
      <c r="A15876">
        <v>2015</v>
      </c>
      <c r="B15876" t="s">
        <v>6</v>
      </c>
      <c r="C15876" t="s">
        <v>81</v>
      </c>
      <c r="D15876" t="s">
        <v>42</v>
      </c>
      <c r="E15876">
        <v>39271</v>
      </c>
    </row>
    <row r="15877" spans="1:5">
      <c r="A15877">
        <v>2015</v>
      </c>
      <c r="B15877" t="s">
        <v>6</v>
      </c>
      <c r="C15877" t="s">
        <v>81</v>
      </c>
      <c r="D15877" t="s">
        <v>43</v>
      </c>
      <c r="E15877">
        <v>86342</v>
      </c>
    </row>
    <row r="15878" spans="1:5">
      <c r="A15878">
        <v>2015</v>
      </c>
      <c r="B15878" t="s">
        <v>6</v>
      </c>
      <c r="C15878" t="s">
        <v>81</v>
      </c>
      <c r="D15878" t="s">
        <v>44</v>
      </c>
      <c r="E15878">
        <v>78503</v>
      </c>
    </row>
    <row r="15879" spans="1:5">
      <c r="A15879">
        <v>2015</v>
      </c>
      <c r="B15879" t="s">
        <v>6</v>
      </c>
      <c r="C15879" t="s">
        <v>81</v>
      </c>
      <c r="D15879" t="s">
        <v>45</v>
      </c>
      <c r="E15879">
        <v>1887861</v>
      </c>
    </row>
    <row r="15880" spans="1:5">
      <c r="A15880">
        <v>2015</v>
      </c>
      <c r="B15880" t="s">
        <v>6</v>
      </c>
      <c r="C15880" t="s">
        <v>81</v>
      </c>
      <c r="D15880" t="s">
        <v>46</v>
      </c>
      <c r="E15880">
        <v>1833207</v>
      </c>
    </row>
    <row r="15881" spans="1:5">
      <c r="A15881">
        <v>2015</v>
      </c>
      <c r="B15881" t="s">
        <v>6</v>
      </c>
      <c r="C15881" t="s">
        <v>81</v>
      </c>
      <c r="D15881" t="s">
        <v>47</v>
      </c>
      <c r="E15881">
        <v>54654</v>
      </c>
    </row>
    <row r="15882" spans="1:5">
      <c r="A15882">
        <v>2015</v>
      </c>
      <c r="B15882" t="s">
        <v>6</v>
      </c>
      <c r="C15882" t="s">
        <v>81</v>
      </c>
      <c r="D15882" t="s">
        <v>48</v>
      </c>
      <c r="E15882">
        <v>7511086</v>
      </c>
    </row>
    <row r="15883" spans="1:5">
      <c r="A15883">
        <v>2015</v>
      </c>
      <c r="B15883" t="s">
        <v>6</v>
      </c>
      <c r="C15883" t="s">
        <v>81</v>
      </c>
      <c r="D15883" t="s">
        <v>49</v>
      </c>
      <c r="E15883">
        <v>2516128</v>
      </c>
    </row>
    <row r="15884" spans="1:5">
      <c r="A15884">
        <v>2015</v>
      </c>
      <c r="B15884" t="s">
        <v>6</v>
      </c>
      <c r="C15884" t="s">
        <v>81</v>
      </c>
      <c r="D15884" t="s">
        <v>50</v>
      </c>
      <c r="E15884">
        <v>1668450</v>
      </c>
    </row>
    <row r="15885" spans="1:5">
      <c r="A15885">
        <v>2015</v>
      </c>
      <c r="B15885" t="s">
        <v>6</v>
      </c>
      <c r="C15885" t="s">
        <v>81</v>
      </c>
      <c r="D15885" t="s">
        <v>51</v>
      </c>
      <c r="E15885">
        <v>151397</v>
      </c>
    </row>
    <row r="15886" spans="1:5">
      <c r="A15886">
        <v>2015</v>
      </c>
      <c r="B15886" t="s">
        <v>6</v>
      </c>
      <c r="C15886" t="s">
        <v>81</v>
      </c>
      <c r="D15886" t="s">
        <v>52</v>
      </c>
      <c r="E15886">
        <v>691883</v>
      </c>
    </row>
    <row r="15887" spans="1:5">
      <c r="A15887">
        <v>2015</v>
      </c>
      <c r="B15887" t="s">
        <v>6</v>
      </c>
      <c r="C15887" t="s">
        <v>81</v>
      </c>
      <c r="D15887" t="s">
        <v>53</v>
      </c>
      <c r="E15887">
        <v>39271</v>
      </c>
    </row>
    <row r="15888" spans="1:5">
      <c r="A15888">
        <v>2015</v>
      </c>
      <c r="B15888" t="s">
        <v>6</v>
      </c>
      <c r="C15888" t="s">
        <v>81</v>
      </c>
      <c r="D15888" t="s">
        <v>54</v>
      </c>
      <c r="E15888">
        <v>34873</v>
      </c>
    </row>
    <row r="15889" spans="1:5">
      <c r="A15889">
        <v>2015</v>
      </c>
      <c r="B15889" t="s">
        <v>6</v>
      </c>
      <c r="C15889" t="s">
        <v>81</v>
      </c>
      <c r="D15889" t="s">
        <v>55</v>
      </c>
      <c r="E15889">
        <v>2726875</v>
      </c>
    </row>
    <row r="15890" spans="1:5">
      <c r="A15890">
        <v>2015</v>
      </c>
      <c r="B15890" t="s">
        <v>6</v>
      </c>
      <c r="C15890" t="s">
        <v>81</v>
      </c>
      <c r="D15890" t="s">
        <v>56</v>
      </c>
      <c r="E15890">
        <v>2268084</v>
      </c>
    </row>
    <row r="15891" spans="1:5">
      <c r="A15891">
        <v>2015</v>
      </c>
      <c r="B15891" t="s">
        <v>6</v>
      </c>
      <c r="C15891" t="s">
        <v>81</v>
      </c>
      <c r="D15891" t="s">
        <v>57</v>
      </c>
      <c r="E15891">
        <v>1896549</v>
      </c>
    </row>
    <row r="15892" spans="1:5">
      <c r="A15892">
        <v>2015</v>
      </c>
      <c r="B15892" t="s">
        <v>6</v>
      </c>
      <c r="C15892" t="s">
        <v>81</v>
      </c>
      <c r="D15892" t="s">
        <v>58</v>
      </c>
      <c r="E15892">
        <v>371535</v>
      </c>
    </row>
    <row r="15893" spans="1:5">
      <c r="A15893">
        <v>2015</v>
      </c>
      <c r="B15893" t="s">
        <v>6</v>
      </c>
      <c r="C15893" t="s">
        <v>81</v>
      </c>
      <c r="D15893" t="s">
        <v>59</v>
      </c>
      <c r="E15893">
        <v>2061415</v>
      </c>
    </row>
    <row r="15894" spans="1:5">
      <c r="A15894">
        <v>2015</v>
      </c>
      <c r="B15894" t="s">
        <v>6</v>
      </c>
      <c r="C15894" t="s">
        <v>81</v>
      </c>
      <c r="D15894" t="s">
        <v>60</v>
      </c>
      <c r="E15894">
        <v>166774</v>
      </c>
    </row>
    <row r="15895" spans="1:5">
      <c r="A15895">
        <v>2015</v>
      </c>
      <c r="B15895" t="s">
        <v>6</v>
      </c>
      <c r="C15895" t="s">
        <v>81</v>
      </c>
      <c r="D15895" t="s">
        <v>61</v>
      </c>
      <c r="E15895">
        <v>219188</v>
      </c>
    </row>
    <row r="15896" spans="1:5">
      <c r="A15896">
        <v>2015</v>
      </c>
      <c r="B15896" t="s">
        <v>6</v>
      </c>
      <c r="C15896" t="s">
        <v>81</v>
      </c>
      <c r="D15896" t="s">
        <v>62</v>
      </c>
      <c r="E15896">
        <v>124350</v>
      </c>
    </row>
    <row r="15897" spans="1:5">
      <c r="A15897">
        <v>2015</v>
      </c>
      <c r="B15897" t="s">
        <v>6</v>
      </c>
      <c r="C15897" t="s">
        <v>81</v>
      </c>
      <c r="D15897" t="s">
        <v>64</v>
      </c>
      <c r="E15897">
        <v>1551104</v>
      </c>
    </row>
    <row r="15898" spans="1:5">
      <c r="A15898">
        <v>2015</v>
      </c>
      <c r="B15898" t="s">
        <v>6</v>
      </c>
      <c r="C15898" t="s">
        <v>81</v>
      </c>
      <c r="D15898" t="s">
        <v>66</v>
      </c>
      <c r="E15898">
        <v>329532</v>
      </c>
    </row>
    <row r="15899" spans="1:5">
      <c r="A15899">
        <v>2015</v>
      </c>
      <c r="B15899" t="s">
        <v>6</v>
      </c>
      <c r="C15899" t="s">
        <v>81</v>
      </c>
      <c r="D15899" t="s">
        <v>67</v>
      </c>
      <c r="E15899">
        <v>738083</v>
      </c>
    </row>
    <row r="15900" spans="1:5">
      <c r="A15900">
        <v>2015</v>
      </c>
      <c r="B15900" t="s">
        <v>6</v>
      </c>
      <c r="C15900" t="s">
        <v>81</v>
      </c>
      <c r="D15900" t="s">
        <v>68</v>
      </c>
      <c r="E15900">
        <v>10242</v>
      </c>
    </row>
    <row r="15901" spans="1:5">
      <c r="A15901">
        <v>2015</v>
      </c>
      <c r="B15901" t="s">
        <v>6</v>
      </c>
      <c r="C15901" t="s">
        <v>81</v>
      </c>
      <c r="D15901" t="s">
        <v>69</v>
      </c>
      <c r="E15901">
        <v>704299</v>
      </c>
    </row>
    <row r="15902" spans="1:5">
      <c r="A15902">
        <v>2015</v>
      </c>
      <c r="B15902" t="s">
        <v>6</v>
      </c>
      <c r="C15902" t="s">
        <v>81</v>
      </c>
      <c r="D15902" t="s">
        <v>70</v>
      </c>
      <c r="E15902">
        <v>23542</v>
      </c>
    </row>
    <row r="15903" spans="1:5">
      <c r="A15903">
        <v>2015</v>
      </c>
      <c r="B15903" t="s">
        <v>6</v>
      </c>
      <c r="C15903" t="s">
        <v>81</v>
      </c>
      <c r="D15903" t="s">
        <v>86</v>
      </c>
      <c r="E15903">
        <v>46292319</v>
      </c>
    </row>
    <row r="15904" spans="1:5">
      <c r="A15904">
        <v>2015</v>
      </c>
      <c r="B15904" t="s">
        <v>6</v>
      </c>
      <c r="C15904" t="s">
        <v>81</v>
      </c>
      <c r="D15904" t="s">
        <v>87</v>
      </c>
      <c r="E15904">
        <v>39928206</v>
      </c>
    </row>
    <row r="15905" spans="1:6">
      <c r="A15905">
        <v>2015</v>
      </c>
      <c r="B15905" t="s">
        <v>6</v>
      </c>
      <c r="C15905" t="s">
        <v>81</v>
      </c>
      <c r="D15905" t="s">
        <v>88</v>
      </c>
      <c r="E15905">
        <v>1986664</v>
      </c>
    </row>
    <row r="15906" spans="1:6">
      <c r="A15906">
        <v>2015</v>
      </c>
      <c r="B15906" t="s">
        <v>6</v>
      </c>
      <c r="C15906" t="s">
        <v>81</v>
      </c>
      <c r="D15906" t="s">
        <v>89</v>
      </c>
      <c r="E15906">
        <v>4377449</v>
      </c>
    </row>
    <row r="15907" spans="1:6">
      <c r="A15907">
        <v>2015</v>
      </c>
      <c r="B15907" t="s">
        <v>6</v>
      </c>
      <c r="C15907" t="s">
        <v>81</v>
      </c>
      <c r="D15907" t="s">
        <v>77</v>
      </c>
      <c r="E15907">
        <v>4612399</v>
      </c>
    </row>
    <row r="15908" spans="1:6">
      <c r="A15908">
        <v>2015</v>
      </c>
      <c r="B15908" t="s">
        <v>90</v>
      </c>
      <c r="C15908" t="s">
        <v>7</v>
      </c>
      <c r="D15908" t="s">
        <v>263</v>
      </c>
      <c r="E15908">
        <v>-5604</v>
      </c>
    </row>
    <row r="15909" spans="1:6">
      <c r="A15909">
        <v>2015</v>
      </c>
      <c r="B15909" t="s">
        <v>90</v>
      </c>
      <c r="C15909" t="s">
        <v>7</v>
      </c>
      <c r="D15909" t="s">
        <v>8</v>
      </c>
      <c r="E15909">
        <v>0</v>
      </c>
      <c r="F15909">
        <v>20</v>
      </c>
    </row>
    <row r="15910" spans="1:6">
      <c r="A15910">
        <v>2015</v>
      </c>
      <c r="B15910" t="s">
        <v>90</v>
      </c>
      <c r="C15910" t="s">
        <v>7</v>
      </c>
      <c r="D15910" t="s">
        <v>9</v>
      </c>
      <c r="E15910">
        <v>0</v>
      </c>
      <c r="F15910">
        <v>20</v>
      </c>
    </row>
    <row r="15911" spans="1:6">
      <c r="A15911">
        <v>2015</v>
      </c>
      <c r="B15911" t="s">
        <v>90</v>
      </c>
      <c r="C15911" t="s">
        <v>10</v>
      </c>
      <c r="D15911" t="s">
        <v>11</v>
      </c>
      <c r="E15911">
        <v>2022143</v>
      </c>
    </row>
    <row r="15912" spans="1:6">
      <c r="A15912">
        <v>2015</v>
      </c>
      <c r="B15912" t="s">
        <v>90</v>
      </c>
      <c r="C15912" t="s">
        <v>10</v>
      </c>
      <c r="D15912" t="s">
        <v>91</v>
      </c>
      <c r="E15912">
        <v>14150925</v>
      </c>
    </row>
    <row r="15913" spans="1:6">
      <c r="A15913">
        <v>2015</v>
      </c>
      <c r="B15913" t="s">
        <v>90</v>
      </c>
      <c r="C15913" t="s">
        <v>10</v>
      </c>
      <c r="D15913" t="s">
        <v>92</v>
      </c>
      <c r="E15913">
        <v>11248179</v>
      </c>
    </row>
    <row r="15914" spans="1:6">
      <c r="A15914">
        <v>2015</v>
      </c>
      <c r="B15914" t="s">
        <v>90</v>
      </c>
      <c r="C15914" t="s">
        <v>10</v>
      </c>
      <c r="D15914" t="s">
        <v>14</v>
      </c>
      <c r="E15914">
        <v>6373155</v>
      </c>
    </row>
    <row r="15915" spans="1:6">
      <c r="A15915">
        <v>2015</v>
      </c>
      <c r="B15915" t="s">
        <v>90</v>
      </c>
      <c r="C15915" t="s">
        <v>10</v>
      </c>
      <c r="D15915" t="s">
        <v>17</v>
      </c>
      <c r="E15915">
        <v>6722028</v>
      </c>
    </row>
    <row r="15916" spans="1:6">
      <c r="A15916">
        <v>2015</v>
      </c>
      <c r="B15916" t="s">
        <v>90</v>
      </c>
      <c r="C15916" t="s">
        <v>10</v>
      </c>
      <c r="D15916" t="s">
        <v>18</v>
      </c>
      <c r="E15916">
        <v>4930302</v>
      </c>
    </row>
    <row r="15917" spans="1:6">
      <c r="A15917">
        <v>2015</v>
      </c>
      <c r="B15917" t="s">
        <v>90</v>
      </c>
      <c r="C15917" t="s">
        <v>10</v>
      </c>
      <c r="D15917" t="s">
        <v>19</v>
      </c>
      <c r="E15917">
        <v>4544094</v>
      </c>
    </row>
    <row r="15918" spans="1:6">
      <c r="A15918">
        <v>2015</v>
      </c>
      <c r="B15918" t="s">
        <v>90</v>
      </c>
      <c r="C15918" t="s">
        <v>10</v>
      </c>
      <c r="D15918" t="s">
        <v>21</v>
      </c>
      <c r="E15918">
        <v>4544094</v>
      </c>
    </row>
    <row r="15919" spans="1:6">
      <c r="A15919">
        <v>2015</v>
      </c>
      <c r="B15919" t="s">
        <v>90</v>
      </c>
      <c r="C15919" t="s">
        <v>10</v>
      </c>
      <c r="D15919" t="s">
        <v>22</v>
      </c>
      <c r="E15919">
        <v>1395396</v>
      </c>
    </row>
    <row r="15920" spans="1:6">
      <c r="A15920">
        <v>2015</v>
      </c>
      <c r="B15920" t="s">
        <v>90</v>
      </c>
      <c r="C15920" t="s">
        <v>23</v>
      </c>
      <c r="D15920" t="s">
        <v>24</v>
      </c>
      <c r="E15920">
        <v>7785295</v>
      </c>
    </row>
    <row r="15921" spans="1:5">
      <c r="A15921">
        <v>2015</v>
      </c>
      <c r="B15921" t="s">
        <v>90</v>
      </c>
      <c r="C15921" t="s">
        <v>23</v>
      </c>
      <c r="D15921" t="s">
        <v>25</v>
      </c>
      <c r="E15921">
        <v>6614750</v>
      </c>
    </row>
    <row r="15922" spans="1:5">
      <c r="A15922">
        <v>2015</v>
      </c>
      <c r="B15922" t="s">
        <v>90</v>
      </c>
      <c r="C15922" t="s">
        <v>23</v>
      </c>
      <c r="D15922" t="s">
        <v>26</v>
      </c>
      <c r="E15922">
        <v>1170545</v>
      </c>
    </row>
    <row r="15923" spans="1:5">
      <c r="A15923">
        <v>2015</v>
      </c>
      <c r="B15923" t="s">
        <v>90</v>
      </c>
      <c r="C15923" t="s">
        <v>23</v>
      </c>
      <c r="D15923" t="s">
        <v>27</v>
      </c>
      <c r="E15923">
        <v>277449</v>
      </c>
    </row>
    <row r="15924" spans="1:5">
      <c r="A15924">
        <v>2015</v>
      </c>
      <c r="B15924" t="s">
        <v>90</v>
      </c>
      <c r="C15924" t="s">
        <v>23</v>
      </c>
      <c r="D15924" t="s">
        <v>29</v>
      </c>
      <c r="E15924">
        <v>277449</v>
      </c>
    </row>
    <row r="15925" spans="1:5">
      <c r="A15925">
        <v>2015</v>
      </c>
      <c r="B15925" t="s">
        <v>90</v>
      </c>
      <c r="C15925" t="s">
        <v>23</v>
      </c>
      <c r="D15925" t="s">
        <v>33</v>
      </c>
      <c r="E15925">
        <v>2145884</v>
      </c>
    </row>
    <row r="15926" spans="1:5">
      <c r="A15926">
        <v>2015</v>
      </c>
      <c r="B15926" t="s">
        <v>90</v>
      </c>
      <c r="C15926" t="s">
        <v>23</v>
      </c>
      <c r="D15926" t="s">
        <v>34</v>
      </c>
      <c r="E15926">
        <v>296348</v>
      </c>
    </row>
    <row r="15927" spans="1:5">
      <c r="A15927">
        <v>2015</v>
      </c>
      <c r="B15927" t="s">
        <v>90</v>
      </c>
      <c r="C15927" t="s">
        <v>23</v>
      </c>
      <c r="D15927" t="s">
        <v>35</v>
      </c>
      <c r="E15927">
        <v>427663</v>
      </c>
    </row>
    <row r="15928" spans="1:5">
      <c r="A15928">
        <v>2015</v>
      </c>
      <c r="B15928" t="s">
        <v>90</v>
      </c>
      <c r="C15928" t="s">
        <v>23</v>
      </c>
      <c r="D15928" t="s">
        <v>36</v>
      </c>
      <c r="E15928">
        <v>1611362</v>
      </c>
    </row>
    <row r="15929" spans="1:5">
      <c r="A15929">
        <v>2015</v>
      </c>
      <c r="B15929" t="s">
        <v>90</v>
      </c>
      <c r="C15929" t="s">
        <v>23</v>
      </c>
      <c r="D15929" t="s">
        <v>37</v>
      </c>
      <c r="E15929">
        <v>924363</v>
      </c>
    </row>
    <row r="15930" spans="1:5">
      <c r="A15930">
        <v>2015</v>
      </c>
      <c r="B15930" t="s">
        <v>90</v>
      </c>
      <c r="C15930" t="s">
        <v>23</v>
      </c>
      <c r="D15930" t="s">
        <v>38</v>
      </c>
      <c r="E15930">
        <v>686999</v>
      </c>
    </row>
    <row r="15931" spans="1:5">
      <c r="A15931">
        <v>2015</v>
      </c>
      <c r="B15931" t="s">
        <v>90</v>
      </c>
      <c r="C15931" t="s">
        <v>23</v>
      </c>
      <c r="D15931" t="s">
        <v>39</v>
      </c>
      <c r="E15931">
        <v>180365</v>
      </c>
    </row>
    <row r="15932" spans="1:5">
      <c r="A15932">
        <v>2015</v>
      </c>
      <c r="B15932" t="s">
        <v>90</v>
      </c>
      <c r="C15932" t="s">
        <v>23</v>
      </c>
      <c r="D15932" t="s">
        <v>93</v>
      </c>
      <c r="E15932">
        <v>105912</v>
      </c>
    </row>
    <row r="15933" spans="1:5">
      <c r="A15933">
        <v>2015</v>
      </c>
      <c r="B15933" t="s">
        <v>90</v>
      </c>
      <c r="C15933" t="s">
        <v>23</v>
      </c>
      <c r="D15933" t="s">
        <v>94</v>
      </c>
      <c r="E15933">
        <v>74452</v>
      </c>
    </row>
    <row r="15934" spans="1:5">
      <c r="A15934">
        <v>2015</v>
      </c>
      <c r="B15934" t="s">
        <v>90</v>
      </c>
      <c r="C15934" t="s">
        <v>23</v>
      </c>
      <c r="D15934" t="s">
        <v>95</v>
      </c>
      <c r="E15934">
        <v>89972</v>
      </c>
    </row>
    <row r="15935" spans="1:5">
      <c r="A15935">
        <v>2015</v>
      </c>
      <c r="B15935" t="s">
        <v>90</v>
      </c>
      <c r="C15935" t="s">
        <v>23</v>
      </c>
      <c r="D15935" t="s">
        <v>96</v>
      </c>
      <c r="E15935">
        <v>90393</v>
      </c>
    </row>
    <row r="15936" spans="1:5">
      <c r="A15936">
        <v>2015</v>
      </c>
      <c r="B15936" t="s">
        <v>90</v>
      </c>
      <c r="C15936" t="s">
        <v>23</v>
      </c>
      <c r="D15936" t="s">
        <v>40</v>
      </c>
      <c r="E15936">
        <v>0</v>
      </c>
    </row>
    <row r="15937" spans="1:5">
      <c r="A15937">
        <v>2015</v>
      </c>
      <c r="B15937" t="s">
        <v>90</v>
      </c>
      <c r="C15937" t="s">
        <v>23</v>
      </c>
      <c r="D15937" t="s">
        <v>41</v>
      </c>
      <c r="E15937">
        <v>0</v>
      </c>
    </row>
    <row r="15938" spans="1:5">
      <c r="A15938">
        <v>2015</v>
      </c>
      <c r="B15938" t="s">
        <v>90</v>
      </c>
      <c r="C15938" t="s">
        <v>23</v>
      </c>
      <c r="D15938" t="s">
        <v>42</v>
      </c>
      <c r="E15938">
        <v>0</v>
      </c>
    </row>
    <row r="15939" spans="1:5">
      <c r="A15939">
        <v>2015</v>
      </c>
      <c r="B15939" t="s">
        <v>90</v>
      </c>
      <c r="C15939" t="s">
        <v>23</v>
      </c>
      <c r="D15939" t="s">
        <v>43</v>
      </c>
      <c r="E15939">
        <v>0</v>
      </c>
    </row>
    <row r="15940" spans="1:5">
      <c r="A15940">
        <v>2015</v>
      </c>
      <c r="B15940" t="s">
        <v>90</v>
      </c>
      <c r="C15940" t="s">
        <v>23</v>
      </c>
      <c r="D15940" t="s">
        <v>44</v>
      </c>
      <c r="E15940">
        <v>57809</v>
      </c>
    </row>
    <row r="15941" spans="1:5">
      <c r="A15941">
        <v>2015</v>
      </c>
      <c r="B15941" t="s">
        <v>90</v>
      </c>
      <c r="C15941" t="s">
        <v>23</v>
      </c>
      <c r="D15941" t="s">
        <v>45</v>
      </c>
      <c r="E15941">
        <v>304218</v>
      </c>
    </row>
    <row r="15942" spans="1:5">
      <c r="A15942">
        <v>2015</v>
      </c>
      <c r="B15942" t="s">
        <v>90</v>
      </c>
      <c r="C15942" t="s">
        <v>23</v>
      </c>
      <c r="D15942" t="s">
        <v>46</v>
      </c>
      <c r="E15942">
        <v>304218</v>
      </c>
    </row>
    <row r="15943" spans="1:5">
      <c r="A15943">
        <v>2015</v>
      </c>
      <c r="B15943" t="s">
        <v>90</v>
      </c>
      <c r="C15943" t="s">
        <v>23</v>
      </c>
      <c r="D15943" t="s">
        <v>47</v>
      </c>
      <c r="E15943">
        <v>0</v>
      </c>
    </row>
    <row r="15944" spans="1:5">
      <c r="A15944">
        <v>2015</v>
      </c>
      <c r="B15944" t="s">
        <v>90</v>
      </c>
      <c r="C15944" t="s">
        <v>23</v>
      </c>
      <c r="D15944" t="s">
        <v>48</v>
      </c>
      <c r="E15944">
        <v>85377</v>
      </c>
    </row>
    <row r="15945" spans="1:5">
      <c r="A15945">
        <v>2015</v>
      </c>
      <c r="B15945" t="s">
        <v>90</v>
      </c>
      <c r="C15945" t="s">
        <v>23</v>
      </c>
      <c r="D15945" t="s">
        <v>55</v>
      </c>
      <c r="E15945">
        <v>85377</v>
      </c>
    </row>
    <row r="15946" spans="1:5">
      <c r="A15946">
        <v>2015</v>
      </c>
      <c r="B15946" t="s">
        <v>90</v>
      </c>
      <c r="C15946" t="s">
        <v>23</v>
      </c>
      <c r="D15946" t="s">
        <v>59</v>
      </c>
      <c r="E15946">
        <v>287729</v>
      </c>
    </row>
    <row r="15947" spans="1:5">
      <c r="A15947">
        <v>2015</v>
      </c>
      <c r="B15947" t="s">
        <v>90</v>
      </c>
      <c r="C15947" t="s">
        <v>23</v>
      </c>
      <c r="D15947" t="s">
        <v>60</v>
      </c>
      <c r="E15947">
        <v>93342</v>
      </c>
    </row>
    <row r="15948" spans="1:5">
      <c r="A15948">
        <v>2015</v>
      </c>
      <c r="B15948" t="s">
        <v>90</v>
      </c>
      <c r="C15948" t="s">
        <v>23</v>
      </c>
      <c r="D15948" t="s">
        <v>64</v>
      </c>
      <c r="E15948">
        <v>194387</v>
      </c>
    </row>
    <row r="15949" spans="1:5">
      <c r="A15949">
        <v>2015</v>
      </c>
      <c r="B15949" t="s">
        <v>90</v>
      </c>
      <c r="C15949" t="s">
        <v>23</v>
      </c>
      <c r="D15949" t="s">
        <v>66</v>
      </c>
      <c r="E15949">
        <v>0</v>
      </c>
    </row>
    <row r="15950" spans="1:5">
      <c r="A15950">
        <v>2015</v>
      </c>
      <c r="B15950" t="s">
        <v>90</v>
      </c>
      <c r="C15950" t="s">
        <v>23</v>
      </c>
      <c r="D15950" t="s">
        <v>67</v>
      </c>
      <c r="E15950">
        <v>14827</v>
      </c>
    </row>
    <row r="15951" spans="1:5">
      <c r="A15951">
        <v>2015</v>
      </c>
      <c r="B15951" t="s">
        <v>90</v>
      </c>
      <c r="C15951" t="s">
        <v>23</v>
      </c>
      <c r="D15951" t="s">
        <v>68</v>
      </c>
      <c r="E15951">
        <v>10242</v>
      </c>
    </row>
    <row r="15952" spans="1:5">
      <c r="A15952">
        <v>2015</v>
      </c>
      <c r="B15952" t="s">
        <v>90</v>
      </c>
      <c r="C15952" t="s">
        <v>23</v>
      </c>
      <c r="D15952" t="s">
        <v>70</v>
      </c>
      <c r="E15952">
        <v>4585</v>
      </c>
    </row>
    <row r="15953" spans="1:5">
      <c r="A15953">
        <v>2015</v>
      </c>
      <c r="B15953" t="s">
        <v>90</v>
      </c>
      <c r="C15953" t="s">
        <v>23</v>
      </c>
      <c r="D15953" t="s">
        <v>71</v>
      </c>
      <c r="E15953">
        <v>-10622</v>
      </c>
    </row>
    <row r="15954" spans="1:5">
      <c r="A15954">
        <v>2015</v>
      </c>
      <c r="B15954" t="s">
        <v>90</v>
      </c>
      <c r="C15954" t="s">
        <v>23</v>
      </c>
      <c r="D15954" t="s">
        <v>72</v>
      </c>
      <c r="E15954">
        <v>20993397</v>
      </c>
    </row>
    <row r="15955" spans="1:5">
      <c r="A15955">
        <v>2015</v>
      </c>
      <c r="B15955" t="s">
        <v>90</v>
      </c>
      <c r="C15955" t="s">
        <v>23</v>
      </c>
      <c r="D15955" t="s">
        <v>76</v>
      </c>
      <c r="E15955">
        <v>3540115</v>
      </c>
    </row>
    <row r="15956" spans="1:5">
      <c r="A15956">
        <v>2015</v>
      </c>
      <c r="B15956" t="s">
        <v>90</v>
      </c>
      <c r="C15956" t="s">
        <v>23</v>
      </c>
      <c r="D15956" t="s">
        <v>77</v>
      </c>
      <c r="E15956">
        <v>2902746</v>
      </c>
    </row>
    <row r="15957" spans="1:5">
      <c r="A15957">
        <v>2015</v>
      </c>
      <c r="B15957" t="s">
        <v>90</v>
      </c>
      <c r="C15957" t="s">
        <v>23</v>
      </c>
      <c r="D15957" t="s">
        <v>78</v>
      </c>
      <c r="E15957">
        <v>3108271</v>
      </c>
    </row>
    <row r="15958" spans="1:5">
      <c r="A15958">
        <v>2015</v>
      </c>
      <c r="B15958" t="s">
        <v>90</v>
      </c>
      <c r="C15958" t="s">
        <v>23</v>
      </c>
      <c r="D15958" t="s">
        <v>79</v>
      </c>
      <c r="E15958">
        <v>431844</v>
      </c>
    </row>
    <row r="15959" spans="1:5">
      <c r="A15959">
        <v>2015</v>
      </c>
      <c r="B15959" t="s">
        <v>90</v>
      </c>
      <c r="C15959" t="s">
        <v>23</v>
      </c>
      <c r="D15959" t="s">
        <v>80</v>
      </c>
      <c r="E15959">
        <v>0</v>
      </c>
    </row>
    <row r="15960" spans="1:5">
      <c r="A15960">
        <v>2015</v>
      </c>
      <c r="B15960" t="s">
        <v>90</v>
      </c>
      <c r="C15960" t="s">
        <v>81</v>
      </c>
      <c r="D15960" t="s">
        <v>30</v>
      </c>
      <c r="E15960">
        <v>284974</v>
      </c>
    </row>
    <row r="15961" spans="1:5">
      <c r="A15961">
        <v>2015</v>
      </c>
      <c r="B15961" t="s">
        <v>90</v>
      </c>
      <c r="C15961" t="s">
        <v>81</v>
      </c>
      <c r="D15961" t="s">
        <v>32</v>
      </c>
      <c r="E15961">
        <v>284974</v>
      </c>
    </row>
    <row r="15962" spans="1:5">
      <c r="A15962">
        <v>2015</v>
      </c>
      <c r="B15962" t="s">
        <v>90</v>
      </c>
      <c r="C15962" t="s">
        <v>81</v>
      </c>
      <c r="D15962" t="s">
        <v>33</v>
      </c>
      <c r="E15962">
        <v>703031</v>
      </c>
    </row>
    <row r="15963" spans="1:5">
      <c r="A15963">
        <v>2015</v>
      </c>
      <c r="B15963" t="s">
        <v>90</v>
      </c>
      <c r="C15963" t="s">
        <v>81</v>
      </c>
      <c r="D15963" t="s">
        <v>34</v>
      </c>
      <c r="E15963">
        <v>424589</v>
      </c>
    </row>
    <row r="15964" spans="1:5">
      <c r="A15964">
        <v>2015</v>
      </c>
      <c r="B15964" t="s">
        <v>90</v>
      </c>
      <c r="C15964" t="s">
        <v>81</v>
      </c>
      <c r="D15964" t="s">
        <v>35</v>
      </c>
      <c r="E15964">
        <v>366678</v>
      </c>
    </row>
    <row r="15965" spans="1:5">
      <c r="A15965">
        <v>2015</v>
      </c>
      <c r="B15965" t="s">
        <v>90</v>
      </c>
      <c r="C15965" t="s">
        <v>81</v>
      </c>
      <c r="D15965" t="s">
        <v>36</v>
      </c>
      <c r="E15965">
        <v>224556</v>
      </c>
    </row>
    <row r="15966" spans="1:5">
      <c r="A15966">
        <v>2015</v>
      </c>
      <c r="B15966" t="s">
        <v>90</v>
      </c>
      <c r="C15966" t="s">
        <v>81</v>
      </c>
      <c r="D15966" t="s">
        <v>37</v>
      </c>
      <c r="E15966">
        <v>224556</v>
      </c>
    </row>
    <row r="15967" spans="1:5">
      <c r="A15967">
        <v>2015</v>
      </c>
      <c r="B15967" t="s">
        <v>90</v>
      </c>
      <c r="C15967" t="s">
        <v>81</v>
      </c>
      <c r="D15967" t="s">
        <v>38</v>
      </c>
      <c r="E15967">
        <v>0</v>
      </c>
    </row>
    <row r="15968" spans="1:5">
      <c r="A15968">
        <v>2015</v>
      </c>
      <c r="B15968" t="s">
        <v>90</v>
      </c>
      <c r="C15968" t="s">
        <v>81</v>
      </c>
      <c r="D15968" t="s">
        <v>39</v>
      </c>
      <c r="E15968">
        <v>29025</v>
      </c>
    </row>
    <row r="15969" spans="1:5">
      <c r="A15969">
        <v>2015</v>
      </c>
      <c r="B15969" t="s">
        <v>90</v>
      </c>
      <c r="C15969" t="s">
        <v>81</v>
      </c>
      <c r="D15969" t="s">
        <v>93</v>
      </c>
      <c r="E15969">
        <v>15620</v>
      </c>
    </row>
    <row r="15970" spans="1:5">
      <c r="A15970">
        <v>2015</v>
      </c>
      <c r="B15970" t="s">
        <v>90</v>
      </c>
      <c r="C15970" t="s">
        <v>81</v>
      </c>
      <c r="D15970" t="s">
        <v>94</v>
      </c>
      <c r="E15970">
        <v>13405</v>
      </c>
    </row>
    <row r="15971" spans="1:5">
      <c r="A15971">
        <v>2015</v>
      </c>
      <c r="B15971" t="s">
        <v>90</v>
      </c>
      <c r="C15971" t="s">
        <v>81</v>
      </c>
      <c r="D15971" t="s">
        <v>95</v>
      </c>
      <c r="E15971">
        <v>16020</v>
      </c>
    </row>
    <row r="15972" spans="1:5">
      <c r="A15972">
        <v>2015</v>
      </c>
      <c r="B15972" t="s">
        <v>90</v>
      </c>
      <c r="C15972" t="s">
        <v>81</v>
      </c>
      <c r="D15972" t="s">
        <v>96</v>
      </c>
      <c r="E15972">
        <v>13005</v>
      </c>
    </row>
    <row r="15973" spans="1:5">
      <c r="A15973">
        <v>2015</v>
      </c>
      <c r="B15973" t="s">
        <v>90</v>
      </c>
      <c r="C15973" t="s">
        <v>81</v>
      </c>
      <c r="D15973" t="s">
        <v>40</v>
      </c>
      <c r="E15973">
        <v>24861</v>
      </c>
    </row>
    <row r="15974" spans="1:5">
      <c r="A15974">
        <v>2015</v>
      </c>
      <c r="B15974" t="s">
        <v>90</v>
      </c>
      <c r="C15974" t="s">
        <v>81</v>
      </c>
      <c r="D15974" t="s">
        <v>41</v>
      </c>
      <c r="E15974">
        <v>5204</v>
      </c>
    </row>
    <row r="15975" spans="1:5">
      <c r="A15975">
        <v>2015</v>
      </c>
      <c r="B15975" t="s">
        <v>90</v>
      </c>
      <c r="C15975" t="s">
        <v>81</v>
      </c>
      <c r="D15975" t="s">
        <v>42</v>
      </c>
      <c r="E15975">
        <v>0</v>
      </c>
    </row>
    <row r="15976" spans="1:5">
      <c r="A15976">
        <v>2015</v>
      </c>
      <c r="B15976" t="s">
        <v>90</v>
      </c>
      <c r="C15976" t="s">
        <v>81</v>
      </c>
      <c r="D15976" t="s">
        <v>43</v>
      </c>
      <c r="E15976">
        <v>19657</v>
      </c>
    </row>
    <row r="15977" spans="1:5">
      <c r="A15977">
        <v>2015</v>
      </c>
      <c r="B15977" t="s">
        <v>90</v>
      </c>
      <c r="C15977" t="s">
        <v>81</v>
      </c>
      <c r="D15977" t="s">
        <v>44</v>
      </c>
      <c r="E15977">
        <v>0</v>
      </c>
    </row>
    <row r="15978" spans="1:5">
      <c r="A15978">
        <v>2015</v>
      </c>
      <c r="B15978" t="s">
        <v>90</v>
      </c>
      <c r="C15978" t="s">
        <v>81</v>
      </c>
      <c r="D15978" t="s">
        <v>48</v>
      </c>
      <c r="E15978">
        <v>64206</v>
      </c>
    </row>
    <row r="15979" spans="1:5">
      <c r="A15979">
        <v>2015</v>
      </c>
      <c r="B15979" t="s">
        <v>90</v>
      </c>
      <c r="C15979" t="s">
        <v>81</v>
      </c>
      <c r="D15979" t="s">
        <v>49</v>
      </c>
      <c r="E15979">
        <v>64206</v>
      </c>
    </row>
    <row r="15980" spans="1:5">
      <c r="A15980">
        <v>2015</v>
      </c>
      <c r="B15980" t="s">
        <v>90</v>
      </c>
      <c r="C15980" t="s">
        <v>81</v>
      </c>
      <c r="D15980" t="s">
        <v>50</v>
      </c>
      <c r="E15980">
        <v>0</v>
      </c>
    </row>
    <row r="15981" spans="1:5">
      <c r="A15981">
        <v>2015</v>
      </c>
      <c r="B15981" t="s">
        <v>90</v>
      </c>
      <c r="C15981" t="s">
        <v>81</v>
      </c>
      <c r="D15981" t="s">
        <v>51</v>
      </c>
      <c r="E15981">
        <v>64206</v>
      </c>
    </row>
    <row r="15982" spans="1:5">
      <c r="A15982">
        <v>2015</v>
      </c>
      <c r="B15982" t="s">
        <v>90</v>
      </c>
      <c r="C15982" t="s">
        <v>81</v>
      </c>
      <c r="D15982" t="s">
        <v>52</v>
      </c>
      <c r="E15982">
        <v>0</v>
      </c>
    </row>
    <row r="15983" spans="1:5">
      <c r="A15983">
        <v>2015</v>
      </c>
      <c r="B15983" t="s">
        <v>90</v>
      </c>
      <c r="C15983" t="s">
        <v>81</v>
      </c>
      <c r="D15983" t="s">
        <v>53</v>
      </c>
      <c r="E15983">
        <v>0</v>
      </c>
    </row>
    <row r="15984" spans="1:5">
      <c r="A15984">
        <v>2015</v>
      </c>
      <c r="B15984" t="s">
        <v>90</v>
      </c>
      <c r="C15984" t="s">
        <v>81</v>
      </c>
      <c r="D15984" t="s">
        <v>54</v>
      </c>
      <c r="E15984">
        <v>0</v>
      </c>
    </row>
    <row r="15985" spans="1:6">
      <c r="A15985">
        <v>2015</v>
      </c>
      <c r="B15985" t="s">
        <v>90</v>
      </c>
      <c r="C15985" t="s">
        <v>81</v>
      </c>
      <c r="D15985" t="s">
        <v>59</v>
      </c>
      <c r="E15985">
        <v>226910</v>
      </c>
    </row>
    <row r="15986" spans="1:6">
      <c r="A15986">
        <v>2015</v>
      </c>
      <c r="B15986" t="s">
        <v>90</v>
      </c>
      <c r="C15986" t="s">
        <v>81</v>
      </c>
      <c r="D15986" t="s">
        <v>61</v>
      </c>
      <c r="E15986">
        <v>148955</v>
      </c>
    </row>
    <row r="15987" spans="1:6">
      <c r="A15987">
        <v>2015</v>
      </c>
      <c r="B15987" t="s">
        <v>90</v>
      </c>
      <c r="C15987" t="s">
        <v>81</v>
      </c>
      <c r="D15987" t="s">
        <v>64</v>
      </c>
      <c r="E15987">
        <v>77956</v>
      </c>
    </row>
    <row r="15988" spans="1:6">
      <c r="A15988">
        <v>2015</v>
      </c>
      <c r="B15988" t="s">
        <v>90</v>
      </c>
      <c r="C15988" t="s">
        <v>81</v>
      </c>
      <c r="D15988" t="s">
        <v>67</v>
      </c>
      <c r="E15988">
        <v>395621</v>
      </c>
    </row>
    <row r="15989" spans="1:6">
      <c r="A15989">
        <v>2015</v>
      </c>
      <c r="B15989" t="s">
        <v>90</v>
      </c>
      <c r="C15989" t="s">
        <v>81</v>
      </c>
      <c r="D15989" t="s">
        <v>69</v>
      </c>
      <c r="E15989">
        <v>372394</v>
      </c>
    </row>
    <row r="15990" spans="1:6">
      <c r="A15990">
        <v>2015</v>
      </c>
      <c r="B15990" t="s">
        <v>90</v>
      </c>
      <c r="C15990" t="s">
        <v>81</v>
      </c>
      <c r="D15990" t="s">
        <v>70</v>
      </c>
      <c r="E15990">
        <v>23227</v>
      </c>
    </row>
    <row r="15991" spans="1:6">
      <c r="A15991">
        <v>2015</v>
      </c>
      <c r="B15991" t="s">
        <v>90</v>
      </c>
      <c r="C15991" t="s">
        <v>81</v>
      </c>
      <c r="D15991" t="s">
        <v>86</v>
      </c>
      <c r="E15991">
        <v>35144322</v>
      </c>
    </row>
    <row r="15992" spans="1:6">
      <c r="A15992">
        <v>2015</v>
      </c>
      <c r="B15992" t="s">
        <v>90</v>
      </c>
      <c r="C15992" t="s">
        <v>81</v>
      </c>
      <c r="D15992" t="s">
        <v>87</v>
      </c>
      <c r="E15992">
        <v>34979498</v>
      </c>
    </row>
    <row r="15993" spans="1:6">
      <c r="A15993">
        <v>2015</v>
      </c>
      <c r="B15993" t="s">
        <v>90</v>
      </c>
      <c r="C15993" t="s">
        <v>81</v>
      </c>
      <c r="D15993" t="s">
        <v>88</v>
      </c>
      <c r="E15993">
        <v>164824</v>
      </c>
    </row>
    <row r="15994" spans="1:6">
      <c r="A15994">
        <v>2015</v>
      </c>
      <c r="B15994" t="s">
        <v>90</v>
      </c>
      <c r="C15994" t="s">
        <v>81</v>
      </c>
      <c r="D15994" t="s">
        <v>77</v>
      </c>
      <c r="E15994">
        <v>2902746</v>
      </c>
    </row>
    <row r="15995" spans="1:6">
      <c r="A15995">
        <v>2015</v>
      </c>
      <c r="B15995" t="s">
        <v>97</v>
      </c>
      <c r="C15995" t="s">
        <v>7</v>
      </c>
      <c r="D15995" t="s">
        <v>263</v>
      </c>
      <c r="E15995">
        <v>314639</v>
      </c>
    </row>
    <row r="15996" spans="1:6">
      <c r="A15996">
        <v>2015</v>
      </c>
      <c r="B15996" t="s">
        <v>97</v>
      </c>
      <c r="C15996" t="s">
        <v>7</v>
      </c>
      <c r="D15996" t="s">
        <v>8</v>
      </c>
      <c r="E15996">
        <v>0</v>
      </c>
      <c r="F15996">
        <v>20</v>
      </c>
    </row>
    <row r="15997" spans="1:6">
      <c r="A15997">
        <v>2015</v>
      </c>
      <c r="B15997" t="s">
        <v>97</v>
      </c>
      <c r="C15997" t="s">
        <v>7</v>
      </c>
      <c r="D15997" t="s">
        <v>9</v>
      </c>
      <c r="E15997">
        <v>0</v>
      </c>
      <c r="F15997">
        <v>20</v>
      </c>
    </row>
    <row r="15998" spans="1:6">
      <c r="A15998">
        <v>2015</v>
      </c>
      <c r="B15998" t="s">
        <v>97</v>
      </c>
      <c r="C15998" t="s">
        <v>10</v>
      </c>
      <c r="D15998" t="s">
        <v>11</v>
      </c>
      <c r="E15998">
        <v>26965</v>
      </c>
    </row>
    <row r="15999" spans="1:6">
      <c r="A15999">
        <v>2015</v>
      </c>
      <c r="B15999" t="s">
        <v>97</v>
      </c>
      <c r="C15999" t="s">
        <v>10</v>
      </c>
      <c r="D15999" t="s">
        <v>91</v>
      </c>
      <c r="E15999">
        <v>1041677</v>
      </c>
    </row>
    <row r="16000" spans="1:6">
      <c r="A16000">
        <v>2015</v>
      </c>
      <c r="B16000" t="s">
        <v>97</v>
      </c>
      <c r="C16000" t="s">
        <v>10</v>
      </c>
      <c r="D16000" t="s">
        <v>92</v>
      </c>
      <c r="E16000">
        <v>949157</v>
      </c>
    </row>
    <row r="16001" spans="1:5">
      <c r="A16001">
        <v>2015</v>
      </c>
      <c r="B16001" t="s">
        <v>97</v>
      </c>
      <c r="C16001" t="s">
        <v>10</v>
      </c>
      <c r="D16001" t="s">
        <v>14</v>
      </c>
      <c r="E16001">
        <v>577129</v>
      </c>
    </row>
    <row r="16002" spans="1:5">
      <c r="A16002">
        <v>2015</v>
      </c>
      <c r="B16002" t="s">
        <v>97</v>
      </c>
      <c r="C16002" t="s">
        <v>10</v>
      </c>
      <c r="D16002" t="s">
        <v>17</v>
      </c>
      <c r="E16002">
        <v>842573</v>
      </c>
    </row>
    <row r="16003" spans="1:5">
      <c r="A16003">
        <v>2015</v>
      </c>
      <c r="B16003" t="s">
        <v>97</v>
      </c>
      <c r="C16003" t="s">
        <v>10</v>
      </c>
      <c r="D16003" t="s">
        <v>18</v>
      </c>
      <c r="E16003">
        <v>317417</v>
      </c>
    </row>
    <row r="16004" spans="1:5">
      <c r="A16004">
        <v>2015</v>
      </c>
      <c r="B16004" t="s">
        <v>97</v>
      </c>
      <c r="C16004" t="s">
        <v>10</v>
      </c>
      <c r="D16004" t="s">
        <v>19</v>
      </c>
      <c r="E16004">
        <v>450588</v>
      </c>
    </row>
    <row r="16005" spans="1:5">
      <c r="A16005">
        <v>2015</v>
      </c>
      <c r="B16005" t="s">
        <v>97</v>
      </c>
      <c r="C16005" t="s">
        <v>10</v>
      </c>
      <c r="D16005" t="s">
        <v>21</v>
      </c>
      <c r="E16005">
        <v>121056</v>
      </c>
    </row>
    <row r="16006" spans="1:5">
      <c r="A16006">
        <v>2015</v>
      </c>
      <c r="B16006" t="s">
        <v>97</v>
      </c>
      <c r="C16006" t="s">
        <v>10</v>
      </c>
      <c r="D16006" t="s">
        <v>22</v>
      </c>
      <c r="E16006">
        <v>7639</v>
      </c>
    </row>
    <row r="16007" spans="1:5">
      <c r="A16007">
        <v>2015</v>
      </c>
      <c r="B16007" t="s">
        <v>97</v>
      </c>
      <c r="C16007" t="s">
        <v>23</v>
      </c>
      <c r="D16007" t="s">
        <v>24</v>
      </c>
      <c r="E16007">
        <v>421112</v>
      </c>
    </row>
    <row r="16008" spans="1:5">
      <c r="A16008">
        <v>2015</v>
      </c>
      <c r="B16008" t="s">
        <v>97</v>
      </c>
      <c r="C16008" t="s">
        <v>23</v>
      </c>
      <c r="D16008" t="s">
        <v>25</v>
      </c>
      <c r="E16008">
        <v>342674</v>
      </c>
    </row>
    <row r="16009" spans="1:5">
      <c r="A16009">
        <v>2015</v>
      </c>
      <c r="B16009" t="s">
        <v>97</v>
      </c>
      <c r="C16009" t="s">
        <v>23</v>
      </c>
      <c r="D16009" t="s">
        <v>26</v>
      </c>
      <c r="E16009">
        <v>78438</v>
      </c>
    </row>
    <row r="16010" spans="1:5">
      <c r="A16010">
        <v>2015</v>
      </c>
      <c r="B16010" t="s">
        <v>97</v>
      </c>
      <c r="C16010" t="s">
        <v>23</v>
      </c>
      <c r="D16010" t="s">
        <v>27</v>
      </c>
      <c r="E16010">
        <v>43435</v>
      </c>
    </row>
    <row r="16011" spans="1:5">
      <c r="A16011">
        <v>2015</v>
      </c>
      <c r="B16011" t="s">
        <v>97</v>
      </c>
      <c r="C16011" t="s">
        <v>23</v>
      </c>
      <c r="D16011" t="s">
        <v>29</v>
      </c>
      <c r="E16011">
        <v>43435</v>
      </c>
    </row>
    <row r="16012" spans="1:5">
      <c r="A16012">
        <v>2015</v>
      </c>
      <c r="B16012" t="s">
        <v>97</v>
      </c>
      <c r="C16012" t="s">
        <v>23</v>
      </c>
      <c r="D16012" t="s">
        <v>33</v>
      </c>
      <c r="E16012">
        <v>939153</v>
      </c>
    </row>
    <row r="16013" spans="1:5">
      <c r="A16013">
        <v>2015</v>
      </c>
      <c r="B16013" t="s">
        <v>97</v>
      </c>
      <c r="C16013" t="s">
        <v>23</v>
      </c>
      <c r="D16013" t="s">
        <v>34</v>
      </c>
      <c r="E16013">
        <v>286271</v>
      </c>
    </row>
    <row r="16014" spans="1:5">
      <c r="A16014">
        <v>2015</v>
      </c>
      <c r="B16014" t="s">
        <v>97</v>
      </c>
      <c r="C16014" t="s">
        <v>23</v>
      </c>
      <c r="D16014" t="s">
        <v>35</v>
      </c>
      <c r="E16014">
        <v>134493</v>
      </c>
    </row>
    <row r="16015" spans="1:5">
      <c r="A16015">
        <v>2015</v>
      </c>
      <c r="B16015" t="s">
        <v>97</v>
      </c>
      <c r="C16015" t="s">
        <v>23</v>
      </c>
      <c r="D16015" t="s">
        <v>36</v>
      </c>
      <c r="E16015">
        <v>273204</v>
      </c>
    </row>
    <row r="16016" spans="1:5">
      <c r="A16016">
        <v>2015</v>
      </c>
      <c r="B16016" t="s">
        <v>97</v>
      </c>
      <c r="C16016" t="s">
        <v>23</v>
      </c>
      <c r="D16016" t="s">
        <v>37</v>
      </c>
      <c r="E16016">
        <v>273204</v>
      </c>
    </row>
    <row r="16017" spans="1:5">
      <c r="A16017">
        <v>2015</v>
      </c>
      <c r="B16017" t="s">
        <v>97</v>
      </c>
      <c r="C16017" t="s">
        <v>23</v>
      </c>
      <c r="D16017" t="s">
        <v>38</v>
      </c>
      <c r="E16017">
        <v>0</v>
      </c>
    </row>
    <row r="16018" spans="1:5">
      <c r="A16018">
        <v>2015</v>
      </c>
      <c r="B16018" t="s">
        <v>97</v>
      </c>
      <c r="C16018" t="s">
        <v>23</v>
      </c>
      <c r="D16018" t="s">
        <v>39</v>
      </c>
      <c r="E16018">
        <v>251951</v>
      </c>
    </row>
    <row r="16019" spans="1:5">
      <c r="A16019">
        <v>2015</v>
      </c>
      <c r="B16019" t="s">
        <v>97</v>
      </c>
      <c r="C16019" t="s">
        <v>23</v>
      </c>
      <c r="D16019" t="s">
        <v>93</v>
      </c>
      <c r="E16019">
        <v>192020</v>
      </c>
    </row>
    <row r="16020" spans="1:5">
      <c r="A16020">
        <v>2015</v>
      </c>
      <c r="B16020" t="s">
        <v>97</v>
      </c>
      <c r="C16020" t="s">
        <v>23</v>
      </c>
      <c r="D16020" t="s">
        <v>94</v>
      </c>
      <c r="E16020">
        <v>59931</v>
      </c>
    </row>
    <row r="16021" spans="1:5">
      <c r="A16021">
        <v>2015</v>
      </c>
      <c r="B16021" t="s">
        <v>97</v>
      </c>
      <c r="C16021" t="s">
        <v>23</v>
      </c>
      <c r="D16021" t="s">
        <v>95</v>
      </c>
      <c r="E16021">
        <v>112841</v>
      </c>
    </row>
    <row r="16022" spans="1:5">
      <c r="A16022">
        <v>2015</v>
      </c>
      <c r="B16022" t="s">
        <v>97</v>
      </c>
      <c r="C16022" t="s">
        <v>23</v>
      </c>
      <c r="D16022" t="s">
        <v>96</v>
      </c>
      <c r="E16022">
        <v>139111</v>
      </c>
    </row>
    <row r="16023" spans="1:5">
      <c r="A16023">
        <v>2015</v>
      </c>
      <c r="B16023" t="s">
        <v>97</v>
      </c>
      <c r="C16023" t="s">
        <v>23</v>
      </c>
      <c r="D16023" t="s">
        <v>40</v>
      </c>
      <c r="E16023">
        <v>127726</v>
      </c>
    </row>
    <row r="16024" spans="1:5">
      <c r="A16024">
        <v>2015</v>
      </c>
      <c r="B16024" t="s">
        <v>97</v>
      </c>
      <c r="C16024" t="s">
        <v>23</v>
      </c>
      <c r="D16024" t="s">
        <v>41</v>
      </c>
      <c r="E16024">
        <v>7110</v>
      </c>
    </row>
    <row r="16025" spans="1:5">
      <c r="A16025">
        <v>2015</v>
      </c>
      <c r="B16025" t="s">
        <v>97</v>
      </c>
      <c r="C16025" t="s">
        <v>23</v>
      </c>
      <c r="D16025" t="s">
        <v>42</v>
      </c>
      <c r="E16025">
        <v>39271</v>
      </c>
    </row>
    <row r="16026" spans="1:5">
      <c r="A16026">
        <v>2015</v>
      </c>
      <c r="B16026" t="s">
        <v>97</v>
      </c>
      <c r="C16026" t="s">
        <v>23</v>
      </c>
      <c r="D16026" t="s">
        <v>43</v>
      </c>
      <c r="E16026">
        <v>81345</v>
      </c>
    </row>
    <row r="16027" spans="1:5">
      <c r="A16027">
        <v>2015</v>
      </c>
      <c r="B16027" t="s">
        <v>97</v>
      </c>
      <c r="C16027" t="s">
        <v>23</v>
      </c>
      <c r="D16027" t="s">
        <v>44</v>
      </c>
      <c r="E16027">
        <v>0</v>
      </c>
    </row>
    <row r="16028" spans="1:5">
      <c r="A16028">
        <v>2015</v>
      </c>
      <c r="B16028" t="s">
        <v>97</v>
      </c>
      <c r="C16028" t="s">
        <v>23</v>
      </c>
      <c r="D16028" t="s">
        <v>45</v>
      </c>
      <c r="E16028">
        <v>74263</v>
      </c>
    </row>
    <row r="16029" spans="1:5">
      <c r="A16029">
        <v>2015</v>
      </c>
      <c r="B16029" t="s">
        <v>97</v>
      </c>
      <c r="C16029" t="s">
        <v>23</v>
      </c>
      <c r="D16029" t="s">
        <v>46</v>
      </c>
      <c r="E16029">
        <v>74058</v>
      </c>
    </row>
    <row r="16030" spans="1:5">
      <c r="A16030">
        <v>2015</v>
      </c>
      <c r="B16030" t="s">
        <v>97</v>
      </c>
      <c r="C16030" t="s">
        <v>23</v>
      </c>
      <c r="D16030" t="s">
        <v>47</v>
      </c>
      <c r="E16030">
        <v>204</v>
      </c>
    </row>
    <row r="16031" spans="1:5">
      <c r="A16031">
        <v>2015</v>
      </c>
      <c r="B16031" t="s">
        <v>97</v>
      </c>
      <c r="C16031" t="s">
        <v>23</v>
      </c>
      <c r="D16031" t="s">
        <v>48</v>
      </c>
      <c r="E16031">
        <v>10342</v>
      </c>
    </row>
    <row r="16032" spans="1:5">
      <c r="A16032">
        <v>2015</v>
      </c>
      <c r="B16032" t="s">
        <v>97</v>
      </c>
      <c r="C16032" t="s">
        <v>23</v>
      </c>
      <c r="D16032" t="s">
        <v>55</v>
      </c>
      <c r="E16032">
        <v>10342</v>
      </c>
    </row>
    <row r="16033" spans="1:5">
      <c r="A16033">
        <v>2015</v>
      </c>
      <c r="B16033" t="s">
        <v>97</v>
      </c>
      <c r="C16033" t="s">
        <v>23</v>
      </c>
      <c r="D16033" t="s">
        <v>59</v>
      </c>
      <c r="E16033">
        <v>347653</v>
      </c>
    </row>
    <row r="16034" spans="1:5">
      <c r="A16034">
        <v>2015</v>
      </c>
      <c r="B16034" t="s">
        <v>97</v>
      </c>
      <c r="C16034" t="s">
        <v>23</v>
      </c>
      <c r="D16034" t="s">
        <v>60</v>
      </c>
      <c r="E16034">
        <v>32666</v>
      </c>
    </row>
    <row r="16035" spans="1:5">
      <c r="A16035">
        <v>2015</v>
      </c>
      <c r="B16035" t="s">
        <v>97</v>
      </c>
      <c r="C16035" t="s">
        <v>23</v>
      </c>
      <c r="D16035" t="s">
        <v>61</v>
      </c>
      <c r="E16035">
        <v>207726</v>
      </c>
    </row>
    <row r="16036" spans="1:5">
      <c r="A16036">
        <v>2015</v>
      </c>
      <c r="B16036" t="s">
        <v>97</v>
      </c>
      <c r="C16036" t="s">
        <v>23</v>
      </c>
      <c r="D16036" t="s">
        <v>64</v>
      </c>
      <c r="E16036">
        <v>107261</v>
      </c>
    </row>
    <row r="16037" spans="1:5">
      <c r="A16037">
        <v>2015</v>
      </c>
      <c r="B16037" t="s">
        <v>97</v>
      </c>
      <c r="C16037" t="s">
        <v>23</v>
      </c>
      <c r="D16037" t="s">
        <v>66</v>
      </c>
      <c r="E16037">
        <v>329532</v>
      </c>
    </row>
    <row r="16038" spans="1:5">
      <c r="A16038">
        <v>2015</v>
      </c>
      <c r="B16038" t="s">
        <v>97</v>
      </c>
      <c r="C16038" t="s">
        <v>23</v>
      </c>
      <c r="D16038" t="s">
        <v>67</v>
      </c>
      <c r="E16038">
        <v>1570</v>
      </c>
    </row>
    <row r="16039" spans="1:5">
      <c r="A16039">
        <v>2015</v>
      </c>
      <c r="B16039" t="s">
        <v>97</v>
      </c>
      <c r="C16039" t="s">
        <v>23</v>
      </c>
      <c r="D16039" t="s">
        <v>68</v>
      </c>
      <c r="E16039">
        <v>0</v>
      </c>
    </row>
    <row r="16040" spans="1:5">
      <c r="A16040">
        <v>2015</v>
      </c>
      <c r="B16040" t="s">
        <v>97</v>
      </c>
      <c r="C16040" t="s">
        <v>23</v>
      </c>
      <c r="D16040" t="s">
        <v>70</v>
      </c>
      <c r="E16040">
        <v>1570</v>
      </c>
    </row>
    <row r="16041" spans="1:5">
      <c r="A16041">
        <v>2015</v>
      </c>
      <c r="B16041" t="s">
        <v>97</v>
      </c>
      <c r="C16041" t="s">
        <v>23</v>
      </c>
      <c r="D16041" t="s">
        <v>71</v>
      </c>
      <c r="E16041">
        <v>7346</v>
      </c>
    </row>
    <row r="16042" spans="1:5">
      <c r="A16042">
        <v>2015</v>
      </c>
      <c r="B16042" t="s">
        <v>97</v>
      </c>
      <c r="C16042" t="s">
        <v>23</v>
      </c>
      <c r="D16042" t="s">
        <v>72</v>
      </c>
      <c r="E16042">
        <v>723038</v>
      </c>
    </row>
    <row r="16043" spans="1:5">
      <c r="A16043">
        <v>2015</v>
      </c>
      <c r="B16043" t="s">
        <v>97</v>
      </c>
      <c r="C16043" t="s">
        <v>23</v>
      </c>
      <c r="D16043" t="s">
        <v>76</v>
      </c>
      <c r="E16043">
        <v>104500</v>
      </c>
    </row>
    <row r="16044" spans="1:5">
      <c r="A16044">
        <v>2015</v>
      </c>
      <c r="B16044" t="s">
        <v>97</v>
      </c>
      <c r="C16044" t="s">
        <v>23</v>
      </c>
      <c r="D16044" t="s">
        <v>77</v>
      </c>
      <c r="E16044">
        <v>92520</v>
      </c>
    </row>
    <row r="16045" spans="1:5">
      <c r="A16045">
        <v>2015</v>
      </c>
      <c r="B16045" t="s">
        <v>97</v>
      </c>
      <c r="C16045" t="s">
        <v>23</v>
      </c>
      <c r="D16045" t="s">
        <v>78</v>
      </c>
      <c r="E16045">
        <v>113889</v>
      </c>
    </row>
    <row r="16046" spans="1:5">
      <c r="A16046">
        <v>2015</v>
      </c>
      <c r="B16046" t="s">
        <v>97</v>
      </c>
      <c r="C16046" t="s">
        <v>23</v>
      </c>
      <c r="D16046" t="s">
        <v>79</v>
      </c>
      <c r="E16046">
        <v>-10649</v>
      </c>
    </row>
    <row r="16047" spans="1:5">
      <c r="A16047">
        <v>2015</v>
      </c>
      <c r="B16047" t="s">
        <v>97</v>
      </c>
      <c r="C16047" t="s">
        <v>23</v>
      </c>
      <c r="D16047" t="s">
        <v>80</v>
      </c>
      <c r="E16047">
        <v>1261</v>
      </c>
    </row>
    <row r="16048" spans="1:5">
      <c r="A16048">
        <v>2015</v>
      </c>
      <c r="B16048" t="s">
        <v>97</v>
      </c>
      <c r="C16048" t="s">
        <v>81</v>
      </c>
      <c r="D16048" t="s">
        <v>30</v>
      </c>
      <c r="E16048">
        <v>0</v>
      </c>
    </row>
    <row r="16049" spans="1:5">
      <c r="A16049">
        <v>2015</v>
      </c>
      <c r="B16049" t="s">
        <v>97</v>
      </c>
      <c r="C16049" t="s">
        <v>81</v>
      </c>
      <c r="D16049" t="s">
        <v>32</v>
      </c>
      <c r="E16049">
        <v>0</v>
      </c>
    </row>
    <row r="16050" spans="1:5">
      <c r="A16050">
        <v>2015</v>
      </c>
      <c r="B16050" t="s">
        <v>97</v>
      </c>
      <c r="C16050" t="s">
        <v>81</v>
      </c>
      <c r="D16050" t="s">
        <v>33</v>
      </c>
      <c r="E16050">
        <v>679441</v>
      </c>
    </row>
    <row r="16051" spans="1:5">
      <c r="A16051">
        <v>2015</v>
      </c>
      <c r="B16051" t="s">
        <v>97</v>
      </c>
      <c r="C16051" t="s">
        <v>81</v>
      </c>
      <c r="D16051" t="s">
        <v>34</v>
      </c>
      <c r="E16051">
        <v>451720</v>
      </c>
    </row>
    <row r="16052" spans="1:5">
      <c r="A16052">
        <v>2015</v>
      </c>
      <c r="B16052" t="s">
        <v>97</v>
      </c>
      <c r="C16052" t="s">
        <v>81</v>
      </c>
      <c r="D16052" t="s">
        <v>35</v>
      </c>
      <c r="E16052">
        <v>839764</v>
      </c>
    </row>
    <row r="16053" spans="1:5">
      <c r="A16053">
        <v>2015</v>
      </c>
      <c r="B16053" t="s">
        <v>97</v>
      </c>
      <c r="C16053" t="s">
        <v>81</v>
      </c>
      <c r="D16053" t="s">
        <v>36</v>
      </c>
      <c r="E16053">
        <v>137190</v>
      </c>
    </row>
    <row r="16054" spans="1:5">
      <c r="A16054">
        <v>2015</v>
      </c>
      <c r="B16054" t="s">
        <v>97</v>
      </c>
      <c r="C16054" t="s">
        <v>81</v>
      </c>
      <c r="D16054" t="s">
        <v>37</v>
      </c>
      <c r="E16054">
        <v>137190</v>
      </c>
    </row>
    <row r="16055" spans="1:5">
      <c r="A16055">
        <v>2015</v>
      </c>
      <c r="B16055" t="s">
        <v>97</v>
      </c>
      <c r="C16055" t="s">
        <v>81</v>
      </c>
      <c r="D16055" t="s">
        <v>38</v>
      </c>
      <c r="E16055">
        <v>0</v>
      </c>
    </row>
    <row r="16056" spans="1:5">
      <c r="A16056">
        <v>2015</v>
      </c>
      <c r="B16056" t="s">
        <v>97</v>
      </c>
      <c r="C16056" t="s">
        <v>81</v>
      </c>
      <c r="D16056" t="s">
        <v>39</v>
      </c>
      <c r="E16056">
        <v>24408</v>
      </c>
    </row>
    <row r="16057" spans="1:5">
      <c r="A16057">
        <v>2015</v>
      </c>
      <c r="B16057" t="s">
        <v>97</v>
      </c>
      <c r="C16057" t="s">
        <v>81</v>
      </c>
      <c r="D16057" t="s">
        <v>93</v>
      </c>
      <c r="E16057">
        <v>363</v>
      </c>
    </row>
    <row r="16058" spans="1:5">
      <c r="A16058">
        <v>2015</v>
      </c>
      <c r="B16058" t="s">
        <v>97</v>
      </c>
      <c r="C16058" t="s">
        <v>81</v>
      </c>
      <c r="D16058" t="s">
        <v>94</v>
      </c>
      <c r="E16058">
        <v>24044</v>
      </c>
    </row>
    <row r="16059" spans="1:5">
      <c r="A16059">
        <v>2015</v>
      </c>
      <c r="B16059" t="s">
        <v>97</v>
      </c>
      <c r="C16059" t="s">
        <v>81</v>
      </c>
      <c r="D16059" t="s">
        <v>95</v>
      </c>
      <c r="E16059">
        <v>-6277</v>
      </c>
    </row>
    <row r="16060" spans="1:5">
      <c r="A16060">
        <v>2015</v>
      </c>
      <c r="B16060" t="s">
        <v>97</v>
      </c>
      <c r="C16060" t="s">
        <v>81</v>
      </c>
      <c r="D16060" t="s">
        <v>96</v>
      </c>
      <c r="E16060">
        <v>30684</v>
      </c>
    </row>
    <row r="16061" spans="1:5">
      <c r="A16061">
        <v>2015</v>
      </c>
      <c r="B16061" t="s">
        <v>97</v>
      </c>
      <c r="C16061" t="s">
        <v>81</v>
      </c>
      <c r="D16061" t="s">
        <v>40</v>
      </c>
      <c r="E16061">
        <v>66124</v>
      </c>
    </row>
    <row r="16062" spans="1:5">
      <c r="A16062">
        <v>2015</v>
      </c>
      <c r="B16062" t="s">
        <v>97</v>
      </c>
      <c r="C16062" t="s">
        <v>81</v>
      </c>
      <c r="D16062" t="s">
        <v>41</v>
      </c>
      <c r="E16062">
        <v>20</v>
      </c>
    </row>
    <row r="16063" spans="1:5">
      <c r="A16063">
        <v>2015</v>
      </c>
      <c r="B16063" t="s">
        <v>97</v>
      </c>
      <c r="C16063" t="s">
        <v>81</v>
      </c>
      <c r="D16063" t="s">
        <v>42</v>
      </c>
      <c r="E16063">
        <v>0</v>
      </c>
    </row>
    <row r="16064" spans="1:5">
      <c r="A16064">
        <v>2015</v>
      </c>
      <c r="B16064" t="s">
        <v>97</v>
      </c>
      <c r="C16064" t="s">
        <v>81</v>
      </c>
      <c r="D16064" t="s">
        <v>43</v>
      </c>
      <c r="E16064">
        <v>66104</v>
      </c>
    </row>
    <row r="16065" spans="1:5">
      <c r="A16065">
        <v>2015</v>
      </c>
      <c r="B16065" t="s">
        <v>97</v>
      </c>
      <c r="C16065" t="s">
        <v>81</v>
      </c>
      <c r="D16065" t="s">
        <v>44</v>
      </c>
      <c r="E16065">
        <v>0</v>
      </c>
    </row>
    <row r="16066" spans="1:5">
      <c r="A16066">
        <v>2015</v>
      </c>
      <c r="B16066" t="s">
        <v>97</v>
      </c>
      <c r="C16066" t="s">
        <v>81</v>
      </c>
      <c r="D16066" t="s">
        <v>48</v>
      </c>
      <c r="E16066">
        <v>339875</v>
      </c>
    </row>
    <row r="16067" spans="1:5">
      <c r="A16067">
        <v>2015</v>
      </c>
      <c r="B16067" t="s">
        <v>97</v>
      </c>
      <c r="C16067" t="s">
        <v>81</v>
      </c>
      <c r="D16067" t="s">
        <v>49</v>
      </c>
      <c r="E16067">
        <v>339875</v>
      </c>
    </row>
    <row r="16068" spans="1:5">
      <c r="A16068">
        <v>2015</v>
      </c>
      <c r="B16068" t="s">
        <v>97</v>
      </c>
      <c r="C16068" t="s">
        <v>81</v>
      </c>
      <c r="D16068" t="s">
        <v>50</v>
      </c>
      <c r="E16068">
        <v>233891</v>
      </c>
    </row>
    <row r="16069" spans="1:5">
      <c r="A16069">
        <v>2015</v>
      </c>
      <c r="B16069" t="s">
        <v>97</v>
      </c>
      <c r="C16069" t="s">
        <v>81</v>
      </c>
      <c r="D16069" t="s">
        <v>51</v>
      </c>
      <c r="E16069">
        <v>5253</v>
      </c>
    </row>
    <row r="16070" spans="1:5">
      <c r="A16070">
        <v>2015</v>
      </c>
      <c r="B16070" t="s">
        <v>97</v>
      </c>
      <c r="C16070" t="s">
        <v>81</v>
      </c>
      <c r="D16070" t="s">
        <v>52</v>
      </c>
      <c r="E16070">
        <v>96332</v>
      </c>
    </row>
    <row r="16071" spans="1:5">
      <c r="A16071">
        <v>2015</v>
      </c>
      <c r="B16071" t="s">
        <v>97</v>
      </c>
      <c r="C16071" t="s">
        <v>81</v>
      </c>
      <c r="D16071" t="s">
        <v>53</v>
      </c>
      <c r="E16071">
        <v>39271</v>
      </c>
    </row>
    <row r="16072" spans="1:5">
      <c r="A16072">
        <v>2015</v>
      </c>
      <c r="B16072" t="s">
        <v>97</v>
      </c>
      <c r="C16072" t="s">
        <v>81</v>
      </c>
      <c r="D16072" t="s">
        <v>54</v>
      </c>
      <c r="E16072">
        <v>34873</v>
      </c>
    </row>
    <row r="16073" spans="1:5">
      <c r="A16073">
        <v>2015</v>
      </c>
      <c r="B16073" t="s">
        <v>97</v>
      </c>
      <c r="C16073" t="s">
        <v>81</v>
      </c>
      <c r="D16073" t="s">
        <v>59</v>
      </c>
      <c r="E16073">
        <v>225554</v>
      </c>
    </row>
    <row r="16074" spans="1:5">
      <c r="A16074">
        <v>2015</v>
      </c>
      <c r="B16074" t="s">
        <v>97</v>
      </c>
      <c r="C16074" t="s">
        <v>81</v>
      </c>
      <c r="D16074" t="s">
        <v>60</v>
      </c>
      <c r="E16074">
        <v>166774</v>
      </c>
    </row>
    <row r="16075" spans="1:5">
      <c r="A16075">
        <v>2015</v>
      </c>
      <c r="B16075" t="s">
        <v>97</v>
      </c>
      <c r="C16075" t="s">
        <v>81</v>
      </c>
      <c r="D16075" t="s">
        <v>61</v>
      </c>
      <c r="E16075">
        <v>8575</v>
      </c>
    </row>
    <row r="16076" spans="1:5">
      <c r="A16076">
        <v>2015</v>
      </c>
      <c r="B16076" t="s">
        <v>97</v>
      </c>
      <c r="C16076" t="s">
        <v>81</v>
      </c>
      <c r="D16076" t="s">
        <v>64</v>
      </c>
      <c r="E16076">
        <v>50205</v>
      </c>
    </row>
    <row r="16077" spans="1:5">
      <c r="A16077">
        <v>2015</v>
      </c>
      <c r="B16077" t="s">
        <v>97</v>
      </c>
      <c r="C16077" t="s">
        <v>81</v>
      </c>
      <c r="D16077" t="s">
        <v>67</v>
      </c>
      <c r="E16077">
        <v>0</v>
      </c>
    </row>
    <row r="16078" spans="1:5">
      <c r="A16078">
        <v>2015</v>
      </c>
      <c r="B16078" t="s">
        <v>97</v>
      </c>
      <c r="C16078" t="s">
        <v>81</v>
      </c>
      <c r="D16078" t="s">
        <v>69</v>
      </c>
      <c r="E16078">
        <v>0</v>
      </c>
    </row>
    <row r="16079" spans="1:5">
      <c r="A16079">
        <v>2015</v>
      </c>
      <c r="B16079" t="s">
        <v>97</v>
      </c>
      <c r="C16079" t="s">
        <v>81</v>
      </c>
      <c r="D16079" t="s">
        <v>70</v>
      </c>
      <c r="E16079">
        <v>0</v>
      </c>
    </row>
    <row r="16080" spans="1:5">
      <c r="A16080">
        <v>2015</v>
      </c>
      <c r="B16080" t="s">
        <v>97</v>
      </c>
      <c r="C16080" t="s">
        <v>81</v>
      </c>
      <c r="D16080" t="s">
        <v>86</v>
      </c>
      <c r="E16080">
        <v>1764715</v>
      </c>
    </row>
    <row r="16081" spans="1:6">
      <c r="A16081">
        <v>2015</v>
      </c>
      <c r="B16081" t="s">
        <v>97</v>
      </c>
      <c r="C16081" t="s">
        <v>81</v>
      </c>
      <c r="D16081" t="s">
        <v>87</v>
      </c>
      <c r="E16081">
        <v>1740373</v>
      </c>
    </row>
    <row r="16082" spans="1:6">
      <c r="A16082">
        <v>2015</v>
      </c>
      <c r="B16082" t="s">
        <v>97</v>
      </c>
      <c r="C16082" t="s">
        <v>81</v>
      </c>
      <c r="D16082" t="s">
        <v>88</v>
      </c>
      <c r="E16082">
        <v>24342</v>
      </c>
    </row>
    <row r="16083" spans="1:6">
      <c r="A16083">
        <v>2015</v>
      </c>
      <c r="B16083" t="s">
        <v>97</v>
      </c>
      <c r="C16083" t="s">
        <v>81</v>
      </c>
      <c r="D16083" t="s">
        <v>77</v>
      </c>
      <c r="E16083">
        <v>92520</v>
      </c>
    </row>
    <row r="16084" spans="1:6">
      <c r="A16084">
        <v>2015</v>
      </c>
      <c r="B16084" t="s">
        <v>98</v>
      </c>
      <c r="C16084" t="s">
        <v>7</v>
      </c>
      <c r="D16084" t="s">
        <v>263</v>
      </c>
      <c r="E16084">
        <v>-7302</v>
      </c>
    </row>
    <row r="16085" spans="1:6">
      <c r="A16085">
        <v>2015</v>
      </c>
      <c r="B16085" t="s">
        <v>98</v>
      </c>
      <c r="C16085" t="s">
        <v>7</v>
      </c>
      <c r="D16085" t="s">
        <v>8</v>
      </c>
      <c r="E16085">
        <v>178249</v>
      </c>
    </row>
    <row r="16086" spans="1:6">
      <c r="A16086">
        <v>2015</v>
      </c>
      <c r="B16086" t="s">
        <v>98</v>
      </c>
      <c r="C16086" t="s">
        <v>7</v>
      </c>
      <c r="D16086" t="s">
        <v>9</v>
      </c>
      <c r="E16086">
        <v>340752</v>
      </c>
    </row>
    <row r="16087" spans="1:6">
      <c r="A16087">
        <v>2015</v>
      </c>
      <c r="B16087" t="s">
        <v>98</v>
      </c>
      <c r="C16087" t="s">
        <v>10</v>
      </c>
      <c r="D16087" t="s">
        <v>11</v>
      </c>
      <c r="E16087">
        <v>-105963</v>
      </c>
    </row>
    <row r="16088" spans="1:6">
      <c r="A16088">
        <v>2015</v>
      </c>
      <c r="B16088" t="s">
        <v>98</v>
      </c>
      <c r="C16088" t="s">
        <v>10</v>
      </c>
      <c r="D16088" t="s">
        <v>91</v>
      </c>
      <c r="E16088">
        <v>3434930</v>
      </c>
    </row>
    <row r="16089" spans="1:6">
      <c r="A16089">
        <v>2015</v>
      </c>
      <c r="B16089" t="s">
        <v>98</v>
      </c>
      <c r="C16089" t="s">
        <v>10</v>
      </c>
      <c r="D16089" t="s">
        <v>92</v>
      </c>
      <c r="E16089">
        <v>2483831</v>
      </c>
    </row>
    <row r="16090" spans="1:6">
      <c r="A16090">
        <v>2015</v>
      </c>
      <c r="B16090" t="s">
        <v>98</v>
      </c>
      <c r="C16090" t="s">
        <v>10</v>
      </c>
      <c r="D16090" t="s">
        <v>14</v>
      </c>
      <c r="E16090">
        <v>951099</v>
      </c>
    </row>
    <row r="16091" spans="1:6">
      <c r="A16091">
        <v>2015</v>
      </c>
      <c r="B16091" t="s">
        <v>98</v>
      </c>
      <c r="C16091" t="s">
        <v>10</v>
      </c>
      <c r="D16091" t="s">
        <v>17</v>
      </c>
      <c r="E16091">
        <v>0</v>
      </c>
      <c r="F16091">
        <v>20</v>
      </c>
    </row>
    <row r="16092" spans="1:6">
      <c r="A16092">
        <v>2015</v>
      </c>
      <c r="B16092" t="s">
        <v>98</v>
      </c>
      <c r="C16092" t="s">
        <v>10</v>
      </c>
      <c r="D16092" t="s">
        <v>18</v>
      </c>
      <c r="E16092">
        <v>3913937</v>
      </c>
    </row>
    <row r="16093" spans="1:6">
      <c r="A16093">
        <v>2015</v>
      </c>
      <c r="B16093" t="s">
        <v>98</v>
      </c>
      <c r="C16093" t="s">
        <v>10</v>
      </c>
      <c r="D16093" t="s">
        <v>19</v>
      </c>
      <c r="E16093">
        <v>4849136</v>
      </c>
    </row>
    <row r="16094" spans="1:6">
      <c r="A16094">
        <v>2015</v>
      </c>
      <c r="B16094" t="s">
        <v>98</v>
      </c>
      <c r="C16094" t="s">
        <v>10</v>
      </c>
      <c r="D16094" t="s">
        <v>20</v>
      </c>
      <c r="E16094">
        <v>2893763</v>
      </c>
    </row>
    <row r="16095" spans="1:6">
      <c r="A16095">
        <v>2015</v>
      </c>
      <c r="B16095" t="s">
        <v>98</v>
      </c>
      <c r="C16095" t="s">
        <v>10</v>
      </c>
      <c r="D16095" t="s">
        <v>21</v>
      </c>
      <c r="E16095">
        <v>532900</v>
      </c>
    </row>
    <row r="16096" spans="1:6">
      <c r="A16096">
        <v>2015</v>
      </c>
      <c r="B16096" t="s">
        <v>98</v>
      </c>
      <c r="C16096" t="s">
        <v>10</v>
      </c>
      <c r="D16096" t="s">
        <v>22</v>
      </c>
      <c r="E16096">
        <v>-361302</v>
      </c>
    </row>
    <row r="16097" spans="1:5">
      <c r="A16097">
        <v>2015</v>
      </c>
      <c r="B16097" t="s">
        <v>98</v>
      </c>
      <c r="C16097" t="s">
        <v>23</v>
      </c>
      <c r="D16097" t="s">
        <v>24</v>
      </c>
      <c r="E16097">
        <v>2480216</v>
      </c>
    </row>
    <row r="16098" spans="1:5">
      <c r="A16098">
        <v>2015</v>
      </c>
      <c r="B16098" t="s">
        <v>98</v>
      </c>
      <c r="C16098" t="s">
        <v>23</v>
      </c>
      <c r="D16098" t="s">
        <v>25</v>
      </c>
      <c r="E16098">
        <v>1935756</v>
      </c>
    </row>
    <row r="16099" spans="1:5">
      <c r="A16099">
        <v>2015</v>
      </c>
      <c r="B16099" t="s">
        <v>98</v>
      </c>
      <c r="C16099" t="s">
        <v>23</v>
      </c>
      <c r="D16099" t="s">
        <v>26</v>
      </c>
      <c r="E16099">
        <v>544460</v>
      </c>
    </row>
    <row r="16100" spans="1:5">
      <c r="A16100">
        <v>2015</v>
      </c>
      <c r="B16100" t="s">
        <v>98</v>
      </c>
      <c r="C16100" t="s">
        <v>23</v>
      </c>
      <c r="D16100" t="s">
        <v>27</v>
      </c>
      <c r="E16100">
        <v>3615</v>
      </c>
    </row>
    <row r="16101" spans="1:5">
      <c r="A16101">
        <v>2015</v>
      </c>
      <c r="B16101" t="s">
        <v>98</v>
      </c>
      <c r="C16101" t="s">
        <v>23</v>
      </c>
      <c r="D16101" t="s">
        <v>29</v>
      </c>
      <c r="E16101">
        <v>3615</v>
      </c>
    </row>
    <row r="16102" spans="1:5">
      <c r="A16102">
        <v>2015</v>
      </c>
      <c r="B16102" t="s">
        <v>98</v>
      </c>
      <c r="C16102" t="s">
        <v>23</v>
      </c>
      <c r="D16102" t="s">
        <v>30</v>
      </c>
      <c r="E16102">
        <v>296430</v>
      </c>
    </row>
    <row r="16103" spans="1:5">
      <c r="A16103">
        <v>2015</v>
      </c>
      <c r="B16103" t="s">
        <v>98</v>
      </c>
      <c r="C16103" t="s">
        <v>23</v>
      </c>
      <c r="D16103" t="s">
        <v>31</v>
      </c>
      <c r="E16103">
        <v>79964</v>
      </c>
    </row>
    <row r="16104" spans="1:5">
      <c r="A16104">
        <v>2015</v>
      </c>
      <c r="B16104" t="s">
        <v>98</v>
      </c>
      <c r="C16104" t="s">
        <v>23</v>
      </c>
      <c r="D16104" t="s">
        <v>32</v>
      </c>
      <c r="E16104">
        <v>216466</v>
      </c>
    </row>
    <row r="16105" spans="1:5">
      <c r="A16105">
        <v>2015</v>
      </c>
      <c r="B16105" t="s">
        <v>98</v>
      </c>
      <c r="C16105" t="s">
        <v>23</v>
      </c>
      <c r="D16105" t="s">
        <v>33</v>
      </c>
      <c r="E16105">
        <v>311188</v>
      </c>
    </row>
    <row r="16106" spans="1:5">
      <c r="A16106">
        <v>2015</v>
      </c>
      <c r="B16106" t="s">
        <v>98</v>
      </c>
      <c r="C16106" t="s">
        <v>23</v>
      </c>
      <c r="D16106" t="s">
        <v>34</v>
      </c>
      <c r="E16106">
        <v>311188</v>
      </c>
    </row>
    <row r="16107" spans="1:5">
      <c r="A16107">
        <v>2015</v>
      </c>
      <c r="B16107" t="s">
        <v>98</v>
      </c>
      <c r="C16107" t="s">
        <v>23</v>
      </c>
      <c r="D16107" t="s">
        <v>35</v>
      </c>
      <c r="E16107">
        <v>355643</v>
      </c>
    </row>
    <row r="16108" spans="1:5">
      <c r="A16108">
        <v>2015</v>
      </c>
      <c r="B16108" t="s">
        <v>98</v>
      </c>
      <c r="C16108" t="s">
        <v>23</v>
      </c>
      <c r="D16108" t="s">
        <v>36</v>
      </c>
      <c r="E16108">
        <v>0</v>
      </c>
    </row>
    <row r="16109" spans="1:5">
      <c r="A16109">
        <v>2015</v>
      </c>
      <c r="B16109" t="s">
        <v>98</v>
      </c>
      <c r="C16109" t="s">
        <v>23</v>
      </c>
      <c r="D16109" t="s">
        <v>37</v>
      </c>
      <c r="E16109">
        <v>0</v>
      </c>
    </row>
    <row r="16110" spans="1:5">
      <c r="A16110">
        <v>2015</v>
      </c>
      <c r="B16110" t="s">
        <v>98</v>
      </c>
      <c r="C16110" t="s">
        <v>23</v>
      </c>
      <c r="D16110" t="s">
        <v>40</v>
      </c>
      <c r="E16110">
        <v>0</v>
      </c>
    </row>
    <row r="16111" spans="1:5">
      <c r="A16111">
        <v>2015</v>
      </c>
      <c r="B16111" t="s">
        <v>98</v>
      </c>
      <c r="C16111" t="s">
        <v>23</v>
      </c>
      <c r="D16111" t="s">
        <v>41</v>
      </c>
      <c r="E16111">
        <v>0</v>
      </c>
    </row>
    <row r="16112" spans="1:5">
      <c r="A16112">
        <v>2015</v>
      </c>
      <c r="B16112" t="s">
        <v>98</v>
      </c>
      <c r="C16112" t="s">
        <v>23</v>
      </c>
      <c r="D16112" t="s">
        <v>42</v>
      </c>
      <c r="E16112">
        <v>0</v>
      </c>
    </row>
    <row r="16113" spans="1:5">
      <c r="A16113">
        <v>2015</v>
      </c>
      <c r="B16113" t="s">
        <v>98</v>
      </c>
      <c r="C16113" t="s">
        <v>23</v>
      </c>
      <c r="D16113" t="s">
        <v>43</v>
      </c>
      <c r="E16113">
        <v>0</v>
      </c>
    </row>
    <row r="16114" spans="1:5">
      <c r="A16114">
        <v>2015</v>
      </c>
      <c r="B16114" t="s">
        <v>98</v>
      </c>
      <c r="C16114" t="s">
        <v>23</v>
      </c>
      <c r="D16114" t="s">
        <v>44</v>
      </c>
      <c r="E16114">
        <v>0</v>
      </c>
    </row>
    <row r="16115" spans="1:5">
      <c r="A16115">
        <v>2015</v>
      </c>
      <c r="B16115" t="s">
        <v>98</v>
      </c>
      <c r="C16115" t="s">
        <v>23</v>
      </c>
      <c r="D16115" t="s">
        <v>45</v>
      </c>
      <c r="E16115">
        <v>0</v>
      </c>
    </row>
    <row r="16116" spans="1:5">
      <c r="A16116">
        <v>2015</v>
      </c>
      <c r="B16116" t="s">
        <v>98</v>
      </c>
      <c r="C16116" t="s">
        <v>23</v>
      </c>
      <c r="D16116" t="s">
        <v>46</v>
      </c>
      <c r="E16116">
        <v>0</v>
      </c>
    </row>
    <row r="16117" spans="1:5">
      <c r="A16117">
        <v>2015</v>
      </c>
      <c r="B16117" t="s">
        <v>98</v>
      </c>
      <c r="C16117" t="s">
        <v>23</v>
      </c>
      <c r="D16117" t="s">
        <v>47</v>
      </c>
      <c r="E16117">
        <v>0</v>
      </c>
    </row>
    <row r="16118" spans="1:5">
      <c r="A16118">
        <v>2015</v>
      </c>
      <c r="B16118" t="s">
        <v>98</v>
      </c>
      <c r="C16118" t="s">
        <v>23</v>
      </c>
      <c r="D16118" t="s">
        <v>48</v>
      </c>
      <c r="E16118">
        <v>4514379</v>
      </c>
    </row>
    <row r="16119" spans="1:5">
      <c r="A16119">
        <v>2015</v>
      </c>
      <c r="B16119" t="s">
        <v>98</v>
      </c>
      <c r="C16119" t="s">
        <v>23</v>
      </c>
      <c r="D16119" t="s">
        <v>55</v>
      </c>
      <c r="E16119">
        <v>2559006</v>
      </c>
    </row>
    <row r="16120" spans="1:5">
      <c r="A16120">
        <v>2015</v>
      </c>
      <c r="B16120" t="s">
        <v>98</v>
      </c>
      <c r="C16120" t="s">
        <v>23</v>
      </c>
      <c r="D16120" t="s">
        <v>56</v>
      </c>
      <c r="E16120">
        <v>1955373</v>
      </c>
    </row>
    <row r="16121" spans="1:5">
      <c r="A16121">
        <v>2015</v>
      </c>
      <c r="B16121" t="s">
        <v>98</v>
      </c>
      <c r="C16121" t="s">
        <v>23</v>
      </c>
      <c r="D16121" t="s">
        <v>57</v>
      </c>
      <c r="E16121">
        <v>1685740</v>
      </c>
    </row>
    <row r="16122" spans="1:5">
      <c r="A16122">
        <v>2015</v>
      </c>
      <c r="B16122" t="s">
        <v>98</v>
      </c>
      <c r="C16122" t="s">
        <v>23</v>
      </c>
      <c r="D16122" t="s">
        <v>58</v>
      </c>
      <c r="E16122">
        <v>269633</v>
      </c>
    </row>
    <row r="16123" spans="1:5">
      <c r="A16123">
        <v>2015</v>
      </c>
      <c r="B16123" t="s">
        <v>98</v>
      </c>
      <c r="C16123" t="s">
        <v>23</v>
      </c>
      <c r="D16123" t="s">
        <v>59</v>
      </c>
      <c r="E16123">
        <v>752168</v>
      </c>
    </row>
    <row r="16124" spans="1:5">
      <c r="A16124">
        <v>2015</v>
      </c>
      <c r="B16124" t="s">
        <v>98</v>
      </c>
      <c r="C16124" t="s">
        <v>23</v>
      </c>
      <c r="D16124" t="s">
        <v>60</v>
      </c>
      <c r="E16124">
        <v>288</v>
      </c>
    </row>
    <row r="16125" spans="1:5">
      <c r="A16125">
        <v>2015</v>
      </c>
      <c r="B16125" t="s">
        <v>98</v>
      </c>
      <c r="C16125" t="s">
        <v>23</v>
      </c>
      <c r="D16125" t="s">
        <v>61</v>
      </c>
      <c r="E16125">
        <v>0</v>
      </c>
    </row>
    <row r="16126" spans="1:5">
      <c r="A16126">
        <v>2015</v>
      </c>
      <c r="B16126" t="s">
        <v>98</v>
      </c>
      <c r="C16126" t="s">
        <v>23</v>
      </c>
      <c r="D16126" t="s">
        <v>62</v>
      </c>
      <c r="E16126">
        <v>34147</v>
      </c>
    </row>
    <row r="16127" spans="1:5">
      <c r="A16127">
        <v>2015</v>
      </c>
      <c r="B16127" t="s">
        <v>98</v>
      </c>
      <c r="C16127" t="s">
        <v>23</v>
      </c>
      <c r="D16127" t="s">
        <v>63</v>
      </c>
      <c r="E16127">
        <v>0</v>
      </c>
    </row>
    <row r="16128" spans="1:5">
      <c r="A16128">
        <v>2015</v>
      </c>
      <c r="B16128" t="s">
        <v>98</v>
      </c>
      <c r="C16128" t="s">
        <v>23</v>
      </c>
      <c r="D16128" t="s">
        <v>64</v>
      </c>
      <c r="E16128">
        <v>501666</v>
      </c>
    </row>
    <row r="16129" spans="1:6">
      <c r="A16129">
        <v>2015</v>
      </c>
      <c r="B16129" t="s">
        <v>98</v>
      </c>
      <c r="C16129" t="s">
        <v>23</v>
      </c>
      <c r="D16129" t="s">
        <v>65</v>
      </c>
      <c r="E16129">
        <v>216067</v>
      </c>
    </row>
    <row r="16130" spans="1:6">
      <c r="A16130">
        <v>2015</v>
      </c>
      <c r="B16130" t="s">
        <v>98</v>
      </c>
      <c r="C16130" t="s">
        <v>23</v>
      </c>
      <c r="D16130" t="s">
        <v>66</v>
      </c>
      <c r="E16130">
        <v>0</v>
      </c>
      <c r="F16130">
        <v>90</v>
      </c>
    </row>
    <row r="16131" spans="1:6">
      <c r="A16131">
        <v>2015</v>
      </c>
      <c r="B16131" t="s">
        <v>98</v>
      </c>
      <c r="C16131" t="s">
        <v>23</v>
      </c>
      <c r="D16131" t="s">
        <v>67</v>
      </c>
      <c r="E16131">
        <v>29911</v>
      </c>
    </row>
    <row r="16132" spans="1:6">
      <c r="A16132">
        <v>2015</v>
      </c>
      <c r="B16132" t="s">
        <v>98</v>
      </c>
      <c r="C16132" t="s">
        <v>23</v>
      </c>
      <c r="D16132" t="s">
        <v>69</v>
      </c>
      <c r="E16132">
        <v>8028</v>
      </c>
    </row>
    <row r="16133" spans="1:6">
      <c r="A16133">
        <v>2015</v>
      </c>
      <c r="B16133" t="s">
        <v>98</v>
      </c>
      <c r="C16133" t="s">
        <v>23</v>
      </c>
      <c r="D16133" t="s">
        <v>70</v>
      </c>
      <c r="E16133">
        <v>21883</v>
      </c>
    </row>
    <row r="16134" spans="1:6">
      <c r="A16134">
        <v>2015</v>
      </c>
      <c r="B16134" t="s">
        <v>98</v>
      </c>
      <c r="C16134" t="s">
        <v>23</v>
      </c>
      <c r="D16134" t="s">
        <v>71</v>
      </c>
      <c r="E16134">
        <v>-318</v>
      </c>
    </row>
    <row r="16135" spans="1:6">
      <c r="A16135">
        <v>2015</v>
      </c>
      <c r="B16135" t="s">
        <v>98</v>
      </c>
      <c r="C16135" t="s">
        <v>23</v>
      </c>
      <c r="D16135" t="s">
        <v>99</v>
      </c>
      <c r="E16135">
        <v>9493765</v>
      </c>
    </row>
    <row r="16136" spans="1:6">
      <c r="A16136">
        <v>2015</v>
      </c>
      <c r="B16136" t="s">
        <v>98</v>
      </c>
      <c r="C16136" t="s">
        <v>23</v>
      </c>
      <c r="D16136" t="s">
        <v>72</v>
      </c>
      <c r="E16136">
        <v>1585160</v>
      </c>
    </row>
    <row r="16137" spans="1:6">
      <c r="A16137">
        <v>2015</v>
      </c>
      <c r="B16137" t="s">
        <v>98</v>
      </c>
      <c r="C16137" t="s">
        <v>23</v>
      </c>
      <c r="D16137" t="s">
        <v>73</v>
      </c>
      <c r="E16137">
        <v>4316236</v>
      </c>
    </row>
    <row r="16138" spans="1:6">
      <c r="A16138">
        <v>2015</v>
      </c>
      <c r="B16138" t="s">
        <v>98</v>
      </c>
      <c r="C16138" t="s">
        <v>23</v>
      </c>
      <c r="D16138" t="s">
        <v>74</v>
      </c>
      <c r="E16138">
        <v>1955373</v>
      </c>
    </row>
    <row r="16139" spans="1:6">
      <c r="A16139">
        <v>2015</v>
      </c>
      <c r="B16139" t="s">
        <v>98</v>
      </c>
      <c r="C16139" t="s">
        <v>23</v>
      </c>
      <c r="D16139" t="s">
        <v>75</v>
      </c>
      <c r="E16139">
        <v>2360863</v>
      </c>
    </row>
    <row r="16140" spans="1:6">
      <c r="A16140">
        <v>2015</v>
      </c>
      <c r="B16140" t="s">
        <v>98</v>
      </c>
      <c r="C16140" t="s">
        <v>23</v>
      </c>
      <c r="D16140" t="s">
        <v>76</v>
      </c>
      <c r="E16140">
        <v>1206756</v>
      </c>
    </row>
    <row r="16141" spans="1:6">
      <c r="A16141">
        <v>2015</v>
      </c>
      <c r="B16141" t="s">
        <v>98</v>
      </c>
      <c r="C16141" t="s">
        <v>23</v>
      </c>
      <c r="D16141" t="s">
        <v>77</v>
      </c>
      <c r="E16141">
        <v>951099</v>
      </c>
    </row>
    <row r="16142" spans="1:6">
      <c r="A16142">
        <v>2015</v>
      </c>
      <c r="B16142" t="s">
        <v>98</v>
      </c>
      <c r="C16142" t="s">
        <v>23</v>
      </c>
      <c r="D16142" t="s">
        <v>78</v>
      </c>
      <c r="E16142">
        <v>1188419</v>
      </c>
    </row>
    <row r="16143" spans="1:6">
      <c r="A16143">
        <v>2015</v>
      </c>
      <c r="B16143" t="s">
        <v>98</v>
      </c>
      <c r="C16143" t="s">
        <v>23</v>
      </c>
      <c r="D16143" t="s">
        <v>79</v>
      </c>
      <c r="E16143">
        <v>16396</v>
      </c>
    </row>
    <row r="16144" spans="1:6">
      <c r="A16144">
        <v>2015</v>
      </c>
      <c r="B16144" t="s">
        <v>98</v>
      </c>
      <c r="C16144" t="s">
        <v>23</v>
      </c>
      <c r="D16144" t="s">
        <v>80</v>
      </c>
      <c r="E16144">
        <v>1941</v>
      </c>
    </row>
    <row r="16145" spans="1:5">
      <c r="A16145">
        <v>2015</v>
      </c>
      <c r="B16145" t="s">
        <v>98</v>
      </c>
      <c r="C16145" t="s">
        <v>81</v>
      </c>
      <c r="D16145" t="s">
        <v>27</v>
      </c>
      <c r="E16145">
        <v>3360523</v>
      </c>
    </row>
    <row r="16146" spans="1:5">
      <c r="A16146">
        <v>2015</v>
      </c>
      <c r="B16146" t="s">
        <v>98</v>
      </c>
      <c r="C16146" t="s">
        <v>81</v>
      </c>
      <c r="D16146" t="s">
        <v>28</v>
      </c>
      <c r="E16146">
        <v>3015437</v>
      </c>
    </row>
    <row r="16147" spans="1:5">
      <c r="A16147">
        <v>2015</v>
      </c>
      <c r="B16147" t="s">
        <v>98</v>
      </c>
      <c r="C16147" t="s">
        <v>81</v>
      </c>
      <c r="D16147" t="s">
        <v>82</v>
      </c>
      <c r="E16147">
        <v>1893398</v>
      </c>
    </row>
    <row r="16148" spans="1:5">
      <c r="A16148">
        <v>2015</v>
      </c>
      <c r="B16148" t="s">
        <v>98</v>
      </c>
      <c r="C16148" t="s">
        <v>81</v>
      </c>
      <c r="D16148" t="s">
        <v>83</v>
      </c>
      <c r="E16148">
        <v>2553</v>
      </c>
    </row>
    <row r="16149" spans="1:5">
      <c r="A16149">
        <v>2015</v>
      </c>
      <c r="B16149" t="s">
        <v>98</v>
      </c>
      <c r="C16149" t="s">
        <v>81</v>
      </c>
      <c r="D16149" t="s">
        <v>84</v>
      </c>
      <c r="E16149">
        <v>1119486</v>
      </c>
    </row>
    <row r="16150" spans="1:5">
      <c r="A16150">
        <v>2015</v>
      </c>
      <c r="B16150" t="s">
        <v>98</v>
      </c>
      <c r="C16150" t="s">
        <v>81</v>
      </c>
      <c r="D16150" t="s">
        <v>29</v>
      </c>
      <c r="E16150">
        <v>345086</v>
      </c>
    </row>
    <row r="16151" spans="1:5">
      <c r="A16151">
        <v>2015</v>
      </c>
      <c r="B16151" t="s">
        <v>98</v>
      </c>
      <c r="C16151" t="s">
        <v>81</v>
      </c>
      <c r="D16151" t="s">
        <v>30</v>
      </c>
      <c r="E16151">
        <v>0</v>
      </c>
    </row>
    <row r="16152" spans="1:5">
      <c r="A16152">
        <v>2015</v>
      </c>
      <c r="B16152" t="s">
        <v>98</v>
      </c>
      <c r="C16152" t="s">
        <v>81</v>
      </c>
      <c r="D16152" t="s">
        <v>32</v>
      </c>
      <c r="E16152">
        <v>0</v>
      </c>
    </row>
    <row r="16153" spans="1:5">
      <c r="A16153">
        <v>2015</v>
      </c>
      <c r="B16153" t="s">
        <v>98</v>
      </c>
      <c r="C16153" t="s">
        <v>81</v>
      </c>
      <c r="D16153" t="s">
        <v>33</v>
      </c>
      <c r="E16153">
        <v>209933</v>
      </c>
    </row>
    <row r="16154" spans="1:5">
      <c r="A16154">
        <v>2015</v>
      </c>
      <c r="B16154" t="s">
        <v>98</v>
      </c>
      <c r="C16154" t="s">
        <v>81</v>
      </c>
      <c r="D16154" t="s">
        <v>34</v>
      </c>
      <c r="E16154">
        <v>59473</v>
      </c>
    </row>
    <row r="16155" spans="1:5">
      <c r="A16155">
        <v>2015</v>
      </c>
      <c r="B16155" t="s">
        <v>98</v>
      </c>
      <c r="C16155" t="s">
        <v>81</v>
      </c>
      <c r="D16155" t="s">
        <v>35</v>
      </c>
      <c r="E16155">
        <v>48477</v>
      </c>
    </row>
    <row r="16156" spans="1:5">
      <c r="A16156">
        <v>2015</v>
      </c>
      <c r="B16156" t="s">
        <v>98</v>
      </c>
      <c r="C16156" t="s">
        <v>81</v>
      </c>
      <c r="D16156" t="s">
        <v>36</v>
      </c>
      <c r="E16156">
        <v>141218</v>
      </c>
    </row>
    <row r="16157" spans="1:5">
      <c r="A16157">
        <v>2015</v>
      </c>
      <c r="B16157" t="s">
        <v>98</v>
      </c>
      <c r="C16157" t="s">
        <v>81</v>
      </c>
      <c r="D16157" t="s">
        <v>37</v>
      </c>
      <c r="E16157">
        <v>141218</v>
      </c>
    </row>
    <row r="16158" spans="1:5">
      <c r="A16158">
        <v>2015</v>
      </c>
      <c r="B16158" t="s">
        <v>98</v>
      </c>
      <c r="C16158" t="s">
        <v>81</v>
      </c>
      <c r="D16158" t="s">
        <v>38</v>
      </c>
      <c r="E16158">
        <v>0</v>
      </c>
    </row>
    <row r="16159" spans="1:5">
      <c r="A16159">
        <v>2015</v>
      </c>
      <c r="B16159" t="s">
        <v>98</v>
      </c>
      <c r="C16159" t="s">
        <v>81</v>
      </c>
      <c r="D16159" t="s">
        <v>39</v>
      </c>
      <c r="E16159">
        <v>0</v>
      </c>
    </row>
    <row r="16160" spans="1:5">
      <c r="A16160">
        <v>2015</v>
      </c>
      <c r="B16160" t="s">
        <v>98</v>
      </c>
      <c r="C16160" t="s">
        <v>81</v>
      </c>
      <c r="D16160" t="s">
        <v>40</v>
      </c>
      <c r="E16160">
        <v>288</v>
      </c>
    </row>
    <row r="16161" spans="1:6">
      <c r="A16161">
        <v>2015</v>
      </c>
      <c r="B16161" t="s">
        <v>98</v>
      </c>
      <c r="C16161" t="s">
        <v>81</v>
      </c>
      <c r="D16161" t="s">
        <v>41</v>
      </c>
      <c r="E16161">
        <v>288</v>
      </c>
    </row>
    <row r="16162" spans="1:6">
      <c r="A16162">
        <v>2015</v>
      </c>
      <c r="B16162" t="s">
        <v>98</v>
      </c>
      <c r="C16162" t="s">
        <v>81</v>
      </c>
      <c r="D16162" t="s">
        <v>42</v>
      </c>
      <c r="E16162">
        <v>0</v>
      </c>
    </row>
    <row r="16163" spans="1:6">
      <c r="A16163">
        <v>2015</v>
      </c>
      <c r="B16163" t="s">
        <v>98</v>
      </c>
      <c r="C16163" t="s">
        <v>81</v>
      </c>
      <c r="D16163" t="s">
        <v>43</v>
      </c>
      <c r="E16163">
        <v>0</v>
      </c>
    </row>
    <row r="16164" spans="1:6">
      <c r="A16164">
        <v>2015</v>
      </c>
      <c r="B16164" t="s">
        <v>98</v>
      </c>
      <c r="C16164" t="s">
        <v>81</v>
      </c>
      <c r="D16164" t="s">
        <v>44</v>
      </c>
      <c r="E16164">
        <v>8954</v>
      </c>
    </row>
    <row r="16165" spans="1:6">
      <c r="A16165">
        <v>2015</v>
      </c>
      <c r="B16165" t="s">
        <v>98</v>
      </c>
      <c r="C16165" t="s">
        <v>81</v>
      </c>
      <c r="D16165" t="s">
        <v>45</v>
      </c>
      <c r="E16165">
        <v>1887861</v>
      </c>
    </row>
    <row r="16166" spans="1:6">
      <c r="A16166">
        <v>2015</v>
      </c>
      <c r="B16166" t="s">
        <v>98</v>
      </c>
      <c r="C16166" t="s">
        <v>81</v>
      </c>
      <c r="D16166" t="s">
        <v>46</v>
      </c>
      <c r="E16166">
        <v>1833207</v>
      </c>
    </row>
    <row r="16167" spans="1:6">
      <c r="A16167">
        <v>2015</v>
      </c>
      <c r="B16167" t="s">
        <v>98</v>
      </c>
      <c r="C16167" t="s">
        <v>81</v>
      </c>
      <c r="D16167" t="s">
        <v>47</v>
      </c>
      <c r="E16167">
        <v>54654</v>
      </c>
    </row>
    <row r="16168" spans="1:6">
      <c r="A16168">
        <v>2015</v>
      </c>
      <c r="B16168" t="s">
        <v>98</v>
      </c>
      <c r="C16168" t="s">
        <v>81</v>
      </c>
      <c r="D16168" t="s">
        <v>48</v>
      </c>
      <c r="E16168">
        <v>2111456</v>
      </c>
    </row>
    <row r="16169" spans="1:6">
      <c r="A16169">
        <v>2015</v>
      </c>
      <c r="B16169" t="s">
        <v>98</v>
      </c>
      <c r="C16169" t="s">
        <v>81</v>
      </c>
      <c r="D16169" t="s">
        <v>49</v>
      </c>
      <c r="E16169">
        <v>2111456</v>
      </c>
    </row>
    <row r="16170" spans="1:6">
      <c r="A16170">
        <v>2015</v>
      </c>
      <c r="B16170" t="s">
        <v>98</v>
      </c>
      <c r="C16170" t="s">
        <v>81</v>
      </c>
      <c r="D16170" t="s">
        <v>50</v>
      </c>
      <c r="E16170">
        <v>1434559</v>
      </c>
    </row>
    <row r="16171" spans="1:6">
      <c r="A16171">
        <v>2015</v>
      </c>
      <c r="B16171" t="s">
        <v>98</v>
      </c>
      <c r="C16171" t="s">
        <v>81</v>
      </c>
      <c r="D16171" t="s">
        <v>51</v>
      </c>
      <c r="E16171">
        <v>81346</v>
      </c>
    </row>
    <row r="16172" spans="1:6">
      <c r="A16172">
        <v>2015</v>
      </c>
      <c r="B16172" t="s">
        <v>98</v>
      </c>
      <c r="C16172" t="s">
        <v>81</v>
      </c>
      <c r="D16172" t="s">
        <v>52</v>
      </c>
      <c r="E16172">
        <v>595551</v>
      </c>
    </row>
    <row r="16173" spans="1:6">
      <c r="A16173">
        <v>2015</v>
      </c>
      <c r="B16173" t="s">
        <v>98</v>
      </c>
      <c r="C16173" t="s">
        <v>81</v>
      </c>
      <c r="D16173" t="s">
        <v>53</v>
      </c>
      <c r="E16173">
        <v>0</v>
      </c>
      <c r="F16173">
        <v>90</v>
      </c>
    </row>
    <row r="16174" spans="1:6">
      <c r="A16174">
        <v>2015</v>
      </c>
      <c r="B16174" t="s">
        <v>98</v>
      </c>
      <c r="C16174" t="s">
        <v>81</v>
      </c>
      <c r="D16174" t="s">
        <v>54</v>
      </c>
      <c r="E16174">
        <v>0</v>
      </c>
      <c r="F16174">
        <v>90</v>
      </c>
    </row>
    <row r="16175" spans="1:6">
      <c r="A16175">
        <v>2015</v>
      </c>
      <c r="B16175" t="s">
        <v>98</v>
      </c>
      <c r="C16175" t="s">
        <v>81</v>
      </c>
      <c r="D16175" t="s">
        <v>59</v>
      </c>
      <c r="E16175">
        <v>247056</v>
      </c>
    </row>
    <row r="16176" spans="1:6">
      <c r="A16176">
        <v>2015</v>
      </c>
      <c r="B16176" t="s">
        <v>98</v>
      </c>
      <c r="C16176" t="s">
        <v>81</v>
      </c>
      <c r="D16176" t="s">
        <v>60</v>
      </c>
      <c r="E16176">
        <v>0</v>
      </c>
    </row>
    <row r="16177" spans="1:6">
      <c r="A16177">
        <v>2015</v>
      </c>
      <c r="B16177" t="s">
        <v>98</v>
      </c>
      <c r="C16177" t="s">
        <v>81</v>
      </c>
      <c r="D16177" t="s">
        <v>61</v>
      </c>
      <c r="E16177">
        <v>1272</v>
      </c>
    </row>
    <row r="16178" spans="1:6">
      <c r="A16178">
        <v>2015</v>
      </c>
      <c r="B16178" t="s">
        <v>98</v>
      </c>
      <c r="C16178" t="s">
        <v>81</v>
      </c>
      <c r="D16178" t="s">
        <v>62</v>
      </c>
      <c r="E16178">
        <v>124350</v>
      </c>
    </row>
    <row r="16179" spans="1:6">
      <c r="A16179">
        <v>2015</v>
      </c>
      <c r="B16179" t="s">
        <v>98</v>
      </c>
      <c r="C16179" t="s">
        <v>81</v>
      </c>
      <c r="D16179" t="s">
        <v>64</v>
      </c>
      <c r="E16179">
        <v>121434</v>
      </c>
    </row>
    <row r="16180" spans="1:6">
      <c r="A16180">
        <v>2015</v>
      </c>
      <c r="B16180" t="s">
        <v>98</v>
      </c>
      <c r="C16180" t="s">
        <v>81</v>
      </c>
      <c r="D16180" t="s">
        <v>67</v>
      </c>
      <c r="E16180">
        <v>342147</v>
      </c>
    </row>
    <row r="16181" spans="1:6">
      <c r="A16181">
        <v>2015</v>
      </c>
      <c r="B16181" t="s">
        <v>98</v>
      </c>
      <c r="C16181" t="s">
        <v>81</v>
      </c>
      <c r="D16181" t="s">
        <v>68</v>
      </c>
      <c r="E16181">
        <v>10242</v>
      </c>
    </row>
    <row r="16182" spans="1:6">
      <c r="A16182">
        <v>2015</v>
      </c>
      <c r="B16182" t="s">
        <v>98</v>
      </c>
      <c r="C16182" t="s">
        <v>81</v>
      </c>
      <c r="D16182" t="s">
        <v>69</v>
      </c>
      <c r="E16182">
        <v>331905</v>
      </c>
    </row>
    <row r="16183" spans="1:6">
      <c r="A16183">
        <v>2015</v>
      </c>
      <c r="B16183" t="s">
        <v>98</v>
      </c>
      <c r="C16183" t="s">
        <v>81</v>
      </c>
      <c r="D16183" t="s">
        <v>70</v>
      </c>
      <c r="E16183">
        <v>0</v>
      </c>
    </row>
    <row r="16184" spans="1:6">
      <c r="A16184">
        <v>2015</v>
      </c>
      <c r="B16184" t="s">
        <v>98</v>
      </c>
      <c r="C16184" t="s">
        <v>81</v>
      </c>
      <c r="D16184" t="s">
        <v>100</v>
      </c>
      <c r="E16184">
        <v>9132463</v>
      </c>
    </row>
    <row r="16185" spans="1:6">
      <c r="A16185">
        <v>2015</v>
      </c>
      <c r="B16185" t="s">
        <v>98</v>
      </c>
      <c r="C16185" t="s">
        <v>81</v>
      </c>
      <c r="D16185" t="s">
        <v>86</v>
      </c>
      <c r="E16185">
        <v>5020090</v>
      </c>
    </row>
    <row r="16186" spans="1:6">
      <c r="A16186">
        <v>2015</v>
      </c>
      <c r="B16186" t="s">
        <v>98</v>
      </c>
      <c r="C16186" t="s">
        <v>81</v>
      </c>
      <c r="D16186" t="s">
        <v>87</v>
      </c>
      <c r="E16186">
        <v>750927</v>
      </c>
    </row>
    <row r="16187" spans="1:6">
      <c r="A16187">
        <v>2015</v>
      </c>
      <c r="B16187" t="s">
        <v>98</v>
      </c>
      <c r="C16187" t="s">
        <v>81</v>
      </c>
      <c r="D16187" t="s">
        <v>101</v>
      </c>
      <c r="E16187">
        <v>973487</v>
      </c>
    </row>
    <row r="16188" spans="1:6">
      <c r="A16188">
        <v>2015</v>
      </c>
      <c r="B16188" t="s">
        <v>98</v>
      </c>
      <c r="C16188" t="s">
        <v>81</v>
      </c>
      <c r="D16188" t="s">
        <v>88</v>
      </c>
      <c r="E16188">
        <v>102523</v>
      </c>
    </row>
    <row r="16189" spans="1:6">
      <c r="A16189">
        <v>2015</v>
      </c>
      <c r="B16189" t="s">
        <v>98</v>
      </c>
      <c r="C16189" t="s">
        <v>81</v>
      </c>
      <c r="D16189" t="s">
        <v>89</v>
      </c>
      <c r="E16189">
        <v>4166640</v>
      </c>
    </row>
    <row r="16190" spans="1:6">
      <c r="A16190">
        <v>2015</v>
      </c>
      <c r="B16190" t="s">
        <v>98</v>
      </c>
      <c r="C16190" t="s">
        <v>81</v>
      </c>
      <c r="D16190" t="s">
        <v>77</v>
      </c>
      <c r="E16190">
        <v>951099</v>
      </c>
    </row>
    <row r="16191" spans="1:6">
      <c r="A16191">
        <v>2015</v>
      </c>
      <c r="B16191" t="s">
        <v>102</v>
      </c>
      <c r="C16191" t="s">
        <v>7</v>
      </c>
      <c r="D16191" t="s">
        <v>263</v>
      </c>
      <c r="E16191">
        <v>-300295</v>
      </c>
    </row>
    <row r="16192" spans="1:6">
      <c r="A16192">
        <v>2015</v>
      </c>
      <c r="B16192" t="s">
        <v>102</v>
      </c>
      <c r="C16192" t="s">
        <v>7</v>
      </c>
      <c r="D16192" t="s">
        <v>8</v>
      </c>
      <c r="E16192">
        <v>0</v>
      </c>
      <c r="F16192">
        <v>20</v>
      </c>
    </row>
    <row r="16193" spans="1:6">
      <c r="A16193">
        <v>2015</v>
      </c>
      <c r="B16193" t="s">
        <v>102</v>
      </c>
      <c r="C16193" t="s">
        <v>7</v>
      </c>
      <c r="D16193" t="s">
        <v>9</v>
      </c>
      <c r="E16193">
        <v>0</v>
      </c>
      <c r="F16193">
        <v>20</v>
      </c>
    </row>
    <row r="16194" spans="1:6">
      <c r="A16194">
        <v>2015</v>
      </c>
      <c r="B16194" t="s">
        <v>102</v>
      </c>
      <c r="C16194" t="s">
        <v>10</v>
      </c>
      <c r="D16194" t="s">
        <v>11</v>
      </c>
      <c r="E16194">
        <v>-181585</v>
      </c>
    </row>
    <row r="16195" spans="1:6">
      <c r="A16195">
        <v>2015</v>
      </c>
      <c r="B16195" t="s">
        <v>102</v>
      </c>
      <c r="C16195" t="s">
        <v>10</v>
      </c>
      <c r="D16195" t="s">
        <v>91</v>
      </c>
      <c r="E16195">
        <v>2039161</v>
      </c>
    </row>
    <row r="16196" spans="1:6">
      <c r="A16196">
        <v>2015</v>
      </c>
      <c r="B16196" t="s">
        <v>102</v>
      </c>
      <c r="C16196" t="s">
        <v>10</v>
      </c>
      <c r="D16196" t="s">
        <v>92</v>
      </c>
      <c r="E16196">
        <v>1397512</v>
      </c>
    </row>
    <row r="16197" spans="1:6">
      <c r="A16197">
        <v>2015</v>
      </c>
      <c r="B16197" t="s">
        <v>102</v>
      </c>
      <c r="C16197" t="s">
        <v>10</v>
      </c>
      <c r="D16197" t="s">
        <v>14</v>
      </c>
      <c r="E16197">
        <v>2083730</v>
      </c>
    </row>
    <row r="16198" spans="1:6">
      <c r="A16198">
        <v>2015</v>
      </c>
      <c r="B16198" t="s">
        <v>102</v>
      </c>
      <c r="C16198" t="s">
        <v>10</v>
      </c>
      <c r="D16198" t="s">
        <v>15</v>
      </c>
      <c r="E16198">
        <v>841491</v>
      </c>
    </row>
    <row r="16199" spans="1:6">
      <c r="A16199">
        <v>2015</v>
      </c>
      <c r="B16199" t="s">
        <v>102</v>
      </c>
      <c r="C16199" t="s">
        <v>10</v>
      </c>
      <c r="D16199" t="s">
        <v>16</v>
      </c>
      <c r="E16199">
        <v>1242239</v>
      </c>
    </row>
    <row r="16200" spans="1:6">
      <c r="A16200">
        <v>2015</v>
      </c>
      <c r="B16200" t="s">
        <v>102</v>
      </c>
      <c r="C16200" t="s">
        <v>10</v>
      </c>
      <c r="D16200" t="s">
        <v>17</v>
      </c>
      <c r="E16200">
        <v>0</v>
      </c>
      <c r="F16200">
        <v>20</v>
      </c>
    </row>
    <row r="16201" spans="1:6">
      <c r="A16201">
        <v>2015</v>
      </c>
      <c r="B16201" t="s">
        <v>102</v>
      </c>
      <c r="C16201" t="s">
        <v>10</v>
      </c>
      <c r="D16201" t="s">
        <v>18</v>
      </c>
      <c r="E16201">
        <v>14437542</v>
      </c>
    </row>
    <row r="16202" spans="1:6">
      <c r="A16202">
        <v>2015</v>
      </c>
      <c r="B16202" t="s">
        <v>102</v>
      </c>
      <c r="C16202" t="s">
        <v>10</v>
      </c>
      <c r="D16202" t="s">
        <v>19</v>
      </c>
      <c r="E16202">
        <v>13793979</v>
      </c>
    </row>
    <row r="16203" spans="1:6">
      <c r="A16203">
        <v>2015</v>
      </c>
      <c r="B16203" t="s">
        <v>102</v>
      </c>
      <c r="C16203" t="s">
        <v>10</v>
      </c>
      <c r="D16203" t="s">
        <v>20</v>
      </c>
      <c r="E16203">
        <v>16062063</v>
      </c>
    </row>
    <row r="16204" spans="1:6">
      <c r="A16204">
        <v>2015</v>
      </c>
      <c r="B16204" t="s">
        <v>102</v>
      </c>
      <c r="C16204" t="s">
        <v>10</v>
      </c>
      <c r="D16204" t="s">
        <v>21</v>
      </c>
      <c r="E16204">
        <v>460077</v>
      </c>
    </row>
    <row r="16205" spans="1:6">
      <c r="A16205">
        <v>2015</v>
      </c>
      <c r="B16205" t="s">
        <v>102</v>
      </c>
      <c r="C16205" t="s">
        <v>10</v>
      </c>
      <c r="D16205" t="s">
        <v>22</v>
      </c>
      <c r="E16205">
        <v>-389295</v>
      </c>
    </row>
    <row r="16206" spans="1:6">
      <c r="A16206">
        <v>2015</v>
      </c>
      <c r="B16206" t="s">
        <v>102</v>
      </c>
      <c r="C16206" t="s">
        <v>23</v>
      </c>
      <c r="D16206" t="s">
        <v>24</v>
      </c>
      <c r="E16206">
        <v>131377</v>
      </c>
    </row>
    <row r="16207" spans="1:6">
      <c r="A16207">
        <v>2015</v>
      </c>
      <c r="B16207" t="s">
        <v>102</v>
      </c>
      <c r="C16207" t="s">
        <v>23</v>
      </c>
      <c r="D16207" t="s">
        <v>25</v>
      </c>
      <c r="E16207">
        <v>119092</v>
      </c>
    </row>
    <row r="16208" spans="1:6">
      <c r="A16208">
        <v>2015</v>
      </c>
      <c r="B16208" t="s">
        <v>102</v>
      </c>
      <c r="C16208" t="s">
        <v>23</v>
      </c>
      <c r="D16208" t="s">
        <v>26</v>
      </c>
      <c r="E16208">
        <v>12285</v>
      </c>
    </row>
    <row r="16209" spans="1:5">
      <c r="A16209">
        <v>2015</v>
      </c>
      <c r="B16209" t="s">
        <v>102</v>
      </c>
      <c r="C16209" t="s">
        <v>23</v>
      </c>
      <c r="D16209" t="s">
        <v>27</v>
      </c>
      <c r="E16209">
        <v>20479</v>
      </c>
    </row>
    <row r="16210" spans="1:5">
      <c r="A16210">
        <v>2015</v>
      </c>
      <c r="B16210" t="s">
        <v>102</v>
      </c>
      <c r="C16210" t="s">
        <v>23</v>
      </c>
      <c r="D16210" t="s">
        <v>29</v>
      </c>
      <c r="E16210">
        <v>20479</v>
      </c>
    </row>
    <row r="16211" spans="1:5">
      <c r="A16211">
        <v>2015</v>
      </c>
      <c r="B16211" t="s">
        <v>102</v>
      </c>
      <c r="C16211" t="s">
        <v>23</v>
      </c>
      <c r="D16211" t="s">
        <v>33</v>
      </c>
      <c r="E16211">
        <v>264645</v>
      </c>
    </row>
    <row r="16212" spans="1:5">
      <c r="A16212">
        <v>2015</v>
      </c>
      <c r="B16212" t="s">
        <v>102</v>
      </c>
      <c r="C16212" t="s">
        <v>23</v>
      </c>
      <c r="D16212" t="s">
        <v>34</v>
      </c>
      <c r="E16212">
        <v>243951</v>
      </c>
    </row>
    <row r="16213" spans="1:5">
      <c r="A16213">
        <v>2015</v>
      </c>
      <c r="B16213" t="s">
        <v>102</v>
      </c>
      <c r="C16213" t="s">
        <v>23</v>
      </c>
      <c r="D16213" t="s">
        <v>35</v>
      </c>
      <c r="E16213">
        <v>408351</v>
      </c>
    </row>
    <row r="16214" spans="1:5">
      <c r="A16214">
        <v>2015</v>
      </c>
      <c r="B16214" t="s">
        <v>102</v>
      </c>
      <c r="C16214" t="s">
        <v>23</v>
      </c>
      <c r="D16214" t="s">
        <v>39</v>
      </c>
      <c r="E16214">
        <v>0</v>
      </c>
    </row>
    <row r="16215" spans="1:5">
      <c r="A16215">
        <v>2015</v>
      </c>
      <c r="B16215" t="s">
        <v>102</v>
      </c>
      <c r="C16215" t="s">
        <v>23</v>
      </c>
      <c r="D16215" t="s">
        <v>40</v>
      </c>
      <c r="E16215">
        <v>0</v>
      </c>
    </row>
    <row r="16216" spans="1:5">
      <c r="A16216">
        <v>2015</v>
      </c>
      <c r="B16216" t="s">
        <v>102</v>
      </c>
      <c r="C16216" t="s">
        <v>23</v>
      </c>
      <c r="D16216" t="s">
        <v>41</v>
      </c>
      <c r="E16216">
        <v>0</v>
      </c>
    </row>
    <row r="16217" spans="1:5">
      <c r="A16217">
        <v>2015</v>
      </c>
      <c r="B16217" t="s">
        <v>102</v>
      </c>
      <c r="C16217" t="s">
        <v>23</v>
      </c>
      <c r="D16217" t="s">
        <v>42</v>
      </c>
      <c r="E16217">
        <v>0</v>
      </c>
    </row>
    <row r="16218" spans="1:5">
      <c r="A16218">
        <v>2015</v>
      </c>
      <c r="B16218" t="s">
        <v>102</v>
      </c>
      <c r="C16218" t="s">
        <v>23</v>
      </c>
      <c r="D16218" t="s">
        <v>43</v>
      </c>
      <c r="E16218">
        <v>0</v>
      </c>
    </row>
    <row r="16219" spans="1:5">
      <c r="A16219">
        <v>2015</v>
      </c>
      <c r="B16219" t="s">
        <v>102</v>
      </c>
      <c r="C16219" t="s">
        <v>23</v>
      </c>
      <c r="D16219" t="s">
        <v>44</v>
      </c>
      <c r="E16219">
        <v>20694</v>
      </c>
    </row>
    <row r="16220" spans="1:5">
      <c r="A16220">
        <v>2015</v>
      </c>
      <c r="B16220" t="s">
        <v>102</v>
      </c>
      <c r="C16220" t="s">
        <v>23</v>
      </c>
      <c r="D16220" t="s">
        <v>45</v>
      </c>
      <c r="E16220">
        <v>1499696</v>
      </c>
    </row>
    <row r="16221" spans="1:5">
      <c r="A16221">
        <v>2015</v>
      </c>
      <c r="B16221" t="s">
        <v>102</v>
      </c>
      <c r="C16221" t="s">
        <v>23</v>
      </c>
      <c r="D16221" t="s">
        <v>46</v>
      </c>
      <c r="E16221">
        <v>1444585</v>
      </c>
    </row>
    <row r="16222" spans="1:5">
      <c r="A16222">
        <v>2015</v>
      </c>
      <c r="B16222" t="s">
        <v>102</v>
      </c>
      <c r="C16222" t="s">
        <v>23</v>
      </c>
      <c r="D16222" t="s">
        <v>47</v>
      </c>
      <c r="E16222">
        <v>55111</v>
      </c>
    </row>
    <row r="16223" spans="1:5">
      <c r="A16223">
        <v>2015</v>
      </c>
      <c r="B16223" t="s">
        <v>102</v>
      </c>
      <c r="C16223" t="s">
        <v>23</v>
      </c>
      <c r="D16223" t="s">
        <v>48</v>
      </c>
      <c r="E16223">
        <v>2508594</v>
      </c>
    </row>
    <row r="16224" spans="1:5">
      <c r="A16224">
        <v>2015</v>
      </c>
      <c r="B16224" t="s">
        <v>102</v>
      </c>
      <c r="C16224" t="s">
        <v>23</v>
      </c>
      <c r="D16224" t="s">
        <v>49</v>
      </c>
      <c r="E16224">
        <v>2508314</v>
      </c>
    </row>
    <row r="16225" spans="1:5">
      <c r="A16225">
        <v>2015</v>
      </c>
      <c r="B16225" t="s">
        <v>102</v>
      </c>
      <c r="C16225" t="s">
        <v>23</v>
      </c>
      <c r="D16225" t="s">
        <v>50</v>
      </c>
      <c r="E16225">
        <v>1658767</v>
      </c>
    </row>
    <row r="16226" spans="1:5">
      <c r="A16226">
        <v>2015</v>
      </c>
      <c r="B16226" t="s">
        <v>102</v>
      </c>
      <c r="C16226" t="s">
        <v>23</v>
      </c>
      <c r="D16226" t="s">
        <v>51</v>
      </c>
      <c r="E16226">
        <v>151397</v>
      </c>
    </row>
    <row r="16227" spans="1:5">
      <c r="A16227">
        <v>2015</v>
      </c>
      <c r="B16227" t="s">
        <v>102</v>
      </c>
      <c r="C16227" t="s">
        <v>23</v>
      </c>
      <c r="D16227" t="s">
        <v>52</v>
      </c>
      <c r="E16227">
        <v>693752</v>
      </c>
    </row>
    <row r="16228" spans="1:5">
      <c r="A16228">
        <v>2015</v>
      </c>
      <c r="B16228" t="s">
        <v>102</v>
      </c>
      <c r="C16228" t="s">
        <v>23</v>
      </c>
      <c r="D16228" t="s">
        <v>53</v>
      </c>
      <c r="E16228">
        <v>39271</v>
      </c>
    </row>
    <row r="16229" spans="1:5">
      <c r="A16229">
        <v>2015</v>
      </c>
      <c r="B16229" t="s">
        <v>102</v>
      </c>
      <c r="C16229" t="s">
        <v>23</v>
      </c>
      <c r="D16229" t="s">
        <v>54</v>
      </c>
      <c r="E16229">
        <v>34873</v>
      </c>
    </row>
    <row r="16230" spans="1:5">
      <c r="A16230">
        <v>2015</v>
      </c>
      <c r="B16230" t="s">
        <v>102</v>
      </c>
      <c r="C16230" t="s">
        <v>23</v>
      </c>
      <c r="D16230" t="s">
        <v>55</v>
      </c>
      <c r="E16230">
        <v>280</v>
      </c>
    </row>
    <row r="16231" spans="1:5">
      <c r="A16231">
        <v>2015</v>
      </c>
      <c r="B16231" t="s">
        <v>102</v>
      </c>
      <c r="C16231" t="s">
        <v>23</v>
      </c>
      <c r="D16231" t="s">
        <v>59</v>
      </c>
      <c r="E16231">
        <v>384058</v>
      </c>
    </row>
    <row r="16232" spans="1:5">
      <c r="A16232">
        <v>2015</v>
      </c>
      <c r="B16232" t="s">
        <v>102</v>
      </c>
      <c r="C16232" t="s">
        <v>23</v>
      </c>
      <c r="D16232" t="s">
        <v>60</v>
      </c>
      <c r="E16232">
        <v>52562</v>
      </c>
    </row>
    <row r="16233" spans="1:5">
      <c r="A16233">
        <v>2015</v>
      </c>
      <c r="B16233" t="s">
        <v>102</v>
      </c>
      <c r="C16233" t="s">
        <v>23</v>
      </c>
      <c r="D16233" t="s">
        <v>64</v>
      </c>
      <c r="E16233">
        <v>331496</v>
      </c>
    </row>
    <row r="16234" spans="1:5">
      <c r="A16234">
        <v>2015</v>
      </c>
      <c r="B16234" t="s">
        <v>102</v>
      </c>
      <c r="C16234" t="s">
        <v>23</v>
      </c>
      <c r="D16234" t="s">
        <v>66</v>
      </c>
      <c r="E16234">
        <v>0</v>
      </c>
    </row>
    <row r="16235" spans="1:5">
      <c r="A16235">
        <v>2015</v>
      </c>
      <c r="B16235" t="s">
        <v>102</v>
      </c>
      <c r="C16235" t="s">
        <v>23</v>
      </c>
      <c r="D16235" t="s">
        <v>67</v>
      </c>
      <c r="E16235">
        <v>13</v>
      </c>
    </row>
    <row r="16236" spans="1:5">
      <c r="A16236">
        <v>2015</v>
      </c>
      <c r="B16236" t="s">
        <v>102</v>
      </c>
      <c r="C16236" t="s">
        <v>23</v>
      </c>
      <c r="D16236" t="s">
        <v>68</v>
      </c>
      <c r="E16236">
        <v>0</v>
      </c>
    </row>
    <row r="16237" spans="1:5">
      <c r="A16237">
        <v>2015</v>
      </c>
      <c r="B16237" t="s">
        <v>102</v>
      </c>
      <c r="C16237" t="s">
        <v>23</v>
      </c>
      <c r="D16237" t="s">
        <v>70</v>
      </c>
      <c r="E16237">
        <v>13</v>
      </c>
    </row>
    <row r="16238" spans="1:5">
      <c r="A16238">
        <v>2015</v>
      </c>
      <c r="B16238" t="s">
        <v>102</v>
      </c>
      <c r="C16238" t="s">
        <v>23</v>
      </c>
      <c r="D16238" t="s">
        <v>71</v>
      </c>
      <c r="E16238">
        <v>142</v>
      </c>
    </row>
    <row r="16239" spans="1:5">
      <c r="A16239">
        <v>2015</v>
      </c>
      <c r="B16239" t="s">
        <v>102</v>
      </c>
      <c r="C16239" t="s">
        <v>23</v>
      </c>
      <c r="D16239" t="s">
        <v>72</v>
      </c>
      <c r="E16239">
        <v>2071141</v>
      </c>
    </row>
    <row r="16240" spans="1:5">
      <c r="A16240">
        <v>2015</v>
      </c>
      <c r="B16240" t="s">
        <v>102</v>
      </c>
      <c r="C16240" t="s">
        <v>23</v>
      </c>
      <c r="D16240" t="s">
        <v>73</v>
      </c>
      <c r="E16240">
        <v>13663435</v>
      </c>
    </row>
    <row r="16241" spans="1:5">
      <c r="A16241">
        <v>2015</v>
      </c>
      <c r="B16241" t="s">
        <v>102</v>
      </c>
      <c r="C16241" t="s">
        <v>23</v>
      </c>
      <c r="D16241" t="s">
        <v>74</v>
      </c>
      <c r="E16241">
        <v>13663435</v>
      </c>
    </row>
    <row r="16242" spans="1:5">
      <c r="A16242">
        <v>2015</v>
      </c>
      <c r="B16242" t="s">
        <v>102</v>
      </c>
      <c r="C16242" t="s">
        <v>23</v>
      </c>
      <c r="D16242" t="s">
        <v>76</v>
      </c>
      <c r="E16242">
        <v>849217</v>
      </c>
    </row>
    <row r="16243" spans="1:5">
      <c r="A16243">
        <v>2015</v>
      </c>
      <c r="B16243" t="s">
        <v>102</v>
      </c>
      <c r="C16243" t="s">
        <v>23</v>
      </c>
      <c r="D16243" t="s">
        <v>77</v>
      </c>
      <c r="E16243">
        <v>641649</v>
      </c>
    </row>
    <row r="16244" spans="1:5">
      <c r="A16244">
        <v>2015</v>
      </c>
      <c r="B16244" t="s">
        <v>102</v>
      </c>
      <c r="C16244" t="s">
        <v>23</v>
      </c>
      <c r="D16244" t="s">
        <v>78</v>
      </c>
      <c r="E16244">
        <v>852988</v>
      </c>
    </row>
    <row r="16245" spans="1:5">
      <c r="A16245">
        <v>2015</v>
      </c>
      <c r="B16245" t="s">
        <v>102</v>
      </c>
      <c r="C16245" t="s">
        <v>23</v>
      </c>
      <c r="D16245" t="s">
        <v>79</v>
      </c>
      <c r="E16245">
        <v>-5104</v>
      </c>
    </row>
    <row r="16246" spans="1:5">
      <c r="A16246">
        <v>2015</v>
      </c>
      <c r="B16246" t="s">
        <v>102</v>
      </c>
      <c r="C16246" t="s">
        <v>23</v>
      </c>
      <c r="D16246" t="s">
        <v>80</v>
      </c>
      <c r="E16246">
        <v>1333</v>
      </c>
    </row>
    <row r="16247" spans="1:5">
      <c r="A16247">
        <v>2015</v>
      </c>
      <c r="B16247" t="s">
        <v>102</v>
      </c>
      <c r="C16247" t="s">
        <v>81</v>
      </c>
      <c r="D16247" t="s">
        <v>24</v>
      </c>
      <c r="E16247">
        <v>11512978</v>
      </c>
    </row>
    <row r="16248" spans="1:5">
      <c r="A16248">
        <v>2015</v>
      </c>
      <c r="B16248" t="s">
        <v>102</v>
      </c>
      <c r="C16248" t="s">
        <v>81</v>
      </c>
      <c r="D16248" t="s">
        <v>25</v>
      </c>
      <c r="E16248">
        <v>9702813</v>
      </c>
    </row>
    <row r="16249" spans="1:5">
      <c r="A16249">
        <v>2015</v>
      </c>
      <c r="B16249" t="s">
        <v>102</v>
      </c>
      <c r="C16249" t="s">
        <v>81</v>
      </c>
      <c r="D16249" t="s">
        <v>26</v>
      </c>
      <c r="E16249">
        <v>1810165</v>
      </c>
    </row>
    <row r="16250" spans="1:5">
      <c r="A16250">
        <v>2015</v>
      </c>
      <c r="B16250" t="s">
        <v>102</v>
      </c>
      <c r="C16250" t="s">
        <v>81</v>
      </c>
      <c r="D16250" t="s">
        <v>30</v>
      </c>
      <c r="E16250">
        <v>196426</v>
      </c>
    </row>
    <row r="16251" spans="1:5">
      <c r="A16251">
        <v>2015</v>
      </c>
      <c r="B16251" t="s">
        <v>102</v>
      </c>
      <c r="C16251" t="s">
        <v>81</v>
      </c>
      <c r="D16251" t="s">
        <v>32</v>
      </c>
      <c r="E16251">
        <v>196426</v>
      </c>
    </row>
    <row r="16252" spans="1:5">
      <c r="A16252">
        <v>2015</v>
      </c>
      <c r="B16252" t="s">
        <v>102</v>
      </c>
      <c r="C16252" t="s">
        <v>81</v>
      </c>
      <c r="D16252" t="s">
        <v>33</v>
      </c>
      <c r="E16252">
        <v>1105478</v>
      </c>
    </row>
    <row r="16253" spans="1:5">
      <c r="A16253">
        <v>2015</v>
      </c>
      <c r="B16253" t="s">
        <v>102</v>
      </c>
      <c r="C16253" t="s">
        <v>81</v>
      </c>
      <c r="D16253" t="s">
        <v>34</v>
      </c>
      <c r="E16253">
        <v>98562</v>
      </c>
    </row>
    <row r="16254" spans="1:5">
      <c r="A16254">
        <v>2015</v>
      </c>
      <c r="B16254" t="s">
        <v>102</v>
      </c>
      <c r="C16254" t="s">
        <v>81</v>
      </c>
      <c r="D16254" t="s">
        <v>35</v>
      </c>
      <c r="E16254">
        <v>30552</v>
      </c>
    </row>
    <row r="16255" spans="1:5">
      <c r="A16255">
        <v>2015</v>
      </c>
      <c r="B16255" t="s">
        <v>102</v>
      </c>
      <c r="C16255" t="s">
        <v>81</v>
      </c>
      <c r="D16255" t="s">
        <v>36</v>
      </c>
      <c r="E16255">
        <v>895930</v>
      </c>
    </row>
    <row r="16256" spans="1:5">
      <c r="A16256">
        <v>2015</v>
      </c>
      <c r="B16256" t="s">
        <v>102</v>
      </c>
      <c r="C16256" t="s">
        <v>81</v>
      </c>
      <c r="D16256" t="s">
        <v>37</v>
      </c>
      <c r="E16256">
        <v>208931</v>
      </c>
    </row>
    <row r="16257" spans="1:5">
      <c r="A16257">
        <v>2015</v>
      </c>
      <c r="B16257" t="s">
        <v>102</v>
      </c>
      <c r="C16257" t="s">
        <v>81</v>
      </c>
      <c r="D16257" t="s">
        <v>38</v>
      </c>
      <c r="E16257">
        <v>686999</v>
      </c>
    </row>
    <row r="16258" spans="1:5">
      <c r="A16258">
        <v>2015</v>
      </c>
      <c r="B16258" t="s">
        <v>102</v>
      </c>
      <c r="C16258" t="s">
        <v>81</v>
      </c>
      <c r="D16258" t="s">
        <v>39</v>
      </c>
      <c r="E16258">
        <v>0</v>
      </c>
    </row>
    <row r="16259" spans="1:5">
      <c r="A16259">
        <v>2015</v>
      </c>
      <c r="B16259" t="s">
        <v>102</v>
      </c>
      <c r="C16259" t="s">
        <v>81</v>
      </c>
      <c r="D16259" t="s">
        <v>40</v>
      </c>
      <c r="E16259">
        <v>41437</v>
      </c>
    </row>
    <row r="16260" spans="1:5">
      <c r="A16260">
        <v>2015</v>
      </c>
      <c r="B16260" t="s">
        <v>102</v>
      </c>
      <c r="C16260" t="s">
        <v>81</v>
      </c>
      <c r="D16260" t="s">
        <v>41</v>
      </c>
      <c r="E16260">
        <v>1598</v>
      </c>
    </row>
    <row r="16261" spans="1:5">
      <c r="A16261">
        <v>2015</v>
      </c>
      <c r="B16261" t="s">
        <v>102</v>
      </c>
      <c r="C16261" t="s">
        <v>81</v>
      </c>
      <c r="D16261" t="s">
        <v>42</v>
      </c>
      <c r="E16261">
        <v>39271</v>
      </c>
    </row>
    <row r="16262" spans="1:5">
      <c r="A16262">
        <v>2015</v>
      </c>
      <c r="B16262" t="s">
        <v>102</v>
      </c>
      <c r="C16262" t="s">
        <v>81</v>
      </c>
      <c r="D16262" t="s">
        <v>43</v>
      </c>
      <c r="E16262">
        <v>568</v>
      </c>
    </row>
    <row r="16263" spans="1:5">
      <c r="A16263">
        <v>2015</v>
      </c>
      <c r="B16263" t="s">
        <v>102</v>
      </c>
      <c r="C16263" t="s">
        <v>81</v>
      </c>
      <c r="D16263" t="s">
        <v>44</v>
      </c>
      <c r="E16263">
        <v>69549</v>
      </c>
    </row>
    <row r="16264" spans="1:5">
      <c r="A16264">
        <v>2015</v>
      </c>
      <c r="B16264" t="s">
        <v>102</v>
      </c>
      <c r="C16264" t="s">
        <v>81</v>
      </c>
      <c r="D16264" t="s">
        <v>48</v>
      </c>
      <c r="E16264">
        <v>4995239</v>
      </c>
    </row>
    <row r="16265" spans="1:5">
      <c r="A16265">
        <v>2015</v>
      </c>
      <c r="B16265" t="s">
        <v>102</v>
      </c>
      <c r="C16265" t="s">
        <v>81</v>
      </c>
      <c r="D16265" t="s">
        <v>49</v>
      </c>
      <c r="E16265">
        <v>280</v>
      </c>
    </row>
    <row r="16266" spans="1:5">
      <c r="A16266">
        <v>2015</v>
      </c>
      <c r="B16266" t="s">
        <v>102</v>
      </c>
      <c r="C16266" t="s">
        <v>81</v>
      </c>
      <c r="D16266" t="s">
        <v>50</v>
      </c>
      <c r="E16266">
        <v>0</v>
      </c>
    </row>
    <row r="16267" spans="1:5">
      <c r="A16267">
        <v>2015</v>
      </c>
      <c r="B16267" t="s">
        <v>102</v>
      </c>
      <c r="C16267" t="s">
        <v>81</v>
      </c>
      <c r="D16267" t="s">
        <v>51</v>
      </c>
      <c r="E16267">
        <v>280</v>
      </c>
    </row>
    <row r="16268" spans="1:5">
      <c r="A16268">
        <v>2015</v>
      </c>
      <c r="B16268" t="s">
        <v>102</v>
      </c>
      <c r="C16268" t="s">
        <v>81</v>
      </c>
      <c r="D16268" t="s">
        <v>52</v>
      </c>
      <c r="E16268">
        <v>0</v>
      </c>
    </row>
    <row r="16269" spans="1:5">
      <c r="A16269">
        <v>2015</v>
      </c>
      <c r="B16269" t="s">
        <v>102</v>
      </c>
      <c r="C16269" t="s">
        <v>81</v>
      </c>
      <c r="D16269" t="s">
        <v>53</v>
      </c>
      <c r="E16269">
        <v>0</v>
      </c>
    </row>
    <row r="16270" spans="1:5">
      <c r="A16270">
        <v>2015</v>
      </c>
      <c r="B16270" t="s">
        <v>102</v>
      </c>
      <c r="C16270" t="s">
        <v>81</v>
      </c>
      <c r="D16270" t="s">
        <v>54</v>
      </c>
      <c r="E16270">
        <v>0</v>
      </c>
    </row>
    <row r="16271" spans="1:5">
      <c r="A16271">
        <v>2015</v>
      </c>
      <c r="B16271" t="s">
        <v>102</v>
      </c>
      <c r="C16271" t="s">
        <v>81</v>
      </c>
      <c r="D16271" t="s">
        <v>55</v>
      </c>
      <c r="E16271">
        <v>2726875</v>
      </c>
    </row>
    <row r="16272" spans="1:5">
      <c r="A16272">
        <v>2015</v>
      </c>
      <c r="B16272" t="s">
        <v>102</v>
      </c>
      <c r="C16272" t="s">
        <v>81</v>
      </c>
      <c r="D16272" t="s">
        <v>56</v>
      </c>
      <c r="E16272">
        <v>2268084</v>
      </c>
    </row>
    <row r="16273" spans="1:6">
      <c r="A16273">
        <v>2015</v>
      </c>
      <c r="B16273" t="s">
        <v>102</v>
      </c>
      <c r="C16273" t="s">
        <v>81</v>
      </c>
      <c r="D16273" t="s">
        <v>57</v>
      </c>
      <c r="E16273">
        <v>1896549</v>
      </c>
    </row>
    <row r="16274" spans="1:6">
      <c r="A16274">
        <v>2015</v>
      </c>
      <c r="B16274" t="s">
        <v>102</v>
      </c>
      <c r="C16274" t="s">
        <v>81</v>
      </c>
      <c r="D16274" t="s">
        <v>58</v>
      </c>
      <c r="E16274">
        <v>371535</v>
      </c>
    </row>
    <row r="16275" spans="1:6">
      <c r="A16275">
        <v>2015</v>
      </c>
      <c r="B16275" t="s">
        <v>102</v>
      </c>
      <c r="C16275" t="s">
        <v>81</v>
      </c>
      <c r="D16275" t="s">
        <v>59</v>
      </c>
      <c r="E16275">
        <v>1021630</v>
      </c>
    </row>
    <row r="16276" spans="1:6">
      <c r="A16276">
        <v>2015</v>
      </c>
      <c r="B16276" t="s">
        <v>102</v>
      </c>
      <c r="C16276" t="s">
        <v>81</v>
      </c>
      <c r="D16276" t="s">
        <v>61</v>
      </c>
      <c r="E16276">
        <v>60386</v>
      </c>
    </row>
    <row r="16277" spans="1:6">
      <c r="A16277">
        <v>2015</v>
      </c>
      <c r="B16277" t="s">
        <v>102</v>
      </c>
      <c r="C16277" t="s">
        <v>81</v>
      </c>
      <c r="D16277" t="s">
        <v>64</v>
      </c>
      <c r="E16277">
        <v>961244</v>
      </c>
    </row>
    <row r="16278" spans="1:6">
      <c r="A16278">
        <v>2015</v>
      </c>
      <c r="B16278" t="s">
        <v>102</v>
      </c>
      <c r="C16278" t="s">
        <v>81</v>
      </c>
      <c r="D16278" t="s">
        <v>66</v>
      </c>
      <c r="E16278">
        <v>329532</v>
      </c>
    </row>
    <row r="16279" spans="1:6">
      <c r="A16279">
        <v>2015</v>
      </c>
      <c r="B16279" t="s">
        <v>102</v>
      </c>
      <c r="C16279" t="s">
        <v>81</v>
      </c>
      <c r="D16279" t="s">
        <v>67</v>
      </c>
      <c r="E16279">
        <v>0</v>
      </c>
    </row>
    <row r="16280" spans="1:6">
      <c r="A16280">
        <v>2015</v>
      </c>
      <c r="B16280" t="s">
        <v>102</v>
      </c>
      <c r="C16280" t="s">
        <v>81</v>
      </c>
      <c r="D16280" t="s">
        <v>69</v>
      </c>
      <c r="E16280">
        <v>0</v>
      </c>
    </row>
    <row r="16281" spans="1:6">
      <c r="A16281">
        <v>2015</v>
      </c>
      <c r="B16281" t="s">
        <v>102</v>
      </c>
      <c r="C16281" t="s">
        <v>81</v>
      </c>
      <c r="D16281" t="s">
        <v>70</v>
      </c>
      <c r="E16281">
        <v>0</v>
      </c>
    </row>
    <row r="16282" spans="1:6">
      <c r="A16282">
        <v>2015</v>
      </c>
      <c r="B16282" t="s">
        <v>102</v>
      </c>
      <c r="C16282" t="s">
        <v>81</v>
      </c>
      <c r="D16282" t="s">
        <v>86</v>
      </c>
      <c r="E16282">
        <v>4110301</v>
      </c>
    </row>
    <row r="16283" spans="1:6">
      <c r="A16283">
        <v>2015</v>
      </c>
      <c r="B16283" t="s">
        <v>102</v>
      </c>
      <c r="C16283" t="s">
        <v>81</v>
      </c>
      <c r="D16283" t="s">
        <v>87</v>
      </c>
      <c r="E16283">
        <v>2417137</v>
      </c>
    </row>
    <row r="16284" spans="1:6">
      <c r="A16284">
        <v>2015</v>
      </c>
      <c r="B16284" t="s">
        <v>102</v>
      </c>
      <c r="C16284" t="s">
        <v>81</v>
      </c>
      <c r="D16284" t="s">
        <v>88</v>
      </c>
      <c r="E16284">
        <v>1693164</v>
      </c>
    </row>
    <row r="16285" spans="1:6">
      <c r="A16285">
        <v>2015</v>
      </c>
      <c r="B16285" t="s">
        <v>102</v>
      </c>
      <c r="C16285" t="s">
        <v>81</v>
      </c>
      <c r="D16285" t="s">
        <v>77</v>
      </c>
      <c r="E16285">
        <v>641649</v>
      </c>
    </row>
    <row r="16286" spans="1:6">
      <c r="A16286">
        <v>2015</v>
      </c>
      <c r="B16286" t="s">
        <v>103</v>
      </c>
      <c r="C16286" t="s">
        <v>7</v>
      </c>
      <c r="D16286" t="s">
        <v>263</v>
      </c>
      <c r="E16286">
        <v>-299195</v>
      </c>
    </row>
    <row r="16287" spans="1:6">
      <c r="A16287">
        <v>2015</v>
      </c>
      <c r="B16287" t="s">
        <v>103</v>
      </c>
      <c r="C16287" t="s">
        <v>7</v>
      </c>
      <c r="D16287" t="s">
        <v>8</v>
      </c>
      <c r="E16287">
        <v>0</v>
      </c>
      <c r="F16287">
        <v>20</v>
      </c>
    </row>
    <row r="16288" spans="1:6">
      <c r="A16288">
        <v>2015</v>
      </c>
      <c r="B16288" t="s">
        <v>103</v>
      </c>
      <c r="C16288" t="s">
        <v>7</v>
      </c>
      <c r="D16288" t="s">
        <v>9</v>
      </c>
      <c r="E16288">
        <v>0</v>
      </c>
      <c r="F16288">
        <v>20</v>
      </c>
    </row>
    <row r="16289" spans="1:6">
      <c r="A16289">
        <v>2015</v>
      </c>
      <c r="B16289" t="s">
        <v>103</v>
      </c>
      <c r="C16289" t="s">
        <v>10</v>
      </c>
      <c r="D16289" t="s">
        <v>11</v>
      </c>
      <c r="E16289">
        <v>-154757</v>
      </c>
    </row>
    <row r="16290" spans="1:6">
      <c r="A16290">
        <v>2015</v>
      </c>
      <c r="B16290" t="s">
        <v>103</v>
      </c>
      <c r="C16290" t="s">
        <v>10</v>
      </c>
      <c r="D16290" t="s">
        <v>91</v>
      </c>
      <c r="E16290">
        <v>2140963</v>
      </c>
    </row>
    <row r="16291" spans="1:6">
      <c r="A16291">
        <v>2015</v>
      </c>
      <c r="B16291" t="s">
        <v>103</v>
      </c>
      <c r="C16291" t="s">
        <v>10</v>
      </c>
      <c r="D16291" t="s">
        <v>92</v>
      </c>
      <c r="E16291">
        <v>1474929</v>
      </c>
    </row>
    <row r="16292" spans="1:6">
      <c r="A16292">
        <v>2015</v>
      </c>
      <c r="B16292" t="s">
        <v>103</v>
      </c>
      <c r="C16292" t="s">
        <v>10</v>
      </c>
      <c r="D16292" t="s">
        <v>14</v>
      </c>
      <c r="E16292">
        <v>2108115</v>
      </c>
    </row>
    <row r="16293" spans="1:6">
      <c r="A16293">
        <v>2015</v>
      </c>
      <c r="B16293" t="s">
        <v>103</v>
      </c>
      <c r="C16293" t="s">
        <v>10</v>
      </c>
      <c r="D16293" t="s">
        <v>15</v>
      </c>
      <c r="E16293">
        <v>865876</v>
      </c>
    </row>
    <row r="16294" spans="1:6">
      <c r="A16294">
        <v>2015</v>
      </c>
      <c r="B16294" t="s">
        <v>103</v>
      </c>
      <c r="C16294" t="s">
        <v>10</v>
      </c>
      <c r="D16294" t="s">
        <v>16</v>
      </c>
      <c r="E16294">
        <v>1242239</v>
      </c>
    </row>
    <row r="16295" spans="1:6">
      <c r="A16295">
        <v>2015</v>
      </c>
      <c r="B16295" t="s">
        <v>103</v>
      </c>
      <c r="C16295" t="s">
        <v>10</v>
      </c>
      <c r="D16295" t="s">
        <v>17</v>
      </c>
      <c r="E16295">
        <v>0</v>
      </c>
      <c r="F16295">
        <v>20</v>
      </c>
    </row>
    <row r="16296" spans="1:6">
      <c r="A16296">
        <v>2015</v>
      </c>
      <c r="B16296" t="s">
        <v>103</v>
      </c>
      <c r="C16296" t="s">
        <v>10</v>
      </c>
      <c r="D16296" t="s">
        <v>18</v>
      </c>
      <c r="E16296">
        <v>14461013</v>
      </c>
    </row>
    <row r="16297" spans="1:6">
      <c r="A16297">
        <v>2015</v>
      </c>
      <c r="B16297" t="s">
        <v>103</v>
      </c>
      <c r="C16297" t="s">
        <v>10</v>
      </c>
      <c r="D16297" t="s">
        <v>19</v>
      </c>
      <c r="E16297">
        <v>14157602</v>
      </c>
    </row>
    <row r="16298" spans="1:6">
      <c r="A16298">
        <v>2015</v>
      </c>
      <c r="B16298" t="s">
        <v>103</v>
      </c>
      <c r="C16298" t="s">
        <v>10</v>
      </c>
      <c r="D16298" t="s">
        <v>20</v>
      </c>
      <c r="E16298">
        <v>16112975</v>
      </c>
    </row>
    <row r="16299" spans="1:6">
      <c r="A16299">
        <v>2015</v>
      </c>
      <c r="B16299" t="s">
        <v>103</v>
      </c>
      <c r="C16299" t="s">
        <v>10</v>
      </c>
      <c r="D16299" t="s">
        <v>21</v>
      </c>
      <c r="E16299">
        <v>510989</v>
      </c>
    </row>
    <row r="16300" spans="1:6">
      <c r="A16300">
        <v>2015</v>
      </c>
      <c r="B16300" t="s">
        <v>103</v>
      </c>
      <c r="C16300" t="s">
        <v>10</v>
      </c>
      <c r="D16300" t="s">
        <v>22</v>
      </c>
      <c r="E16300">
        <v>-375195</v>
      </c>
    </row>
    <row r="16301" spans="1:6">
      <c r="A16301">
        <v>2015</v>
      </c>
      <c r="B16301" t="s">
        <v>103</v>
      </c>
      <c r="C16301" t="s">
        <v>23</v>
      </c>
      <c r="D16301" t="s">
        <v>24</v>
      </c>
      <c r="E16301">
        <v>207088</v>
      </c>
    </row>
    <row r="16302" spans="1:6">
      <c r="A16302">
        <v>2015</v>
      </c>
      <c r="B16302" t="s">
        <v>103</v>
      </c>
      <c r="C16302" t="s">
        <v>23</v>
      </c>
      <c r="D16302" t="s">
        <v>25</v>
      </c>
      <c r="E16302">
        <v>180684</v>
      </c>
    </row>
    <row r="16303" spans="1:6">
      <c r="A16303">
        <v>2015</v>
      </c>
      <c r="B16303" t="s">
        <v>103</v>
      </c>
      <c r="C16303" t="s">
        <v>23</v>
      </c>
      <c r="D16303" t="s">
        <v>26</v>
      </c>
      <c r="E16303">
        <v>26404</v>
      </c>
    </row>
    <row r="16304" spans="1:6">
      <c r="A16304">
        <v>2015</v>
      </c>
      <c r="B16304" t="s">
        <v>103</v>
      </c>
      <c r="C16304" t="s">
        <v>23</v>
      </c>
      <c r="D16304" t="s">
        <v>27</v>
      </c>
      <c r="E16304">
        <v>22186</v>
      </c>
    </row>
    <row r="16305" spans="1:5">
      <c r="A16305">
        <v>2015</v>
      </c>
      <c r="B16305" t="s">
        <v>103</v>
      </c>
      <c r="C16305" t="s">
        <v>23</v>
      </c>
      <c r="D16305" t="s">
        <v>29</v>
      </c>
      <c r="E16305">
        <v>22186</v>
      </c>
    </row>
    <row r="16306" spans="1:5">
      <c r="A16306">
        <v>2015</v>
      </c>
      <c r="B16306" t="s">
        <v>103</v>
      </c>
      <c r="C16306" t="s">
        <v>23</v>
      </c>
      <c r="D16306" t="s">
        <v>33</v>
      </c>
      <c r="E16306">
        <v>268088</v>
      </c>
    </row>
    <row r="16307" spans="1:5">
      <c r="A16307">
        <v>2015</v>
      </c>
      <c r="B16307" t="s">
        <v>103</v>
      </c>
      <c r="C16307" t="s">
        <v>23</v>
      </c>
      <c r="D16307" t="s">
        <v>34</v>
      </c>
      <c r="E16307">
        <v>247395</v>
      </c>
    </row>
    <row r="16308" spans="1:5">
      <c r="A16308">
        <v>2015</v>
      </c>
      <c r="B16308" t="s">
        <v>103</v>
      </c>
      <c r="C16308" t="s">
        <v>23</v>
      </c>
      <c r="D16308" t="s">
        <v>35</v>
      </c>
      <c r="E16308">
        <v>413008</v>
      </c>
    </row>
    <row r="16309" spans="1:5">
      <c r="A16309">
        <v>2015</v>
      </c>
      <c r="B16309" t="s">
        <v>103</v>
      </c>
      <c r="C16309" t="s">
        <v>23</v>
      </c>
      <c r="D16309" t="s">
        <v>39</v>
      </c>
      <c r="E16309">
        <v>0</v>
      </c>
    </row>
    <row r="16310" spans="1:5">
      <c r="A16310">
        <v>2015</v>
      </c>
      <c r="B16310" t="s">
        <v>103</v>
      </c>
      <c r="C16310" t="s">
        <v>23</v>
      </c>
      <c r="D16310" t="s">
        <v>40</v>
      </c>
      <c r="E16310">
        <v>0</v>
      </c>
    </row>
    <row r="16311" spans="1:5">
      <c r="A16311">
        <v>2015</v>
      </c>
      <c r="B16311" t="s">
        <v>103</v>
      </c>
      <c r="C16311" t="s">
        <v>23</v>
      </c>
      <c r="D16311" t="s">
        <v>41</v>
      </c>
      <c r="E16311">
        <v>0</v>
      </c>
    </row>
    <row r="16312" spans="1:5">
      <c r="A16312">
        <v>2015</v>
      </c>
      <c r="B16312" t="s">
        <v>103</v>
      </c>
      <c r="C16312" t="s">
        <v>23</v>
      </c>
      <c r="D16312" t="s">
        <v>42</v>
      </c>
      <c r="E16312">
        <v>0</v>
      </c>
    </row>
    <row r="16313" spans="1:5">
      <c r="A16313">
        <v>2015</v>
      </c>
      <c r="B16313" t="s">
        <v>103</v>
      </c>
      <c r="C16313" t="s">
        <v>23</v>
      </c>
      <c r="D16313" t="s">
        <v>43</v>
      </c>
      <c r="E16313">
        <v>0</v>
      </c>
    </row>
    <row r="16314" spans="1:5">
      <c r="A16314">
        <v>2015</v>
      </c>
      <c r="B16314" t="s">
        <v>103</v>
      </c>
      <c r="C16314" t="s">
        <v>23</v>
      </c>
      <c r="D16314" t="s">
        <v>44</v>
      </c>
      <c r="E16314">
        <v>20694</v>
      </c>
    </row>
    <row r="16315" spans="1:5">
      <c r="A16315">
        <v>2015</v>
      </c>
      <c r="B16315" t="s">
        <v>103</v>
      </c>
      <c r="C16315" t="s">
        <v>23</v>
      </c>
      <c r="D16315" t="s">
        <v>45</v>
      </c>
      <c r="E16315">
        <v>1499696</v>
      </c>
    </row>
    <row r="16316" spans="1:5">
      <c r="A16316">
        <v>2015</v>
      </c>
      <c r="B16316" t="s">
        <v>103</v>
      </c>
      <c r="C16316" t="s">
        <v>23</v>
      </c>
      <c r="D16316" t="s">
        <v>46</v>
      </c>
      <c r="E16316">
        <v>1444585</v>
      </c>
    </row>
    <row r="16317" spans="1:5">
      <c r="A16317">
        <v>2015</v>
      </c>
      <c r="B16317" t="s">
        <v>103</v>
      </c>
      <c r="C16317" t="s">
        <v>23</v>
      </c>
      <c r="D16317" t="s">
        <v>47</v>
      </c>
      <c r="E16317">
        <v>55111</v>
      </c>
    </row>
    <row r="16318" spans="1:5">
      <c r="A16318">
        <v>2015</v>
      </c>
      <c r="B16318" t="s">
        <v>103</v>
      </c>
      <c r="C16318" t="s">
        <v>23</v>
      </c>
      <c r="D16318" t="s">
        <v>48</v>
      </c>
      <c r="E16318">
        <v>2821616</v>
      </c>
    </row>
    <row r="16319" spans="1:5">
      <c r="A16319">
        <v>2015</v>
      </c>
      <c r="B16319" t="s">
        <v>103</v>
      </c>
      <c r="C16319" t="s">
        <v>23</v>
      </c>
      <c r="D16319" t="s">
        <v>49</v>
      </c>
      <c r="E16319">
        <v>2508314</v>
      </c>
    </row>
    <row r="16320" spans="1:5">
      <c r="A16320">
        <v>2015</v>
      </c>
      <c r="B16320" t="s">
        <v>103</v>
      </c>
      <c r="C16320" t="s">
        <v>23</v>
      </c>
      <c r="D16320" t="s">
        <v>50</v>
      </c>
      <c r="E16320">
        <v>1658767</v>
      </c>
    </row>
    <row r="16321" spans="1:5">
      <c r="A16321">
        <v>2015</v>
      </c>
      <c r="B16321" t="s">
        <v>103</v>
      </c>
      <c r="C16321" t="s">
        <v>23</v>
      </c>
      <c r="D16321" t="s">
        <v>51</v>
      </c>
      <c r="E16321">
        <v>151397</v>
      </c>
    </row>
    <row r="16322" spans="1:5">
      <c r="A16322">
        <v>2015</v>
      </c>
      <c r="B16322" t="s">
        <v>103</v>
      </c>
      <c r="C16322" t="s">
        <v>23</v>
      </c>
      <c r="D16322" t="s">
        <v>52</v>
      </c>
      <c r="E16322">
        <v>693752</v>
      </c>
    </row>
    <row r="16323" spans="1:5">
      <c r="A16323">
        <v>2015</v>
      </c>
      <c r="B16323" t="s">
        <v>103</v>
      </c>
      <c r="C16323" t="s">
        <v>23</v>
      </c>
      <c r="D16323" t="s">
        <v>53</v>
      </c>
      <c r="E16323">
        <v>39271</v>
      </c>
    </row>
    <row r="16324" spans="1:5">
      <c r="A16324">
        <v>2015</v>
      </c>
      <c r="B16324" t="s">
        <v>103</v>
      </c>
      <c r="C16324" t="s">
        <v>23</v>
      </c>
      <c r="D16324" t="s">
        <v>54</v>
      </c>
      <c r="E16324">
        <v>34873</v>
      </c>
    </row>
    <row r="16325" spans="1:5">
      <c r="A16325">
        <v>2015</v>
      </c>
      <c r="B16325" t="s">
        <v>103</v>
      </c>
      <c r="C16325" t="s">
        <v>23</v>
      </c>
      <c r="D16325" t="s">
        <v>55</v>
      </c>
      <c r="E16325">
        <v>591</v>
      </c>
    </row>
    <row r="16326" spans="1:5">
      <c r="A16326">
        <v>2015</v>
      </c>
      <c r="B16326" t="s">
        <v>103</v>
      </c>
      <c r="C16326" t="s">
        <v>23</v>
      </c>
      <c r="D16326" t="s">
        <v>56</v>
      </c>
      <c r="E16326">
        <v>312711</v>
      </c>
    </row>
    <row r="16327" spans="1:5">
      <c r="A16327">
        <v>2015</v>
      </c>
      <c r="B16327" t="s">
        <v>103</v>
      </c>
      <c r="C16327" t="s">
        <v>23</v>
      </c>
      <c r="D16327" t="s">
        <v>57</v>
      </c>
      <c r="E16327">
        <v>210809</v>
      </c>
    </row>
    <row r="16328" spans="1:5">
      <c r="A16328">
        <v>2015</v>
      </c>
      <c r="B16328" t="s">
        <v>103</v>
      </c>
      <c r="C16328" t="s">
        <v>23</v>
      </c>
      <c r="D16328" t="s">
        <v>58</v>
      </c>
      <c r="E16328">
        <v>101902</v>
      </c>
    </row>
    <row r="16329" spans="1:5">
      <c r="A16329">
        <v>2015</v>
      </c>
      <c r="B16329" t="s">
        <v>103</v>
      </c>
      <c r="C16329" t="s">
        <v>23</v>
      </c>
      <c r="D16329" t="s">
        <v>59</v>
      </c>
      <c r="E16329">
        <v>384171</v>
      </c>
    </row>
    <row r="16330" spans="1:5">
      <c r="A16330">
        <v>2015</v>
      </c>
      <c r="B16330" t="s">
        <v>103</v>
      </c>
      <c r="C16330" t="s">
        <v>23</v>
      </c>
      <c r="D16330" t="s">
        <v>60</v>
      </c>
      <c r="E16330">
        <v>52562</v>
      </c>
    </row>
    <row r="16331" spans="1:5">
      <c r="A16331">
        <v>2015</v>
      </c>
      <c r="B16331" t="s">
        <v>103</v>
      </c>
      <c r="C16331" t="s">
        <v>23</v>
      </c>
      <c r="D16331" t="s">
        <v>64</v>
      </c>
      <c r="E16331">
        <v>331608</v>
      </c>
    </row>
    <row r="16332" spans="1:5">
      <c r="A16332">
        <v>2015</v>
      </c>
      <c r="B16332" t="s">
        <v>103</v>
      </c>
      <c r="C16332" t="s">
        <v>23</v>
      </c>
      <c r="D16332" t="s">
        <v>66</v>
      </c>
      <c r="E16332">
        <v>0</v>
      </c>
    </row>
    <row r="16333" spans="1:5">
      <c r="A16333">
        <v>2015</v>
      </c>
      <c r="B16333" t="s">
        <v>103</v>
      </c>
      <c r="C16333" t="s">
        <v>23</v>
      </c>
      <c r="D16333" t="s">
        <v>67</v>
      </c>
      <c r="E16333">
        <v>28</v>
      </c>
    </row>
    <row r="16334" spans="1:5">
      <c r="A16334">
        <v>2015</v>
      </c>
      <c r="B16334" t="s">
        <v>103</v>
      </c>
      <c r="C16334" t="s">
        <v>23</v>
      </c>
      <c r="D16334" t="s">
        <v>68</v>
      </c>
      <c r="E16334">
        <v>0</v>
      </c>
    </row>
    <row r="16335" spans="1:5">
      <c r="A16335">
        <v>2015</v>
      </c>
      <c r="B16335" t="s">
        <v>103</v>
      </c>
      <c r="C16335" t="s">
        <v>23</v>
      </c>
      <c r="D16335" t="s">
        <v>70</v>
      </c>
      <c r="E16335">
        <v>28</v>
      </c>
    </row>
    <row r="16336" spans="1:5">
      <c r="A16336">
        <v>2015</v>
      </c>
      <c r="B16336" t="s">
        <v>103</v>
      </c>
      <c r="C16336" t="s">
        <v>23</v>
      </c>
      <c r="D16336" t="s">
        <v>71</v>
      </c>
      <c r="E16336">
        <v>3694</v>
      </c>
    </row>
    <row r="16337" spans="1:5">
      <c r="A16337">
        <v>2015</v>
      </c>
      <c r="B16337" t="s">
        <v>103</v>
      </c>
      <c r="C16337" t="s">
        <v>23</v>
      </c>
      <c r="D16337" t="s">
        <v>72</v>
      </c>
      <c r="E16337">
        <v>2222229</v>
      </c>
    </row>
    <row r="16338" spans="1:5">
      <c r="A16338">
        <v>2015</v>
      </c>
      <c r="B16338" t="s">
        <v>103</v>
      </c>
      <c r="C16338" t="s">
        <v>23</v>
      </c>
      <c r="D16338" t="s">
        <v>73</v>
      </c>
      <c r="E16338">
        <v>13976145</v>
      </c>
    </row>
    <row r="16339" spans="1:5">
      <c r="A16339">
        <v>2015</v>
      </c>
      <c r="B16339" t="s">
        <v>103</v>
      </c>
      <c r="C16339" t="s">
        <v>23</v>
      </c>
      <c r="D16339" t="s">
        <v>74</v>
      </c>
      <c r="E16339">
        <v>13976145</v>
      </c>
    </row>
    <row r="16340" spans="1:5">
      <c r="A16340">
        <v>2015</v>
      </c>
      <c r="B16340" t="s">
        <v>103</v>
      </c>
      <c r="C16340" t="s">
        <v>23</v>
      </c>
      <c r="D16340" t="s">
        <v>76</v>
      </c>
      <c r="E16340">
        <v>882806</v>
      </c>
    </row>
    <row r="16341" spans="1:5">
      <c r="A16341">
        <v>2015</v>
      </c>
      <c r="B16341" t="s">
        <v>103</v>
      </c>
      <c r="C16341" t="s">
        <v>23</v>
      </c>
      <c r="D16341" t="s">
        <v>77</v>
      </c>
      <c r="E16341">
        <v>666034</v>
      </c>
    </row>
    <row r="16342" spans="1:5">
      <c r="A16342">
        <v>2015</v>
      </c>
      <c r="B16342" t="s">
        <v>103</v>
      </c>
      <c r="C16342" t="s">
        <v>23</v>
      </c>
      <c r="D16342" t="s">
        <v>78</v>
      </c>
      <c r="E16342">
        <v>886195</v>
      </c>
    </row>
    <row r="16343" spans="1:5">
      <c r="A16343">
        <v>2015</v>
      </c>
      <c r="B16343" t="s">
        <v>103</v>
      </c>
      <c r="C16343" t="s">
        <v>23</v>
      </c>
      <c r="D16343" t="s">
        <v>79</v>
      </c>
      <c r="E16343">
        <v>-4723</v>
      </c>
    </row>
    <row r="16344" spans="1:5">
      <c r="A16344">
        <v>2015</v>
      </c>
      <c r="B16344" t="s">
        <v>103</v>
      </c>
      <c r="C16344" t="s">
        <v>23</v>
      </c>
      <c r="D16344" t="s">
        <v>80</v>
      </c>
      <c r="E16344">
        <v>1333</v>
      </c>
    </row>
    <row r="16345" spans="1:5">
      <c r="A16345">
        <v>2015</v>
      </c>
      <c r="B16345" t="s">
        <v>103</v>
      </c>
      <c r="C16345" t="s">
        <v>81</v>
      </c>
      <c r="D16345" t="s">
        <v>24</v>
      </c>
      <c r="E16345">
        <v>11512978</v>
      </c>
    </row>
    <row r="16346" spans="1:5">
      <c r="A16346">
        <v>2015</v>
      </c>
      <c r="B16346" t="s">
        <v>103</v>
      </c>
      <c r="C16346" t="s">
        <v>81</v>
      </c>
      <c r="D16346" t="s">
        <v>25</v>
      </c>
      <c r="E16346">
        <v>9702813</v>
      </c>
    </row>
    <row r="16347" spans="1:5">
      <c r="A16347">
        <v>2015</v>
      </c>
      <c r="B16347" t="s">
        <v>103</v>
      </c>
      <c r="C16347" t="s">
        <v>81</v>
      </c>
      <c r="D16347" t="s">
        <v>26</v>
      </c>
      <c r="E16347">
        <v>1810165</v>
      </c>
    </row>
    <row r="16348" spans="1:5">
      <c r="A16348">
        <v>2015</v>
      </c>
      <c r="B16348" t="s">
        <v>103</v>
      </c>
      <c r="C16348" t="s">
        <v>81</v>
      </c>
      <c r="D16348" t="s">
        <v>30</v>
      </c>
      <c r="E16348">
        <v>196426</v>
      </c>
    </row>
    <row r="16349" spans="1:5">
      <c r="A16349">
        <v>2015</v>
      </c>
      <c r="B16349" t="s">
        <v>103</v>
      </c>
      <c r="C16349" t="s">
        <v>81</v>
      </c>
      <c r="D16349" t="s">
        <v>32</v>
      </c>
      <c r="E16349">
        <v>196426</v>
      </c>
    </row>
    <row r="16350" spans="1:5">
      <c r="A16350">
        <v>2015</v>
      </c>
      <c r="B16350" t="s">
        <v>103</v>
      </c>
      <c r="C16350" t="s">
        <v>81</v>
      </c>
      <c r="D16350" t="s">
        <v>33</v>
      </c>
      <c r="E16350">
        <v>1108008</v>
      </c>
    </row>
    <row r="16351" spans="1:5">
      <c r="A16351">
        <v>2015</v>
      </c>
      <c r="B16351" t="s">
        <v>103</v>
      </c>
      <c r="C16351" t="s">
        <v>81</v>
      </c>
      <c r="D16351" t="s">
        <v>34</v>
      </c>
      <c r="E16351">
        <v>101079</v>
      </c>
    </row>
    <row r="16352" spans="1:5">
      <c r="A16352">
        <v>2015</v>
      </c>
      <c r="B16352" t="s">
        <v>103</v>
      </c>
      <c r="C16352" t="s">
        <v>81</v>
      </c>
      <c r="D16352" t="s">
        <v>35</v>
      </c>
      <c r="E16352">
        <v>31323</v>
      </c>
    </row>
    <row r="16353" spans="1:5">
      <c r="A16353">
        <v>2015</v>
      </c>
      <c r="B16353" t="s">
        <v>103</v>
      </c>
      <c r="C16353" t="s">
        <v>81</v>
      </c>
      <c r="D16353" t="s">
        <v>36</v>
      </c>
      <c r="E16353">
        <v>895930</v>
      </c>
    </row>
    <row r="16354" spans="1:5">
      <c r="A16354">
        <v>2015</v>
      </c>
      <c r="B16354" t="s">
        <v>103</v>
      </c>
      <c r="C16354" t="s">
        <v>81</v>
      </c>
      <c r="D16354" t="s">
        <v>37</v>
      </c>
      <c r="E16354">
        <v>208931</v>
      </c>
    </row>
    <row r="16355" spans="1:5">
      <c r="A16355">
        <v>2015</v>
      </c>
      <c r="B16355" t="s">
        <v>103</v>
      </c>
      <c r="C16355" t="s">
        <v>81</v>
      </c>
      <c r="D16355" t="s">
        <v>38</v>
      </c>
      <c r="E16355">
        <v>686999</v>
      </c>
    </row>
    <row r="16356" spans="1:5">
      <c r="A16356">
        <v>2015</v>
      </c>
      <c r="B16356" t="s">
        <v>103</v>
      </c>
      <c r="C16356" t="s">
        <v>81</v>
      </c>
      <c r="D16356" t="s">
        <v>39</v>
      </c>
      <c r="E16356">
        <v>0</v>
      </c>
    </row>
    <row r="16357" spans="1:5">
      <c r="A16357">
        <v>2015</v>
      </c>
      <c r="B16357" t="s">
        <v>103</v>
      </c>
      <c r="C16357" t="s">
        <v>81</v>
      </c>
      <c r="D16357" t="s">
        <v>40</v>
      </c>
      <c r="E16357">
        <v>41450</v>
      </c>
    </row>
    <row r="16358" spans="1:5">
      <c r="A16358">
        <v>2015</v>
      </c>
      <c r="B16358" t="s">
        <v>103</v>
      </c>
      <c r="C16358" t="s">
        <v>81</v>
      </c>
      <c r="D16358" t="s">
        <v>41</v>
      </c>
      <c r="E16358">
        <v>1598</v>
      </c>
    </row>
    <row r="16359" spans="1:5">
      <c r="A16359">
        <v>2015</v>
      </c>
      <c r="B16359" t="s">
        <v>103</v>
      </c>
      <c r="C16359" t="s">
        <v>81</v>
      </c>
      <c r="D16359" t="s">
        <v>42</v>
      </c>
      <c r="E16359">
        <v>39271</v>
      </c>
    </row>
    <row r="16360" spans="1:5">
      <c r="A16360">
        <v>2015</v>
      </c>
      <c r="B16360" t="s">
        <v>103</v>
      </c>
      <c r="C16360" t="s">
        <v>81</v>
      </c>
      <c r="D16360" t="s">
        <v>43</v>
      </c>
      <c r="E16360">
        <v>581</v>
      </c>
    </row>
    <row r="16361" spans="1:5">
      <c r="A16361">
        <v>2015</v>
      </c>
      <c r="B16361" t="s">
        <v>103</v>
      </c>
      <c r="C16361" t="s">
        <v>81</v>
      </c>
      <c r="D16361" t="s">
        <v>44</v>
      </c>
      <c r="E16361">
        <v>69549</v>
      </c>
    </row>
    <row r="16362" spans="1:5">
      <c r="A16362">
        <v>2015</v>
      </c>
      <c r="B16362" t="s">
        <v>103</v>
      </c>
      <c r="C16362" t="s">
        <v>81</v>
      </c>
      <c r="D16362" t="s">
        <v>48</v>
      </c>
      <c r="E16362">
        <v>4995549</v>
      </c>
    </row>
    <row r="16363" spans="1:5">
      <c r="A16363">
        <v>2015</v>
      </c>
      <c r="B16363" t="s">
        <v>103</v>
      </c>
      <c r="C16363" t="s">
        <v>81</v>
      </c>
      <c r="D16363" t="s">
        <v>49</v>
      </c>
      <c r="E16363">
        <v>591</v>
      </c>
    </row>
    <row r="16364" spans="1:5">
      <c r="A16364">
        <v>2015</v>
      </c>
      <c r="B16364" t="s">
        <v>103</v>
      </c>
      <c r="C16364" t="s">
        <v>81</v>
      </c>
      <c r="D16364" t="s">
        <v>50</v>
      </c>
      <c r="E16364">
        <v>0</v>
      </c>
    </row>
    <row r="16365" spans="1:5">
      <c r="A16365">
        <v>2015</v>
      </c>
      <c r="B16365" t="s">
        <v>103</v>
      </c>
      <c r="C16365" t="s">
        <v>81</v>
      </c>
      <c r="D16365" t="s">
        <v>51</v>
      </c>
      <c r="E16365">
        <v>591</v>
      </c>
    </row>
    <row r="16366" spans="1:5">
      <c r="A16366">
        <v>2015</v>
      </c>
      <c r="B16366" t="s">
        <v>103</v>
      </c>
      <c r="C16366" t="s">
        <v>81</v>
      </c>
      <c r="D16366" t="s">
        <v>52</v>
      </c>
      <c r="E16366">
        <v>0</v>
      </c>
    </row>
    <row r="16367" spans="1:5">
      <c r="A16367">
        <v>2015</v>
      </c>
      <c r="B16367" t="s">
        <v>103</v>
      </c>
      <c r="C16367" t="s">
        <v>81</v>
      </c>
      <c r="D16367" t="s">
        <v>53</v>
      </c>
      <c r="E16367">
        <v>0</v>
      </c>
    </row>
    <row r="16368" spans="1:5">
      <c r="A16368">
        <v>2015</v>
      </c>
      <c r="B16368" t="s">
        <v>103</v>
      </c>
      <c r="C16368" t="s">
        <v>81</v>
      </c>
      <c r="D16368" t="s">
        <v>54</v>
      </c>
      <c r="E16368">
        <v>0</v>
      </c>
    </row>
    <row r="16369" spans="1:5">
      <c r="A16369">
        <v>2015</v>
      </c>
      <c r="B16369" t="s">
        <v>103</v>
      </c>
      <c r="C16369" t="s">
        <v>81</v>
      </c>
      <c r="D16369" t="s">
        <v>55</v>
      </c>
      <c r="E16369">
        <v>2726875</v>
      </c>
    </row>
    <row r="16370" spans="1:5">
      <c r="A16370">
        <v>2015</v>
      </c>
      <c r="B16370" t="s">
        <v>103</v>
      </c>
      <c r="C16370" t="s">
        <v>81</v>
      </c>
      <c r="D16370" t="s">
        <v>56</v>
      </c>
      <c r="E16370">
        <v>2268084</v>
      </c>
    </row>
    <row r="16371" spans="1:5">
      <c r="A16371">
        <v>2015</v>
      </c>
      <c r="B16371" t="s">
        <v>103</v>
      </c>
      <c r="C16371" t="s">
        <v>81</v>
      </c>
      <c r="D16371" t="s">
        <v>57</v>
      </c>
      <c r="E16371">
        <v>1896549</v>
      </c>
    </row>
    <row r="16372" spans="1:5">
      <c r="A16372">
        <v>2015</v>
      </c>
      <c r="B16372" t="s">
        <v>103</v>
      </c>
      <c r="C16372" t="s">
        <v>81</v>
      </c>
      <c r="D16372" t="s">
        <v>58</v>
      </c>
      <c r="E16372">
        <v>371535</v>
      </c>
    </row>
    <row r="16373" spans="1:5">
      <c r="A16373">
        <v>2015</v>
      </c>
      <c r="B16373" t="s">
        <v>103</v>
      </c>
      <c r="C16373" t="s">
        <v>81</v>
      </c>
      <c r="D16373" t="s">
        <v>59</v>
      </c>
      <c r="E16373">
        <v>1361895</v>
      </c>
    </row>
    <row r="16374" spans="1:5">
      <c r="A16374">
        <v>2015</v>
      </c>
      <c r="B16374" t="s">
        <v>103</v>
      </c>
      <c r="C16374" t="s">
        <v>81</v>
      </c>
      <c r="D16374" t="s">
        <v>61</v>
      </c>
      <c r="E16374">
        <v>60386</v>
      </c>
    </row>
    <row r="16375" spans="1:5">
      <c r="A16375">
        <v>2015</v>
      </c>
      <c r="B16375" t="s">
        <v>103</v>
      </c>
      <c r="C16375" t="s">
        <v>81</v>
      </c>
      <c r="D16375" t="s">
        <v>64</v>
      </c>
      <c r="E16375">
        <v>1301509</v>
      </c>
    </row>
    <row r="16376" spans="1:5">
      <c r="A16376">
        <v>2015</v>
      </c>
      <c r="B16376" t="s">
        <v>103</v>
      </c>
      <c r="C16376" t="s">
        <v>81</v>
      </c>
      <c r="D16376" t="s">
        <v>66</v>
      </c>
      <c r="E16376">
        <v>329532</v>
      </c>
    </row>
    <row r="16377" spans="1:5">
      <c r="A16377">
        <v>2015</v>
      </c>
      <c r="B16377" t="s">
        <v>103</v>
      </c>
      <c r="C16377" t="s">
        <v>81</v>
      </c>
      <c r="D16377" t="s">
        <v>67</v>
      </c>
      <c r="E16377">
        <v>315</v>
      </c>
    </row>
    <row r="16378" spans="1:5">
      <c r="A16378">
        <v>2015</v>
      </c>
      <c r="B16378" t="s">
        <v>103</v>
      </c>
      <c r="C16378" t="s">
        <v>81</v>
      </c>
      <c r="D16378" t="s">
        <v>69</v>
      </c>
      <c r="E16378">
        <v>0</v>
      </c>
    </row>
    <row r="16379" spans="1:5">
      <c r="A16379">
        <v>2015</v>
      </c>
      <c r="B16379" t="s">
        <v>103</v>
      </c>
      <c r="C16379" t="s">
        <v>81</v>
      </c>
      <c r="D16379" t="s">
        <v>70</v>
      </c>
      <c r="E16379">
        <v>315</v>
      </c>
    </row>
    <row r="16380" spans="1:5">
      <c r="A16380">
        <v>2015</v>
      </c>
      <c r="B16380" t="s">
        <v>103</v>
      </c>
      <c r="C16380" t="s">
        <v>81</v>
      </c>
      <c r="D16380" t="s">
        <v>86</v>
      </c>
      <c r="E16380">
        <v>4363192</v>
      </c>
    </row>
    <row r="16381" spans="1:5">
      <c r="A16381">
        <v>2015</v>
      </c>
      <c r="B16381" t="s">
        <v>103</v>
      </c>
      <c r="C16381" t="s">
        <v>81</v>
      </c>
      <c r="D16381" t="s">
        <v>87</v>
      </c>
      <c r="E16381">
        <v>2457408</v>
      </c>
    </row>
    <row r="16382" spans="1:5">
      <c r="A16382">
        <v>2015</v>
      </c>
      <c r="B16382" t="s">
        <v>103</v>
      </c>
      <c r="C16382" t="s">
        <v>81</v>
      </c>
      <c r="D16382" t="s">
        <v>88</v>
      </c>
      <c r="E16382">
        <v>1694975</v>
      </c>
    </row>
    <row r="16383" spans="1:5">
      <c r="A16383">
        <v>2015</v>
      </c>
      <c r="B16383" t="s">
        <v>103</v>
      </c>
      <c r="C16383" t="s">
        <v>81</v>
      </c>
      <c r="D16383" t="s">
        <v>89</v>
      </c>
      <c r="E16383">
        <v>210809</v>
      </c>
    </row>
    <row r="16384" spans="1:5">
      <c r="A16384">
        <v>2015</v>
      </c>
      <c r="B16384" t="s">
        <v>103</v>
      </c>
      <c r="C16384" t="s">
        <v>81</v>
      </c>
      <c r="D16384" t="s">
        <v>77</v>
      </c>
      <c r="E16384">
        <v>666034</v>
      </c>
    </row>
    <row r="16385" spans="1:6">
      <c r="A16385">
        <v>2015</v>
      </c>
      <c r="B16385" t="s">
        <v>104</v>
      </c>
      <c r="C16385" t="s">
        <v>7</v>
      </c>
      <c r="D16385" t="s">
        <v>263</v>
      </c>
      <c r="E16385">
        <v>1072</v>
      </c>
    </row>
    <row r="16386" spans="1:6">
      <c r="A16386">
        <v>2015</v>
      </c>
      <c r="B16386" t="s">
        <v>104</v>
      </c>
      <c r="C16386" t="s">
        <v>7</v>
      </c>
      <c r="D16386" t="s">
        <v>8</v>
      </c>
      <c r="E16386">
        <v>0</v>
      </c>
      <c r="F16386">
        <v>20</v>
      </c>
    </row>
    <row r="16387" spans="1:6">
      <c r="A16387">
        <v>2015</v>
      </c>
      <c r="B16387" t="s">
        <v>104</v>
      </c>
      <c r="C16387" t="s">
        <v>7</v>
      </c>
      <c r="D16387" t="s">
        <v>9</v>
      </c>
      <c r="E16387">
        <v>0</v>
      </c>
      <c r="F16387">
        <v>20</v>
      </c>
    </row>
    <row r="16388" spans="1:6">
      <c r="A16388">
        <v>2015</v>
      </c>
      <c r="B16388" t="s">
        <v>104</v>
      </c>
      <c r="C16388" t="s">
        <v>10</v>
      </c>
      <c r="D16388" t="s">
        <v>11</v>
      </c>
      <c r="E16388">
        <v>26827</v>
      </c>
    </row>
    <row r="16389" spans="1:6">
      <c r="A16389">
        <v>2015</v>
      </c>
      <c r="B16389" t="s">
        <v>104</v>
      </c>
      <c r="C16389" t="s">
        <v>10</v>
      </c>
      <c r="D16389" t="s">
        <v>91</v>
      </c>
      <c r="E16389">
        <v>101802</v>
      </c>
    </row>
    <row r="16390" spans="1:6">
      <c r="A16390">
        <v>2015</v>
      </c>
      <c r="B16390" t="s">
        <v>104</v>
      </c>
      <c r="C16390" t="s">
        <v>10</v>
      </c>
      <c r="D16390" t="s">
        <v>92</v>
      </c>
      <c r="E16390">
        <v>77417</v>
      </c>
    </row>
    <row r="16391" spans="1:6">
      <c r="A16391">
        <v>2015</v>
      </c>
      <c r="B16391" t="s">
        <v>104</v>
      </c>
      <c r="C16391" t="s">
        <v>10</v>
      </c>
      <c r="D16391" t="s">
        <v>14</v>
      </c>
      <c r="E16391">
        <v>24385</v>
      </c>
    </row>
    <row r="16392" spans="1:6">
      <c r="A16392">
        <v>2015</v>
      </c>
      <c r="B16392" t="s">
        <v>104</v>
      </c>
      <c r="C16392" t="s">
        <v>10</v>
      </c>
      <c r="D16392" t="s">
        <v>17</v>
      </c>
      <c r="E16392">
        <v>0</v>
      </c>
      <c r="F16392">
        <v>20</v>
      </c>
    </row>
    <row r="16393" spans="1:6">
      <c r="A16393">
        <v>2015</v>
      </c>
      <c r="B16393" t="s">
        <v>104</v>
      </c>
      <c r="C16393" t="s">
        <v>10</v>
      </c>
      <c r="D16393" t="s">
        <v>18</v>
      </c>
      <c r="E16393">
        <v>23471</v>
      </c>
    </row>
    <row r="16394" spans="1:6">
      <c r="A16394">
        <v>2015</v>
      </c>
      <c r="B16394" t="s">
        <v>104</v>
      </c>
      <c r="C16394" t="s">
        <v>10</v>
      </c>
      <c r="D16394" t="s">
        <v>19</v>
      </c>
      <c r="E16394">
        <v>363623</v>
      </c>
    </row>
    <row r="16395" spans="1:6">
      <c r="A16395">
        <v>2015</v>
      </c>
      <c r="B16395" t="s">
        <v>104</v>
      </c>
      <c r="C16395" t="s">
        <v>10</v>
      </c>
      <c r="D16395" t="s">
        <v>20</v>
      </c>
      <c r="E16395">
        <v>50912</v>
      </c>
    </row>
    <row r="16396" spans="1:6">
      <c r="A16396">
        <v>2015</v>
      </c>
      <c r="B16396" t="s">
        <v>104</v>
      </c>
      <c r="C16396" t="s">
        <v>10</v>
      </c>
      <c r="D16396" t="s">
        <v>21</v>
      </c>
      <c r="E16396">
        <v>50912</v>
      </c>
    </row>
    <row r="16397" spans="1:6">
      <c r="A16397">
        <v>2015</v>
      </c>
      <c r="B16397" t="s">
        <v>104</v>
      </c>
      <c r="C16397" t="s">
        <v>10</v>
      </c>
      <c r="D16397" t="s">
        <v>22</v>
      </c>
      <c r="E16397">
        <v>14072</v>
      </c>
    </row>
    <row r="16398" spans="1:6">
      <c r="A16398">
        <v>2015</v>
      </c>
      <c r="B16398" t="s">
        <v>104</v>
      </c>
      <c r="C16398" t="s">
        <v>23</v>
      </c>
      <c r="D16398" t="s">
        <v>24</v>
      </c>
      <c r="E16398">
        <v>75710</v>
      </c>
    </row>
    <row r="16399" spans="1:6">
      <c r="A16399">
        <v>2015</v>
      </c>
      <c r="B16399" t="s">
        <v>104</v>
      </c>
      <c r="C16399" t="s">
        <v>23</v>
      </c>
      <c r="D16399" t="s">
        <v>25</v>
      </c>
      <c r="E16399">
        <v>61592</v>
      </c>
    </row>
    <row r="16400" spans="1:6">
      <c r="A16400">
        <v>2015</v>
      </c>
      <c r="B16400" t="s">
        <v>104</v>
      </c>
      <c r="C16400" t="s">
        <v>23</v>
      </c>
      <c r="D16400" t="s">
        <v>26</v>
      </c>
      <c r="E16400">
        <v>14119</v>
      </c>
    </row>
    <row r="16401" spans="1:5">
      <c r="A16401">
        <v>2015</v>
      </c>
      <c r="B16401" t="s">
        <v>104</v>
      </c>
      <c r="C16401" t="s">
        <v>23</v>
      </c>
      <c r="D16401" t="s">
        <v>27</v>
      </c>
      <c r="E16401">
        <v>1707</v>
      </c>
    </row>
    <row r="16402" spans="1:5">
      <c r="A16402">
        <v>2015</v>
      </c>
      <c r="B16402" t="s">
        <v>104</v>
      </c>
      <c r="C16402" t="s">
        <v>23</v>
      </c>
      <c r="D16402" t="s">
        <v>29</v>
      </c>
      <c r="E16402">
        <v>1707</v>
      </c>
    </row>
    <row r="16403" spans="1:5">
      <c r="A16403">
        <v>2015</v>
      </c>
      <c r="B16403" t="s">
        <v>104</v>
      </c>
      <c r="C16403" t="s">
        <v>23</v>
      </c>
      <c r="D16403" t="s">
        <v>33</v>
      </c>
      <c r="E16403">
        <v>3444</v>
      </c>
    </row>
    <row r="16404" spans="1:5">
      <c r="A16404">
        <v>2015</v>
      </c>
      <c r="B16404" t="s">
        <v>104</v>
      </c>
      <c r="C16404" t="s">
        <v>23</v>
      </c>
      <c r="D16404" t="s">
        <v>34</v>
      </c>
      <c r="E16404">
        <v>3444</v>
      </c>
    </row>
    <row r="16405" spans="1:5">
      <c r="A16405">
        <v>2015</v>
      </c>
      <c r="B16405" t="s">
        <v>104</v>
      </c>
      <c r="C16405" t="s">
        <v>23</v>
      </c>
      <c r="D16405" t="s">
        <v>35</v>
      </c>
      <c r="E16405">
        <v>4657</v>
      </c>
    </row>
    <row r="16406" spans="1:5">
      <c r="A16406">
        <v>2015</v>
      </c>
      <c r="B16406" t="s">
        <v>104</v>
      </c>
      <c r="C16406" t="s">
        <v>23</v>
      </c>
      <c r="D16406" t="s">
        <v>39</v>
      </c>
      <c r="E16406">
        <v>0</v>
      </c>
    </row>
    <row r="16407" spans="1:5">
      <c r="A16407">
        <v>2015</v>
      </c>
      <c r="B16407" t="s">
        <v>104</v>
      </c>
      <c r="C16407" t="s">
        <v>23</v>
      </c>
      <c r="D16407" t="s">
        <v>40</v>
      </c>
      <c r="E16407">
        <v>0</v>
      </c>
    </row>
    <row r="16408" spans="1:5">
      <c r="A16408">
        <v>2015</v>
      </c>
      <c r="B16408" t="s">
        <v>104</v>
      </c>
      <c r="C16408" t="s">
        <v>23</v>
      </c>
      <c r="D16408" t="s">
        <v>41</v>
      </c>
      <c r="E16408">
        <v>0</v>
      </c>
    </row>
    <row r="16409" spans="1:5">
      <c r="A16409">
        <v>2015</v>
      </c>
      <c r="B16409" t="s">
        <v>104</v>
      </c>
      <c r="C16409" t="s">
        <v>23</v>
      </c>
      <c r="D16409" t="s">
        <v>42</v>
      </c>
      <c r="E16409">
        <v>0</v>
      </c>
    </row>
    <row r="16410" spans="1:5">
      <c r="A16410">
        <v>2015</v>
      </c>
      <c r="B16410" t="s">
        <v>104</v>
      </c>
      <c r="C16410" t="s">
        <v>23</v>
      </c>
      <c r="D16410" t="s">
        <v>43</v>
      </c>
      <c r="E16410">
        <v>0</v>
      </c>
    </row>
    <row r="16411" spans="1:5">
      <c r="A16411">
        <v>2015</v>
      </c>
      <c r="B16411" t="s">
        <v>104</v>
      </c>
      <c r="C16411" t="s">
        <v>23</v>
      </c>
      <c r="D16411" t="s">
        <v>44</v>
      </c>
      <c r="E16411">
        <v>0</v>
      </c>
    </row>
    <row r="16412" spans="1:5">
      <c r="A16412">
        <v>2015</v>
      </c>
      <c r="B16412" t="s">
        <v>104</v>
      </c>
      <c r="C16412" t="s">
        <v>23</v>
      </c>
      <c r="D16412" t="s">
        <v>45</v>
      </c>
      <c r="E16412">
        <v>0</v>
      </c>
    </row>
    <row r="16413" spans="1:5">
      <c r="A16413">
        <v>2015</v>
      </c>
      <c r="B16413" t="s">
        <v>104</v>
      </c>
      <c r="C16413" t="s">
        <v>23</v>
      </c>
      <c r="D16413" t="s">
        <v>46</v>
      </c>
      <c r="E16413">
        <v>0</v>
      </c>
    </row>
    <row r="16414" spans="1:5">
      <c r="A16414">
        <v>2015</v>
      </c>
      <c r="B16414" t="s">
        <v>104</v>
      </c>
      <c r="C16414" t="s">
        <v>23</v>
      </c>
      <c r="D16414" t="s">
        <v>47</v>
      </c>
      <c r="E16414">
        <v>0</v>
      </c>
    </row>
    <row r="16415" spans="1:5">
      <c r="A16415">
        <v>2015</v>
      </c>
      <c r="B16415" t="s">
        <v>104</v>
      </c>
      <c r="C16415" t="s">
        <v>23</v>
      </c>
      <c r="D16415" t="s">
        <v>48</v>
      </c>
      <c r="E16415">
        <v>313022</v>
      </c>
    </row>
    <row r="16416" spans="1:5">
      <c r="A16416">
        <v>2015</v>
      </c>
      <c r="B16416" t="s">
        <v>104</v>
      </c>
      <c r="C16416" t="s">
        <v>23</v>
      </c>
      <c r="D16416" t="s">
        <v>55</v>
      </c>
      <c r="E16416">
        <v>311</v>
      </c>
    </row>
    <row r="16417" spans="1:5">
      <c r="A16417">
        <v>2015</v>
      </c>
      <c r="B16417" t="s">
        <v>104</v>
      </c>
      <c r="C16417" t="s">
        <v>23</v>
      </c>
      <c r="D16417" t="s">
        <v>56</v>
      </c>
      <c r="E16417">
        <v>312711</v>
      </c>
    </row>
    <row r="16418" spans="1:5">
      <c r="A16418">
        <v>2015</v>
      </c>
      <c r="B16418" t="s">
        <v>104</v>
      </c>
      <c r="C16418" t="s">
        <v>23</v>
      </c>
      <c r="D16418" t="s">
        <v>57</v>
      </c>
      <c r="E16418">
        <v>210809</v>
      </c>
    </row>
    <row r="16419" spans="1:5">
      <c r="A16419">
        <v>2015</v>
      </c>
      <c r="B16419" t="s">
        <v>104</v>
      </c>
      <c r="C16419" t="s">
        <v>23</v>
      </c>
      <c r="D16419" t="s">
        <v>58</v>
      </c>
      <c r="E16419">
        <v>101902</v>
      </c>
    </row>
    <row r="16420" spans="1:5">
      <c r="A16420">
        <v>2015</v>
      </c>
      <c r="B16420" t="s">
        <v>104</v>
      </c>
      <c r="C16420" t="s">
        <v>23</v>
      </c>
      <c r="D16420" t="s">
        <v>59</v>
      </c>
      <c r="E16420">
        <v>113</v>
      </c>
    </row>
    <row r="16421" spans="1:5">
      <c r="A16421">
        <v>2015</v>
      </c>
      <c r="B16421" t="s">
        <v>104</v>
      </c>
      <c r="C16421" t="s">
        <v>23</v>
      </c>
      <c r="D16421" t="s">
        <v>60</v>
      </c>
      <c r="E16421">
        <v>0</v>
      </c>
    </row>
    <row r="16422" spans="1:5">
      <c r="A16422">
        <v>2015</v>
      </c>
      <c r="B16422" t="s">
        <v>104</v>
      </c>
      <c r="C16422" t="s">
        <v>23</v>
      </c>
      <c r="D16422" t="s">
        <v>64</v>
      </c>
      <c r="E16422">
        <v>113</v>
      </c>
    </row>
    <row r="16423" spans="1:5">
      <c r="A16423">
        <v>2015</v>
      </c>
      <c r="B16423" t="s">
        <v>104</v>
      </c>
      <c r="C16423" t="s">
        <v>23</v>
      </c>
      <c r="D16423" t="s">
        <v>66</v>
      </c>
      <c r="E16423">
        <v>0</v>
      </c>
    </row>
    <row r="16424" spans="1:5">
      <c r="A16424">
        <v>2015</v>
      </c>
      <c r="B16424" t="s">
        <v>104</v>
      </c>
      <c r="C16424" t="s">
        <v>23</v>
      </c>
      <c r="D16424" t="s">
        <v>67</v>
      </c>
      <c r="E16424">
        <v>15</v>
      </c>
    </row>
    <row r="16425" spans="1:5">
      <c r="A16425">
        <v>2015</v>
      </c>
      <c r="B16425" t="s">
        <v>104</v>
      </c>
      <c r="C16425" t="s">
        <v>23</v>
      </c>
      <c r="D16425" t="s">
        <v>68</v>
      </c>
      <c r="E16425">
        <v>0</v>
      </c>
    </row>
    <row r="16426" spans="1:5">
      <c r="A16426">
        <v>2015</v>
      </c>
      <c r="B16426" t="s">
        <v>104</v>
      </c>
      <c r="C16426" t="s">
        <v>23</v>
      </c>
      <c r="D16426" t="s">
        <v>70</v>
      </c>
      <c r="E16426">
        <v>15</v>
      </c>
    </row>
    <row r="16427" spans="1:5">
      <c r="A16427">
        <v>2015</v>
      </c>
      <c r="B16427" t="s">
        <v>104</v>
      </c>
      <c r="C16427" t="s">
        <v>23</v>
      </c>
      <c r="D16427" t="s">
        <v>71</v>
      </c>
      <c r="E16427">
        <v>3552</v>
      </c>
    </row>
    <row r="16428" spans="1:5">
      <c r="A16428">
        <v>2015</v>
      </c>
      <c r="B16428" t="s">
        <v>104</v>
      </c>
      <c r="C16428" t="s">
        <v>23</v>
      </c>
      <c r="D16428" t="s">
        <v>72</v>
      </c>
      <c r="E16428">
        <v>151088</v>
      </c>
    </row>
    <row r="16429" spans="1:5">
      <c r="A16429">
        <v>2015</v>
      </c>
      <c r="B16429" t="s">
        <v>104</v>
      </c>
      <c r="C16429" t="s">
        <v>23</v>
      </c>
      <c r="D16429" t="s">
        <v>73</v>
      </c>
      <c r="E16429">
        <v>312711</v>
      </c>
    </row>
    <row r="16430" spans="1:5">
      <c r="A16430">
        <v>2015</v>
      </c>
      <c r="B16430" t="s">
        <v>104</v>
      </c>
      <c r="C16430" t="s">
        <v>23</v>
      </c>
      <c r="D16430" t="s">
        <v>74</v>
      </c>
      <c r="E16430">
        <v>312711</v>
      </c>
    </row>
    <row r="16431" spans="1:5">
      <c r="A16431">
        <v>2015</v>
      </c>
      <c r="B16431" t="s">
        <v>104</v>
      </c>
      <c r="C16431" t="s">
        <v>23</v>
      </c>
      <c r="D16431" t="s">
        <v>76</v>
      </c>
      <c r="E16431">
        <v>33588</v>
      </c>
    </row>
    <row r="16432" spans="1:5">
      <c r="A16432">
        <v>2015</v>
      </c>
      <c r="B16432" t="s">
        <v>104</v>
      </c>
      <c r="C16432" t="s">
        <v>23</v>
      </c>
      <c r="D16432" t="s">
        <v>77</v>
      </c>
      <c r="E16432">
        <v>24385</v>
      </c>
    </row>
    <row r="16433" spans="1:5">
      <c r="A16433">
        <v>2015</v>
      </c>
      <c r="B16433" t="s">
        <v>104</v>
      </c>
      <c r="C16433" t="s">
        <v>23</v>
      </c>
      <c r="D16433" t="s">
        <v>78</v>
      </c>
      <c r="E16433">
        <v>33208</v>
      </c>
    </row>
    <row r="16434" spans="1:5">
      <c r="A16434">
        <v>2015</v>
      </c>
      <c r="B16434" t="s">
        <v>104</v>
      </c>
      <c r="C16434" t="s">
        <v>23</v>
      </c>
      <c r="D16434" t="s">
        <v>79</v>
      </c>
      <c r="E16434">
        <v>381</v>
      </c>
    </row>
    <row r="16435" spans="1:5">
      <c r="A16435">
        <v>2015</v>
      </c>
      <c r="B16435" t="s">
        <v>104</v>
      </c>
      <c r="C16435" t="s">
        <v>23</v>
      </c>
      <c r="D16435" t="s">
        <v>80</v>
      </c>
      <c r="E16435">
        <v>0</v>
      </c>
    </row>
    <row r="16436" spans="1:5">
      <c r="A16436">
        <v>2015</v>
      </c>
      <c r="B16436" t="s">
        <v>104</v>
      </c>
      <c r="C16436" t="s">
        <v>81</v>
      </c>
      <c r="D16436" t="s">
        <v>30</v>
      </c>
      <c r="E16436">
        <v>0</v>
      </c>
    </row>
    <row r="16437" spans="1:5">
      <c r="A16437">
        <v>2015</v>
      </c>
      <c r="B16437" t="s">
        <v>104</v>
      </c>
      <c r="C16437" t="s">
        <v>81</v>
      </c>
      <c r="D16437" t="s">
        <v>32</v>
      </c>
      <c r="E16437">
        <v>0</v>
      </c>
    </row>
    <row r="16438" spans="1:5">
      <c r="A16438">
        <v>2015</v>
      </c>
      <c r="B16438" t="s">
        <v>104</v>
      </c>
      <c r="C16438" t="s">
        <v>81</v>
      </c>
      <c r="D16438" t="s">
        <v>33</v>
      </c>
      <c r="E16438">
        <v>2530</v>
      </c>
    </row>
    <row r="16439" spans="1:5">
      <c r="A16439">
        <v>2015</v>
      </c>
      <c r="B16439" t="s">
        <v>104</v>
      </c>
      <c r="C16439" t="s">
        <v>81</v>
      </c>
      <c r="D16439" t="s">
        <v>34</v>
      </c>
      <c r="E16439">
        <v>2517</v>
      </c>
    </row>
    <row r="16440" spans="1:5">
      <c r="A16440">
        <v>2015</v>
      </c>
      <c r="B16440" t="s">
        <v>104</v>
      </c>
      <c r="C16440" t="s">
        <v>81</v>
      </c>
      <c r="D16440" t="s">
        <v>35</v>
      </c>
      <c r="E16440">
        <v>771</v>
      </c>
    </row>
    <row r="16441" spans="1:5">
      <c r="A16441">
        <v>2015</v>
      </c>
      <c r="B16441" t="s">
        <v>104</v>
      </c>
      <c r="C16441" t="s">
        <v>81</v>
      </c>
      <c r="D16441" t="s">
        <v>36</v>
      </c>
      <c r="E16441">
        <v>0</v>
      </c>
    </row>
    <row r="16442" spans="1:5">
      <c r="A16442">
        <v>2015</v>
      </c>
      <c r="B16442" t="s">
        <v>104</v>
      </c>
      <c r="C16442" t="s">
        <v>81</v>
      </c>
      <c r="D16442" t="s">
        <v>37</v>
      </c>
      <c r="E16442">
        <v>0</v>
      </c>
    </row>
    <row r="16443" spans="1:5">
      <c r="A16443">
        <v>2015</v>
      </c>
      <c r="B16443" t="s">
        <v>104</v>
      </c>
      <c r="C16443" t="s">
        <v>81</v>
      </c>
      <c r="D16443" t="s">
        <v>38</v>
      </c>
      <c r="E16443">
        <v>0</v>
      </c>
    </row>
    <row r="16444" spans="1:5">
      <c r="A16444">
        <v>2015</v>
      </c>
      <c r="B16444" t="s">
        <v>104</v>
      </c>
      <c r="C16444" t="s">
        <v>81</v>
      </c>
      <c r="D16444" t="s">
        <v>39</v>
      </c>
      <c r="E16444">
        <v>0</v>
      </c>
    </row>
    <row r="16445" spans="1:5">
      <c r="A16445">
        <v>2015</v>
      </c>
      <c r="B16445" t="s">
        <v>104</v>
      </c>
      <c r="C16445" t="s">
        <v>81</v>
      </c>
      <c r="D16445" t="s">
        <v>40</v>
      </c>
      <c r="E16445">
        <v>13</v>
      </c>
    </row>
    <row r="16446" spans="1:5">
      <c r="A16446">
        <v>2015</v>
      </c>
      <c r="B16446" t="s">
        <v>104</v>
      </c>
      <c r="C16446" t="s">
        <v>81</v>
      </c>
      <c r="D16446" t="s">
        <v>41</v>
      </c>
      <c r="E16446">
        <v>0</v>
      </c>
    </row>
    <row r="16447" spans="1:5">
      <c r="A16447">
        <v>2015</v>
      </c>
      <c r="B16447" t="s">
        <v>104</v>
      </c>
      <c r="C16447" t="s">
        <v>81</v>
      </c>
      <c r="D16447" t="s">
        <v>42</v>
      </c>
      <c r="E16447">
        <v>0</v>
      </c>
    </row>
    <row r="16448" spans="1:5">
      <c r="A16448">
        <v>2015</v>
      </c>
      <c r="B16448" t="s">
        <v>104</v>
      </c>
      <c r="C16448" t="s">
        <v>81</v>
      </c>
      <c r="D16448" t="s">
        <v>43</v>
      </c>
      <c r="E16448">
        <v>13</v>
      </c>
    </row>
    <row r="16449" spans="1:5">
      <c r="A16449">
        <v>2015</v>
      </c>
      <c r="B16449" t="s">
        <v>104</v>
      </c>
      <c r="C16449" t="s">
        <v>81</v>
      </c>
      <c r="D16449" t="s">
        <v>44</v>
      </c>
      <c r="E16449">
        <v>0</v>
      </c>
    </row>
    <row r="16450" spans="1:5">
      <c r="A16450">
        <v>2015</v>
      </c>
      <c r="B16450" t="s">
        <v>104</v>
      </c>
      <c r="C16450" t="s">
        <v>81</v>
      </c>
      <c r="D16450" t="s">
        <v>48</v>
      </c>
      <c r="E16450">
        <v>311</v>
      </c>
    </row>
    <row r="16451" spans="1:5">
      <c r="A16451">
        <v>2015</v>
      </c>
      <c r="B16451" t="s">
        <v>104</v>
      </c>
      <c r="C16451" t="s">
        <v>81</v>
      </c>
      <c r="D16451" t="s">
        <v>49</v>
      </c>
      <c r="E16451">
        <v>311</v>
      </c>
    </row>
    <row r="16452" spans="1:5">
      <c r="A16452">
        <v>2015</v>
      </c>
      <c r="B16452" t="s">
        <v>104</v>
      </c>
      <c r="C16452" t="s">
        <v>81</v>
      </c>
      <c r="D16452" t="s">
        <v>50</v>
      </c>
      <c r="E16452">
        <v>0</v>
      </c>
    </row>
    <row r="16453" spans="1:5">
      <c r="A16453">
        <v>2015</v>
      </c>
      <c r="B16453" t="s">
        <v>104</v>
      </c>
      <c r="C16453" t="s">
        <v>81</v>
      </c>
      <c r="D16453" t="s">
        <v>51</v>
      </c>
      <c r="E16453">
        <v>311</v>
      </c>
    </row>
    <row r="16454" spans="1:5">
      <c r="A16454">
        <v>2015</v>
      </c>
      <c r="B16454" t="s">
        <v>104</v>
      </c>
      <c r="C16454" t="s">
        <v>81</v>
      </c>
      <c r="D16454" t="s">
        <v>52</v>
      </c>
      <c r="E16454">
        <v>0</v>
      </c>
    </row>
    <row r="16455" spans="1:5">
      <c r="A16455">
        <v>2015</v>
      </c>
      <c r="B16455" t="s">
        <v>104</v>
      </c>
      <c r="C16455" t="s">
        <v>81</v>
      </c>
      <c r="D16455" t="s">
        <v>53</v>
      </c>
      <c r="E16455">
        <v>0</v>
      </c>
    </row>
    <row r="16456" spans="1:5">
      <c r="A16456">
        <v>2015</v>
      </c>
      <c r="B16456" t="s">
        <v>104</v>
      </c>
      <c r="C16456" t="s">
        <v>81</v>
      </c>
      <c r="D16456" t="s">
        <v>54</v>
      </c>
      <c r="E16456">
        <v>0</v>
      </c>
    </row>
    <row r="16457" spans="1:5">
      <c r="A16457">
        <v>2015</v>
      </c>
      <c r="B16457" t="s">
        <v>104</v>
      </c>
      <c r="C16457" t="s">
        <v>81</v>
      </c>
      <c r="D16457" t="s">
        <v>59</v>
      </c>
      <c r="E16457">
        <v>340265</v>
      </c>
    </row>
    <row r="16458" spans="1:5">
      <c r="A16458">
        <v>2015</v>
      </c>
      <c r="B16458" t="s">
        <v>104</v>
      </c>
      <c r="C16458" t="s">
        <v>81</v>
      </c>
      <c r="D16458" t="s">
        <v>61</v>
      </c>
      <c r="E16458">
        <v>0</v>
      </c>
    </row>
    <row r="16459" spans="1:5">
      <c r="A16459">
        <v>2015</v>
      </c>
      <c r="B16459" t="s">
        <v>104</v>
      </c>
      <c r="C16459" t="s">
        <v>81</v>
      </c>
      <c r="D16459" t="s">
        <v>64</v>
      </c>
      <c r="E16459">
        <v>340265</v>
      </c>
    </row>
    <row r="16460" spans="1:5">
      <c r="A16460">
        <v>2015</v>
      </c>
      <c r="B16460" t="s">
        <v>104</v>
      </c>
      <c r="C16460" t="s">
        <v>81</v>
      </c>
      <c r="D16460" t="s">
        <v>67</v>
      </c>
      <c r="E16460">
        <v>315</v>
      </c>
    </row>
    <row r="16461" spans="1:5">
      <c r="A16461">
        <v>2015</v>
      </c>
      <c r="B16461" t="s">
        <v>104</v>
      </c>
      <c r="C16461" t="s">
        <v>81</v>
      </c>
      <c r="D16461" t="s">
        <v>69</v>
      </c>
      <c r="E16461">
        <v>0</v>
      </c>
    </row>
    <row r="16462" spans="1:5">
      <c r="A16462">
        <v>2015</v>
      </c>
      <c r="B16462" t="s">
        <v>104</v>
      </c>
      <c r="C16462" t="s">
        <v>81</v>
      </c>
      <c r="D16462" t="s">
        <v>70</v>
      </c>
      <c r="E16462">
        <v>315</v>
      </c>
    </row>
    <row r="16463" spans="1:5">
      <c r="A16463">
        <v>2015</v>
      </c>
      <c r="B16463" t="s">
        <v>104</v>
      </c>
      <c r="C16463" t="s">
        <v>81</v>
      </c>
      <c r="D16463" t="s">
        <v>86</v>
      </c>
      <c r="E16463">
        <v>252890</v>
      </c>
    </row>
    <row r="16464" spans="1:5">
      <c r="A16464">
        <v>2015</v>
      </c>
      <c r="B16464" t="s">
        <v>104</v>
      </c>
      <c r="C16464" t="s">
        <v>81</v>
      </c>
      <c r="D16464" t="s">
        <v>87</v>
      </c>
      <c r="E16464">
        <v>40271</v>
      </c>
    </row>
    <row r="16465" spans="1:5">
      <c r="A16465">
        <v>2015</v>
      </c>
      <c r="B16465" t="s">
        <v>104</v>
      </c>
      <c r="C16465" t="s">
        <v>81</v>
      </c>
      <c r="D16465" t="s">
        <v>88</v>
      </c>
      <c r="E16465">
        <v>1811</v>
      </c>
    </row>
    <row r="16466" spans="1:5">
      <c r="A16466">
        <v>2015</v>
      </c>
      <c r="B16466" t="s">
        <v>104</v>
      </c>
      <c r="C16466" t="s">
        <v>81</v>
      </c>
      <c r="D16466" t="s">
        <v>89</v>
      </c>
      <c r="E16466">
        <v>210809</v>
      </c>
    </row>
    <row r="16467" spans="1:5">
      <c r="A16467">
        <v>2015</v>
      </c>
      <c r="B16467" t="s">
        <v>104</v>
      </c>
      <c r="C16467" t="s">
        <v>81</v>
      </c>
      <c r="D16467" t="s">
        <v>77</v>
      </c>
      <c r="E16467">
        <v>24385</v>
      </c>
    </row>
    <row r="16468" spans="1:5">
      <c r="A16468">
        <v>2015</v>
      </c>
      <c r="B16468" t="s">
        <v>105</v>
      </c>
      <c r="C16468" t="s">
        <v>10</v>
      </c>
      <c r="D16468" t="s">
        <v>91</v>
      </c>
      <c r="E16468">
        <v>2975770</v>
      </c>
    </row>
    <row r="16469" spans="1:5">
      <c r="A16469">
        <v>2015</v>
      </c>
      <c r="B16469" t="s">
        <v>105</v>
      </c>
      <c r="C16469" t="s">
        <v>10</v>
      </c>
      <c r="D16469" t="s">
        <v>92</v>
      </c>
      <c r="E16469">
        <v>2975770</v>
      </c>
    </row>
    <row r="16470" spans="1:5">
      <c r="A16470">
        <v>2015</v>
      </c>
      <c r="B16470" t="s">
        <v>105</v>
      </c>
      <c r="C16470" t="s">
        <v>23</v>
      </c>
      <c r="D16470" t="s">
        <v>27</v>
      </c>
      <c r="E16470">
        <v>3055733</v>
      </c>
    </row>
    <row r="16471" spans="1:5">
      <c r="A16471">
        <v>2015</v>
      </c>
      <c r="B16471" t="s">
        <v>105</v>
      </c>
      <c r="C16471" t="s">
        <v>23</v>
      </c>
      <c r="D16471" t="s">
        <v>28</v>
      </c>
      <c r="E16471">
        <v>3055733</v>
      </c>
    </row>
    <row r="16472" spans="1:5">
      <c r="A16472">
        <v>2015</v>
      </c>
      <c r="B16472" t="s">
        <v>105</v>
      </c>
      <c r="C16472" t="s">
        <v>81</v>
      </c>
      <c r="D16472" t="s">
        <v>85</v>
      </c>
      <c r="E16472">
        <v>2975770</v>
      </c>
    </row>
    <row r="16473" spans="1:5">
      <c r="A16473">
        <v>2015</v>
      </c>
      <c r="B16473" t="s">
        <v>105</v>
      </c>
      <c r="C16473" t="s">
        <v>81</v>
      </c>
      <c r="D16473" t="s">
        <v>30</v>
      </c>
      <c r="E16473">
        <v>79964</v>
      </c>
    </row>
    <row r="16474" spans="1:5">
      <c r="A16474">
        <v>2015</v>
      </c>
      <c r="B16474" t="s">
        <v>105</v>
      </c>
      <c r="C16474" t="s">
        <v>81</v>
      </c>
      <c r="D16474" t="s">
        <v>31</v>
      </c>
      <c r="E16474">
        <v>79964</v>
      </c>
    </row>
    <row r="16475" spans="1:5">
      <c r="A16475">
        <v>2015</v>
      </c>
      <c r="B16475" t="s">
        <v>106</v>
      </c>
      <c r="C16475" t="s">
        <v>7</v>
      </c>
      <c r="D16475" t="s">
        <v>263</v>
      </c>
      <c r="E16475">
        <v>-2509</v>
      </c>
    </row>
    <row r="16476" spans="1:5">
      <c r="A16476">
        <v>2015</v>
      </c>
      <c r="B16476" t="s">
        <v>106</v>
      </c>
      <c r="C16476" t="s">
        <v>10</v>
      </c>
      <c r="D16476" t="s">
        <v>11</v>
      </c>
      <c r="E16476">
        <v>-666609</v>
      </c>
    </row>
    <row r="16477" spans="1:5">
      <c r="A16477">
        <v>2015</v>
      </c>
      <c r="B16477" t="s">
        <v>106</v>
      </c>
      <c r="C16477" t="s">
        <v>10</v>
      </c>
      <c r="D16477" t="s">
        <v>107</v>
      </c>
      <c r="E16477">
        <v>282293</v>
      </c>
    </row>
    <row r="16478" spans="1:5">
      <c r="A16478">
        <v>2015</v>
      </c>
      <c r="B16478" t="s">
        <v>106</v>
      </c>
      <c r="C16478" t="s">
        <v>10</v>
      </c>
      <c r="D16478" t="s">
        <v>108</v>
      </c>
      <c r="E16478">
        <v>25139</v>
      </c>
    </row>
    <row r="16479" spans="1:5">
      <c r="A16479">
        <v>2015</v>
      </c>
      <c r="B16479" t="s">
        <v>106</v>
      </c>
      <c r="C16479" t="s">
        <v>10</v>
      </c>
      <c r="D16479" t="s">
        <v>22</v>
      </c>
      <c r="E16479">
        <v>-666509</v>
      </c>
    </row>
    <row r="16480" spans="1:5">
      <c r="A16480">
        <v>2015</v>
      </c>
      <c r="B16480" t="s">
        <v>106</v>
      </c>
      <c r="C16480" t="s">
        <v>23</v>
      </c>
      <c r="D16480" t="s">
        <v>24</v>
      </c>
      <c r="E16480">
        <v>675180</v>
      </c>
    </row>
    <row r="16481" spans="1:5">
      <c r="A16481">
        <v>2015</v>
      </c>
      <c r="B16481" t="s">
        <v>106</v>
      </c>
      <c r="C16481" t="s">
        <v>23</v>
      </c>
      <c r="D16481" t="s">
        <v>25</v>
      </c>
      <c r="E16481">
        <v>675180</v>
      </c>
    </row>
    <row r="16482" spans="1:5">
      <c r="A16482">
        <v>2015</v>
      </c>
      <c r="B16482" t="s">
        <v>106</v>
      </c>
      <c r="C16482" t="s">
        <v>23</v>
      </c>
      <c r="D16482" t="s">
        <v>26</v>
      </c>
      <c r="E16482">
        <v>0</v>
      </c>
    </row>
    <row r="16483" spans="1:5">
      <c r="A16483">
        <v>2015</v>
      </c>
      <c r="B16483" t="s">
        <v>106</v>
      </c>
      <c r="C16483" t="s">
        <v>23</v>
      </c>
      <c r="D16483" t="s">
        <v>30</v>
      </c>
      <c r="E16483">
        <v>264934</v>
      </c>
    </row>
    <row r="16484" spans="1:5">
      <c r="A16484">
        <v>2015</v>
      </c>
      <c r="B16484" t="s">
        <v>106</v>
      </c>
      <c r="C16484" t="s">
        <v>23</v>
      </c>
      <c r="D16484" t="s">
        <v>31</v>
      </c>
      <c r="E16484">
        <v>0</v>
      </c>
    </row>
    <row r="16485" spans="1:5">
      <c r="A16485">
        <v>2015</v>
      </c>
      <c r="B16485" t="s">
        <v>106</v>
      </c>
      <c r="C16485" t="s">
        <v>23</v>
      </c>
      <c r="D16485" t="s">
        <v>32</v>
      </c>
      <c r="E16485">
        <v>264934</v>
      </c>
    </row>
    <row r="16486" spans="1:5">
      <c r="A16486">
        <v>2015</v>
      </c>
      <c r="B16486" t="s">
        <v>106</v>
      </c>
      <c r="C16486" t="s">
        <v>23</v>
      </c>
      <c r="D16486" t="s">
        <v>33</v>
      </c>
      <c r="E16486">
        <v>408216</v>
      </c>
    </row>
    <row r="16487" spans="1:5">
      <c r="A16487">
        <v>2015</v>
      </c>
      <c r="B16487" t="s">
        <v>106</v>
      </c>
      <c r="C16487" t="s">
        <v>23</v>
      </c>
      <c r="D16487" t="s">
        <v>34</v>
      </c>
      <c r="E16487">
        <v>263154</v>
      </c>
    </row>
    <row r="16488" spans="1:5">
      <c r="A16488">
        <v>2015</v>
      </c>
      <c r="B16488" t="s">
        <v>106</v>
      </c>
      <c r="C16488" t="s">
        <v>23</v>
      </c>
      <c r="D16488" t="s">
        <v>35</v>
      </c>
      <c r="E16488">
        <v>386795</v>
      </c>
    </row>
    <row r="16489" spans="1:5">
      <c r="A16489">
        <v>2015</v>
      </c>
      <c r="B16489" t="s">
        <v>106</v>
      </c>
      <c r="C16489" t="s">
        <v>23</v>
      </c>
      <c r="D16489" t="s">
        <v>36</v>
      </c>
      <c r="E16489">
        <v>86493</v>
      </c>
    </row>
    <row r="16490" spans="1:5">
      <c r="A16490">
        <v>2015</v>
      </c>
      <c r="B16490" t="s">
        <v>106</v>
      </c>
      <c r="C16490" t="s">
        <v>23</v>
      </c>
      <c r="D16490" t="s">
        <v>37</v>
      </c>
      <c r="E16490">
        <v>86493</v>
      </c>
    </row>
    <row r="16491" spans="1:5">
      <c r="A16491">
        <v>2015</v>
      </c>
      <c r="B16491" t="s">
        <v>106</v>
      </c>
      <c r="C16491" t="s">
        <v>23</v>
      </c>
      <c r="D16491" t="s">
        <v>38</v>
      </c>
      <c r="E16491">
        <v>0</v>
      </c>
    </row>
    <row r="16492" spans="1:5">
      <c r="A16492">
        <v>2015</v>
      </c>
      <c r="B16492" t="s">
        <v>106</v>
      </c>
      <c r="C16492" t="s">
        <v>23</v>
      </c>
      <c r="D16492" t="s">
        <v>39</v>
      </c>
      <c r="E16492">
        <v>53432</v>
      </c>
    </row>
    <row r="16493" spans="1:5">
      <c r="A16493">
        <v>2015</v>
      </c>
      <c r="B16493" t="s">
        <v>106</v>
      </c>
      <c r="C16493" t="s">
        <v>23</v>
      </c>
      <c r="D16493" t="s">
        <v>40</v>
      </c>
      <c r="E16493">
        <v>5136</v>
      </c>
    </row>
    <row r="16494" spans="1:5">
      <c r="A16494">
        <v>2015</v>
      </c>
      <c r="B16494" t="s">
        <v>106</v>
      </c>
      <c r="C16494" t="s">
        <v>23</v>
      </c>
      <c r="D16494" t="s">
        <v>41</v>
      </c>
      <c r="E16494">
        <v>0</v>
      </c>
    </row>
    <row r="16495" spans="1:5">
      <c r="A16495">
        <v>2015</v>
      </c>
      <c r="B16495" t="s">
        <v>106</v>
      </c>
      <c r="C16495" t="s">
        <v>23</v>
      </c>
      <c r="D16495" t="s">
        <v>42</v>
      </c>
      <c r="E16495">
        <v>0</v>
      </c>
    </row>
    <row r="16496" spans="1:5">
      <c r="A16496">
        <v>2015</v>
      </c>
      <c r="B16496" t="s">
        <v>106</v>
      </c>
      <c r="C16496" t="s">
        <v>23</v>
      </c>
      <c r="D16496" t="s">
        <v>43</v>
      </c>
      <c r="E16496">
        <v>5136</v>
      </c>
    </row>
    <row r="16497" spans="1:5">
      <c r="A16497">
        <v>2015</v>
      </c>
      <c r="B16497" t="s">
        <v>106</v>
      </c>
      <c r="C16497" t="s">
        <v>23</v>
      </c>
      <c r="D16497" t="s">
        <v>44</v>
      </c>
      <c r="E16497">
        <v>0</v>
      </c>
    </row>
    <row r="16498" spans="1:5">
      <c r="A16498">
        <v>2015</v>
      </c>
      <c r="B16498" t="s">
        <v>106</v>
      </c>
      <c r="C16498" t="s">
        <v>23</v>
      </c>
      <c r="D16498" t="s">
        <v>45</v>
      </c>
      <c r="E16498">
        <v>10346</v>
      </c>
    </row>
    <row r="16499" spans="1:5">
      <c r="A16499">
        <v>2015</v>
      </c>
      <c r="B16499" t="s">
        <v>106</v>
      </c>
      <c r="C16499" t="s">
        <v>23</v>
      </c>
      <c r="D16499" t="s">
        <v>46</v>
      </c>
      <c r="E16499">
        <v>10346</v>
      </c>
    </row>
    <row r="16500" spans="1:5">
      <c r="A16500">
        <v>2015</v>
      </c>
      <c r="B16500" t="s">
        <v>106</v>
      </c>
      <c r="C16500" t="s">
        <v>23</v>
      </c>
      <c r="D16500" t="s">
        <v>47</v>
      </c>
      <c r="E16500">
        <v>0</v>
      </c>
    </row>
    <row r="16501" spans="1:5">
      <c r="A16501">
        <v>2015</v>
      </c>
      <c r="B16501" t="s">
        <v>106</v>
      </c>
      <c r="C16501" t="s">
        <v>23</v>
      </c>
      <c r="D16501" t="s">
        <v>48</v>
      </c>
      <c r="E16501">
        <v>102412</v>
      </c>
    </row>
    <row r="16502" spans="1:5">
      <c r="A16502">
        <v>2015</v>
      </c>
      <c r="B16502" t="s">
        <v>106</v>
      </c>
      <c r="C16502" t="s">
        <v>23</v>
      </c>
      <c r="D16502" t="s">
        <v>49</v>
      </c>
      <c r="E16502">
        <v>9682</v>
      </c>
    </row>
    <row r="16503" spans="1:5">
      <c r="A16503">
        <v>2015</v>
      </c>
      <c r="B16503" t="s">
        <v>106</v>
      </c>
      <c r="C16503" t="s">
        <v>23</v>
      </c>
      <c r="D16503" t="s">
        <v>50</v>
      </c>
      <c r="E16503">
        <v>9682</v>
      </c>
    </row>
    <row r="16504" spans="1:5">
      <c r="A16504">
        <v>2015</v>
      </c>
      <c r="B16504" t="s">
        <v>106</v>
      </c>
      <c r="C16504" t="s">
        <v>23</v>
      </c>
      <c r="D16504" t="s">
        <v>51</v>
      </c>
      <c r="E16504">
        <v>0</v>
      </c>
    </row>
    <row r="16505" spans="1:5">
      <c r="A16505">
        <v>2015</v>
      </c>
      <c r="B16505" t="s">
        <v>106</v>
      </c>
      <c r="C16505" t="s">
        <v>23</v>
      </c>
      <c r="D16505" t="s">
        <v>52</v>
      </c>
      <c r="E16505">
        <v>0</v>
      </c>
    </row>
    <row r="16506" spans="1:5">
      <c r="A16506">
        <v>2015</v>
      </c>
      <c r="B16506" t="s">
        <v>106</v>
      </c>
      <c r="C16506" t="s">
        <v>23</v>
      </c>
      <c r="D16506" t="s">
        <v>53</v>
      </c>
      <c r="E16506">
        <v>0</v>
      </c>
    </row>
    <row r="16507" spans="1:5">
      <c r="A16507">
        <v>2015</v>
      </c>
      <c r="B16507" t="s">
        <v>106</v>
      </c>
      <c r="C16507" t="s">
        <v>23</v>
      </c>
      <c r="D16507" t="s">
        <v>54</v>
      </c>
      <c r="E16507">
        <v>0</v>
      </c>
    </row>
    <row r="16508" spans="1:5">
      <c r="A16508">
        <v>2015</v>
      </c>
      <c r="B16508" t="s">
        <v>106</v>
      </c>
      <c r="C16508" t="s">
        <v>23</v>
      </c>
      <c r="D16508" t="s">
        <v>55</v>
      </c>
      <c r="E16508">
        <v>92729</v>
      </c>
    </row>
    <row r="16509" spans="1:5">
      <c r="A16509">
        <v>2015</v>
      </c>
      <c r="B16509" t="s">
        <v>106</v>
      </c>
      <c r="C16509" t="s">
        <v>23</v>
      </c>
      <c r="D16509" t="s">
        <v>59</v>
      </c>
      <c r="E16509">
        <v>824813</v>
      </c>
    </row>
    <row r="16510" spans="1:5">
      <c r="A16510">
        <v>2015</v>
      </c>
      <c r="B16510" t="s">
        <v>106</v>
      </c>
      <c r="C16510" t="s">
        <v>23</v>
      </c>
      <c r="D16510" t="s">
        <v>60</v>
      </c>
      <c r="E16510">
        <v>50</v>
      </c>
    </row>
    <row r="16511" spans="1:5">
      <c r="A16511">
        <v>2015</v>
      </c>
      <c r="B16511" t="s">
        <v>106</v>
      </c>
      <c r="C16511" t="s">
        <v>23</v>
      </c>
      <c r="D16511" t="s">
        <v>61</v>
      </c>
      <c r="E16511">
        <v>11512</v>
      </c>
    </row>
    <row r="16512" spans="1:5">
      <c r="A16512">
        <v>2015</v>
      </c>
      <c r="B16512" t="s">
        <v>106</v>
      </c>
      <c r="C16512" t="s">
        <v>23</v>
      </c>
      <c r="D16512" t="s">
        <v>62</v>
      </c>
      <c r="E16512">
        <v>124350</v>
      </c>
    </row>
    <row r="16513" spans="1:5">
      <c r="A16513">
        <v>2015</v>
      </c>
      <c r="B16513" t="s">
        <v>106</v>
      </c>
      <c r="C16513" t="s">
        <v>23</v>
      </c>
      <c r="D16513" t="s">
        <v>64</v>
      </c>
      <c r="E16513">
        <v>688900</v>
      </c>
    </row>
    <row r="16514" spans="1:5">
      <c r="A16514">
        <v>2015</v>
      </c>
      <c r="B16514" t="s">
        <v>106</v>
      </c>
      <c r="C16514" t="s">
        <v>23</v>
      </c>
      <c r="D16514" t="s">
        <v>66</v>
      </c>
      <c r="E16514">
        <v>0</v>
      </c>
    </row>
    <row r="16515" spans="1:5">
      <c r="A16515">
        <v>2015</v>
      </c>
      <c r="B16515" t="s">
        <v>106</v>
      </c>
      <c r="C16515" t="s">
        <v>23</v>
      </c>
      <c r="D16515" t="s">
        <v>67</v>
      </c>
      <c r="E16515">
        <v>696360</v>
      </c>
    </row>
    <row r="16516" spans="1:5">
      <c r="A16516">
        <v>2015</v>
      </c>
      <c r="B16516" t="s">
        <v>106</v>
      </c>
      <c r="C16516" t="s">
        <v>23</v>
      </c>
      <c r="D16516" t="s">
        <v>68</v>
      </c>
      <c r="E16516">
        <v>0</v>
      </c>
    </row>
    <row r="16517" spans="1:5">
      <c r="A16517">
        <v>2015</v>
      </c>
      <c r="B16517" t="s">
        <v>106</v>
      </c>
      <c r="C16517" t="s">
        <v>23</v>
      </c>
      <c r="D16517" t="s">
        <v>69</v>
      </c>
      <c r="E16517">
        <v>696271</v>
      </c>
    </row>
    <row r="16518" spans="1:5">
      <c r="A16518">
        <v>2015</v>
      </c>
      <c r="B16518" t="s">
        <v>106</v>
      </c>
      <c r="C16518" t="s">
        <v>23</v>
      </c>
      <c r="D16518" t="s">
        <v>70</v>
      </c>
      <c r="E16518">
        <v>89</v>
      </c>
    </row>
    <row r="16519" spans="1:5">
      <c r="A16519">
        <v>2015</v>
      </c>
      <c r="B16519" t="s">
        <v>106</v>
      </c>
      <c r="C16519" t="s">
        <v>23</v>
      </c>
      <c r="D16519" t="s">
        <v>71</v>
      </c>
      <c r="E16519">
        <v>-100</v>
      </c>
    </row>
    <row r="16520" spans="1:5">
      <c r="A16520">
        <v>2015</v>
      </c>
      <c r="B16520" t="s">
        <v>106</v>
      </c>
      <c r="C16520" t="s">
        <v>23</v>
      </c>
      <c r="D16520" t="s">
        <v>109</v>
      </c>
      <c r="E16520">
        <v>14862855</v>
      </c>
    </row>
    <row r="16521" spans="1:5">
      <c r="A16521">
        <v>2015</v>
      </c>
      <c r="B16521" t="s">
        <v>106</v>
      </c>
      <c r="C16521" t="s">
        <v>23</v>
      </c>
      <c r="D16521" t="s">
        <v>110</v>
      </c>
      <c r="E16521">
        <v>10442416</v>
      </c>
    </row>
    <row r="16522" spans="1:5">
      <c r="A16522">
        <v>2015</v>
      </c>
      <c r="B16522" t="s">
        <v>106</v>
      </c>
      <c r="C16522" t="s">
        <v>23</v>
      </c>
      <c r="D16522" t="s">
        <v>111</v>
      </c>
      <c r="E16522">
        <v>4420439</v>
      </c>
    </row>
    <row r="16523" spans="1:5">
      <c r="A16523">
        <v>2015</v>
      </c>
      <c r="B16523" t="s">
        <v>106</v>
      </c>
      <c r="C16523" t="s">
        <v>23</v>
      </c>
      <c r="D16523" t="s">
        <v>112</v>
      </c>
      <c r="E16523">
        <v>132870</v>
      </c>
    </row>
    <row r="16524" spans="1:5">
      <c r="A16524">
        <v>2015</v>
      </c>
      <c r="B16524" t="s">
        <v>106</v>
      </c>
      <c r="C16524" t="s">
        <v>81</v>
      </c>
      <c r="D16524" t="s">
        <v>24</v>
      </c>
      <c r="E16524">
        <v>55913</v>
      </c>
    </row>
    <row r="16525" spans="1:5">
      <c r="A16525">
        <v>2015</v>
      </c>
      <c r="B16525" t="s">
        <v>106</v>
      </c>
      <c r="C16525" t="s">
        <v>81</v>
      </c>
      <c r="D16525" t="s">
        <v>25</v>
      </c>
      <c r="E16525">
        <v>46231</v>
      </c>
    </row>
    <row r="16526" spans="1:5">
      <c r="A16526">
        <v>2015</v>
      </c>
      <c r="B16526" t="s">
        <v>106</v>
      </c>
      <c r="C16526" t="s">
        <v>81</v>
      </c>
      <c r="D16526" t="s">
        <v>26</v>
      </c>
      <c r="E16526">
        <v>9682</v>
      </c>
    </row>
    <row r="16527" spans="1:5">
      <c r="A16527">
        <v>2015</v>
      </c>
      <c r="B16527" t="s">
        <v>106</v>
      </c>
      <c r="C16527" t="s">
        <v>81</v>
      </c>
      <c r="D16527" t="s">
        <v>27</v>
      </c>
      <c r="E16527">
        <v>41896</v>
      </c>
    </row>
    <row r="16528" spans="1:5">
      <c r="A16528">
        <v>2015</v>
      </c>
      <c r="B16528" t="s">
        <v>106</v>
      </c>
      <c r="C16528" t="s">
        <v>81</v>
      </c>
      <c r="D16528" t="s">
        <v>28</v>
      </c>
      <c r="E16528">
        <v>40297</v>
      </c>
    </row>
    <row r="16529" spans="1:5">
      <c r="A16529">
        <v>2015</v>
      </c>
      <c r="B16529" t="s">
        <v>106</v>
      </c>
      <c r="C16529" t="s">
        <v>81</v>
      </c>
      <c r="D16529" t="s">
        <v>82</v>
      </c>
      <c r="E16529">
        <v>0</v>
      </c>
    </row>
    <row r="16530" spans="1:5">
      <c r="A16530">
        <v>2015</v>
      </c>
      <c r="B16530" t="s">
        <v>106</v>
      </c>
      <c r="C16530" t="s">
        <v>81</v>
      </c>
      <c r="D16530" t="s">
        <v>83</v>
      </c>
      <c r="E16530">
        <v>40297</v>
      </c>
    </row>
    <row r="16531" spans="1:5">
      <c r="A16531">
        <v>2015</v>
      </c>
      <c r="B16531" t="s">
        <v>106</v>
      </c>
      <c r="C16531" t="s">
        <v>81</v>
      </c>
      <c r="D16531" t="s">
        <v>84</v>
      </c>
      <c r="E16531">
        <v>0</v>
      </c>
    </row>
    <row r="16532" spans="1:5">
      <c r="A16532">
        <v>2015</v>
      </c>
      <c r="B16532" t="s">
        <v>106</v>
      </c>
      <c r="C16532" t="s">
        <v>81</v>
      </c>
      <c r="D16532" t="s">
        <v>29</v>
      </c>
      <c r="E16532">
        <v>1599</v>
      </c>
    </row>
    <row r="16533" spans="1:5">
      <c r="A16533">
        <v>2015</v>
      </c>
      <c r="B16533" t="s">
        <v>106</v>
      </c>
      <c r="C16533" t="s">
        <v>81</v>
      </c>
      <c r="D16533" t="s">
        <v>33</v>
      </c>
      <c r="E16533">
        <v>1372117</v>
      </c>
    </row>
    <row r="16534" spans="1:5">
      <c r="A16534">
        <v>2015</v>
      </c>
      <c r="B16534" t="s">
        <v>106</v>
      </c>
      <c r="C16534" t="s">
        <v>81</v>
      </c>
      <c r="D16534" t="s">
        <v>34</v>
      </c>
      <c r="E16534">
        <v>367496</v>
      </c>
    </row>
    <row r="16535" spans="1:5">
      <c r="A16535">
        <v>2015</v>
      </c>
      <c r="B16535" t="s">
        <v>106</v>
      </c>
      <c r="C16535" t="s">
        <v>81</v>
      </c>
      <c r="D16535" t="s">
        <v>35</v>
      </c>
      <c r="E16535">
        <v>431360</v>
      </c>
    </row>
    <row r="16536" spans="1:5">
      <c r="A16536">
        <v>2015</v>
      </c>
      <c r="B16536" t="s">
        <v>106</v>
      </c>
      <c r="C16536" t="s">
        <v>81</v>
      </c>
      <c r="D16536" t="s">
        <v>36</v>
      </c>
      <c r="E16536">
        <v>572165</v>
      </c>
    </row>
    <row r="16537" spans="1:5">
      <c r="A16537">
        <v>2015</v>
      </c>
      <c r="B16537" t="s">
        <v>106</v>
      </c>
      <c r="C16537" t="s">
        <v>81</v>
      </c>
      <c r="D16537" t="s">
        <v>37</v>
      </c>
      <c r="E16537">
        <v>572165</v>
      </c>
    </row>
    <row r="16538" spans="1:5">
      <c r="A16538">
        <v>2015</v>
      </c>
      <c r="B16538" t="s">
        <v>106</v>
      </c>
      <c r="C16538" t="s">
        <v>81</v>
      </c>
      <c r="D16538" t="s">
        <v>38</v>
      </c>
      <c r="E16538">
        <v>0</v>
      </c>
    </row>
    <row r="16539" spans="1:5">
      <c r="A16539">
        <v>2015</v>
      </c>
      <c r="B16539" t="s">
        <v>106</v>
      </c>
      <c r="C16539" t="s">
        <v>81</v>
      </c>
      <c r="D16539" t="s">
        <v>39</v>
      </c>
      <c r="E16539">
        <v>432316</v>
      </c>
    </row>
    <row r="16540" spans="1:5">
      <c r="A16540">
        <v>2015</v>
      </c>
      <c r="B16540" t="s">
        <v>106</v>
      </c>
      <c r="C16540" t="s">
        <v>81</v>
      </c>
      <c r="D16540" t="s">
        <v>40</v>
      </c>
      <c r="E16540">
        <v>140</v>
      </c>
    </row>
    <row r="16541" spans="1:5">
      <c r="A16541">
        <v>2015</v>
      </c>
      <c r="B16541" t="s">
        <v>106</v>
      </c>
      <c r="C16541" t="s">
        <v>81</v>
      </c>
      <c r="D16541" t="s">
        <v>41</v>
      </c>
      <c r="E16541">
        <v>0</v>
      </c>
    </row>
    <row r="16542" spans="1:5">
      <c r="A16542">
        <v>2015</v>
      </c>
      <c r="B16542" t="s">
        <v>106</v>
      </c>
      <c r="C16542" t="s">
        <v>81</v>
      </c>
      <c r="D16542" t="s">
        <v>42</v>
      </c>
      <c r="E16542">
        <v>0</v>
      </c>
    </row>
    <row r="16543" spans="1:5">
      <c r="A16543">
        <v>2015</v>
      </c>
      <c r="B16543" t="s">
        <v>106</v>
      </c>
      <c r="C16543" t="s">
        <v>81</v>
      </c>
      <c r="D16543" t="s">
        <v>43</v>
      </c>
      <c r="E16543">
        <v>140</v>
      </c>
    </row>
    <row r="16544" spans="1:5">
      <c r="A16544">
        <v>2015</v>
      </c>
      <c r="B16544" t="s">
        <v>106</v>
      </c>
      <c r="C16544" t="s">
        <v>81</v>
      </c>
      <c r="D16544" t="s">
        <v>44</v>
      </c>
      <c r="E16544">
        <v>0</v>
      </c>
    </row>
    <row r="16545" spans="1:5">
      <c r="A16545">
        <v>2015</v>
      </c>
      <c r="B16545" t="s">
        <v>106</v>
      </c>
      <c r="C16545" t="s">
        <v>81</v>
      </c>
      <c r="D16545" t="s">
        <v>45</v>
      </c>
      <c r="E16545">
        <v>661</v>
      </c>
    </row>
    <row r="16546" spans="1:5">
      <c r="A16546">
        <v>2015</v>
      </c>
      <c r="B16546" t="s">
        <v>106</v>
      </c>
      <c r="C16546" t="s">
        <v>81</v>
      </c>
      <c r="D16546" t="s">
        <v>46</v>
      </c>
      <c r="E16546">
        <v>0</v>
      </c>
    </row>
    <row r="16547" spans="1:5">
      <c r="A16547">
        <v>2015</v>
      </c>
      <c r="B16547" t="s">
        <v>106</v>
      </c>
      <c r="C16547" t="s">
        <v>81</v>
      </c>
      <c r="D16547" t="s">
        <v>47</v>
      </c>
      <c r="E16547">
        <v>661</v>
      </c>
    </row>
    <row r="16548" spans="1:5">
      <c r="A16548">
        <v>2015</v>
      </c>
      <c r="B16548" t="s">
        <v>106</v>
      </c>
      <c r="C16548" t="s">
        <v>81</v>
      </c>
      <c r="D16548" t="s">
        <v>48</v>
      </c>
      <c r="E16548">
        <v>23040</v>
      </c>
    </row>
    <row r="16549" spans="1:5">
      <c r="A16549">
        <v>2015</v>
      </c>
      <c r="B16549" t="s">
        <v>106</v>
      </c>
      <c r="C16549" t="s">
        <v>81</v>
      </c>
      <c r="D16549" t="s">
        <v>49</v>
      </c>
      <c r="E16549">
        <v>1869</v>
      </c>
    </row>
    <row r="16550" spans="1:5">
      <c r="A16550">
        <v>2015</v>
      </c>
      <c r="B16550" t="s">
        <v>106</v>
      </c>
      <c r="C16550" t="s">
        <v>81</v>
      </c>
      <c r="D16550" t="s">
        <v>50</v>
      </c>
      <c r="E16550">
        <v>0</v>
      </c>
    </row>
    <row r="16551" spans="1:5">
      <c r="A16551">
        <v>2015</v>
      </c>
      <c r="B16551" t="s">
        <v>106</v>
      </c>
      <c r="C16551" t="s">
        <v>81</v>
      </c>
      <c r="D16551" t="s">
        <v>51</v>
      </c>
      <c r="E16551">
        <v>0</v>
      </c>
    </row>
    <row r="16552" spans="1:5">
      <c r="A16552">
        <v>2015</v>
      </c>
      <c r="B16552" t="s">
        <v>106</v>
      </c>
      <c r="C16552" t="s">
        <v>81</v>
      </c>
      <c r="D16552" t="s">
        <v>52</v>
      </c>
      <c r="E16552">
        <v>1869</v>
      </c>
    </row>
    <row r="16553" spans="1:5">
      <c r="A16553">
        <v>2015</v>
      </c>
      <c r="B16553" t="s">
        <v>106</v>
      </c>
      <c r="C16553" t="s">
        <v>81</v>
      </c>
      <c r="D16553" t="s">
        <v>53</v>
      </c>
      <c r="E16553">
        <v>0</v>
      </c>
    </row>
    <row r="16554" spans="1:5">
      <c r="A16554">
        <v>2015</v>
      </c>
      <c r="B16554" t="s">
        <v>106</v>
      </c>
      <c r="C16554" t="s">
        <v>81</v>
      </c>
      <c r="D16554" t="s">
        <v>54</v>
      </c>
      <c r="E16554">
        <v>0</v>
      </c>
    </row>
    <row r="16555" spans="1:5">
      <c r="A16555">
        <v>2015</v>
      </c>
      <c r="B16555" t="s">
        <v>106</v>
      </c>
      <c r="C16555" t="s">
        <v>81</v>
      </c>
      <c r="D16555" t="s">
        <v>55</v>
      </c>
      <c r="E16555">
        <v>21171</v>
      </c>
    </row>
    <row r="16556" spans="1:5">
      <c r="A16556">
        <v>2015</v>
      </c>
      <c r="B16556" t="s">
        <v>106</v>
      </c>
      <c r="C16556" t="s">
        <v>81</v>
      </c>
      <c r="D16556" t="s">
        <v>59</v>
      </c>
      <c r="E16556">
        <v>535119</v>
      </c>
    </row>
    <row r="16557" spans="1:5">
      <c r="A16557">
        <v>2015</v>
      </c>
      <c r="B16557" t="s">
        <v>106</v>
      </c>
      <c r="C16557" t="s">
        <v>81</v>
      </c>
      <c r="D16557" t="s">
        <v>60</v>
      </c>
      <c r="E16557">
        <v>12135</v>
      </c>
    </row>
    <row r="16558" spans="1:5">
      <c r="A16558">
        <v>2015</v>
      </c>
      <c r="B16558" t="s">
        <v>106</v>
      </c>
      <c r="C16558" t="s">
        <v>81</v>
      </c>
      <c r="D16558" t="s">
        <v>61</v>
      </c>
      <c r="E16558">
        <v>50</v>
      </c>
    </row>
    <row r="16559" spans="1:5">
      <c r="A16559">
        <v>2015</v>
      </c>
      <c r="B16559" t="s">
        <v>106</v>
      </c>
      <c r="C16559" t="s">
        <v>81</v>
      </c>
      <c r="D16559" t="s">
        <v>62</v>
      </c>
      <c r="E16559">
        <v>34147</v>
      </c>
    </row>
    <row r="16560" spans="1:5">
      <c r="A16560">
        <v>2015</v>
      </c>
      <c r="B16560" t="s">
        <v>106</v>
      </c>
      <c r="C16560" t="s">
        <v>81</v>
      </c>
      <c r="D16560" t="s">
        <v>64</v>
      </c>
      <c r="E16560">
        <v>272719</v>
      </c>
    </row>
    <row r="16561" spans="1:5">
      <c r="A16561">
        <v>2015</v>
      </c>
      <c r="B16561" t="s">
        <v>106</v>
      </c>
      <c r="C16561" t="s">
        <v>81</v>
      </c>
      <c r="D16561" t="s">
        <v>65</v>
      </c>
      <c r="E16561">
        <v>216067</v>
      </c>
    </row>
    <row r="16562" spans="1:5">
      <c r="A16562">
        <v>2015</v>
      </c>
      <c r="B16562" t="s">
        <v>106</v>
      </c>
      <c r="C16562" t="s">
        <v>81</v>
      </c>
      <c r="D16562" t="s">
        <v>66</v>
      </c>
      <c r="E16562">
        <v>0</v>
      </c>
    </row>
    <row r="16563" spans="1:5">
      <c r="A16563">
        <v>2015</v>
      </c>
      <c r="B16563" t="s">
        <v>106</v>
      </c>
      <c r="C16563" t="s">
        <v>81</v>
      </c>
      <c r="D16563" t="s">
        <v>67</v>
      </c>
      <c r="E16563">
        <v>4613</v>
      </c>
    </row>
    <row r="16564" spans="1:5">
      <c r="A16564">
        <v>2015</v>
      </c>
      <c r="B16564" t="s">
        <v>106</v>
      </c>
      <c r="C16564" t="s">
        <v>81</v>
      </c>
      <c r="D16564" t="s">
        <v>68</v>
      </c>
      <c r="E16564">
        <v>0</v>
      </c>
    </row>
    <row r="16565" spans="1:5">
      <c r="A16565">
        <v>2015</v>
      </c>
      <c r="B16565" t="s">
        <v>106</v>
      </c>
      <c r="C16565" t="s">
        <v>81</v>
      </c>
      <c r="D16565" t="s">
        <v>69</v>
      </c>
      <c r="E16565">
        <v>0</v>
      </c>
    </row>
    <row r="16566" spans="1:5">
      <c r="A16566">
        <v>2015</v>
      </c>
      <c r="B16566" t="s">
        <v>106</v>
      </c>
      <c r="C16566" t="s">
        <v>81</v>
      </c>
      <c r="D16566" t="s">
        <v>70</v>
      </c>
      <c r="E16566">
        <v>4613</v>
      </c>
    </row>
    <row r="16567" spans="1:5">
      <c r="A16567">
        <v>2015</v>
      </c>
      <c r="B16567" t="s">
        <v>106</v>
      </c>
      <c r="C16567" t="s">
        <v>81</v>
      </c>
      <c r="D16567" t="s">
        <v>113</v>
      </c>
      <c r="E16567">
        <v>15145148</v>
      </c>
    </row>
    <row r="16568" spans="1:5">
      <c r="A16568">
        <v>2015</v>
      </c>
      <c r="B16568" t="s">
        <v>106</v>
      </c>
      <c r="C16568" t="s">
        <v>81</v>
      </c>
      <c r="D16568" t="s">
        <v>114</v>
      </c>
      <c r="E16568">
        <v>12783941</v>
      </c>
    </row>
    <row r="16569" spans="1:5">
      <c r="A16569">
        <v>2015</v>
      </c>
      <c r="B16569" t="s">
        <v>106</v>
      </c>
      <c r="C16569" t="s">
        <v>81</v>
      </c>
      <c r="D16569" t="s">
        <v>115</v>
      </c>
      <c r="E16569">
        <v>2361207</v>
      </c>
    </row>
    <row r="16570" spans="1:5">
      <c r="A16570">
        <v>2015</v>
      </c>
      <c r="B16570" t="s">
        <v>106</v>
      </c>
      <c r="C16570" t="s">
        <v>81</v>
      </c>
      <c r="D16570" t="s">
        <v>116</v>
      </c>
      <c r="E16570">
        <v>83180</v>
      </c>
    </row>
    <row r="16571" spans="1:5" hidden="1">
      <c r="A16571">
        <v>2016</v>
      </c>
      <c r="B16571" t="s">
        <v>6</v>
      </c>
      <c r="C16571" t="s">
        <v>7</v>
      </c>
      <c r="D16571" t="s">
        <v>263</v>
      </c>
      <c r="E16571">
        <v>-147431</v>
      </c>
    </row>
    <row r="16572" spans="1:5" hidden="1">
      <c r="A16572">
        <v>2016</v>
      </c>
      <c r="B16572" t="s">
        <v>6</v>
      </c>
      <c r="C16572" t="s">
        <v>7</v>
      </c>
      <c r="D16572" t="s">
        <v>8</v>
      </c>
      <c r="E16572">
        <v>886298</v>
      </c>
    </row>
    <row r="16573" spans="1:5" hidden="1">
      <c r="A16573">
        <v>2016</v>
      </c>
      <c r="B16573" t="s">
        <v>6</v>
      </c>
      <c r="C16573" t="s">
        <v>7</v>
      </c>
      <c r="D16573" t="s">
        <v>9</v>
      </c>
      <c r="E16573">
        <v>1686172</v>
      </c>
    </row>
    <row r="16574" spans="1:5" hidden="1">
      <c r="A16574">
        <v>2016</v>
      </c>
      <c r="B16574" t="s">
        <v>6</v>
      </c>
      <c r="C16574" t="s">
        <v>10</v>
      </c>
      <c r="D16574" t="s">
        <v>11</v>
      </c>
      <c r="E16574">
        <v>1449149</v>
      </c>
    </row>
    <row r="16575" spans="1:5" hidden="1">
      <c r="A16575">
        <v>2016</v>
      </c>
      <c r="B16575" t="s">
        <v>6</v>
      </c>
      <c r="C16575" t="s">
        <v>10</v>
      </c>
      <c r="D16575" t="s">
        <v>12</v>
      </c>
      <c r="E16575">
        <v>24498175</v>
      </c>
    </row>
    <row r="16576" spans="1:5" hidden="1">
      <c r="A16576">
        <v>2016</v>
      </c>
      <c r="B16576" t="s">
        <v>6</v>
      </c>
      <c r="C16576" t="s">
        <v>10</v>
      </c>
      <c r="D16576" t="s">
        <v>13</v>
      </c>
      <c r="E16576">
        <v>19883766</v>
      </c>
    </row>
    <row r="16577" spans="1:6" hidden="1">
      <c r="A16577">
        <v>2016</v>
      </c>
      <c r="B16577" t="s">
        <v>6</v>
      </c>
      <c r="C16577" t="s">
        <v>10</v>
      </c>
      <c r="D16577" t="s">
        <v>14</v>
      </c>
      <c r="E16577">
        <v>9965900</v>
      </c>
    </row>
    <row r="16578" spans="1:6" hidden="1">
      <c r="A16578">
        <v>2016</v>
      </c>
      <c r="B16578" t="s">
        <v>6</v>
      </c>
      <c r="C16578" t="s">
        <v>10</v>
      </c>
      <c r="D16578" t="s">
        <v>15</v>
      </c>
      <c r="E16578">
        <v>8673905</v>
      </c>
    </row>
    <row r="16579" spans="1:6" hidden="1">
      <c r="A16579">
        <v>2016</v>
      </c>
      <c r="B16579" t="s">
        <v>6</v>
      </c>
      <c r="C16579" t="s">
        <v>10</v>
      </c>
      <c r="D16579" t="s">
        <v>16</v>
      </c>
      <c r="E16579">
        <v>1291995</v>
      </c>
    </row>
    <row r="16580" spans="1:6" hidden="1">
      <c r="A16580">
        <v>2016</v>
      </c>
      <c r="B16580" t="s">
        <v>6</v>
      </c>
      <c r="C16580" t="s">
        <v>10</v>
      </c>
      <c r="D16580" t="s">
        <v>17</v>
      </c>
      <c r="E16580">
        <v>0</v>
      </c>
      <c r="F16580">
        <v>20</v>
      </c>
    </row>
    <row r="16581" spans="1:6" hidden="1">
      <c r="A16581">
        <v>2016</v>
      </c>
      <c r="B16581" t="s">
        <v>6</v>
      </c>
      <c r="C16581" t="s">
        <v>10</v>
      </c>
      <c r="D16581" t="s">
        <v>18</v>
      </c>
      <c r="E16581">
        <v>24463783</v>
      </c>
    </row>
    <row r="16582" spans="1:6" hidden="1">
      <c r="A16582">
        <v>2016</v>
      </c>
      <c r="B16582" t="s">
        <v>6</v>
      </c>
      <c r="C16582" t="s">
        <v>10</v>
      </c>
      <c r="D16582" t="s">
        <v>19</v>
      </c>
      <c r="E16582">
        <v>24804258</v>
      </c>
    </row>
    <row r="16583" spans="1:6" hidden="1">
      <c r="A16583">
        <v>2016</v>
      </c>
      <c r="B16583" t="s">
        <v>6</v>
      </c>
      <c r="C16583" t="s">
        <v>10</v>
      </c>
      <c r="D16583" t="s">
        <v>20</v>
      </c>
      <c r="E16583">
        <v>24804258</v>
      </c>
    </row>
    <row r="16584" spans="1:6" hidden="1">
      <c r="A16584">
        <v>2016</v>
      </c>
      <c r="B16584" t="s">
        <v>6</v>
      </c>
      <c r="C16584" t="s">
        <v>10</v>
      </c>
      <c r="D16584" t="s">
        <v>21</v>
      </c>
      <c r="E16584">
        <v>5764834</v>
      </c>
    </row>
    <row r="16585" spans="1:6" hidden="1">
      <c r="A16585">
        <v>2016</v>
      </c>
      <c r="B16585" t="s">
        <v>6</v>
      </c>
      <c r="C16585" t="s">
        <v>10</v>
      </c>
      <c r="D16585" t="s">
        <v>22</v>
      </c>
      <c r="E16585">
        <v>733569</v>
      </c>
    </row>
    <row r="16586" spans="1:6" hidden="1">
      <c r="A16586">
        <v>2016</v>
      </c>
      <c r="B16586" t="s">
        <v>6</v>
      </c>
      <c r="C16586" t="s">
        <v>23</v>
      </c>
      <c r="D16586" t="s">
        <v>24</v>
      </c>
      <c r="E16586">
        <v>11558139</v>
      </c>
    </row>
    <row r="16587" spans="1:6" hidden="1">
      <c r="A16587">
        <v>2016</v>
      </c>
      <c r="B16587" t="s">
        <v>6</v>
      </c>
      <c r="C16587" t="s">
        <v>23</v>
      </c>
      <c r="D16587" t="s">
        <v>25</v>
      </c>
      <c r="E16587">
        <v>9579016</v>
      </c>
    </row>
    <row r="16588" spans="1:6" hidden="1">
      <c r="A16588">
        <v>2016</v>
      </c>
      <c r="B16588" t="s">
        <v>6</v>
      </c>
      <c r="C16588" t="s">
        <v>23</v>
      </c>
      <c r="D16588" t="s">
        <v>26</v>
      </c>
      <c r="E16588">
        <v>1979123</v>
      </c>
    </row>
    <row r="16589" spans="1:6" hidden="1">
      <c r="A16589">
        <v>2016</v>
      </c>
      <c r="B16589" t="s">
        <v>6</v>
      </c>
      <c r="C16589" t="s">
        <v>23</v>
      </c>
      <c r="D16589" t="s">
        <v>27</v>
      </c>
      <c r="E16589">
        <v>3657879</v>
      </c>
    </row>
    <row r="16590" spans="1:6" hidden="1">
      <c r="A16590">
        <v>2016</v>
      </c>
      <c r="B16590" t="s">
        <v>6</v>
      </c>
      <c r="C16590" t="s">
        <v>23</v>
      </c>
      <c r="D16590" t="s">
        <v>28</v>
      </c>
      <c r="E16590">
        <v>3288184</v>
      </c>
    </row>
    <row r="16591" spans="1:6" hidden="1">
      <c r="A16591">
        <v>2016</v>
      </c>
      <c r="B16591" t="s">
        <v>6</v>
      </c>
      <c r="C16591" t="s">
        <v>23</v>
      </c>
      <c r="D16591" t="s">
        <v>29</v>
      </c>
      <c r="E16591">
        <v>369695</v>
      </c>
    </row>
    <row r="16592" spans="1:6" hidden="1">
      <c r="A16592">
        <v>2016</v>
      </c>
      <c r="B16592" t="s">
        <v>6</v>
      </c>
      <c r="C16592" t="s">
        <v>23</v>
      </c>
      <c r="D16592" t="s">
        <v>30</v>
      </c>
      <c r="E16592">
        <v>292000</v>
      </c>
    </row>
    <row r="16593" spans="1:5" hidden="1">
      <c r="A16593">
        <v>2016</v>
      </c>
      <c r="B16593" t="s">
        <v>6</v>
      </c>
      <c r="C16593" t="s">
        <v>23</v>
      </c>
      <c r="D16593" t="s">
        <v>31</v>
      </c>
      <c r="E16593">
        <v>69992</v>
      </c>
    </row>
    <row r="16594" spans="1:5" hidden="1">
      <c r="A16594">
        <v>2016</v>
      </c>
      <c r="B16594" t="s">
        <v>6</v>
      </c>
      <c r="C16594" t="s">
        <v>23</v>
      </c>
      <c r="D16594" t="s">
        <v>32</v>
      </c>
      <c r="E16594">
        <v>222008</v>
      </c>
    </row>
    <row r="16595" spans="1:5" hidden="1">
      <c r="A16595">
        <v>2016</v>
      </c>
      <c r="B16595" t="s">
        <v>6</v>
      </c>
      <c r="C16595" t="s">
        <v>23</v>
      </c>
      <c r="D16595" t="s">
        <v>33</v>
      </c>
      <c r="E16595">
        <v>3818118</v>
      </c>
    </row>
    <row r="16596" spans="1:5" hidden="1">
      <c r="A16596">
        <v>2016</v>
      </c>
      <c r="B16596" t="s">
        <v>6</v>
      </c>
      <c r="C16596" t="s">
        <v>23</v>
      </c>
      <c r="D16596" t="s">
        <v>34</v>
      </c>
      <c r="E16596">
        <v>1155522</v>
      </c>
    </row>
    <row r="16597" spans="1:5" hidden="1">
      <c r="A16597">
        <v>2016</v>
      </c>
      <c r="B16597" t="s">
        <v>6</v>
      </c>
      <c r="C16597" t="s">
        <v>23</v>
      </c>
      <c r="D16597" t="s">
        <v>35</v>
      </c>
      <c r="E16597">
        <v>1430222</v>
      </c>
    </row>
    <row r="16598" spans="1:5" hidden="1">
      <c r="A16598">
        <v>2016</v>
      </c>
      <c r="B16598" t="s">
        <v>6</v>
      </c>
      <c r="C16598" t="s">
        <v>23</v>
      </c>
      <c r="D16598" t="s">
        <v>36</v>
      </c>
      <c r="E16598">
        <v>1982112</v>
      </c>
    </row>
    <row r="16599" spans="1:5" hidden="1">
      <c r="A16599">
        <v>2016</v>
      </c>
      <c r="B16599" t="s">
        <v>6</v>
      </c>
      <c r="C16599" t="s">
        <v>23</v>
      </c>
      <c r="D16599" t="s">
        <v>37</v>
      </c>
      <c r="E16599">
        <v>1296439</v>
      </c>
    </row>
    <row r="16600" spans="1:5" hidden="1">
      <c r="A16600">
        <v>2016</v>
      </c>
      <c r="B16600" t="s">
        <v>6</v>
      </c>
      <c r="C16600" t="s">
        <v>23</v>
      </c>
      <c r="D16600" t="s">
        <v>38</v>
      </c>
      <c r="E16600">
        <v>685673</v>
      </c>
    </row>
    <row r="16601" spans="1:5" hidden="1">
      <c r="A16601">
        <v>2016</v>
      </c>
      <c r="B16601" t="s">
        <v>6</v>
      </c>
      <c r="C16601" t="s">
        <v>23</v>
      </c>
      <c r="D16601" t="s">
        <v>39</v>
      </c>
      <c r="E16601">
        <v>481654</v>
      </c>
    </row>
    <row r="16602" spans="1:5" hidden="1">
      <c r="A16602">
        <v>2016</v>
      </c>
      <c r="B16602" t="s">
        <v>6</v>
      </c>
      <c r="C16602" t="s">
        <v>23</v>
      </c>
      <c r="D16602" t="s">
        <v>40</v>
      </c>
      <c r="E16602">
        <v>125197</v>
      </c>
    </row>
    <row r="16603" spans="1:5" hidden="1">
      <c r="A16603">
        <v>2016</v>
      </c>
      <c r="B16603" t="s">
        <v>6</v>
      </c>
      <c r="C16603" t="s">
        <v>23</v>
      </c>
      <c r="D16603" t="s">
        <v>41</v>
      </c>
      <c r="E16603">
        <v>4161</v>
      </c>
    </row>
    <row r="16604" spans="1:5" hidden="1">
      <c r="A16604">
        <v>2016</v>
      </c>
      <c r="B16604" t="s">
        <v>6</v>
      </c>
      <c r="C16604" t="s">
        <v>23</v>
      </c>
      <c r="D16604" t="s">
        <v>42</v>
      </c>
      <c r="E16604">
        <v>43044</v>
      </c>
    </row>
    <row r="16605" spans="1:5" hidden="1">
      <c r="A16605">
        <v>2016</v>
      </c>
      <c r="B16605" t="s">
        <v>6</v>
      </c>
      <c r="C16605" t="s">
        <v>23</v>
      </c>
      <c r="D16605" t="s">
        <v>43</v>
      </c>
      <c r="E16605">
        <v>77992</v>
      </c>
    </row>
    <row r="16606" spans="1:5" hidden="1">
      <c r="A16606">
        <v>2016</v>
      </c>
      <c r="B16606" t="s">
        <v>6</v>
      </c>
      <c r="C16606" t="s">
        <v>23</v>
      </c>
      <c r="D16606" t="s">
        <v>44</v>
      </c>
      <c r="E16606">
        <v>73632</v>
      </c>
    </row>
    <row r="16607" spans="1:5" hidden="1">
      <c r="A16607">
        <v>2016</v>
      </c>
      <c r="B16607" t="s">
        <v>6</v>
      </c>
      <c r="C16607" t="s">
        <v>23</v>
      </c>
      <c r="D16607" t="s">
        <v>45</v>
      </c>
      <c r="E16607">
        <v>2056810</v>
      </c>
    </row>
    <row r="16608" spans="1:5" hidden="1">
      <c r="A16608">
        <v>2016</v>
      </c>
      <c r="B16608" t="s">
        <v>6</v>
      </c>
      <c r="C16608" t="s">
        <v>23</v>
      </c>
      <c r="D16608" t="s">
        <v>46</v>
      </c>
      <c r="E16608">
        <v>2000629</v>
      </c>
    </row>
    <row r="16609" spans="1:5" hidden="1">
      <c r="A16609">
        <v>2016</v>
      </c>
      <c r="B16609" t="s">
        <v>6</v>
      </c>
      <c r="C16609" t="s">
        <v>23</v>
      </c>
      <c r="D16609" t="s">
        <v>47</v>
      </c>
      <c r="E16609">
        <v>56181</v>
      </c>
    </row>
    <row r="16610" spans="1:5" hidden="1">
      <c r="A16610">
        <v>2016</v>
      </c>
      <c r="B16610" t="s">
        <v>6</v>
      </c>
      <c r="C16610" t="s">
        <v>23</v>
      </c>
      <c r="D16610" t="s">
        <v>48</v>
      </c>
      <c r="E16610">
        <v>7798483</v>
      </c>
    </row>
    <row r="16611" spans="1:5" hidden="1">
      <c r="A16611">
        <v>2016</v>
      </c>
      <c r="B16611" t="s">
        <v>6</v>
      </c>
      <c r="C16611" t="s">
        <v>23</v>
      </c>
      <c r="D16611" t="s">
        <v>49</v>
      </c>
      <c r="E16611">
        <v>2652946</v>
      </c>
    </row>
    <row r="16612" spans="1:5" hidden="1">
      <c r="A16612">
        <v>2016</v>
      </c>
      <c r="B16612" t="s">
        <v>6</v>
      </c>
      <c r="C16612" t="s">
        <v>23</v>
      </c>
      <c r="D16612" t="s">
        <v>50</v>
      </c>
      <c r="E16612">
        <v>1799557</v>
      </c>
    </row>
    <row r="16613" spans="1:5" hidden="1">
      <c r="A16613">
        <v>2016</v>
      </c>
      <c r="B16613" t="s">
        <v>6</v>
      </c>
      <c r="C16613" t="s">
        <v>23</v>
      </c>
      <c r="D16613" t="s">
        <v>51</v>
      </c>
      <c r="E16613">
        <v>169733</v>
      </c>
    </row>
    <row r="16614" spans="1:5" hidden="1">
      <c r="A16614">
        <v>2016</v>
      </c>
      <c r="B16614" t="s">
        <v>6</v>
      </c>
      <c r="C16614" t="s">
        <v>23</v>
      </c>
      <c r="D16614" t="s">
        <v>52</v>
      </c>
      <c r="E16614">
        <v>683410</v>
      </c>
    </row>
    <row r="16615" spans="1:5" hidden="1">
      <c r="A16615">
        <v>2016</v>
      </c>
      <c r="B16615" t="s">
        <v>6</v>
      </c>
      <c r="C16615" t="s">
        <v>23</v>
      </c>
      <c r="D16615" t="s">
        <v>53</v>
      </c>
      <c r="E16615">
        <v>43044</v>
      </c>
    </row>
    <row r="16616" spans="1:5" hidden="1">
      <c r="A16616">
        <v>2016</v>
      </c>
      <c r="B16616" t="s">
        <v>6</v>
      </c>
      <c r="C16616" t="s">
        <v>23</v>
      </c>
      <c r="D16616" t="s">
        <v>54</v>
      </c>
      <c r="E16616">
        <v>42799</v>
      </c>
    </row>
    <row r="16617" spans="1:5" hidden="1">
      <c r="A16617">
        <v>2016</v>
      </c>
      <c r="B16617" t="s">
        <v>6</v>
      </c>
      <c r="C16617" t="s">
        <v>23</v>
      </c>
      <c r="D16617" t="s">
        <v>55</v>
      </c>
      <c r="E16617">
        <v>2781026</v>
      </c>
    </row>
    <row r="16618" spans="1:5" hidden="1">
      <c r="A16618">
        <v>2016</v>
      </c>
      <c r="B16618" t="s">
        <v>6</v>
      </c>
      <c r="C16618" t="s">
        <v>23</v>
      </c>
      <c r="D16618" t="s">
        <v>56</v>
      </c>
      <c r="E16618">
        <v>2364511</v>
      </c>
    </row>
    <row r="16619" spans="1:5" hidden="1">
      <c r="A16619">
        <v>2016</v>
      </c>
      <c r="B16619" t="s">
        <v>6</v>
      </c>
      <c r="C16619" t="s">
        <v>23</v>
      </c>
      <c r="D16619" t="s">
        <v>57</v>
      </c>
      <c r="E16619">
        <v>1946091</v>
      </c>
    </row>
    <row r="16620" spans="1:5" hidden="1">
      <c r="A16620">
        <v>2016</v>
      </c>
      <c r="B16620" t="s">
        <v>6</v>
      </c>
      <c r="C16620" t="s">
        <v>23</v>
      </c>
      <c r="D16620" t="s">
        <v>58</v>
      </c>
      <c r="E16620">
        <v>418420</v>
      </c>
    </row>
    <row r="16621" spans="1:5" hidden="1">
      <c r="A16621">
        <v>2016</v>
      </c>
      <c r="B16621" t="s">
        <v>6</v>
      </c>
      <c r="C16621" t="s">
        <v>23</v>
      </c>
      <c r="D16621" t="s">
        <v>59</v>
      </c>
      <c r="E16621">
        <v>1919284</v>
      </c>
    </row>
    <row r="16622" spans="1:5" hidden="1">
      <c r="A16622">
        <v>2016</v>
      </c>
      <c r="B16622" t="s">
        <v>6</v>
      </c>
      <c r="C16622" t="s">
        <v>23</v>
      </c>
      <c r="D16622" t="s">
        <v>60</v>
      </c>
      <c r="E16622">
        <v>193421</v>
      </c>
    </row>
    <row r="16623" spans="1:5" hidden="1">
      <c r="A16623">
        <v>2016</v>
      </c>
      <c r="B16623" t="s">
        <v>6</v>
      </c>
      <c r="C16623" t="s">
        <v>23</v>
      </c>
      <c r="D16623" t="s">
        <v>61</v>
      </c>
      <c r="E16623">
        <v>208399</v>
      </c>
    </row>
    <row r="16624" spans="1:5" hidden="1">
      <c r="A16624">
        <v>2016</v>
      </c>
      <c r="B16624" t="s">
        <v>6</v>
      </c>
      <c r="C16624" t="s">
        <v>23</v>
      </c>
      <c r="D16624" t="s">
        <v>62</v>
      </c>
      <c r="E16624">
        <v>29240</v>
      </c>
    </row>
    <row r="16625" spans="1:5" hidden="1">
      <c r="A16625">
        <v>2016</v>
      </c>
      <c r="B16625" t="s">
        <v>6</v>
      </c>
      <c r="C16625" t="s">
        <v>23</v>
      </c>
      <c r="D16625" t="s">
        <v>63</v>
      </c>
      <c r="E16625">
        <v>0</v>
      </c>
    </row>
    <row r="16626" spans="1:5" hidden="1">
      <c r="A16626">
        <v>2016</v>
      </c>
      <c r="B16626" t="s">
        <v>6</v>
      </c>
      <c r="C16626" t="s">
        <v>23</v>
      </c>
      <c r="D16626" t="s">
        <v>64</v>
      </c>
      <c r="E16626">
        <v>1262043</v>
      </c>
    </row>
    <row r="16627" spans="1:5" hidden="1">
      <c r="A16627">
        <v>2016</v>
      </c>
      <c r="B16627" t="s">
        <v>6</v>
      </c>
      <c r="C16627" t="s">
        <v>23</v>
      </c>
      <c r="D16627" t="s">
        <v>65</v>
      </c>
      <c r="E16627">
        <v>226182</v>
      </c>
    </row>
    <row r="16628" spans="1:5" hidden="1">
      <c r="A16628">
        <v>2016</v>
      </c>
      <c r="B16628" t="s">
        <v>6</v>
      </c>
      <c r="C16628" t="s">
        <v>23</v>
      </c>
      <c r="D16628" t="s">
        <v>66</v>
      </c>
      <c r="E16628">
        <v>417460</v>
      </c>
    </row>
    <row r="16629" spans="1:5" hidden="1">
      <c r="A16629">
        <v>2016</v>
      </c>
      <c r="B16629" t="s">
        <v>6</v>
      </c>
      <c r="C16629" t="s">
        <v>23</v>
      </c>
      <c r="D16629" t="s">
        <v>67</v>
      </c>
      <c r="E16629">
        <v>35888</v>
      </c>
    </row>
    <row r="16630" spans="1:5" hidden="1">
      <c r="A16630">
        <v>2016</v>
      </c>
      <c r="B16630" t="s">
        <v>6</v>
      </c>
      <c r="C16630" t="s">
        <v>23</v>
      </c>
      <c r="D16630" t="s">
        <v>68</v>
      </c>
      <c r="E16630">
        <v>10882</v>
      </c>
    </row>
    <row r="16631" spans="1:5" hidden="1">
      <c r="A16631">
        <v>2016</v>
      </c>
      <c r="B16631" t="s">
        <v>6</v>
      </c>
      <c r="C16631" t="s">
        <v>23</v>
      </c>
      <c r="D16631" t="s">
        <v>69</v>
      </c>
      <c r="E16631">
        <v>3094</v>
      </c>
    </row>
    <row r="16632" spans="1:5" hidden="1">
      <c r="A16632">
        <v>2016</v>
      </c>
      <c r="B16632" t="s">
        <v>6</v>
      </c>
      <c r="C16632" t="s">
        <v>23</v>
      </c>
      <c r="D16632" t="s">
        <v>70</v>
      </c>
      <c r="E16632">
        <v>21912</v>
      </c>
    </row>
    <row r="16633" spans="1:5" hidden="1">
      <c r="A16633">
        <v>2016</v>
      </c>
      <c r="B16633" t="s">
        <v>6</v>
      </c>
      <c r="C16633" t="s">
        <v>23</v>
      </c>
      <c r="D16633" t="s">
        <v>71</v>
      </c>
      <c r="E16633">
        <v>178</v>
      </c>
    </row>
    <row r="16634" spans="1:5" hidden="1">
      <c r="A16634">
        <v>2016</v>
      </c>
      <c r="B16634" t="s">
        <v>6</v>
      </c>
      <c r="C16634" t="s">
        <v>23</v>
      </c>
      <c r="D16634" t="s">
        <v>72</v>
      </c>
      <c r="E16634">
        <v>24118341</v>
      </c>
    </row>
    <row r="16635" spans="1:5" hidden="1">
      <c r="A16635">
        <v>2016</v>
      </c>
      <c r="B16635" t="s">
        <v>6</v>
      </c>
      <c r="C16635" t="s">
        <v>23</v>
      </c>
      <c r="D16635" t="s">
        <v>73</v>
      </c>
      <c r="E16635">
        <v>19039424</v>
      </c>
    </row>
    <row r="16636" spans="1:5" hidden="1">
      <c r="A16636">
        <v>2016</v>
      </c>
      <c r="B16636" t="s">
        <v>6</v>
      </c>
      <c r="C16636" t="s">
        <v>23</v>
      </c>
      <c r="D16636" t="s">
        <v>74</v>
      </c>
      <c r="E16636">
        <v>16664637</v>
      </c>
    </row>
    <row r="16637" spans="1:5" hidden="1">
      <c r="A16637">
        <v>2016</v>
      </c>
      <c r="B16637" t="s">
        <v>6</v>
      </c>
      <c r="C16637" t="s">
        <v>23</v>
      </c>
      <c r="D16637" t="s">
        <v>75</v>
      </c>
      <c r="E16637">
        <v>2374787</v>
      </c>
    </row>
    <row r="16638" spans="1:5" hidden="1">
      <c r="A16638">
        <v>2016</v>
      </c>
      <c r="B16638" t="s">
        <v>6</v>
      </c>
      <c r="C16638" t="s">
        <v>23</v>
      </c>
      <c r="D16638" t="s">
        <v>76</v>
      </c>
      <c r="E16638">
        <v>5329810</v>
      </c>
    </row>
    <row r="16639" spans="1:5" hidden="1">
      <c r="A16639">
        <v>2016</v>
      </c>
      <c r="B16639" t="s">
        <v>6</v>
      </c>
      <c r="C16639" t="s">
        <v>23</v>
      </c>
      <c r="D16639" t="s">
        <v>77</v>
      </c>
      <c r="E16639">
        <v>4614409</v>
      </c>
    </row>
    <row r="16640" spans="1:5" hidden="1">
      <c r="A16640">
        <v>2016</v>
      </c>
      <c r="B16640" t="s">
        <v>6</v>
      </c>
      <c r="C16640" t="s">
        <v>23</v>
      </c>
      <c r="D16640" t="s">
        <v>78</v>
      </c>
      <c r="E16640">
        <v>4941252</v>
      </c>
    </row>
    <row r="16641" spans="1:5" hidden="1">
      <c r="A16641">
        <v>2016</v>
      </c>
      <c r="B16641" t="s">
        <v>6</v>
      </c>
      <c r="C16641" t="s">
        <v>23</v>
      </c>
      <c r="D16641" t="s">
        <v>79</v>
      </c>
      <c r="E16641">
        <v>387272</v>
      </c>
    </row>
    <row r="16642" spans="1:5" hidden="1">
      <c r="A16642">
        <v>2016</v>
      </c>
      <c r="B16642" t="s">
        <v>6</v>
      </c>
      <c r="C16642" t="s">
        <v>23</v>
      </c>
      <c r="D16642" t="s">
        <v>80</v>
      </c>
      <c r="E16642">
        <v>1286</v>
      </c>
    </row>
    <row r="16643" spans="1:5" hidden="1">
      <c r="A16643">
        <v>2016</v>
      </c>
      <c r="B16643" t="s">
        <v>6</v>
      </c>
      <c r="C16643" t="s">
        <v>81</v>
      </c>
      <c r="D16643" t="s">
        <v>24</v>
      </c>
      <c r="E16643">
        <v>12126770</v>
      </c>
    </row>
    <row r="16644" spans="1:5" hidden="1">
      <c r="A16644">
        <v>2016</v>
      </c>
      <c r="B16644" t="s">
        <v>6</v>
      </c>
      <c r="C16644" t="s">
        <v>81</v>
      </c>
      <c r="D16644" t="s">
        <v>25</v>
      </c>
      <c r="E16644">
        <v>10157480</v>
      </c>
    </row>
    <row r="16645" spans="1:5" hidden="1">
      <c r="A16645">
        <v>2016</v>
      </c>
      <c r="B16645" t="s">
        <v>6</v>
      </c>
      <c r="C16645" t="s">
        <v>81</v>
      </c>
      <c r="D16645" t="s">
        <v>26</v>
      </c>
      <c r="E16645">
        <v>1969290</v>
      </c>
    </row>
    <row r="16646" spans="1:5" hidden="1">
      <c r="A16646">
        <v>2016</v>
      </c>
      <c r="B16646" t="s">
        <v>6</v>
      </c>
      <c r="C16646" t="s">
        <v>81</v>
      </c>
      <c r="D16646" t="s">
        <v>27</v>
      </c>
      <c r="E16646">
        <v>3616891</v>
      </c>
    </row>
    <row r="16647" spans="1:5" hidden="1">
      <c r="A16647">
        <v>2016</v>
      </c>
      <c r="B16647" t="s">
        <v>6</v>
      </c>
      <c r="C16647" t="s">
        <v>81</v>
      </c>
      <c r="D16647" t="s">
        <v>28</v>
      </c>
      <c r="E16647">
        <v>3245926</v>
      </c>
    </row>
    <row r="16648" spans="1:5" hidden="1">
      <c r="A16648">
        <v>2016</v>
      </c>
      <c r="B16648" t="s">
        <v>6</v>
      </c>
      <c r="C16648" t="s">
        <v>81</v>
      </c>
      <c r="D16648" t="s">
        <v>82</v>
      </c>
      <c r="E16648">
        <v>2045901</v>
      </c>
    </row>
    <row r="16649" spans="1:5" hidden="1">
      <c r="A16649">
        <v>2016</v>
      </c>
      <c r="B16649" t="s">
        <v>6</v>
      </c>
      <c r="C16649" t="s">
        <v>81</v>
      </c>
      <c r="D16649" t="s">
        <v>83</v>
      </c>
      <c r="E16649">
        <v>2100</v>
      </c>
    </row>
    <row r="16650" spans="1:5" hidden="1">
      <c r="A16650">
        <v>2016</v>
      </c>
      <c r="B16650" t="s">
        <v>6</v>
      </c>
      <c r="C16650" t="s">
        <v>81</v>
      </c>
      <c r="D16650" t="s">
        <v>84</v>
      </c>
      <c r="E16650">
        <v>1197925</v>
      </c>
    </row>
    <row r="16651" spans="1:5" hidden="1">
      <c r="A16651">
        <v>2016</v>
      </c>
      <c r="B16651" t="s">
        <v>6</v>
      </c>
      <c r="C16651" t="s">
        <v>81</v>
      </c>
      <c r="D16651" t="s">
        <v>85</v>
      </c>
      <c r="E16651">
        <v>3218192</v>
      </c>
    </row>
    <row r="16652" spans="1:5" hidden="1">
      <c r="A16652">
        <v>2016</v>
      </c>
      <c r="B16652" t="s">
        <v>6</v>
      </c>
      <c r="C16652" t="s">
        <v>81</v>
      </c>
      <c r="D16652" t="s">
        <v>29</v>
      </c>
      <c r="E16652">
        <v>370965</v>
      </c>
    </row>
    <row r="16653" spans="1:5" hidden="1">
      <c r="A16653">
        <v>2016</v>
      </c>
      <c r="B16653" t="s">
        <v>6</v>
      </c>
      <c r="C16653" t="s">
        <v>81</v>
      </c>
      <c r="D16653" t="s">
        <v>30</v>
      </c>
      <c r="E16653">
        <v>683743</v>
      </c>
    </row>
    <row r="16654" spans="1:5" hidden="1">
      <c r="A16654">
        <v>2016</v>
      </c>
      <c r="B16654" t="s">
        <v>6</v>
      </c>
      <c r="C16654" t="s">
        <v>81</v>
      </c>
      <c r="D16654" t="s">
        <v>31</v>
      </c>
      <c r="E16654">
        <v>69992</v>
      </c>
    </row>
    <row r="16655" spans="1:5" hidden="1">
      <c r="A16655">
        <v>2016</v>
      </c>
      <c r="B16655" t="s">
        <v>6</v>
      </c>
      <c r="C16655" t="s">
        <v>81</v>
      </c>
      <c r="D16655" t="s">
        <v>32</v>
      </c>
      <c r="E16655">
        <v>613751</v>
      </c>
    </row>
    <row r="16656" spans="1:5" hidden="1">
      <c r="A16656">
        <v>2016</v>
      </c>
      <c r="B16656" t="s">
        <v>6</v>
      </c>
      <c r="C16656" t="s">
        <v>81</v>
      </c>
      <c r="D16656" t="s">
        <v>33</v>
      </c>
      <c r="E16656">
        <v>2864341</v>
      </c>
    </row>
    <row r="16657" spans="1:5" hidden="1">
      <c r="A16657">
        <v>2016</v>
      </c>
      <c r="B16657" t="s">
        <v>6</v>
      </c>
      <c r="C16657" t="s">
        <v>81</v>
      </c>
      <c r="D16657" t="s">
        <v>34</v>
      </c>
      <c r="E16657">
        <v>1133796</v>
      </c>
    </row>
    <row r="16658" spans="1:5" hidden="1">
      <c r="A16658">
        <v>2016</v>
      </c>
      <c r="B16658" t="s">
        <v>6</v>
      </c>
      <c r="C16658" t="s">
        <v>81</v>
      </c>
      <c r="D16658" t="s">
        <v>35</v>
      </c>
      <c r="E16658">
        <v>1446552</v>
      </c>
    </row>
    <row r="16659" spans="1:5" hidden="1">
      <c r="A16659">
        <v>2016</v>
      </c>
      <c r="B16659" t="s">
        <v>6</v>
      </c>
      <c r="C16659" t="s">
        <v>81</v>
      </c>
      <c r="D16659" t="s">
        <v>36</v>
      </c>
      <c r="E16659">
        <v>1503263</v>
      </c>
    </row>
    <row r="16660" spans="1:5" hidden="1">
      <c r="A16660">
        <v>2016</v>
      </c>
      <c r="B16660" t="s">
        <v>6</v>
      </c>
      <c r="C16660" t="s">
        <v>81</v>
      </c>
      <c r="D16660" t="s">
        <v>37</v>
      </c>
      <c r="E16660">
        <v>817590</v>
      </c>
    </row>
    <row r="16661" spans="1:5" hidden="1">
      <c r="A16661">
        <v>2016</v>
      </c>
      <c r="B16661" t="s">
        <v>6</v>
      </c>
      <c r="C16661" t="s">
        <v>81</v>
      </c>
      <c r="D16661" t="s">
        <v>38</v>
      </c>
      <c r="E16661">
        <v>685673</v>
      </c>
    </row>
    <row r="16662" spans="1:5" hidden="1">
      <c r="A16662">
        <v>2016</v>
      </c>
      <c r="B16662" t="s">
        <v>6</v>
      </c>
      <c r="C16662" t="s">
        <v>81</v>
      </c>
      <c r="D16662" t="s">
        <v>39</v>
      </c>
      <c r="E16662">
        <v>22876</v>
      </c>
    </row>
    <row r="16663" spans="1:5" hidden="1">
      <c r="A16663">
        <v>2016</v>
      </c>
      <c r="B16663" t="s">
        <v>6</v>
      </c>
      <c r="C16663" t="s">
        <v>81</v>
      </c>
      <c r="D16663" t="s">
        <v>40</v>
      </c>
      <c r="E16663">
        <v>130774</v>
      </c>
    </row>
    <row r="16664" spans="1:5" hidden="1">
      <c r="A16664">
        <v>2016</v>
      </c>
      <c r="B16664" t="s">
        <v>6</v>
      </c>
      <c r="C16664" t="s">
        <v>81</v>
      </c>
      <c r="D16664" t="s">
        <v>41</v>
      </c>
      <c r="E16664">
        <v>4162</v>
      </c>
    </row>
    <row r="16665" spans="1:5" hidden="1">
      <c r="A16665">
        <v>2016</v>
      </c>
      <c r="B16665" t="s">
        <v>6</v>
      </c>
      <c r="C16665" t="s">
        <v>81</v>
      </c>
      <c r="D16665" t="s">
        <v>42</v>
      </c>
      <c r="E16665">
        <v>43044</v>
      </c>
    </row>
    <row r="16666" spans="1:5" hidden="1">
      <c r="A16666">
        <v>2016</v>
      </c>
      <c r="B16666" t="s">
        <v>6</v>
      </c>
      <c r="C16666" t="s">
        <v>81</v>
      </c>
      <c r="D16666" t="s">
        <v>43</v>
      </c>
      <c r="E16666">
        <v>83568</v>
      </c>
    </row>
    <row r="16667" spans="1:5" hidden="1">
      <c r="A16667">
        <v>2016</v>
      </c>
      <c r="B16667" t="s">
        <v>6</v>
      </c>
      <c r="C16667" t="s">
        <v>81</v>
      </c>
      <c r="D16667" t="s">
        <v>44</v>
      </c>
      <c r="E16667">
        <v>73632</v>
      </c>
    </row>
    <row r="16668" spans="1:5" hidden="1">
      <c r="A16668">
        <v>2016</v>
      </c>
      <c r="B16668" t="s">
        <v>6</v>
      </c>
      <c r="C16668" t="s">
        <v>81</v>
      </c>
      <c r="D16668" t="s">
        <v>45</v>
      </c>
      <c r="E16668">
        <v>2066778</v>
      </c>
    </row>
    <row r="16669" spans="1:5" hidden="1">
      <c r="A16669">
        <v>2016</v>
      </c>
      <c r="B16669" t="s">
        <v>6</v>
      </c>
      <c r="C16669" t="s">
        <v>81</v>
      </c>
      <c r="D16669" t="s">
        <v>46</v>
      </c>
      <c r="E16669">
        <v>2011421</v>
      </c>
    </row>
    <row r="16670" spans="1:5" hidden="1">
      <c r="A16670">
        <v>2016</v>
      </c>
      <c r="B16670" t="s">
        <v>6</v>
      </c>
      <c r="C16670" t="s">
        <v>81</v>
      </c>
      <c r="D16670" t="s">
        <v>47</v>
      </c>
      <c r="E16670">
        <v>55357</v>
      </c>
    </row>
    <row r="16671" spans="1:5" hidden="1">
      <c r="A16671">
        <v>2016</v>
      </c>
      <c r="B16671" t="s">
        <v>6</v>
      </c>
      <c r="C16671" t="s">
        <v>81</v>
      </c>
      <c r="D16671" t="s">
        <v>48</v>
      </c>
      <c r="E16671">
        <v>7869510</v>
      </c>
    </row>
    <row r="16672" spans="1:5" hidden="1">
      <c r="A16672">
        <v>2016</v>
      </c>
      <c r="B16672" t="s">
        <v>6</v>
      </c>
      <c r="C16672" t="s">
        <v>81</v>
      </c>
      <c r="D16672" t="s">
        <v>49</v>
      </c>
      <c r="E16672">
        <v>2660872</v>
      </c>
    </row>
    <row r="16673" spans="1:5" hidden="1">
      <c r="A16673">
        <v>2016</v>
      </c>
      <c r="B16673" t="s">
        <v>6</v>
      </c>
      <c r="C16673" t="s">
        <v>81</v>
      </c>
      <c r="D16673" t="s">
        <v>50</v>
      </c>
      <c r="E16673">
        <v>1809390</v>
      </c>
    </row>
    <row r="16674" spans="1:5" hidden="1">
      <c r="A16674">
        <v>2016</v>
      </c>
      <c r="B16674" t="s">
        <v>6</v>
      </c>
      <c r="C16674" t="s">
        <v>81</v>
      </c>
      <c r="D16674" t="s">
        <v>51</v>
      </c>
      <c r="E16674">
        <v>169733</v>
      </c>
    </row>
    <row r="16675" spans="1:5" hidden="1">
      <c r="A16675">
        <v>2016</v>
      </c>
      <c r="B16675" t="s">
        <v>6</v>
      </c>
      <c r="C16675" t="s">
        <v>81</v>
      </c>
      <c r="D16675" t="s">
        <v>52</v>
      </c>
      <c r="E16675">
        <v>681504</v>
      </c>
    </row>
    <row r="16676" spans="1:5" hidden="1">
      <c r="A16676">
        <v>2016</v>
      </c>
      <c r="B16676" t="s">
        <v>6</v>
      </c>
      <c r="C16676" t="s">
        <v>81</v>
      </c>
      <c r="D16676" t="s">
        <v>53</v>
      </c>
      <c r="E16676">
        <v>43044</v>
      </c>
    </row>
    <row r="16677" spans="1:5" hidden="1">
      <c r="A16677">
        <v>2016</v>
      </c>
      <c r="B16677" t="s">
        <v>6</v>
      </c>
      <c r="C16677" t="s">
        <v>81</v>
      </c>
      <c r="D16677" t="s">
        <v>54</v>
      </c>
      <c r="E16677">
        <v>42799</v>
      </c>
    </row>
    <row r="16678" spans="1:5" hidden="1">
      <c r="A16678">
        <v>2016</v>
      </c>
      <c r="B16678" t="s">
        <v>6</v>
      </c>
      <c r="C16678" t="s">
        <v>81</v>
      </c>
      <c r="D16678" t="s">
        <v>55</v>
      </c>
      <c r="E16678">
        <v>2844126</v>
      </c>
    </row>
    <row r="16679" spans="1:5" hidden="1">
      <c r="A16679">
        <v>2016</v>
      </c>
      <c r="B16679" t="s">
        <v>6</v>
      </c>
      <c r="C16679" t="s">
        <v>81</v>
      </c>
      <c r="D16679" t="s">
        <v>56</v>
      </c>
      <c r="E16679">
        <v>2364511</v>
      </c>
    </row>
    <row r="16680" spans="1:5" hidden="1">
      <c r="A16680">
        <v>2016</v>
      </c>
      <c r="B16680" t="s">
        <v>6</v>
      </c>
      <c r="C16680" t="s">
        <v>81</v>
      </c>
      <c r="D16680" t="s">
        <v>57</v>
      </c>
      <c r="E16680">
        <v>1946091</v>
      </c>
    </row>
    <row r="16681" spans="1:5" hidden="1">
      <c r="A16681">
        <v>2016</v>
      </c>
      <c r="B16681" t="s">
        <v>6</v>
      </c>
      <c r="C16681" t="s">
        <v>81</v>
      </c>
      <c r="D16681" t="s">
        <v>58</v>
      </c>
      <c r="E16681">
        <v>418420</v>
      </c>
    </row>
    <row r="16682" spans="1:5" hidden="1">
      <c r="A16682">
        <v>2016</v>
      </c>
      <c r="B16682" t="s">
        <v>6</v>
      </c>
      <c r="C16682" t="s">
        <v>81</v>
      </c>
      <c r="D16682" t="s">
        <v>59</v>
      </c>
      <c r="E16682">
        <v>2178764</v>
      </c>
    </row>
    <row r="16683" spans="1:5" hidden="1">
      <c r="A16683">
        <v>2016</v>
      </c>
      <c r="B16683" t="s">
        <v>6</v>
      </c>
      <c r="C16683" t="s">
        <v>81</v>
      </c>
      <c r="D16683" t="s">
        <v>60</v>
      </c>
      <c r="E16683">
        <v>174480</v>
      </c>
    </row>
    <row r="16684" spans="1:5" hidden="1">
      <c r="A16684">
        <v>2016</v>
      </c>
      <c r="B16684" t="s">
        <v>6</v>
      </c>
      <c r="C16684" t="s">
        <v>81</v>
      </c>
      <c r="D16684" t="s">
        <v>61</v>
      </c>
      <c r="E16684">
        <v>232643</v>
      </c>
    </row>
    <row r="16685" spans="1:5" hidden="1">
      <c r="A16685">
        <v>2016</v>
      </c>
      <c r="B16685" t="s">
        <v>6</v>
      </c>
      <c r="C16685" t="s">
        <v>81</v>
      </c>
      <c r="D16685" t="s">
        <v>62</v>
      </c>
      <c r="E16685">
        <v>102077</v>
      </c>
    </row>
    <row r="16686" spans="1:5" hidden="1">
      <c r="A16686">
        <v>2016</v>
      </c>
      <c r="B16686" t="s">
        <v>6</v>
      </c>
      <c r="C16686" t="s">
        <v>81</v>
      </c>
      <c r="D16686" t="s">
        <v>64</v>
      </c>
      <c r="E16686">
        <v>1669565</v>
      </c>
    </row>
    <row r="16687" spans="1:5" hidden="1">
      <c r="A16687">
        <v>2016</v>
      </c>
      <c r="B16687" t="s">
        <v>6</v>
      </c>
      <c r="C16687" t="s">
        <v>81</v>
      </c>
      <c r="D16687" t="s">
        <v>66</v>
      </c>
      <c r="E16687">
        <v>417460</v>
      </c>
    </row>
    <row r="16688" spans="1:5" hidden="1">
      <c r="A16688">
        <v>2016</v>
      </c>
      <c r="B16688" t="s">
        <v>6</v>
      </c>
      <c r="C16688" t="s">
        <v>81</v>
      </c>
      <c r="D16688" t="s">
        <v>67</v>
      </c>
      <c r="E16688">
        <v>334611</v>
      </c>
    </row>
    <row r="16689" spans="1:6" hidden="1">
      <c r="A16689">
        <v>2016</v>
      </c>
      <c r="B16689" t="s">
        <v>6</v>
      </c>
      <c r="C16689" t="s">
        <v>81</v>
      </c>
      <c r="D16689" t="s">
        <v>68</v>
      </c>
      <c r="E16689">
        <v>10882</v>
      </c>
    </row>
    <row r="16690" spans="1:6" hidden="1">
      <c r="A16690">
        <v>2016</v>
      </c>
      <c r="B16690" t="s">
        <v>6</v>
      </c>
      <c r="C16690" t="s">
        <v>81</v>
      </c>
      <c r="D16690" t="s">
        <v>69</v>
      </c>
      <c r="E16690">
        <v>306667</v>
      </c>
    </row>
    <row r="16691" spans="1:6" hidden="1">
      <c r="A16691">
        <v>2016</v>
      </c>
      <c r="B16691" t="s">
        <v>6</v>
      </c>
      <c r="C16691" t="s">
        <v>81</v>
      </c>
      <c r="D16691" t="s">
        <v>70</v>
      </c>
      <c r="E16691">
        <v>17062</v>
      </c>
    </row>
    <row r="16692" spans="1:6" hidden="1">
      <c r="A16692">
        <v>2016</v>
      </c>
      <c r="B16692" t="s">
        <v>6</v>
      </c>
      <c r="C16692" t="s">
        <v>81</v>
      </c>
      <c r="D16692" t="s">
        <v>86</v>
      </c>
      <c r="E16692">
        <v>45398323</v>
      </c>
    </row>
    <row r="16693" spans="1:6" hidden="1">
      <c r="A16693">
        <v>2016</v>
      </c>
      <c r="B16693" t="s">
        <v>6</v>
      </c>
      <c r="C16693" t="s">
        <v>81</v>
      </c>
      <c r="D16693" t="s">
        <v>87</v>
      </c>
      <c r="E16693">
        <v>38905712</v>
      </c>
    </row>
    <row r="16694" spans="1:6" hidden="1">
      <c r="A16694">
        <v>2016</v>
      </c>
      <c r="B16694" t="s">
        <v>6</v>
      </c>
      <c r="C16694" t="s">
        <v>81</v>
      </c>
      <c r="D16694" t="s">
        <v>88</v>
      </c>
      <c r="E16694">
        <v>2042719</v>
      </c>
    </row>
    <row r="16695" spans="1:6" hidden="1">
      <c r="A16695">
        <v>2016</v>
      </c>
      <c r="B16695" t="s">
        <v>6</v>
      </c>
      <c r="C16695" t="s">
        <v>81</v>
      </c>
      <c r="D16695" t="s">
        <v>89</v>
      </c>
      <c r="E16695">
        <v>4449893</v>
      </c>
    </row>
    <row r="16696" spans="1:6" hidden="1">
      <c r="A16696">
        <v>2016</v>
      </c>
      <c r="B16696" t="s">
        <v>6</v>
      </c>
      <c r="C16696" t="s">
        <v>81</v>
      </c>
      <c r="D16696" t="s">
        <v>77</v>
      </c>
      <c r="E16696">
        <v>4614409</v>
      </c>
    </row>
    <row r="16697" spans="1:6" hidden="1">
      <c r="A16697">
        <v>2016</v>
      </c>
      <c r="B16697" t="s">
        <v>90</v>
      </c>
      <c r="C16697" t="s">
        <v>7</v>
      </c>
      <c r="D16697" t="s">
        <v>263</v>
      </c>
      <c r="E16697">
        <v>-826</v>
      </c>
    </row>
    <row r="16698" spans="1:6" hidden="1">
      <c r="A16698">
        <v>2016</v>
      </c>
      <c r="B16698" t="s">
        <v>90</v>
      </c>
      <c r="C16698" t="s">
        <v>7</v>
      </c>
      <c r="D16698" t="s">
        <v>8</v>
      </c>
      <c r="E16698">
        <v>0</v>
      </c>
      <c r="F16698">
        <v>20</v>
      </c>
    </row>
    <row r="16699" spans="1:6" hidden="1">
      <c r="A16699">
        <v>2016</v>
      </c>
      <c r="B16699" t="s">
        <v>90</v>
      </c>
      <c r="C16699" t="s">
        <v>7</v>
      </c>
      <c r="D16699" t="s">
        <v>9</v>
      </c>
      <c r="E16699">
        <v>0</v>
      </c>
      <c r="F16699">
        <v>20</v>
      </c>
    </row>
    <row r="16700" spans="1:6" hidden="1">
      <c r="A16700">
        <v>2016</v>
      </c>
      <c r="B16700" t="s">
        <v>90</v>
      </c>
      <c r="C16700" t="s">
        <v>10</v>
      </c>
      <c r="D16700" t="s">
        <v>11</v>
      </c>
      <c r="E16700">
        <v>1597732</v>
      </c>
    </row>
    <row r="16701" spans="1:6" hidden="1">
      <c r="A16701">
        <v>2016</v>
      </c>
      <c r="B16701" t="s">
        <v>90</v>
      </c>
      <c r="C16701" t="s">
        <v>10</v>
      </c>
      <c r="D16701" t="s">
        <v>91</v>
      </c>
      <c r="E16701">
        <v>14564782</v>
      </c>
    </row>
    <row r="16702" spans="1:6" hidden="1">
      <c r="A16702">
        <v>2016</v>
      </c>
      <c r="B16702" t="s">
        <v>90</v>
      </c>
      <c r="C16702" t="s">
        <v>10</v>
      </c>
      <c r="D16702" t="s">
        <v>92</v>
      </c>
      <c r="E16702">
        <v>11701669</v>
      </c>
    </row>
    <row r="16703" spans="1:6" hidden="1">
      <c r="A16703">
        <v>2016</v>
      </c>
      <c r="B16703" t="s">
        <v>90</v>
      </c>
      <c r="C16703" t="s">
        <v>10</v>
      </c>
      <c r="D16703" t="s">
        <v>14</v>
      </c>
      <c r="E16703">
        <v>6281758</v>
      </c>
    </row>
    <row r="16704" spans="1:6" hidden="1">
      <c r="A16704">
        <v>2016</v>
      </c>
      <c r="B16704" t="s">
        <v>90</v>
      </c>
      <c r="C16704" t="s">
        <v>10</v>
      </c>
      <c r="D16704" t="s">
        <v>17</v>
      </c>
      <c r="E16704">
        <v>6682597</v>
      </c>
    </row>
    <row r="16705" spans="1:5" hidden="1">
      <c r="A16705">
        <v>2016</v>
      </c>
      <c r="B16705" t="s">
        <v>90</v>
      </c>
      <c r="C16705" t="s">
        <v>10</v>
      </c>
      <c r="D16705" t="s">
        <v>18</v>
      </c>
      <c r="E16705">
        <v>4826834</v>
      </c>
    </row>
    <row r="16706" spans="1:5" hidden="1">
      <c r="A16706">
        <v>2016</v>
      </c>
      <c r="B16706" t="s">
        <v>90</v>
      </c>
      <c r="C16706" t="s">
        <v>10</v>
      </c>
      <c r="D16706" t="s">
        <v>19</v>
      </c>
      <c r="E16706">
        <v>4328907</v>
      </c>
    </row>
    <row r="16707" spans="1:5" hidden="1">
      <c r="A16707">
        <v>2016</v>
      </c>
      <c r="B16707" t="s">
        <v>90</v>
      </c>
      <c r="C16707" t="s">
        <v>10</v>
      </c>
      <c r="D16707" t="s">
        <v>21</v>
      </c>
      <c r="E16707">
        <v>4328907</v>
      </c>
    </row>
    <row r="16708" spans="1:5" hidden="1">
      <c r="A16708">
        <v>2016</v>
      </c>
      <c r="B16708" t="s">
        <v>90</v>
      </c>
      <c r="C16708" t="s">
        <v>10</v>
      </c>
      <c r="D16708" t="s">
        <v>22</v>
      </c>
      <c r="E16708">
        <v>962174</v>
      </c>
    </row>
    <row r="16709" spans="1:5" hidden="1">
      <c r="A16709">
        <v>2016</v>
      </c>
      <c r="B16709" t="s">
        <v>90</v>
      </c>
      <c r="C16709" t="s">
        <v>23</v>
      </c>
      <c r="D16709" t="s">
        <v>24</v>
      </c>
      <c r="E16709">
        <v>8261379</v>
      </c>
    </row>
    <row r="16710" spans="1:5" hidden="1">
      <c r="A16710">
        <v>2016</v>
      </c>
      <c r="B16710" t="s">
        <v>90</v>
      </c>
      <c r="C16710" t="s">
        <v>23</v>
      </c>
      <c r="D16710" t="s">
        <v>25</v>
      </c>
      <c r="E16710">
        <v>6986985</v>
      </c>
    </row>
    <row r="16711" spans="1:5" hidden="1">
      <c r="A16711">
        <v>2016</v>
      </c>
      <c r="B16711" t="s">
        <v>90</v>
      </c>
      <c r="C16711" t="s">
        <v>23</v>
      </c>
      <c r="D16711" t="s">
        <v>26</v>
      </c>
      <c r="E16711">
        <v>1274394</v>
      </c>
    </row>
    <row r="16712" spans="1:5" hidden="1">
      <c r="A16712">
        <v>2016</v>
      </c>
      <c r="B16712" t="s">
        <v>90</v>
      </c>
      <c r="C16712" t="s">
        <v>23</v>
      </c>
      <c r="D16712" t="s">
        <v>27</v>
      </c>
      <c r="E16712">
        <v>294916</v>
      </c>
    </row>
    <row r="16713" spans="1:5" hidden="1">
      <c r="A16713">
        <v>2016</v>
      </c>
      <c r="B16713" t="s">
        <v>90</v>
      </c>
      <c r="C16713" t="s">
        <v>23</v>
      </c>
      <c r="D16713" t="s">
        <v>29</v>
      </c>
      <c r="E16713">
        <v>294916</v>
      </c>
    </row>
    <row r="16714" spans="1:5" hidden="1">
      <c r="A16714">
        <v>2016</v>
      </c>
      <c r="B16714" t="s">
        <v>90</v>
      </c>
      <c r="C16714" t="s">
        <v>23</v>
      </c>
      <c r="D16714" t="s">
        <v>33</v>
      </c>
      <c r="E16714">
        <v>2268571</v>
      </c>
    </row>
    <row r="16715" spans="1:5" hidden="1">
      <c r="A16715">
        <v>2016</v>
      </c>
      <c r="B16715" t="s">
        <v>90</v>
      </c>
      <c r="C16715" t="s">
        <v>23</v>
      </c>
      <c r="D16715" t="s">
        <v>34</v>
      </c>
      <c r="E16715">
        <v>352688</v>
      </c>
    </row>
    <row r="16716" spans="1:5" hidden="1">
      <c r="A16716">
        <v>2016</v>
      </c>
      <c r="B16716" t="s">
        <v>90</v>
      </c>
      <c r="C16716" t="s">
        <v>23</v>
      </c>
      <c r="D16716" t="s">
        <v>35</v>
      </c>
      <c r="E16716">
        <v>497729</v>
      </c>
    </row>
    <row r="16717" spans="1:5" hidden="1">
      <c r="A16717">
        <v>2016</v>
      </c>
      <c r="B16717" t="s">
        <v>90</v>
      </c>
      <c r="C16717" t="s">
        <v>23</v>
      </c>
      <c r="D16717" t="s">
        <v>36</v>
      </c>
      <c r="E16717">
        <v>1650865</v>
      </c>
    </row>
    <row r="16718" spans="1:5" hidden="1">
      <c r="A16718">
        <v>2016</v>
      </c>
      <c r="B16718" t="s">
        <v>90</v>
      </c>
      <c r="C16718" t="s">
        <v>23</v>
      </c>
      <c r="D16718" t="s">
        <v>37</v>
      </c>
      <c r="E16718">
        <v>965192</v>
      </c>
    </row>
    <row r="16719" spans="1:5" hidden="1">
      <c r="A16719">
        <v>2016</v>
      </c>
      <c r="B16719" t="s">
        <v>90</v>
      </c>
      <c r="C16719" t="s">
        <v>23</v>
      </c>
      <c r="D16719" t="s">
        <v>38</v>
      </c>
      <c r="E16719">
        <v>685673</v>
      </c>
    </row>
    <row r="16720" spans="1:5" hidden="1">
      <c r="A16720">
        <v>2016</v>
      </c>
      <c r="B16720" t="s">
        <v>90</v>
      </c>
      <c r="C16720" t="s">
        <v>23</v>
      </c>
      <c r="D16720" t="s">
        <v>39</v>
      </c>
      <c r="E16720">
        <v>204897</v>
      </c>
    </row>
    <row r="16721" spans="1:5" hidden="1">
      <c r="A16721">
        <v>2016</v>
      </c>
      <c r="B16721" t="s">
        <v>90</v>
      </c>
      <c r="C16721" t="s">
        <v>23</v>
      </c>
      <c r="D16721" t="s">
        <v>93</v>
      </c>
      <c r="E16721">
        <v>154751</v>
      </c>
    </row>
    <row r="16722" spans="1:5" hidden="1">
      <c r="A16722">
        <v>2016</v>
      </c>
      <c r="B16722" t="s">
        <v>90</v>
      </c>
      <c r="C16722" t="s">
        <v>23</v>
      </c>
      <c r="D16722" t="s">
        <v>94</v>
      </c>
      <c r="E16722">
        <v>50146</v>
      </c>
    </row>
    <row r="16723" spans="1:5" hidden="1">
      <c r="A16723">
        <v>2016</v>
      </c>
      <c r="B16723" t="s">
        <v>90</v>
      </c>
      <c r="C16723" t="s">
        <v>23</v>
      </c>
      <c r="D16723" t="s">
        <v>95</v>
      </c>
      <c r="E16723">
        <v>121385</v>
      </c>
    </row>
    <row r="16724" spans="1:5" hidden="1">
      <c r="A16724">
        <v>2016</v>
      </c>
      <c r="B16724" t="s">
        <v>90</v>
      </c>
      <c r="C16724" t="s">
        <v>23</v>
      </c>
      <c r="D16724" t="s">
        <v>96</v>
      </c>
      <c r="E16724">
        <v>83512</v>
      </c>
    </row>
    <row r="16725" spans="1:5" hidden="1">
      <c r="A16725">
        <v>2016</v>
      </c>
      <c r="B16725" t="s">
        <v>90</v>
      </c>
      <c r="C16725" t="s">
        <v>23</v>
      </c>
      <c r="D16725" t="s">
        <v>40</v>
      </c>
      <c r="E16725">
        <v>0</v>
      </c>
    </row>
    <row r="16726" spans="1:5" hidden="1">
      <c r="A16726">
        <v>2016</v>
      </c>
      <c r="B16726" t="s">
        <v>90</v>
      </c>
      <c r="C16726" t="s">
        <v>23</v>
      </c>
      <c r="D16726" t="s">
        <v>41</v>
      </c>
      <c r="E16726">
        <v>0</v>
      </c>
    </row>
    <row r="16727" spans="1:5" hidden="1">
      <c r="A16727">
        <v>2016</v>
      </c>
      <c r="B16727" t="s">
        <v>90</v>
      </c>
      <c r="C16727" t="s">
        <v>23</v>
      </c>
      <c r="D16727" t="s">
        <v>42</v>
      </c>
      <c r="E16727">
        <v>0</v>
      </c>
    </row>
    <row r="16728" spans="1:5" hidden="1">
      <c r="A16728">
        <v>2016</v>
      </c>
      <c r="B16728" t="s">
        <v>90</v>
      </c>
      <c r="C16728" t="s">
        <v>23</v>
      </c>
      <c r="D16728" t="s">
        <v>43</v>
      </c>
      <c r="E16728">
        <v>0</v>
      </c>
    </row>
    <row r="16729" spans="1:5" hidden="1">
      <c r="A16729">
        <v>2016</v>
      </c>
      <c r="B16729" t="s">
        <v>90</v>
      </c>
      <c r="C16729" t="s">
        <v>23</v>
      </c>
      <c r="D16729" t="s">
        <v>44</v>
      </c>
      <c r="E16729">
        <v>60121</v>
      </c>
    </row>
    <row r="16730" spans="1:5" hidden="1">
      <c r="A16730">
        <v>2016</v>
      </c>
      <c r="B16730" t="s">
        <v>90</v>
      </c>
      <c r="C16730" t="s">
        <v>23</v>
      </c>
      <c r="D16730" t="s">
        <v>45</v>
      </c>
      <c r="E16730">
        <v>398992</v>
      </c>
    </row>
    <row r="16731" spans="1:5" hidden="1">
      <c r="A16731">
        <v>2016</v>
      </c>
      <c r="B16731" t="s">
        <v>90</v>
      </c>
      <c r="C16731" t="s">
        <v>23</v>
      </c>
      <c r="D16731" t="s">
        <v>46</v>
      </c>
      <c r="E16731">
        <v>398992</v>
      </c>
    </row>
    <row r="16732" spans="1:5" hidden="1">
      <c r="A16732">
        <v>2016</v>
      </c>
      <c r="B16732" t="s">
        <v>90</v>
      </c>
      <c r="C16732" t="s">
        <v>23</v>
      </c>
      <c r="D16732" t="s">
        <v>47</v>
      </c>
      <c r="E16732">
        <v>0</v>
      </c>
    </row>
    <row r="16733" spans="1:5" hidden="1">
      <c r="A16733">
        <v>2016</v>
      </c>
      <c r="B16733" t="s">
        <v>90</v>
      </c>
      <c r="C16733" t="s">
        <v>23</v>
      </c>
      <c r="D16733" t="s">
        <v>48</v>
      </c>
      <c r="E16733">
        <v>96316</v>
      </c>
    </row>
    <row r="16734" spans="1:5" hidden="1">
      <c r="A16734">
        <v>2016</v>
      </c>
      <c r="B16734" t="s">
        <v>90</v>
      </c>
      <c r="C16734" t="s">
        <v>23</v>
      </c>
      <c r="D16734" t="s">
        <v>55</v>
      </c>
      <c r="E16734">
        <v>96316</v>
      </c>
    </row>
    <row r="16735" spans="1:5" hidden="1">
      <c r="A16735">
        <v>2016</v>
      </c>
      <c r="B16735" t="s">
        <v>90</v>
      </c>
      <c r="C16735" t="s">
        <v>23</v>
      </c>
      <c r="D16735" t="s">
        <v>59</v>
      </c>
      <c r="E16735">
        <v>307478</v>
      </c>
    </row>
    <row r="16736" spans="1:5" hidden="1">
      <c r="A16736">
        <v>2016</v>
      </c>
      <c r="B16736" t="s">
        <v>90</v>
      </c>
      <c r="C16736" t="s">
        <v>23</v>
      </c>
      <c r="D16736" t="s">
        <v>60</v>
      </c>
      <c r="E16736">
        <v>75514</v>
      </c>
    </row>
    <row r="16737" spans="1:5" hidden="1">
      <c r="A16737">
        <v>2016</v>
      </c>
      <c r="B16737" t="s">
        <v>90</v>
      </c>
      <c r="C16737" t="s">
        <v>23</v>
      </c>
      <c r="D16737" t="s">
        <v>64</v>
      </c>
      <c r="E16737">
        <v>231964</v>
      </c>
    </row>
    <row r="16738" spans="1:5" hidden="1">
      <c r="A16738">
        <v>2016</v>
      </c>
      <c r="B16738" t="s">
        <v>90</v>
      </c>
      <c r="C16738" t="s">
        <v>23</v>
      </c>
      <c r="D16738" t="s">
        <v>66</v>
      </c>
      <c r="E16738">
        <v>0</v>
      </c>
    </row>
    <row r="16739" spans="1:5" hidden="1">
      <c r="A16739">
        <v>2016</v>
      </c>
      <c r="B16739" t="s">
        <v>90</v>
      </c>
      <c r="C16739" t="s">
        <v>23</v>
      </c>
      <c r="D16739" t="s">
        <v>67</v>
      </c>
      <c r="E16739">
        <v>15732</v>
      </c>
    </row>
    <row r="16740" spans="1:5" hidden="1">
      <c r="A16740">
        <v>2016</v>
      </c>
      <c r="B16740" t="s">
        <v>90</v>
      </c>
      <c r="C16740" t="s">
        <v>23</v>
      </c>
      <c r="D16740" t="s">
        <v>68</v>
      </c>
      <c r="E16740">
        <v>10882</v>
      </c>
    </row>
    <row r="16741" spans="1:5" hidden="1">
      <c r="A16741">
        <v>2016</v>
      </c>
      <c r="B16741" t="s">
        <v>90</v>
      </c>
      <c r="C16741" t="s">
        <v>23</v>
      </c>
      <c r="D16741" t="s">
        <v>70</v>
      </c>
      <c r="E16741">
        <v>4850</v>
      </c>
    </row>
    <row r="16742" spans="1:5" hidden="1">
      <c r="A16742">
        <v>2016</v>
      </c>
      <c r="B16742" t="s">
        <v>90</v>
      </c>
      <c r="C16742" t="s">
        <v>23</v>
      </c>
      <c r="D16742" t="s">
        <v>71</v>
      </c>
      <c r="E16742">
        <v>-10794</v>
      </c>
    </row>
    <row r="16743" spans="1:5" hidden="1">
      <c r="A16743">
        <v>2016</v>
      </c>
      <c r="B16743" t="s">
        <v>90</v>
      </c>
      <c r="C16743" t="s">
        <v>23</v>
      </c>
      <c r="D16743" t="s">
        <v>72</v>
      </c>
      <c r="E16743">
        <v>19696569</v>
      </c>
    </row>
    <row r="16744" spans="1:5" hidden="1">
      <c r="A16744">
        <v>2016</v>
      </c>
      <c r="B16744" t="s">
        <v>90</v>
      </c>
      <c r="C16744" t="s">
        <v>23</v>
      </c>
      <c r="D16744" t="s">
        <v>76</v>
      </c>
      <c r="E16744">
        <v>3509466</v>
      </c>
    </row>
    <row r="16745" spans="1:5" hidden="1">
      <c r="A16745">
        <v>2016</v>
      </c>
      <c r="B16745" t="s">
        <v>90</v>
      </c>
      <c r="C16745" t="s">
        <v>23</v>
      </c>
      <c r="D16745" t="s">
        <v>77</v>
      </c>
      <c r="E16745">
        <v>2863113</v>
      </c>
    </row>
    <row r="16746" spans="1:5" hidden="1">
      <c r="A16746">
        <v>2016</v>
      </c>
      <c r="B16746" t="s">
        <v>90</v>
      </c>
      <c r="C16746" t="s">
        <v>23</v>
      </c>
      <c r="D16746" t="s">
        <v>78</v>
      </c>
      <c r="E16746">
        <v>3153589</v>
      </c>
    </row>
    <row r="16747" spans="1:5" hidden="1">
      <c r="A16747">
        <v>2016</v>
      </c>
      <c r="B16747" t="s">
        <v>90</v>
      </c>
      <c r="C16747" t="s">
        <v>23</v>
      </c>
      <c r="D16747" t="s">
        <v>79</v>
      </c>
      <c r="E16747">
        <v>355877</v>
      </c>
    </row>
    <row r="16748" spans="1:5" hidden="1">
      <c r="A16748">
        <v>2016</v>
      </c>
      <c r="B16748" t="s">
        <v>90</v>
      </c>
      <c r="C16748" t="s">
        <v>23</v>
      </c>
      <c r="D16748" t="s">
        <v>80</v>
      </c>
      <c r="E16748">
        <v>0</v>
      </c>
    </row>
    <row r="16749" spans="1:5" hidden="1">
      <c r="A16749">
        <v>2016</v>
      </c>
      <c r="B16749" t="s">
        <v>90</v>
      </c>
      <c r="C16749" t="s">
        <v>81</v>
      </c>
      <c r="D16749" t="s">
        <v>30</v>
      </c>
      <c r="E16749">
        <v>273271</v>
      </c>
    </row>
    <row r="16750" spans="1:5" hidden="1">
      <c r="A16750">
        <v>2016</v>
      </c>
      <c r="B16750" t="s">
        <v>90</v>
      </c>
      <c r="C16750" t="s">
        <v>81</v>
      </c>
      <c r="D16750" t="s">
        <v>32</v>
      </c>
      <c r="E16750">
        <v>273271</v>
      </c>
    </row>
    <row r="16751" spans="1:5" hidden="1">
      <c r="A16751">
        <v>2016</v>
      </c>
      <c r="B16751" t="s">
        <v>90</v>
      </c>
      <c r="C16751" t="s">
        <v>81</v>
      </c>
      <c r="D16751" t="s">
        <v>33</v>
      </c>
      <c r="E16751">
        <v>813648</v>
      </c>
    </row>
    <row r="16752" spans="1:5" hidden="1">
      <c r="A16752">
        <v>2016</v>
      </c>
      <c r="B16752" t="s">
        <v>90</v>
      </c>
      <c r="C16752" t="s">
        <v>81</v>
      </c>
      <c r="D16752" t="s">
        <v>34</v>
      </c>
      <c r="E16752">
        <v>548693</v>
      </c>
    </row>
    <row r="16753" spans="1:5" hidden="1">
      <c r="A16753">
        <v>2016</v>
      </c>
      <c r="B16753" t="s">
        <v>90</v>
      </c>
      <c r="C16753" t="s">
        <v>81</v>
      </c>
      <c r="D16753" t="s">
        <v>35</v>
      </c>
      <c r="E16753">
        <v>497747</v>
      </c>
    </row>
    <row r="16754" spans="1:5" hidden="1">
      <c r="A16754">
        <v>2016</v>
      </c>
      <c r="B16754" t="s">
        <v>90</v>
      </c>
      <c r="C16754" t="s">
        <v>81</v>
      </c>
      <c r="D16754" t="s">
        <v>36</v>
      </c>
      <c r="E16754">
        <v>239698</v>
      </c>
    </row>
    <row r="16755" spans="1:5" hidden="1">
      <c r="A16755">
        <v>2016</v>
      </c>
      <c r="B16755" t="s">
        <v>90</v>
      </c>
      <c r="C16755" t="s">
        <v>81</v>
      </c>
      <c r="D16755" t="s">
        <v>37</v>
      </c>
      <c r="E16755">
        <v>239698</v>
      </c>
    </row>
    <row r="16756" spans="1:5" hidden="1">
      <c r="A16756">
        <v>2016</v>
      </c>
      <c r="B16756" t="s">
        <v>90</v>
      </c>
      <c r="C16756" t="s">
        <v>81</v>
      </c>
      <c r="D16756" t="s">
        <v>38</v>
      </c>
      <c r="E16756">
        <v>0</v>
      </c>
    </row>
    <row r="16757" spans="1:5" hidden="1">
      <c r="A16757">
        <v>2016</v>
      </c>
      <c r="B16757" t="s">
        <v>90</v>
      </c>
      <c r="C16757" t="s">
        <v>81</v>
      </c>
      <c r="D16757" t="s">
        <v>39</v>
      </c>
      <c r="E16757">
        <v>2161</v>
      </c>
    </row>
    <row r="16758" spans="1:5" hidden="1">
      <c r="A16758">
        <v>2016</v>
      </c>
      <c r="B16758" t="s">
        <v>90</v>
      </c>
      <c r="C16758" t="s">
        <v>81</v>
      </c>
      <c r="D16758" t="s">
        <v>93</v>
      </c>
      <c r="E16758">
        <v>2842</v>
      </c>
    </row>
    <row r="16759" spans="1:5" hidden="1">
      <c r="A16759">
        <v>2016</v>
      </c>
      <c r="B16759" t="s">
        <v>90</v>
      </c>
      <c r="C16759" t="s">
        <v>81</v>
      </c>
      <c r="D16759" t="s">
        <v>94</v>
      </c>
      <c r="E16759">
        <v>-682</v>
      </c>
    </row>
    <row r="16760" spans="1:5" hidden="1">
      <c r="A16760">
        <v>2016</v>
      </c>
      <c r="B16760" t="s">
        <v>90</v>
      </c>
      <c r="C16760" t="s">
        <v>81</v>
      </c>
      <c r="D16760" t="s">
        <v>95</v>
      </c>
      <c r="E16760">
        <v>2042</v>
      </c>
    </row>
    <row r="16761" spans="1:5" hidden="1">
      <c r="A16761">
        <v>2016</v>
      </c>
      <c r="B16761" t="s">
        <v>90</v>
      </c>
      <c r="C16761" t="s">
        <v>81</v>
      </c>
      <c r="D16761" t="s">
        <v>96</v>
      </c>
      <c r="E16761">
        <v>119</v>
      </c>
    </row>
    <row r="16762" spans="1:5" hidden="1">
      <c r="A16762">
        <v>2016</v>
      </c>
      <c r="B16762" t="s">
        <v>90</v>
      </c>
      <c r="C16762" t="s">
        <v>81</v>
      </c>
      <c r="D16762" t="s">
        <v>40</v>
      </c>
      <c r="E16762">
        <v>23096</v>
      </c>
    </row>
    <row r="16763" spans="1:5" hidden="1">
      <c r="A16763">
        <v>2016</v>
      </c>
      <c r="B16763" t="s">
        <v>90</v>
      </c>
      <c r="C16763" t="s">
        <v>81</v>
      </c>
      <c r="D16763" t="s">
        <v>41</v>
      </c>
      <c r="E16763">
        <v>1371</v>
      </c>
    </row>
    <row r="16764" spans="1:5" hidden="1">
      <c r="A16764">
        <v>2016</v>
      </c>
      <c r="B16764" t="s">
        <v>90</v>
      </c>
      <c r="C16764" t="s">
        <v>81</v>
      </c>
      <c r="D16764" t="s">
        <v>42</v>
      </c>
      <c r="E16764">
        <v>0</v>
      </c>
    </row>
    <row r="16765" spans="1:5" hidden="1">
      <c r="A16765">
        <v>2016</v>
      </c>
      <c r="B16765" t="s">
        <v>90</v>
      </c>
      <c r="C16765" t="s">
        <v>81</v>
      </c>
      <c r="D16765" t="s">
        <v>43</v>
      </c>
      <c r="E16765">
        <v>21725</v>
      </c>
    </row>
    <row r="16766" spans="1:5" hidden="1">
      <c r="A16766">
        <v>2016</v>
      </c>
      <c r="B16766" t="s">
        <v>90</v>
      </c>
      <c r="C16766" t="s">
        <v>81</v>
      </c>
      <c r="D16766" t="s">
        <v>44</v>
      </c>
      <c r="E16766">
        <v>0</v>
      </c>
    </row>
    <row r="16767" spans="1:5" hidden="1">
      <c r="A16767">
        <v>2016</v>
      </c>
      <c r="B16767" t="s">
        <v>90</v>
      </c>
      <c r="C16767" t="s">
        <v>81</v>
      </c>
      <c r="D16767" t="s">
        <v>48</v>
      </c>
      <c r="E16767">
        <v>73827</v>
      </c>
    </row>
    <row r="16768" spans="1:5" hidden="1">
      <c r="A16768">
        <v>2016</v>
      </c>
      <c r="B16768" t="s">
        <v>90</v>
      </c>
      <c r="C16768" t="s">
        <v>81</v>
      </c>
      <c r="D16768" t="s">
        <v>49</v>
      </c>
      <c r="E16768">
        <v>73827</v>
      </c>
    </row>
    <row r="16769" spans="1:5" hidden="1">
      <c r="A16769">
        <v>2016</v>
      </c>
      <c r="B16769" t="s">
        <v>90</v>
      </c>
      <c r="C16769" t="s">
        <v>81</v>
      </c>
      <c r="D16769" t="s">
        <v>50</v>
      </c>
      <c r="E16769">
        <v>0</v>
      </c>
    </row>
    <row r="16770" spans="1:5" hidden="1">
      <c r="A16770">
        <v>2016</v>
      </c>
      <c r="B16770" t="s">
        <v>90</v>
      </c>
      <c r="C16770" t="s">
        <v>81</v>
      </c>
      <c r="D16770" t="s">
        <v>51</v>
      </c>
      <c r="E16770">
        <v>73827</v>
      </c>
    </row>
    <row r="16771" spans="1:5" hidden="1">
      <c r="A16771">
        <v>2016</v>
      </c>
      <c r="B16771" t="s">
        <v>90</v>
      </c>
      <c r="C16771" t="s">
        <v>81</v>
      </c>
      <c r="D16771" t="s">
        <v>52</v>
      </c>
      <c r="E16771">
        <v>0</v>
      </c>
    </row>
    <row r="16772" spans="1:5" hidden="1">
      <c r="A16772">
        <v>2016</v>
      </c>
      <c r="B16772" t="s">
        <v>90</v>
      </c>
      <c r="C16772" t="s">
        <v>81</v>
      </c>
      <c r="D16772" t="s">
        <v>53</v>
      </c>
      <c r="E16772">
        <v>0</v>
      </c>
    </row>
    <row r="16773" spans="1:5" hidden="1">
      <c r="A16773">
        <v>2016</v>
      </c>
      <c r="B16773" t="s">
        <v>90</v>
      </c>
      <c r="C16773" t="s">
        <v>81</v>
      </c>
      <c r="D16773" t="s">
        <v>54</v>
      </c>
      <c r="E16773">
        <v>0</v>
      </c>
    </row>
    <row r="16774" spans="1:5" hidden="1">
      <c r="A16774">
        <v>2016</v>
      </c>
      <c r="B16774" t="s">
        <v>90</v>
      </c>
      <c r="C16774" t="s">
        <v>81</v>
      </c>
      <c r="D16774" t="s">
        <v>59</v>
      </c>
      <c r="E16774">
        <v>231031</v>
      </c>
    </row>
    <row r="16775" spans="1:5" hidden="1">
      <c r="A16775">
        <v>2016</v>
      </c>
      <c r="B16775" t="s">
        <v>90</v>
      </c>
      <c r="C16775" t="s">
        <v>81</v>
      </c>
      <c r="D16775" t="s">
        <v>61</v>
      </c>
      <c r="E16775">
        <v>144869</v>
      </c>
    </row>
    <row r="16776" spans="1:5" hidden="1">
      <c r="A16776">
        <v>2016</v>
      </c>
      <c r="B16776" t="s">
        <v>90</v>
      </c>
      <c r="C16776" t="s">
        <v>81</v>
      </c>
      <c r="D16776" t="s">
        <v>64</v>
      </c>
      <c r="E16776">
        <v>86163</v>
      </c>
    </row>
    <row r="16777" spans="1:5" hidden="1">
      <c r="A16777">
        <v>2016</v>
      </c>
      <c r="B16777" t="s">
        <v>90</v>
      </c>
      <c r="C16777" t="s">
        <v>81</v>
      </c>
      <c r="D16777" t="s">
        <v>67</v>
      </c>
      <c r="E16777">
        <v>147670</v>
      </c>
    </row>
    <row r="16778" spans="1:5" hidden="1">
      <c r="A16778">
        <v>2016</v>
      </c>
      <c r="B16778" t="s">
        <v>90</v>
      </c>
      <c r="C16778" t="s">
        <v>81</v>
      </c>
      <c r="D16778" t="s">
        <v>69</v>
      </c>
      <c r="E16778">
        <v>131016</v>
      </c>
    </row>
    <row r="16779" spans="1:5" hidden="1">
      <c r="A16779">
        <v>2016</v>
      </c>
      <c r="B16779" t="s">
        <v>90</v>
      </c>
      <c r="C16779" t="s">
        <v>81</v>
      </c>
      <c r="D16779" t="s">
        <v>70</v>
      </c>
      <c r="E16779">
        <v>16654</v>
      </c>
    </row>
    <row r="16780" spans="1:5" hidden="1">
      <c r="A16780">
        <v>2016</v>
      </c>
      <c r="B16780" t="s">
        <v>90</v>
      </c>
      <c r="C16780" t="s">
        <v>81</v>
      </c>
      <c r="D16780" t="s">
        <v>86</v>
      </c>
      <c r="E16780">
        <v>34261351</v>
      </c>
    </row>
    <row r="16781" spans="1:5" hidden="1">
      <c r="A16781">
        <v>2016</v>
      </c>
      <c r="B16781" t="s">
        <v>90</v>
      </c>
      <c r="C16781" t="s">
        <v>81</v>
      </c>
      <c r="D16781" t="s">
        <v>87</v>
      </c>
      <c r="E16781">
        <v>34086833</v>
      </c>
    </row>
    <row r="16782" spans="1:5" hidden="1">
      <c r="A16782">
        <v>2016</v>
      </c>
      <c r="B16782" t="s">
        <v>90</v>
      </c>
      <c r="C16782" t="s">
        <v>81</v>
      </c>
      <c r="D16782" t="s">
        <v>88</v>
      </c>
      <c r="E16782">
        <v>174517</v>
      </c>
    </row>
    <row r="16783" spans="1:5" hidden="1">
      <c r="A16783">
        <v>2016</v>
      </c>
      <c r="B16783" t="s">
        <v>90</v>
      </c>
      <c r="C16783" t="s">
        <v>81</v>
      </c>
      <c r="D16783" t="s">
        <v>77</v>
      </c>
      <c r="E16783">
        <v>2863113</v>
      </c>
    </row>
    <row r="16784" spans="1:5" hidden="1">
      <c r="A16784">
        <v>2016</v>
      </c>
      <c r="B16784" t="s">
        <v>97</v>
      </c>
      <c r="C16784" t="s">
        <v>7</v>
      </c>
      <c r="D16784" t="s">
        <v>263</v>
      </c>
      <c r="E16784">
        <v>-155283</v>
      </c>
    </row>
    <row r="16785" spans="1:6" hidden="1">
      <c r="A16785">
        <v>2016</v>
      </c>
      <c r="B16785" t="s">
        <v>97</v>
      </c>
      <c r="C16785" t="s">
        <v>7</v>
      </c>
      <c r="D16785" t="s">
        <v>8</v>
      </c>
      <c r="E16785">
        <v>0</v>
      </c>
      <c r="F16785">
        <v>20</v>
      </c>
    </row>
    <row r="16786" spans="1:6" hidden="1">
      <c r="A16786">
        <v>2016</v>
      </c>
      <c r="B16786" t="s">
        <v>97</v>
      </c>
      <c r="C16786" t="s">
        <v>7</v>
      </c>
      <c r="D16786" t="s">
        <v>9</v>
      </c>
      <c r="E16786">
        <v>0</v>
      </c>
      <c r="F16786">
        <v>20</v>
      </c>
    </row>
    <row r="16787" spans="1:6" hidden="1">
      <c r="A16787">
        <v>2016</v>
      </c>
      <c r="B16787" t="s">
        <v>97</v>
      </c>
      <c r="C16787" t="s">
        <v>10</v>
      </c>
      <c r="D16787" t="s">
        <v>11</v>
      </c>
      <c r="E16787">
        <v>-143278</v>
      </c>
    </row>
    <row r="16788" spans="1:6" hidden="1">
      <c r="A16788">
        <v>2016</v>
      </c>
      <c r="B16788" t="s">
        <v>97</v>
      </c>
      <c r="C16788" t="s">
        <v>10</v>
      </c>
      <c r="D16788" t="s">
        <v>91</v>
      </c>
      <c r="E16788">
        <v>1048988</v>
      </c>
    </row>
    <row r="16789" spans="1:6" hidden="1">
      <c r="A16789">
        <v>2016</v>
      </c>
      <c r="B16789" t="s">
        <v>97</v>
      </c>
      <c r="C16789" t="s">
        <v>10</v>
      </c>
      <c r="D16789" t="s">
        <v>92</v>
      </c>
      <c r="E16789">
        <v>958926</v>
      </c>
    </row>
    <row r="16790" spans="1:6" hidden="1">
      <c r="A16790">
        <v>2016</v>
      </c>
      <c r="B16790" t="s">
        <v>97</v>
      </c>
      <c r="C16790" t="s">
        <v>10</v>
      </c>
      <c r="D16790" t="s">
        <v>14</v>
      </c>
      <c r="E16790">
        <v>540191</v>
      </c>
    </row>
    <row r="16791" spans="1:6" hidden="1">
      <c r="A16791">
        <v>2016</v>
      </c>
      <c r="B16791" t="s">
        <v>97</v>
      </c>
      <c r="C16791" t="s">
        <v>10</v>
      </c>
      <c r="D16791" t="s">
        <v>17</v>
      </c>
      <c r="E16791">
        <v>757493</v>
      </c>
    </row>
    <row r="16792" spans="1:6" hidden="1">
      <c r="A16792">
        <v>2016</v>
      </c>
      <c r="B16792" t="s">
        <v>97</v>
      </c>
      <c r="C16792" t="s">
        <v>10</v>
      </c>
      <c r="D16792" t="s">
        <v>18</v>
      </c>
      <c r="E16792">
        <v>149489</v>
      </c>
    </row>
    <row r="16793" spans="1:6" hidden="1">
      <c r="A16793">
        <v>2016</v>
      </c>
      <c r="B16793" t="s">
        <v>97</v>
      </c>
      <c r="C16793" t="s">
        <v>10</v>
      </c>
      <c r="D16793" t="s">
        <v>19</v>
      </c>
      <c r="E16793">
        <v>365611</v>
      </c>
    </row>
    <row r="16794" spans="1:6" hidden="1">
      <c r="A16794">
        <v>2016</v>
      </c>
      <c r="B16794" t="s">
        <v>97</v>
      </c>
      <c r="C16794" t="s">
        <v>10</v>
      </c>
      <c r="D16794" t="s">
        <v>21</v>
      </c>
      <c r="E16794">
        <v>-51849</v>
      </c>
    </row>
    <row r="16795" spans="1:6" hidden="1">
      <c r="A16795">
        <v>2016</v>
      </c>
      <c r="B16795" t="s">
        <v>97</v>
      </c>
      <c r="C16795" t="s">
        <v>10</v>
      </c>
      <c r="D16795" t="s">
        <v>22</v>
      </c>
      <c r="E16795">
        <v>-144283</v>
      </c>
    </row>
    <row r="16796" spans="1:6" hidden="1">
      <c r="A16796">
        <v>2016</v>
      </c>
      <c r="B16796" t="s">
        <v>97</v>
      </c>
      <c r="C16796" t="s">
        <v>23</v>
      </c>
      <c r="D16796" t="s">
        <v>24</v>
      </c>
      <c r="E16796">
        <v>467197</v>
      </c>
    </row>
    <row r="16797" spans="1:6" hidden="1">
      <c r="A16797">
        <v>2016</v>
      </c>
      <c r="B16797" t="s">
        <v>97</v>
      </c>
      <c r="C16797" t="s">
        <v>23</v>
      </c>
      <c r="D16797" t="s">
        <v>25</v>
      </c>
      <c r="E16797">
        <v>370863</v>
      </c>
    </row>
    <row r="16798" spans="1:6" hidden="1">
      <c r="A16798">
        <v>2016</v>
      </c>
      <c r="B16798" t="s">
        <v>97</v>
      </c>
      <c r="C16798" t="s">
        <v>23</v>
      </c>
      <c r="D16798" t="s">
        <v>26</v>
      </c>
      <c r="E16798">
        <v>96334</v>
      </c>
    </row>
    <row r="16799" spans="1:6" hidden="1">
      <c r="A16799">
        <v>2016</v>
      </c>
      <c r="B16799" t="s">
        <v>97</v>
      </c>
      <c r="C16799" t="s">
        <v>23</v>
      </c>
      <c r="D16799" t="s">
        <v>27</v>
      </c>
      <c r="E16799">
        <v>41600</v>
      </c>
    </row>
    <row r="16800" spans="1:6" hidden="1">
      <c r="A16800">
        <v>2016</v>
      </c>
      <c r="B16800" t="s">
        <v>97</v>
      </c>
      <c r="C16800" t="s">
        <v>23</v>
      </c>
      <c r="D16800" t="s">
        <v>29</v>
      </c>
      <c r="E16800">
        <v>41600</v>
      </c>
    </row>
    <row r="16801" spans="1:5" hidden="1">
      <c r="A16801">
        <v>2016</v>
      </c>
      <c r="B16801" t="s">
        <v>97</v>
      </c>
      <c r="C16801" t="s">
        <v>23</v>
      </c>
      <c r="D16801" t="s">
        <v>33</v>
      </c>
      <c r="E16801">
        <v>1064064</v>
      </c>
    </row>
    <row r="16802" spans="1:5" hidden="1">
      <c r="A16802">
        <v>2016</v>
      </c>
      <c r="B16802" t="s">
        <v>97</v>
      </c>
      <c r="C16802" t="s">
        <v>23</v>
      </c>
      <c r="D16802" t="s">
        <v>34</v>
      </c>
      <c r="E16802">
        <v>330862</v>
      </c>
    </row>
    <row r="16803" spans="1:5" hidden="1">
      <c r="A16803">
        <v>2016</v>
      </c>
      <c r="B16803" t="s">
        <v>97</v>
      </c>
      <c r="C16803" t="s">
        <v>23</v>
      </c>
      <c r="D16803" t="s">
        <v>35</v>
      </c>
      <c r="E16803">
        <v>201887</v>
      </c>
    </row>
    <row r="16804" spans="1:5" hidden="1">
      <c r="A16804">
        <v>2016</v>
      </c>
      <c r="B16804" t="s">
        <v>97</v>
      </c>
      <c r="C16804" t="s">
        <v>23</v>
      </c>
      <c r="D16804" t="s">
        <v>36</v>
      </c>
      <c r="E16804">
        <v>331247</v>
      </c>
    </row>
    <row r="16805" spans="1:5" hidden="1">
      <c r="A16805">
        <v>2016</v>
      </c>
      <c r="B16805" t="s">
        <v>97</v>
      </c>
      <c r="C16805" t="s">
        <v>23</v>
      </c>
      <c r="D16805" t="s">
        <v>37</v>
      </c>
      <c r="E16805">
        <v>331247</v>
      </c>
    </row>
    <row r="16806" spans="1:5" hidden="1">
      <c r="A16806">
        <v>2016</v>
      </c>
      <c r="B16806" t="s">
        <v>97</v>
      </c>
      <c r="C16806" t="s">
        <v>23</v>
      </c>
      <c r="D16806" t="s">
        <v>38</v>
      </c>
      <c r="E16806">
        <v>0</v>
      </c>
    </row>
    <row r="16807" spans="1:5" hidden="1">
      <c r="A16807">
        <v>2016</v>
      </c>
      <c r="B16807" t="s">
        <v>97</v>
      </c>
      <c r="C16807" t="s">
        <v>23</v>
      </c>
      <c r="D16807" t="s">
        <v>39</v>
      </c>
      <c r="E16807">
        <v>276757</v>
      </c>
    </row>
    <row r="16808" spans="1:5" hidden="1">
      <c r="A16808">
        <v>2016</v>
      </c>
      <c r="B16808" t="s">
        <v>97</v>
      </c>
      <c r="C16808" t="s">
        <v>23</v>
      </c>
      <c r="D16808" t="s">
        <v>93</v>
      </c>
      <c r="E16808">
        <v>185430</v>
      </c>
    </row>
    <row r="16809" spans="1:5" hidden="1">
      <c r="A16809">
        <v>2016</v>
      </c>
      <c r="B16809" t="s">
        <v>97</v>
      </c>
      <c r="C16809" t="s">
        <v>23</v>
      </c>
      <c r="D16809" t="s">
        <v>94</v>
      </c>
      <c r="E16809">
        <v>91328</v>
      </c>
    </row>
    <row r="16810" spans="1:5" hidden="1">
      <c r="A16810">
        <v>2016</v>
      </c>
      <c r="B16810" t="s">
        <v>97</v>
      </c>
      <c r="C16810" t="s">
        <v>23</v>
      </c>
      <c r="D16810" t="s">
        <v>95</v>
      </c>
      <c r="E16810">
        <v>34586</v>
      </c>
    </row>
    <row r="16811" spans="1:5" hidden="1">
      <c r="A16811">
        <v>2016</v>
      </c>
      <c r="B16811" t="s">
        <v>97</v>
      </c>
      <c r="C16811" t="s">
        <v>23</v>
      </c>
      <c r="D16811" t="s">
        <v>96</v>
      </c>
      <c r="E16811">
        <v>242172</v>
      </c>
    </row>
    <row r="16812" spans="1:5" hidden="1">
      <c r="A16812">
        <v>2016</v>
      </c>
      <c r="B16812" t="s">
        <v>97</v>
      </c>
      <c r="C16812" t="s">
        <v>23</v>
      </c>
      <c r="D16812" t="s">
        <v>40</v>
      </c>
      <c r="E16812">
        <v>125197</v>
      </c>
    </row>
    <row r="16813" spans="1:5" hidden="1">
      <c r="A16813">
        <v>2016</v>
      </c>
      <c r="B16813" t="s">
        <v>97</v>
      </c>
      <c r="C16813" t="s">
        <v>23</v>
      </c>
      <c r="D16813" t="s">
        <v>41</v>
      </c>
      <c r="E16813">
        <v>4161</v>
      </c>
    </row>
    <row r="16814" spans="1:5" hidden="1">
      <c r="A16814">
        <v>2016</v>
      </c>
      <c r="B16814" t="s">
        <v>97</v>
      </c>
      <c r="C16814" t="s">
        <v>23</v>
      </c>
      <c r="D16814" t="s">
        <v>42</v>
      </c>
      <c r="E16814">
        <v>43044</v>
      </c>
    </row>
    <row r="16815" spans="1:5" hidden="1">
      <c r="A16815">
        <v>2016</v>
      </c>
      <c r="B16815" t="s">
        <v>97</v>
      </c>
      <c r="C16815" t="s">
        <v>23</v>
      </c>
      <c r="D16815" t="s">
        <v>43</v>
      </c>
      <c r="E16815">
        <v>77992</v>
      </c>
    </row>
    <row r="16816" spans="1:5" hidden="1">
      <c r="A16816">
        <v>2016</v>
      </c>
      <c r="B16816" t="s">
        <v>97</v>
      </c>
      <c r="C16816" t="s">
        <v>23</v>
      </c>
      <c r="D16816" t="s">
        <v>44</v>
      </c>
      <c r="E16816">
        <v>0</v>
      </c>
    </row>
    <row r="16817" spans="1:5" hidden="1">
      <c r="A16817">
        <v>2016</v>
      </c>
      <c r="B16817" t="s">
        <v>97</v>
      </c>
      <c r="C16817" t="s">
        <v>23</v>
      </c>
      <c r="D16817" t="s">
        <v>45</v>
      </c>
      <c r="E16817">
        <v>69008</v>
      </c>
    </row>
    <row r="16818" spans="1:5" hidden="1">
      <c r="A16818">
        <v>2016</v>
      </c>
      <c r="B16818" t="s">
        <v>97</v>
      </c>
      <c r="C16818" t="s">
        <v>23</v>
      </c>
      <c r="D16818" t="s">
        <v>46</v>
      </c>
      <c r="E16818">
        <v>68656</v>
      </c>
    </row>
    <row r="16819" spans="1:5" hidden="1">
      <c r="A16819">
        <v>2016</v>
      </c>
      <c r="B16819" t="s">
        <v>97</v>
      </c>
      <c r="C16819" t="s">
        <v>23</v>
      </c>
      <c r="D16819" t="s">
        <v>47</v>
      </c>
      <c r="E16819">
        <v>352</v>
      </c>
    </row>
    <row r="16820" spans="1:5" hidden="1">
      <c r="A16820">
        <v>2016</v>
      </c>
      <c r="B16820" t="s">
        <v>97</v>
      </c>
      <c r="C16820" t="s">
        <v>23</v>
      </c>
      <c r="D16820" t="s">
        <v>48</v>
      </c>
      <c r="E16820">
        <v>12854</v>
      </c>
    </row>
    <row r="16821" spans="1:5" hidden="1">
      <c r="A16821">
        <v>2016</v>
      </c>
      <c r="B16821" t="s">
        <v>97</v>
      </c>
      <c r="C16821" t="s">
        <v>23</v>
      </c>
      <c r="D16821" t="s">
        <v>55</v>
      </c>
      <c r="E16821">
        <v>12854</v>
      </c>
    </row>
    <row r="16822" spans="1:5" hidden="1">
      <c r="A16822">
        <v>2016</v>
      </c>
      <c r="B16822" t="s">
        <v>97</v>
      </c>
      <c r="C16822" t="s">
        <v>23</v>
      </c>
      <c r="D16822" t="s">
        <v>59</v>
      </c>
      <c r="E16822">
        <v>385713</v>
      </c>
    </row>
    <row r="16823" spans="1:5" hidden="1">
      <c r="A16823">
        <v>2016</v>
      </c>
      <c r="B16823" t="s">
        <v>97</v>
      </c>
      <c r="C16823" t="s">
        <v>23</v>
      </c>
      <c r="D16823" t="s">
        <v>60</v>
      </c>
      <c r="E16823">
        <v>45230</v>
      </c>
    </row>
    <row r="16824" spans="1:5" hidden="1">
      <c r="A16824">
        <v>2016</v>
      </c>
      <c r="B16824" t="s">
        <v>97</v>
      </c>
      <c r="C16824" t="s">
        <v>23</v>
      </c>
      <c r="D16824" t="s">
        <v>61</v>
      </c>
      <c r="E16824">
        <v>208399</v>
      </c>
    </row>
    <row r="16825" spans="1:5" hidden="1">
      <c r="A16825">
        <v>2016</v>
      </c>
      <c r="B16825" t="s">
        <v>97</v>
      </c>
      <c r="C16825" t="s">
        <v>23</v>
      </c>
      <c r="D16825" t="s">
        <v>64</v>
      </c>
      <c r="E16825">
        <v>132084</v>
      </c>
    </row>
    <row r="16826" spans="1:5" hidden="1">
      <c r="A16826">
        <v>2016</v>
      </c>
      <c r="B16826" t="s">
        <v>97</v>
      </c>
      <c r="C16826" t="s">
        <v>23</v>
      </c>
      <c r="D16826" t="s">
        <v>66</v>
      </c>
      <c r="E16826">
        <v>417460</v>
      </c>
    </row>
    <row r="16827" spans="1:5" hidden="1">
      <c r="A16827">
        <v>2016</v>
      </c>
      <c r="B16827" t="s">
        <v>97</v>
      </c>
      <c r="C16827" t="s">
        <v>23</v>
      </c>
      <c r="D16827" t="s">
        <v>67</v>
      </c>
      <c r="E16827">
        <v>1367</v>
      </c>
    </row>
    <row r="16828" spans="1:5" hidden="1">
      <c r="A16828">
        <v>2016</v>
      </c>
      <c r="B16828" t="s">
        <v>97</v>
      </c>
      <c r="C16828" t="s">
        <v>23</v>
      </c>
      <c r="D16828" t="s">
        <v>68</v>
      </c>
      <c r="E16828">
        <v>0</v>
      </c>
    </row>
    <row r="16829" spans="1:5" hidden="1">
      <c r="A16829">
        <v>2016</v>
      </c>
      <c r="B16829" t="s">
        <v>97</v>
      </c>
      <c r="C16829" t="s">
        <v>23</v>
      </c>
      <c r="D16829" t="s">
        <v>70</v>
      </c>
      <c r="E16829">
        <v>1367</v>
      </c>
    </row>
    <row r="16830" spans="1:5" hidden="1">
      <c r="A16830">
        <v>2016</v>
      </c>
      <c r="B16830" t="s">
        <v>97</v>
      </c>
      <c r="C16830" t="s">
        <v>23</v>
      </c>
      <c r="D16830" t="s">
        <v>71</v>
      </c>
      <c r="E16830">
        <v>9244</v>
      </c>
    </row>
    <row r="16831" spans="1:5" hidden="1">
      <c r="A16831">
        <v>2016</v>
      </c>
      <c r="B16831" t="s">
        <v>97</v>
      </c>
      <c r="C16831" t="s">
        <v>23</v>
      </c>
      <c r="D16831" t="s">
        <v>72</v>
      </c>
      <c r="E16831">
        <v>759265</v>
      </c>
    </row>
    <row r="16832" spans="1:5" hidden="1">
      <c r="A16832">
        <v>2016</v>
      </c>
      <c r="B16832" t="s">
        <v>97</v>
      </c>
      <c r="C16832" t="s">
        <v>23</v>
      </c>
      <c r="D16832" t="s">
        <v>76</v>
      </c>
      <c r="E16832">
        <v>81824</v>
      </c>
    </row>
    <row r="16833" spans="1:5" hidden="1">
      <c r="A16833">
        <v>2016</v>
      </c>
      <c r="B16833" t="s">
        <v>97</v>
      </c>
      <c r="C16833" t="s">
        <v>23</v>
      </c>
      <c r="D16833" t="s">
        <v>77</v>
      </c>
      <c r="E16833">
        <v>90062</v>
      </c>
    </row>
    <row r="16834" spans="1:5" hidden="1">
      <c r="A16834">
        <v>2016</v>
      </c>
      <c r="B16834" t="s">
        <v>97</v>
      </c>
      <c r="C16834" t="s">
        <v>23</v>
      </c>
      <c r="D16834" t="s">
        <v>78</v>
      </c>
      <c r="E16834">
        <v>89949</v>
      </c>
    </row>
    <row r="16835" spans="1:5" hidden="1">
      <c r="A16835">
        <v>2016</v>
      </c>
      <c r="B16835" t="s">
        <v>97</v>
      </c>
      <c r="C16835" t="s">
        <v>23</v>
      </c>
      <c r="D16835" t="s">
        <v>79</v>
      </c>
      <c r="E16835">
        <v>-6291</v>
      </c>
    </row>
    <row r="16836" spans="1:5" hidden="1">
      <c r="A16836">
        <v>2016</v>
      </c>
      <c r="B16836" t="s">
        <v>97</v>
      </c>
      <c r="C16836" t="s">
        <v>23</v>
      </c>
      <c r="D16836" t="s">
        <v>80</v>
      </c>
      <c r="E16836">
        <v>-1835</v>
      </c>
    </row>
    <row r="16837" spans="1:5" hidden="1">
      <c r="A16837">
        <v>2016</v>
      </c>
      <c r="B16837" t="s">
        <v>97</v>
      </c>
      <c r="C16837" t="s">
        <v>81</v>
      </c>
      <c r="D16837" t="s">
        <v>30</v>
      </c>
      <c r="E16837">
        <v>0</v>
      </c>
    </row>
    <row r="16838" spans="1:5" hidden="1">
      <c r="A16838">
        <v>2016</v>
      </c>
      <c r="B16838" t="s">
        <v>97</v>
      </c>
      <c r="C16838" t="s">
        <v>81</v>
      </c>
      <c r="D16838" t="s">
        <v>32</v>
      </c>
      <c r="E16838">
        <v>0</v>
      </c>
    </row>
    <row r="16839" spans="1:5" hidden="1">
      <c r="A16839">
        <v>2016</v>
      </c>
      <c r="B16839" t="s">
        <v>97</v>
      </c>
      <c r="C16839" t="s">
        <v>81</v>
      </c>
      <c r="D16839" t="s">
        <v>33</v>
      </c>
      <c r="E16839">
        <v>673362</v>
      </c>
    </row>
    <row r="16840" spans="1:5" hidden="1">
      <c r="A16840">
        <v>2016</v>
      </c>
      <c r="B16840" t="s">
        <v>97</v>
      </c>
      <c r="C16840" t="s">
        <v>81</v>
      </c>
      <c r="D16840" t="s">
        <v>34</v>
      </c>
      <c r="E16840">
        <v>446182</v>
      </c>
    </row>
    <row r="16841" spans="1:5" hidden="1">
      <c r="A16841">
        <v>2016</v>
      </c>
      <c r="B16841" t="s">
        <v>97</v>
      </c>
      <c r="C16841" t="s">
        <v>81</v>
      </c>
      <c r="D16841" t="s">
        <v>35</v>
      </c>
      <c r="E16841">
        <v>881210</v>
      </c>
    </row>
    <row r="16842" spans="1:5" hidden="1">
      <c r="A16842">
        <v>2016</v>
      </c>
      <c r="B16842" t="s">
        <v>97</v>
      </c>
      <c r="C16842" t="s">
        <v>81</v>
      </c>
      <c r="D16842" t="s">
        <v>36</v>
      </c>
      <c r="E16842">
        <v>145330</v>
      </c>
    </row>
    <row r="16843" spans="1:5" hidden="1">
      <c r="A16843">
        <v>2016</v>
      </c>
      <c r="B16843" t="s">
        <v>97</v>
      </c>
      <c r="C16843" t="s">
        <v>81</v>
      </c>
      <c r="D16843" t="s">
        <v>37</v>
      </c>
      <c r="E16843">
        <v>145330</v>
      </c>
    </row>
    <row r="16844" spans="1:5" hidden="1">
      <c r="A16844">
        <v>2016</v>
      </c>
      <c r="B16844" t="s">
        <v>97</v>
      </c>
      <c r="C16844" t="s">
        <v>81</v>
      </c>
      <c r="D16844" t="s">
        <v>38</v>
      </c>
      <c r="E16844">
        <v>0</v>
      </c>
    </row>
    <row r="16845" spans="1:5" hidden="1">
      <c r="A16845">
        <v>2016</v>
      </c>
      <c r="B16845" t="s">
        <v>97</v>
      </c>
      <c r="C16845" t="s">
        <v>81</v>
      </c>
      <c r="D16845" t="s">
        <v>39</v>
      </c>
      <c r="E16845">
        <v>20715</v>
      </c>
    </row>
    <row r="16846" spans="1:5" hidden="1">
      <c r="A16846">
        <v>2016</v>
      </c>
      <c r="B16846" t="s">
        <v>97</v>
      </c>
      <c r="C16846" t="s">
        <v>81</v>
      </c>
      <c r="D16846" t="s">
        <v>93</v>
      </c>
      <c r="E16846">
        <v>10361</v>
      </c>
    </row>
    <row r="16847" spans="1:5" hidden="1">
      <c r="A16847">
        <v>2016</v>
      </c>
      <c r="B16847" t="s">
        <v>97</v>
      </c>
      <c r="C16847" t="s">
        <v>81</v>
      </c>
      <c r="D16847" t="s">
        <v>94</v>
      </c>
      <c r="E16847">
        <v>10354</v>
      </c>
    </row>
    <row r="16848" spans="1:5" hidden="1">
      <c r="A16848">
        <v>2016</v>
      </c>
      <c r="B16848" t="s">
        <v>97</v>
      </c>
      <c r="C16848" t="s">
        <v>81</v>
      </c>
      <c r="D16848" t="s">
        <v>95</v>
      </c>
      <c r="E16848">
        <v>-13744</v>
      </c>
    </row>
    <row r="16849" spans="1:5" hidden="1">
      <c r="A16849">
        <v>2016</v>
      </c>
      <c r="B16849" t="s">
        <v>97</v>
      </c>
      <c r="C16849" t="s">
        <v>81</v>
      </c>
      <c r="D16849" t="s">
        <v>96</v>
      </c>
      <c r="E16849">
        <v>34459</v>
      </c>
    </row>
    <row r="16850" spans="1:5" hidden="1">
      <c r="A16850">
        <v>2016</v>
      </c>
      <c r="B16850" t="s">
        <v>97</v>
      </c>
      <c r="C16850" t="s">
        <v>81</v>
      </c>
      <c r="D16850" t="s">
        <v>40</v>
      </c>
      <c r="E16850">
        <v>61134</v>
      </c>
    </row>
    <row r="16851" spans="1:5" hidden="1">
      <c r="A16851">
        <v>2016</v>
      </c>
      <c r="B16851" t="s">
        <v>97</v>
      </c>
      <c r="C16851" t="s">
        <v>81</v>
      </c>
      <c r="D16851" t="s">
        <v>41</v>
      </c>
      <c r="E16851">
        <v>15</v>
      </c>
    </row>
    <row r="16852" spans="1:5" hidden="1">
      <c r="A16852">
        <v>2016</v>
      </c>
      <c r="B16852" t="s">
        <v>97</v>
      </c>
      <c r="C16852" t="s">
        <v>81</v>
      </c>
      <c r="D16852" t="s">
        <v>42</v>
      </c>
      <c r="E16852">
        <v>0</v>
      </c>
    </row>
    <row r="16853" spans="1:5" hidden="1">
      <c r="A16853">
        <v>2016</v>
      </c>
      <c r="B16853" t="s">
        <v>97</v>
      </c>
      <c r="C16853" t="s">
        <v>81</v>
      </c>
      <c r="D16853" t="s">
        <v>43</v>
      </c>
      <c r="E16853">
        <v>61119</v>
      </c>
    </row>
    <row r="16854" spans="1:5" hidden="1">
      <c r="A16854">
        <v>2016</v>
      </c>
      <c r="B16854" t="s">
        <v>97</v>
      </c>
      <c r="C16854" t="s">
        <v>81</v>
      </c>
      <c r="D16854" t="s">
        <v>44</v>
      </c>
      <c r="E16854">
        <v>0</v>
      </c>
    </row>
    <row r="16855" spans="1:5" hidden="1">
      <c r="A16855">
        <v>2016</v>
      </c>
      <c r="B16855" t="s">
        <v>97</v>
      </c>
      <c r="C16855" t="s">
        <v>81</v>
      </c>
      <c r="D16855" t="s">
        <v>48</v>
      </c>
      <c r="E16855">
        <v>430314</v>
      </c>
    </row>
    <row r="16856" spans="1:5" hidden="1">
      <c r="A16856">
        <v>2016</v>
      </c>
      <c r="B16856" t="s">
        <v>97</v>
      </c>
      <c r="C16856" t="s">
        <v>81</v>
      </c>
      <c r="D16856" t="s">
        <v>49</v>
      </c>
      <c r="E16856">
        <v>430314</v>
      </c>
    </row>
    <row r="16857" spans="1:5" hidden="1">
      <c r="A16857">
        <v>2016</v>
      </c>
      <c r="B16857" t="s">
        <v>97</v>
      </c>
      <c r="C16857" t="s">
        <v>81</v>
      </c>
      <c r="D16857" t="s">
        <v>50</v>
      </c>
      <c r="E16857">
        <v>293837</v>
      </c>
    </row>
    <row r="16858" spans="1:5" hidden="1">
      <c r="A16858">
        <v>2016</v>
      </c>
      <c r="B16858" t="s">
        <v>97</v>
      </c>
      <c r="C16858" t="s">
        <v>81</v>
      </c>
      <c r="D16858" t="s">
        <v>51</v>
      </c>
      <c r="E16858">
        <v>6297</v>
      </c>
    </row>
    <row r="16859" spans="1:5" hidden="1">
      <c r="A16859">
        <v>2016</v>
      </c>
      <c r="B16859" t="s">
        <v>97</v>
      </c>
      <c r="C16859" t="s">
        <v>81</v>
      </c>
      <c r="D16859" t="s">
        <v>52</v>
      </c>
      <c r="E16859">
        <v>129935</v>
      </c>
    </row>
    <row r="16860" spans="1:5" hidden="1">
      <c r="A16860">
        <v>2016</v>
      </c>
      <c r="B16860" t="s">
        <v>97</v>
      </c>
      <c r="C16860" t="s">
        <v>81</v>
      </c>
      <c r="D16860" t="s">
        <v>53</v>
      </c>
      <c r="E16860">
        <v>43044</v>
      </c>
    </row>
    <row r="16861" spans="1:5" hidden="1">
      <c r="A16861">
        <v>2016</v>
      </c>
      <c r="B16861" t="s">
        <v>97</v>
      </c>
      <c r="C16861" t="s">
        <v>81</v>
      </c>
      <c r="D16861" t="s">
        <v>54</v>
      </c>
      <c r="E16861">
        <v>42799</v>
      </c>
    </row>
    <row r="16862" spans="1:5" hidden="1">
      <c r="A16862">
        <v>2016</v>
      </c>
      <c r="B16862" t="s">
        <v>97</v>
      </c>
      <c r="C16862" t="s">
        <v>81</v>
      </c>
      <c r="D16862" t="s">
        <v>59</v>
      </c>
      <c r="E16862">
        <v>253384</v>
      </c>
    </row>
    <row r="16863" spans="1:5" hidden="1">
      <c r="A16863">
        <v>2016</v>
      </c>
      <c r="B16863" t="s">
        <v>97</v>
      </c>
      <c r="C16863" t="s">
        <v>81</v>
      </c>
      <c r="D16863" t="s">
        <v>60</v>
      </c>
      <c r="E16863">
        <v>174480</v>
      </c>
    </row>
    <row r="16864" spans="1:5" hidden="1">
      <c r="A16864">
        <v>2016</v>
      </c>
      <c r="B16864" t="s">
        <v>97</v>
      </c>
      <c r="C16864" t="s">
        <v>81</v>
      </c>
      <c r="D16864" t="s">
        <v>61</v>
      </c>
      <c r="E16864">
        <v>21071</v>
      </c>
    </row>
    <row r="16865" spans="1:6" hidden="1">
      <c r="A16865">
        <v>2016</v>
      </c>
      <c r="B16865" t="s">
        <v>97</v>
      </c>
      <c r="C16865" t="s">
        <v>81</v>
      </c>
      <c r="D16865" t="s">
        <v>64</v>
      </c>
      <c r="E16865">
        <v>57833</v>
      </c>
    </row>
    <row r="16866" spans="1:6" hidden="1">
      <c r="A16866">
        <v>2016</v>
      </c>
      <c r="B16866" t="s">
        <v>97</v>
      </c>
      <c r="C16866" t="s">
        <v>81</v>
      </c>
      <c r="D16866" t="s">
        <v>67</v>
      </c>
      <c r="E16866">
        <v>0</v>
      </c>
    </row>
    <row r="16867" spans="1:6" hidden="1">
      <c r="A16867">
        <v>2016</v>
      </c>
      <c r="B16867" t="s">
        <v>97</v>
      </c>
      <c r="C16867" t="s">
        <v>81</v>
      </c>
      <c r="D16867" t="s">
        <v>69</v>
      </c>
      <c r="E16867">
        <v>0</v>
      </c>
    </row>
    <row r="16868" spans="1:6" hidden="1">
      <c r="A16868">
        <v>2016</v>
      </c>
      <c r="B16868" t="s">
        <v>97</v>
      </c>
      <c r="C16868" t="s">
        <v>81</v>
      </c>
      <c r="D16868" t="s">
        <v>70</v>
      </c>
      <c r="E16868">
        <v>0</v>
      </c>
    </row>
    <row r="16869" spans="1:6" hidden="1">
      <c r="A16869">
        <v>2016</v>
      </c>
      <c r="B16869" t="s">
        <v>97</v>
      </c>
      <c r="C16869" t="s">
        <v>81</v>
      </c>
      <c r="D16869" t="s">
        <v>86</v>
      </c>
      <c r="E16869">
        <v>1808253</v>
      </c>
    </row>
    <row r="16870" spans="1:6" hidden="1">
      <c r="A16870">
        <v>2016</v>
      </c>
      <c r="B16870" t="s">
        <v>97</v>
      </c>
      <c r="C16870" t="s">
        <v>81</v>
      </c>
      <c r="D16870" t="s">
        <v>87</v>
      </c>
      <c r="E16870">
        <v>1783875</v>
      </c>
    </row>
    <row r="16871" spans="1:6" hidden="1">
      <c r="A16871">
        <v>2016</v>
      </c>
      <c r="B16871" t="s">
        <v>97</v>
      </c>
      <c r="C16871" t="s">
        <v>81</v>
      </c>
      <c r="D16871" t="s">
        <v>88</v>
      </c>
      <c r="E16871">
        <v>24378</v>
      </c>
    </row>
    <row r="16872" spans="1:6" hidden="1">
      <c r="A16872">
        <v>2016</v>
      </c>
      <c r="B16872" t="s">
        <v>97</v>
      </c>
      <c r="C16872" t="s">
        <v>81</v>
      </c>
      <c r="D16872" t="s">
        <v>77</v>
      </c>
      <c r="E16872">
        <v>90062</v>
      </c>
    </row>
    <row r="16873" spans="1:6" hidden="1">
      <c r="A16873">
        <v>2016</v>
      </c>
      <c r="B16873" t="s">
        <v>98</v>
      </c>
      <c r="C16873" t="s">
        <v>7</v>
      </c>
      <c r="D16873" t="s">
        <v>263</v>
      </c>
      <c r="E16873">
        <v>7642</v>
      </c>
    </row>
    <row r="16874" spans="1:6" hidden="1">
      <c r="A16874">
        <v>2016</v>
      </c>
      <c r="B16874" t="s">
        <v>98</v>
      </c>
      <c r="C16874" t="s">
        <v>7</v>
      </c>
      <c r="D16874" t="s">
        <v>8</v>
      </c>
      <c r="E16874">
        <v>175541</v>
      </c>
    </row>
    <row r="16875" spans="1:6" hidden="1">
      <c r="A16875">
        <v>2016</v>
      </c>
      <c r="B16875" t="s">
        <v>98</v>
      </c>
      <c r="C16875" t="s">
        <v>7</v>
      </c>
      <c r="D16875" t="s">
        <v>9</v>
      </c>
      <c r="E16875">
        <v>344033</v>
      </c>
    </row>
    <row r="16876" spans="1:6" hidden="1">
      <c r="A16876">
        <v>2016</v>
      </c>
      <c r="B16876" t="s">
        <v>98</v>
      </c>
      <c r="C16876" t="s">
        <v>10</v>
      </c>
      <c r="D16876" t="s">
        <v>11</v>
      </c>
      <c r="E16876">
        <v>-6850</v>
      </c>
    </row>
    <row r="16877" spans="1:6" hidden="1">
      <c r="A16877">
        <v>2016</v>
      </c>
      <c r="B16877" t="s">
        <v>98</v>
      </c>
      <c r="C16877" t="s">
        <v>10</v>
      </c>
      <c r="D16877" t="s">
        <v>91</v>
      </c>
      <c r="E16877">
        <v>3580975</v>
      </c>
    </row>
    <row r="16878" spans="1:6" hidden="1">
      <c r="A16878">
        <v>2016</v>
      </c>
      <c r="B16878" t="s">
        <v>98</v>
      </c>
      <c r="C16878" t="s">
        <v>10</v>
      </c>
      <c r="D16878" t="s">
        <v>92</v>
      </c>
      <c r="E16878">
        <v>2625310</v>
      </c>
    </row>
    <row r="16879" spans="1:6" hidden="1">
      <c r="A16879">
        <v>2016</v>
      </c>
      <c r="B16879" t="s">
        <v>98</v>
      </c>
      <c r="C16879" t="s">
        <v>10</v>
      </c>
      <c r="D16879" t="s">
        <v>14</v>
      </c>
      <c r="E16879">
        <v>955665</v>
      </c>
    </row>
    <row r="16880" spans="1:6" hidden="1">
      <c r="A16880">
        <v>2016</v>
      </c>
      <c r="B16880" t="s">
        <v>98</v>
      </c>
      <c r="C16880" t="s">
        <v>10</v>
      </c>
      <c r="D16880" t="s">
        <v>17</v>
      </c>
      <c r="E16880">
        <v>0</v>
      </c>
      <c r="F16880">
        <v>20</v>
      </c>
    </row>
    <row r="16881" spans="1:5" hidden="1">
      <c r="A16881">
        <v>2016</v>
      </c>
      <c r="B16881" t="s">
        <v>98</v>
      </c>
      <c r="C16881" t="s">
        <v>10</v>
      </c>
      <c r="D16881" t="s">
        <v>18</v>
      </c>
      <c r="E16881">
        <v>4238809</v>
      </c>
    </row>
    <row r="16882" spans="1:5" hidden="1">
      <c r="A16882">
        <v>2016</v>
      </c>
      <c r="B16882" t="s">
        <v>98</v>
      </c>
      <c r="C16882" t="s">
        <v>10</v>
      </c>
      <c r="D16882" t="s">
        <v>19</v>
      </c>
      <c r="E16882">
        <v>5197400</v>
      </c>
    </row>
    <row r="16883" spans="1:5" hidden="1">
      <c r="A16883">
        <v>2016</v>
      </c>
      <c r="B16883" t="s">
        <v>98</v>
      </c>
      <c r="C16883" t="s">
        <v>10</v>
      </c>
      <c r="D16883" t="s">
        <v>20</v>
      </c>
      <c r="E16883">
        <v>3155858</v>
      </c>
    </row>
    <row r="16884" spans="1:5" hidden="1">
      <c r="A16884">
        <v>2016</v>
      </c>
      <c r="B16884" t="s">
        <v>98</v>
      </c>
      <c r="C16884" t="s">
        <v>10</v>
      </c>
      <c r="D16884" t="s">
        <v>21</v>
      </c>
      <c r="E16884">
        <v>781071</v>
      </c>
    </row>
    <row r="16885" spans="1:5" hidden="1">
      <c r="A16885">
        <v>2016</v>
      </c>
      <c r="B16885" t="s">
        <v>98</v>
      </c>
      <c r="C16885" t="s">
        <v>10</v>
      </c>
      <c r="D16885" t="s">
        <v>22</v>
      </c>
      <c r="E16885">
        <v>-3358</v>
      </c>
    </row>
    <row r="16886" spans="1:5" hidden="1">
      <c r="A16886">
        <v>2016</v>
      </c>
      <c r="B16886" t="s">
        <v>98</v>
      </c>
      <c r="C16886" t="s">
        <v>23</v>
      </c>
      <c r="D16886" t="s">
        <v>24</v>
      </c>
      <c r="E16886">
        <v>2621067</v>
      </c>
    </row>
    <row r="16887" spans="1:5" hidden="1">
      <c r="A16887">
        <v>2016</v>
      </c>
      <c r="B16887" t="s">
        <v>98</v>
      </c>
      <c r="C16887" t="s">
        <v>23</v>
      </c>
      <c r="D16887" t="s">
        <v>25</v>
      </c>
      <c r="E16887">
        <v>2040290</v>
      </c>
    </row>
    <row r="16888" spans="1:5" hidden="1">
      <c r="A16888">
        <v>2016</v>
      </c>
      <c r="B16888" t="s">
        <v>98</v>
      </c>
      <c r="C16888" t="s">
        <v>23</v>
      </c>
      <c r="D16888" t="s">
        <v>26</v>
      </c>
      <c r="E16888">
        <v>580777</v>
      </c>
    </row>
    <row r="16889" spans="1:5" hidden="1">
      <c r="A16889">
        <v>2016</v>
      </c>
      <c r="B16889" t="s">
        <v>98</v>
      </c>
      <c r="C16889" t="s">
        <v>23</v>
      </c>
      <c r="D16889" t="s">
        <v>27</v>
      </c>
      <c r="E16889">
        <v>4243</v>
      </c>
    </row>
    <row r="16890" spans="1:5" hidden="1">
      <c r="A16890">
        <v>2016</v>
      </c>
      <c r="B16890" t="s">
        <v>98</v>
      </c>
      <c r="C16890" t="s">
        <v>23</v>
      </c>
      <c r="D16890" t="s">
        <v>29</v>
      </c>
      <c r="E16890">
        <v>4243</v>
      </c>
    </row>
    <row r="16891" spans="1:5" hidden="1">
      <c r="A16891">
        <v>2016</v>
      </c>
      <c r="B16891" t="s">
        <v>98</v>
      </c>
      <c r="C16891" t="s">
        <v>23</v>
      </c>
      <c r="D16891" t="s">
        <v>30</v>
      </c>
      <c r="E16891">
        <v>292000</v>
      </c>
    </row>
    <row r="16892" spans="1:5" hidden="1">
      <c r="A16892">
        <v>2016</v>
      </c>
      <c r="B16892" t="s">
        <v>98</v>
      </c>
      <c r="C16892" t="s">
        <v>23</v>
      </c>
      <c r="D16892" t="s">
        <v>31</v>
      </c>
      <c r="E16892">
        <v>69992</v>
      </c>
    </row>
    <row r="16893" spans="1:5" hidden="1">
      <c r="A16893">
        <v>2016</v>
      </c>
      <c r="B16893" t="s">
        <v>98</v>
      </c>
      <c r="C16893" t="s">
        <v>23</v>
      </c>
      <c r="D16893" t="s">
        <v>32</v>
      </c>
      <c r="E16893">
        <v>222008</v>
      </c>
    </row>
    <row r="16894" spans="1:5" hidden="1">
      <c r="A16894">
        <v>2016</v>
      </c>
      <c r="B16894" t="s">
        <v>98</v>
      </c>
      <c r="C16894" t="s">
        <v>23</v>
      </c>
      <c r="D16894" t="s">
        <v>33</v>
      </c>
      <c r="E16894">
        <v>273877</v>
      </c>
    </row>
    <row r="16895" spans="1:5" hidden="1">
      <c r="A16895">
        <v>2016</v>
      </c>
      <c r="B16895" t="s">
        <v>98</v>
      </c>
      <c r="C16895" t="s">
        <v>23</v>
      </c>
      <c r="D16895" t="s">
        <v>34</v>
      </c>
      <c r="E16895">
        <v>273877</v>
      </c>
    </row>
    <row r="16896" spans="1:5" hidden="1">
      <c r="A16896">
        <v>2016</v>
      </c>
      <c r="B16896" t="s">
        <v>98</v>
      </c>
      <c r="C16896" t="s">
        <v>23</v>
      </c>
      <c r="D16896" t="s">
        <v>35</v>
      </c>
      <c r="E16896">
        <v>311341</v>
      </c>
    </row>
    <row r="16897" spans="1:5" hidden="1">
      <c r="A16897">
        <v>2016</v>
      </c>
      <c r="B16897" t="s">
        <v>98</v>
      </c>
      <c r="C16897" t="s">
        <v>23</v>
      </c>
      <c r="D16897" t="s">
        <v>36</v>
      </c>
      <c r="E16897">
        <v>0</v>
      </c>
    </row>
    <row r="16898" spans="1:5" hidden="1">
      <c r="A16898">
        <v>2016</v>
      </c>
      <c r="B16898" t="s">
        <v>98</v>
      </c>
      <c r="C16898" t="s">
        <v>23</v>
      </c>
      <c r="D16898" t="s">
        <v>37</v>
      </c>
      <c r="E16898">
        <v>0</v>
      </c>
    </row>
    <row r="16899" spans="1:5" hidden="1">
      <c r="A16899">
        <v>2016</v>
      </c>
      <c r="B16899" t="s">
        <v>98</v>
      </c>
      <c r="C16899" t="s">
        <v>23</v>
      </c>
      <c r="D16899" t="s">
        <v>40</v>
      </c>
      <c r="E16899">
        <v>0</v>
      </c>
    </row>
    <row r="16900" spans="1:5" hidden="1">
      <c r="A16900">
        <v>2016</v>
      </c>
      <c r="B16900" t="s">
        <v>98</v>
      </c>
      <c r="C16900" t="s">
        <v>23</v>
      </c>
      <c r="D16900" t="s">
        <v>41</v>
      </c>
      <c r="E16900">
        <v>0</v>
      </c>
    </row>
    <row r="16901" spans="1:5" hidden="1">
      <c r="A16901">
        <v>2016</v>
      </c>
      <c r="B16901" t="s">
        <v>98</v>
      </c>
      <c r="C16901" t="s">
        <v>23</v>
      </c>
      <c r="D16901" t="s">
        <v>42</v>
      </c>
      <c r="E16901">
        <v>0</v>
      </c>
    </row>
    <row r="16902" spans="1:5" hidden="1">
      <c r="A16902">
        <v>2016</v>
      </c>
      <c r="B16902" t="s">
        <v>98</v>
      </c>
      <c r="C16902" t="s">
        <v>23</v>
      </c>
      <c r="D16902" t="s">
        <v>43</v>
      </c>
      <c r="E16902">
        <v>0</v>
      </c>
    </row>
    <row r="16903" spans="1:5" hidden="1">
      <c r="A16903">
        <v>2016</v>
      </c>
      <c r="B16903" t="s">
        <v>98</v>
      </c>
      <c r="C16903" t="s">
        <v>23</v>
      </c>
      <c r="D16903" t="s">
        <v>44</v>
      </c>
      <c r="E16903">
        <v>0</v>
      </c>
    </row>
    <row r="16904" spans="1:5" hidden="1">
      <c r="A16904">
        <v>2016</v>
      </c>
      <c r="B16904" t="s">
        <v>98</v>
      </c>
      <c r="C16904" t="s">
        <v>23</v>
      </c>
      <c r="D16904" t="s">
        <v>45</v>
      </c>
      <c r="E16904">
        <v>560</v>
      </c>
    </row>
    <row r="16905" spans="1:5" hidden="1">
      <c r="A16905">
        <v>2016</v>
      </c>
      <c r="B16905" t="s">
        <v>98</v>
      </c>
      <c r="C16905" t="s">
        <v>23</v>
      </c>
      <c r="D16905" t="s">
        <v>46</v>
      </c>
      <c r="E16905">
        <v>560</v>
      </c>
    </row>
    <row r="16906" spans="1:5" hidden="1">
      <c r="A16906">
        <v>2016</v>
      </c>
      <c r="B16906" t="s">
        <v>98</v>
      </c>
      <c r="C16906" t="s">
        <v>23</v>
      </c>
      <c r="D16906" t="s">
        <v>47</v>
      </c>
      <c r="E16906">
        <v>0</v>
      </c>
    </row>
    <row r="16907" spans="1:5" hidden="1">
      <c r="A16907">
        <v>2016</v>
      </c>
      <c r="B16907" t="s">
        <v>98</v>
      </c>
      <c r="C16907" t="s">
        <v>23</v>
      </c>
      <c r="D16907" t="s">
        <v>48</v>
      </c>
      <c r="E16907">
        <v>4712002</v>
      </c>
    </row>
    <row r="16908" spans="1:5" hidden="1">
      <c r="A16908">
        <v>2016</v>
      </c>
      <c r="B16908" t="s">
        <v>98</v>
      </c>
      <c r="C16908" t="s">
        <v>23</v>
      </c>
      <c r="D16908" t="s">
        <v>55</v>
      </c>
      <c r="E16908">
        <v>2670460</v>
      </c>
    </row>
    <row r="16909" spans="1:5" hidden="1">
      <c r="A16909">
        <v>2016</v>
      </c>
      <c r="B16909" t="s">
        <v>98</v>
      </c>
      <c r="C16909" t="s">
        <v>23</v>
      </c>
      <c r="D16909" t="s">
        <v>56</v>
      </c>
      <c r="E16909">
        <v>2041542</v>
      </c>
    </row>
    <row r="16910" spans="1:5" hidden="1">
      <c r="A16910">
        <v>2016</v>
      </c>
      <c r="B16910" t="s">
        <v>98</v>
      </c>
      <c r="C16910" t="s">
        <v>23</v>
      </c>
      <c r="D16910" t="s">
        <v>57</v>
      </c>
      <c r="E16910">
        <v>1731241</v>
      </c>
    </row>
    <row r="16911" spans="1:5" hidden="1">
      <c r="A16911">
        <v>2016</v>
      </c>
      <c r="B16911" t="s">
        <v>98</v>
      </c>
      <c r="C16911" t="s">
        <v>23</v>
      </c>
      <c r="D16911" t="s">
        <v>58</v>
      </c>
      <c r="E16911">
        <v>310301</v>
      </c>
    </row>
    <row r="16912" spans="1:5" hidden="1">
      <c r="A16912">
        <v>2016</v>
      </c>
      <c r="B16912" t="s">
        <v>98</v>
      </c>
      <c r="C16912" t="s">
        <v>23</v>
      </c>
      <c r="D16912" t="s">
        <v>59</v>
      </c>
      <c r="E16912">
        <v>850653</v>
      </c>
    </row>
    <row r="16913" spans="1:6" hidden="1">
      <c r="A16913">
        <v>2016</v>
      </c>
      <c r="B16913" t="s">
        <v>98</v>
      </c>
      <c r="C16913" t="s">
        <v>23</v>
      </c>
      <c r="D16913" t="s">
        <v>60</v>
      </c>
      <c r="E16913">
        <v>111</v>
      </c>
    </row>
    <row r="16914" spans="1:6" hidden="1">
      <c r="A16914">
        <v>2016</v>
      </c>
      <c r="B16914" t="s">
        <v>98</v>
      </c>
      <c r="C16914" t="s">
        <v>23</v>
      </c>
      <c r="D16914" t="s">
        <v>61</v>
      </c>
      <c r="E16914">
        <v>0</v>
      </c>
    </row>
    <row r="16915" spans="1:6" hidden="1">
      <c r="A16915">
        <v>2016</v>
      </c>
      <c r="B16915" t="s">
        <v>98</v>
      </c>
      <c r="C16915" t="s">
        <v>23</v>
      </c>
      <c r="D16915" t="s">
        <v>62</v>
      </c>
      <c r="E16915">
        <v>29240</v>
      </c>
    </row>
    <row r="16916" spans="1:6" hidden="1">
      <c r="A16916">
        <v>2016</v>
      </c>
      <c r="B16916" t="s">
        <v>98</v>
      </c>
      <c r="C16916" t="s">
        <v>23</v>
      </c>
      <c r="D16916" t="s">
        <v>63</v>
      </c>
      <c r="E16916">
        <v>0</v>
      </c>
    </row>
    <row r="16917" spans="1:6" hidden="1">
      <c r="A16917">
        <v>2016</v>
      </c>
      <c r="B16917" t="s">
        <v>98</v>
      </c>
      <c r="C16917" t="s">
        <v>23</v>
      </c>
      <c r="D16917" t="s">
        <v>64</v>
      </c>
      <c r="E16917">
        <v>595120</v>
      </c>
    </row>
    <row r="16918" spans="1:6" hidden="1">
      <c r="A16918">
        <v>2016</v>
      </c>
      <c r="B16918" t="s">
        <v>98</v>
      </c>
      <c r="C16918" t="s">
        <v>23</v>
      </c>
      <c r="D16918" t="s">
        <v>65</v>
      </c>
      <c r="E16918">
        <v>226182</v>
      </c>
    </row>
    <row r="16919" spans="1:6" hidden="1">
      <c r="A16919">
        <v>2016</v>
      </c>
      <c r="B16919" t="s">
        <v>98</v>
      </c>
      <c r="C16919" t="s">
        <v>23</v>
      </c>
      <c r="D16919" t="s">
        <v>66</v>
      </c>
      <c r="E16919">
        <v>0</v>
      </c>
      <c r="F16919">
        <v>90</v>
      </c>
    </row>
    <row r="16920" spans="1:6" hidden="1">
      <c r="A16920">
        <v>2016</v>
      </c>
      <c r="B16920" t="s">
        <v>98</v>
      </c>
      <c r="C16920" t="s">
        <v>23</v>
      </c>
      <c r="D16920" t="s">
        <v>67</v>
      </c>
      <c r="E16920">
        <v>18789</v>
      </c>
    </row>
    <row r="16921" spans="1:6" hidden="1">
      <c r="A16921">
        <v>2016</v>
      </c>
      <c r="B16921" t="s">
        <v>98</v>
      </c>
      <c r="C16921" t="s">
        <v>23</v>
      </c>
      <c r="D16921" t="s">
        <v>69</v>
      </c>
      <c r="E16921">
        <v>3094</v>
      </c>
    </row>
    <row r="16922" spans="1:6" hidden="1">
      <c r="A16922">
        <v>2016</v>
      </c>
      <c r="B16922" t="s">
        <v>98</v>
      </c>
      <c r="C16922" t="s">
        <v>23</v>
      </c>
      <c r="D16922" t="s">
        <v>70</v>
      </c>
      <c r="E16922">
        <v>15695</v>
      </c>
    </row>
    <row r="16923" spans="1:6" hidden="1">
      <c r="A16923">
        <v>2016</v>
      </c>
      <c r="B16923" t="s">
        <v>98</v>
      </c>
      <c r="C16923" t="s">
        <v>23</v>
      </c>
      <c r="D16923" t="s">
        <v>71</v>
      </c>
      <c r="E16923">
        <v>180</v>
      </c>
    </row>
    <row r="16924" spans="1:6" hidden="1">
      <c r="A16924">
        <v>2016</v>
      </c>
      <c r="B16924" t="s">
        <v>98</v>
      </c>
      <c r="C16924" t="s">
        <v>23</v>
      </c>
      <c r="D16924" t="s">
        <v>99</v>
      </c>
      <c r="E16924">
        <v>9515208</v>
      </c>
    </row>
    <row r="16925" spans="1:6" hidden="1">
      <c r="A16925">
        <v>2016</v>
      </c>
      <c r="B16925" t="s">
        <v>98</v>
      </c>
      <c r="C16925" t="s">
        <v>23</v>
      </c>
      <c r="D16925" t="s">
        <v>72</v>
      </c>
      <c r="E16925">
        <v>1521085</v>
      </c>
    </row>
    <row r="16926" spans="1:6" hidden="1">
      <c r="A16926">
        <v>2016</v>
      </c>
      <c r="B16926" t="s">
        <v>98</v>
      </c>
      <c r="C16926" t="s">
        <v>23</v>
      </c>
      <c r="D16926" t="s">
        <v>73</v>
      </c>
      <c r="E16926">
        <v>4416329</v>
      </c>
    </row>
    <row r="16927" spans="1:6" hidden="1">
      <c r="A16927">
        <v>2016</v>
      </c>
      <c r="B16927" t="s">
        <v>98</v>
      </c>
      <c r="C16927" t="s">
        <v>23</v>
      </c>
      <c r="D16927" t="s">
        <v>74</v>
      </c>
      <c r="E16927">
        <v>2041542</v>
      </c>
    </row>
    <row r="16928" spans="1:6" hidden="1">
      <c r="A16928">
        <v>2016</v>
      </c>
      <c r="B16928" t="s">
        <v>98</v>
      </c>
      <c r="C16928" t="s">
        <v>23</v>
      </c>
      <c r="D16928" t="s">
        <v>75</v>
      </c>
      <c r="E16928">
        <v>2374787</v>
      </c>
    </row>
    <row r="16929" spans="1:5" hidden="1">
      <c r="A16929">
        <v>2016</v>
      </c>
      <c r="B16929" t="s">
        <v>98</v>
      </c>
      <c r="C16929" t="s">
        <v>23</v>
      </c>
      <c r="D16929" t="s">
        <v>76</v>
      </c>
      <c r="E16929">
        <v>951993</v>
      </c>
    </row>
    <row r="16930" spans="1:5" hidden="1">
      <c r="A16930">
        <v>2016</v>
      </c>
      <c r="B16930" t="s">
        <v>98</v>
      </c>
      <c r="C16930" t="s">
        <v>23</v>
      </c>
      <c r="D16930" t="s">
        <v>77</v>
      </c>
      <c r="E16930">
        <v>955665</v>
      </c>
    </row>
    <row r="16931" spans="1:5" hidden="1">
      <c r="A16931">
        <v>2016</v>
      </c>
      <c r="B16931" t="s">
        <v>98</v>
      </c>
      <c r="C16931" t="s">
        <v>23</v>
      </c>
      <c r="D16931" t="s">
        <v>78</v>
      </c>
      <c r="E16931">
        <v>903188</v>
      </c>
    </row>
    <row r="16932" spans="1:5" hidden="1">
      <c r="A16932">
        <v>2016</v>
      </c>
      <c r="B16932" t="s">
        <v>98</v>
      </c>
      <c r="C16932" t="s">
        <v>23</v>
      </c>
      <c r="D16932" t="s">
        <v>79</v>
      </c>
      <c r="E16932">
        <v>47370</v>
      </c>
    </row>
    <row r="16933" spans="1:5" hidden="1">
      <c r="A16933">
        <v>2016</v>
      </c>
      <c r="B16933" t="s">
        <v>98</v>
      </c>
      <c r="C16933" t="s">
        <v>23</v>
      </c>
      <c r="D16933" t="s">
        <v>80</v>
      </c>
      <c r="E16933">
        <v>1435</v>
      </c>
    </row>
    <row r="16934" spans="1:5" hidden="1">
      <c r="A16934">
        <v>2016</v>
      </c>
      <c r="B16934" t="s">
        <v>98</v>
      </c>
      <c r="C16934" t="s">
        <v>81</v>
      </c>
      <c r="D16934" t="s">
        <v>27</v>
      </c>
      <c r="E16934">
        <v>3616891</v>
      </c>
    </row>
    <row r="16935" spans="1:5" hidden="1">
      <c r="A16935">
        <v>2016</v>
      </c>
      <c r="B16935" t="s">
        <v>98</v>
      </c>
      <c r="C16935" t="s">
        <v>81</v>
      </c>
      <c r="D16935" t="s">
        <v>28</v>
      </c>
      <c r="E16935">
        <v>3245926</v>
      </c>
    </row>
    <row r="16936" spans="1:5" hidden="1">
      <c r="A16936">
        <v>2016</v>
      </c>
      <c r="B16936" t="s">
        <v>98</v>
      </c>
      <c r="C16936" t="s">
        <v>81</v>
      </c>
      <c r="D16936" t="s">
        <v>82</v>
      </c>
      <c r="E16936">
        <v>2045901</v>
      </c>
    </row>
    <row r="16937" spans="1:5" hidden="1">
      <c r="A16937">
        <v>2016</v>
      </c>
      <c r="B16937" t="s">
        <v>98</v>
      </c>
      <c r="C16937" t="s">
        <v>81</v>
      </c>
      <c r="D16937" t="s">
        <v>83</v>
      </c>
      <c r="E16937">
        <v>2100</v>
      </c>
    </row>
    <row r="16938" spans="1:5" hidden="1">
      <c r="A16938">
        <v>2016</v>
      </c>
      <c r="B16938" t="s">
        <v>98</v>
      </c>
      <c r="C16938" t="s">
        <v>81</v>
      </c>
      <c r="D16938" t="s">
        <v>84</v>
      </c>
      <c r="E16938">
        <v>1197925</v>
      </c>
    </row>
    <row r="16939" spans="1:5" hidden="1">
      <c r="A16939">
        <v>2016</v>
      </c>
      <c r="B16939" t="s">
        <v>98</v>
      </c>
      <c r="C16939" t="s">
        <v>81</v>
      </c>
      <c r="D16939" t="s">
        <v>29</v>
      </c>
      <c r="E16939">
        <v>370965</v>
      </c>
    </row>
    <row r="16940" spans="1:5" hidden="1">
      <c r="A16940">
        <v>2016</v>
      </c>
      <c r="B16940" t="s">
        <v>98</v>
      </c>
      <c r="C16940" t="s">
        <v>81</v>
      </c>
      <c r="D16940" t="s">
        <v>30</v>
      </c>
      <c r="E16940">
        <v>0</v>
      </c>
    </row>
    <row r="16941" spans="1:5" hidden="1">
      <c r="A16941">
        <v>2016</v>
      </c>
      <c r="B16941" t="s">
        <v>98</v>
      </c>
      <c r="C16941" t="s">
        <v>81</v>
      </c>
      <c r="D16941" t="s">
        <v>32</v>
      </c>
      <c r="E16941">
        <v>0</v>
      </c>
    </row>
    <row r="16942" spans="1:5" hidden="1">
      <c r="A16942">
        <v>2016</v>
      </c>
      <c r="B16942" t="s">
        <v>98</v>
      </c>
      <c r="C16942" t="s">
        <v>81</v>
      </c>
      <c r="D16942" t="s">
        <v>33</v>
      </c>
      <c r="E16942">
        <v>232130</v>
      </c>
    </row>
    <row r="16943" spans="1:5" hidden="1">
      <c r="A16943">
        <v>2016</v>
      </c>
      <c r="B16943" t="s">
        <v>98</v>
      </c>
      <c r="C16943" t="s">
        <v>81</v>
      </c>
      <c r="D16943" t="s">
        <v>34</v>
      </c>
      <c r="E16943">
        <v>50834</v>
      </c>
    </row>
    <row r="16944" spans="1:5" hidden="1">
      <c r="A16944">
        <v>2016</v>
      </c>
      <c r="B16944" t="s">
        <v>98</v>
      </c>
      <c r="C16944" t="s">
        <v>81</v>
      </c>
      <c r="D16944" t="s">
        <v>35</v>
      </c>
      <c r="E16944">
        <v>41635</v>
      </c>
    </row>
    <row r="16945" spans="1:5" hidden="1">
      <c r="A16945">
        <v>2016</v>
      </c>
      <c r="B16945" t="s">
        <v>98</v>
      </c>
      <c r="C16945" t="s">
        <v>81</v>
      </c>
      <c r="D16945" t="s">
        <v>36</v>
      </c>
      <c r="E16945">
        <v>171657</v>
      </c>
    </row>
    <row r="16946" spans="1:5" hidden="1">
      <c r="A16946">
        <v>2016</v>
      </c>
      <c r="B16946" t="s">
        <v>98</v>
      </c>
      <c r="C16946" t="s">
        <v>81</v>
      </c>
      <c r="D16946" t="s">
        <v>37</v>
      </c>
      <c r="E16946">
        <v>171657</v>
      </c>
    </row>
    <row r="16947" spans="1:5" hidden="1">
      <c r="A16947">
        <v>2016</v>
      </c>
      <c r="B16947" t="s">
        <v>98</v>
      </c>
      <c r="C16947" t="s">
        <v>81</v>
      </c>
      <c r="D16947" t="s">
        <v>38</v>
      </c>
      <c r="E16947">
        <v>0</v>
      </c>
    </row>
    <row r="16948" spans="1:5" hidden="1">
      <c r="A16948">
        <v>2016</v>
      </c>
      <c r="B16948" t="s">
        <v>98</v>
      </c>
      <c r="C16948" t="s">
        <v>81</v>
      </c>
      <c r="D16948" t="s">
        <v>39</v>
      </c>
      <c r="E16948">
        <v>0</v>
      </c>
    </row>
    <row r="16949" spans="1:5" hidden="1">
      <c r="A16949">
        <v>2016</v>
      </c>
      <c r="B16949" t="s">
        <v>98</v>
      </c>
      <c r="C16949" t="s">
        <v>81</v>
      </c>
      <c r="D16949" t="s">
        <v>40</v>
      </c>
      <c r="E16949">
        <v>111</v>
      </c>
    </row>
    <row r="16950" spans="1:5" hidden="1">
      <c r="A16950">
        <v>2016</v>
      </c>
      <c r="B16950" t="s">
        <v>98</v>
      </c>
      <c r="C16950" t="s">
        <v>81</v>
      </c>
      <c r="D16950" t="s">
        <v>41</v>
      </c>
      <c r="E16950">
        <v>111</v>
      </c>
    </row>
    <row r="16951" spans="1:5" hidden="1">
      <c r="A16951">
        <v>2016</v>
      </c>
      <c r="B16951" t="s">
        <v>98</v>
      </c>
      <c r="C16951" t="s">
        <v>81</v>
      </c>
      <c r="D16951" t="s">
        <v>42</v>
      </c>
      <c r="E16951">
        <v>0</v>
      </c>
    </row>
    <row r="16952" spans="1:5" hidden="1">
      <c r="A16952">
        <v>2016</v>
      </c>
      <c r="B16952" t="s">
        <v>98</v>
      </c>
      <c r="C16952" t="s">
        <v>81</v>
      </c>
      <c r="D16952" t="s">
        <v>43</v>
      </c>
      <c r="E16952">
        <v>0</v>
      </c>
    </row>
    <row r="16953" spans="1:5" hidden="1">
      <c r="A16953">
        <v>2016</v>
      </c>
      <c r="B16953" t="s">
        <v>98</v>
      </c>
      <c r="C16953" t="s">
        <v>81</v>
      </c>
      <c r="D16953" t="s">
        <v>44</v>
      </c>
      <c r="E16953">
        <v>9528</v>
      </c>
    </row>
    <row r="16954" spans="1:5" hidden="1">
      <c r="A16954">
        <v>2016</v>
      </c>
      <c r="B16954" t="s">
        <v>98</v>
      </c>
      <c r="C16954" t="s">
        <v>81</v>
      </c>
      <c r="D16954" t="s">
        <v>45</v>
      </c>
      <c r="E16954">
        <v>2066778</v>
      </c>
    </row>
    <row r="16955" spans="1:5" hidden="1">
      <c r="A16955">
        <v>2016</v>
      </c>
      <c r="B16955" t="s">
        <v>98</v>
      </c>
      <c r="C16955" t="s">
        <v>81</v>
      </c>
      <c r="D16955" t="s">
        <v>46</v>
      </c>
      <c r="E16955">
        <v>2011421</v>
      </c>
    </row>
    <row r="16956" spans="1:5" hidden="1">
      <c r="A16956">
        <v>2016</v>
      </c>
      <c r="B16956" t="s">
        <v>98</v>
      </c>
      <c r="C16956" t="s">
        <v>81</v>
      </c>
      <c r="D16956" t="s">
        <v>47</v>
      </c>
      <c r="E16956">
        <v>55357</v>
      </c>
    </row>
    <row r="16957" spans="1:5" hidden="1">
      <c r="A16957">
        <v>2016</v>
      </c>
      <c r="B16957" t="s">
        <v>98</v>
      </c>
      <c r="C16957" t="s">
        <v>81</v>
      </c>
      <c r="D16957" t="s">
        <v>48</v>
      </c>
      <c r="E16957">
        <v>2155335</v>
      </c>
    </row>
    <row r="16958" spans="1:5" hidden="1">
      <c r="A16958">
        <v>2016</v>
      </c>
      <c r="B16958" t="s">
        <v>98</v>
      </c>
      <c r="C16958" t="s">
        <v>81</v>
      </c>
      <c r="D16958" t="s">
        <v>49</v>
      </c>
      <c r="E16958">
        <v>2155335</v>
      </c>
    </row>
    <row r="16959" spans="1:5" hidden="1">
      <c r="A16959">
        <v>2016</v>
      </c>
      <c r="B16959" t="s">
        <v>98</v>
      </c>
      <c r="C16959" t="s">
        <v>81</v>
      </c>
      <c r="D16959" t="s">
        <v>50</v>
      </c>
      <c r="E16959">
        <v>1515553</v>
      </c>
    </row>
    <row r="16960" spans="1:5" hidden="1">
      <c r="A16960">
        <v>2016</v>
      </c>
      <c r="B16960" t="s">
        <v>98</v>
      </c>
      <c r="C16960" t="s">
        <v>81</v>
      </c>
      <c r="D16960" t="s">
        <v>51</v>
      </c>
      <c r="E16960">
        <v>88213</v>
      </c>
    </row>
    <row r="16961" spans="1:6" hidden="1">
      <c r="A16961">
        <v>2016</v>
      </c>
      <c r="B16961" t="s">
        <v>98</v>
      </c>
      <c r="C16961" t="s">
        <v>81</v>
      </c>
      <c r="D16961" t="s">
        <v>52</v>
      </c>
      <c r="E16961">
        <v>551569</v>
      </c>
    </row>
    <row r="16962" spans="1:6" hidden="1">
      <c r="A16962">
        <v>2016</v>
      </c>
      <c r="B16962" t="s">
        <v>98</v>
      </c>
      <c r="C16962" t="s">
        <v>81</v>
      </c>
      <c r="D16962" t="s">
        <v>53</v>
      </c>
      <c r="E16962">
        <v>0</v>
      </c>
      <c r="F16962">
        <v>90</v>
      </c>
    </row>
    <row r="16963" spans="1:6" hidden="1">
      <c r="A16963">
        <v>2016</v>
      </c>
      <c r="B16963" t="s">
        <v>98</v>
      </c>
      <c r="C16963" t="s">
        <v>81</v>
      </c>
      <c r="D16963" t="s">
        <v>54</v>
      </c>
      <c r="E16963">
        <v>0</v>
      </c>
      <c r="F16963">
        <v>90</v>
      </c>
    </row>
    <row r="16964" spans="1:6" hidden="1">
      <c r="A16964">
        <v>2016</v>
      </c>
      <c r="B16964" t="s">
        <v>98</v>
      </c>
      <c r="C16964" t="s">
        <v>81</v>
      </c>
      <c r="D16964" t="s">
        <v>59</v>
      </c>
      <c r="E16964">
        <v>258151</v>
      </c>
    </row>
    <row r="16965" spans="1:6" hidden="1">
      <c r="A16965">
        <v>2016</v>
      </c>
      <c r="B16965" t="s">
        <v>98</v>
      </c>
      <c r="C16965" t="s">
        <v>81</v>
      </c>
      <c r="D16965" t="s">
        <v>60</v>
      </c>
      <c r="E16965">
        <v>0</v>
      </c>
    </row>
    <row r="16966" spans="1:6" hidden="1">
      <c r="A16966">
        <v>2016</v>
      </c>
      <c r="B16966" t="s">
        <v>98</v>
      </c>
      <c r="C16966" t="s">
        <v>81</v>
      </c>
      <c r="D16966" t="s">
        <v>61</v>
      </c>
      <c r="E16966">
        <v>1596</v>
      </c>
    </row>
    <row r="16967" spans="1:6" hidden="1">
      <c r="A16967">
        <v>2016</v>
      </c>
      <c r="B16967" t="s">
        <v>98</v>
      </c>
      <c r="C16967" t="s">
        <v>81</v>
      </c>
      <c r="D16967" t="s">
        <v>62</v>
      </c>
      <c r="E16967">
        <v>102077</v>
      </c>
    </row>
    <row r="16968" spans="1:6" hidden="1">
      <c r="A16968">
        <v>2016</v>
      </c>
      <c r="B16968" t="s">
        <v>98</v>
      </c>
      <c r="C16968" t="s">
        <v>81</v>
      </c>
      <c r="D16968" t="s">
        <v>64</v>
      </c>
      <c r="E16968">
        <v>154478</v>
      </c>
    </row>
    <row r="16969" spans="1:6" hidden="1">
      <c r="A16969">
        <v>2016</v>
      </c>
      <c r="B16969" t="s">
        <v>98</v>
      </c>
      <c r="C16969" t="s">
        <v>81</v>
      </c>
      <c r="D16969" t="s">
        <v>67</v>
      </c>
      <c r="E16969">
        <v>186533</v>
      </c>
    </row>
    <row r="16970" spans="1:6" hidden="1">
      <c r="A16970">
        <v>2016</v>
      </c>
      <c r="B16970" t="s">
        <v>98</v>
      </c>
      <c r="C16970" t="s">
        <v>81</v>
      </c>
      <c r="D16970" t="s">
        <v>68</v>
      </c>
      <c r="E16970">
        <v>10882</v>
      </c>
    </row>
    <row r="16971" spans="1:6" hidden="1">
      <c r="A16971">
        <v>2016</v>
      </c>
      <c r="B16971" t="s">
        <v>98</v>
      </c>
      <c r="C16971" t="s">
        <v>81</v>
      </c>
      <c r="D16971" t="s">
        <v>69</v>
      </c>
      <c r="E16971">
        <v>175651</v>
      </c>
    </row>
    <row r="16972" spans="1:6" hidden="1">
      <c r="A16972">
        <v>2016</v>
      </c>
      <c r="B16972" t="s">
        <v>98</v>
      </c>
      <c r="C16972" t="s">
        <v>81</v>
      </c>
      <c r="D16972" t="s">
        <v>70</v>
      </c>
      <c r="E16972">
        <v>0</v>
      </c>
    </row>
    <row r="16973" spans="1:6" hidden="1">
      <c r="A16973">
        <v>2016</v>
      </c>
      <c r="B16973" t="s">
        <v>98</v>
      </c>
      <c r="C16973" t="s">
        <v>81</v>
      </c>
      <c r="D16973" t="s">
        <v>100</v>
      </c>
      <c r="E16973">
        <v>9511850</v>
      </c>
    </row>
    <row r="16974" spans="1:6" hidden="1">
      <c r="A16974">
        <v>2016</v>
      </c>
      <c r="B16974" t="s">
        <v>98</v>
      </c>
      <c r="C16974" t="s">
        <v>81</v>
      </c>
      <c r="D16974" t="s">
        <v>86</v>
      </c>
      <c r="E16974">
        <v>5102060</v>
      </c>
    </row>
    <row r="16975" spans="1:6" hidden="1">
      <c r="A16975">
        <v>2016</v>
      </c>
      <c r="B16975" t="s">
        <v>98</v>
      </c>
      <c r="C16975" t="s">
        <v>81</v>
      </c>
      <c r="D16975" t="s">
        <v>87</v>
      </c>
      <c r="E16975">
        <v>776037</v>
      </c>
    </row>
    <row r="16976" spans="1:6" hidden="1">
      <c r="A16976">
        <v>2016</v>
      </c>
      <c r="B16976" t="s">
        <v>98</v>
      </c>
      <c r="C16976" t="s">
        <v>81</v>
      </c>
      <c r="D16976" t="s">
        <v>101</v>
      </c>
      <c r="E16976">
        <v>996032</v>
      </c>
    </row>
    <row r="16977" spans="1:6" hidden="1">
      <c r="A16977">
        <v>2016</v>
      </c>
      <c r="B16977" t="s">
        <v>98</v>
      </c>
      <c r="C16977" t="s">
        <v>81</v>
      </c>
      <c r="D16977" t="s">
        <v>88</v>
      </c>
      <c r="E16977">
        <v>90981</v>
      </c>
    </row>
    <row r="16978" spans="1:6" hidden="1">
      <c r="A16978">
        <v>2016</v>
      </c>
      <c r="B16978" t="s">
        <v>98</v>
      </c>
      <c r="C16978" t="s">
        <v>81</v>
      </c>
      <c r="D16978" t="s">
        <v>89</v>
      </c>
      <c r="E16978">
        <v>4235042</v>
      </c>
    </row>
    <row r="16979" spans="1:6" hidden="1">
      <c r="A16979">
        <v>2016</v>
      </c>
      <c r="B16979" t="s">
        <v>98</v>
      </c>
      <c r="C16979" t="s">
        <v>81</v>
      </c>
      <c r="D16979" t="s">
        <v>77</v>
      </c>
      <c r="E16979">
        <v>955665</v>
      </c>
    </row>
    <row r="16980" spans="1:6" hidden="1">
      <c r="A16980">
        <v>2016</v>
      </c>
      <c r="B16980" t="s">
        <v>102</v>
      </c>
      <c r="C16980" t="s">
        <v>7</v>
      </c>
      <c r="D16980" t="s">
        <v>263</v>
      </c>
      <c r="E16980">
        <v>-22294</v>
      </c>
    </row>
    <row r="16981" spans="1:6" hidden="1">
      <c r="A16981">
        <v>2016</v>
      </c>
      <c r="B16981" t="s">
        <v>102</v>
      </c>
      <c r="C16981" t="s">
        <v>7</v>
      </c>
      <c r="D16981" t="s">
        <v>8</v>
      </c>
      <c r="E16981">
        <v>0</v>
      </c>
      <c r="F16981">
        <v>20</v>
      </c>
    </row>
    <row r="16982" spans="1:6" hidden="1">
      <c r="A16982">
        <v>2016</v>
      </c>
      <c r="B16982" t="s">
        <v>102</v>
      </c>
      <c r="C16982" t="s">
        <v>7</v>
      </c>
      <c r="D16982" t="s">
        <v>9</v>
      </c>
      <c r="E16982">
        <v>0</v>
      </c>
      <c r="F16982">
        <v>20</v>
      </c>
    </row>
    <row r="16983" spans="1:6" hidden="1">
      <c r="A16983">
        <v>2016</v>
      </c>
      <c r="B16983" t="s">
        <v>102</v>
      </c>
      <c r="C16983" t="s">
        <v>10</v>
      </c>
      <c r="D16983" t="s">
        <v>11</v>
      </c>
      <c r="E16983">
        <v>-34158</v>
      </c>
    </row>
    <row r="16984" spans="1:6" hidden="1">
      <c r="A16984">
        <v>2016</v>
      </c>
      <c r="B16984" t="s">
        <v>102</v>
      </c>
      <c r="C16984" t="s">
        <v>10</v>
      </c>
      <c r="D16984" t="s">
        <v>91</v>
      </c>
      <c r="E16984">
        <v>1984821</v>
      </c>
    </row>
    <row r="16985" spans="1:6" hidden="1">
      <c r="A16985">
        <v>2016</v>
      </c>
      <c r="B16985" t="s">
        <v>102</v>
      </c>
      <c r="C16985" t="s">
        <v>10</v>
      </c>
      <c r="D16985" t="s">
        <v>92</v>
      </c>
      <c r="E16985">
        <v>1303393</v>
      </c>
    </row>
    <row r="16986" spans="1:6" hidden="1">
      <c r="A16986">
        <v>2016</v>
      </c>
      <c r="B16986" t="s">
        <v>102</v>
      </c>
      <c r="C16986" t="s">
        <v>10</v>
      </c>
      <c r="D16986" t="s">
        <v>14</v>
      </c>
      <c r="E16986">
        <v>2164145</v>
      </c>
    </row>
    <row r="16987" spans="1:6" hidden="1">
      <c r="A16987">
        <v>2016</v>
      </c>
      <c r="B16987" t="s">
        <v>102</v>
      </c>
      <c r="C16987" t="s">
        <v>10</v>
      </c>
      <c r="D16987" t="s">
        <v>15</v>
      </c>
      <c r="E16987">
        <v>872150</v>
      </c>
    </row>
    <row r="16988" spans="1:6" hidden="1">
      <c r="A16988">
        <v>2016</v>
      </c>
      <c r="B16988" t="s">
        <v>102</v>
      </c>
      <c r="C16988" t="s">
        <v>10</v>
      </c>
      <c r="D16988" t="s">
        <v>16</v>
      </c>
      <c r="E16988">
        <v>1291995</v>
      </c>
    </row>
    <row r="16989" spans="1:6" hidden="1">
      <c r="A16989">
        <v>2016</v>
      </c>
      <c r="B16989" t="s">
        <v>102</v>
      </c>
      <c r="C16989" t="s">
        <v>10</v>
      </c>
      <c r="D16989" t="s">
        <v>17</v>
      </c>
      <c r="E16989">
        <v>0</v>
      </c>
      <c r="F16989">
        <v>20</v>
      </c>
    </row>
    <row r="16990" spans="1:6" hidden="1">
      <c r="A16990">
        <v>2016</v>
      </c>
      <c r="B16990" t="s">
        <v>102</v>
      </c>
      <c r="C16990" t="s">
        <v>10</v>
      </c>
      <c r="D16990" t="s">
        <v>18</v>
      </c>
      <c r="E16990">
        <v>15224646</v>
      </c>
    </row>
    <row r="16991" spans="1:6" hidden="1">
      <c r="A16991">
        <v>2016</v>
      </c>
      <c r="B16991" t="s">
        <v>102</v>
      </c>
      <c r="C16991" t="s">
        <v>10</v>
      </c>
      <c r="D16991" t="s">
        <v>19</v>
      </c>
      <c r="E16991">
        <v>14529936</v>
      </c>
    </row>
    <row r="16992" spans="1:6" hidden="1">
      <c r="A16992">
        <v>2016</v>
      </c>
      <c r="B16992" t="s">
        <v>102</v>
      </c>
      <c r="C16992" t="s">
        <v>10</v>
      </c>
      <c r="D16992" t="s">
        <v>20</v>
      </c>
      <c r="E16992">
        <v>16894447</v>
      </c>
    </row>
    <row r="16993" spans="1:5" hidden="1">
      <c r="A16993">
        <v>2016</v>
      </c>
      <c r="B16993" t="s">
        <v>102</v>
      </c>
      <c r="C16993" t="s">
        <v>10</v>
      </c>
      <c r="D16993" t="s">
        <v>21</v>
      </c>
      <c r="E16993">
        <v>647270</v>
      </c>
    </row>
    <row r="16994" spans="1:5" hidden="1">
      <c r="A16994">
        <v>2016</v>
      </c>
      <c r="B16994" t="s">
        <v>102</v>
      </c>
      <c r="C16994" t="s">
        <v>10</v>
      </c>
      <c r="D16994" t="s">
        <v>22</v>
      </c>
      <c r="E16994">
        <v>-119294</v>
      </c>
    </row>
    <row r="16995" spans="1:5" hidden="1">
      <c r="A16995">
        <v>2016</v>
      </c>
      <c r="B16995" t="s">
        <v>102</v>
      </c>
      <c r="C16995" t="s">
        <v>23</v>
      </c>
      <c r="D16995" t="s">
        <v>24</v>
      </c>
      <c r="E16995">
        <v>134916</v>
      </c>
    </row>
    <row r="16996" spans="1:5" hidden="1">
      <c r="A16996">
        <v>2016</v>
      </c>
      <c r="B16996" t="s">
        <v>102</v>
      </c>
      <c r="C16996" t="s">
        <v>23</v>
      </c>
      <c r="D16996" t="s">
        <v>25</v>
      </c>
      <c r="E16996">
        <v>121119</v>
      </c>
    </row>
    <row r="16997" spans="1:5" hidden="1">
      <c r="A16997">
        <v>2016</v>
      </c>
      <c r="B16997" t="s">
        <v>102</v>
      </c>
      <c r="C16997" t="s">
        <v>23</v>
      </c>
      <c r="D16997" t="s">
        <v>26</v>
      </c>
      <c r="E16997">
        <v>13796</v>
      </c>
    </row>
    <row r="16998" spans="1:5" hidden="1">
      <c r="A16998">
        <v>2016</v>
      </c>
      <c r="B16998" t="s">
        <v>102</v>
      </c>
      <c r="C16998" t="s">
        <v>23</v>
      </c>
      <c r="D16998" t="s">
        <v>27</v>
      </c>
      <c r="E16998">
        <v>26240</v>
      </c>
    </row>
    <row r="16999" spans="1:5" hidden="1">
      <c r="A16999">
        <v>2016</v>
      </c>
      <c r="B16999" t="s">
        <v>102</v>
      </c>
      <c r="C16999" t="s">
        <v>23</v>
      </c>
      <c r="D16999" t="s">
        <v>29</v>
      </c>
      <c r="E16999">
        <v>26240</v>
      </c>
    </row>
    <row r="17000" spans="1:5" hidden="1">
      <c r="A17000">
        <v>2016</v>
      </c>
      <c r="B17000" t="s">
        <v>102</v>
      </c>
      <c r="C17000" t="s">
        <v>23</v>
      </c>
      <c r="D17000" t="s">
        <v>33</v>
      </c>
      <c r="E17000">
        <v>208550</v>
      </c>
    </row>
    <row r="17001" spans="1:5" hidden="1">
      <c r="A17001">
        <v>2016</v>
      </c>
      <c r="B17001" t="s">
        <v>102</v>
      </c>
      <c r="C17001" t="s">
        <v>23</v>
      </c>
      <c r="D17001" t="s">
        <v>34</v>
      </c>
      <c r="E17001">
        <v>195038</v>
      </c>
    </row>
    <row r="17002" spans="1:5" hidden="1">
      <c r="A17002">
        <v>2016</v>
      </c>
      <c r="B17002" t="s">
        <v>102</v>
      </c>
      <c r="C17002" t="s">
        <v>23</v>
      </c>
      <c r="D17002" t="s">
        <v>35</v>
      </c>
      <c r="E17002">
        <v>414757</v>
      </c>
    </row>
    <row r="17003" spans="1:5" hidden="1">
      <c r="A17003">
        <v>2016</v>
      </c>
      <c r="B17003" t="s">
        <v>102</v>
      </c>
      <c r="C17003" t="s">
        <v>23</v>
      </c>
      <c r="D17003" t="s">
        <v>39</v>
      </c>
      <c r="E17003">
        <v>0</v>
      </c>
    </row>
    <row r="17004" spans="1:5" hidden="1">
      <c r="A17004">
        <v>2016</v>
      </c>
      <c r="B17004" t="s">
        <v>102</v>
      </c>
      <c r="C17004" t="s">
        <v>23</v>
      </c>
      <c r="D17004" t="s">
        <v>40</v>
      </c>
      <c r="E17004">
        <v>0</v>
      </c>
    </row>
    <row r="17005" spans="1:5" hidden="1">
      <c r="A17005">
        <v>2016</v>
      </c>
      <c r="B17005" t="s">
        <v>102</v>
      </c>
      <c r="C17005" t="s">
        <v>23</v>
      </c>
      <c r="D17005" t="s">
        <v>41</v>
      </c>
      <c r="E17005">
        <v>0</v>
      </c>
    </row>
    <row r="17006" spans="1:5" hidden="1">
      <c r="A17006">
        <v>2016</v>
      </c>
      <c r="B17006" t="s">
        <v>102</v>
      </c>
      <c r="C17006" t="s">
        <v>23</v>
      </c>
      <c r="D17006" t="s">
        <v>42</v>
      </c>
      <c r="E17006">
        <v>0</v>
      </c>
    </row>
    <row r="17007" spans="1:5" hidden="1">
      <c r="A17007">
        <v>2016</v>
      </c>
      <c r="B17007" t="s">
        <v>102</v>
      </c>
      <c r="C17007" t="s">
        <v>23</v>
      </c>
      <c r="D17007" t="s">
        <v>43</v>
      </c>
      <c r="E17007">
        <v>0</v>
      </c>
    </row>
    <row r="17008" spans="1:5" hidden="1">
      <c r="A17008">
        <v>2016</v>
      </c>
      <c r="B17008" t="s">
        <v>102</v>
      </c>
      <c r="C17008" t="s">
        <v>23</v>
      </c>
      <c r="D17008" t="s">
        <v>44</v>
      </c>
      <c r="E17008">
        <v>13511</v>
      </c>
    </row>
    <row r="17009" spans="1:5" hidden="1">
      <c r="A17009">
        <v>2016</v>
      </c>
      <c r="B17009" t="s">
        <v>102</v>
      </c>
      <c r="C17009" t="s">
        <v>23</v>
      </c>
      <c r="D17009" t="s">
        <v>45</v>
      </c>
      <c r="E17009">
        <v>1588249</v>
      </c>
    </row>
    <row r="17010" spans="1:5" hidden="1">
      <c r="A17010">
        <v>2016</v>
      </c>
      <c r="B17010" t="s">
        <v>102</v>
      </c>
      <c r="C17010" t="s">
        <v>23</v>
      </c>
      <c r="D17010" t="s">
        <v>46</v>
      </c>
      <c r="E17010">
        <v>1532420</v>
      </c>
    </row>
    <row r="17011" spans="1:5" hidden="1">
      <c r="A17011">
        <v>2016</v>
      </c>
      <c r="B17011" t="s">
        <v>102</v>
      </c>
      <c r="C17011" t="s">
        <v>23</v>
      </c>
      <c r="D17011" t="s">
        <v>47</v>
      </c>
      <c r="E17011">
        <v>55829</v>
      </c>
    </row>
    <row r="17012" spans="1:5" hidden="1">
      <c r="A17012">
        <v>2016</v>
      </c>
      <c r="B17012" t="s">
        <v>102</v>
      </c>
      <c r="C17012" t="s">
        <v>23</v>
      </c>
      <c r="D17012" t="s">
        <v>48</v>
      </c>
      <c r="E17012">
        <v>2653439</v>
      </c>
    </row>
    <row r="17013" spans="1:5" hidden="1">
      <c r="A17013">
        <v>2016</v>
      </c>
      <c r="B17013" t="s">
        <v>102</v>
      </c>
      <c r="C17013" t="s">
        <v>23</v>
      </c>
      <c r="D17013" t="s">
        <v>49</v>
      </c>
      <c r="E17013">
        <v>2652946</v>
      </c>
    </row>
    <row r="17014" spans="1:5" hidden="1">
      <c r="A17014">
        <v>2016</v>
      </c>
      <c r="B17014" t="s">
        <v>102</v>
      </c>
      <c r="C17014" t="s">
        <v>23</v>
      </c>
      <c r="D17014" t="s">
        <v>50</v>
      </c>
      <c r="E17014">
        <v>1799557</v>
      </c>
    </row>
    <row r="17015" spans="1:5" hidden="1">
      <c r="A17015">
        <v>2016</v>
      </c>
      <c r="B17015" t="s">
        <v>102</v>
      </c>
      <c r="C17015" t="s">
        <v>23</v>
      </c>
      <c r="D17015" t="s">
        <v>51</v>
      </c>
      <c r="E17015">
        <v>169733</v>
      </c>
    </row>
    <row r="17016" spans="1:5" hidden="1">
      <c r="A17016">
        <v>2016</v>
      </c>
      <c r="B17016" t="s">
        <v>102</v>
      </c>
      <c r="C17016" t="s">
        <v>23</v>
      </c>
      <c r="D17016" t="s">
        <v>52</v>
      </c>
      <c r="E17016">
        <v>683410</v>
      </c>
    </row>
    <row r="17017" spans="1:5" hidden="1">
      <c r="A17017">
        <v>2016</v>
      </c>
      <c r="B17017" t="s">
        <v>102</v>
      </c>
      <c r="C17017" t="s">
        <v>23</v>
      </c>
      <c r="D17017" t="s">
        <v>53</v>
      </c>
      <c r="E17017">
        <v>43044</v>
      </c>
    </row>
    <row r="17018" spans="1:5" hidden="1">
      <c r="A17018">
        <v>2016</v>
      </c>
      <c r="B17018" t="s">
        <v>102</v>
      </c>
      <c r="C17018" t="s">
        <v>23</v>
      </c>
      <c r="D17018" t="s">
        <v>54</v>
      </c>
      <c r="E17018">
        <v>42799</v>
      </c>
    </row>
    <row r="17019" spans="1:5" hidden="1">
      <c r="A17019">
        <v>2016</v>
      </c>
      <c r="B17019" t="s">
        <v>102</v>
      </c>
      <c r="C17019" t="s">
        <v>23</v>
      </c>
      <c r="D17019" t="s">
        <v>55</v>
      </c>
      <c r="E17019">
        <v>493</v>
      </c>
    </row>
    <row r="17020" spans="1:5" hidden="1">
      <c r="A17020">
        <v>2016</v>
      </c>
      <c r="B17020" t="s">
        <v>102</v>
      </c>
      <c r="C17020" t="s">
        <v>23</v>
      </c>
      <c r="D17020" t="s">
        <v>59</v>
      </c>
      <c r="E17020">
        <v>375304</v>
      </c>
    </row>
    <row r="17021" spans="1:5" hidden="1">
      <c r="A17021">
        <v>2016</v>
      </c>
      <c r="B17021" t="s">
        <v>102</v>
      </c>
      <c r="C17021" t="s">
        <v>23</v>
      </c>
      <c r="D17021" t="s">
        <v>60</v>
      </c>
      <c r="E17021">
        <v>72566</v>
      </c>
    </row>
    <row r="17022" spans="1:5" hidden="1">
      <c r="A17022">
        <v>2016</v>
      </c>
      <c r="B17022" t="s">
        <v>102</v>
      </c>
      <c r="C17022" t="s">
        <v>23</v>
      </c>
      <c r="D17022" t="s">
        <v>64</v>
      </c>
      <c r="E17022">
        <v>302738</v>
      </c>
    </row>
    <row r="17023" spans="1:5" hidden="1">
      <c r="A17023">
        <v>2016</v>
      </c>
      <c r="B17023" t="s">
        <v>102</v>
      </c>
      <c r="C17023" t="s">
        <v>23</v>
      </c>
      <c r="D17023" t="s">
        <v>66</v>
      </c>
      <c r="E17023">
        <v>0</v>
      </c>
    </row>
    <row r="17024" spans="1:5" hidden="1">
      <c r="A17024">
        <v>2016</v>
      </c>
      <c r="B17024" t="s">
        <v>102</v>
      </c>
      <c r="C17024" t="s">
        <v>23</v>
      </c>
      <c r="D17024" t="s">
        <v>67</v>
      </c>
      <c r="E17024">
        <v>0</v>
      </c>
    </row>
    <row r="17025" spans="1:5" hidden="1">
      <c r="A17025">
        <v>2016</v>
      </c>
      <c r="B17025" t="s">
        <v>102</v>
      </c>
      <c r="C17025" t="s">
        <v>23</v>
      </c>
      <c r="D17025" t="s">
        <v>68</v>
      </c>
      <c r="E17025">
        <v>0</v>
      </c>
    </row>
    <row r="17026" spans="1:5" hidden="1">
      <c r="A17026">
        <v>2016</v>
      </c>
      <c r="B17026" t="s">
        <v>102</v>
      </c>
      <c r="C17026" t="s">
        <v>23</v>
      </c>
      <c r="D17026" t="s">
        <v>70</v>
      </c>
      <c r="E17026">
        <v>0</v>
      </c>
    </row>
    <row r="17027" spans="1:5" hidden="1">
      <c r="A17027">
        <v>2016</v>
      </c>
      <c r="B17027" t="s">
        <v>102</v>
      </c>
      <c r="C17027" t="s">
        <v>23</v>
      </c>
      <c r="D17027" t="s">
        <v>71</v>
      </c>
      <c r="E17027">
        <v>24</v>
      </c>
    </row>
    <row r="17028" spans="1:5" hidden="1">
      <c r="A17028">
        <v>2016</v>
      </c>
      <c r="B17028" t="s">
        <v>102</v>
      </c>
      <c r="C17028" t="s">
        <v>23</v>
      </c>
      <c r="D17028" t="s">
        <v>72</v>
      </c>
      <c r="E17028">
        <v>1995141</v>
      </c>
    </row>
    <row r="17029" spans="1:5" hidden="1">
      <c r="A17029">
        <v>2016</v>
      </c>
      <c r="B17029" t="s">
        <v>102</v>
      </c>
      <c r="C17029" t="s">
        <v>23</v>
      </c>
      <c r="D17029" t="s">
        <v>73</v>
      </c>
      <c r="E17029">
        <v>14300126</v>
      </c>
    </row>
    <row r="17030" spans="1:5" hidden="1">
      <c r="A17030">
        <v>2016</v>
      </c>
      <c r="B17030" t="s">
        <v>102</v>
      </c>
      <c r="C17030" t="s">
        <v>23</v>
      </c>
      <c r="D17030" t="s">
        <v>74</v>
      </c>
      <c r="E17030">
        <v>14300126</v>
      </c>
    </row>
    <row r="17031" spans="1:5" hidden="1">
      <c r="A17031">
        <v>2016</v>
      </c>
      <c r="B17031" t="s">
        <v>102</v>
      </c>
      <c r="C17031" t="s">
        <v>23</v>
      </c>
      <c r="D17031" t="s">
        <v>76</v>
      </c>
      <c r="E17031">
        <v>766540</v>
      </c>
    </row>
    <row r="17032" spans="1:5" hidden="1">
      <c r="A17032">
        <v>2016</v>
      </c>
      <c r="B17032" t="s">
        <v>102</v>
      </c>
      <c r="C17032" t="s">
        <v>23</v>
      </c>
      <c r="D17032" t="s">
        <v>77</v>
      </c>
      <c r="E17032">
        <v>681428</v>
      </c>
    </row>
    <row r="17033" spans="1:5" hidden="1">
      <c r="A17033">
        <v>2016</v>
      </c>
      <c r="B17033" t="s">
        <v>102</v>
      </c>
      <c r="C17033" t="s">
        <v>23</v>
      </c>
      <c r="D17033" t="s">
        <v>78</v>
      </c>
      <c r="E17033">
        <v>774925</v>
      </c>
    </row>
    <row r="17034" spans="1:5" hidden="1">
      <c r="A17034">
        <v>2016</v>
      </c>
      <c r="B17034" t="s">
        <v>102</v>
      </c>
      <c r="C17034" t="s">
        <v>23</v>
      </c>
      <c r="D17034" t="s">
        <v>79</v>
      </c>
      <c r="E17034">
        <v>-10070</v>
      </c>
    </row>
    <row r="17035" spans="1:5" hidden="1">
      <c r="A17035">
        <v>2016</v>
      </c>
      <c r="B17035" t="s">
        <v>102</v>
      </c>
      <c r="C17035" t="s">
        <v>23</v>
      </c>
      <c r="D17035" t="s">
        <v>80</v>
      </c>
      <c r="E17035">
        <v>1685</v>
      </c>
    </row>
    <row r="17036" spans="1:5" hidden="1">
      <c r="A17036">
        <v>2016</v>
      </c>
      <c r="B17036" t="s">
        <v>102</v>
      </c>
      <c r="C17036" t="s">
        <v>81</v>
      </c>
      <c r="D17036" t="s">
        <v>24</v>
      </c>
      <c r="E17036">
        <v>12126770</v>
      </c>
    </row>
    <row r="17037" spans="1:5" hidden="1">
      <c r="A17037">
        <v>2016</v>
      </c>
      <c r="B17037" t="s">
        <v>102</v>
      </c>
      <c r="C17037" t="s">
        <v>81</v>
      </c>
      <c r="D17037" t="s">
        <v>25</v>
      </c>
      <c r="E17037">
        <v>10157480</v>
      </c>
    </row>
    <row r="17038" spans="1:5" hidden="1">
      <c r="A17038">
        <v>2016</v>
      </c>
      <c r="B17038" t="s">
        <v>102</v>
      </c>
      <c r="C17038" t="s">
        <v>81</v>
      </c>
      <c r="D17038" t="s">
        <v>26</v>
      </c>
      <c r="E17038">
        <v>1969290</v>
      </c>
    </row>
    <row r="17039" spans="1:5" hidden="1">
      <c r="A17039">
        <v>2016</v>
      </c>
      <c r="B17039" t="s">
        <v>102</v>
      </c>
      <c r="C17039" t="s">
        <v>81</v>
      </c>
      <c r="D17039" t="s">
        <v>30</v>
      </c>
      <c r="E17039">
        <v>340480</v>
      </c>
    </row>
    <row r="17040" spans="1:5" hidden="1">
      <c r="A17040">
        <v>2016</v>
      </c>
      <c r="B17040" t="s">
        <v>102</v>
      </c>
      <c r="C17040" t="s">
        <v>81</v>
      </c>
      <c r="D17040" t="s">
        <v>32</v>
      </c>
      <c r="E17040">
        <v>340480</v>
      </c>
    </row>
    <row r="17041" spans="1:5" hidden="1">
      <c r="A17041">
        <v>2016</v>
      </c>
      <c r="B17041" t="s">
        <v>102</v>
      </c>
      <c r="C17041" t="s">
        <v>81</v>
      </c>
      <c r="D17041" t="s">
        <v>33</v>
      </c>
      <c r="E17041">
        <v>1142281</v>
      </c>
    </row>
    <row r="17042" spans="1:5" hidden="1">
      <c r="A17042">
        <v>2016</v>
      </c>
      <c r="B17042" t="s">
        <v>102</v>
      </c>
      <c r="C17042" t="s">
        <v>81</v>
      </c>
      <c r="D17042" t="s">
        <v>34</v>
      </c>
      <c r="E17042">
        <v>86015</v>
      </c>
    </row>
    <row r="17043" spans="1:5" hidden="1">
      <c r="A17043">
        <v>2016</v>
      </c>
      <c r="B17043" t="s">
        <v>102</v>
      </c>
      <c r="C17043" t="s">
        <v>81</v>
      </c>
      <c r="D17043" t="s">
        <v>35</v>
      </c>
      <c r="E17043">
        <v>25366</v>
      </c>
    </row>
    <row r="17044" spans="1:5" hidden="1">
      <c r="A17044">
        <v>2016</v>
      </c>
      <c r="B17044" t="s">
        <v>102</v>
      </c>
      <c r="C17044" t="s">
        <v>81</v>
      </c>
      <c r="D17044" t="s">
        <v>36</v>
      </c>
      <c r="E17044">
        <v>945742</v>
      </c>
    </row>
    <row r="17045" spans="1:5" hidden="1">
      <c r="A17045">
        <v>2016</v>
      </c>
      <c r="B17045" t="s">
        <v>102</v>
      </c>
      <c r="C17045" t="s">
        <v>81</v>
      </c>
      <c r="D17045" t="s">
        <v>37</v>
      </c>
      <c r="E17045">
        <v>260069</v>
      </c>
    </row>
    <row r="17046" spans="1:5" hidden="1">
      <c r="A17046">
        <v>2016</v>
      </c>
      <c r="B17046" t="s">
        <v>102</v>
      </c>
      <c r="C17046" t="s">
        <v>81</v>
      </c>
      <c r="D17046" t="s">
        <v>38</v>
      </c>
      <c r="E17046">
        <v>685673</v>
      </c>
    </row>
    <row r="17047" spans="1:5" hidden="1">
      <c r="A17047">
        <v>2016</v>
      </c>
      <c r="B17047" t="s">
        <v>102</v>
      </c>
      <c r="C17047" t="s">
        <v>81</v>
      </c>
      <c r="D17047" t="s">
        <v>39</v>
      </c>
      <c r="E17047">
        <v>0</v>
      </c>
    </row>
    <row r="17048" spans="1:5" hidden="1">
      <c r="A17048">
        <v>2016</v>
      </c>
      <c r="B17048" t="s">
        <v>102</v>
      </c>
      <c r="C17048" t="s">
        <v>81</v>
      </c>
      <c r="D17048" t="s">
        <v>40</v>
      </c>
      <c r="E17048">
        <v>46420</v>
      </c>
    </row>
    <row r="17049" spans="1:5" hidden="1">
      <c r="A17049">
        <v>2016</v>
      </c>
      <c r="B17049" t="s">
        <v>102</v>
      </c>
      <c r="C17049" t="s">
        <v>81</v>
      </c>
      <c r="D17049" t="s">
        <v>41</v>
      </c>
      <c r="E17049">
        <v>2665</v>
      </c>
    </row>
    <row r="17050" spans="1:5" hidden="1">
      <c r="A17050">
        <v>2016</v>
      </c>
      <c r="B17050" t="s">
        <v>102</v>
      </c>
      <c r="C17050" t="s">
        <v>81</v>
      </c>
      <c r="D17050" t="s">
        <v>42</v>
      </c>
      <c r="E17050">
        <v>43044</v>
      </c>
    </row>
    <row r="17051" spans="1:5" hidden="1">
      <c r="A17051">
        <v>2016</v>
      </c>
      <c r="B17051" t="s">
        <v>102</v>
      </c>
      <c r="C17051" t="s">
        <v>81</v>
      </c>
      <c r="D17051" t="s">
        <v>43</v>
      </c>
      <c r="E17051">
        <v>711</v>
      </c>
    </row>
    <row r="17052" spans="1:5" hidden="1">
      <c r="A17052">
        <v>2016</v>
      </c>
      <c r="B17052" t="s">
        <v>102</v>
      </c>
      <c r="C17052" t="s">
        <v>81</v>
      </c>
      <c r="D17052" t="s">
        <v>44</v>
      </c>
      <c r="E17052">
        <v>64104</v>
      </c>
    </row>
    <row r="17053" spans="1:5" hidden="1">
      <c r="A17053">
        <v>2016</v>
      </c>
      <c r="B17053" t="s">
        <v>102</v>
      </c>
      <c r="C17053" t="s">
        <v>81</v>
      </c>
      <c r="D17053" t="s">
        <v>48</v>
      </c>
      <c r="E17053">
        <v>5209131</v>
      </c>
    </row>
    <row r="17054" spans="1:5" hidden="1">
      <c r="A17054">
        <v>2016</v>
      </c>
      <c r="B17054" t="s">
        <v>102</v>
      </c>
      <c r="C17054" t="s">
        <v>81</v>
      </c>
      <c r="D17054" t="s">
        <v>49</v>
      </c>
      <c r="E17054">
        <v>493</v>
      </c>
    </row>
    <row r="17055" spans="1:5" hidden="1">
      <c r="A17055">
        <v>2016</v>
      </c>
      <c r="B17055" t="s">
        <v>102</v>
      </c>
      <c r="C17055" t="s">
        <v>81</v>
      </c>
      <c r="D17055" t="s">
        <v>50</v>
      </c>
      <c r="E17055">
        <v>0</v>
      </c>
    </row>
    <row r="17056" spans="1:5" hidden="1">
      <c r="A17056">
        <v>2016</v>
      </c>
      <c r="B17056" t="s">
        <v>102</v>
      </c>
      <c r="C17056" t="s">
        <v>81</v>
      </c>
      <c r="D17056" t="s">
        <v>51</v>
      </c>
      <c r="E17056">
        <v>493</v>
      </c>
    </row>
    <row r="17057" spans="1:5" hidden="1">
      <c r="A17057">
        <v>2016</v>
      </c>
      <c r="B17057" t="s">
        <v>102</v>
      </c>
      <c r="C17057" t="s">
        <v>81</v>
      </c>
      <c r="D17057" t="s">
        <v>52</v>
      </c>
      <c r="E17057">
        <v>0</v>
      </c>
    </row>
    <row r="17058" spans="1:5" hidden="1">
      <c r="A17058">
        <v>2016</v>
      </c>
      <c r="B17058" t="s">
        <v>102</v>
      </c>
      <c r="C17058" t="s">
        <v>81</v>
      </c>
      <c r="D17058" t="s">
        <v>53</v>
      </c>
      <c r="E17058">
        <v>0</v>
      </c>
    </row>
    <row r="17059" spans="1:5" hidden="1">
      <c r="A17059">
        <v>2016</v>
      </c>
      <c r="B17059" t="s">
        <v>102</v>
      </c>
      <c r="C17059" t="s">
        <v>81</v>
      </c>
      <c r="D17059" t="s">
        <v>54</v>
      </c>
      <c r="E17059">
        <v>0</v>
      </c>
    </row>
    <row r="17060" spans="1:5" hidden="1">
      <c r="A17060">
        <v>2016</v>
      </c>
      <c r="B17060" t="s">
        <v>102</v>
      </c>
      <c r="C17060" t="s">
        <v>81</v>
      </c>
      <c r="D17060" t="s">
        <v>55</v>
      </c>
      <c r="E17060">
        <v>2844126</v>
      </c>
    </row>
    <row r="17061" spans="1:5" hidden="1">
      <c r="A17061">
        <v>2016</v>
      </c>
      <c r="B17061" t="s">
        <v>102</v>
      </c>
      <c r="C17061" t="s">
        <v>81</v>
      </c>
      <c r="D17061" t="s">
        <v>56</v>
      </c>
      <c r="E17061">
        <v>2364511</v>
      </c>
    </row>
    <row r="17062" spans="1:5" hidden="1">
      <c r="A17062">
        <v>2016</v>
      </c>
      <c r="B17062" t="s">
        <v>102</v>
      </c>
      <c r="C17062" t="s">
        <v>81</v>
      </c>
      <c r="D17062" t="s">
        <v>57</v>
      </c>
      <c r="E17062">
        <v>1946091</v>
      </c>
    </row>
    <row r="17063" spans="1:5" hidden="1">
      <c r="A17063">
        <v>2016</v>
      </c>
      <c r="B17063" t="s">
        <v>102</v>
      </c>
      <c r="C17063" t="s">
        <v>81</v>
      </c>
      <c r="D17063" t="s">
        <v>58</v>
      </c>
      <c r="E17063">
        <v>418420</v>
      </c>
    </row>
    <row r="17064" spans="1:5" hidden="1">
      <c r="A17064">
        <v>2016</v>
      </c>
      <c r="B17064" t="s">
        <v>102</v>
      </c>
      <c r="C17064" t="s">
        <v>81</v>
      </c>
      <c r="D17064" t="s">
        <v>59</v>
      </c>
      <c r="E17064">
        <v>1077662</v>
      </c>
    </row>
    <row r="17065" spans="1:5" hidden="1">
      <c r="A17065">
        <v>2016</v>
      </c>
      <c r="B17065" t="s">
        <v>102</v>
      </c>
      <c r="C17065" t="s">
        <v>81</v>
      </c>
      <c r="D17065" t="s">
        <v>61</v>
      </c>
      <c r="E17065">
        <v>65107</v>
      </c>
    </row>
    <row r="17066" spans="1:5" hidden="1">
      <c r="A17066">
        <v>2016</v>
      </c>
      <c r="B17066" t="s">
        <v>102</v>
      </c>
      <c r="C17066" t="s">
        <v>81</v>
      </c>
      <c r="D17066" t="s">
        <v>64</v>
      </c>
      <c r="E17066">
        <v>1012556</v>
      </c>
    </row>
    <row r="17067" spans="1:5" hidden="1">
      <c r="A17067">
        <v>2016</v>
      </c>
      <c r="B17067" t="s">
        <v>102</v>
      </c>
      <c r="C17067" t="s">
        <v>81</v>
      </c>
      <c r="D17067" t="s">
        <v>66</v>
      </c>
      <c r="E17067">
        <v>417460</v>
      </c>
    </row>
    <row r="17068" spans="1:5" hidden="1">
      <c r="A17068">
        <v>2016</v>
      </c>
      <c r="B17068" t="s">
        <v>102</v>
      </c>
      <c r="C17068" t="s">
        <v>81</v>
      </c>
      <c r="D17068" t="s">
        <v>67</v>
      </c>
      <c r="E17068">
        <v>0</v>
      </c>
    </row>
    <row r="17069" spans="1:5" hidden="1">
      <c r="A17069">
        <v>2016</v>
      </c>
      <c r="B17069" t="s">
        <v>102</v>
      </c>
      <c r="C17069" t="s">
        <v>81</v>
      </c>
      <c r="D17069" t="s">
        <v>69</v>
      </c>
      <c r="E17069">
        <v>0</v>
      </c>
    </row>
    <row r="17070" spans="1:5" hidden="1">
      <c r="A17070">
        <v>2016</v>
      </c>
      <c r="B17070" t="s">
        <v>102</v>
      </c>
      <c r="C17070" t="s">
        <v>81</v>
      </c>
      <c r="D17070" t="s">
        <v>70</v>
      </c>
      <c r="E17070">
        <v>0</v>
      </c>
    </row>
    <row r="17071" spans="1:5" hidden="1">
      <c r="A17071">
        <v>2016</v>
      </c>
      <c r="B17071" t="s">
        <v>102</v>
      </c>
      <c r="C17071" t="s">
        <v>81</v>
      </c>
      <c r="D17071" t="s">
        <v>86</v>
      </c>
      <c r="E17071">
        <v>3979962</v>
      </c>
    </row>
    <row r="17072" spans="1:5" hidden="1">
      <c r="A17072">
        <v>2016</v>
      </c>
      <c r="B17072" t="s">
        <v>102</v>
      </c>
      <c r="C17072" t="s">
        <v>81</v>
      </c>
      <c r="D17072" t="s">
        <v>87</v>
      </c>
      <c r="E17072">
        <v>2228736</v>
      </c>
    </row>
    <row r="17073" spans="1:6" hidden="1">
      <c r="A17073">
        <v>2016</v>
      </c>
      <c r="B17073" t="s">
        <v>102</v>
      </c>
      <c r="C17073" t="s">
        <v>81</v>
      </c>
      <c r="D17073" t="s">
        <v>88</v>
      </c>
      <c r="E17073">
        <v>1751225</v>
      </c>
    </row>
    <row r="17074" spans="1:6" hidden="1">
      <c r="A17074">
        <v>2016</v>
      </c>
      <c r="B17074" t="s">
        <v>102</v>
      </c>
      <c r="C17074" t="s">
        <v>81</v>
      </c>
      <c r="D17074" t="s">
        <v>77</v>
      </c>
      <c r="E17074">
        <v>681428</v>
      </c>
    </row>
    <row r="17075" spans="1:6" hidden="1">
      <c r="A17075">
        <v>2016</v>
      </c>
      <c r="B17075" t="s">
        <v>103</v>
      </c>
      <c r="C17075" t="s">
        <v>7</v>
      </c>
      <c r="D17075" t="s">
        <v>263</v>
      </c>
      <c r="E17075">
        <v>1036</v>
      </c>
    </row>
    <row r="17076" spans="1:6" hidden="1">
      <c r="A17076">
        <v>2016</v>
      </c>
      <c r="B17076" t="s">
        <v>103</v>
      </c>
      <c r="C17076" t="s">
        <v>7</v>
      </c>
      <c r="D17076" t="s">
        <v>8</v>
      </c>
      <c r="E17076">
        <v>0</v>
      </c>
      <c r="F17076">
        <v>20</v>
      </c>
    </row>
    <row r="17077" spans="1:6" hidden="1">
      <c r="A17077">
        <v>2016</v>
      </c>
      <c r="B17077" t="s">
        <v>103</v>
      </c>
      <c r="C17077" t="s">
        <v>7</v>
      </c>
      <c r="D17077" t="s">
        <v>9</v>
      </c>
      <c r="E17077">
        <v>0</v>
      </c>
      <c r="F17077">
        <v>20</v>
      </c>
    </row>
    <row r="17078" spans="1:6" hidden="1">
      <c r="A17078">
        <v>2016</v>
      </c>
      <c r="B17078" t="s">
        <v>103</v>
      </c>
      <c r="C17078" t="s">
        <v>10</v>
      </c>
      <c r="D17078" t="s">
        <v>11</v>
      </c>
      <c r="E17078">
        <v>1544</v>
      </c>
    </row>
    <row r="17079" spans="1:6" hidden="1">
      <c r="A17079">
        <v>2016</v>
      </c>
      <c r="B17079" t="s">
        <v>103</v>
      </c>
      <c r="C17079" t="s">
        <v>10</v>
      </c>
      <c r="D17079" t="s">
        <v>91</v>
      </c>
      <c r="E17079">
        <v>2085237</v>
      </c>
    </row>
    <row r="17080" spans="1:6" hidden="1">
      <c r="A17080">
        <v>2016</v>
      </c>
      <c r="B17080" t="s">
        <v>103</v>
      </c>
      <c r="C17080" t="s">
        <v>10</v>
      </c>
      <c r="D17080" t="s">
        <v>92</v>
      </c>
      <c r="E17080">
        <v>1379669</v>
      </c>
    </row>
    <row r="17081" spans="1:6" hidden="1">
      <c r="A17081">
        <v>2016</v>
      </c>
      <c r="B17081" t="s">
        <v>103</v>
      </c>
      <c r="C17081" t="s">
        <v>10</v>
      </c>
      <c r="D17081" t="s">
        <v>14</v>
      </c>
      <c r="E17081">
        <v>2188286</v>
      </c>
    </row>
    <row r="17082" spans="1:6" hidden="1">
      <c r="A17082">
        <v>2016</v>
      </c>
      <c r="B17082" t="s">
        <v>103</v>
      </c>
      <c r="C17082" t="s">
        <v>10</v>
      </c>
      <c r="D17082" t="s">
        <v>15</v>
      </c>
      <c r="E17082">
        <v>896291</v>
      </c>
    </row>
    <row r="17083" spans="1:6" hidden="1">
      <c r="A17083">
        <v>2016</v>
      </c>
      <c r="B17083" t="s">
        <v>103</v>
      </c>
      <c r="C17083" t="s">
        <v>10</v>
      </c>
      <c r="D17083" t="s">
        <v>16</v>
      </c>
      <c r="E17083">
        <v>1291995</v>
      </c>
    </row>
    <row r="17084" spans="1:6" hidden="1">
      <c r="A17084">
        <v>2016</v>
      </c>
      <c r="B17084" t="s">
        <v>103</v>
      </c>
      <c r="C17084" t="s">
        <v>10</v>
      </c>
      <c r="D17084" t="s">
        <v>17</v>
      </c>
      <c r="E17084">
        <v>0</v>
      </c>
      <c r="F17084">
        <v>20</v>
      </c>
    </row>
    <row r="17085" spans="1:6" hidden="1">
      <c r="A17085">
        <v>2016</v>
      </c>
      <c r="B17085" t="s">
        <v>103</v>
      </c>
      <c r="C17085" t="s">
        <v>10</v>
      </c>
      <c r="D17085" t="s">
        <v>18</v>
      </c>
      <c r="E17085">
        <v>15248651</v>
      </c>
    </row>
    <row r="17086" spans="1:6" hidden="1">
      <c r="A17086">
        <v>2016</v>
      </c>
      <c r="B17086" t="s">
        <v>103</v>
      </c>
      <c r="C17086" t="s">
        <v>10</v>
      </c>
      <c r="D17086" t="s">
        <v>19</v>
      </c>
      <c r="E17086">
        <v>14912340</v>
      </c>
    </row>
    <row r="17087" spans="1:6" hidden="1">
      <c r="A17087">
        <v>2016</v>
      </c>
      <c r="B17087" t="s">
        <v>103</v>
      </c>
      <c r="C17087" t="s">
        <v>10</v>
      </c>
      <c r="D17087" t="s">
        <v>20</v>
      </c>
      <c r="E17087">
        <v>16953882</v>
      </c>
    </row>
    <row r="17088" spans="1:6" hidden="1">
      <c r="A17088">
        <v>2016</v>
      </c>
      <c r="B17088" t="s">
        <v>103</v>
      </c>
      <c r="C17088" t="s">
        <v>10</v>
      </c>
      <c r="D17088" t="s">
        <v>21</v>
      </c>
      <c r="E17088">
        <v>706705</v>
      </c>
    </row>
    <row r="17089" spans="1:5" hidden="1">
      <c r="A17089">
        <v>2016</v>
      </c>
      <c r="B17089" t="s">
        <v>103</v>
      </c>
      <c r="C17089" t="s">
        <v>10</v>
      </c>
      <c r="D17089" t="s">
        <v>22</v>
      </c>
      <c r="E17089">
        <v>-80964</v>
      </c>
    </row>
    <row r="17090" spans="1:5" hidden="1">
      <c r="A17090">
        <v>2016</v>
      </c>
      <c r="B17090" t="s">
        <v>103</v>
      </c>
      <c r="C17090" t="s">
        <v>23</v>
      </c>
      <c r="D17090" t="s">
        <v>24</v>
      </c>
      <c r="E17090">
        <v>208496</v>
      </c>
    </row>
    <row r="17091" spans="1:5" hidden="1">
      <c r="A17091">
        <v>2016</v>
      </c>
      <c r="B17091" t="s">
        <v>103</v>
      </c>
      <c r="C17091" t="s">
        <v>23</v>
      </c>
      <c r="D17091" t="s">
        <v>25</v>
      </c>
      <c r="E17091">
        <v>180878</v>
      </c>
    </row>
    <row r="17092" spans="1:5" hidden="1">
      <c r="A17092">
        <v>2016</v>
      </c>
      <c r="B17092" t="s">
        <v>103</v>
      </c>
      <c r="C17092" t="s">
        <v>23</v>
      </c>
      <c r="D17092" t="s">
        <v>26</v>
      </c>
      <c r="E17092">
        <v>27618</v>
      </c>
    </row>
    <row r="17093" spans="1:5" hidden="1">
      <c r="A17093">
        <v>2016</v>
      </c>
      <c r="B17093" t="s">
        <v>103</v>
      </c>
      <c r="C17093" t="s">
        <v>23</v>
      </c>
      <c r="D17093" t="s">
        <v>27</v>
      </c>
      <c r="E17093">
        <v>28936</v>
      </c>
    </row>
    <row r="17094" spans="1:5" hidden="1">
      <c r="A17094">
        <v>2016</v>
      </c>
      <c r="B17094" t="s">
        <v>103</v>
      </c>
      <c r="C17094" t="s">
        <v>23</v>
      </c>
      <c r="D17094" t="s">
        <v>29</v>
      </c>
      <c r="E17094">
        <v>28936</v>
      </c>
    </row>
    <row r="17095" spans="1:5" hidden="1">
      <c r="A17095">
        <v>2016</v>
      </c>
      <c r="B17095" t="s">
        <v>103</v>
      </c>
      <c r="C17095" t="s">
        <v>23</v>
      </c>
      <c r="D17095" t="s">
        <v>33</v>
      </c>
      <c r="E17095">
        <v>211606</v>
      </c>
    </row>
    <row r="17096" spans="1:5" hidden="1">
      <c r="A17096">
        <v>2016</v>
      </c>
      <c r="B17096" t="s">
        <v>103</v>
      </c>
      <c r="C17096" t="s">
        <v>23</v>
      </c>
      <c r="D17096" t="s">
        <v>34</v>
      </c>
      <c r="E17096">
        <v>198095</v>
      </c>
    </row>
    <row r="17097" spans="1:5" hidden="1">
      <c r="A17097">
        <v>2016</v>
      </c>
      <c r="B17097" t="s">
        <v>103</v>
      </c>
      <c r="C17097" t="s">
        <v>23</v>
      </c>
      <c r="D17097" t="s">
        <v>35</v>
      </c>
      <c r="E17097">
        <v>419266</v>
      </c>
    </row>
    <row r="17098" spans="1:5" hidden="1">
      <c r="A17098">
        <v>2016</v>
      </c>
      <c r="B17098" t="s">
        <v>103</v>
      </c>
      <c r="C17098" t="s">
        <v>23</v>
      </c>
      <c r="D17098" t="s">
        <v>39</v>
      </c>
      <c r="E17098">
        <v>0</v>
      </c>
    </row>
    <row r="17099" spans="1:5" hidden="1">
      <c r="A17099">
        <v>2016</v>
      </c>
      <c r="B17099" t="s">
        <v>103</v>
      </c>
      <c r="C17099" t="s">
        <v>23</v>
      </c>
      <c r="D17099" t="s">
        <v>40</v>
      </c>
      <c r="E17099">
        <v>0</v>
      </c>
    </row>
    <row r="17100" spans="1:5" hidden="1">
      <c r="A17100">
        <v>2016</v>
      </c>
      <c r="B17100" t="s">
        <v>103</v>
      </c>
      <c r="C17100" t="s">
        <v>23</v>
      </c>
      <c r="D17100" t="s">
        <v>41</v>
      </c>
      <c r="E17100">
        <v>0</v>
      </c>
    </row>
    <row r="17101" spans="1:5" hidden="1">
      <c r="A17101">
        <v>2016</v>
      </c>
      <c r="B17101" t="s">
        <v>103</v>
      </c>
      <c r="C17101" t="s">
        <v>23</v>
      </c>
      <c r="D17101" t="s">
        <v>42</v>
      </c>
      <c r="E17101">
        <v>0</v>
      </c>
    </row>
    <row r="17102" spans="1:5" hidden="1">
      <c r="A17102">
        <v>2016</v>
      </c>
      <c r="B17102" t="s">
        <v>103</v>
      </c>
      <c r="C17102" t="s">
        <v>23</v>
      </c>
      <c r="D17102" t="s">
        <v>43</v>
      </c>
      <c r="E17102">
        <v>0</v>
      </c>
    </row>
    <row r="17103" spans="1:5" hidden="1">
      <c r="A17103">
        <v>2016</v>
      </c>
      <c r="B17103" t="s">
        <v>103</v>
      </c>
      <c r="C17103" t="s">
        <v>23</v>
      </c>
      <c r="D17103" t="s">
        <v>44</v>
      </c>
      <c r="E17103">
        <v>13511</v>
      </c>
    </row>
    <row r="17104" spans="1:5" hidden="1">
      <c r="A17104">
        <v>2016</v>
      </c>
      <c r="B17104" t="s">
        <v>103</v>
      </c>
      <c r="C17104" t="s">
        <v>23</v>
      </c>
      <c r="D17104" t="s">
        <v>45</v>
      </c>
      <c r="E17104">
        <v>1588249</v>
      </c>
    </row>
    <row r="17105" spans="1:5" hidden="1">
      <c r="A17105">
        <v>2016</v>
      </c>
      <c r="B17105" t="s">
        <v>103</v>
      </c>
      <c r="C17105" t="s">
        <v>23</v>
      </c>
      <c r="D17105" t="s">
        <v>46</v>
      </c>
      <c r="E17105">
        <v>1532420</v>
      </c>
    </row>
    <row r="17106" spans="1:5" hidden="1">
      <c r="A17106">
        <v>2016</v>
      </c>
      <c r="B17106" t="s">
        <v>103</v>
      </c>
      <c r="C17106" t="s">
        <v>23</v>
      </c>
      <c r="D17106" t="s">
        <v>47</v>
      </c>
      <c r="E17106">
        <v>55829</v>
      </c>
    </row>
    <row r="17107" spans="1:5" hidden="1">
      <c r="A17107">
        <v>2016</v>
      </c>
      <c r="B17107" t="s">
        <v>103</v>
      </c>
      <c r="C17107" t="s">
        <v>23</v>
      </c>
      <c r="D17107" t="s">
        <v>48</v>
      </c>
      <c r="E17107">
        <v>2977311</v>
      </c>
    </row>
    <row r="17108" spans="1:5" hidden="1">
      <c r="A17108">
        <v>2016</v>
      </c>
      <c r="B17108" t="s">
        <v>103</v>
      </c>
      <c r="C17108" t="s">
        <v>23</v>
      </c>
      <c r="D17108" t="s">
        <v>49</v>
      </c>
      <c r="E17108">
        <v>2652946</v>
      </c>
    </row>
    <row r="17109" spans="1:5" hidden="1">
      <c r="A17109">
        <v>2016</v>
      </c>
      <c r="B17109" t="s">
        <v>103</v>
      </c>
      <c r="C17109" t="s">
        <v>23</v>
      </c>
      <c r="D17109" t="s">
        <v>50</v>
      </c>
      <c r="E17109">
        <v>1799557</v>
      </c>
    </row>
    <row r="17110" spans="1:5" hidden="1">
      <c r="A17110">
        <v>2016</v>
      </c>
      <c r="B17110" t="s">
        <v>103</v>
      </c>
      <c r="C17110" t="s">
        <v>23</v>
      </c>
      <c r="D17110" t="s">
        <v>51</v>
      </c>
      <c r="E17110">
        <v>169733</v>
      </c>
    </row>
    <row r="17111" spans="1:5" hidden="1">
      <c r="A17111">
        <v>2016</v>
      </c>
      <c r="B17111" t="s">
        <v>103</v>
      </c>
      <c r="C17111" t="s">
        <v>23</v>
      </c>
      <c r="D17111" t="s">
        <v>52</v>
      </c>
      <c r="E17111">
        <v>683410</v>
      </c>
    </row>
    <row r="17112" spans="1:5" hidden="1">
      <c r="A17112">
        <v>2016</v>
      </c>
      <c r="B17112" t="s">
        <v>103</v>
      </c>
      <c r="C17112" t="s">
        <v>23</v>
      </c>
      <c r="D17112" t="s">
        <v>53</v>
      </c>
      <c r="E17112">
        <v>43044</v>
      </c>
    </row>
    <row r="17113" spans="1:5" hidden="1">
      <c r="A17113">
        <v>2016</v>
      </c>
      <c r="B17113" t="s">
        <v>103</v>
      </c>
      <c r="C17113" t="s">
        <v>23</v>
      </c>
      <c r="D17113" t="s">
        <v>54</v>
      </c>
      <c r="E17113">
        <v>42799</v>
      </c>
    </row>
    <row r="17114" spans="1:5" hidden="1">
      <c r="A17114">
        <v>2016</v>
      </c>
      <c r="B17114" t="s">
        <v>103</v>
      </c>
      <c r="C17114" t="s">
        <v>23</v>
      </c>
      <c r="D17114" t="s">
        <v>55</v>
      </c>
      <c r="E17114">
        <v>1396</v>
      </c>
    </row>
    <row r="17115" spans="1:5" hidden="1">
      <c r="A17115">
        <v>2016</v>
      </c>
      <c r="B17115" t="s">
        <v>103</v>
      </c>
      <c r="C17115" t="s">
        <v>23</v>
      </c>
      <c r="D17115" t="s">
        <v>56</v>
      </c>
      <c r="E17115">
        <v>322969</v>
      </c>
    </row>
    <row r="17116" spans="1:5" hidden="1">
      <c r="A17116">
        <v>2016</v>
      </c>
      <c r="B17116" t="s">
        <v>103</v>
      </c>
      <c r="C17116" t="s">
        <v>23</v>
      </c>
      <c r="D17116" t="s">
        <v>57</v>
      </c>
      <c r="E17116">
        <v>214850</v>
      </c>
    </row>
    <row r="17117" spans="1:5" hidden="1">
      <c r="A17117">
        <v>2016</v>
      </c>
      <c r="B17117" t="s">
        <v>103</v>
      </c>
      <c r="C17117" t="s">
        <v>23</v>
      </c>
      <c r="D17117" t="s">
        <v>58</v>
      </c>
      <c r="E17117">
        <v>108119</v>
      </c>
    </row>
    <row r="17118" spans="1:5" hidden="1">
      <c r="A17118">
        <v>2016</v>
      </c>
      <c r="B17118" t="s">
        <v>103</v>
      </c>
      <c r="C17118" t="s">
        <v>23</v>
      </c>
      <c r="D17118" t="s">
        <v>59</v>
      </c>
      <c r="E17118">
        <v>375441</v>
      </c>
    </row>
    <row r="17119" spans="1:5" hidden="1">
      <c r="A17119">
        <v>2016</v>
      </c>
      <c r="B17119" t="s">
        <v>103</v>
      </c>
      <c r="C17119" t="s">
        <v>23</v>
      </c>
      <c r="D17119" t="s">
        <v>60</v>
      </c>
      <c r="E17119">
        <v>72566</v>
      </c>
    </row>
    <row r="17120" spans="1:5" hidden="1">
      <c r="A17120">
        <v>2016</v>
      </c>
      <c r="B17120" t="s">
        <v>103</v>
      </c>
      <c r="C17120" t="s">
        <v>23</v>
      </c>
      <c r="D17120" t="s">
        <v>64</v>
      </c>
      <c r="E17120">
        <v>302875</v>
      </c>
    </row>
    <row r="17121" spans="1:5" hidden="1">
      <c r="A17121">
        <v>2016</v>
      </c>
      <c r="B17121" t="s">
        <v>103</v>
      </c>
      <c r="C17121" t="s">
        <v>23</v>
      </c>
      <c r="D17121" t="s">
        <v>66</v>
      </c>
      <c r="E17121">
        <v>0</v>
      </c>
    </row>
    <row r="17122" spans="1:5" hidden="1">
      <c r="A17122">
        <v>2016</v>
      </c>
      <c r="B17122" t="s">
        <v>103</v>
      </c>
      <c r="C17122" t="s">
        <v>23</v>
      </c>
      <c r="D17122" t="s">
        <v>67</v>
      </c>
      <c r="E17122">
        <v>0</v>
      </c>
    </row>
    <row r="17123" spans="1:5" hidden="1">
      <c r="A17123">
        <v>2016</v>
      </c>
      <c r="B17123" t="s">
        <v>103</v>
      </c>
      <c r="C17123" t="s">
        <v>23</v>
      </c>
      <c r="D17123" t="s">
        <v>68</v>
      </c>
      <c r="E17123">
        <v>0</v>
      </c>
    </row>
    <row r="17124" spans="1:5" hidden="1">
      <c r="A17124">
        <v>2016</v>
      </c>
      <c r="B17124" t="s">
        <v>103</v>
      </c>
      <c r="C17124" t="s">
        <v>23</v>
      </c>
      <c r="D17124" t="s">
        <v>70</v>
      </c>
      <c r="E17124">
        <v>0</v>
      </c>
    </row>
    <row r="17125" spans="1:5" hidden="1">
      <c r="A17125">
        <v>2016</v>
      </c>
      <c r="B17125" t="s">
        <v>103</v>
      </c>
      <c r="C17125" t="s">
        <v>23</v>
      </c>
      <c r="D17125" t="s">
        <v>71</v>
      </c>
      <c r="E17125">
        <v>1548</v>
      </c>
    </row>
    <row r="17126" spans="1:5" hidden="1">
      <c r="A17126">
        <v>2016</v>
      </c>
      <c r="B17126" t="s">
        <v>103</v>
      </c>
      <c r="C17126" t="s">
        <v>23</v>
      </c>
      <c r="D17126" t="s">
        <v>72</v>
      </c>
      <c r="E17126">
        <v>2141422</v>
      </c>
    </row>
    <row r="17127" spans="1:5" hidden="1">
      <c r="A17127">
        <v>2016</v>
      </c>
      <c r="B17127" t="s">
        <v>103</v>
      </c>
      <c r="C17127" t="s">
        <v>23</v>
      </c>
      <c r="D17127" t="s">
        <v>73</v>
      </c>
      <c r="E17127">
        <v>14623095</v>
      </c>
    </row>
    <row r="17128" spans="1:5" hidden="1">
      <c r="A17128">
        <v>2016</v>
      </c>
      <c r="B17128" t="s">
        <v>103</v>
      </c>
      <c r="C17128" t="s">
        <v>23</v>
      </c>
      <c r="D17128" t="s">
        <v>74</v>
      </c>
      <c r="E17128">
        <v>14623095</v>
      </c>
    </row>
    <row r="17129" spans="1:5" hidden="1">
      <c r="A17129">
        <v>2016</v>
      </c>
      <c r="B17129" t="s">
        <v>103</v>
      </c>
      <c r="C17129" t="s">
        <v>23</v>
      </c>
      <c r="D17129" t="s">
        <v>76</v>
      </c>
      <c r="E17129">
        <v>786528</v>
      </c>
    </row>
    <row r="17130" spans="1:5" hidden="1">
      <c r="A17130">
        <v>2016</v>
      </c>
      <c r="B17130" t="s">
        <v>103</v>
      </c>
      <c r="C17130" t="s">
        <v>23</v>
      </c>
      <c r="D17130" t="s">
        <v>77</v>
      </c>
      <c r="E17130">
        <v>705568</v>
      </c>
    </row>
    <row r="17131" spans="1:5" hidden="1">
      <c r="A17131">
        <v>2016</v>
      </c>
      <c r="B17131" t="s">
        <v>103</v>
      </c>
      <c r="C17131" t="s">
        <v>23</v>
      </c>
      <c r="D17131" t="s">
        <v>78</v>
      </c>
      <c r="E17131">
        <v>794526</v>
      </c>
    </row>
    <row r="17132" spans="1:5" hidden="1">
      <c r="A17132">
        <v>2016</v>
      </c>
      <c r="B17132" t="s">
        <v>103</v>
      </c>
      <c r="C17132" t="s">
        <v>23</v>
      </c>
      <c r="D17132" t="s">
        <v>79</v>
      </c>
      <c r="E17132">
        <v>-9683</v>
      </c>
    </row>
    <row r="17133" spans="1:5" hidden="1">
      <c r="A17133">
        <v>2016</v>
      </c>
      <c r="B17133" t="s">
        <v>103</v>
      </c>
      <c r="C17133" t="s">
        <v>23</v>
      </c>
      <c r="D17133" t="s">
        <v>80</v>
      </c>
      <c r="E17133">
        <v>1685</v>
      </c>
    </row>
    <row r="17134" spans="1:5" hidden="1">
      <c r="A17134">
        <v>2016</v>
      </c>
      <c r="B17134" t="s">
        <v>103</v>
      </c>
      <c r="C17134" t="s">
        <v>81</v>
      </c>
      <c r="D17134" t="s">
        <v>24</v>
      </c>
      <c r="E17134">
        <v>12126770</v>
      </c>
    </row>
    <row r="17135" spans="1:5" hidden="1">
      <c r="A17135">
        <v>2016</v>
      </c>
      <c r="B17135" t="s">
        <v>103</v>
      </c>
      <c r="C17135" t="s">
        <v>81</v>
      </c>
      <c r="D17135" t="s">
        <v>25</v>
      </c>
      <c r="E17135">
        <v>10157480</v>
      </c>
    </row>
    <row r="17136" spans="1:5" hidden="1">
      <c r="A17136">
        <v>2016</v>
      </c>
      <c r="B17136" t="s">
        <v>103</v>
      </c>
      <c r="C17136" t="s">
        <v>81</v>
      </c>
      <c r="D17136" t="s">
        <v>26</v>
      </c>
      <c r="E17136">
        <v>1969290</v>
      </c>
    </row>
    <row r="17137" spans="1:5" hidden="1">
      <c r="A17137">
        <v>2016</v>
      </c>
      <c r="B17137" t="s">
        <v>103</v>
      </c>
      <c r="C17137" t="s">
        <v>81</v>
      </c>
      <c r="D17137" t="s">
        <v>30</v>
      </c>
      <c r="E17137">
        <v>340480</v>
      </c>
    </row>
    <row r="17138" spans="1:5" hidden="1">
      <c r="A17138">
        <v>2016</v>
      </c>
      <c r="B17138" t="s">
        <v>103</v>
      </c>
      <c r="C17138" t="s">
        <v>81</v>
      </c>
      <c r="D17138" t="s">
        <v>32</v>
      </c>
      <c r="E17138">
        <v>340480</v>
      </c>
    </row>
    <row r="17139" spans="1:5" hidden="1">
      <c r="A17139">
        <v>2016</v>
      </c>
      <c r="B17139" t="s">
        <v>103</v>
      </c>
      <c r="C17139" t="s">
        <v>81</v>
      </c>
      <c r="D17139" t="s">
        <v>33</v>
      </c>
      <c r="E17139">
        <v>1145202</v>
      </c>
    </row>
    <row r="17140" spans="1:5" hidden="1">
      <c r="A17140">
        <v>2016</v>
      </c>
      <c r="B17140" t="s">
        <v>103</v>
      </c>
      <c r="C17140" t="s">
        <v>81</v>
      </c>
      <c r="D17140" t="s">
        <v>34</v>
      </c>
      <c r="E17140">
        <v>88087</v>
      </c>
    </row>
    <row r="17141" spans="1:5" hidden="1">
      <c r="A17141">
        <v>2016</v>
      </c>
      <c r="B17141" t="s">
        <v>103</v>
      </c>
      <c r="C17141" t="s">
        <v>81</v>
      </c>
      <c r="D17141" t="s">
        <v>35</v>
      </c>
      <c r="E17141">
        <v>25960</v>
      </c>
    </row>
    <row r="17142" spans="1:5" hidden="1">
      <c r="A17142">
        <v>2016</v>
      </c>
      <c r="B17142" t="s">
        <v>103</v>
      </c>
      <c r="C17142" t="s">
        <v>81</v>
      </c>
      <c r="D17142" t="s">
        <v>36</v>
      </c>
      <c r="E17142">
        <v>946578</v>
      </c>
    </row>
    <row r="17143" spans="1:5" hidden="1">
      <c r="A17143">
        <v>2016</v>
      </c>
      <c r="B17143" t="s">
        <v>103</v>
      </c>
      <c r="C17143" t="s">
        <v>81</v>
      </c>
      <c r="D17143" t="s">
        <v>37</v>
      </c>
      <c r="E17143">
        <v>260904</v>
      </c>
    </row>
    <row r="17144" spans="1:5" hidden="1">
      <c r="A17144">
        <v>2016</v>
      </c>
      <c r="B17144" t="s">
        <v>103</v>
      </c>
      <c r="C17144" t="s">
        <v>81</v>
      </c>
      <c r="D17144" t="s">
        <v>38</v>
      </c>
      <c r="E17144">
        <v>685673</v>
      </c>
    </row>
    <row r="17145" spans="1:5" hidden="1">
      <c r="A17145">
        <v>2016</v>
      </c>
      <c r="B17145" t="s">
        <v>103</v>
      </c>
      <c r="C17145" t="s">
        <v>81</v>
      </c>
      <c r="D17145" t="s">
        <v>39</v>
      </c>
      <c r="E17145">
        <v>0</v>
      </c>
    </row>
    <row r="17146" spans="1:5" hidden="1">
      <c r="A17146">
        <v>2016</v>
      </c>
      <c r="B17146" t="s">
        <v>103</v>
      </c>
      <c r="C17146" t="s">
        <v>81</v>
      </c>
      <c r="D17146" t="s">
        <v>40</v>
      </c>
      <c r="E17146">
        <v>46433</v>
      </c>
    </row>
    <row r="17147" spans="1:5" hidden="1">
      <c r="A17147">
        <v>2016</v>
      </c>
      <c r="B17147" t="s">
        <v>103</v>
      </c>
      <c r="C17147" t="s">
        <v>81</v>
      </c>
      <c r="D17147" t="s">
        <v>41</v>
      </c>
      <c r="E17147">
        <v>2665</v>
      </c>
    </row>
    <row r="17148" spans="1:5" hidden="1">
      <c r="A17148">
        <v>2016</v>
      </c>
      <c r="B17148" t="s">
        <v>103</v>
      </c>
      <c r="C17148" t="s">
        <v>81</v>
      </c>
      <c r="D17148" t="s">
        <v>42</v>
      </c>
      <c r="E17148">
        <v>43044</v>
      </c>
    </row>
    <row r="17149" spans="1:5" hidden="1">
      <c r="A17149">
        <v>2016</v>
      </c>
      <c r="B17149" t="s">
        <v>103</v>
      </c>
      <c r="C17149" t="s">
        <v>81</v>
      </c>
      <c r="D17149" t="s">
        <v>43</v>
      </c>
      <c r="E17149">
        <v>724</v>
      </c>
    </row>
    <row r="17150" spans="1:5" hidden="1">
      <c r="A17150">
        <v>2016</v>
      </c>
      <c r="B17150" t="s">
        <v>103</v>
      </c>
      <c r="C17150" t="s">
        <v>81</v>
      </c>
      <c r="D17150" t="s">
        <v>44</v>
      </c>
      <c r="E17150">
        <v>64104</v>
      </c>
    </row>
    <row r="17151" spans="1:5" hidden="1">
      <c r="A17151">
        <v>2016</v>
      </c>
      <c r="B17151" t="s">
        <v>103</v>
      </c>
      <c r="C17151" t="s">
        <v>81</v>
      </c>
      <c r="D17151" t="s">
        <v>48</v>
      </c>
      <c r="E17151">
        <v>5210034</v>
      </c>
    </row>
    <row r="17152" spans="1:5" hidden="1">
      <c r="A17152">
        <v>2016</v>
      </c>
      <c r="B17152" t="s">
        <v>103</v>
      </c>
      <c r="C17152" t="s">
        <v>81</v>
      </c>
      <c r="D17152" t="s">
        <v>49</v>
      </c>
      <c r="E17152">
        <v>1396</v>
      </c>
    </row>
    <row r="17153" spans="1:5" hidden="1">
      <c r="A17153">
        <v>2016</v>
      </c>
      <c r="B17153" t="s">
        <v>103</v>
      </c>
      <c r="C17153" t="s">
        <v>81</v>
      </c>
      <c r="D17153" t="s">
        <v>50</v>
      </c>
      <c r="E17153">
        <v>0</v>
      </c>
    </row>
    <row r="17154" spans="1:5" hidden="1">
      <c r="A17154">
        <v>2016</v>
      </c>
      <c r="B17154" t="s">
        <v>103</v>
      </c>
      <c r="C17154" t="s">
        <v>81</v>
      </c>
      <c r="D17154" t="s">
        <v>51</v>
      </c>
      <c r="E17154">
        <v>1396</v>
      </c>
    </row>
    <row r="17155" spans="1:5" hidden="1">
      <c r="A17155">
        <v>2016</v>
      </c>
      <c r="B17155" t="s">
        <v>103</v>
      </c>
      <c r="C17155" t="s">
        <v>81</v>
      </c>
      <c r="D17155" t="s">
        <v>52</v>
      </c>
      <c r="E17155">
        <v>0</v>
      </c>
    </row>
    <row r="17156" spans="1:5" hidden="1">
      <c r="A17156">
        <v>2016</v>
      </c>
      <c r="B17156" t="s">
        <v>103</v>
      </c>
      <c r="C17156" t="s">
        <v>81</v>
      </c>
      <c r="D17156" t="s">
        <v>53</v>
      </c>
      <c r="E17156">
        <v>0</v>
      </c>
    </row>
    <row r="17157" spans="1:5" hidden="1">
      <c r="A17157">
        <v>2016</v>
      </c>
      <c r="B17157" t="s">
        <v>103</v>
      </c>
      <c r="C17157" t="s">
        <v>81</v>
      </c>
      <c r="D17157" t="s">
        <v>54</v>
      </c>
      <c r="E17157">
        <v>0</v>
      </c>
    </row>
    <row r="17158" spans="1:5" hidden="1">
      <c r="A17158">
        <v>2016</v>
      </c>
      <c r="B17158" t="s">
        <v>103</v>
      </c>
      <c r="C17158" t="s">
        <v>81</v>
      </c>
      <c r="D17158" t="s">
        <v>55</v>
      </c>
      <c r="E17158">
        <v>2844126</v>
      </c>
    </row>
    <row r="17159" spans="1:5" hidden="1">
      <c r="A17159">
        <v>2016</v>
      </c>
      <c r="B17159" t="s">
        <v>103</v>
      </c>
      <c r="C17159" t="s">
        <v>81</v>
      </c>
      <c r="D17159" t="s">
        <v>56</v>
      </c>
      <c r="E17159">
        <v>2364511</v>
      </c>
    </row>
    <row r="17160" spans="1:5" hidden="1">
      <c r="A17160">
        <v>2016</v>
      </c>
      <c r="B17160" t="s">
        <v>103</v>
      </c>
      <c r="C17160" t="s">
        <v>81</v>
      </c>
      <c r="D17160" t="s">
        <v>57</v>
      </c>
      <c r="E17160">
        <v>1946091</v>
      </c>
    </row>
    <row r="17161" spans="1:5" hidden="1">
      <c r="A17161">
        <v>2016</v>
      </c>
      <c r="B17161" t="s">
        <v>103</v>
      </c>
      <c r="C17161" t="s">
        <v>81</v>
      </c>
      <c r="D17161" t="s">
        <v>58</v>
      </c>
      <c r="E17161">
        <v>418420</v>
      </c>
    </row>
    <row r="17162" spans="1:5" hidden="1">
      <c r="A17162">
        <v>2016</v>
      </c>
      <c r="B17162" t="s">
        <v>103</v>
      </c>
      <c r="C17162" t="s">
        <v>81</v>
      </c>
      <c r="D17162" t="s">
        <v>59</v>
      </c>
      <c r="E17162">
        <v>1436198</v>
      </c>
    </row>
    <row r="17163" spans="1:5" hidden="1">
      <c r="A17163">
        <v>2016</v>
      </c>
      <c r="B17163" t="s">
        <v>103</v>
      </c>
      <c r="C17163" t="s">
        <v>81</v>
      </c>
      <c r="D17163" t="s">
        <v>61</v>
      </c>
      <c r="E17163">
        <v>65107</v>
      </c>
    </row>
    <row r="17164" spans="1:5" hidden="1">
      <c r="A17164">
        <v>2016</v>
      </c>
      <c r="B17164" t="s">
        <v>103</v>
      </c>
      <c r="C17164" t="s">
        <v>81</v>
      </c>
      <c r="D17164" t="s">
        <v>64</v>
      </c>
      <c r="E17164">
        <v>1371091</v>
      </c>
    </row>
    <row r="17165" spans="1:5" hidden="1">
      <c r="A17165">
        <v>2016</v>
      </c>
      <c r="B17165" t="s">
        <v>103</v>
      </c>
      <c r="C17165" t="s">
        <v>81</v>
      </c>
      <c r="D17165" t="s">
        <v>66</v>
      </c>
      <c r="E17165">
        <v>417460</v>
      </c>
    </row>
    <row r="17166" spans="1:5" hidden="1">
      <c r="A17166">
        <v>2016</v>
      </c>
      <c r="B17166" t="s">
        <v>103</v>
      </c>
      <c r="C17166" t="s">
        <v>81</v>
      </c>
      <c r="D17166" t="s">
        <v>67</v>
      </c>
      <c r="E17166">
        <v>408</v>
      </c>
    </row>
    <row r="17167" spans="1:5" hidden="1">
      <c r="A17167">
        <v>2016</v>
      </c>
      <c r="B17167" t="s">
        <v>103</v>
      </c>
      <c r="C17167" t="s">
        <v>81</v>
      </c>
      <c r="D17167" t="s">
        <v>69</v>
      </c>
      <c r="E17167">
        <v>0</v>
      </c>
    </row>
    <row r="17168" spans="1:5" hidden="1">
      <c r="A17168">
        <v>2016</v>
      </c>
      <c r="B17168" t="s">
        <v>103</v>
      </c>
      <c r="C17168" t="s">
        <v>81</v>
      </c>
      <c r="D17168" t="s">
        <v>70</v>
      </c>
      <c r="E17168">
        <v>408</v>
      </c>
    </row>
    <row r="17169" spans="1:6" hidden="1">
      <c r="A17169">
        <v>2016</v>
      </c>
      <c r="B17169" t="s">
        <v>103</v>
      </c>
      <c r="C17169" t="s">
        <v>81</v>
      </c>
      <c r="D17169" t="s">
        <v>86</v>
      </c>
      <c r="E17169">
        <v>4226659</v>
      </c>
    </row>
    <row r="17170" spans="1:6" hidden="1">
      <c r="A17170">
        <v>2016</v>
      </c>
      <c r="B17170" t="s">
        <v>103</v>
      </c>
      <c r="C17170" t="s">
        <v>81</v>
      </c>
      <c r="D17170" t="s">
        <v>87</v>
      </c>
      <c r="E17170">
        <v>2258967</v>
      </c>
    </row>
    <row r="17171" spans="1:6" hidden="1">
      <c r="A17171">
        <v>2016</v>
      </c>
      <c r="B17171" t="s">
        <v>103</v>
      </c>
      <c r="C17171" t="s">
        <v>81</v>
      </c>
      <c r="D17171" t="s">
        <v>88</v>
      </c>
      <c r="E17171">
        <v>1752842</v>
      </c>
    </row>
    <row r="17172" spans="1:6" hidden="1">
      <c r="A17172">
        <v>2016</v>
      </c>
      <c r="B17172" t="s">
        <v>103</v>
      </c>
      <c r="C17172" t="s">
        <v>81</v>
      </c>
      <c r="D17172" t="s">
        <v>89</v>
      </c>
      <c r="E17172">
        <v>214851</v>
      </c>
    </row>
    <row r="17173" spans="1:6" hidden="1">
      <c r="A17173">
        <v>2016</v>
      </c>
      <c r="B17173" t="s">
        <v>103</v>
      </c>
      <c r="C17173" t="s">
        <v>81</v>
      </c>
      <c r="D17173" t="s">
        <v>77</v>
      </c>
      <c r="E17173">
        <v>705568</v>
      </c>
    </row>
    <row r="17174" spans="1:6" hidden="1">
      <c r="A17174">
        <v>2016</v>
      </c>
      <c r="B17174" t="s">
        <v>104</v>
      </c>
      <c r="C17174" t="s">
        <v>7</v>
      </c>
      <c r="D17174" t="s">
        <v>263</v>
      </c>
      <c r="E17174">
        <v>23331</v>
      </c>
    </row>
    <row r="17175" spans="1:6" hidden="1">
      <c r="A17175">
        <v>2016</v>
      </c>
      <c r="B17175" t="s">
        <v>104</v>
      </c>
      <c r="C17175" t="s">
        <v>7</v>
      </c>
      <c r="D17175" t="s">
        <v>8</v>
      </c>
      <c r="E17175">
        <v>0</v>
      </c>
      <c r="F17175">
        <v>20</v>
      </c>
    </row>
    <row r="17176" spans="1:6" hidden="1">
      <c r="A17176">
        <v>2016</v>
      </c>
      <c r="B17176" t="s">
        <v>104</v>
      </c>
      <c r="C17176" t="s">
        <v>7</v>
      </c>
      <c r="D17176" t="s">
        <v>9</v>
      </c>
      <c r="E17176">
        <v>0</v>
      </c>
      <c r="F17176">
        <v>20</v>
      </c>
    </row>
    <row r="17177" spans="1:6" hidden="1">
      <c r="A17177">
        <v>2016</v>
      </c>
      <c r="B17177" t="s">
        <v>104</v>
      </c>
      <c r="C17177" t="s">
        <v>10</v>
      </c>
      <c r="D17177" t="s">
        <v>11</v>
      </c>
      <c r="E17177">
        <v>35702</v>
      </c>
    </row>
    <row r="17178" spans="1:6" hidden="1">
      <c r="A17178">
        <v>2016</v>
      </c>
      <c r="B17178" t="s">
        <v>104</v>
      </c>
      <c r="C17178" t="s">
        <v>10</v>
      </c>
      <c r="D17178" t="s">
        <v>91</v>
      </c>
      <c r="E17178">
        <v>100417</v>
      </c>
    </row>
    <row r="17179" spans="1:6" hidden="1">
      <c r="A17179">
        <v>2016</v>
      </c>
      <c r="B17179" t="s">
        <v>104</v>
      </c>
      <c r="C17179" t="s">
        <v>10</v>
      </c>
      <c r="D17179" t="s">
        <v>92</v>
      </c>
      <c r="E17179">
        <v>76276</v>
      </c>
    </row>
    <row r="17180" spans="1:6" hidden="1">
      <c r="A17180">
        <v>2016</v>
      </c>
      <c r="B17180" t="s">
        <v>104</v>
      </c>
      <c r="C17180" t="s">
        <v>10</v>
      </c>
      <c r="D17180" t="s">
        <v>14</v>
      </c>
      <c r="E17180">
        <v>24141</v>
      </c>
    </row>
    <row r="17181" spans="1:6" hidden="1">
      <c r="A17181">
        <v>2016</v>
      </c>
      <c r="B17181" t="s">
        <v>104</v>
      </c>
      <c r="C17181" t="s">
        <v>10</v>
      </c>
      <c r="D17181" t="s">
        <v>17</v>
      </c>
      <c r="E17181">
        <v>0</v>
      </c>
      <c r="F17181">
        <v>20</v>
      </c>
    </row>
    <row r="17182" spans="1:6" hidden="1">
      <c r="A17182">
        <v>2016</v>
      </c>
      <c r="B17182" t="s">
        <v>104</v>
      </c>
      <c r="C17182" t="s">
        <v>10</v>
      </c>
      <c r="D17182" t="s">
        <v>18</v>
      </c>
      <c r="E17182">
        <v>24005</v>
      </c>
    </row>
    <row r="17183" spans="1:6" hidden="1">
      <c r="A17183">
        <v>2016</v>
      </c>
      <c r="B17183" t="s">
        <v>104</v>
      </c>
      <c r="C17183" t="s">
        <v>10</v>
      </c>
      <c r="D17183" t="s">
        <v>19</v>
      </c>
      <c r="E17183">
        <v>382404</v>
      </c>
    </row>
    <row r="17184" spans="1:6" hidden="1">
      <c r="A17184">
        <v>2016</v>
      </c>
      <c r="B17184" t="s">
        <v>104</v>
      </c>
      <c r="C17184" t="s">
        <v>10</v>
      </c>
      <c r="D17184" t="s">
        <v>20</v>
      </c>
      <c r="E17184">
        <v>59435</v>
      </c>
    </row>
    <row r="17185" spans="1:5" hidden="1">
      <c r="A17185">
        <v>2016</v>
      </c>
      <c r="B17185" t="s">
        <v>104</v>
      </c>
      <c r="C17185" t="s">
        <v>10</v>
      </c>
      <c r="D17185" t="s">
        <v>21</v>
      </c>
      <c r="E17185">
        <v>59435</v>
      </c>
    </row>
    <row r="17186" spans="1:5" hidden="1">
      <c r="A17186">
        <v>2016</v>
      </c>
      <c r="B17186" t="s">
        <v>104</v>
      </c>
      <c r="C17186" t="s">
        <v>10</v>
      </c>
      <c r="D17186" t="s">
        <v>22</v>
      </c>
      <c r="E17186">
        <v>38331</v>
      </c>
    </row>
    <row r="17187" spans="1:5" hidden="1">
      <c r="A17187">
        <v>2016</v>
      </c>
      <c r="B17187" t="s">
        <v>104</v>
      </c>
      <c r="C17187" t="s">
        <v>23</v>
      </c>
      <c r="D17187" t="s">
        <v>24</v>
      </c>
      <c r="E17187">
        <v>73580</v>
      </c>
    </row>
    <row r="17188" spans="1:5" hidden="1">
      <c r="A17188">
        <v>2016</v>
      </c>
      <c r="B17188" t="s">
        <v>104</v>
      </c>
      <c r="C17188" t="s">
        <v>23</v>
      </c>
      <c r="D17188" t="s">
        <v>25</v>
      </c>
      <c r="E17188">
        <v>59759</v>
      </c>
    </row>
    <row r="17189" spans="1:5" hidden="1">
      <c r="A17189">
        <v>2016</v>
      </c>
      <c r="B17189" t="s">
        <v>104</v>
      </c>
      <c r="C17189" t="s">
        <v>23</v>
      </c>
      <c r="D17189" t="s">
        <v>26</v>
      </c>
      <c r="E17189">
        <v>13821</v>
      </c>
    </row>
    <row r="17190" spans="1:5" hidden="1">
      <c r="A17190">
        <v>2016</v>
      </c>
      <c r="B17190" t="s">
        <v>104</v>
      </c>
      <c r="C17190" t="s">
        <v>23</v>
      </c>
      <c r="D17190" t="s">
        <v>27</v>
      </c>
      <c r="E17190">
        <v>2696</v>
      </c>
    </row>
    <row r="17191" spans="1:5" hidden="1">
      <c r="A17191">
        <v>2016</v>
      </c>
      <c r="B17191" t="s">
        <v>104</v>
      </c>
      <c r="C17191" t="s">
        <v>23</v>
      </c>
      <c r="D17191" t="s">
        <v>29</v>
      </c>
      <c r="E17191">
        <v>2696</v>
      </c>
    </row>
    <row r="17192" spans="1:5" hidden="1">
      <c r="A17192">
        <v>2016</v>
      </c>
      <c r="B17192" t="s">
        <v>104</v>
      </c>
      <c r="C17192" t="s">
        <v>23</v>
      </c>
      <c r="D17192" t="s">
        <v>33</v>
      </c>
      <c r="E17192">
        <v>3056</v>
      </c>
    </row>
    <row r="17193" spans="1:5" hidden="1">
      <c r="A17193">
        <v>2016</v>
      </c>
      <c r="B17193" t="s">
        <v>104</v>
      </c>
      <c r="C17193" t="s">
        <v>23</v>
      </c>
      <c r="D17193" t="s">
        <v>34</v>
      </c>
      <c r="E17193">
        <v>3056</v>
      </c>
    </row>
    <row r="17194" spans="1:5" hidden="1">
      <c r="A17194">
        <v>2016</v>
      </c>
      <c r="B17194" t="s">
        <v>104</v>
      </c>
      <c r="C17194" t="s">
        <v>23</v>
      </c>
      <c r="D17194" t="s">
        <v>35</v>
      </c>
      <c r="E17194">
        <v>4509</v>
      </c>
    </row>
    <row r="17195" spans="1:5" hidden="1">
      <c r="A17195">
        <v>2016</v>
      </c>
      <c r="B17195" t="s">
        <v>104</v>
      </c>
      <c r="C17195" t="s">
        <v>23</v>
      </c>
      <c r="D17195" t="s">
        <v>39</v>
      </c>
      <c r="E17195">
        <v>0</v>
      </c>
    </row>
    <row r="17196" spans="1:5" hidden="1">
      <c r="A17196">
        <v>2016</v>
      </c>
      <c r="B17196" t="s">
        <v>104</v>
      </c>
      <c r="C17196" t="s">
        <v>23</v>
      </c>
      <c r="D17196" t="s">
        <v>40</v>
      </c>
      <c r="E17196">
        <v>0</v>
      </c>
    </row>
    <row r="17197" spans="1:5" hidden="1">
      <c r="A17197">
        <v>2016</v>
      </c>
      <c r="B17197" t="s">
        <v>104</v>
      </c>
      <c r="C17197" t="s">
        <v>23</v>
      </c>
      <c r="D17197" t="s">
        <v>41</v>
      </c>
      <c r="E17197">
        <v>0</v>
      </c>
    </row>
    <row r="17198" spans="1:5" hidden="1">
      <c r="A17198">
        <v>2016</v>
      </c>
      <c r="B17198" t="s">
        <v>104</v>
      </c>
      <c r="C17198" t="s">
        <v>23</v>
      </c>
      <c r="D17198" t="s">
        <v>42</v>
      </c>
      <c r="E17198">
        <v>0</v>
      </c>
    </row>
    <row r="17199" spans="1:5" hidden="1">
      <c r="A17199">
        <v>2016</v>
      </c>
      <c r="B17199" t="s">
        <v>104</v>
      </c>
      <c r="C17199" t="s">
        <v>23</v>
      </c>
      <c r="D17199" t="s">
        <v>43</v>
      </c>
      <c r="E17199">
        <v>0</v>
      </c>
    </row>
    <row r="17200" spans="1:5" hidden="1">
      <c r="A17200">
        <v>2016</v>
      </c>
      <c r="B17200" t="s">
        <v>104</v>
      </c>
      <c r="C17200" t="s">
        <v>23</v>
      </c>
      <c r="D17200" t="s">
        <v>44</v>
      </c>
      <c r="E17200">
        <v>0</v>
      </c>
    </row>
    <row r="17201" spans="1:5" hidden="1">
      <c r="A17201">
        <v>2016</v>
      </c>
      <c r="B17201" t="s">
        <v>104</v>
      </c>
      <c r="C17201" t="s">
        <v>23</v>
      </c>
      <c r="D17201" t="s">
        <v>45</v>
      </c>
      <c r="E17201">
        <v>0</v>
      </c>
    </row>
    <row r="17202" spans="1:5" hidden="1">
      <c r="A17202">
        <v>2016</v>
      </c>
      <c r="B17202" t="s">
        <v>104</v>
      </c>
      <c r="C17202" t="s">
        <v>23</v>
      </c>
      <c r="D17202" t="s">
        <v>46</v>
      </c>
      <c r="E17202">
        <v>0</v>
      </c>
    </row>
    <row r="17203" spans="1:5" hidden="1">
      <c r="A17203">
        <v>2016</v>
      </c>
      <c r="B17203" t="s">
        <v>104</v>
      </c>
      <c r="C17203" t="s">
        <v>23</v>
      </c>
      <c r="D17203" t="s">
        <v>47</v>
      </c>
      <c r="E17203">
        <v>0</v>
      </c>
    </row>
    <row r="17204" spans="1:5" hidden="1">
      <c r="A17204">
        <v>2016</v>
      </c>
      <c r="B17204" t="s">
        <v>104</v>
      </c>
      <c r="C17204" t="s">
        <v>23</v>
      </c>
      <c r="D17204" t="s">
        <v>48</v>
      </c>
      <c r="E17204">
        <v>323872</v>
      </c>
    </row>
    <row r="17205" spans="1:5" hidden="1">
      <c r="A17205">
        <v>2016</v>
      </c>
      <c r="B17205" t="s">
        <v>104</v>
      </c>
      <c r="C17205" t="s">
        <v>23</v>
      </c>
      <c r="D17205" t="s">
        <v>55</v>
      </c>
      <c r="E17205">
        <v>903</v>
      </c>
    </row>
    <row r="17206" spans="1:5" hidden="1">
      <c r="A17206">
        <v>2016</v>
      </c>
      <c r="B17206" t="s">
        <v>104</v>
      </c>
      <c r="C17206" t="s">
        <v>23</v>
      </c>
      <c r="D17206" t="s">
        <v>56</v>
      </c>
      <c r="E17206">
        <v>322969</v>
      </c>
    </row>
    <row r="17207" spans="1:5" hidden="1">
      <c r="A17207">
        <v>2016</v>
      </c>
      <c r="B17207" t="s">
        <v>104</v>
      </c>
      <c r="C17207" t="s">
        <v>23</v>
      </c>
      <c r="D17207" t="s">
        <v>57</v>
      </c>
      <c r="E17207">
        <v>214850</v>
      </c>
    </row>
    <row r="17208" spans="1:5" hidden="1">
      <c r="A17208">
        <v>2016</v>
      </c>
      <c r="B17208" t="s">
        <v>104</v>
      </c>
      <c r="C17208" t="s">
        <v>23</v>
      </c>
      <c r="D17208" t="s">
        <v>58</v>
      </c>
      <c r="E17208">
        <v>108119</v>
      </c>
    </row>
    <row r="17209" spans="1:5" hidden="1">
      <c r="A17209">
        <v>2016</v>
      </c>
      <c r="B17209" t="s">
        <v>104</v>
      </c>
      <c r="C17209" t="s">
        <v>23</v>
      </c>
      <c r="D17209" t="s">
        <v>59</v>
      </c>
      <c r="E17209">
        <v>137</v>
      </c>
    </row>
    <row r="17210" spans="1:5" hidden="1">
      <c r="A17210">
        <v>2016</v>
      </c>
      <c r="B17210" t="s">
        <v>104</v>
      </c>
      <c r="C17210" t="s">
        <v>23</v>
      </c>
      <c r="D17210" t="s">
        <v>60</v>
      </c>
      <c r="E17210">
        <v>0</v>
      </c>
    </row>
    <row r="17211" spans="1:5" hidden="1">
      <c r="A17211">
        <v>2016</v>
      </c>
      <c r="B17211" t="s">
        <v>104</v>
      </c>
      <c r="C17211" t="s">
        <v>23</v>
      </c>
      <c r="D17211" t="s">
        <v>64</v>
      </c>
      <c r="E17211">
        <v>137</v>
      </c>
    </row>
    <row r="17212" spans="1:5" hidden="1">
      <c r="A17212">
        <v>2016</v>
      </c>
      <c r="B17212" t="s">
        <v>104</v>
      </c>
      <c r="C17212" t="s">
        <v>23</v>
      </c>
      <c r="D17212" t="s">
        <v>66</v>
      </c>
      <c r="E17212">
        <v>0</v>
      </c>
    </row>
    <row r="17213" spans="1:5" hidden="1">
      <c r="A17213">
        <v>2016</v>
      </c>
      <c r="B17213" t="s">
        <v>104</v>
      </c>
      <c r="C17213" t="s">
        <v>23</v>
      </c>
      <c r="D17213" t="s">
        <v>67</v>
      </c>
      <c r="E17213">
        <v>0</v>
      </c>
    </row>
    <row r="17214" spans="1:5" hidden="1">
      <c r="A17214">
        <v>2016</v>
      </c>
      <c r="B17214" t="s">
        <v>104</v>
      </c>
      <c r="C17214" t="s">
        <v>23</v>
      </c>
      <c r="D17214" t="s">
        <v>68</v>
      </c>
      <c r="E17214">
        <v>0</v>
      </c>
    </row>
    <row r="17215" spans="1:5" hidden="1">
      <c r="A17215">
        <v>2016</v>
      </c>
      <c r="B17215" t="s">
        <v>104</v>
      </c>
      <c r="C17215" t="s">
        <v>23</v>
      </c>
      <c r="D17215" t="s">
        <v>70</v>
      </c>
      <c r="E17215">
        <v>0</v>
      </c>
    </row>
    <row r="17216" spans="1:5" hidden="1">
      <c r="A17216">
        <v>2016</v>
      </c>
      <c r="B17216" t="s">
        <v>104</v>
      </c>
      <c r="C17216" t="s">
        <v>23</v>
      </c>
      <c r="D17216" t="s">
        <v>71</v>
      </c>
      <c r="E17216">
        <v>1524</v>
      </c>
    </row>
    <row r="17217" spans="1:5" hidden="1">
      <c r="A17217">
        <v>2016</v>
      </c>
      <c r="B17217" t="s">
        <v>104</v>
      </c>
      <c r="C17217" t="s">
        <v>23</v>
      </c>
      <c r="D17217" t="s">
        <v>72</v>
      </c>
      <c r="E17217">
        <v>146281</v>
      </c>
    </row>
    <row r="17218" spans="1:5" hidden="1">
      <c r="A17218">
        <v>2016</v>
      </c>
      <c r="B17218" t="s">
        <v>104</v>
      </c>
      <c r="C17218" t="s">
        <v>23</v>
      </c>
      <c r="D17218" t="s">
        <v>73</v>
      </c>
      <c r="E17218">
        <v>322969</v>
      </c>
    </row>
    <row r="17219" spans="1:5" hidden="1">
      <c r="A17219">
        <v>2016</v>
      </c>
      <c r="B17219" t="s">
        <v>104</v>
      </c>
      <c r="C17219" t="s">
        <v>23</v>
      </c>
      <c r="D17219" t="s">
        <v>74</v>
      </c>
      <c r="E17219">
        <v>322969</v>
      </c>
    </row>
    <row r="17220" spans="1:5" hidden="1">
      <c r="A17220">
        <v>2016</v>
      </c>
      <c r="B17220" t="s">
        <v>104</v>
      </c>
      <c r="C17220" t="s">
        <v>23</v>
      </c>
      <c r="D17220" t="s">
        <v>76</v>
      </c>
      <c r="E17220">
        <v>19988</v>
      </c>
    </row>
    <row r="17221" spans="1:5" hidden="1">
      <c r="A17221">
        <v>2016</v>
      </c>
      <c r="B17221" t="s">
        <v>104</v>
      </c>
      <c r="C17221" t="s">
        <v>23</v>
      </c>
      <c r="D17221" t="s">
        <v>77</v>
      </c>
      <c r="E17221">
        <v>24141</v>
      </c>
    </row>
    <row r="17222" spans="1:5" hidden="1">
      <c r="A17222">
        <v>2016</v>
      </c>
      <c r="B17222" t="s">
        <v>104</v>
      </c>
      <c r="C17222" t="s">
        <v>23</v>
      </c>
      <c r="D17222" t="s">
        <v>78</v>
      </c>
      <c r="E17222">
        <v>19601</v>
      </c>
    </row>
    <row r="17223" spans="1:5" hidden="1">
      <c r="A17223">
        <v>2016</v>
      </c>
      <c r="B17223" t="s">
        <v>104</v>
      </c>
      <c r="C17223" t="s">
        <v>23</v>
      </c>
      <c r="D17223" t="s">
        <v>79</v>
      </c>
      <c r="E17223">
        <v>386</v>
      </c>
    </row>
    <row r="17224" spans="1:5" hidden="1">
      <c r="A17224">
        <v>2016</v>
      </c>
      <c r="B17224" t="s">
        <v>104</v>
      </c>
      <c r="C17224" t="s">
        <v>23</v>
      </c>
      <c r="D17224" t="s">
        <v>80</v>
      </c>
      <c r="E17224">
        <v>0</v>
      </c>
    </row>
    <row r="17225" spans="1:5" hidden="1">
      <c r="A17225">
        <v>2016</v>
      </c>
      <c r="B17225" t="s">
        <v>104</v>
      </c>
      <c r="C17225" t="s">
        <v>81</v>
      </c>
      <c r="D17225" t="s">
        <v>30</v>
      </c>
      <c r="E17225">
        <v>0</v>
      </c>
    </row>
    <row r="17226" spans="1:5" hidden="1">
      <c r="A17226">
        <v>2016</v>
      </c>
      <c r="B17226" t="s">
        <v>104</v>
      </c>
      <c r="C17226" t="s">
        <v>81</v>
      </c>
      <c r="D17226" t="s">
        <v>32</v>
      </c>
      <c r="E17226">
        <v>0</v>
      </c>
    </row>
    <row r="17227" spans="1:5" hidden="1">
      <c r="A17227">
        <v>2016</v>
      </c>
      <c r="B17227" t="s">
        <v>104</v>
      </c>
      <c r="C17227" t="s">
        <v>81</v>
      </c>
      <c r="D17227" t="s">
        <v>33</v>
      </c>
      <c r="E17227">
        <v>2921</v>
      </c>
    </row>
    <row r="17228" spans="1:5" hidden="1">
      <c r="A17228">
        <v>2016</v>
      </c>
      <c r="B17228" t="s">
        <v>104</v>
      </c>
      <c r="C17228" t="s">
        <v>81</v>
      </c>
      <c r="D17228" t="s">
        <v>34</v>
      </c>
      <c r="E17228">
        <v>2072</v>
      </c>
    </row>
    <row r="17229" spans="1:5" hidden="1">
      <c r="A17229">
        <v>2016</v>
      </c>
      <c r="B17229" t="s">
        <v>104</v>
      </c>
      <c r="C17229" t="s">
        <v>81</v>
      </c>
      <c r="D17229" t="s">
        <v>35</v>
      </c>
      <c r="E17229">
        <v>594</v>
      </c>
    </row>
    <row r="17230" spans="1:5" hidden="1">
      <c r="A17230">
        <v>2016</v>
      </c>
      <c r="B17230" t="s">
        <v>104</v>
      </c>
      <c r="C17230" t="s">
        <v>81</v>
      </c>
      <c r="D17230" t="s">
        <v>36</v>
      </c>
      <c r="E17230">
        <v>836</v>
      </c>
    </row>
    <row r="17231" spans="1:5" hidden="1">
      <c r="A17231">
        <v>2016</v>
      </c>
      <c r="B17231" t="s">
        <v>104</v>
      </c>
      <c r="C17231" t="s">
        <v>81</v>
      </c>
      <c r="D17231" t="s">
        <v>37</v>
      </c>
      <c r="E17231">
        <v>836</v>
      </c>
    </row>
    <row r="17232" spans="1:5" hidden="1">
      <c r="A17232">
        <v>2016</v>
      </c>
      <c r="B17232" t="s">
        <v>104</v>
      </c>
      <c r="C17232" t="s">
        <v>81</v>
      </c>
      <c r="D17232" t="s">
        <v>38</v>
      </c>
      <c r="E17232">
        <v>0</v>
      </c>
    </row>
    <row r="17233" spans="1:5" hidden="1">
      <c r="A17233">
        <v>2016</v>
      </c>
      <c r="B17233" t="s">
        <v>104</v>
      </c>
      <c r="C17233" t="s">
        <v>81</v>
      </c>
      <c r="D17233" t="s">
        <v>39</v>
      </c>
      <c r="E17233">
        <v>0</v>
      </c>
    </row>
    <row r="17234" spans="1:5" hidden="1">
      <c r="A17234">
        <v>2016</v>
      </c>
      <c r="B17234" t="s">
        <v>104</v>
      </c>
      <c r="C17234" t="s">
        <v>81</v>
      </c>
      <c r="D17234" t="s">
        <v>40</v>
      </c>
      <c r="E17234">
        <v>13</v>
      </c>
    </row>
    <row r="17235" spans="1:5" hidden="1">
      <c r="A17235">
        <v>2016</v>
      </c>
      <c r="B17235" t="s">
        <v>104</v>
      </c>
      <c r="C17235" t="s">
        <v>81</v>
      </c>
      <c r="D17235" t="s">
        <v>41</v>
      </c>
      <c r="E17235">
        <v>0</v>
      </c>
    </row>
    <row r="17236" spans="1:5" hidden="1">
      <c r="A17236">
        <v>2016</v>
      </c>
      <c r="B17236" t="s">
        <v>104</v>
      </c>
      <c r="C17236" t="s">
        <v>81</v>
      </c>
      <c r="D17236" t="s">
        <v>42</v>
      </c>
      <c r="E17236">
        <v>0</v>
      </c>
    </row>
    <row r="17237" spans="1:5" hidden="1">
      <c r="A17237">
        <v>2016</v>
      </c>
      <c r="B17237" t="s">
        <v>104</v>
      </c>
      <c r="C17237" t="s">
        <v>81</v>
      </c>
      <c r="D17237" t="s">
        <v>43</v>
      </c>
      <c r="E17237">
        <v>13</v>
      </c>
    </row>
    <row r="17238" spans="1:5" hidden="1">
      <c r="A17238">
        <v>2016</v>
      </c>
      <c r="B17238" t="s">
        <v>104</v>
      </c>
      <c r="C17238" t="s">
        <v>81</v>
      </c>
      <c r="D17238" t="s">
        <v>44</v>
      </c>
      <c r="E17238">
        <v>0</v>
      </c>
    </row>
    <row r="17239" spans="1:5" hidden="1">
      <c r="A17239">
        <v>2016</v>
      </c>
      <c r="B17239" t="s">
        <v>104</v>
      </c>
      <c r="C17239" t="s">
        <v>81</v>
      </c>
      <c r="D17239" t="s">
        <v>48</v>
      </c>
      <c r="E17239">
        <v>903</v>
      </c>
    </row>
    <row r="17240" spans="1:5" hidden="1">
      <c r="A17240">
        <v>2016</v>
      </c>
      <c r="B17240" t="s">
        <v>104</v>
      </c>
      <c r="C17240" t="s">
        <v>81</v>
      </c>
      <c r="D17240" t="s">
        <v>49</v>
      </c>
      <c r="E17240">
        <v>903</v>
      </c>
    </row>
    <row r="17241" spans="1:5" hidden="1">
      <c r="A17241">
        <v>2016</v>
      </c>
      <c r="B17241" t="s">
        <v>104</v>
      </c>
      <c r="C17241" t="s">
        <v>81</v>
      </c>
      <c r="D17241" t="s">
        <v>50</v>
      </c>
      <c r="E17241">
        <v>0</v>
      </c>
    </row>
    <row r="17242" spans="1:5" hidden="1">
      <c r="A17242">
        <v>2016</v>
      </c>
      <c r="B17242" t="s">
        <v>104</v>
      </c>
      <c r="C17242" t="s">
        <v>81</v>
      </c>
      <c r="D17242" t="s">
        <v>51</v>
      </c>
      <c r="E17242">
        <v>903</v>
      </c>
    </row>
    <row r="17243" spans="1:5" hidden="1">
      <c r="A17243">
        <v>2016</v>
      </c>
      <c r="B17243" t="s">
        <v>104</v>
      </c>
      <c r="C17243" t="s">
        <v>81</v>
      </c>
      <c r="D17243" t="s">
        <v>52</v>
      </c>
      <c r="E17243">
        <v>0</v>
      </c>
    </row>
    <row r="17244" spans="1:5" hidden="1">
      <c r="A17244">
        <v>2016</v>
      </c>
      <c r="B17244" t="s">
        <v>104</v>
      </c>
      <c r="C17244" t="s">
        <v>81</v>
      </c>
      <c r="D17244" t="s">
        <v>53</v>
      </c>
      <c r="E17244">
        <v>0</v>
      </c>
    </row>
    <row r="17245" spans="1:5" hidden="1">
      <c r="A17245">
        <v>2016</v>
      </c>
      <c r="B17245" t="s">
        <v>104</v>
      </c>
      <c r="C17245" t="s">
        <v>81</v>
      </c>
      <c r="D17245" t="s">
        <v>54</v>
      </c>
      <c r="E17245">
        <v>0</v>
      </c>
    </row>
    <row r="17246" spans="1:5" hidden="1">
      <c r="A17246">
        <v>2016</v>
      </c>
      <c r="B17246" t="s">
        <v>104</v>
      </c>
      <c r="C17246" t="s">
        <v>81</v>
      </c>
      <c r="D17246" t="s">
        <v>59</v>
      </c>
      <c r="E17246">
        <v>358536</v>
      </c>
    </row>
    <row r="17247" spans="1:5" hidden="1">
      <c r="A17247">
        <v>2016</v>
      </c>
      <c r="B17247" t="s">
        <v>104</v>
      </c>
      <c r="C17247" t="s">
        <v>81</v>
      </c>
      <c r="D17247" t="s">
        <v>61</v>
      </c>
      <c r="E17247">
        <v>0</v>
      </c>
    </row>
    <row r="17248" spans="1:5" hidden="1">
      <c r="A17248">
        <v>2016</v>
      </c>
      <c r="B17248" t="s">
        <v>104</v>
      </c>
      <c r="C17248" t="s">
        <v>81</v>
      </c>
      <c r="D17248" t="s">
        <v>64</v>
      </c>
      <c r="E17248">
        <v>358536</v>
      </c>
    </row>
    <row r="17249" spans="1:5" hidden="1">
      <c r="A17249">
        <v>2016</v>
      </c>
      <c r="B17249" t="s">
        <v>104</v>
      </c>
      <c r="C17249" t="s">
        <v>81</v>
      </c>
      <c r="D17249" t="s">
        <v>67</v>
      </c>
      <c r="E17249">
        <v>408</v>
      </c>
    </row>
    <row r="17250" spans="1:5" hidden="1">
      <c r="A17250">
        <v>2016</v>
      </c>
      <c r="B17250" t="s">
        <v>104</v>
      </c>
      <c r="C17250" t="s">
        <v>81</v>
      </c>
      <c r="D17250" t="s">
        <v>69</v>
      </c>
      <c r="E17250">
        <v>0</v>
      </c>
    </row>
    <row r="17251" spans="1:5" hidden="1">
      <c r="A17251">
        <v>2016</v>
      </c>
      <c r="B17251" t="s">
        <v>104</v>
      </c>
      <c r="C17251" t="s">
        <v>81</v>
      </c>
      <c r="D17251" t="s">
        <v>70</v>
      </c>
      <c r="E17251">
        <v>408</v>
      </c>
    </row>
    <row r="17252" spans="1:5" hidden="1">
      <c r="A17252">
        <v>2016</v>
      </c>
      <c r="B17252" t="s">
        <v>104</v>
      </c>
      <c r="C17252" t="s">
        <v>81</v>
      </c>
      <c r="D17252" t="s">
        <v>86</v>
      </c>
      <c r="E17252">
        <v>246698</v>
      </c>
    </row>
    <row r="17253" spans="1:5" hidden="1">
      <c r="A17253">
        <v>2016</v>
      </c>
      <c r="B17253" t="s">
        <v>104</v>
      </c>
      <c r="C17253" t="s">
        <v>81</v>
      </c>
      <c r="D17253" t="s">
        <v>87</v>
      </c>
      <c r="E17253">
        <v>30230</v>
      </c>
    </row>
    <row r="17254" spans="1:5" hidden="1">
      <c r="A17254">
        <v>2016</v>
      </c>
      <c r="B17254" t="s">
        <v>104</v>
      </c>
      <c r="C17254" t="s">
        <v>81</v>
      </c>
      <c r="D17254" t="s">
        <v>88</v>
      </c>
      <c r="E17254">
        <v>1616</v>
      </c>
    </row>
    <row r="17255" spans="1:5" hidden="1">
      <c r="A17255">
        <v>2016</v>
      </c>
      <c r="B17255" t="s">
        <v>104</v>
      </c>
      <c r="C17255" t="s">
        <v>81</v>
      </c>
      <c r="D17255" t="s">
        <v>89</v>
      </c>
      <c r="E17255">
        <v>214851</v>
      </c>
    </row>
    <row r="17256" spans="1:5" hidden="1">
      <c r="A17256">
        <v>2016</v>
      </c>
      <c r="B17256" t="s">
        <v>104</v>
      </c>
      <c r="C17256" t="s">
        <v>81</v>
      </c>
      <c r="D17256" t="s">
        <v>77</v>
      </c>
      <c r="E17256">
        <v>24141</v>
      </c>
    </row>
    <row r="17257" spans="1:5" hidden="1">
      <c r="A17257">
        <v>2016</v>
      </c>
      <c r="B17257" t="s">
        <v>105</v>
      </c>
      <c r="C17257" t="s">
        <v>10</v>
      </c>
      <c r="D17257" t="s">
        <v>91</v>
      </c>
      <c r="E17257">
        <v>3218192</v>
      </c>
    </row>
    <row r="17258" spans="1:5" hidden="1">
      <c r="A17258">
        <v>2016</v>
      </c>
      <c r="B17258" t="s">
        <v>105</v>
      </c>
      <c r="C17258" t="s">
        <v>10</v>
      </c>
      <c r="D17258" t="s">
        <v>92</v>
      </c>
      <c r="E17258">
        <v>3218192</v>
      </c>
    </row>
    <row r="17259" spans="1:5" hidden="1">
      <c r="A17259">
        <v>2016</v>
      </c>
      <c r="B17259" t="s">
        <v>105</v>
      </c>
      <c r="C17259" t="s">
        <v>23</v>
      </c>
      <c r="D17259" t="s">
        <v>27</v>
      </c>
      <c r="E17259">
        <v>3288184</v>
      </c>
    </row>
    <row r="17260" spans="1:5" hidden="1">
      <c r="A17260">
        <v>2016</v>
      </c>
      <c r="B17260" t="s">
        <v>105</v>
      </c>
      <c r="C17260" t="s">
        <v>23</v>
      </c>
      <c r="D17260" t="s">
        <v>28</v>
      </c>
      <c r="E17260">
        <v>3288184</v>
      </c>
    </row>
    <row r="17261" spans="1:5" hidden="1">
      <c r="A17261">
        <v>2016</v>
      </c>
      <c r="B17261" t="s">
        <v>105</v>
      </c>
      <c r="C17261" t="s">
        <v>81</v>
      </c>
      <c r="D17261" t="s">
        <v>85</v>
      </c>
      <c r="E17261">
        <v>3218192</v>
      </c>
    </row>
    <row r="17262" spans="1:5" hidden="1">
      <c r="A17262">
        <v>2016</v>
      </c>
      <c r="B17262" t="s">
        <v>105</v>
      </c>
      <c r="C17262" t="s">
        <v>81</v>
      </c>
      <c r="D17262" t="s">
        <v>30</v>
      </c>
      <c r="E17262">
        <v>69992</v>
      </c>
    </row>
    <row r="17263" spans="1:5" hidden="1">
      <c r="A17263">
        <v>2016</v>
      </c>
      <c r="B17263" t="s">
        <v>105</v>
      </c>
      <c r="C17263" t="s">
        <v>81</v>
      </c>
      <c r="D17263" t="s">
        <v>31</v>
      </c>
      <c r="E17263">
        <v>69992</v>
      </c>
    </row>
    <row r="17264" spans="1:5" hidden="1">
      <c r="A17264">
        <v>2016</v>
      </c>
      <c r="B17264" t="s">
        <v>106</v>
      </c>
      <c r="C17264" t="s">
        <v>7</v>
      </c>
      <c r="D17264" t="s">
        <v>263</v>
      </c>
      <c r="E17264">
        <v>147432</v>
      </c>
    </row>
    <row r="17265" spans="1:5" hidden="1">
      <c r="A17265">
        <v>2016</v>
      </c>
      <c r="B17265" t="s">
        <v>106</v>
      </c>
      <c r="C17265" t="s">
        <v>10</v>
      </c>
      <c r="D17265" t="s">
        <v>11</v>
      </c>
      <c r="E17265">
        <v>-733746</v>
      </c>
    </row>
    <row r="17266" spans="1:5" hidden="1">
      <c r="A17266">
        <v>2016</v>
      </c>
      <c r="B17266" t="s">
        <v>106</v>
      </c>
      <c r="C17266" t="s">
        <v>10</v>
      </c>
      <c r="D17266" t="s">
        <v>107</v>
      </c>
      <c r="E17266">
        <v>-128940</v>
      </c>
    </row>
    <row r="17267" spans="1:5" hidden="1">
      <c r="A17267">
        <v>2016</v>
      </c>
      <c r="B17267" t="s">
        <v>106</v>
      </c>
      <c r="C17267" t="s">
        <v>10</v>
      </c>
      <c r="D17267" t="s">
        <v>108</v>
      </c>
      <c r="E17267">
        <v>-435022</v>
      </c>
    </row>
    <row r="17268" spans="1:5" hidden="1">
      <c r="A17268">
        <v>2016</v>
      </c>
      <c r="B17268" t="s">
        <v>106</v>
      </c>
      <c r="C17268" t="s">
        <v>10</v>
      </c>
      <c r="D17268" t="s">
        <v>22</v>
      </c>
      <c r="E17268">
        <v>-733568</v>
      </c>
    </row>
    <row r="17269" spans="1:5" hidden="1">
      <c r="A17269">
        <v>2016</v>
      </c>
      <c r="B17269" t="s">
        <v>106</v>
      </c>
      <c r="C17269" t="s">
        <v>23</v>
      </c>
      <c r="D17269" t="s">
        <v>24</v>
      </c>
      <c r="E17269">
        <v>623572</v>
      </c>
    </row>
    <row r="17270" spans="1:5" hidden="1">
      <c r="A17270">
        <v>2016</v>
      </c>
      <c r="B17270" t="s">
        <v>106</v>
      </c>
      <c r="C17270" t="s">
        <v>23</v>
      </c>
      <c r="D17270" t="s">
        <v>25</v>
      </c>
      <c r="E17270">
        <v>623572</v>
      </c>
    </row>
    <row r="17271" spans="1:5" hidden="1">
      <c r="A17271">
        <v>2016</v>
      </c>
      <c r="B17271" t="s">
        <v>106</v>
      </c>
      <c r="C17271" t="s">
        <v>23</v>
      </c>
      <c r="D17271" t="s">
        <v>26</v>
      </c>
      <c r="E17271">
        <v>0</v>
      </c>
    </row>
    <row r="17272" spans="1:5" hidden="1">
      <c r="A17272">
        <v>2016</v>
      </c>
      <c r="B17272" t="s">
        <v>106</v>
      </c>
      <c r="C17272" t="s">
        <v>23</v>
      </c>
      <c r="D17272" t="s">
        <v>30</v>
      </c>
      <c r="E17272">
        <v>391743</v>
      </c>
    </row>
    <row r="17273" spans="1:5" hidden="1">
      <c r="A17273">
        <v>2016</v>
      </c>
      <c r="B17273" t="s">
        <v>106</v>
      </c>
      <c r="C17273" t="s">
        <v>23</v>
      </c>
      <c r="D17273" t="s">
        <v>31</v>
      </c>
      <c r="E17273">
        <v>0</v>
      </c>
    </row>
    <row r="17274" spans="1:5" hidden="1">
      <c r="A17274">
        <v>2016</v>
      </c>
      <c r="B17274" t="s">
        <v>106</v>
      </c>
      <c r="C17274" t="s">
        <v>23</v>
      </c>
      <c r="D17274" t="s">
        <v>32</v>
      </c>
      <c r="E17274">
        <v>391743</v>
      </c>
    </row>
    <row r="17275" spans="1:5" hidden="1">
      <c r="A17275">
        <v>2016</v>
      </c>
      <c r="B17275" t="s">
        <v>106</v>
      </c>
      <c r="C17275" t="s">
        <v>23</v>
      </c>
      <c r="D17275" t="s">
        <v>33</v>
      </c>
      <c r="E17275">
        <v>420401</v>
      </c>
    </row>
    <row r="17276" spans="1:5" hidden="1">
      <c r="A17276">
        <v>2016</v>
      </c>
      <c r="B17276" t="s">
        <v>106</v>
      </c>
      <c r="C17276" t="s">
        <v>23</v>
      </c>
      <c r="D17276" t="s">
        <v>34</v>
      </c>
      <c r="E17276">
        <v>311779</v>
      </c>
    </row>
    <row r="17277" spans="1:5" hidden="1">
      <c r="A17277">
        <v>2016</v>
      </c>
      <c r="B17277" t="s">
        <v>106</v>
      </c>
      <c r="C17277" t="s">
        <v>23</v>
      </c>
      <c r="D17277" t="s">
        <v>35</v>
      </c>
      <c r="E17277">
        <v>410957</v>
      </c>
    </row>
    <row r="17278" spans="1:5" hidden="1">
      <c r="A17278">
        <v>2016</v>
      </c>
      <c r="B17278" t="s">
        <v>106</v>
      </c>
      <c r="C17278" t="s">
        <v>23</v>
      </c>
      <c r="D17278" t="s">
        <v>36</v>
      </c>
      <c r="E17278">
        <v>78946</v>
      </c>
    </row>
    <row r="17279" spans="1:5" hidden="1">
      <c r="A17279">
        <v>2016</v>
      </c>
      <c r="B17279" t="s">
        <v>106</v>
      </c>
      <c r="C17279" t="s">
        <v>23</v>
      </c>
      <c r="D17279" t="s">
        <v>37</v>
      </c>
      <c r="E17279">
        <v>78946</v>
      </c>
    </row>
    <row r="17280" spans="1:5" hidden="1">
      <c r="A17280">
        <v>2016</v>
      </c>
      <c r="B17280" t="s">
        <v>106</v>
      </c>
      <c r="C17280" t="s">
        <v>23</v>
      </c>
      <c r="D17280" t="s">
        <v>38</v>
      </c>
      <c r="E17280">
        <v>0</v>
      </c>
    </row>
    <row r="17281" spans="1:5" hidden="1">
      <c r="A17281">
        <v>2016</v>
      </c>
      <c r="B17281" t="s">
        <v>106</v>
      </c>
      <c r="C17281" t="s">
        <v>23</v>
      </c>
      <c r="D17281" t="s">
        <v>39</v>
      </c>
      <c r="E17281">
        <v>22876</v>
      </c>
    </row>
    <row r="17282" spans="1:5" hidden="1">
      <c r="A17282">
        <v>2016</v>
      </c>
      <c r="B17282" t="s">
        <v>106</v>
      </c>
      <c r="C17282" t="s">
        <v>23</v>
      </c>
      <c r="D17282" t="s">
        <v>40</v>
      </c>
      <c r="E17282">
        <v>6800</v>
      </c>
    </row>
    <row r="17283" spans="1:5" hidden="1">
      <c r="A17283">
        <v>2016</v>
      </c>
      <c r="B17283" t="s">
        <v>106</v>
      </c>
      <c r="C17283" t="s">
        <v>23</v>
      </c>
      <c r="D17283" t="s">
        <v>41</v>
      </c>
      <c r="E17283">
        <v>0</v>
      </c>
    </row>
    <row r="17284" spans="1:5" hidden="1">
      <c r="A17284">
        <v>2016</v>
      </c>
      <c r="B17284" t="s">
        <v>106</v>
      </c>
      <c r="C17284" t="s">
        <v>23</v>
      </c>
      <c r="D17284" t="s">
        <v>42</v>
      </c>
      <c r="E17284">
        <v>0</v>
      </c>
    </row>
    <row r="17285" spans="1:5" hidden="1">
      <c r="A17285">
        <v>2016</v>
      </c>
      <c r="B17285" t="s">
        <v>106</v>
      </c>
      <c r="C17285" t="s">
        <v>23</v>
      </c>
      <c r="D17285" t="s">
        <v>43</v>
      </c>
      <c r="E17285">
        <v>6800</v>
      </c>
    </row>
    <row r="17286" spans="1:5" hidden="1">
      <c r="A17286">
        <v>2016</v>
      </c>
      <c r="B17286" t="s">
        <v>106</v>
      </c>
      <c r="C17286" t="s">
        <v>23</v>
      </c>
      <c r="D17286" t="s">
        <v>44</v>
      </c>
      <c r="E17286">
        <v>0</v>
      </c>
    </row>
    <row r="17287" spans="1:5" hidden="1">
      <c r="A17287">
        <v>2016</v>
      </c>
      <c r="B17287" t="s">
        <v>106</v>
      </c>
      <c r="C17287" t="s">
        <v>23</v>
      </c>
      <c r="D17287" t="s">
        <v>45</v>
      </c>
      <c r="E17287">
        <v>10792</v>
      </c>
    </row>
    <row r="17288" spans="1:5" hidden="1">
      <c r="A17288">
        <v>2016</v>
      </c>
      <c r="B17288" t="s">
        <v>106</v>
      </c>
      <c r="C17288" t="s">
        <v>23</v>
      </c>
      <c r="D17288" t="s">
        <v>46</v>
      </c>
      <c r="E17288">
        <v>10792</v>
      </c>
    </row>
    <row r="17289" spans="1:5" hidden="1">
      <c r="A17289">
        <v>2016</v>
      </c>
      <c r="B17289" t="s">
        <v>106</v>
      </c>
      <c r="C17289" t="s">
        <v>23</v>
      </c>
      <c r="D17289" t="s">
        <v>47</v>
      </c>
      <c r="E17289">
        <v>0</v>
      </c>
    </row>
    <row r="17290" spans="1:5" hidden="1">
      <c r="A17290">
        <v>2016</v>
      </c>
      <c r="B17290" t="s">
        <v>106</v>
      </c>
      <c r="C17290" t="s">
        <v>23</v>
      </c>
      <c r="D17290" t="s">
        <v>48</v>
      </c>
      <c r="E17290">
        <v>95422</v>
      </c>
    </row>
    <row r="17291" spans="1:5" hidden="1">
      <c r="A17291">
        <v>2016</v>
      </c>
      <c r="B17291" t="s">
        <v>106</v>
      </c>
      <c r="C17291" t="s">
        <v>23</v>
      </c>
      <c r="D17291" t="s">
        <v>49</v>
      </c>
      <c r="E17291">
        <v>9833</v>
      </c>
    </row>
    <row r="17292" spans="1:5" hidden="1">
      <c r="A17292">
        <v>2016</v>
      </c>
      <c r="B17292" t="s">
        <v>106</v>
      </c>
      <c r="C17292" t="s">
        <v>23</v>
      </c>
      <c r="D17292" t="s">
        <v>50</v>
      </c>
      <c r="E17292">
        <v>9833</v>
      </c>
    </row>
    <row r="17293" spans="1:5" hidden="1">
      <c r="A17293">
        <v>2016</v>
      </c>
      <c r="B17293" t="s">
        <v>106</v>
      </c>
      <c r="C17293" t="s">
        <v>23</v>
      </c>
      <c r="D17293" t="s">
        <v>51</v>
      </c>
      <c r="E17293">
        <v>0</v>
      </c>
    </row>
    <row r="17294" spans="1:5" hidden="1">
      <c r="A17294">
        <v>2016</v>
      </c>
      <c r="B17294" t="s">
        <v>106</v>
      </c>
      <c r="C17294" t="s">
        <v>23</v>
      </c>
      <c r="D17294" t="s">
        <v>52</v>
      </c>
      <c r="E17294">
        <v>0</v>
      </c>
    </row>
    <row r="17295" spans="1:5" hidden="1">
      <c r="A17295">
        <v>2016</v>
      </c>
      <c r="B17295" t="s">
        <v>106</v>
      </c>
      <c r="C17295" t="s">
        <v>23</v>
      </c>
      <c r="D17295" t="s">
        <v>53</v>
      </c>
      <c r="E17295">
        <v>0</v>
      </c>
    </row>
    <row r="17296" spans="1:5" hidden="1">
      <c r="A17296">
        <v>2016</v>
      </c>
      <c r="B17296" t="s">
        <v>106</v>
      </c>
      <c r="C17296" t="s">
        <v>23</v>
      </c>
      <c r="D17296" t="s">
        <v>54</v>
      </c>
      <c r="E17296">
        <v>0</v>
      </c>
    </row>
    <row r="17297" spans="1:5" hidden="1">
      <c r="A17297">
        <v>2016</v>
      </c>
      <c r="B17297" t="s">
        <v>106</v>
      </c>
      <c r="C17297" t="s">
        <v>23</v>
      </c>
      <c r="D17297" t="s">
        <v>55</v>
      </c>
      <c r="E17297">
        <v>85589</v>
      </c>
    </row>
    <row r="17298" spans="1:5" hidden="1">
      <c r="A17298">
        <v>2016</v>
      </c>
      <c r="B17298" t="s">
        <v>106</v>
      </c>
      <c r="C17298" t="s">
        <v>23</v>
      </c>
      <c r="D17298" t="s">
        <v>59</v>
      </c>
      <c r="E17298">
        <v>802913</v>
      </c>
    </row>
    <row r="17299" spans="1:5" hidden="1">
      <c r="A17299">
        <v>2016</v>
      </c>
      <c r="B17299" t="s">
        <v>106</v>
      </c>
      <c r="C17299" t="s">
        <v>23</v>
      </c>
      <c r="D17299" t="s">
        <v>60</v>
      </c>
      <c r="E17299">
        <v>2770</v>
      </c>
    </row>
    <row r="17300" spans="1:5" hidden="1">
      <c r="A17300">
        <v>2016</v>
      </c>
      <c r="B17300" t="s">
        <v>106</v>
      </c>
      <c r="C17300" t="s">
        <v>23</v>
      </c>
      <c r="D17300" t="s">
        <v>61</v>
      </c>
      <c r="E17300">
        <v>28881</v>
      </c>
    </row>
    <row r="17301" spans="1:5" hidden="1">
      <c r="A17301">
        <v>2016</v>
      </c>
      <c r="B17301" t="s">
        <v>106</v>
      </c>
      <c r="C17301" t="s">
        <v>23</v>
      </c>
      <c r="D17301" t="s">
        <v>62</v>
      </c>
      <c r="E17301">
        <v>102077</v>
      </c>
    </row>
    <row r="17302" spans="1:5" hidden="1">
      <c r="A17302">
        <v>2016</v>
      </c>
      <c r="B17302" t="s">
        <v>106</v>
      </c>
      <c r="C17302" t="s">
        <v>23</v>
      </c>
      <c r="D17302" t="s">
        <v>64</v>
      </c>
      <c r="E17302">
        <v>669184</v>
      </c>
    </row>
    <row r="17303" spans="1:5" hidden="1">
      <c r="A17303">
        <v>2016</v>
      </c>
      <c r="B17303" t="s">
        <v>106</v>
      </c>
      <c r="C17303" t="s">
        <v>23</v>
      </c>
      <c r="D17303" t="s">
        <v>66</v>
      </c>
      <c r="E17303">
        <v>0</v>
      </c>
    </row>
    <row r="17304" spans="1:5" hidden="1">
      <c r="A17304">
        <v>2016</v>
      </c>
      <c r="B17304" t="s">
        <v>106</v>
      </c>
      <c r="C17304" t="s">
        <v>23</v>
      </c>
      <c r="D17304" t="s">
        <v>67</v>
      </c>
      <c r="E17304">
        <v>303573</v>
      </c>
    </row>
    <row r="17305" spans="1:5" hidden="1">
      <c r="A17305">
        <v>2016</v>
      </c>
      <c r="B17305" t="s">
        <v>106</v>
      </c>
      <c r="C17305" t="s">
        <v>23</v>
      </c>
      <c r="D17305" t="s">
        <v>68</v>
      </c>
      <c r="E17305">
        <v>0</v>
      </c>
    </row>
    <row r="17306" spans="1:5" hidden="1">
      <c r="A17306">
        <v>2016</v>
      </c>
      <c r="B17306" t="s">
        <v>106</v>
      </c>
      <c r="C17306" t="s">
        <v>23</v>
      </c>
      <c r="D17306" t="s">
        <v>69</v>
      </c>
      <c r="E17306">
        <v>303573</v>
      </c>
    </row>
    <row r="17307" spans="1:5" hidden="1">
      <c r="A17307">
        <v>2016</v>
      </c>
      <c r="B17307" t="s">
        <v>106</v>
      </c>
      <c r="C17307" t="s">
        <v>23</v>
      </c>
      <c r="D17307" t="s">
        <v>70</v>
      </c>
      <c r="E17307">
        <v>0</v>
      </c>
    </row>
    <row r="17308" spans="1:5" hidden="1">
      <c r="A17308">
        <v>2016</v>
      </c>
      <c r="B17308" t="s">
        <v>106</v>
      </c>
      <c r="C17308" t="s">
        <v>23</v>
      </c>
      <c r="D17308" t="s">
        <v>71</v>
      </c>
      <c r="E17308">
        <v>-178</v>
      </c>
    </row>
    <row r="17309" spans="1:5" hidden="1">
      <c r="A17309">
        <v>2016</v>
      </c>
      <c r="B17309" t="s">
        <v>106</v>
      </c>
      <c r="C17309" t="s">
        <v>23</v>
      </c>
      <c r="D17309" t="s">
        <v>109</v>
      </c>
      <c r="E17309">
        <v>15171332</v>
      </c>
    </row>
    <row r="17310" spans="1:5" hidden="1">
      <c r="A17310">
        <v>2016</v>
      </c>
      <c r="B17310" t="s">
        <v>106</v>
      </c>
      <c r="C17310" t="s">
        <v>23</v>
      </c>
      <c r="D17310" t="s">
        <v>110</v>
      </c>
      <c r="E17310">
        <v>10496027</v>
      </c>
    </row>
    <row r="17311" spans="1:5" hidden="1">
      <c r="A17311">
        <v>2016</v>
      </c>
      <c r="B17311" t="s">
        <v>106</v>
      </c>
      <c r="C17311" t="s">
        <v>23</v>
      </c>
      <c r="D17311" t="s">
        <v>111</v>
      </c>
      <c r="E17311">
        <v>4675306</v>
      </c>
    </row>
    <row r="17312" spans="1:5" hidden="1">
      <c r="A17312">
        <v>2016</v>
      </c>
      <c r="B17312" t="s">
        <v>106</v>
      </c>
      <c r="C17312" t="s">
        <v>23</v>
      </c>
      <c r="D17312" t="s">
        <v>112</v>
      </c>
      <c r="E17312">
        <v>103986</v>
      </c>
    </row>
    <row r="17313" spans="1:5" hidden="1">
      <c r="A17313">
        <v>2016</v>
      </c>
      <c r="B17313" t="s">
        <v>106</v>
      </c>
      <c r="C17313" t="s">
        <v>81</v>
      </c>
      <c r="D17313" t="s">
        <v>24</v>
      </c>
      <c r="E17313">
        <v>54942</v>
      </c>
    </row>
    <row r="17314" spans="1:5" hidden="1">
      <c r="A17314">
        <v>2016</v>
      </c>
      <c r="B17314" t="s">
        <v>106</v>
      </c>
      <c r="C17314" t="s">
        <v>81</v>
      </c>
      <c r="D17314" t="s">
        <v>25</v>
      </c>
      <c r="E17314">
        <v>45109</v>
      </c>
    </row>
    <row r="17315" spans="1:5" hidden="1">
      <c r="A17315">
        <v>2016</v>
      </c>
      <c r="B17315" t="s">
        <v>106</v>
      </c>
      <c r="C17315" t="s">
        <v>81</v>
      </c>
      <c r="D17315" t="s">
        <v>26</v>
      </c>
      <c r="E17315">
        <v>9833</v>
      </c>
    </row>
    <row r="17316" spans="1:5" hidden="1">
      <c r="A17316">
        <v>2016</v>
      </c>
      <c r="B17316" t="s">
        <v>106</v>
      </c>
      <c r="C17316" t="s">
        <v>81</v>
      </c>
      <c r="D17316" t="s">
        <v>27</v>
      </c>
      <c r="E17316">
        <v>40988</v>
      </c>
    </row>
    <row r="17317" spans="1:5" hidden="1">
      <c r="A17317">
        <v>2016</v>
      </c>
      <c r="B17317" t="s">
        <v>106</v>
      </c>
      <c r="C17317" t="s">
        <v>81</v>
      </c>
      <c r="D17317" t="s">
        <v>28</v>
      </c>
      <c r="E17317">
        <v>42258</v>
      </c>
    </row>
    <row r="17318" spans="1:5" hidden="1">
      <c r="A17318">
        <v>2016</v>
      </c>
      <c r="B17318" t="s">
        <v>106</v>
      </c>
      <c r="C17318" t="s">
        <v>81</v>
      </c>
      <c r="D17318" t="s">
        <v>82</v>
      </c>
      <c r="E17318">
        <v>0</v>
      </c>
    </row>
    <row r="17319" spans="1:5" hidden="1">
      <c r="A17319">
        <v>2016</v>
      </c>
      <c r="B17319" t="s">
        <v>106</v>
      </c>
      <c r="C17319" t="s">
        <v>81</v>
      </c>
      <c r="D17319" t="s">
        <v>83</v>
      </c>
      <c r="E17319">
        <v>42258</v>
      </c>
    </row>
    <row r="17320" spans="1:5" hidden="1">
      <c r="A17320">
        <v>2016</v>
      </c>
      <c r="B17320" t="s">
        <v>106</v>
      </c>
      <c r="C17320" t="s">
        <v>81</v>
      </c>
      <c r="D17320" t="s">
        <v>84</v>
      </c>
      <c r="E17320">
        <v>0</v>
      </c>
    </row>
    <row r="17321" spans="1:5" hidden="1">
      <c r="A17321">
        <v>2016</v>
      </c>
      <c r="B17321" t="s">
        <v>106</v>
      </c>
      <c r="C17321" t="s">
        <v>81</v>
      </c>
      <c r="D17321" t="s">
        <v>29</v>
      </c>
      <c r="E17321">
        <v>-1270</v>
      </c>
    </row>
    <row r="17322" spans="1:5" hidden="1">
      <c r="A17322">
        <v>2016</v>
      </c>
      <c r="B17322" t="s">
        <v>106</v>
      </c>
      <c r="C17322" t="s">
        <v>81</v>
      </c>
      <c r="D17322" t="s">
        <v>33</v>
      </c>
      <c r="E17322">
        <v>1374179</v>
      </c>
    </row>
    <row r="17323" spans="1:5" hidden="1">
      <c r="A17323">
        <v>2016</v>
      </c>
      <c r="B17323" t="s">
        <v>106</v>
      </c>
      <c r="C17323" t="s">
        <v>81</v>
      </c>
      <c r="D17323" t="s">
        <v>34</v>
      </c>
      <c r="E17323">
        <v>333505</v>
      </c>
    </row>
    <row r="17324" spans="1:5" hidden="1">
      <c r="A17324">
        <v>2016</v>
      </c>
      <c r="B17324" t="s">
        <v>106</v>
      </c>
      <c r="C17324" t="s">
        <v>81</v>
      </c>
      <c r="D17324" t="s">
        <v>35</v>
      </c>
      <c r="E17324">
        <v>394628</v>
      </c>
    </row>
    <row r="17325" spans="1:5" hidden="1">
      <c r="A17325">
        <v>2016</v>
      </c>
      <c r="B17325" t="s">
        <v>106</v>
      </c>
      <c r="C17325" t="s">
        <v>81</v>
      </c>
      <c r="D17325" t="s">
        <v>36</v>
      </c>
      <c r="E17325">
        <v>557796</v>
      </c>
    </row>
    <row r="17326" spans="1:5" hidden="1">
      <c r="A17326">
        <v>2016</v>
      </c>
      <c r="B17326" t="s">
        <v>106</v>
      </c>
      <c r="C17326" t="s">
        <v>81</v>
      </c>
      <c r="D17326" t="s">
        <v>37</v>
      </c>
      <c r="E17326">
        <v>557796</v>
      </c>
    </row>
    <row r="17327" spans="1:5" hidden="1">
      <c r="A17327">
        <v>2016</v>
      </c>
      <c r="B17327" t="s">
        <v>106</v>
      </c>
      <c r="C17327" t="s">
        <v>81</v>
      </c>
      <c r="D17327" t="s">
        <v>38</v>
      </c>
      <c r="E17327">
        <v>0</v>
      </c>
    </row>
    <row r="17328" spans="1:5" hidden="1">
      <c r="A17328">
        <v>2016</v>
      </c>
      <c r="B17328" t="s">
        <v>106</v>
      </c>
      <c r="C17328" t="s">
        <v>81</v>
      </c>
      <c r="D17328" t="s">
        <v>39</v>
      </c>
      <c r="E17328">
        <v>481654</v>
      </c>
    </row>
    <row r="17329" spans="1:5" hidden="1">
      <c r="A17329">
        <v>2016</v>
      </c>
      <c r="B17329" t="s">
        <v>106</v>
      </c>
      <c r="C17329" t="s">
        <v>81</v>
      </c>
      <c r="D17329" t="s">
        <v>40</v>
      </c>
      <c r="E17329">
        <v>1224</v>
      </c>
    </row>
    <row r="17330" spans="1:5" hidden="1">
      <c r="A17330">
        <v>2016</v>
      </c>
      <c r="B17330" t="s">
        <v>106</v>
      </c>
      <c r="C17330" t="s">
        <v>81</v>
      </c>
      <c r="D17330" t="s">
        <v>41</v>
      </c>
      <c r="E17330">
        <v>0</v>
      </c>
    </row>
    <row r="17331" spans="1:5" hidden="1">
      <c r="A17331">
        <v>2016</v>
      </c>
      <c r="B17331" t="s">
        <v>106</v>
      </c>
      <c r="C17331" t="s">
        <v>81</v>
      </c>
      <c r="D17331" t="s">
        <v>42</v>
      </c>
      <c r="E17331">
        <v>0</v>
      </c>
    </row>
    <row r="17332" spans="1:5" hidden="1">
      <c r="A17332">
        <v>2016</v>
      </c>
      <c r="B17332" t="s">
        <v>106</v>
      </c>
      <c r="C17332" t="s">
        <v>81</v>
      </c>
      <c r="D17332" t="s">
        <v>43</v>
      </c>
      <c r="E17332">
        <v>1224</v>
      </c>
    </row>
    <row r="17333" spans="1:5" hidden="1">
      <c r="A17333">
        <v>2016</v>
      </c>
      <c r="B17333" t="s">
        <v>106</v>
      </c>
      <c r="C17333" t="s">
        <v>81</v>
      </c>
      <c r="D17333" t="s">
        <v>44</v>
      </c>
      <c r="E17333">
        <v>0</v>
      </c>
    </row>
    <row r="17334" spans="1:5" hidden="1">
      <c r="A17334">
        <v>2016</v>
      </c>
      <c r="B17334" t="s">
        <v>106</v>
      </c>
      <c r="C17334" t="s">
        <v>81</v>
      </c>
      <c r="D17334" t="s">
        <v>45</v>
      </c>
      <c r="E17334">
        <v>824</v>
      </c>
    </row>
    <row r="17335" spans="1:5" hidden="1">
      <c r="A17335">
        <v>2016</v>
      </c>
      <c r="B17335" t="s">
        <v>106</v>
      </c>
      <c r="C17335" t="s">
        <v>81</v>
      </c>
      <c r="D17335" t="s">
        <v>46</v>
      </c>
      <c r="E17335">
        <v>0</v>
      </c>
    </row>
    <row r="17336" spans="1:5" hidden="1">
      <c r="A17336">
        <v>2016</v>
      </c>
      <c r="B17336" t="s">
        <v>106</v>
      </c>
      <c r="C17336" t="s">
        <v>81</v>
      </c>
      <c r="D17336" t="s">
        <v>47</v>
      </c>
      <c r="E17336">
        <v>824</v>
      </c>
    </row>
    <row r="17337" spans="1:5" hidden="1">
      <c r="A17337">
        <v>2016</v>
      </c>
      <c r="B17337" t="s">
        <v>106</v>
      </c>
      <c r="C17337" t="s">
        <v>81</v>
      </c>
      <c r="D17337" t="s">
        <v>48</v>
      </c>
      <c r="E17337">
        <v>24395</v>
      </c>
    </row>
    <row r="17338" spans="1:5" hidden="1">
      <c r="A17338">
        <v>2016</v>
      </c>
      <c r="B17338" t="s">
        <v>106</v>
      </c>
      <c r="C17338" t="s">
        <v>81</v>
      </c>
      <c r="D17338" t="s">
        <v>49</v>
      </c>
      <c r="E17338">
        <v>1906</v>
      </c>
    </row>
    <row r="17339" spans="1:5" hidden="1">
      <c r="A17339">
        <v>2016</v>
      </c>
      <c r="B17339" t="s">
        <v>106</v>
      </c>
      <c r="C17339" t="s">
        <v>81</v>
      </c>
      <c r="D17339" t="s">
        <v>50</v>
      </c>
      <c r="E17339">
        <v>0</v>
      </c>
    </row>
    <row r="17340" spans="1:5" hidden="1">
      <c r="A17340">
        <v>2016</v>
      </c>
      <c r="B17340" t="s">
        <v>106</v>
      </c>
      <c r="C17340" t="s">
        <v>81</v>
      </c>
      <c r="D17340" t="s">
        <v>51</v>
      </c>
      <c r="E17340">
        <v>0</v>
      </c>
    </row>
    <row r="17341" spans="1:5" hidden="1">
      <c r="A17341">
        <v>2016</v>
      </c>
      <c r="B17341" t="s">
        <v>106</v>
      </c>
      <c r="C17341" t="s">
        <v>81</v>
      </c>
      <c r="D17341" t="s">
        <v>52</v>
      </c>
      <c r="E17341">
        <v>1906</v>
      </c>
    </row>
    <row r="17342" spans="1:5" hidden="1">
      <c r="A17342">
        <v>2016</v>
      </c>
      <c r="B17342" t="s">
        <v>106</v>
      </c>
      <c r="C17342" t="s">
        <v>81</v>
      </c>
      <c r="D17342" t="s">
        <v>53</v>
      </c>
      <c r="E17342">
        <v>0</v>
      </c>
    </row>
    <row r="17343" spans="1:5" hidden="1">
      <c r="A17343">
        <v>2016</v>
      </c>
      <c r="B17343" t="s">
        <v>106</v>
      </c>
      <c r="C17343" t="s">
        <v>81</v>
      </c>
      <c r="D17343" t="s">
        <v>54</v>
      </c>
      <c r="E17343">
        <v>0</v>
      </c>
    </row>
    <row r="17344" spans="1:5" hidden="1">
      <c r="A17344">
        <v>2016</v>
      </c>
      <c r="B17344" t="s">
        <v>106</v>
      </c>
      <c r="C17344" t="s">
        <v>81</v>
      </c>
      <c r="D17344" t="s">
        <v>55</v>
      </c>
      <c r="E17344">
        <v>22489</v>
      </c>
    </row>
    <row r="17345" spans="1:5" hidden="1">
      <c r="A17345">
        <v>2016</v>
      </c>
      <c r="B17345" t="s">
        <v>106</v>
      </c>
      <c r="C17345" t="s">
        <v>81</v>
      </c>
      <c r="D17345" t="s">
        <v>59</v>
      </c>
      <c r="E17345">
        <v>543433</v>
      </c>
    </row>
    <row r="17346" spans="1:5" hidden="1">
      <c r="A17346">
        <v>2016</v>
      </c>
      <c r="B17346" t="s">
        <v>106</v>
      </c>
      <c r="C17346" t="s">
        <v>81</v>
      </c>
      <c r="D17346" t="s">
        <v>60</v>
      </c>
      <c r="E17346">
        <v>21712</v>
      </c>
    </row>
    <row r="17347" spans="1:5" hidden="1">
      <c r="A17347">
        <v>2016</v>
      </c>
      <c r="B17347" t="s">
        <v>106</v>
      </c>
      <c r="C17347" t="s">
        <v>81</v>
      </c>
      <c r="D17347" t="s">
        <v>61</v>
      </c>
      <c r="E17347">
        <v>4636</v>
      </c>
    </row>
    <row r="17348" spans="1:5" hidden="1">
      <c r="A17348">
        <v>2016</v>
      </c>
      <c r="B17348" t="s">
        <v>106</v>
      </c>
      <c r="C17348" t="s">
        <v>81</v>
      </c>
      <c r="D17348" t="s">
        <v>62</v>
      </c>
      <c r="E17348">
        <v>29240</v>
      </c>
    </row>
    <row r="17349" spans="1:5" hidden="1">
      <c r="A17349">
        <v>2016</v>
      </c>
      <c r="B17349" t="s">
        <v>106</v>
      </c>
      <c r="C17349" t="s">
        <v>81</v>
      </c>
      <c r="D17349" t="s">
        <v>64</v>
      </c>
      <c r="E17349">
        <v>261662</v>
      </c>
    </row>
    <row r="17350" spans="1:5" hidden="1">
      <c r="A17350">
        <v>2016</v>
      </c>
      <c r="B17350" t="s">
        <v>106</v>
      </c>
      <c r="C17350" t="s">
        <v>81</v>
      </c>
      <c r="D17350" t="s">
        <v>65</v>
      </c>
      <c r="E17350">
        <v>226182</v>
      </c>
    </row>
    <row r="17351" spans="1:5" hidden="1">
      <c r="A17351">
        <v>2016</v>
      </c>
      <c r="B17351" t="s">
        <v>106</v>
      </c>
      <c r="C17351" t="s">
        <v>81</v>
      </c>
      <c r="D17351" t="s">
        <v>66</v>
      </c>
      <c r="E17351">
        <v>0</v>
      </c>
    </row>
    <row r="17352" spans="1:5" hidden="1">
      <c r="A17352">
        <v>2016</v>
      </c>
      <c r="B17352" t="s">
        <v>106</v>
      </c>
      <c r="C17352" t="s">
        <v>81</v>
      </c>
      <c r="D17352" t="s">
        <v>67</v>
      </c>
      <c r="E17352">
        <v>4850</v>
      </c>
    </row>
    <row r="17353" spans="1:5" hidden="1">
      <c r="A17353">
        <v>2016</v>
      </c>
      <c r="B17353" t="s">
        <v>106</v>
      </c>
      <c r="C17353" t="s">
        <v>81</v>
      </c>
      <c r="D17353" t="s">
        <v>68</v>
      </c>
      <c r="E17353">
        <v>0</v>
      </c>
    </row>
    <row r="17354" spans="1:5" hidden="1">
      <c r="A17354">
        <v>2016</v>
      </c>
      <c r="B17354" t="s">
        <v>106</v>
      </c>
      <c r="C17354" t="s">
        <v>81</v>
      </c>
      <c r="D17354" t="s">
        <v>69</v>
      </c>
      <c r="E17354">
        <v>0</v>
      </c>
    </row>
    <row r="17355" spans="1:5" hidden="1">
      <c r="A17355">
        <v>2016</v>
      </c>
      <c r="B17355" t="s">
        <v>106</v>
      </c>
      <c r="C17355" t="s">
        <v>81</v>
      </c>
      <c r="D17355" t="s">
        <v>70</v>
      </c>
      <c r="E17355">
        <v>4850</v>
      </c>
    </row>
    <row r="17356" spans="1:5" hidden="1">
      <c r="A17356">
        <v>2016</v>
      </c>
      <c r="B17356" t="s">
        <v>106</v>
      </c>
      <c r="C17356" t="s">
        <v>81</v>
      </c>
      <c r="D17356" t="s">
        <v>113</v>
      </c>
      <c r="E17356">
        <v>15042393</v>
      </c>
    </row>
    <row r="17357" spans="1:5" hidden="1">
      <c r="A17357">
        <v>2016</v>
      </c>
      <c r="B17357" t="s">
        <v>106</v>
      </c>
      <c r="C17357" t="s">
        <v>81</v>
      </c>
      <c r="D17357" t="s">
        <v>114</v>
      </c>
      <c r="E17357">
        <v>12562831</v>
      </c>
    </row>
    <row r="17358" spans="1:5" hidden="1">
      <c r="A17358">
        <v>2016</v>
      </c>
      <c r="B17358" t="s">
        <v>106</v>
      </c>
      <c r="C17358" t="s">
        <v>81</v>
      </c>
      <c r="D17358" t="s">
        <v>115</v>
      </c>
      <c r="E17358">
        <v>2479561</v>
      </c>
    </row>
    <row r="17359" spans="1:5" hidden="1">
      <c r="A17359">
        <v>2016</v>
      </c>
      <c r="B17359" t="s">
        <v>106</v>
      </c>
      <c r="C17359" t="s">
        <v>81</v>
      </c>
      <c r="D17359" t="s">
        <v>116</v>
      </c>
      <c r="E17359">
        <v>75108</v>
      </c>
    </row>
    <row r="17360" spans="1:5" hidden="1">
      <c r="A17360">
        <v>2017</v>
      </c>
      <c r="B17360" t="s">
        <v>6</v>
      </c>
      <c r="C17360" t="s">
        <v>7</v>
      </c>
      <c r="D17360" t="s">
        <v>263</v>
      </c>
      <c r="E17360">
        <v>69707</v>
      </c>
    </row>
    <row r="17361" spans="1:6" hidden="1">
      <c r="A17361">
        <v>2017</v>
      </c>
      <c r="B17361" t="s">
        <v>6</v>
      </c>
      <c r="C17361" t="s">
        <v>7</v>
      </c>
      <c r="D17361" t="s">
        <v>8</v>
      </c>
      <c r="E17361">
        <v>885986</v>
      </c>
    </row>
    <row r="17362" spans="1:6" hidden="1">
      <c r="A17362">
        <v>2017</v>
      </c>
      <c r="B17362" t="s">
        <v>6</v>
      </c>
      <c r="C17362" t="s">
        <v>7</v>
      </c>
      <c r="D17362" t="s">
        <v>9</v>
      </c>
      <c r="E17362">
        <v>1671429</v>
      </c>
    </row>
    <row r="17363" spans="1:6" hidden="1">
      <c r="A17363">
        <v>2017</v>
      </c>
      <c r="B17363" t="s">
        <v>6</v>
      </c>
      <c r="C17363" t="s">
        <v>10</v>
      </c>
      <c r="D17363" t="s">
        <v>11</v>
      </c>
      <c r="E17363">
        <v>1778324</v>
      </c>
    </row>
    <row r="17364" spans="1:6" hidden="1">
      <c r="A17364">
        <v>2017</v>
      </c>
      <c r="B17364" t="s">
        <v>6</v>
      </c>
      <c r="C17364" t="s">
        <v>10</v>
      </c>
      <c r="D17364" t="s">
        <v>12</v>
      </c>
      <c r="E17364">
        <v>26017128</v>
      </c>
    </row>
    <row r="17365" spans="1:6" hidden="1">
      <c r="A17365">
        <v>2017</v>
      </c>
      <c r="B17365" t="s">
        <v>6</v>
      </c>
      <c r="C17365" t="s">
        <v>10</v>
      </c>
      <c r="D17365" t="s">
        <v>13</v>
      </c>
      <c r="E17365">
        <v>21240125</v>
      </c>
    </row>
    <row r="17366" spans="1:6" hidden="1">
      <c r="A17366">
        <v>2017</v>
      </c>
      <c r="B17366" t="s">
        <v>6</v>
      </c>
      <c r="C17366" t="s">
        <v>10</v>
      </c>
      <c r="D17366" t="s">
        <v>14</v>
      </c>
      <c r="E17366">
        <v>10441377</v>
      </c>
    </row>
    <row r="17367" spans="1:6" hidden="1">
      <c r="A17367">
        <v>2017</v>
      </c>
      <c r="B17367" t="s">
        <v>6</v>
      </c>
      <c r="C17367" t="s">
        <v>10</v>
      </c>
      <c r="D17367" t="s">
        <v>15</v>
      </c>
      <c r="E17367">
        <v>8953460</v>
      </c>
    </row>
    <row r="17368" spans="1:6" hidden="1">
      <c r="A17368">
        <v>2017</v>
      </c>
      <c r="B17368" t="s">
        <v>6</v>
      </c>
      <c r="C17368" t="s">
        <v>10</v>
      </c>
      <c r="D17368" t="s">
        <v>16</v>
      </c>
      <c r="E17368">
        <v>1487916</v>
      </c>
    </row>
    <row r="17369" spans="1:6" hidden="1">
      <c r="A17369">
        <v>2017</v>
      </c>
      <c r="B17369" t="s">
        <v>6</v>
      </c>
      <c r="C17369" t="s">
        <v>10</v>
      </c>
      <c r="D17369" t="s">
        <v>17</v>
      </c>
      <c r="E17369">
        <v>0</v>
      </c>
      <c r="F17369">
        <v>20</v>
      </c>
    </row>
    <row r="17370" spans="1:6" hidden="1">
      <c r="A17370">
        <v>2017</v>
      </c>
      <c r="B17370" t="s">
        <v>6</v>
      </c>
      <c r="C17370" t="s">
        <v>10</v>
      </c>
      <c r="D17370" t="s">
        <v>18</v>
      </c>
      <c r="E17370">
        <v>25943036</v>
      </c>
    </row>
    <row r="17371" spans="1:6" hidden="1">
      <c r="A17371">
        <v>2017</v>
      </c>
      <c r="B17371" t="s">
        <v>6</v>
      </c>
      <c r="C17371" t="s">
        <v>10</v>
      </c>
      <c r="D17371" t="s">
        <v>19</v>
      </c>
      <c r="E17371">
        <v>26513112</v>
      </c>
    </row>
    <row r="17372" spans="1:6" hidden="1">
      <c r="A17372">
        <v>2017</v>
      </c>
      <c r="B17372" t="s">
        <v>6</v>
      </c>
      <c r="C17372" t="s">
        <v>10</v>
      </c>
      <c r="D17372" t="s">
        <v>20</v>
      </c>
      <c r="E17372">
        <v>26513112</v>
      </c>
    </row>
    <row r="17373" spans="1:6" hidden="1">
      <c r="A17373">
        <v>2017</v>
      </c>
      <c r="B17373" t="s">
        <v>6</v>
      </c>
      <c r="C17373" t="s">
        <v>10</v>
      </c>
      <c r="D17373" t="s">
        <v>21</v>
      </c>
      <c r="E17373">
        <v>6292065</v>
      </c>
    </row>
    <row r="17374" spans="1:6" hidden="1">
      <c r="A17374">
        <v>2017</v>
      </c>
      <c r="B17374" t="s">
        <v>6</v>
      </c>
      <c r="C17374" t="s">
        <v>10</v>
      </c>
      <c r="D17374" t="s">
        <v>22</v>
      </c>
      <c r="E17374">
        <v>647707</v>
      </c>
    </row>
    <row r="17375" spans="1:6" hidden="1">
      <c r="A17375">
        <v>2017</v>
      </c>
      <c r="B17375" t="s">
        <v>6</v>
      </c>
      <c r="C17375" t="s">
        <v>23</v>
      </c>
      <c r="D17375" t="s">
        <v>24</v>
      </c>
      <c r="E17375">
        <v>12468297</v>
      </c>
    </row>
    <row r="17376" spans="1:6" hidden="1">
      <c r="A17376">
        <v>2017</v>
      </c>
      <c r="B17376" t="s">
        <v>6</v>
      </c>
      <c r="C17376" t="s">
        <v>23</v>
      </c>
      <c r="D17376" t="s">
        <v>25</v>
      </c>
      <c r="E17376">
        <v>10333713</v>
      </c>
    </row>
    <row r="17377" spans="1:5" hidden="1">
      <c r="A17377">
        <v>2017</v>
      </c>
      <c r="B17377" t="s">
        <v>6</v>
      </c>
      <c r="C17377" t="s">
        <v>23</v>
      </c>
      <c r="D17377" t="s">
        <v>26</v>
      </c>
      <c r="E17377">
        <v>2134583</v>
      </c>
    </row>
    <row r="17378" spans="1:5" hidden="1">
      <c r="A17378">
        <v>2017</v>
      </c>
      <c r="B17378" t="s">
        <v>6</v>
      </c>
      <c r="C17378" t="s">
        <v>23</v>
      </c>
      <c r="D17378" t="s">
        <v>27</v>
      </c>
      <c r="E17378">
        <v>3864072</v>
      </c>
    </row>
    <row r="17379" spans="1:5" hidden="1">
      <c r="A17379">
        <v>2017</v>
      </c>
      <c r="B17379" t="s">
        <v>6</v>
      </c>
      <c r="C17379" t="s">
        <v>23</v>
      </c>
      <c r="D17379" t="s">
        <v>28</v>
      </c>
      <c r="E17379">
        <v>3478855</v>
      </c>
    </row>
    <row r="17380" spans="1:5" hidden="1">
      <c r="A17380">
        <v>2017</v>
      </c>
      <c r="B17380" t="s">
        <v>6</v>
      </c>
      <c r="C17380" t="s">
        <v>23</v>
      </c>
      <c r="D17380" t="s">
        <v>29</v>
      </c>
      <c r="E17380">
        <v>385217</v>
      </c>
    </row>
    <row r="17381" spans="1:5" hidden="1">
      <c r="A17381">
        <v>2017</v>
      </c>
      <c r="B17381" t="s">
        <v>6</v>
      </c>
      <c r="C17381" t="s">
        <v>23</v>
      </c>
      <c r="D17381" t="s">
        <v>30</v>
      </c>
      <c r="E17381">
        <v>329898</v>
      </c>
    </row>
    <row r="17382" spans="1:5" hidden="1">
      <c r="A17382">
        <v>2017</v>
      </c>
      <c r="B17382" t="s">
        <v>6</v>
      </c>
      <c r="C17382" t="s">
        <v>23</v>
      </c>
      <c r="D17382" t="s">
        <v>31</v>
      </c>
      <c r="E17382">
        <v>51394</v>
      </c>
    </row>
    <row r="17383" spans="1:5" hidden="1">
      <c r="A17383">
        <v>2017</v>
      </c>
      <c r="B17383" t="s">
        <v>6</v>
      </c>
      <c r="C17383" t="s">
        <v>23</v>
      </c>
      <c r="D17383" t="s">
        <v>32</v>
      </c>
      <c r="E17383">
        <v>278504</v>
      </c>
    </row>
    <row r="17384" spans="1:5" hidden="1">
      <c r="A17384">
        <v>2017</v>
      </c>
      <c r="B17384" t="s">
        <v>6</v>
      </c>
      <c r="C17384" t="s">
        <v>23</v>
      </c>
      <c r="D17384" t="s">
        <v>33</v>
      </c>
      <c r="E17384">
        <v>3848123</v>
      </c>
    </row>
    <row r="17385" spans="1:5" hidden="1">
      <c r="A17385">
        <v>2017</v>
      </c>
      <c r="B17385" t="s">
        <v>6</v>
      </c>
      <c r="C17385" t="s">
        <v>23</v>
      </c>
      <c r="D17385" t="s">
        <v>34</v>
      </c>
      <c r="E17385">
        <v>1106755</v>
      </c>
    </row>
    <row r="17386" spans="1:5" hidden="1">
      <c r="A17386">
        <v>2017</v>
      </c>
      <c r="B17386" t="s">
        <v>6</v>
      </c>
      <c r="C17386" t="s">
        <v>23</v>
      </c>
      <c r="D17386" t="s">
        <v>35</v>
      </c>
      <c r="E17386">
        <v>1371543</v>
      </c>
    </row>
    <row r="17387" spans="1:5" hidden="1">
      <c r="A17387">
        <v>2017</v>
      </c>
      <c r="B17387" t="s">
        <v>6</v>
      </c>
      <c r="C17387" t="s">
        <v>23</v>
      </c>
      <c r="D17387" t="s">
        <v>36</v>
      </c>
      <c r="E17387">
        <v>2430812</v>
      </c>
    </row>
    <row r="17388" spans="1:5" hidden="1">
      <c r="A17388">
        <v>2017</v>
      </c>
      <c r="B17388" t="s">
        <v>6</v>
      </c>
      <c r="C17388" t="s">
        <v>23</v>
      </c>
      <c r="D17388" t="s">
        <v>37</v>
      </c>
      <c r="E17388">
        <v>1694868</v>
      </c>
    </row>
    <row r="17389" spans="1:5" hidden="1">
      <c r="A17389">
        <v>2017</v>
      </c>
      <c r="B17389" t="s">
        <v>6</v>
      </c>
      <c r="C17389" t="s">
        <v>23</v>
      </c>
      <c r="D17389" t="s">
        <v>38</v>
      </c>
      <c r="E17389">
        <v>735944</v>
      </c>
    </row>
    <row r="17390" spans="1:5" hidden="1">
      <c r="A17390">
        <v>2017</v>
      </c>
      <c r="B17390" t="s">
        <v>6</v>
      </c>
      <c r="C17390" t="s">
        <v>23</v>
      </c>
      <c r="D17390" t="s">
        <v>39</v>
      </c>
      <c r="E17390">
        <v>186489</v>
      </c>
    </row>
    <row r="17391" spans="1:5" hidden="1">
      <c r="A17391">
        <v>2017</v>
      </c>
      <c r="B17391" t="s">
        <v>6</v>
      </c>
      <c r="C17391" t="s">
        <v>23</v>
      </c>
      <c r="D17391" t="s">
        <v>40</v>
      </c>
      <c r="E17391">
        <v>62256</v>
      </c>
    </row>
    <row r="17392" spans="1:5" hidden="1">
      <c r="A17392">
        <v>2017</v>
      </c>
      <c r="B17392" t="s">
        <v>6</v>
      </c>
      <c r="C17392" t="s">
        <v>23</v>
      </c>
      <c r="D17392" t="s">
        <v>41</v>
      </c>
      <c r="E17392">
        <v>2620</v>
      </c>
    </row>
    <row r="17393" spans="1:5" hidden="1">
      <c r="A17393">
        <v>2017</v>
      </c>
      <c r="B17393" t="s">
        <v>6</v>
      </c>
      <c r="C17393" t="s">
        <v>23</v>
      </c>
      <c r="D17393" t="s">
        <v>42</v>
      </c>
      <c r="E17393">
        <v>46085</v>
      </c>
    </row>
    <row r="17394" spans="1:5" hidden="1">
      <c r="A17394">
        <v>2017</v>
      </c>
      <c r="B17394" t="s">
        <v>6</v>
      </c>
      <c r="C17394" t="s">
        <v>23</v>
      </c>
      <c r="D17394" t="s">
        <v>43</v>
      </c>
      <c r="E17394">
        <v>13551</v>
      </c>
    </row>
    <row r="17395" spans="1:5" hidden="1">
      <c r="A17395">
        <v>2017</v>
      </c>
      <c r="B17395" t="s">
        <v>6</v>
      </c>
      <c r="C17395" t="s">
        <v>23</v>
      </c>
      <c r="D17395" t="s">
        <v>44</v>
      </c>
      <c r="E17395">
        <v>61811</v>
      </c>
    </row>
    <row r="17396" spans="1:5" hidden="1">
      <c r="A17396">
        <v>2017</v>
      </c>
      <c r="B17396" t="s">
        <v>6</v>
      </c>
      <c r="C17396" t="s">
        <v>23</v>
      </c>
      <c r="D17396" t="s">
        <v>45</v>
      </c>
      <c r="E17396">
        <v>2254080</v>
      </c>
    </row>
    <row r="17397" spans="1:5" hidden="1">
      <c r="A17397">
        <v>2017</v>
      </c>
      <c r="B17397" t="s">
        <v>6</v>
      </c>
      <c r="C17397" t="s">
        <v>23</v>
      </c>
      <c r="D17397" t="s">
        <v>46</v>
      </c>
      <c r="E17397">
        <v>2191968</v>
      </c>
    </row>
    <row r="17398" spans="1:5" hidden="1">
      <c r="A17398">
        <v>2017</v>
      </c>
      <c r="B17398" t="s">
        <v>6</v>
      </c>
      <c r="C17398" t="s">
        <v>23</v>
      </c>
      <c r="D17398" t="s">
        <v>47</v>
      </c>
      <c r="E17398">
        <v>62112</v>
      </c>
    </row>
    <row r="17399" spans="1:5" hidden="1">
      <c r="A17399">
        <v>2017</v>
      </c>
      <c r="B17399" t="s">
        <v>6</v>
      </c>
      <c r="C17399" t="s">
        <v>23</v>
      </c>
      <c r="D17399" t="s">
        <v>48</v>
      </c>
      <c r="E17399">
        <v>8370862</v>
      </c>
    </row>
    <row r="17400" spans="1:5" hidden="1">
      <c r="A17400">
        <v>2017</v>
      </c>
      <c r="B17400" t="s">
        <v>6</v>
      </c>
      <c r="C17400" t="s">
        <v>23</v>
      </c>
      <c r="D17400" t="s">
        <v>49</v>
      </c>
      <c r="E17400">
        <v>2922044</v>
      </c>
    </row>
    <row r="17401" spans="1:5" hidden="1">
      <c r="A17401">
        <v>2017</v>
      </c>
      <c r="B17401" t="s">
        <v>6</v>
      </c>
      <c r="C17401" t="s">
        <v>23</v>
      </c>
      <c r="D17401" t="s">
        <v>50</v>
      </c>
      <c r="E17401">
        <v>1938530</v>
      </c>
    </row>
    <row r="17402" spans="1:5" hidden="1">
      <c r="A17402">
        <v>2017</v>
      </c>
      <c r="B17402" t="s">
        <v>6</v>
      </c>
      <c r="C17402" t="s">
        <v>23</v>
      </c>
      <c r="D17402" t="s">
        <v>51</v>
      </c>
      <c r="E17402">
        <v>184884</v>
      </c>
    </row>
    <row r="17403" spans="1:5" hidden="1">
      <c r="A17403">
        <v>2017</v>
      </c>
      <c r="B17403" t="s">
        <v>6</v>
      </c>
      <c r="C17403" t="s">
        <v>23</v>
      </c>
      <c r="D17403" t="s">
        <v>52</v>
      </c>
      <c r="E17403">
        <v>798191</v>
      </c>
    </row>
    <row r="17404" spans="1:5" hidden="1">
      <c r="A17404">
        <v>2017</v>
      </c>
      <c r="B17404" t="s">
        <v>6</v>
      </c>
      <c r="C17404" t="s">
        <v>23</v>
      </c>
      <c r="D17404" t="s">
        <v>53</v>
      </c>
      <c r="E17404">
        <v>46085</v>
      </c>
    </row>
    <row r="17405" spans="1:5" hidden="1">
      <c r="A17405">
        <v>2017</v>
      </c>
      <c r="B17405" t="s">
        <v>6</v>
      </c>
      <c r="C17405" t="s">
        <v>23</v>
      </c>
      <c r="D17405" t="s">
        <v>54</v>
      </c>
      <c r="E17405">
        <v>45646</v>
      </c>
    </row>
    <row r="17406" spans="1:5" hidden="1">
      <c r="A17406">
        <v>2017</v>
      </c>
      <c r="B17406" t="s">
        <v>6</v>
      </c>
      <c r="C17406" t="s">
        <v>23</v>
      </c>
      <c r="D17406" t="s">
        <v>55</v>
      </c>
      <c r="E17406">
        <v>2914774</v>
      </c>
    </row>
    <row r="17407" spans="1:5" hidden="1">
      <c r="A17407">
        <v>2017</v>
      </c>
      <c r="B17407" t="s">
        <v>6</v>
      </c>
      <c r="C17407" t="s">
        <v>23</v>
      </c>
      <c r="D17407" t="s">
        <v>56</v>
      </c>
      <c r="E17407">
        <v>2534044</v>
      </c>
    </row>
    <row r="17408" spans="1:5" hidden="1">
      <c r="A17408">
        <v>2017</v>
      </c>
      <c r="B17408" t="s">
        <v>6</v>
      </c>
      <c r="C17408" t="s">
        <v>23</v>
      </c>
      <c r="D17408" t="s">
        <v>57</v>
      </c>
      <c r="E17408">
        <v>2098999</v>
      </c>
    </row>
    <row r="17409" spans="1:5" hidden="1">
      <c r="A17409">
        <v>2017</v>
      </c>
      <c r="B17409" t="s">
        <v>6</v>
      </c>
      <c r="C17409" t="s">
        <v>23</v>
      </c>
      <c r="D17409" t="s">
        <v>58</v>
      </c>
      <c r="E17409">
        <v>435045</v>
      </c>
    </row>
    <row r="17410" spans="1:5" hidden="1">
      <c r="A17410">
        <v>2017</v>
      </c>
      <c r="B17410" t="s">
        <v>6</v>
      </c>
      <c r="C17410" t="s">
        <v>23</v>
      </c>
      <c r="D17410" t="s">
        <v>59</v>
      </c>
      <c r="E17410">
        <v>1914879</v>
      </c>
    </row>
    <row r="17411" spans="1:5" hidden="1">
      <c r="A17411">
        <v>2017</v>
      </c>
      <c r="B17411" t="s">
        <v>6</v>
      </c>
      <c r="C17411" t="s">
        <v>23</v>
      </c>
      <c r="D17411" t="s">
        <v>60</v>
      </c>
      <c r="E17411">
        <v>204004</v>
      </c>
    </row>
    <row r="17412" spans="1:5" hidden="1">
      <c r="A17412">
        <v>2017</v>
      </c>
      <c r="B17412" t="s">
        <v>6</v>
      </c>
      <c r="C17412" t="s">
        <v>23</v>
      </c>
      <c r="D17412" t="s">
        <v>61</v>
      </c>
      <c r="E17412">
        <v>222482</v>
      </c>
    </row>
    <row r="17413" spans="1:5" hidden="1">
      <c r="A17413">
        <v>2017</v>
      </c>
      <c r="B17413" t="s">
        <v>6</v>
      </c>
      <c r="C17413" t="s">
        <v>23</v>
      </c>
      <c r="D17413" t="s">
        <v>62</v>
      </c>
      <c r="E17413">
        <v>26759</v>
      </c>
    </row>
    <row r="17414" spans="1:5" hidden="1">
      <c r="A17414">
        <v>2017</v>
      </c>
      <c r="B17414" t="s">
        <v>6</v>
      </c>
      <c r="C17414" t="s">
        <v>23</v>
      </c>
      <c r="D17414" t="s">
        <v>63</v>
      </c>
      <c r="E17414">
        <v>0</v>
      </c>
    </row>
    <row r="17415" spans="1:5" hidden="1">
      <c r="A17415">
        <v>2017</v>
      </c>
      <c r="B17415" t="s">
        <v>6</v>
      </c>
      <c r="C17415" t="s">
        <v>23</v>
      </c>
      <c r="D17415" t="s">
        <v>64</v>
      </c>
      <c r="E17415">
        <v>1277298</v>
      </c>
    </row>
    <row r="17416" spans="1:5" hidden="1">
      <c r="A17416">
        <v>2017</v>
      </c>
      <c r="B17416" t="s">
        <v>6</v>
      </c>
      <c r="C17416" t="s">
        <v>23</v>
      </c>
      <c r="D17416" t="s">
        <v>65</v>
      </c>
      <c r="E17416">
        <v>184336</v>
      </c>
    </row>
    <row r="17417" spans="1:5" hidden="1">
      <c r="A17417">
        <v>2017</v>
      </c>
      <c r="B17417" t="s">
        <v>6</v>
      </c>
      <c r="C17417" t="s">
        <v>23</v>
      </c>
      <c r="D17417" t="s">
        <v>66</v>
      </c>
      <c r="E17417">
        <v>477323</v>
      </c>
    </row>
    <row r="17418" spans="1:5" hidden="1">
      <c r="A17418">
        <v>2017</v>
      </c>
      <c r="B17418" t="s">
        <v>6</v>
      </c>
      <c r="C17418" t="s">
        <v>23</v>
      </c>
      <c r="D17418" t="s">
        <v>67</v>
      </c>
      <c r="E17418">
        <v>51888</v>
      </c>
    </row>
    <row r="17419" spans="1:5" hidden="1">
      <c r="A17419">
        <v>2017</v>
      </c>
      <c r="B17419" t="s">
        <v>6</v>
      </c>
      <c r="C17419" t="s">
        <v>23</v>
      </c>
      <c r="D17419" t="s">
        <v>68</v>
      </c>
      <c r="E17419">
        <v>10997</v>
      </c>
    </row>
    <row r="17420" spans="1:5" hidden="1">
      <c r="A17420">
        <v>2017</v>
      </c>
      <c r="B17420" t="s">
        <v>6</v>
      </c>
      <c r="C17420" t="s">
        <v>23</v>
      </c>
      <c r="D17420" t="s">
        <v>69</v>
      </c>
      <c r="E17420">
        <v>4126</v>
      </c>
    </row>
    <row r="17421" spans="1:5" hidden="1">
      <c r="A17421">
        <v>2017</v>
      </c>
      <c r="B17421" t="s">
        <v>6</v>
      </c>
      <c r="C17421" t="s">
        <v>23</v>
      </c>
      <c r="D17421" t="s">
        <v>70</v>
      </c>
      <c r="E17421">
        <v>36765</v>
      </c>
    </row>
    <row r="17422" spans="1:5" hidden="1">
      <c r="A17422">
        <v>2017</v>
      </c>
      <c r="B17422" t="s">
        <v>6</v>
      </c>
      <c r="C17422" t="s">
        <v>23</v>
      </c>
      <c r="D17422" t="s">
        <v>71</v>
      </c>
      <c r="E17422">
        <v>-1399</v>
      </c>
    </row>
    <row r="17423" spans="1:5" hidden="1">
      <c r="A17423">
        <v>2017</v>
      </c>
      <c r="B17423" t="s">
        <v>6</v>
      </c>
      <c r="C17423" t="s">
        <v>23</v>
      </c>
      <c r="D17423" t="s">
        <v>72</v>
      </c>
      <c r="E17423">
        <v>26128679</v>
      </c>
    </row>
    <row r="17424" spans="1:5" hidden="1">
      <c r="A17424">
        <v>2017</v>
      </c>
      <c r="B17424" t="s">
        <v>6</v>
      </c>
      <c r="C17424" t="s">
        <v>23</v>
      </c>
      <c r="D17424" t="s">
        <v>73</v>
      </c>
      <c r="E17424">
        <v>20221047</v>
      </c>
    </row>
    <row r="17425" spans="1:5" hidden="1">
      <c r="A17425">
        <v>2017</v>
      </c>
      <c r="B17425" t="s">
        <v>6</v>
      </c>
      <c r="C17425" t="s">
        <v>23</v>
      </c>
      <c r="D17425" t="s">
        <v>74</v>
      </c>
      <c r="E17425">
        <v>17638556</v>
      </c>
    </row>
    <row r="17426" spans="1:5" hidden="1">
      <c r="A17426">
        <v>2017</v>
      </c>
      <c r="B17426" t="s">
        <v>6</v>
      </c>
      <c r="C17426" t="s">
        <v>23</v>
      </c>
      <c r="D17426" t="s">
        <v>75</v>
      </c>
      <c r="E17426">
        <v>2582491</v>
      </c>
    </row>
    <row r="17427" spans="1:5" hidden="1">
      <c r="A17427">
        <v>2017</v>
      </c>
      <c r="B17427" t="s">
        <v>6</v>
      </c>
      <c r="C17427" t="s">
        <v>23</v>
      </c>
      <c r="D17427" t="s">
        <v>76</v>
      </c>
      <c r="E17427">
        <v>5909020</v>
      </c>
    </row>
    <row r="17428" spans="1:5" hidden="1">
      <c r="A17428">
        <v>2017</v>
      </c>
      <c r="B17428" t="s">
        <v>6</v>
      </c>
      <c r="C17428" t="s">
        <v>23</v>
      </c>
      <c r="D17428" t="s">
        <v>77</v>
      </c>
      <c r="E17428">
        <v>4777003</v>
      </c>
    </row>
    <row r="17429" spans="1:5" hidden="1">
      <c r="A17429">
        <v>2017</v>
      </c>
      <c r="B17429" t="s">
        <v>6</v>
      </c>
      <c r="C17429" t="s">
        <v>23</v>
      </c>
      <c r="D17429" t="s">
        <v>78</v>
      </c>
      <c r="E17429">
        <v>5600593</v>
      </c>
    </row>
    <row r="17430" spans="1:5" hidden="1">
      <c r="A17430">
        <v>2017</v>
      </c>
      <c r="B17430" t="s">
        <v>6</v>
      </c>
      <c r="C17430" t="s">
        <v>23</v>
      </c>
      <c r="D17430" t="s">
        <v>79</v>
      </c>
      <c r="E17430">
        <v>303827</v>
      </c>
    </row>
    <row r="17431" spans="1:5" hidden="1">
      <c r="A17431">
        <v>2017</v>
      </c>
      <c r="B17431" t="s">
        <v>6</v>
      </c>
      <c r="C17431" t="s">
        <v>23</v>
      </c>
      <c r="D17431" t="s">
        <v>80</v>
      </c>
      <c r="E17431">
        <v>4600</v>
      </c>
    </row>
    <row r="17432" spans="1:5" hidden="1">
      <c r="A17432">
        <v>2017</v>
      </c>
      <c r="B17432" t="s">
        <v>6</v>
      </c>
      <c r="C17432" t="s">
        <v>81</v>
      </c>
      <c r="D17432" t="s">
        <v>24</v>
      </c>
      <c r="E17432">
        <v>12984726</v>
      </c>
    </row>
    <row r="17433" spans="1:5" hidden="1">
      <c r="A17433">
        <v>2017</v>
      </c>
      <c r="B17433" t="s">
        <v>6</v>
      </c>
      <c r="C17433" t="s">
        <v>81</v>
      </c>
      <c r="D17433" t="s">
        <v>25</v>
      </c>
      <c r="E17433">
        <v>10861313</v>
      </c>
    </row>
    <row r="17434" spans="1:5" hidden="1">
      <c r="A17434">
        <v>2017</v>
      </c>
      <c r="B17434" t="s">
        <v>6</v>
      </c>
      <c r="C17434" t="s">
        <v>81</v>
      </c>
      <c r="D17434" t="s">
        <v>26</v>
      </c>
      <c r="E17434">
        <v>2123413</v>
      </c>
    </row>
    <row r="17435" spans="1:5" hidden="1">
      <c r="A17435">
        <v>2017</v>
      </c>
      <c r="B17435" t="s">
        <v>6</v>
      </c>
      <c r="C17435" t="s">
        <v>81</v>
      </c>
      <c r="D17435" t="s">
        <v>27</v>
      </c>
      <c r="E17435">
        <v>3817118</v>
      </c>
    </row>
    <row r="17436" spans="1:5" hidden="1">
      <c r="A17436">
        <v>2017</v>
      </c>
      <c r="B17436" t="s">
        <v>6</v>
      </c>
      <c r="C17436" t="s">
        <v>81</v>
      </c>
      <c r="D17436" t="s">
        <v>28</v>
      </c>
      <c r="E17436">
        <v>3432669</v>
      </c>
    </row>
    <row r="17437" spans="1:5" hidden="1">
      <c r="A17437">
        <v>2017</v>
      </c>
      <c r="B17437" t="s">
        <v>6</v>
      </c>
      <c r="C17437" t="s">
        <v>81</v>
      </c>
      <c r="D17437" t="s">
        <v>82</v>
      </c>
      <c r="E17437">
        <v>2180487</v>
      </c>
    </row>
    <row r="17438" spans="1:5" hidden="1">
      <c r="A17438">
        <v>2017</v>
      </c>
      <c r="B17438" t="s">
        <v>6</v>
      </c>
      <c r="C17438" t="s">
        <v>81</v>
      </c>
      <c r="D17438" t="s">
        <v>83</v>
      </c>
      <c r="E17438">
        <v>4272</v>
      </c>
    </row>
    <row r="17439" spans="1:5" hidden="1">
      <c r="A17439">
        <v>2017</v>
      </c>
      <c r="B17439" t="s">
        <v>6</v>
      </c>
      <c r="C17439" t="s">
        <v>81</v>
      </c>
      <c r="D17439" t="s">
        <v>84</v>
      </c>
      <c r="E17439">
        <v>1247910</v>
      </c>
    </row>
    <row r="17440" spans="1:5" hidden="1">
      <c r="A17440">
        <v>2017</v>
      </c>
      <c r="B17440" t="s">
        <v>6</v>
      </c>
      <c r="C17440" t="s">
        <v>81</v>
      </c>
      <c r="D17440" t="s">
        <v>85</v>
      </c>
      <c r="E17440">
        <v>3427461</v>
      </c>
    </row>
    <row r="17441" spans="1:5" hidden="1">
      <c r="A17441">
        <v>2017</v>
      </c>
      <c r="B17441" t="s">
        <v>6</v>
      </c>
      <c r="C17441" t="s">
        <v>81</v>
      </c>
      <c r="D17441" t="s">
        <v>29</v>
      </c>
      <c r="E17441">
        <v>384449</v>
      </c>
    </row>
    <row r="17442" spans="1:5" hidden="1">
      <c r="A17442">
        <v>2017</v>
      </c>
      <c r="B17442" t="s">
        <v>6</v>
      </c>
      <c r="C17442" t="s">
        <v>81</v>
      </c>
      <c r="D17442" t="s">
        <v>30</v>
      </c>
      <c r="E17442">
        <v>756617</v>
      </c>
    </row>
    <row r="17443" spans="1:5" hidden="1">
      <c r="A17443">
        <v>2017</v>
      </c>
      <c r="B17443" t="s">
        <v>6</v>
      </c>
      <c r="C17443" t="s">
        <v>81</v>
      </c>
      <c r="D17443" t="s">
        <v>31</v>
      </c>
      <c r="E17443">
        <v>51394</v>
      </c>
    </row>
    <row r="17444" spans="1:5" hidden="1">
      <c r="A17444">
        <v>2017</v>
      </c>
      <c r="B17444" t="s">
        <v>6</v>
      </c>
      <c r="C17444" t="s">
        <v>81</v>
      </c>
      <c r="D17444" t="s">
        <v>32</v>
      </c>
      <c r="E17444">
        <v>705223</v>
      </c>
    </row>
    <row r="17445" spans="1:5" hidden="1">
      <c r="A17445">
        <v>2017</v>
      </c>
      <c r="B17445" t="s">
        <v>6</v>
      </c>
      <c r="C17445" t="s">
        <v>81</v>
      </c>
      <c r="D17445" t="s">
        <v>33</v>
      </c>
      <c r="E17445">
        <v>2877837</v>
      </c>
    </row>
    <row r="17446" spans="1:5" hidden="1">
      <c r="A17446">
        <v>2017</v>
      </c>
      <c r="B17446" t="s">
        <v>6</v>
      </c>
      <c r="C17446" t="s">
        <v>81</v>
      </c>
      <c r="D17446" t="s">
        <v>34</v>
      </c>
      <c r="E17446">
        <v>1133828</v>
      </c>
    </row>
    <row r="17447" spans="1:5" hidden="1">
      <c r="A17447">
        <v>2017</v>
      </c>
      <c r="B17447" t="s">
        <v>6</v>
      </c>
      <c r="C17447" t="s">
        <v>81</v>
      </c>
      <c r="D17447" t="s">
        <v>35</v>
      </c>
      <c r="E17447">
        <v>1423978</v>
      </c>
    </row>
    <row r="17448" spans="1:5" hidden="1">
      <c r="A17448">
        <v>2017</v>
      </c>
      <c r="B17448" t="s">
        <v>6</v>
      </c>
      <c r="C17448" t="s">
        <v>81</v>
      </c>
      <c r="D17448" t="s">
        <v>36</v>
      </c>
      <c r="E17448">
        <v>1566715</v>
      </c>
    </row>
    <row r="17449" spans="1:5" hidden="1">
      <c r="A17449">
        <v>2017</v>
      </c>
      <c r="B17449" t="s">
        <v>6</v>
      </c>
      <c r="C17449" t="s">
        <v>81</v>
      </c>
      <c r="D17449" t="s">
        <v>37</v>
      </c>
      <c r="E17449">
        <v>830771</v>
      </c>
    </row>
    <row r="17450" spans="1:5" hidden="1">
      <c r="A17450">
        <v>2017</v>
      </c>
      <c r="B17450" t="s">
        <v>6</v>
      </c>
      <c r="C17450" t="s">
        <v>81</v>
      </c>
      <c r="D17450" t="s">
        <v>38</v>
      </c>
      <c r="E17450">
        <v>735944</v>
      </c>
    </row>
    <row r="17451" spans="1:5" hidden="1">
      <c r="A17451">
        <v>2017</v>
      </c>
      <c r="B17451" t="s">
        <v>6</v>
      </c>
      <c r="C17451" t="s">
        <v>81</v>
      </c>
      <c r="D17451" t="s">
        <v>39</v>
      </c>
      <c r="E17451">
        <v>41591</v>
      </c>
    </row>
    <row r="17452" spans="1:5" hidden="1">
      <c r="A17452">
        <v>2017</v>
      </c>
      <c r="B17452" t="s">
        <v>6</v>
      </c>
      <c r="C17452" t="s">
        <v>81</v>
      </c>
      <c r="D17452" t="s">
        <v>40</v>
      </c>
      <c r="E17452">
        <v>73892</v>
      </c>
    </row>
    <row r="17453" spans="1:5" hidden="1">
      <c r="A17453">
        <v>2017</v>
      </c>
      <c r="B17453" t="s">
        <v>6</v>
      </c>
      <c r="C17453" t="s">
        <v>81</v>
      </c>
      <c r="D17453" t="s">
        <v>41</v>
      </c>
      <c r="E17453">
        <v>2620</v>
      </c>
    </row>
    <row r="17454" spans="1:5" hidden="1">
      <c r="A17454">
        <v>2017</v>
      </c>
      <c r="B17454" t="s">
        <v>6</v>
      </c>
      <c r="C17454" t="s">
        <v>81</v>
      </c>
      <c r="D17454" t="s">
        <v>42</v>
      </c>
      <c r="E17454">
        <v>46085</v>
      </c>
    </row>
    <row r="17455" spans="1:5" hidden="1">
      <c r="A17455">
        <v>2017</v>
      </c>
      <c r="B17455" t="s">
        <v>6</v>
      </c>
      <c r="C17455" t="s">
        <v>81</v>
      </c>
      <c r="D17455" t="s">
        <v>43</v>
      </c>
      <c r="E17455">
        <v>25187</v>
      </c>
    </row>
    <row r="17456" spans="1:5" hidden="1">
      <c r="A17456">
        <v>2017</v>
      </c>
      <c r="B17456" t="s">
        <v>6</v>
      </c>
      <c r="C17456" t="s">
        <v>81</v>
      </c>
      <c r="D17456" t="s">
        <v>44</v>
      </c>
      <c r="E17456">
        <v>61811</v>
      </c>
    </row>
    <row r="17457" spans="1:5" hidden="1">
      <c r="A17457">
        <v>2017</v>
      </c>
      <c r="B17457" t="s">
        <v>6</v>
      </c>
      <c r="C17457" t="s">
        <v>81</v>
      </c>
      <c r="D17457" t="s">
        <v>45</v>
      </c>
      <c r="E17457">
        <v>2265901</v>
      </c>
    </row>
    <row r="17458" spans="1:5" hidden="1">
      <c r="A17458">
        <v>2017</v>
      </c>
      <c r="B17458" t="s">
        <v>6</v>
      </c>
      <c r="C17458" t="s">
        <v>81</v>
      </c>
      <c r="D17458" t="s">
        <v>46</v>
      </c>
      <c r="E17458">
        <v>2204488</v>
      </c>
    </row>
    <row r="17459" spans="1:5" hidden="1">
      <c r="A17459">
        <v>2017</v>
      </c>
      <c r="B17459" t="s">
        <v>6</v>
      </c>
      <c r="C17459" t="s">
        <v>81</v>
      </c>
      <c r="D17459" t="s">
        <v>47</v>
      </c>
      <c r="E17459">
        <v>61413</v>
      </c>
    </row>
    <row r="17460" spans="1:5" hidden="1">
      <c r="A17460">
        <v>2017</v>
      </c>
      <c r="B17460" t="s">
        <v>6</v>
      </c>
      <c r="C17460" t="s">
        <v>81</v>
      </c>
      <c r="D17460" t="s">
        <v>48</v>
      </c>
      <c r="E17460">
        <v>8442092</v>
      </c>
    </row>
    <row r="17461" spans="1:5" hidden="1">
      <c r="A17461">
        <v>2017</v>
      </c>
      <c r="B17461" t="s">
        <v>6</v>
      </c>
      <c r="C17461" t="s">
        <v>81</v>
      </c>
      <c r="D17461" t="s">
        <v>49</v>
      </c>
      <c r="E17461">
        <v>2931237</v>
      </c>
    </row>
    <row r="17462" spans="1:5" hidden="1">
      <c r="A17462">
        <v>2017</v>
      </c>
      <c r="B17462" t="s">
        <v>6</v>
      </c>
      <c r="C17462" t="s">
        <v>81</v>
      </c>
      <c r="D17462" t="s">
        <v>50</v>
      </c>
      <c r="E17462">
        <v>1949700</v>
      </c>
    </row>
    <row r="17463" spans="1:5" hidden="1">
      <c r="A17463">
        <v>2017</v>
      </c>
      <c r="B17463" t="s">
        <v>6</v>
      </c>
      <c r="C17463" t="s">
        <v>81</v>
      </c>
      <c r="D17463" t="s">
        <v>51</v>
      </c>
      <c r="E17463">
        <v>184884</v>
      </c>
    </row>
    <row r="17464" spans="1:5" hidden="1">
      <c r="A17464">
        <v>2017</v>
      </c>
      <c r="B17464" t="s">
        <v>6</v>
      </c>
      <c r="C17464" t="s">
        <v>81</v>
      </c>
      <c r="D17464" t="s">
        <v>52</v>
      </c>
      <c r="E17464">
        <v>796214</v>
      </c>
    </row>
    <row r="17465" spans="1:5" hidden="1">
      <c r="A17465">
        <v>2017</v>
      </c>
      <c r="B17465" t="s">
        <v>6</v>
      </c>
      <c r="C17465" t="s">
        <v>81</v>
      </c>
      <c r="D17465" t="s">
        <v>53</v>
      </c>
      <c r="E17465">
        <v>46085</v>
      </c>
    </row>
    <row r="17466" spans="1:5" hidden="1">
      <c r="A17466">
        <v>2017</v>
      </c>
      <c r="B17466" t="s">
        <v>6</v>
      </c>
      <c r="C17466" t="s">
        <v>81</v>
      </c>
      <c r="D17466" t="s">
        <v>54</v>
      </c>
      <c r="E17466">
        <v>45646</v>
      </c>
    </row>
    <row r="17467" spans="1:5" hidden="1">
      <c r="A17467">
        <v>2017</v>
      </c>
      <c r="B17467" t="s">
        <v>6</v>
      </c>
      <c r="C17467" t="s">
        <v>81</v>
      </c>
      <c r="D17467" t="s">
        <v>55</v>
      </c>
      <c r="E17467">
        <v>2976810</v>
      </c>
    </row>
    <row r="17468" spans="1:5" hidden="1">
      <c r="A17468">
        <v>2017</v>
      </c>
      <c r="B17468" t="s">
        <v>6</v>
      </c>
      <c r="C17468" t="s">
        <v>81</v>
      </c>
      <c r="D17468" t="s">
        <v>56</v>
      </c>
      <c r="E17468">
        <v>2534044</v>
      </c>
    </row>
    <row r="17469" spans="1:5" hidden="1">
      <c r="A17469">
        <v>2017</v>
      </c>
      <c r="B17469" t="s">
        <v>6</v>
      </c>
      <c r="C17469" t="s">
        <v>81</v>
      </c>
      <c r="D17469" t="s">
        <v>57</v>
      </c>
      <c r="E17469">
        <v>2098999</v>
      </c>
    </row>
    <row r="17470" spans="1:5" hidden="1">
      <c r="A17470">
        <v>2017</v>
      </c>
      <c r="B17470" t="s">
        <v>6</v>
      </c>
      <c r="C17470" t="s">
        <v>81</v>
      </c>
      <c r="D17470" t="s">
        <v>58</v>
      </c>
      <c r="E17470">
        <v>435045</v>
      </c>
    </row>
    <row r="17471" spans="1:5" hidden="1">
      <c r="A17471">
        <v>2017</v>
      </c>
      <c r="B17471" t="s">
        <v>6</v>
      </c>
      <c r="C17471" t="s">
        <v>81</v>
      </c>
      <c r="D17471" t="s">
        <v>59</v>
      </c>
      <c r="E17471">
        <v>2401904</v>
      </c>
    </row>
    <row r="17472" spans="1:5" hidden="1">
      <c r="A17472">
        <v>2017</v>
      </c>
      <c r="B17472" t="s">
        <v>6</v>
      </c>
      <c r="C17472" t="s">
        <v>81</v>
      </c>
      <c r="D17472" t="s">
        <v>60</v>
      </c>
      <c r="E17472">
        <v>182750</v>
      </c>
    </row>
    <row r="17473" spans="1:6" hidden="1">
      <c r="A17473">
        <v>2017</v>
      </c>
      <c r="B17473" t="s">
        <v>6</v>
      </c>
      <c r="C17473" t="s">
        <v>81</v>
      </c>
      <c r="D17473" t="s">
        <v>61</v>
      </c>
      <c r="E17473">
        <v>236816</v>
      </c>
    </row>
    <row r="17474" spans="1:6" hidden="1">
      <c r="A17474">
        <v>2017</v>
      </c>
      <c r="B17474" t="s">
        <v>6</v>
      </c>
      <c r="C17474" t="s">
        <v>81</v>
      </c>
      <c r="D17474" t="s">
        <v>62</v>
      </c>
      <c r="E17474">
        <v>151346</v>
      </c>
    </row>
    <row r="17475" spans="1:6" hidden="1">
      <c r="A17475">
        <v>2017</v>
      </c>
      <c r="B17475" t="s">
        <v>6</v>
      </c>
      <c r="C17475" t="s">
        <v>81</v>
      </c>
      <c r="D17475" t="s">
        <v>64</v>
      </c>
      <c r="E17475">
        <v>1830991</v>
      </c>
    </row>
    <row r="17476" spans="1:6" hidden="1">
      <c r="A17476">
        <v>2017</v>
      </c>
      <c r="B17476" t="s">
        <v>6</v>
      </c>
      <c r="C17476" t="s">
        <v>81</v>
      </c>
      <c r="D17476" t="s">
        <v>66</v>
      </c>
      <c r="E17476">
        <v>477323</v>
      </c>
    </row>
    <row r="17477" spans="1:6" hidden="1">
      <c r="A17477">
        <v>2017</v>
      </c>
      <c r="B17477" t="s">
        <v>6</v>
      </c>
      <c r="C17477" t="s">
        <v>81</v>
      </c>
      <c r="D17477" t="s">
        <v>67</v>
      </c>
      <c r="E17477">
        <v>315150</v>
      </c>
    </row>
    <row r="17478" spans="1:6" hidden="1">
      <c r="A17478">
        <v>2017</v>
      </c>
      <c r="B17478" t="s">
        <v>6</v>
      </c>
      <c r="C17478" t="s">
        <v>81</v>
      </c>
      <c r="D17478" t="s">
        <v>68</v>
      </c>
      <c r="E17478">
        <v>10997</v>
      </c>
    </row>
    <row r="17479" spans="1:6" hidden="1">
      <c r="A17479">
        <v>2017</v>
      </c>
      <c r="B17479" t="s">
        <v>6</v>
      </c>
      <c r="C17479" t="s">
        <v>81</v>
      </c>
      <c r="D17479" t="s">
        <v>69</v>
      </c>
      <c r="E17479">
        <v>272928</v>
      </c>
    </row>
    <row r="17480" spans="1:6" hidden="1">
      <c r="A17480">
        <v>2017</v>
      </c>
      <c r="B17480" t="s">
        <v>6</v>
      </c>
      <c r="C17480" t="s">
        <v>81</v>
      </c>
      <c r="D17480" t="s">
        <v>70</v>
      </c>
      <c r="E17480">
        <v>31225</v>
      </c>
    </row>
    <row r="17481" spans="1:6" hidden="1">
      <c r="A17481">
        <v>2017</v>
      </c>
      <c r="B17481" t="s">
        <v>6</v>
      </c>
      <c r="C17481" t="s">
        <v>81</v>
      </c>
      <c r="D17481" t="s">
        <v>86</v>
      </c>
      <c r="E17481">
        <v>48718346</v>
      </c>
    </row>
    <row r="17482" spans="1:6" hidden="1">
      <c r="A17482">
        <v>2017</v>
      </c>
      <c r="B17482" t="s">
        <v>6</v>
      </c>
      <c r="C17482" t="s">
        <v>81</v>
      </c>
      <c r="D17482" t="s">
        <v>87</v>
      </c>
      <c r="E17482">
        <v>41794253</v>
      </c>
    </row>
    <row r="17483" spans="1:6" hidden="1">
      <c r="A17483">
        <v>2017</v>
      </c>
      <c r="B17483" t="s">
        <v>6</v>
      </c>
      <c r="C17483" t="s">
        <v>81</v>
      </c>
      <c r="D17483" t="s">
        <v>88</v>
      </c>
      <c r="E17483">
        <v>2102510</v>
      </c>
    </row>
    <row r="17484" spans="1:6" hidden="1">
      <c r="A17484">
        <v>2017</v>
      </c>
      <c r="B17484" t="s">
        <v>6</v>
      </c>
      <c r="C17484" t="s">
        <v>81</v>
      </c>
      <c r="D17484" t="s">
        <v>89</v>
      </c>
      <c r="E17484">
        <v>4821583</v>
      </c>
    </row>
    <row r="17485" spans="1:6" hidden="1">
      <c r="A17485">
        <v>2017</v>
      </c>
      <c r="B17485" t="s">
        <v>6</v>
      </c>
      <c r="C17485" t="s">
        <v>81</v>
      </c>
      <c r="D17485" t="s">
        <v>77</v>
      </c>
      <c r="E17485">
        <v>4777003</v>
      </c>
    </row>
    <row r="17486" spans="1:6" hidden="1">
      <c r="A17486">
        <v>2017</v>
      </c>
      <c r="B17486" t="s">
        <v>90</v>
      </c>
      <c r="C17486" t="s">
        <v>7</v>
      </c>
      <c r="D17486" t="s">
        <v>263</v>
      </c>
      <c r="E17486">
        <v>-37744</v>
      </c>
    </row>
    <row r="17487" spans="1:6" hidden="1">
      <c r="A17487">
        <v>2017</v>
      </c>
      <c r="B17487" t="s">
        <v>90</v>
      </c>
      <c r="C17487" t="s">
        <v>7</v>
      </c>
      <c r="D17487" t="s">
        <v>8</v>
      </c>
      <c r="E17487">
        <v>0</v>
      </c>
      <c r="F17487">
        <v>20</v>
      </c>
    </row>
    <row r="17488" spans="1:6" hidden="1">
      <c r="A17488">
        <v>2017</v>
      </c>
      <c r="B17488" t="s">
        <v>90</v>
      </c>
      <c r="C17488" t="s">
        <v>7</v>
      </c>
      <c r="D17488" t="s">
        <v>9</v>
      </c>
      <c r="E17488">
        <v>0</v>
      </c>
      <c r="F17488">
        <v>20</v>
      </c>
    </row>
    <row r="17489" spans="1:5" hidden="1">
      <c r="A17489">
        <v>2017</v>
      </c>
      <c r="B17489" t="s">
        <v>90</v>
      </c>
      <c r="C17489" t="s">
        <v>10</v>
      </c>
      <c r="D17489" t="s">
        <v>11</v>
      </c>
      <c r="E17489">
        <v>1261971</v>
      </c>
    </row>
    <row r="17490" spans="1:5" hidden="1">
      <c r="A17490">
        <v>2017</v>
      </c>
      <c r="B17490" t="s">
        <v>90</v>
      </c>
      <c r="C17490" t="s">
        <v>10</v>
      </c>
      <c r="D17490" t="s">
        <v>91</v>
      </c>
      <c r="E17490">
        <v>15614338</v>
      </c>
    </row>
    <row r="17491" spans="1:5" hidden="1">
      <c r="A17491">
        <v>2017</v>
      </c>
      <c r="B17491" t="s">
        <v>90</v>
      </c>
      <c r="C17491" t="s">
        <v>10</v>
      </c>
      <c r="D17491" t="s">
        <v>92</v>
      </c>
      <c r="E17491">
        <v>12670172</v>
      </c>
    </row>
    <row r="17492" spans="1:5" hidden="1">
      <c r="A17492">
        <v>2017</v>
      </c>
      <c r="B17492" t="s">
        <v>90</v>
      </c>
      <c r="C17492" t="s">
        <v>10</v>
      </c>
      <c r="D17492" t="s">
        <v>14</v>
      </c>
      <c r="E17492">
        <v>6672102</v>
      </c>
    </row>
    <row r="17493" spans="1:5" hidden="1">
      <c r="A17493">
        <v>2017</v>
      </c>
      <c r="B17493" t="s">
        <v>90</v>
      </c>
      <c r="C17493" t="s">
        <v>10</v>
      </c>
      <c r="D17493" t="s">
        <v>17</v>
      </c>
      <c r="E17493">
        <v>6750216</v>
      </c>
    </row>
    <row r="17494" spans="1:5" hidden="1">
      <c r="A17494">
        <v>2017</v>
      </c>
      <c r="B17494" t="s">
        <v>90</v>
      </c>
      <c r="C17494" t="s">
        <v>10</v>
      </c>
      <c r="D17494" t="s">
        <v>18</v>
      </c>
      <c r="E17494">
        <v>4651221</v>
      </c>
    </row>
    <row r="17495" spans="1:5" hidden="1">
      <c r="A17495">
        <v>2017</v>
      </c>
      <c r="B17495" t="s">
        <v>90</v>
      </c>
      <c r="C17495" t="s">
        <v>10</v>
      </c>
      <c r="D17495" t="s">
        <v>19</v>
      </c>
      <c r="E17495">
        <v>4150180</v>
      </c>
    </row>
    <row r="17496" spans="1:5" hidden="1">
      <c r="A17496">
        <v>2017</v>
      </c>
      <c r="B17496" t="s">
        <v>90</v>
      </c>
      <c r="C17496" t="s">
        <v>10</v>
      </c>
      <c r="D17496" t="s">
        <v>21</v>
      </c>
      <c r="E17496">
        <v>4150180</v>
      </c>
    </row>
    <row r="17497" spans="1:5" hidden="1">
      <c r="A17497">
        <v>2017</v>
      </c>
      <c r="B17497" t="s">
        <v>90</v>
      </c>
      <c r="C17497" t="s">
        <v>10</v>
      </c>
      <c r="D17497" t="s">
        <v>22</v>
      </c>
      <c r="E17497">
        <v>508256</v>
      </c>
    </row>
    <row r="17498" spans="1:5" hidden="1">
      <c r="A17498">
        <v>2017</v>
      </c>
      <c r="B17498" t="s">
        <v>90</v>
      </c>
      <c r="C17498" t="s">
        <v>23</v>
      </c>
      <c r="D17498" t="s">
        <v>24</v>
      </c>
      <c r="E17498">
        <v>8935965</v>
      </c>
    </row>
    <row r="17499" spans="1:5" hidden="1">
      <c r="A17499">
        <v>2017</v>
      </c>
      <c r="B17499" t="s">
        <v>90</v>
      </c>
      <c r="C17499" t="s">
        <v>23</v>
      </c>
      <c r="D17499" t="s">
        <v>25</v>
      </c>
      <c r="E17499">
        <v>7560561</v>
      </c>
    </row>
    <row r="17500" spans="1:5" hidden="1">
      <c r="A17500">
        <v>2017</v>
      </c>
      <c r="B17500" t="s">
        <v>90</v>
      </c>
      <c r="C17500" t="s">
        <v>23</v>
      </c>
      <c r="D17500" t="s">
        <v>26</v>
      </c>
      <c r="E17500">
        <v>1375404</v>
      </c>
    </row>
    <row r="17501" spans="1:5" hidden="1">
      <c r="A17501">
        <v>2017</v>
      </c>
      <c r="B17501" t="s">
        <v>90</v>
      </c>
      <c r="C17501" t="s">
        <v>23</v>
      </c>
      <c r="D17501" t="s">
        <v>27</v>
      </c>
      <c r="E17501">
        <v>308125</v>
      </c>
    </row>
    <row r="17502" spans="1:5" hidden="1">
      <c r="A17502">
        <v>2017</v>
      </c>
      <c r="B17502" t="s">
        <v>90</v>
      </c>
      <c r="C17502" t="s">
        <v>23</v>
      </c>
      <c r="D17502" t="s">
        <v>29</v>
      </c>
      <c r="E17502">
        <v>308125</v>
      </c>
    </row>
    <row r="17503" spans="1:5" hidden="1">
      <c r="A17503">
        <v>2017</v>
      </c>
      <c r="B17503" t="s">
        <v>90</v>
      </c>
      <c r="C17503" t="s">
        <v>23</v>
      </c>
      <c r="D17503" t="s">
        <v>33</v>
      </c>
      <c r="E17503">
        <v>2491296</v>
      </c>
    </row>
    <row r="17504" spans="1:5" hidden="1">
      <c r="A17504">
        <v>2017</v>
      </c>
      <c r="B17504" t="s">
        <v>90</v>
      </c>
      <c r="C17504" t="s">
        <v>23</v>
      </c>
      <c r="D17504" t="s">
        <v>34</v>
      </c>
      <c r="E17504">
        <v>350218</v>
      </c>
    </row>
    <row r="17505" spans="1:5" hidden="1">
      <c r="A17505">
        <v>2017</v>
      </c>
      <c r="B17505" t="s">
        <v>90</v>
      </c>
      <c r="C17505" t="s">
        <v>23</v>
      </c>
      <c r="D17505" t="s">
        <v>35</v>
      </c>
      <c r="E17505">
        <v>491130</v>
      </c>
    </row>
    <row r="17506" spans="1:5" hidden="1">
      <c r="A17506">
        <v>2017</v>
      </c>
      <c r="B17506" t="s">
        <v>90</v>
      </c>
      <c r="C17506" t="s">
        <v>23</v>
      </c>
      <c r="D17506" t="s">
        <v>36</v>
      </c>
      <c r="E17506">
        <v>1997534</v>
      </c>
    </row>
    <row r="17507" spans="1:5" hidden="1">
      <c r="A17507">
        <v>2017</v>
      </c>
      <c r="B17507" t="s">
        <v>90</v>
      </c>
      <c r="C17507" t="s">
        <v>23</v>
      </c>
      <c r="D17507" t="s">
        <v>37</v>
      </c>
      <c r="E17507">
        <v>1261590</v>
      </c>
    </row>
    <row r="17508" spans="1:5" hidden="1">
      <c r="A17508">
        <v>2017</v>
      </c>
      <c r="B17508" t="s">
        <v>90</v>
      </c>
      <c r="C17508" t="s">
        <v>23</v>
      </c>
      <c r="D17508" t="s">
        <v>38</v>
      </c>
      <c r="E17508">
        <v>735944</v>
      </c>
    </row>
    <row r="17509" spans="1:5" hidden="1">
      <c r="A17509">
        <v>2017</v>
      </c>
      <c r="B17509" t="s">
        <v>90</v>
      </c>
      <c r="C17509" t="s">
        <v>23</v>
      </c>
      <c r="D17509" t="s">
        <v>39</v>
      </c>
      <c r="E17509">
        <v>101461</v>
      </c>
    </row>
    <row r="17510" spans="1:5" hidden="1">
      <c r="A17510">
        <v>2017</v>
      </c>
      <c r="B17510" t="s">
        <v>90</v>
      </c>
      <c r="C17510" t="s">
        <v>23</v>
      </c>
      <c r="D17510" t="s">
        <v>93</v>
      </c>
      <c r="E17510">
        <v>92421</v>
      </c>
    </row>
    <row r="17511" spans="1:5" hidden="1">
      <c r="A17511">
        <v>2017</v>
      </c>
      <c r="B17511" t="s">
        <v>90</v>
      </c>
      <c r="C17511" t="s">
        <v>23</v>
      </c>
      <c r="D17511" t="s">
        <v>94</v>
      </c>
      <c r="E17511">
        <v>9041</v>
      </c>
    </row>
    <row r="17512" spans="1:5" hidden="1">
      <c r="A17512">
        <v>2017</v>
      </c>
      <c r="B17512" t="s">
        <v>90</v>
      </c>
      <c r="C17512" t="s">
        <v>23</v>
      </c>
      <c r="D17512" t="s">
        <v>95</v>
      </c>
      <c r="E17512">
        <v>112121</v>
      </c>
    </row>
    <row r="17513" spans="1:5" hidden="1">
      <c r="A17513">
        <v>2017</v>
      </c>
      <c r="B17513" t="s">
        <v>90</v>
      </c>
      <c r="C17513" t="s">
        <v>23</v>
      </c>
      <c r="D17513" t="s">
        <v>96</v>
      </c>
      <c r="E17513">
        <v>-10660</v>
      </c>
    </row>
    <row r="17514" spans="1:5" hidden="1">
      <c r="A17514">
        <v>2017</v>
      </c>
      <c r="B17514" t="s">
        <v>90</v>
      </c>
      <c r="C17514" t="s">
        <v>23</v>
      </c>
      <c r="D17514" t="s">
        <v>40</v>
      </c>
      <c r="E17514">
        <v>0</v>
      </c>
    </row>
    <row r="17515" spans="1:5" hidden="1">
      <c r="A17515">
        <v>2017</v>
      </c>
      <c r="B17515" t="s">
        <v>90</v>
      </c>
      <c r="C17515" t="s">
        <v>23</v>
      </c>
      <c r="D17515" t="s">
        <v>41</v>
      </c>
      <c r="E17515">
        <v>0</v>
      </c>
    </row>
    <row r="17516" spans="1:5" hidden="1">
      <c r="A17516">
        <v>2017</v>
      </c>
      <c r="B17516" t="s">
        <v>90</v>
      </c>
      <c r="C17516" t="s">
        <v>23</v>
      </c>
      <c r="D17516" t="s">
        <v>42</v>
      </c>
      <c r="E17516">
        <v>0</v>
      </c>
    </row>
    <row r="17517" spans="1:5" hidden="1">
      <c r="A17517">
        <v>2017</v>
      </c>
      <c r="B17517" t="s">
        <v>90</v>
      </c>
      <c r="C17517" t="s">
        <v>23</v>
      </c>
      <c r="D17517" t="s">
        <v>43</v>
      </c>
      <c r="E17517">
        <v>0</v>
      </c>
    </row>
    <row r="17518" spans="1:5" hidden="1">
      <c r="A17518">
        <v>2017</v>
      </c>
      <c r="B17518" t="s">
        <v>90</v>
      </c>
      <c r="C17518" t="s">
        <v>23</v>
      </c>
      <c r="D17518" t="s">
        <v>44</v>
      </c>
      <c r="E17518">
        <v>42082</v>
      </c>
    </row>
    <row r="17519" spans="1:5" hidden="1">
      <c r="A17519">
        <v>2017</v>
      </c>
      <c r="B17519" t="s">
        <v>90</v>
      </c>
      <c r="C17519" t="s">
        <v>23</v>
      </c>
      <c r="D17519" t="s">
        <v>45</v>
      </c>
      <c r="E17519">
        <v>382678</v>
      </c>
    </row>
    <row r="17520" spans="1:5" hidden="1">
      <c r="A17520">
        <v>2017</v>
      </c>
      <c r="B17520" t="s">
        <v>90</v>
      </c>
      <c r="C17520" t="s">
        <v>23</v>
      </c>
      <c r="D17520" t="s">
        <v>46</v>
      </c>
      <c r="E17520">
        <v>382678</v>
      </c>
    </row>
    <row r="17521" spans="1:5" hidden="1">
      <c r="A17521">
        <v>2017</v>
      </c>
      <c r="B17521" t="s">
        <v>90</v>
      </c>
      <c r="C17521" t="s">
        <v>23</v>
      </c>
      <c r="D17521" t="s">
        <v>47</v>
      </c>
      <c r="E17521">
        <v>0</v>
      </c>
    </row>
    <row r="17522" spans="1:5" hidden="1">
      <c r="A17522">
        <v>2017</v>
      </c>
      <c r="B17522" t="s">
        <v>90</v>
      </c>
      <c r="C17522" t="s">
        <v>23</v>
      </c>
      <c r="D17522" t="s">
        <v>48</v>
      </c>
      <c r="E17522">
        <v>102863</v>
      </c>
    </row>
    <row r="17523" spans="1:5" hidden="1">
      <c r="A17523">
        <v>2017</v>
      </c>
      <c r="B17523" t="s">
        <v>90</v>
      </c>
      <c r="C17523" t="s">
        <v>23</v>
      </c>
      <c r="D17523" t="s">
        <v>55</v>
      </c>
      <c r="E17523">
        <v>102863</v>
      </c>
    </row>
    <row r="17524" spans="1:5" hidden="1">
      <c r="A17524">
        <v>2017</v>
      </c>
      <c r="B17524" t="s">
        <v>90</v>
      </c>
      <c r="C17524" t="s">
        <v>23</v>
      </c>
      <c r="D17524" t="s">
        <v>59</v>
      </c>
      <c r="E17524">
        <v>309054</v>
      </c>
    </row>
    <row r="17525" spans="1:5" hidden="1">
      <c r="A17525">
        <v>2017</v>
      </c>
      <c r="B17525" t="s">
        <v>90</v>
      </c>
      <c r="C17525" t="s">
        <v>23</v>
      </c>
      <c r="D17525" t="s">
        <v>60</v>
      </c>
      <c r="E17525">
        <v>69903</v>
      </c>
    </row>
    <row r="17526" spans="1:5" hidden="1">
      <c r="A17526">
        <v>2017</v>
      </c>
      <c r="B17526" t="s">
        <v>90</v>
      </c>
      <c r="C17526" t="s">
        <v>23</v>
      </c>
      <c r="D17526" t="s">
        <v>64</v>
      </c>
      <c r="E17526">
        <v>239151</v>
      </c>
    </row>
    <row r="17527" spans="1:5" hidden="1">
      <c r="A17527">
        <v>2017</v>
      </c>
      <c r="B17527" t="s">
        <v>90</v>
      </c>
      <c r="C17527" t="s">
        <v>23</v>
      </c>
      <c r="D17527" t="s">
        <v>66</v>
      </c>
      <c r="E17527">
        <v>0</v>
      </c>
    </row>
    <row r="17528" spans="1:5" hidden="1">
      <c r="A17528">
        <v>2017</v>
      </c>
      <c r="B17528" t="s">
        <v>90</v>
      </c>
      <c r="C17528" t="s">
        <v>23</v>
      </c>
      <c r="D17528" t="s">
        <v>67</v>
      </c>
      <c r="E17528">
        <v>17696</v>
      </c>
    </row>
    <row r="17529" spans="1:5" hidden="1">
      <c r="A17529">
        <v>2017</v>
      </c>
      <c r="B17529" t="s">
        <v>90</v>
      </c>
      <c r="C17529" t="s">
        <v>23</v>
      </c>
      <c r="D17529" t="s">
        <v>68</v>
      </c>
      <c r="E17529">
        <v>10997</v>
      </c>
    </row>
    <row r="17530" spans="1:5" hidden="1">
      <c r="A17530">
        <v>2017</v>
      </c>
      <c r="B17530" t="s">
        <v>90</v>
      </c>
      <c r="C17530" t="s">
        <v>23</v>
      </c>
      <c r="D17530" t="s">
        <v>70</v>
      </c>
      <c r="E17530">
        <v>6699</v>
      </c>
    </row>
    <row r="17531" spans="1:5" hidden="1">
      <c r="A17531">
        <v>2017</v>
      </c>
      <c r="B17531" t="s">
        <v>90</v>
      </c>
      <c r="C17531" t="s">
        <v>23</v>
      </c>
      <c r="D17531" t="s">
        <v>71</v>
      </c>
      <c r="E17531">
        <v>4214</v>
      </c>
    </row>
    <row r="17532" spans="1:5" hidden="1">
      <c r="A17532">
        <v>2017</v>
      </c>
      <c r="B17532" t="s">
        <v>90</v>
      </c>
      <c r="C17532" t="s">
        <v>23</v>
      </c>
      <c r="D17532" t="s">
        <v>72</v>
      </c>
      <c r="E17532">
        <v>21623809</v>
      </c>
    </row>
    <row r="17533" spans="1:5" hidden="1">
      <c r="A17533">
        <v>2017</v>
      </c>
      <c r="B17533" t="s">
        <v>90</v>
      </c>
      <c r="C17533" t="s">
        <v>23</v>
      </c>
      <c r="D17533" t="s">
        <v>76</v>
      </c>
      <c r="E17533">
        <v>3693667</v>
      </c>
    </row>
    <row r="17534" spans="1:5" hidden="1">
      <c r="A17534">
        <v>2017</v>
      </c>
      <c r="B17534" t="s">
        <v>90</v>
      </c>
      <c r="C17534" t="s">
        <v>23</v>
      </c>
      <c r="D17534" t="s">
        <v>77</v>
      </c>
      <c r="E17534">
        <v>2944166</v>
      </c>
    </row>
    <row r="17535" spans="1:5" hidden="1">
      <c r="A17535">
        <v>2017</v>
      </c>
      <c r="B17535" t="s">
        <v>90</v>
      </c>
      <c r="C17535" t="s">
        <v>23</v>
      </c>
      <c r="D17535" t="s">
        <v>78</v>
      </c>
      <c r="E17535">
        <v>3439691</v>
      </c>
    </row>
    <row r="17536" spans="1:5" hidden="1">
      <c r="A17536">
        <v>2017</v>
      </c>
      <c r="B17536" t="s">
        <v>90</v>
      </c>
      <c r="C17536" t="s">
        <v>23</v>
      </c>
      <c r="D17536" t="s">
        <v>79</v>
      </c>
      <c r="E17536">
        <v>253976</v>
      </c>
    </row>
    <row r="17537" spans="1:5" hidden="1">
      <c r="A17537">
        <v>2017</v>
      </c>
      <c r="B17537" t="s">
        <v>90</v>
      </c>
      <c r="C17537" t="s">
        <v>23</v>
      </c>
      <c r="D17537" t="s">
        <v>80</v>
      </c>
      <c r="E17537">
        <v>0</v>
      </c>
    </row>
    <row r="17538" spans="1:5" hidden="1">
      <c r="A17538">
        <v>2017</v>
      </c>
      <c r="B17538" t="s">
        <v>90</v>
      </c>
      <c r="C17538" t="s">
        <v>81</v>
      </c>
      <c r="D17538" t="s">
        <v>30</v>
      </c>
      <c r="E17538">
        <v>301854</v>
      </c>
    </row>
    <row r="17539" spans="1:5" hidden="1">
      <c r="A17539">
        <v>2017</v>
      </c>
      <c r="B17539" t="s">
        <v>90</v>
      </c>
      <c r="C17539" t="s">
        <v>81</v>
      </c>
      <c r="D17539" t="s">
        <v>32</v>
      </c>
      <c r="E17539">
        <v>301854</v>
      </c>
    </row>
    <row r="17540" spans="1:5" hidden="1">
      <c r="A17540">
        <v>2017</v>
      </c>
      <c r="B17540" t="s">
        <v>90</v>
      </c>
      <c r="C17540" t="s">
        <v>81</v>
      </c>
      <c r="D17540" t="s">
        <v>33</v>
      </c>
      <c r="E17540">
        <v>470415</v>
      </c>
    </row>
    <row r="17541" spans="1:5" hidden="1">
      <c r="A17541">
        <v>2017</v>
      </c>
      <c r="B17541" t="s">
        <v>90</v>
      </c>
      <c r="C17541" t="s">
        <v>81</v>
      </c>
      <c r="D17541" t="s">
        <v>34</v>
      </c>
      <c r="E17541">
        <v>252392</v>
      </c>
    </row>
    <row r="17542" spans="1:5" hidden="1">
      <c r="A17542">
        <v>2017</v>
      </c>
      <c r="B17542" t="s">
        <v>90</v>
      </c>
      <c r="C17542" t="s">
        <v>81</v>
      </c>
      <c r="D17542" t="s">
        <v>35</v>
      </c>
      <c r="E17542">
        <v>202227</v>
      </c>
    </row>
    <row r="17543" spans="1:5" hidden="1">
      <c r="A17543">
        <v>2017</v>
      </c>
      <c r="B17543" t="s">
        <v>90</v>
      </c>
      <c r="C17543" t="s">
        <v>81</v>
      </c>
      <c r="D17543" t="s">
        <v>36</v>
      </c>
      <c r="E17543">
        <v>186222</v>
      </c>
    </row>
    <row r="17544" spans="1:5" hidden="1">
      <c r="A17544">
        <v>2017</v>
      </c>
      <c r="B17544" t="s">
        <v>90</v>
      </c>
      <c r="C17544" t="s">
        <v>81</v>
      </c>
      <c r="D17544" t="s">
        <v>37</v>
      </c>
      <c r="E17544">
        <v>186222</v>
      </c>
    </row>
    <row r="17545" spans="1:5" hidden="1">
      <c r="A17545">
        <v>2017</v>
      </c>
      <c r="B17545" t="s">
        <v>90</v>
      </c>
      <c r="C17545" t="s">
        <v>81</v>
      </c>
      <c r="D17545" t="s">
        <v>38</v>
      </c>
      <c r="E17545">
        <v>0</v>
      </c>
    </row>
    <row r="17546" spans="1:5" hidden="1">
      <c r="A17546">
        <v>2017</v>
      </c>
      <c r="B17546" t="s">
        <v>90</v>
      </c>
      <c r="C17546" t="s">
        <v>81</v>
      </c>
      <c r="D17546" t="s">
        <v>39</v>
      </c>
      <c r="E17546">
        <v>17303</v>
      </c>
    </row>
    <row r="17547" spans="1:5" hidden="1">
      <c r="A17547">
        <v>2017</v>
      </c>
      <c r="B17547" t="s">
        <v>90</v>
      </c>
      <c r="C17547" t="s">
        <v>81</v>
      </c>
      <c r="D17547" t="s">
        <v>93</v>
      </c>
      <c r="E17547">
        <v>13259</v>
      </c>
    </row>
    <row r="17548" spans="1:5" hidden="1">
      <c r="A17548">
        <v>2017</v>
      </c>
      <c r="B17548" t="s">
        <v>90</v>
      </c>
      <c r="C17548" t="s">
        <v>81</v>
      </c>
      <c r="D17548" t="s">
        <v>94</v>
      </c>
      <c r="E17548">
        <v>4045</v>
      </c>
    </row>
    <row r="17549" spans="1:5" hidden="1">
      <c r="A17549">
        <v>2017</v>
      </c>
      <c r="B17549" t="s">
        <v>90</v>
      </c>
      <c r="C17549" t="s">
        <v>81</v>
      </c>
      <c r="D17549" t="s">
        <v>95</v>
      </c>
      <c r="E17549">
        <v>11840</v>
      </c>
    </row>
    <row r="17550" spans="1:5" hidden="1">
      <c r="A17550">
        <v>2017</v>
      </c>
      <c r="B17550" t="s">
        <v>90</v>
      </c>
      <c r="C17550" t="s">
        <v>81</v>
      </c>
      <c r="D17550" t="s">
        <v>96</v>
      </c>
      <c r="E17550">
        <v>5463</v>
      </c>
    </row>
    <row r="17551" spans="1:5" hidden="1">
      <c r="A17551">
        <v>2017</v>
      </c>
      <c r="B17551" t="s">
        <v>90</v>
      </c>
      <c r="C17551" t="s">
        <v>81</v>
      </c>
      <c r="D17551" t="s">
        <v>40</v>
      </c>
      <c r="E17551">
        <v>14498</v>
      </c>
    </row>
    <row r="17552" spans="1:5" hidden="1">
      <c r="A17552">
        <v>2017</v>
      </c>
      <c r="B17552" t="s">
        <v>90</v>
      </c>
      <c r="C17552" t="s">
        <v>81</v>
      </c>
      <c r="D17552" t="s">
        <v>41</v>
      </c>
      <c r="E17552">
        <v>773</v>
      </c>
    </row>
    <row r="17553" spans="1:5" hidden="1">
      <c r="A17553">
        <v>2017</v>
      </c>
      <c r="B17553" t="s">
        <v>90</v>
      </c>
      <c r="C17553" t="s">
        <v>81</v>
      </c>
      <c r="D17553" t="s">
        <v>42</v>
      </c>
      <c r="E17553">
        <v>0</v>
      </c>
    </row>
    <row r="17554" spans="1:5" hidden="1">
      <c r="A17554">
        <v>2017</v>
      </c>
      <c r="B17554" t="s">
        <v>90</v>
      </c>
      <c r="C17554" t="s">
        <v>81</v>
      </c>
      <c r="D17554" t="s">
        <v>43</v>
      </c>
      <c r="E17554">
        <v>13725</v>
      </c>
    </row>
    <row r="17555" spans="1:5" hidden="1">
      <c r="A17555">
        <v>2017</v>
      </c>
      <c r="B17555" t="s">
        <v>90</v>
      </c>
      <c r="C17555" t="s">
        <v>81</v>
      </c>
      <c r="D17555" t="s">
        <v>44</v>
      </c>
      <c r="E17555">
        <v>0</v>
      </c>
    </row>
    <row r="17556" spans="1:5" hidden="1">
      <c r="A17556">
        <v>2017</v>
      </c>
      <c r="B17556" t="s">
        <v>90</v>
      </c>
      <c r="C17556" t="s">
        <v>81</v>
      </c>
      <c r="D17556" t="s">
        <v>48</v>
      </c>
      <c r="E17556">
        <v>78319</v>
      </c>
    </row>
    <row r="17557" spans="1:5" hidden="1">
      <c r="A17557">
        <v>2017</v>
      </c>
      <c r="B17557" t="s">
        <v>90</v>
      </c>
      <c r="C17557" t="s">
        <v>81</v>
      </c>
      <c r="D17557" t="s">
        <v>49</v>
      </c>
      <c r="E17557">
        <v>78319</v>
      </c>
    </row>
    <row r="17558" spans="1:5" hidden="1">
      <c r="A17558">
        <v>2017</v>
      </c>
      <c r="B17558" t="s">
        <v>90</v>
      </c>
      <c r="C17558" t="s">
        <v>81</v>
      </c>
      <c r="D17558" t="s">
        <v>50</v>
      </c>
      <c r="E17558">
        <v>0</v>
      </c>
    </row>
    <row r="17559" spans="1:5" hidden="1">
      <c r="A17559">
        <v>2017</v>
      </c>
      <c r="B17559" t="s">
        <v>90</v>
      </c>
      <c r="C17559" t="s">
        <v>81</v>
      </c>
      <c r="D17559" t="s">
        <v>51</v>
      </c>
      <c r="E17559">
        <v>78319</v>
      </c>
    </row>
    <row r="17560" spans="1:5" hidden="1">
      <c r="A17560">
        <v>2017</v>
      </c>
      <c r="B17560" t="s">
        <v>90</v>
      </c>
      <c r="C17560" t="s">
        <v>81</v>
      </c>
      <c r="D17560" t="s">
        <v>52</v>
      </c>
      <c r="E17560">
        <v>0</v>
      </c>
    </row>
    <row r="17561" spans="1:5" hidden="1">
      <c r="A17561">
        <v>2017</v>
      </c>
      <c r="B17561" t="s">
        <v>90</v>
      </c>
      <c r="C17561" t="s">
        <v>81</v>
      </c>
      <c r="D17561" t="s">
        <v>53</v>
      </c>
      <c r="E17561">
        <v>0</v>
      </c>
    </row>
    <row r="17562" spans="1:5" hidden="1">
      <c r="A17562">
        <v>2017</v>
      </c>
      <c r="B17562" t="s">
        <v>90</v>
      </c>
      <c r="C17562" t="s">
        <v>81</v>
      </c>
      <c r="D17562" t="s">
        <v>54</v>
      </c>
      <c r="E17562">
        <v>0</v>
      </c>
    </row>
    <row r="17563" spans="1:5" hidden="1">
      <c r="A17563">
        <v>2017</v>
      </c>
      <c r="B17563" t="s">
        <v>90</v>
      </c>
      <c r="C17563" t="s">
        <v>81</v>
      </c>
      <c r="D17563" t="s">
        <v>59</v>
      </c>
      <c r="E17563">
        <v>215235</v>
      </c>
    </row>
    <row r="17564" spans="1:5" hidden="1">
      <c r="A17564">
        <v>2017</v>
      </c>
      <c r="B17564" t="s">
        <v>90</v>
      </c>
      <c r="C17564" t="s">
        <v>81</v>
      </c>
      <c r="D17564" t="s">
        <v>61</v>
      </c>
      <c r="E17564">
        <v>123191</v>
      </c>
    </row>
    <row r="17565" spans="1:5" hidden="1">
      <c r="A17565">
        <v>2017</v>
      </c>
      <c r="B17565" t="s">
        <v>90</v>
      </c>
      <c r="C17565" t="s">
        <v>81</v>
      </c>
      <c r="D17565" t="s">
        <v>64</v>
      </c>
      <c r="E17565">
        <v>92045</v>
      </c>
    </row>
    <row r="17566" spans="1:5" hidden="1">
      <c r="A17566">
        <v>2017</v>
      </c>
      <c r="B17566" t="s">
        <v>90</v>
      </c>
      <c r="C17566" t="s">
        <v>81</v>
      </c>
      <c r="D17566" t="s">
        <v>67</v>
      </c>
      <c r="E17566">
        <v>73653</v>
      </c>
    </row>
    <row r="17567" spans="1:5" hidden="1">
      <c r="A17567">
        <v>2017</v>
      </c>
      <c r="B17567" t="s">
        <v>90</v>
      </c>
      <c r="C17567" t="s">
        <v>81</v>
      </c>
      <c r="D17567" t="s">
        <v>69</v>
      </c>
      <c r="E17567">
        <v>44616</v>
      </c>
    </row>
    <row r="17568" spans="1:5" hidden="1">
      <c r="A17568">
        <v>2017</v>
      </c>
      <c r="B17568" t="s">
        <v>90</v>
      </c>
      <c r="C17568" t="s">
        <v>81</v>
      </c>
      <c r="D17568" t="s">
        <v>70</v>
      </c>
      <c r="E17568">
        <v>29037</v>
      </c>
    </row>
    <row r="17569" spans="1:6" hidden="1">
      <c r="A17569">
        <v>2017</v>
      </c>
      <c r="B17569" t="s">
        <v>90</v>
      </c>
      <c r="C17569" t="s">
        <v>81</v>
      </c>
      <c r="D17569" t="s">
        <v>86</v>
      </c>
      <c r="E17569">
        <v>37238147</v>
      </c>
    </row>
    <row r="17570" spans="1:6" hidden="1">
      <c r="A17570">
        <v>2017</v>
      </c>
      <c r="B17570" t="s">
        <v>90</v>
      </c>
      <c r="C17570" t="s">
        <v>81</v>
      </c>
      <c r="D17570" t="s">
        <v>87</v>
      </c>
      <c r="E17570">
        <v>37046059</v>
      </c>
    </row>
    <row r="17571" spans="1:6" hidden="1">
      <c r="A17571">
        <v>2017</v>
      </c>
      <c r="B17571" t="s">
        <v>90</v>
      </c>
      <c r="C17571" t="s">
        <v>81</v>
      </c>
      <c r="D17571" t="s">
        <v>88</v>
      </c>
      <c r="E17571">
        <v>192088</v>
      </c>
    </row>
    <row r="17572" spans="1:6" hidden="1">
      <c r="A17572">
        <v>2017</v>
      </c>
      <c r="B17572" t="s">
        <v>90</v>
      </c>
      <c r="C17572" t="s">
        <v>81</v>
      </c>
      <c r="D17572" t="s">
        <v>77</v>
      </c>
      <c r="E17572">
        <v>2944166</v>
      </c>
    </row>
    <row r="17573" spans="1:6" hidden="1">
      <c r="A17573">
        <v>2017</v>
      </c>
      <c r="B17573" t="s">
        <v>97</v>
      </c>
      <c r="C17573" t="s">
        <v>7</v>
      </c>
      <c r="D17573" t="s">
        <v>263</v>
      </c>
      <c r="E17573">
        <v>-10170</v>
      </c>
    </row>
    <row r="17574" spans="1:6" hidden="1">
      <c r="A17574">
        <v>2017</v>
      </c>
      <c r="B17574" t="s">
        <v>97</v>
      </c>
      <c r="C17574" t="s">
        <v>7</v>
      </c>
      <c r="D17574" t="s">
        <v>8</v>
      </c>
      <c r="E17574">
        <v>0</v>
      </c>
      <c r="F17574">
        <v>20</v>
      </c>
    </row>
    <row r="17575" spans="1:6" hidden="1">
      <c r="A17575">
        <v>2017</v>
      </c>
      <c r="B17575" t="s">
        <v>97</v>
      </c>
      <c r="C17575" t="s">
        <v>7</v>
      </c>
      <c r="D17575" t="s">
        <v>9</v>
      </c>
      <c r="E17575">
        <v>0</v>
      </c>
      <c r="F17575">
        <v>20</v>
      </c>
    </row>
    <row r="17576" spans="1:6" hidden="1">
      <c r="A17576">
        <v>2017</v>
      </c>
      <c r="B17576" t="s">
        <v>97</v>
      </c>
      <c r="C17576" t="s">
        <v>10</v>
      </c>
      <c r="D17576" t="s">
        <v>11</v>
      </c>
      <c r="E17576">
        <v>145748</v>
      </c>
    </row>
    <row r="17577" spans="1:6" hidden="1">
      <c r="A17577">
        <v>2017</v>
      </c>
      <c r="B17577" t="s">
        <v>97</v>
      </c>
      <c r="C17577" t="s">
        <v>10</v>
      </c>
      <c r="D17577" t="s">
        <v>91</v>
      </c>
      <c r="E17577">
        <v>885612</v>
      </c>
    </row>
    <row r="17578" spans="1:6" hidden="1">
      <c r="A17578">
        <v>2017</v>
      </c>
      <c r="B17578" t="s">
        <v>97</v>
      </c>
      <c r="C17578" t="s">
        <v>10</v>
      </c>
      <c r="D17578" t="s">
        <v>92</v>
      </c>
      <c r="E17578">
        <v>794779</v>
      </c>
    </row>
    <row r="17579" spans="1:6" hidden="1">
      <c r="A17579">
        <v>2017</v>
      </c>
      <c r="B17579" t="s">
        <v>97</v>
      </c>
      <c r="C17579" t="s">
        <v>10</v>
      </c>
      <c r="D17579" t="s">
        <v>14</v>
      </c>
      <c r="E17579">
        <v>345063</v>
      </c>
    </row>
    <row r="17580" spans="1:6" hidden="1">
      <c r="A17580">
        <v>2017</v>
      </c>
      <c r="B17580" t="s">
        <v>97</v>
      </c>
      <c r="C17580" t="s">
        <v>10</v>
      </c>
      <c r="D17580" t="s">
        <v>17</v>
      </c>
      <c r="E17580">
        <v>1002644</v>
      </c>
    </row>
    <row r="17581" spans="1:6" hidden="1">
      <c r="A17581">
        <v>2017</v>
      </c>
      <c r="B17581" t="s">
        <v>97</v>
      </c>
      <c r="C17581" t="s">
        <v>10</v>
      </c>
      <c r="D17581" t="s">
        <v>18</v>
      </c>
      <c r="E17581">
        <v>484338</v>
      </c>
    </row>
    <row r="17582" spans="1:6" hidden="1">
      <c r="A17582">
        <v>2017</v>
      </c>
      <c r="B17582" t="s">
        <v>97</v>
      </c>
      <c r="C17582" t="s">
        <v>10</v>
      </c>
      <c r="D17582" t="s">
        <v>19</v>
      </c>
      <c r="E17582">
        <v>716834</v>
      </c>
    </row>
    <row r="17583" spans="1:6" hidden="1">
      <c r="A17583">
        <v>2017</v>
      </c>
      <c r="B17583" t="s">
        <v>97</v>
      </c>
      <c r="C17583" t="s">
        <v>10</v>
      </c>
      <c r="D17583" t="s">
        <v>21</v>
      </c>
      <c r="E17583">
        <v>239511</v>
      </c>
    </row>
    <row r="17584" spans="1:6" hidden="1">
      <c r="A17584">
        <v>2017</v>
      </c>
      <c r="B17584" t="s">
        <v>97</v>
      </c>
      <c r="C17584" t="s">
        <v>10</v>
      </c>
      <c r="D17584" t="s">
        <v>22</v>
      </c>
      <c r="E17584">
        <v>149830</v>
      </c>
    </row>
    <row r="17585" spans="1:5" hidden="1">
      <c r="A17585">
        <v>2017</v>
      </c>
      <c r="B17585" t="s">
        <v>97</v>
      </c>
      <c r="C17585" t="s">
        <v>23</v>
      </c>
      <c r="D17585" t="s">
        <v>24</v>
      </c>
      <c r="E17585">
        <v>502259</v>
      </c>
    </row>
    <row r="17586" spans="1:5" hidden="1">
      <c r="A17586">
        <v>2017</v>
      </c>
      <c r="B17586" t="s">
        <v>97</v>
      </c>
      <c r="C17586" t="s">
        <v>23</v>
      </c>
      <c r="D17586" t="s">
        <v>25</v>
      </c>
      <c r="E17586">
        <v>398636</v>
      </c>
    </row>
    <row r="17587" spans="1:5" hidden="1">
      <c r="A17587">
        <v>2017</v>
      </c>
      <c r="B17587" t="s">
        <v>97</v>
      </c>
      <c r="C17587" t="s">
        <v>23</v>
      </c>
      <c r="D17587" t="s">
        <v>26</v>
      </c>
      <c r="E17587">
        <v>103622</v>
      </c>
    </row>
    <row r="17588" spans="1:5" hidden="1">
      <c r="A17588">
        <v>2017</v>
      </c>
      <c r="B17588" t="s">
        <v>97</v>
      </c>
      <c r="C17588" t="s">
        <v>23</v>
      </c>
      <c r="D17588" t="s">
        <v>27</v>
      </c>
      <c r="E17588">
        <v>38291</v>
      </c>
    </row>
    <row r="17589" spans="1:5" hidden="1">
      <c r="A17589">
        <v>2017</v>
      </c>
      <c r="B17589" t="s">
        <v>97</v>
      </c>
      <c r="C17589" t="s">
        <v>23</v>
      </c>
      <c r="D17589" t="s">
        <v>29</v>
      </c>
      <c r="E17589">
        <v>38291</v>
      </c>
    </row>
    <row r="17590" spans="1:5" hidden="1">
      <c r="A17590">
        <v>2017</v>
      </c>
      <c r="B17590" t="s">
        <v>97</v>
      </c>
      <c r="C17590" t="s">
        <v>23</v>
      </c>
      <c r="D17590" t="s">
        <v>33</v>
      </c>
      <c r="E17590">
        <v>890934</v>
      </c>
    </row>
    <row r="17591" spans="1:5" hidden="1">
      <c r="A17591">
        <v>2017</v>
      </c>
      <c r="B17591" t="s">
        <v>97</v>
      </c>
      <c r="C17591" t="s">
        <v>23</v>
      </c>
      <c r="D17591" t="s">
        <v>34</v>
      </c>
      <c r="E17591">
        <v>310372</v>
      </c>
    </row>
    <row r="17592" spans="1:5" hidden="1">
      <c r="A17592">
        <v>2017</v>
      </c>
      <c r="B17592" t="s">
        <v>97</v>
      </c>
      <c r="C17592" t="s">
        <v>23</v>
      </c>
      <c r="D17592" t="s">
        <v>35</v>
      </c>
      <c r="E17592">
        <v>173475</v>
      </c>
    </row>
    <row r="17593" spans="1:5" hidden="1">
      <c r="A17593">
        <v>2017</v>
      </c>
      <c r="B17593" t="s">
        <v>97</v>
      </c>
      <c r="C17593" t="s">
        <v>23</v>
      </c>
      <c r="D17593" t="s">
        <v>36</v>
      </c>
      <c r="E17593">
        <v>433279</v>
      </c>
    </row>
    <row r="17594" spans="1:5" hidden="1">
      <c r="A17594">
        <v>2017</v>
      </c>
      <c r="B17594" t="s">
        <v>97</v>
      </c>
      <c r="C17594" t="s">
        <v>23</v>
      </c>
      <c r="D17594" t="s">
        <v>37</v>
      </c>
      <c r="E17594">
        <v>433279</v>
      </c>
    </row>
    <row r="17595" spans="1:5" hidden="1">
      <c r="A17595">
        <v>2017</v>
      </c>
      <c r="B17595" t="s">
        <v>97</v>
      </c>
      <c r="C17595" t="s">
        <v>23</v>
      </c>
      <c r="D17595" t="s">
        <v>38</v>
      </c>
      <c r="E17595">
        <v>0</v>
      </c>
    </row>
    <row r="17596" spans="1:5" hidden="1">
      <c r="A17596">
        <v>2017</v>
      </c>
      <c r="B17596" t="s">
        <v>97</v>
      </c>
      <c r="C17596" t="s">
        <v>23</v>
      </c>
      <c r="D17596" t="s">
        <v>39</v>
      </c>
      <c r="E17596">
        <v>85027</v>
      </c>
    </row>
    <row r="17597" spans="1:5" hidden="1">
      <c r="A17597">
        <v>2017</v>
      </c>
      <c r="B17597" t="s">
        <v>97</v>
      </c>
      <c r="C17597" t="s">
        <v>23</v>
      </c>
      <c r="D17597" t="s">
        <v>93</v>
      </c>
      <c r="E17597">
        <v>98920</v>
      </c>
    </row>
    <row r="17598" spans="1:5" hidden="1">
      <c r="A17598">
        <v>2017</v>
      </c>
      <c r="B17598" t="s">
        <v>97</v>
      </c>
      <c r="C17598" t="s">
        <v>23</v>
      </c>
      <c r="D17598" t="s">
        <v>94</v>
      </c>
      <c r="E17598">
        <v>-13893</v>
      </c>
    </row>
    <row r="17599" spans="1:5" hidden="1">
      <c r="A17599">
        <v>2017</v>
      </c>
      <c r="B17599" t="s">
        <v>97</v>
      </c>
      <c r="C17599" t="s">
        <v>23</v>
      </c>
      <c r="D17599" t="s">
        <v>95</v>
      </c>
      <c r="E17599">
        <v>125516</v>
      </c>
    </row>
    <row r="17600" spans="1:5" hidden="1">
      <c r="A17600">
        <v>2017</v>
      </c>
      <c r="B17600" t="s">
        <v>97</v>
      </c>
      <c r="C17600" t="s">
        <v>23</v>
      </c>
      <c r="D17600" t="s">
        <v>96</v>
      </c>
      <c r="E17600">
        <v>-40489</v>
      </c>
    </row>
    <row r="17601" spans="1:5" hidden="1">
      <c r="A17601">
        <v>2017</v>
      </c>
      <c r="B17601" t="s">
        <v>97</v>
      </c>
      <c r="C17601" t="s">
        <v>23</v>
      </c>
      <c r="D17601" t="s">
        <v>40</v>
      </c>
      <c r="E17601">
        <v>62256</v>
      </c>
    </row>
    <row r="17602" spans="1:5" hidden="1">
      <c r="A17602">
        <v>2017</v>
      </c>
      <c r="B17602" t="s">
        <v>97</v>
      </c>
      <c r="C17602" t="s">
        <v>23</v>
      </c>
      <c r="D17602" t="s">
        <v>41</v>
      </c>
      <c r="E17602">
        <v>2620</v>
      </c>
    </row>
    <row r="17603" spans="1:5" hidden="1">
      <c r="A17603">
        <v>2017</v>
      </c>
      <c r="B17603" t="s">
        <v>97</v>
      </c>
      <c r="C17603" t="s">
        <v>23</v>
      </c>
      <c r="D17603" t="s">
        <v>42</v>
      </c>
      <c r="E17603">
        <v>46085</v>
      </c>
    </row>
    <row r="17604" spans="1:5" hidden="1">
      <c r="A17604">
        <v>2017</v>
      </c>
      <c r="B17604" t="s">
        <v>97</v>
      </c>
      <c r="C17604" t="s">
        <v>23</v>
      </c>
      <c r="D17604" t="s">
        <v>43</v>
      </c>
      <c r="E17604">
        <v>13551</v>
      </c>
    </row>
    <row r="17605" spans="1:5" hidden="1">
      <c r="A17605">
        <v>2017</v>
      </c>
      <c r="B17605" t="s">
        <v>97</v>
      </c>
      <c r="C17605" t="s">
        <v>23</v>
      </c>
      <c r="D17605" t="s">
        <v>44</v>
      </c>
      <c r="E17605">
        <v>0</v>
      </c>
    </row>
    <row r="17606" spans="1:5" hidden="1">
      <c r="A17606">
        <v>2017</v>
      </c>
      <c r="B17606" t="s">
        <v>97</v>
      </c>
      <c r="C17606" t="s">
        <v>23</v>
      </c>
      <c r="D17606" t="s">
        <v>45</v>
      </c>
      <c r="E17606">
        <v>97312</v>
      </c>
    </row>
    <row r="17607" spans="1:5" hidden="1">
      <c r="A17607">
        <v>2017</v>
      </c>
      <c r="B17607" t="s">
        <v>97</v>
      </c>
      <c r="C17607" t="s">
        <v>23</v>
      </c>
      <c r="D17607" t="s">
        <v>46</v>
      </c>
      <c r="E17607">
        <v>97108</v>
      </c>
    </row>
    <row r="17608" spans="1:5" hidden="1">
      <c r="A17608">
        <v>2017</v>
      </c>
      <c r="B17608" t="s">
        <v>97</v>
      </c>
      <c r="C17608" t="s">
        <v>23</v>
      </c>
      <c r="D17608" t="s">
        <v>47</v>
      </c>
      <c r="E17608">
        <v>204</v>
      </c>
    </row>
    <row r="17609" spans="1:5" hidden="1">
      <c r="A17609">
        <v>2017</v>
      </c>
      <c r="B17609" t="s">
        <v>97</v>
      </c>
      <c r="C17609" t="s">
        <v>23</v>
      </c>
      <c r="D17609" t="s">
        <v>48</v>
      </c>
      <c r="E17609">
        <v>17166</v>
      </c>
    </row>
    <row r="17610" spans="1:5" hidden="1">
      <c r="A17610">
        <v>2017</v>
      </c>
      <c r="B17610" t="s">
        <v>97</v>
      </c>
      <c r="C17610" t="s">
        <v>23</v>
      </c>
      <c r="D17610" t="s">
        <v>55</v>
      </c>
      <c r="E17610">
        <v>17166</v>
      </c>
    </row>
    <row r="17611" spans="1:5" hidden="1">
      <c r="A17611">
        <v>2017</v>
      </c>
      <c r="B17611" t="s">
        <v>97</v>
      </c>
      <c r="C17611" t="s">
        <v>23</v>
      </c>
      <c r="D17611" t="s">
        <v>59</v>
      </c>
      <c r="E17611">
        <v>439049</v>
      </c>
    </row>
    <row r="17612" spans="1:5" hidden="1">
      <c r="A17612">
        <v>2017</v>
      </c>
      <c r="B17612" t="s">
        <v>97</v>
      </c>
      <c r="C17612" t="s">
        <v>23</v>
      </c>
      <c r="D17612" t="s">
        <v>60</v>
      </c>
      <c r="E17612">
        <v>65973</v>
      </c>
    </row>
    <row r="17613" spans="1:5" hidden="1">
      <c r="A17613">
        <v>2017</v>
      </c>
      <c r="B17613" t="s">
        <v>97</v>
      </c>
      <c r="C17613" t="s">
        <v>23</v>
      </c>
      <c r="D17613" t="s">
        <v>61</v>
      </c>
      <c r="E17613">
        <v>222482</v>
      </c>
    </row>
    <row r="17614" spans="1:5" hidden="1">
      <c r="A17614">
        <v>2017</v>
      </c>
      <c r="B17614" t="s">
        <v>97</v>
      </c>
      <c r="C17614" t="s">
        <v>23</v>
      </c>
      <c r="D17614" t="s">
        <v>64</v>
      </c>
      <c r="E17614">
        <v>150593</v>
      </c>
    </row>
    <row r="17615" spans="1:5" hidden="1">
      <c r="A17615">
        <v>2017</v>
      </c>
      <c r="B17615" t="s">
        <v>97</v>
      </c>
      <c r="C17615" t="s">
        <v>23</v>
      </c>
      <c r="D17615" t="s">
        <v>66</v>
      </c>
      <c r="E17615">
        <v>477323</v>
      </c>
    </row>
    <row r="17616" spans="1:5" hidden="1">
      <c r="A17616">
        <v>2017</v>
      </c>
      <c r="B17616" t="s">
        <v>97</v>
      </c>
      <c r="C17616" t="s">
        <v>23</v>
      </c>
      <c r="D17616" t="s">
        <v>67</v>
      </c>
      <c r="E17616">
        <v>2930</v>
      </c>
    </row>
    <row r="17617" spans="1:5" hidden="1">
      <c r="A17617">
        <v>2017</v>
      </c>
      <c r="B17617" t="s">
        <v>97</v>
      </c>
      <c r="C17617" t="s">
        <v>23</v>
      </c>
      <c r="D17617" t="s">
        <v>68</v>
      </c>
      <c r="E17617">
        <v>0</v>
      </c>
    </row>
    <row r="17618" spans="1:5" hidden="1">
      <c r="A17618">
        <v>2017</v>
      </c>
      <c r="B17618" t="s">
        <v>97</v>
      </c>
      <c r="C17618" t="s">
        <v>23</v>
      </c>
      <c r="D17618" t="s">
        <v>70</v>
      </c>
      <c r="E17618">
        <v>2930</v>
      </c>
    </row>
    <row r="17619" spans="1:5" hidden="1">
      <c r="A17619">
        <v>2017</v>
      </c>
      <c r="B17619" t="s">
        <v>97</v>
      </c>
      <c r="C17619" t="s">
        <v>23</v>
      </c>
      <c r="D17619" t="s">
        <v>71</v>
      </c>
      <c r="E17619">
        <v>8504</v>
      </c>
    </row>
    <row r="17620" spans="1:5" hidden="1">
      <c r="A17620">
        <v>2017</v>
      </c>
      <c r="B17620" t="s">
        <v>97</v>
      </c>
      <c r="C17620" t="s">
        <v>23</v>
      </c>
      <c r="D17620" t="s">
        <v>72</v>
      </c>
      <c r="E17620">
        <v>783156</v>
      </c>
    </row>
    <row r="17621" spans="1:5" hidden="1">
      <c r="A17621">
        <v>2017</v>
      </c>
      <c r="B17621" t="s">
        <v>97</v>
      </c>
      <c r="C17621" t="s">
        <v>23</v>
      </c>
      <c r="D17621" t="s">
        <v>76</v>
      </c>
      <c r="E17621">
        <v>78247</v>
      </c>
    </row>
    <row r="17622" spans="1:5" hidden="1">
      <c r="A17622">
        <v>2017</v>
      </c>
      <c r="B17622" t="s">
        <v>97</v>
      </c>
      <c r="C17622" t="s">
        <v>23</v>
      </c>
      <c r="D17622" t="s">
        <v>77</v>
      </c>
      <c r="E17622">
        <v>90833</v>
      </c>
    </row>
    <row r="17623" spans="1:5" hidden="1">
      <c r="A17623">
        <v>2017</v>
      </c>
      <c r="B17623" t="s">
        <v>97</v>
      </c>
      <c r="C17623" t="s">
        <v>23</v>
      </c>
      <c r="D17623" t="s">
        <v>78</v>
      </c>
      <c r="E17623">
        <v>79549</v>
      </c>
    </row>
    <row r="17624" spans="1:5" hidden="1">
      <c r="A17624">
        <v>2017</v>
      </c>
      <c r="B17624" t="s">
        <v>97</v>
      </c>
      <c r="C17624" t="s">
        <v>23</v>
      </c>
      <c r="D17624" t="s">
        <v>79</v>
      </c>
      <c r="E17624">
        <v>-2344</v>
      </c>
    </row>
    <row r="17625" spans="1:5" hidden="1">
      <c r="A17625">
        <v>2017</v>
      </c>
      <c r="B17625" t="s">
        <v>97</v>
      </c>
      <c r="C17625" t="s">
        <v>23</v>
      </c>
      <c r="D17625" t="s">
        <v>80</v>
      </c>
      <c r="E17625">
        <v>1041</v>
      </c>
    </row>
    <row r="17626" spans="1:5" hidden="1">
      <c r="A17626">
        <v>2017</v>
      </c>
      <c r="B17626" t="s">
        <v>97</v>
      </c>
      <c r="C17626" t="s">
        <v>81</v>
      </c>
      <c r="D17626" t="s">
        <v>30</v>
      </c>
      <c r="E17626">
        <v>0</v>
      </c>
    </row>
    <row r="17627" spans="1:5" hidden="1">
      <c r="A17627">
        <v>2017</v>
      </c>
      <c r="B17627" t="s">
        <v>97</v>
      </c>
      <c r="C17627" t="s">
        <v>81</v>
      </c>
      <c r="D17627" t="s">
        <v>32</v>
      </c>
      <c r="E17627">
        <v>0</v>
      </c>
    </row>
    <row r="17628" spans="1:5" hidden="1">
      <c r="A17628">
        <v>2017</v>
      </c>
      <c r="B17628" t="s">
        <v>97</v>
      </c>
      <c r="C17628" t="s">
        <v>81</v>
      </c>
      <c r="D17628" t="s">
        <v>33</v>
      </c>
      <c r="E17628">
        <v>1030209</v>
      </c>
    </row>
    <row r="17629" spans="1:5" hidden="1">
      <c r="A17629">
        <v>2017</v>
      </c>
      <c r="B17629" t="s">
        <v>97</v>
      </c>
      <c r="C17629" t="s">
        <v>81</v>
      </c>
      <c r="D17629" t="s">
        <v>34</v>
      </c>
      <c r="E17629">
        <v>753723</v>
      </c>
    </row>
    <row r="17630" spans="1:5" hidden="1">
      <c r="A17630">
        <v>2017</v>
      </c>
      <c r="B17630" t="s">
        <v>97</v>
      </c>
      <c r="C17630" t="s">
        <v>81</v>
      </c>
      <c r="D17630" t="s">
        <v>35</v>
      </c>
      <c r="E17630">
        <v>1172059</v>
      </c>
    </row>
    <row r="17631" spans="1:5" hidden="1">
      <c r="A17631">
        <v>2017</v>
      </c>
      <c r="B17631" t="s">
        <v>97</v>
      </c>
      <c r="C17631" t="s">
        <v>81</v>
      </c>
      <c r="D17631" t="s">
        <v>36</v>
      </c>
      <c r="E17631">
        <v>241875</v>
      </c>
    </row>
    <row r="17632" spans="1:5" hidden="1">
      <c r="A17632">
        <v>2017</v>
      </c>
      <c r="B17632" t="s">
        <v>97</v>
      </c>
      <c r="C17632" t="s">
        <v>81</v>
      </c>
      <c r="D17632" t="s">
        <v>37</v>
      </c>
      <c r="E17632">
        <v>241875</v>
      </c>
    </row>
    <row r="17633" spans="1:5" hidden="1">
      <c r="A17633">
        <v>2017</v>
      </c>
      <c r="B17633" t="s">
        <v>97</v>
      </c>
      <c r="C17633" t="s">
        <v>81</v>
      </c>
      <c r="D17633" t="s">
        <v>38</v>
      </c>
      <c r="E17633">
        <v>0</v>
      </c>
    </row>
    <row r="17634" spans="1:5" hidden="1">
      <c r="A17634">
        <v>2017</v>
      </c>
      <c r="B17634" t="s">
        <v>97</v>
      </c>
      <c r="C17634" t="s">
        <v>81</v>
      </c>
      <c r="D17634" t="s">
        <v>39</v>
      </c>
      <c r="E17634">
        <v>24287</v>
      </c>
    </row>
    <row r="17635" spans="1:5" hidden="1">
      <c r="A17635">
        <v>2017</v>
      </c>
      <c r="B17635" t="s">
        <v>97</v>
      </c>
      <c r="C17635" t="s">
        <v>81</v>
      </c>
      <c r="D17635" t="s">
        <v>93</v>
      </c>
      <c r="E17635">
        <v>18747</v>
      </c>
    </row>
    <row r="17636" spans="1:5" hidden="1">
      <c r="A17636">
        <v>2017</v>
      </c>
      <c r="B17636" t="s">
        <v>97</v>
      </c>
      <c r="C17636" t="s">
        <v>81</v>
      </c>
      <c r="D17636" t="s">
        <v>94</v>
      </c>
      <c r="E17636">
        <v>5540</v>
      </c>
    </row>
    <row r="17637" spans="1:5" hidden="1">
      <c r="A17637">
        <v>2017</v>
      </c>
      <c r="B17637" t="s">
        <v>97</v>
      </c>
      <c r="C17637" t="s">
        <v>81</v>
      </c>
      <c r="D17637" t="s">
        <v>95</v>
      </c>
      <c r="E17637">
        <v>-2202</v>
      </c>
    </row>
    <row r="17638" spans="1:5" hidden="1">
      <c r="A17638">
        <v>2017</v>
      </c>
      <c r="B17638" t="s">
        <v>97</v>
      </c>
      <c r="C17638" t="s">
        <v>81</v>
      </c>
      <c r="D17638" t="s">
        <v>96</v>
      </c>
      <c r="E17638">
        <v>26489</v>
      </c>
    </row>
    <row r="17639" spans="1:5" hidden="1">
      <c r="A17639">
        <v>2017</v>
      </c>
      <c r="B17639" t="s">
        <v>97</v>
      </c>
      <c r="C17639" t="s">
        <v>81</v>
      </c>
      <c r="D17639" t="s">
        <v>40</v>
      </c>
      <c r="E17639">
        <v>10324</v>
      </c>
    </row>
    <row r="17640" spans="1:5" hidden="1">
      <c r="A17640">
        <v>2017</v>
      </c>
      <c r="B17640" t="s">
        <v>97</v>
      </c>
      <c r="C17640" t="s">
        <v>81</v>
      </c>
      <c r="D17640" t="s">
        <v>41</v>
      </c>
      <c r="E17640">
        <v>7</v>
      </c>
    </row>
    <row r="17641" spans="1:5" hidden="1">
      <c r="A17641">
        <v>2017</v>
      </c>
      <c r="B17641" t="s">
        <v>97</v>
      </c>
      <c r="C17641" t="s">
        <v>81</v>
      </c>
      <c r="D17641" t="s">
        <v>42</v>
      </c>
      <c r="E17641">
        <v>0</v>
      </c>
    </row>
    <row r="17642" spans="1:5" hidden="1">
      <c r="A17642">
        <v>2017</v>
      </c>
      <c r="B17642" t="s">
        <v>97</v>
      </c>
      <c r="C17642" t="s">
        <v>81</v>
      </c>
      <c r="D17642" t="s">
        <v>43</v>
      </c>
      <c r="E17642">
        <v>10317</v>
      </c>
    </row>
    <row r="17643" spans="1:5" hidden="1">
      <c r="A17643">
        <v>2017</v>
      </c>
      <c r="B17643" t="s">
        <v>97</v>
      </c>
      <c r="C17643" t="s">
        <v>81</v>
      </c>
      <c r="D17643" t="s">
        <v>44</v>
      </c>
      <c r="E17643">
        <v>0</v>
      </c>
    </row>
    <row r="17644" spans="1:5" hidden="1">
      <c r="A17644">
        <v>2017</v>
      </c>
      <c r="B17644" t="s">
        <v>97</v>
      </c>
      <c r="C17644" t="s">
        <v>81</v>
      </c>
      <c r="D17644" t="s">
        <v>48</v>
      </c>
      <c r="E17644">
        <v>494489</v>
      </c>
    </row>
    <row r="17645" spans="1:5" hidden="1">
      <c r="A17645">
        <v>2017</v>
      </c>
      <c r="B17645" t="s">
        <v>97</v>
      </c>
      <c r="C17645" t="s">
        <v>81</v>
      </c>
      <c r="D17645" t="s">
        <v>49</v>
      </c>
      <c r="E17645">
        <v>494489</v>
      </c>
    </row>
    <row r="17646" spans="1:5" hidden="1">
      <c r="A17646">
        <v>2017</v>
      </c>
      <c r="B17646" t="s">
        <v>97</v>
      </c>
      <c r="C17646" t="s">
        <v>81</v>
      </c>
      <c r="D17646" t="s">
        <v>50</v>
      </c>
      <c r="E17646">
        <v>338965</v>
      </c>
    </row>
    <row r="17647" spans="1:5" hidden="1">
      <c r="A17647">
        <v>2017</v>
      </c>
      <c r="B17647" t="s">
        <v>97</v>
      </c>
      <c r="C17647" t="s">
        <v>81</v>
      </c>
      <c r="D17647" t="s">
        <v>51</v>
      </c>
      <c r="E17647">
        <v>7677</v>
      </c>
    </row>
    <row r="17648" spans="1:5" hidden="1">
      <c r="A17648">
        <v>2017</v>
      </c>
      <c r="B17648" t="s">
        <v>97</v>
      </c>
      <c r="C17648" t="s">
        <v>81</v>
      </c>
      <c r="D17648" t="s">
        <v>52</v>
      </c>
      <c r="E17648">
        <v>147408</v>
      </c>
    </row>
    <row r="17649" spans="1:5" hidden="1">
      <c r="A17649">
        <v>2017</v>
      </c>
      <c r="B17649" t="s">
        <v>97</v>
      </c>
      <c r="C17649" t="s">
        <v>81</v>
      </c>
      <c r="D17649" t="s">
        <v>53</v>
      </c>
      <c r="E17649">
        <v>46085</v>
      </c>
    </row>
    <row r="17650" spans="1:5" hidden="1">
      <c r="A17650">
        <v>2017</v>
      </c>
      <c r="B17650" t="s">
        <v>97</v>
      </c>
      <c r="C17650" t="s">
        <v>81</v>
      </c>
      <c r="D17650" t="s">
        <v>54</v>
      </c>
      <c r="E17650">
        <v>45646</v>
      </c>
    </row>
    <row r="17651" spans="1:5" hidden="1">
      <c r="A17651">
        <v>2017</v>
      </c>
      <c r="B17651" t="s">
        <v>97</v>
      </c>
      <c r="C17651" t="s">
        <v>81</v>
      </c>
      <c r="D17651" t="s">
        <v>59</v>
      </c>
      <c r="E17651">
        <v>291533</v>
      </c>
    </row>
    <row r="17652" spans="1:5" hidden="1">
      <c r="A17652">
        <v>2017</v>
      </c>
      <c r="B17652" t="s">
        <v>97</v>
      </c>
      <c r="C17652" t="s">
        <v>81</v>
      </c>
      <c r="D17652" t="s">
        <v>60</v>
      </c>
      <c r="E17652">
        <v>182750</v>
      </c>
    </row>
    <row r="17653" spans="1:5" hidden="1">
      <c r="A17653">
        <v>2017</v>
      </c>
      <c r="B17653" t="s">
        <v>97</v>
      </c>
      <c r="C17653" t="s">
        <v>81</v>
      </c>
      <c r="D17653" t="s">
        <v>61</v>
      </c>
      <c r="E17653">
        <v>17293</v>
      </c>
    </row>
    <row r="17654" spans="1:5" hidden="1">
      <c r="A17654">
        <v>2017</v>
      </c>
      <c r="B17654" t="s">
        <v>97</v>
      </c>
      <c r="C17654" t="s">
        <v>81</v>
      </c>
      <c r="D17654" t="s">
        <v>64</v>
      </c>
      <c r="E17654">
        <v>91489</v>
      </c>
    </row>
    <row r="17655" spans="1:5" hidden="1">
      <c r="A17655">
        <v>2017</v>
      </c>
      <c r="B17655" t="s">
        <v>97</v>
      </c>
      <c r="C17655" t="s">
        <v>81</v>
      </c>
      <c r="D17655" t="s">
        <v>67</v>
      </c>
      <c r="E17655">
        <v>0</v>
      </c>
    </row>
    <row r="17656" spans="1:5" hidden="1">
      <c r="A17656">
        <v>2017</v>
      </c>
      <c r="B17656" t="s">
        <v>97</v>
      </c>
      <c r="C17656" t="s">
        <v>81</v>
      </c>
      <c r="D17656" t="s">
        <v>69</v>
      </c>
      <c r="E17656">
        <v>0</v>
      </c>
    </row>
    <row r="17657" spans="1:5" hidden="1">
      <c r="A17657">
        <v>2017</v>
      </c>
      <c r="B17657" t="s">
        <v>97</v>
      </c>
      <c r="C17657" t="s">
        <v>81</v>
      </c>
      <c r="D17657" t="s">
        <v>70</v>
      </c>
      <c r="E17657">
        <v>0</v>
      </c>
    </row>
    <row r="17658" spans="1:5" hidden="1">
      <c r="A17658">
        <v>2017</v>
      </c>
      <c r="B17658" t="s">
        <v>97</v>
      </c>
      <c r="C17658" t="s">
        <v>81</v>
      </c>
      <c r="D17658" t="s">
        <v>86</v>
      </c>
      <c r="E17658">
        <v>1668768</v>
      </c>
    </row>
    <row r="17659" spans="1:5" hidden="1">
      <c r="A17659">
        <v>2017</v>
      </c>
      <c r="B17659" t="s">
        <v>97</v>
      </c>
      <c r="C17659" t="s">
        <v>81</v>
      </c>
      <c r="D17659" t="s">
        <v>87</v>
      </c>
      <c r="E17659">
        <v>1644848</v>
      </c>
    </row>
    <row r="17660" spans="1:5" hidden="1">
      <c r="A17660">
        <v>2017</v>
      </c>
      <c r="B17660" t="s">
        <v>97</v>
      </c>
      <c r="C17660" t="s">
        <v>81</v>
      </c>
      <c r="D17660" t="s">
        <v>88</v>
      </c>
      <c r="E17660">
        <v>23920</v>
      </c>
    </row>
    <row r="17661" spans="1:5" hidden="1">
      <c r="A17661">
        <v>2017</v>
      </c>
      <c r="B17661" t="s">
        <v>97</v>
      </c>
      <c r="C17661" t="s">
        <v>81</v>
      </c>
      <c r="D17661" t="s">
        <v>77</v>
      </c>
      <c r="E17661">
        <v>90833</v>
      </c>
    </row>
    <row r="17662" spans="1:5" hidden="1">
      <c r="A17662">
        <v>2017</v>
      </c>
      <c r="B17662" t="s">
        <v>98</v>
      </c>
      <c r="C17662" t="s">
        <v>7</v>
      </c>
      <c r="D17662" t="s">
        <v>263</v>
      </c>
      <c r="E17662">
        <v>-7645</v>
      </c>
    </row>
    <row r="17663" spans="1:5" hidden="1">
      <c r="A17663">
        <v>2017</v>
      </c>
      <c r="B17663" t="s">
        <v>98</v>
      </c>
      <c r="C17663" t="s">
        <v>7</v>
      </c>
      <c r="D17663" t="s">
        <v>8</v>
      </c>
      <c r="E17663">
        <v>174324</v>
      </c>
    </row>
    <row r="17664" spans="1:5" hidden="1">
      <c r="A17664">
        <v>2017</v>
      </c>
      <c r="B17664" t="s">
        <v>98</v>
      </c>
      <c r="C17664" t="s">
        <v>7</v>
      </c>
      <c r="D17664" t="s">
        <v>9</v>
      </c>
      <c r="E17664">
        <v>343663</v>
      </c>
    </row>
    <row r="17665" spans="1:6" hidden="1">
      <c r="A17665">
        <v>2017</v>
      </c>
      <c r="B17665" t="s">
        <v>98</v>
      </c>
      <c r="C17665" t="s">
        <v>10</v>
      </c>
      <c r="D17665" t="s">
        <v>11</v>
      </c>
      <c r="E17665">
        <v>196583</v>
      </c>
    </row>
    <row r="17666" spans="1:6" hidden="1">
      <c r="A17666">
        <v>2017</v>
      </c>
      <c r="B17666" t="s">
        <v>98</v>
      </c>
      <c r="C17666" t="s">
        <v>10</v>
      </c>
      <c r="D17666" t="s">
        <v>91</v>
      </c>
      <c r="E17666">
        <v>3832821</v>
      </c>
    </row>
    <row r="17667" spans="1:6" hidden="1">
      <c r="A17667">
        <v>2017</v>
      </c>
      <c r="B17667" t="s">
        <v>98</v>
      </c>
      <c r="C17667" t="s">
        <v>10</v>
      </c>
      <c r="D17667" t="s">
        <v>92</v>
      </c>
      <c r="E17667">
        <v>2842544</v>
      </c>
    </row>
    <row r="17668" spans="1:6" hidden="1">
      <c r="A17668">
        <v>2017</v>
      </c>
      <c r="B17668" t="s">
        <v>98</v>
      </c>
      <c r="C17668" t="s">
        <v>10</v>
      </c>
      <c r="D17668" t="s">
        <v>14</v>
      </c>
      <c r="E17668">
        <v>990277</v>
      </c>
    </row>
    <row r="17669" spans="1:6" hidden="1">
      <c r="A17669">
        <v>2017</v>
      </c>
      <c r="B17669" t="s">
        <v>98</v>
      </c>
      <c r="C17669" t="s">
        <v>10</v>
      </c>
      <c r="D17669" t="s">
        <v>17</v>
      </c>
      <c r="E17669">
        <v>0</v>
      </c>
      <c r="F17669">
        <v>20</v>
      </c>
    </row>
    <row r="17670" spans="1:6" hidden="1">
      <c r="A17670">
        <v>2017</v>
      </c>
      <c r="B17670" t="s">
        <v>98</v>
      </c>
      <c r="C17670" t="s">
        <v>10</v>
      </c>
      <c r="D17670" t="s">
        <v>18</v>
      </c>
      <c r="E17670">
        <v>4420518</v>
      </c>
    </row>
    <row r="17671" spans="1:6" hidden="1">
      <c r="A17671">
        <v>2017</v>
      </c>
      <c r="B17671" t="s">
        <v>98</v>
      </c>
      <c r="C17671" t="s">
        <v>10</v>
      </c>
      <c r="D17671" t="s">
        <v>19</v>
      </c>
      <c r="E17671">
        <v>5736894</v>
      </c>
    </row>
    <row r="17672" spans="1:6" hidden="1">
      <c r="A17672">
        <v>2017</v>
      </c>
      <c r="B17672" t="s">
        <v>98</v>
      </c>
      <c r="C17672" t="s">
        <v>10</v>
      </c>
      <c r="D17672" t="s">
        <v>20</v>
      </c>
      <c r="E17672">
        <v>3561304</v>
      </c>
    </row>
    <row r="17673" spans="1:6" hidden="1">
      <c r="A17673">
        <v>2017</v>
      </c>
      <c r="B17673" t="s">
        <v>98</v>
      </c>
      <c r="C17673" t="s">
        <v>10</v>
      </c>
      <c r="D17673" t="s">
        <v>21</v>
      </c>
      <c r="E17673">
        <v>978813</v>
      </c>
    </row>
    <row r="17674" spans="1:6" hidden="1">
      <c r="A17674">
        <v>2017</v>
      </c>
      <c r="B17674" t="s">
        <v>98</v>
      </c>
      <c r="C17674" t="s">
        <v>10</v>
      </c>
      <c r="D17674" t="s">
        <v>22</v>
      </c>
      <c r="E17674">
        <v>-77645</v>
      </c>
    </row>
    <row r="17675" spans="1:6" hidden="1">
      <c r="A17675">
        <v>2017</v>
      </c>
      <c r="B17675" t="s">
        <v>98</v>
      </c>
      <c r="C17675" t="s">
        <v>23</v>
      </c>
      <c r="D17675" t="s">
        <v>24</v>
      </c>
      <c r="E17675">
        <v>2837687</v>
      </c>
    </row>
    <row r="17676" spans="1:6" hidden="1">
      <c r="A17676">
        <v>2017</v>
      </c>
      <c r="B17676" t="s">
        <v>98</v>
      </c>
      <c r="C17676" t="s">
        <v>23</v>
      </c>
      <c r="D17676" t="s">
        <v>25</v>
      </c>
      <c r="E17676">
        <v>2206030</v>
      </c>
    </row>
    <row r="17677" spans="1:6" hidden="1">
      <c r="A17677">
        <v>2017</v>
      </c>
      <c r="B17677" t="s">
        <v>98</v>
      </c>
      <c r="C17677" t="s">
        <v>23</v>
      </c>
      <c r="D17677" t="s">
        <v>26</v>
      </c>
      <c r="E17677">
        <v>631657</v>
      </c>
    </row>
    <row r="17678" spans="1:6" hidden="1">
      <c r="A17678">
        <v>2017</v>
      </c>
      <c r="B17678" t="s">
        <v>98</v>
      </c>
      <c r="C17678" t="s">
        <v>23</v>
      </c>
      <c r="D17678" t="s">
        <v>27</v>
      </c>
      <c r="E17678">
        <v>4857</v>
      </c>
    </row>
    <row r="17679" spans="1:6" hidden="1">
      <c r="A17679">
        <v>2017</v>
      </c>
      <c r="B17679" t="s">
        <v>98</v>
      </c>
      <c r="C17679" t="s">
        <v>23</v>
      </c>
      <c r="D17679" t="s">
        <v>29</v>
      </c>
      <c r="E17679">
        <v>4857</v>
      </c>
    </row>
    <row r="17680" spans="1:6" hidden="1">
      <c r="A17680">
        <v>2017</v>
      </c>
      <c r="B17680" t="s">
        <v>98</v>
      </c>
      <c r="C17680" t="s">
        <v>23</v>
      </c>
      <c r="D17680" t="s">
        <v>30</v>
      </c>
      <c r="E17680">
        <v>329898</v>
      </c>
    </row>
    <row r="17681" spans="1:5" hidden="1">
      <c r="A17681">
        <v>2017</v>
      </c>
      <c r="B17681" t="s">
        <v>98</v>
      </c>
      <c r="C17681" t="s">
        <v>23</v>
      </c>
      <c r="D17681" t="s">
        <v>31</v>
      </c>
      <c r="E17681">
        <v>51394</v>
      </c>
    </row>
    <row r="17682" spans="1:5" hidden="1">
      <c r="A17682">
        <v>2017</v>
      </c>
      <c r="B17682" t="s">
        <v>98</v>
      </c>
      <c r="C17682" t="s">
        <v>23</v>
      </c>
      <c r="D17682" t="s">
        <v>32</v>
      </c>
      <c r="E17682">
        <v>278504</v>
      </c>
    </row>
    <row r="17683" spans="1:5" hidden="1">
      <c r="A17683">
        <v>2017</v>
      </c>
      <c r="B17683" t="s">
        <v>98</v>
      </c>
      <c r="C17683" t="s">
        <v>23</v>
      </c>
      <c r="D17683" t="s">
        <v>33</v>
      </c>
      <c r="E17683">
        <v>264394</v>
      </c>
    </row>
    <row r="17684" spans="1:5" hidden="1">
      <c r="A17684">
        <v>2017</v>
      </c>
      <c r="B17684" t="s">
        <v>98</v>
      </c>
      <c r="C17684" t="s">
        <v>23</v>
      </c>
      <c r="D17684" t="s">
        <v>34</v>
      </c>
      <c r="E17684">
        <v>264394</v>
      </c>
    </row>
    <row r="17685" spans="1:5" hidden="1">
      <c r="A17685">
        <v>2017</v>
      </c>
      <c r="B17685" t="s">
        <v>98</v>
      </c>
      <c r="C17685" t="s">
        <v>23</v>
      </c>
      <c r="D17685" t="s">
        <v>35</v>
      </c>
      <c r="E17685">
        <v>296186</v>
      </c>
    </row>
    <row r="17686" spans="1:5" hidden="1">
      <c r="A17686">
        <v>2017</v>
      </c>
      <c r="B17686" t="s">
        <v>98</v>
      </c>
      <c r="C17686" t="s">
        <v>23</v>
      </c>
      <c r="D17686" t="s">
        <v>36</v>
      </c>
      <c r="E17686">
        <v>0</v>
      </c>
    </row>
    <row r="17687" spans="1:5" hidden="1">
      <c r="A17687">
        <v>2017</v>
      </c>
      <c r="B17687" t="s">
        <v>98</v>
      </c>
      <c r="C17687" t="s">
        <v>23</v>
      </c>
      <c r="D17687" t="s">
        <v>37</v>
      </c>
      <c r="E17687">
        <v>0</v>
      </c>
    </row>
    <row r="17688" spans="1:5" hidden="1">
      <c r="A17688">
        <v>2017</v>
      </c>
      <c r="B17688" t="s">
        <v>98</v>
      </c>
      <c r="C17688" t="s">
        <v>23</v>
      </c>
      <c r="D17688" t="s">
        <v>40</v>
      </c>
      <c r="E17688">
        <v>0</v>
      </c>
    </row>
    <row r="17689" spans="1:5" hidden="1">
      <c r="A17689">
        <v>2017</v>
      </c>
      <c r="B17689" t="s">
        <v>98</v>
      </c>
      <c r="C17689" t="s">
        <v>23</v>
      </c>
      <c r="D17689" t="s">
        <v>41</v>
      </c>
      <c r="E17689">
        <v>0</v>
      </c>
    </row>
    <row r="17690" spans="1:5" hidden="1">
      <c r="A17690">
        <v>2017</v>
      </c>
      <c r="B17690" t="s">
        <v>98</v>
      </c>
      <c r="C17690" t="s">
        <v>23</v>
      </c>
      <c r="D17690" t="s">
        <v>42</v>
      </c>
      <c r="E17690">
        <v>0</v>
      </c>
    </row>
    <row r="17691" spans="1:5" hidden="1">
      <c r="A17691">
        <v>2017</v>
      </c>
      <c r="B17691" t="s">
        <v>98</v>
      </c>
      <c r="C17691" t="s">
        <v>23</v>
      </c>
      <c r="D17691" t="s">
        <v>43</v>
      </c>
      <c r="E17691">
        <v>0</v>
      </c>
    </row>
    <row r="17692" spans="1:5" hidden="1">
      <c r="A17692">
        <v>2017</v>
      </c>
      <c r="B17692" t="s">
        <v>98</v>
      </c>
      <c r="C17692" t="s">
        <v>23</v>
      </c>
      <c r="D17692" t="s">
        <v>44</v>
      </c>
      <c r="E17692">
        <v>0</v>
      </c>
    </row>
    <row r="17693" spans="1:5" hidden="1">
      <c r="A17693">
        <v>2017</v>
      </c>
      <c r="B17693" t="s">
        <v>98</v>
      </c>
      <c r="C17693" t="s">
        <v>23</v>
      </c>
      <c r="D17693" t="s">
        <v>45</v>
      </c>
      <c r="E17693">
        <v>0</v>
      </c>
    </row>
    <row r="17694" spans="1:5" hidden="1">
      <c r="A17694">
        <v>2017</v>
      </c>
      <c r="B17694" t="s">
        <v>98</v>
      </c>
      <c r="C17694" t="s">
        <v>23</v>
      </c>
      <c r="D17694" t="s">
        <v>46</v>
      </c>
      <c r="E17694">
        <v>0</v>
      </c>
    </row>
    <row r="17695" spans="1:5" hidden="1">
      <c r="A17695">
        <v>2017</v>
      </c>
      <c r="B17695" t="s">
        <v>98</v>
      </c>
      <c r="C17695" t="s">
        <v>23</v>
      </c>
      <c r="D17695" t="s">
        <v>47</v>
      </c>
      <c r="E17695">
        <v>0</v>
      </c>
    </row>
    <row r="17696" spans="1:5" hidden="1">
      <c r="A17696">
        <v>2017</v>
      </c>
      <c r="B17696" t="s">
        <v>98</v>
      </c>
      <c r="C17696" t="s">
        <v>23</v>
      </c>
      <c r="D17696" t="s">
        <v>48</v>
      </c>
      <c r="E17696">
        <v>4969322</v>
      </c>
    </row>
    <row r="17697" spans="1:6" hidden="1">
      <c r="A17697">
        <v>2017</v>
      </c>
      <c r="B17697" t="s">
        <v>98</v>
      </c>
      <c r="C17697" t="s">
        <v>23</v>
      </c>
      <c r="D17697" t="s">
        <v>55</v>
      </c>
      <c r="E17697">
        <v>2793732</v>
      </c>
    </row>
    <row r="17698" spans="1:6" hidden="1">
      <c r="A17698">
        <v>2017</v>
      </c>
      <c r="B17698" t="s">
        <v>98</v>
      </c>
      <c r="C17698" t="s">
        <v>23</v>
      </c>
      <c r="D17698" t="s">
        <v>56</v>
      </c>
      <c r="E17698">
        <v>2175590</v>
      </c>
    </row>
    <row r="17699" spans="1:6" hidden="1">
      <c r="A17699">
        <v>2017</v>
      </c>
      <c r="B17699" t="s">
        <v>98</v>
      </c>
      <c r="C17699" t="s">
        <v>23</v>
      </c>
      <c r="D17699" t="s">
        <v>57</v>
      </c>
      <c r="E17699">
        <v>1854110</v>
      </c>
    </row>
    <row r="17700" spans="1:6" hidden="1">
      <c r="A17700">
        <v>2017</v>
      </c>
      <c r="B17700" t="s">
        <v>98</v>
      </c>
      <c r="C17700" t="s">
        <v>23</v>
      </c>
      <c r="D17700" t="s">
        <v>58</v>
      </c>
      <c r="E17700">
        <v>321480</v>
      </c>
    </row>
    <row r="17701" spans="1:6" hidden="1">
      <c r="A17701">
        <v>2017</v>
      </c>
      <c r="B17701" t="s">
        <v>98</v>
      </c>
      <c r="C17701" t="s">
        <v>23</v>
      </c>
      <c r="D17701" t="s">
        <v>59</v>
      </c>
      <c r="E17701">
        <v>828827</v>
      </c>
    </row>
    <row r="17702" spans="1:6" hidden="1">
      <c r="A17702">
        <v>2017</v>
      </c>
      <c r="B17702" t="s">
        <v>98</v>
      </c>
      <c r="C17702" t="s">
        <v>23</v>
      </c>
      <c r="D17702" t="s">
        <v>60</v>
      </c>
      <c r="E17702">
        <v>63</v>
      </c>
    </row>
    <row r="17703" spans="1:6" hidden="1">
      <c r="A17703">
        <v>2017</v>
      </c>
      <c r="B17703" t="s">
        <v>98</v>
      </c>
      <c r="C17703" t="s">
        <v>23</v>
      </c>
      <c r="D17703" t="s">
        <v>61</v>
      </c>
      <c r="E17703">
        <v>0</v>
      </c>
    </row>
    <row r="17704" spans="1:6" hidden="1">
      <c r="A17704">
        <v>2017</v>
      </c>
      <c r="B17704" t="s">
        <v>98</v>
      </c>
      <c r="C17704" t="s">
        <v>23</v>
      </c>
      <c r="D17704" t="s">
        <v>62</v>
      </c>
      <c r="E17704">
        <v>26759</v>
      </c>
    </row>
    <row r="17705" spans="1:6" hidden="1">
      <c r="A17705">
        <v>2017</v>
      </c>
      <c r="B17705" t="s">
        <v>98</v>
      </c>
      <c r="C17705" t="s">
        <v>23</v>
      </c>
      <c r="D17705" t="s">
        <v>63</v>
      </c>
      <c r="E17705">
        <v>0</v>
      </c>
    </row>
    <row r="17706" spans="1:6" hidden="1">
      <c r="A17706">
        <v>2017</v>
      </c>
      <c r="B17706" t="s">
        <v>98</v>
      </c>
      <c r="C17706" t="s">
        <v>23</v>
      </c>
      <c r="D17706" t="s">
        <v>64</v>
      </c>
      <c r="E17706">
        <v>617669</v>
      </c>
    </row>
    <row r="17707" spans="1:6" hidden="1">
      <c r="A17707">
        <v>2017</v>
      </c>
      <c r="B17707" t="s">
        <v>98</v>
      </c>
      <c r="C17707" t="s">
        <v>23</v>
      </c>
      <c r="D17707" t="s">
        <v>65</v>
      </c>
      <c r="E17707">
        <v>184336</v>
      </c>
    </row>
    <row r="17708" spans="1:6" hidden="1">
      <c r="A17708">
        <v>2017</v>
      </c>
      <c r="B17708" t="s">
        <v>98</v>
      </c>
      <c r="C17708" t="s">
        <v>23</v>
      </c>
      <c r="D17708" t="s">
        <v>66</v>
      </c>
      <c r="E17708">
        <v>0</v>
      </c>
      <c r="F17708">
        <v>90</v>
      </c>
    </row>
    <row r="17709" spans="1:6" hidden="1">
      <c r="A17709">
        <v>2017</v>
      </c>
      <c r="B17709" t="s">
        <v>98</v>
      </c>
      <c r="C17709" t="s">
        <v>23</v>
      </c>
      <c r="D17709" t="s">
        <v>67</v>
      </c>
      <c r="E17709">
        <v>31262</v>
      </c>
    </row>
    <row r="17710" spans="1:6" hidden="1">
      <c r="A17710">
        <v>2017</v>
      </c>
      <c r="B17710" t="s">
        <v>98</v>
      </c>
      <c r="C17710" t="s">
        <v>23</v>
      </c>
      <c r="D17710" t="s">
        <v>69</v>
      </c>
      <c r="E17710">
        <v>4126</v>
      </c>
    </row>
    <row r="17711" spans="1:6" hidden="1">
      <c r="A17711">
        <v>2017</v>
      </c>
      <c r="B17711" t="s">
        <v>98</v>
      </c>
      <c r="C17711" t="s">
        <v>23</v>
      </c>
      <c r="D17711" t="s">
        <v>70</v>
      </c>
      <c r="E17711">
        <v>27136</v>
      </c>
    </row>
    <row r="17712" spans="1:6" hidden="1">
      <c r="A17712">
        <v>2017</v>
      </c>
      <c r="B17712" t="s">
        <v>98</v>
      </c>
      <c r="C17712" t="s">
        <v>23</v>
      </c>
      <c r="D17712" t="s">
        <v>71</v>
      </c>
      <c r="E17712">
        <v>-14722</v>
      </c>
    </row>
    <row r="17713" spans="1:5" hidden="1">
      <c r="A17713">
        <v>2017</v>
      </c>
      <c r="B17713" t="s">
        <v>98</v>
      </c>
      <c r="C17713" t="s">
        <v>23</v>
      </c>
      <c r="D17713" t="s">
        <v>99</v>
      </c>
      <c r="E17713">
        <v>10292931</v>
      </c>
    </row>
    <row r="17714" spans="1:5" hidden="1">
      <c r="A17714">
        <v>2017</v>
      </c>
      <c r="B17714" t="s">
        <v>98</v>
      </c>
      <c r="C17714" t="s">
        <v>23</v>
      </c>
      <c r="D17714" t="s">
        <v>72</v>
      </c>
      <c r="E17714">
        <v>1616289</v>
      </c>
    </row>
    <row r="17715" spans="1:5" hidden="1">
      <c r="A17715">
        <v>2017</v>
      </c>
      <c r="B17715" t="s">
        <v>98</v>
      </c>
      <c r="C17715" t="s">
        <v>23</v>
      </c>
      <c r="D17715" t="s">
        <v>73</v>
      </c>
      <c r="E17715">
        <v>4758081</v>
      </c>
    </row>
    <row r="17716" spans="1:5" hidden="1">
      <c r="A17716">
        <v>2017</v>
      </c>
      <c r="B17716" t="s">
        <v>98</v>
      </c>
      <c r="C17716" t="s">
        <v>23</v>
      </c>
      <c r="D17716" t="s">
        <v>74</v>
      </c>
      <c r="E17716">
        <v>2175590</v>
      </c>
    </row>
    <row r="17717" spans="1:5" hidden="1">
      <c r="A17717">
        <v>2017</v>
      </c>
      <c r="B17717" t="s">
        <v>98</v>
      </c>
      <c r="C17717" t="s">
        <v>23</v>
      </c>
      <c r="D17717" t="s">
        <v>75</v>
      </c>
      <c r="E17717">
        <v>2582491</v>
      </c>
    </row>
    <row r="17718" spans="1:5" hidden="1">
      <c r="A17718">
        <v>2017</v>
      </c>
      <c r="B17718" t="s">
        <v>98</v>
      </c>
      <c r="C17718" t="s">
        <v>23</v>
      </c>
      <c r="D17718" t="s">
        <v>76</v>
      </c>
      <c r="E17718">
        <v>1279227</v>
      </c>
    </row>
    <row r="17719" spans="1:5" hidden="1">
      <c r="A17719">
        <v>2017</v>
      </c>
      <c r="B17719" t="s">
        <v>98</v>
      </c>
      <c r="C17719" t="s">
        <v>23</v>
      </c>
      <c r="D17719" t="s">
        <v>77</v>
      </c>
      <c r="E17719">
        <v>990277</v>
      </c>
    </row>
    <row r="17720" spans="1:5" hidden="1">
      <c r="A17720">
        <v>2017</v>
      </c>
      <c r="B17720" t="s">
        <v>98</v>
      </c>
      <c r="C17720" t="s">
        <v>23</v>
      </c>
      <c r="D17720" t="s">
        <v>78</v>
      </c>
      <c r="E17720">
        <v>1247480</v>
      </c>
    </row>
    <row r="17721" spans="1:5" hidden="1">
      <c r="A17721">
        <v>2017</v>
      </c>
      <c r="B17721" t="s">
        <v>98</v>
      </c>
      <c r="C17721" t="s">
        <v>23</v>
      </c>
      <c r="D17721" t="s">
        <v>79</v>
      </c>
      <c r="E17721">
        <v>30668</v>
      </c>
    </row>
    <row r="17722" spans="1:5" hidden="1">
      <c r="A17722">
        <v>2017</v>
      </c>
      <c r="B17722" t="s">
        <v>98</v>
      </c>
      <c r="C17722" t="s">
        <v>23</v>
      </c>
      <c r="D17722" t="s">
        <v>80</v>
      </c>
      <c r="E17722">
        <v>1079</v>
      </c>
    </row>
    <row r="17723" spans="1:5" hidden="1">
      <c r="A17723">
        <v>2017</v>
      </c>
      <c r="B17723" t="s">
        <v>98</v>
      </c>
      <c r="C17723" t="s">
        <v>81</v>
      </c>
      <c r="D17723" t="s">
        <v>27</v>
      </c>
      <c r="E17723">
        <v>3817118</v>
      </c>
    </row>
    <row r="17724" spans="1:5" hidden="1">
      <c r="A17724">
        <v>2017</v>
      </c>
      <c r="B17724" t="s">
        <v>98</v>
      </c>
      <c r="C17724" t="s">
        <v>81</v>
      </c>
      <c r="D17724" t="s">
        <v>28</v>
      </c>
      <c r="E17724">
        <v>3432669</v>
      </c>
    </row>
    <row r="17725" spans="1:5" hidden="1">
      <c r="A17725">
        <v>2017</v>
      </c>
      <c r="B17725" t="s">
        <v>98</v>
      </c>
      <c r="C17725" t="s">
        <v>81</v>
      </c>
      <c r="D17725" t="s">
        <v>82</v>
      </c>
      <c r="E17725">
        <v>2180487</v>
      </c>
    </row>
    <row r="17726" spans="1:5" hidden="1">
      <c r="A17726">
        <v>2017</v>
      </c>
      <c r="B17726" t="s">
        <v>98</v>
      </c>
      <c r="C17726" t="s">
        <v>81</v>
      </c>
      <c r="D17726" t="s">
        <v>83</v>
      </c>
      <c r="E17726">
        <v>4272</v>
      </c>
    </row>
    <row r="17727" spans="1:5" hidden="1">
      <c r="A17727">
        <v>2017</v>
      </c>
      <c r="B17727" t="s">
        <v>98</v>
      </c>
      <c r="C17727" t="s">
        <v>81</v>
      </c>
      <c r="D17727" t="s">
        <v>84</v>
      </c>
      <c r="E17727">
        <v>1247910</v>
      </c>
    </row>
    <row r="17728" spans="1:5" hidden="1">
      <c r="A17728">
        <v>2017</v>
      </c>
      <c r="B17728" t="s">
        <v>98</v>
      </c>
      <c r="C17728" t="s">
        <v>81</v>
      </c>
      <c r="D17728" t="s">
        <v>29</v>
      </c>
      <c r="E17728">
        <v>384449</v>
      </c>
    </row>
    <row r="17729" spans="1:5" hidden="1">
      <c r="A17729">
        <v>2017</v>
      </c>
      <c r="B17729" t="s">
        <v>98</v>
      </c>
      <c r="C17729" t="s">
        <v>81</v>
      </c>
      <c r="D17729" t="s">
        <v>30</v>
      </c>
      <c r="E17729">
        <v>0</v>
      </c>
    </row>
    <row r="17730" spans="1:5" hidden="1">
      <c r="A17730">
        <v>2017</v>
      </c>
      <c r="B17730" t="s">
        <v>98</v>
      </c>
      <c r="C17730" t="s">
        <v>81</v>
      </c>
      <c r="D17730" t="s">
        <v>32</v>
      </c>
      <c r="E17730">
        <v>0</v>
      </c>
    </row>
    <row r="17731" spans="1:5" hidden="1">
      <c r="A17731">
        <v>2017</v>
      </c>
      <c r="B17731" t="s">
        <v>98</v>
      </c>
      <c r="C17731" t="s">
        <v>81</v>
      </c>
      <c r="D17731" t="s">
        <v>33</v>
      </c>
      <c r="E17731">
        <v>207415</v>
      </c>
    </row>
    <row r="17732" spans="1:5" hidden="1">
      <c r="A17732">
        <v>2017</v>
      </c>
      <c r="B17732" t="s">
        <v>98</v>
      </c>
      <c r="C17732" t="s">
        <v>81</v>
      </c>
      <c r="D17732" t="s">
        <v>34</v>
      </c>
      <c r="E17732">
        <v>40054</v>
      </c>
    </row>
    <row r="17733" spans="1:5" hidden="1">
      <c r="A17733">
        <v>2017</v>
      </c>
      <c r="B17733" t="s">
        <v>98</v>
      </c>
      <c r="C17733" t="s">
        <v>81</v>
      </c>
      <c r="D17733" t="s">
        <v>35</v>
      </c>
      <c r="E17733">
        <v>25728</v>
      </c>
    </row>
    <row r="17734" spans="1:5" hidden="1">
      <c r="A17734">
        <v>2017</v>
      </c>
      <c r="B17734" t="s">
        <v>98</v>
      </c>
      <c r="C17734" t="s">
        <v>81</v>
      </c>
      <c r="D17734" t="s">
        <v>36</v>
      </c>
      <c r="E17734">
        <v>157670</v>
      </c>
    </row>
    <row r="17735" spans="1:5" hidden="1">
      <c r="A17735">
        <v>2017</v>
      </c>
      <c r="B17735" t="s">
        <v>98</v>
      </c>
      <c r="C17735" t="s">
        <v>81</v>
      </c>
      <c r="D17735" t="s">
        <v>37</v>
      </c>
      <c r="E17735">
        <v>157670</v>
      </c>
    </row>
    <row r="17736" spans="1:5" hidden="1">
      <c r="A17736">
        <v>2017</v>
      </c>
      <c r="B17736" t="s">
        <v>98</v>
      </c>
      <c r="C17736" t="s">
        <v>81</v>
      </c>
      <c r="D17736" t="s">
        <v>38</v>
      </c>
      <c r="E17736">
        <v>0</v>
      </c>
    </row>
    <row r="17737" spans="1:5" hidden="1">
      <c r="A17737">
        <v>2017</v>
      </c>
      <c r="B17737" t="s">
        <v>98</v>
      </c>
      <c r="C17737" t="s">
        <v>81</v>
      </c>
      <c r="D17737" t="s">
        <v>39</v>
      </c>
      <c r="E17737">
        <v>0</v>
      </c>
    </row>
    <row r="17738" spans="1:5" hidden="1">
      <c r="A17738">
        <v>2017</v>
      </c>
      <c r="B17738" t="s">
        <v>98</v>
      </c>
      <c r="C17738" t="s">
        <v>81</v>
      </c>
      <c r="D17738" t="s">
        <v>40</v>
      </c>
      <c r="E17738">
        <v>63</v>
      </c>
    </row>
    <row r="17739" spans="1:5" hidden="1">
      <c r="A17739">
        <v>2017</v>
      </c>
      <c r="B17739" t="s">
        <v>98</v>
      </c>
      <c r="C17739" t="s">
        <v>81</v>
      </c>
      <c r="D17739" t="s">
        <v>41</v>
      </c>
      <c r="E17739">
        <v>63</v>
      </c>
    </row>
    <row r="17740" spans="1:5" hidden="1">
      <c r="A17740">
        <v>2017</v>
      </c>
      <c r="B17740" t="s">
        <v>98</v>
      </c>
      <c r="C17740" t="s">
        <v>81</v>
      </c>
      <c r="D17740" t="s">
        <v>42</v>
      </c>
      <c r="E17740">
        <v>0</v>
      </c>
    </row>
    <row r="17741" spans="1:5" hidden="1">
      <c r="A17741">
        <v>2017</v>
      </c>
      <c r="B17741" t="s">
        <v>98</v>
      </c>
      <c r="C17741" t="s">
        <v>81</v>
      </c>
      <c r="D17741" t="s">
        <v>43</v>
      </c>
      <c r="E17741">
        <v>0</v>
      </c>
    </row>
    <row r="17742" spans="1:5" hidden="1">
      <c r="A17742">
        <v>2017</v>
      </c>
      <c r="B17742" t="s">
        <v>98</v>
      </c>
      <c r="C17742" t="s">
        <v>81</v>
      </c>
      <c r="D17742" t="s">
        <v>44</v>
      </c>
      <c r="E17742">
        <v>9628</v>
      </c>
    </row>
    <row r="17743" spans="1:5" hidden="1">
      <c r="A17743">
        <v>2017</v>
      </c>
      <c r="B17743" t="s">
        <v>98</v>
      </c>
      <c r="C17743" t="s">
        <v>81</v>
      </c>
      <c r="D17743" t="s">
        <v>45</v>
      </c>
      <c r="E17743">
        <v>2265901</v>
      </c>
    </row>
    <row r="17744" spans="1:5" hidden="1">
      <c r="A17744">
        <v>2017</v>
      </c>
      <c r="B17744" t="s">
        <v>98</v>
      </c>
      <c r="C17744" t="s">
        <v>81</v>
      </c>
      <c r="D17744" t="s">
        <v>46</v>
      </c>
      <c r="E17744">
        <v>2204488</v>
      </c>
    </row>
    <row r="17745" spans="1:6" hidden="1">
      <c r="A17745">
        <v>2017</v>
      </c>
      <c r="B17745" t="s">
        <v>98</v>
      </c>
      <c r="C17745" t="s">
        <v>81</v>
      </c>
      <c r="D17745" t="s">
        <v>47</v>
      </c>
      <c r="E17745">
        <v>61413</v>
      </c>
    </row>
    <row r="17746" spans="1:6" hidden="1">
      <c r="A17746">
        <v>2017</v>
      </c>
      <c r="B17746" t="s">
        <v>98</v>
      </c>
      <c r="C17746" t="s">
        <v>81</v>
      </c>
      <c r="D17746" t="s">
        <v>48</v>
      </c>
      <c r="E17746">
        <v>2357416</v>
      </c>
    </row>
    <row r="17747" spans="1:6" hidden="1">
      <c r="A17747">
        <v>2017</v>
      </c>
      <c r="B17747" t="s">
        <v>98</v>
      </c>
      <c r="C17747" t="s">
        <v>81</v>
      </c>
      <c r="D17747" t="s">
        <v>49</v>
      </c>
      <c r="E17747">
        <v>2357416</v>
      </c>
    </row>
    <row r="17748" spans="1:6" hidden="1">
      <c r="A17748">
        <v>2017</v>
      </c>
      <c r="B17748" t="s">
        <v>98</v>
      </c>
      <c r="C17748" t="s">
        <v>81</v>
      </c>
      <c r="D17748" t="s">
        <v>50</v>
      </c>
      <c r="E17748">
        <v>1610735</v>
      </c>
    </row>
    <row r="17749" spans="1:6" hidden="1">
      <c r="A17749">
        <v>2017</v>
      </c>
      <c r="B17749" t="s">
        <v>98</v>
      </c>
      <c r="C17749" t="s">
        <v>81</v>
      </c>
      <c r="D17749" t="s">
        <v>51</v>
      </c>
      <c r="E17749">
        <v>97875</v>
      </c>
    </row>
    <row r="17750" spans="1:6" hidden="1">
      <c r="A17750">
        <v>2017</v>
      </c>
      <c r="B17750" t="s">
        <v>98</v>
      </c>
      <c r="C17750" t="s">
        <v>81</v>
      </c>
      <c r="D17750" t="s">
        <v>52</v>
      </c>
      <c r="E17750">
        <v>648806</v>
      </c>
    </row>
    <row r="17751" spans="1:6" hidden="1">
      <c r="A17751">
        <v>2017</v>
      </c>
      <c r="B17751" t="s">
        <v>98</v>
      </c>
      <c r="C17751" t="s">
        <v>81</v>
      </c>
      <c r="D17751" t="s">
        <v>53</v>
      </c>
      <c r="E17751">
        <v>0</v>
      </c>
      <c r="F17751">
        <v>90</v>
      </c>
    </row>
    <row r="17752" spans="1:6" hidden="1">
      <c r="A17752">
        <v>2017</v>
      </c>
      <c r="B17752" t="s">
        <v>98</v>
      </c>
      <c r="C17752" t="s">
        <v>81</v>
      </c>
      <c r="D17752" t="s">
        <v>54</v>
      </c>
      <c r="E17752">
        <v>0</v>
      </c>
      <c r="F17752">
        <v>90</v>
      </c>
    </row>
    <row r="17753" spans="1:6" hidden="1">
      <c r="A17753">
        <v>2017</v>
      </c>
      <c r="B17753" t="s">
        <v>98</v>
      </c>
      <c r="C17753" t="s">
        <v>81</v>
      </c>
      <c r="D17753" t="s">
        <v>59</v>
      </c>
      <c r="E17753">
        <v>315618</v>
      </c>
    </row>
    <row r="17754" spans="1:6" hidden="1">
      <c r="A17754">
        <v>2017</v>
      </c>
      <c r="B17754" t="s">
        <v>98</v>
      </c>
      <c r="C17754" t="s">
        <v>81</v>
      </c>
      <c r="D17754" t="s">
        <v>60</v>
      </c>
      <c r="E17754">
        <v>0</v>
      </c>
    </row>
    <row r="17755" spans="1:6" hidden="1">
      <c r="A17755">
        <v>2017</v>
      </c>
      <c r="B17755" t="s">
        <v>98</v>
      </c>
      <c r="C17755" t="s">
        <v>81</v>
      </c>
      <c r="D17755" t="s">
        <v>61</v>
      </c>
      <c r="E17755">
        <v>1775</v>
      </c>
    </row>
    <row r="17756" spans="1:6" hidden="1">
      <c r="A17756">
        <v>2017</v>
      </c>
      <c r="B17756" t="s">
        <v>98</v>
      </c>
      <c r="C17756" t="s">
        <v>81</v>
      </c>
      <c r="D17756" t="s">
        <v>62</v>
      </c>
      <c r="E17756">
        <v>151346</v>
      </c>
    </row>
    <row r="17757" spans="1:6" hidden="1">
      <c r="A17757">
        <v>2017</v>
      </c>
      <c r="B17757" t="s">
        <v>98</v>
      </c>
      <c r="C17757" t="s">
        <v>81</v>
      </c>
      <c r="D17757" t="s">
        <v>64</v>
      </c>
      <c r="E17757">
        <v>162497</v>
      </c>
    </row>
    <row r="17758" spans="1:6" hidden="1">
      <c r="A17758">
        <v>2017</v>
      </c>
      <c r="B17758" t="s">
        <v>98</v>
      </c>
      <c r="C17758" t="s">
        <v>81</v>
      </c>
      <c r="D17758" t="s">
        <v>67</v>
      </c>
      <c r="E17758">
        <v>239309</v>
      </c>
    </row>
    <row r="17759" spans="1:6" hidden="1">
      <c r="A17759">
        <v>2017</v>
      </c>
      <c r="B17759" t="s">
        <v>98</v>
      </c>
      <c r="C17759" t="s">
        <v>81</v>
      </c>
      <c r="D17759" t="s">
        <v>68</v>
      </c>
      <c r="E17759">
        <v>10997</v>
      </c>
    </row>
    <row r="17760" spans="1:6" hidden="1">
      <c r="A17760">
        <v>2017</v>
      </c>
      <c r="B17760" t="s">
        <v>98</v>
      </c>
      <c r="C17760" t="s">
        <v>81</v>
      </c>
      <c r="D17760" t="s">
        <v>69</v>
      </c>
      <c r="E17760">
        <v>228312</v>
      </c>
    </row>
    <row r="17761" spans="1:6" hidden="1">
      <c r="A17761">
        <v>2017</v>
      </c>
      <c r="B17761" t="s">
        <v>98</v>
      </c>
      <c r="C17761" t="s">
        <v>81</v>
      </c>
      <c r="D17761" t="s">
        <v>70</v>
      </c>
      <c r="E17761">
        <v>0</v>
      </c>
    </row>
    <row r="17762" spans="1:6" hidden="1">
      <c r="A17762">
        <v>2017</v>
      </c>
      <c r="B17762" t="s">
        <v>98</v>
      </c>
      <c r="C17762" t="s">
        <v>81</v>
      </c>
      <c r="D17762" t="s">
        <v>100</v>
      </c>
      <c r="E17762">
        <v>10215286</v>
      </c>
    </row>
    <row r="17763" spans="1:6" hidden="1">
      <c r="A17763">
        <v>2017</v>
      </c>
      <c r="B17763" t="s">
        <v>98</v>
      </c>
      <c r="C17763" t="s">
        <v>81</v>
      </c>
      <c r="D17763" t="s">
        <v>86</v>
      </c>
      <c r="E17763">
        <v>5449110</v>
      </c>
    </row>
    <row r="17764" spans="1:6" hidden="1">
      <c r="A17764">
        <v>2017</v>
      </c>
      <c r="B17764" t="s">
        <v>98</v>
      </c>
      <c r="C17764" t="s">
        <v>81</v>
      </c>
      <c r="D17764" t="s">
        <v>87</v>
      </c>
      <c r="E17764">
        <v>771175</v>
      </c>
    </row>
    <row r="17765" spans="1:6" hidden="1">
      <c r="A17765">
        <v>2017</v>
      </c>
      <c r="B17765" t="s">
        <v>98</v>
      </c>
      <c r="C17765" t="s">
        <v>81</v>
      </c>
      <c r="D17765" t="s">
        <v>101</v>
      </c>
      <c r="E17765">
        <v>1012509</v>
      </c>
    </row>
    <row r="17766" spans="1:6" hidden="1">
      <c r="A17766">
        <v>2017</v>
      </c>
      <c r="B17766" t="s">
        <v>98</v>
      </c>
      <c r="C17766" t="s">
        <v>81</v>
      </c>
      <c r="D17766" t="s">
        <v>88</v>
      </c>
      <c r="E17766">
        <v>101241</v>
      </c>
    </row>
    <row r="17767" spans="1:6" hidden="1">
      <c r="A17767">
        <v>2017</v>
      </c>
      <c r="B17767" t="s">
        <v>98</v>
      </c>
      <c r="C17767" t="s">
        <v>81</v>
      </c>
      <c r="D17767" t="s">
        <v>89</v>
      </c>
      <c r="E17767">
        <v>4576694</v>
      </c>
    </row>
    <row r="17768" spans="1:6" hidden="1">
      <c r="A17768">
        <v>2017</v>
      </c>
      <c r="B17768" t="s">
        <v>98</v>
      </c>
      <c r="C17768" t="s">
        <v>81</v>
      </c>
      <c r="D17768" t="s">
        <v>77</v>
      </c>
      <c r="E17768">
        <v>990277</v>
      </c>
    </row>
    <row r="17769" spans="1:6" hidden="1">
      <c r="A17769">
        <v>2017</v>
      </c>
      <c r="B17769" t="s">
        <v>102</v>
      </c>
      <c r="C17769" t="s">
        <v>7</v>
      </c>
      <c r="D17769" t="s">
        <v>263</v>
      </c>
      <c r="E17769">
        <v>97787</v>
      </c>
    </row>
    <row r="17770" spans="1:6" hidden="1">
      <c r="A17770">
        <v>2017</v>
      </c>
      <c r="B17770" t="s">
        <v>102</v>
      </c>
      <c r="C17770" t="s">
        <v>7</v>
      </c>
      <c r="D17770" t="s">
        <v>8</v>
      </c>
      <c r="E17770">
        <v>0</v>
      </c>
      <c r="F17770">
        <v>20</v>
      </c>
    </row>
    <row r="17771" spans="1:6" hidden="1">
      <c r="A17771">
        <v>2017</v>
      </c>
      <c r="B17771" t="s">
        <v>102</v>
      </c>
      <c r="C17771" t="s">
        <v>7</v>
      </c>
      <c r="D17771" t="s">
        <v>9</v>
      </c>
      <c r="E17771">
        <v>0</v>
      </c>
      <c r="F17771">
        <v>20</v>
      </c>
    </row>
    <row r="17772" spans="1:6" hidden="1">
      <c r="A17772">
        <v>2017</v>
      </c>
      <c r="B17772" t="s">
        <v>102</v>
      </c>
      <c r="C17772" t="s">
        <v>10</v>
      </c>
      <c r="D17772" t="s">
        <v>11</v>
      </c>
      <c r="E17772">
        <v>119344</v>
      </c>
    </row>
    <row r="17773" spans="1:6" hidden="1">
      <c r="A17773">
        <v>2017</v>
      </c>
      <c r="B17773" t="s">
        <v>102</v>
      </c>
      <c r="C17773" t="s">
        <v>10</v>
      </c>
      <c r="D17773" t="s">
        <v>91</v>
      </c>
      <c r="E17773">
        <v>2144950</v>
      </c>
    </row>
    <row r="17774" spans="1:6" hidden="1">
      <c r="A17774">
        <v>2017</v>
      </c>
      <c r="B17774" t="s">
        <v>102</v>
      </c>
      <c r="C17774" t="s">
        <v>10</v>
      </c>
      <c r="D17774" t="s">
        <v>92</v>
      </c>
      <c r="E17774">
        <v>1418295</v>
      </c>
    </row>
    <row r="17775" spans="1:6" hidden="1">
      <c r="A17775">
        <v>2017</v>
      </c>
      <c r="B17775" t="s">
        <v>102</v>
      </c>
      <c r="C17775" t="s">
        <v>10</v>
      </c>
      <c r="D17775" t="s">
        <v>14</v>
      </c>
      <c r="E17775">
        <v>2408861</v>
      </c>
    </row>
    <row r="17776" spans="1:6" hidden="1">
      <c r="A17776">
        <v>2017</v>
      </c>
      <c r="B17776" t="s">
        <v>102</v>
      </c>
      <c r="C17776" t="s">
        <v>10</v>
      </c>
      <c r="D17776" t="s">
        <v>15</v>
      </c>
      <c r="E17776">
        <v>920945</v>
      </c>
    </row>
    <row r="17777" spans="1:6" hidden="1">
      <c r="A17777">
        <v>2017</v>
      </c>
      <c r="B17777" t="s">
        <v>102</v>
      </c>
      <c r="C17777" t="s">
        <v>10</v>
      </c>
      <c r="D17777" t="s">
        <v>16</v>
      </c>
      <c r="E17777">
        <v>1487916</v>
      </c>
    </row>
    <row r="17778" spans="1:6" hidden="1">
      <c r="A17778">
        <v>2017</v>
      </c>
      <c r="B17778" t="s">
        <v>102</v>
      </c>
      <c r="C17778" t="s">
        <v>10</v>
      </c>
      <c r="D17778" t="s">
        <v>17</v>
      </c>
      <c r="E17778">
        <v>0</v>
      </c>
      <c r="F17778">
        <v>20</v>
      </c>
    </row>
    <row r="17779" spans="1:6" hidden="1">
      <c r="A17779">
        <v>2017</v>
      </c>
      <c r="B17779" t="s">
        <v>102</v>
      </c>
      <c r="C17779" t="s">
        <v>10</v>
      </c>
      <c r="D17779" t="s">
        <v>18</v>
      </c>
      <c r="E17779">
        <v>16361327</v>
      </c>
    </row>
    <row r="17780" spans="1:6" hidden="1">
      <c r="A17780">
        <v>2017</v>
      </c>
      <c r="B17780" t="s">
        <v>102</v>
      </c>
      <c r="C17780" t="s">
        <v>10</v>
      </c>
      <c r="D17780" t="s">
        <v>19</v>
      </c>
      <c r="E17780">
        <v>15473187</v>
      </c>
    </row>
    <row r="17781" spans="1:6" hidden="1">
      <c r="A17781">
        <v>2017</v>
      </c>
      <c r="B17781" t="s">
        <v>102</v>
      </c>
      <c r="C17781" t="s">
        <v>10</v>
      </c>
      <c r="D17781" t="s">
        <v>20</v>
      </c>
      <c r="E17781">
        <v>18007232</v>
      </c>
    </row>
    <row r="17782" spans="1:6" hidden="1">
      <c r="A17782">
        <v>2017</v>
      </c>
      <c r="B17782" t="s">
        <v>102</v>
      </c>
      <c r="C17782" t="s">
        <v>10</v>
      </c>
      <c r="D17782" t="s">
        <v>21</v>
      </c>
      <c r="E17782">
        <v>845999</v>
      </c>
    </row>
    <row r="17783" spans="1:6" hidden="1">
      <c r="A17783">
        <v>2017</v>
      </c>
      <c r="B17783" t="s">
        <v>102</v>
      </c>
      <c r="C17783" t="s">
        <v>10</v>
      </c>
      <c r="D17783" t="s">
        <v>22</v>
      </c>
      <c r="E17783">
        <v>8787</v>
      </c>
    </row>
    <row r="17784" spans="1:6" hidden="1">
      <c r="A17784">
        <v>2017</v>
      </c>
      <c r="B17784" t="s">
        <v>102</v>
      </c>
      <c r="C17784" t="s">
        <v>23</v>
      </c>
      <c r="D17784" t="s">
        <v>24</v>
      </c>
      <c r="E17784">
        <v>111291</v>
      </c>
    </row>
    <row r="17785" spans="1:6" hidden="1">
      <c r="A17785">
        <v>2017</v>
      </c>
      <c r="B17785" t="s">
        <v>102</v>
      </c>
      <c r="C17785" t="s">
        <v>23</v>
      </c>
      <c r="D17785" t="s">
        <v>25</v>
      </c>
      <c r="E17785">
        <v>102607</v>
      </c>
    </row>
    <row r="17786" spans="1:6" hidden="1">
      <c r="A17786">
        <v>2017</v>
      </c>
      <c r="B17786" t="s">
        <v>102</v>
      </c>
      <c r="C17786" t="s">
        <v>23</v>
      </c>
      <c r="D17786" t="s">
        <v>26</v>
      </c>
      <c r="E17786">
        <v>8684</v>
      </c>
    </row>
    <row r="17787" spans="1:6" hidden="1">
      <c r="A17787">
        <v>2017</v>
      </c>
      <c r="B17787" t="s">
        <v>102</v>
      </c>
      <c r="C17787" t="s">
        <v>23</v>
      </c>
      <c r="D17787" t="s">
        <v>27</v>
      </c>
      <c r="E17787">
        <v>28167</v>
      </c>
    </row>
    <row r="17788" spans="1:6" hidden="1">
      <c r="A17788">
        <v>2017</v>
      </c>
      <c r="B17788" t="s">
        <v>102</v>
      </c>
      <c r="C17788" t="s">
        <v>23</v>
      </c>
      <c r="D17788" t="s">
        <v>29</v>
      </c>
      <c r="E17788">
        <v>28167</v>
      </c>
    </row>
    <row r="17789" spans="1:6" hidden="1">
      <c r="A17789">
        <v>2017</v>
      </c>
      <c r="B17789" t="s">
        <v>102</v>
      </c>
      <c r="C17789" t="s">
        <v>23</v>
      </c>
      <c r="D17789" t="s">
        <v>33</v>
      </c>
      <c r="E17789">
        <v>199112</v>
      </c>
    </row>
    <row r="17790" spans="1:6" hidden="1">
      <c r="A17790">
        <v>2017</v>
      </c>
      <c r="B17790" t="s">
        <v>102</v>
      </c>
      <c r="C17790" t="s">
        <v>23</v>
      </c>
      <c r="D17790" t="s">
        <v>34</v>
      </c>
      <c r="E17790">
        <v>179383</v>
      </c>
    </row>
    <row r="17791" spans="1:6" hidden="1">
      <c r="A17791">
        <v>2017</v>
      </c>
      <c r="B17791" t="s">
        <v>102</v>
      </c>
      <c r="C17791" t="s">
        <v>23</v>
      </c>
      <c r="D17791" t="s">
        <v>35</v>
      </c>
      <c r="E17791">
        <v>407091</v>
      </c>
    </row>
    <row r="17792" spans="1:6" hidden="1">
      <c r="A17792">
        <v>2017</v>
      </c>
      <c r="B17792" t="s">
        <v>102</v>
      </c>
      <c r="C17792" t="s">
        <v>23</v>
      </c>
      <c r="D17792" t="s">
        <v>39</v>
      </c>
      <c r="E17792">
        <v>0</v>
      </c>
    </row>
    <row r="17793" spans="1:5" hidden="1">
      <c r="A17793">
        <v>2017</v>
      </c>
      <c r="B17793" t="s">
        <v>102</v>
      </c>
      <c r="C17793" t="s">
        <v>23</v>
      </c>
      <c r="D17793" t="s">
        <v>40</v>
      </c>
      <c r="E17793">
        <v>0</v>
      </c>
    </row>
    <row r="17794" spans="1:5" hidden="1">
      <c r="A17794">
        <v>2017</v>
      </c>
      <c r="B17794" t="s">
        <v>102</v>
      </c>
      <c r="C17794" t="s">
        <v>23</v>
      </c>
      <c r="D17794" t="s">
        <v>41</v>
      </c>
      <c r="E17794">
        <v>0</v>
      </c>
    </row>
    <row r="17795" spans="1:5" hidden="1">
      <c r="A17795">
        <v>2017</v>
      </c>
      <c r="B17795" t="s">
        <v>102</v>
      </c>
      <c r="C17795" t="s">
        <v>23</v>
      </c>
      <c r="D17795" t="s">
        <v>42</v>
      </c>
      <c r="E17795">
        <v>0</v>
      </c>
    </row>
    <row r="17796" spans="1:5" hidden="1">
      <c r="A17796">
        <v>2017</v>
      </c>
      <c r="B17796" t="s">
        <v>102</v>
      </c>
      <c r="C17796" t="s">
        <v>23</v>
      </c>
      <c r="D17796" t="s">
        <v>43</v>
      </c>
      <c r="E17796">
        <v>0</v>
      </c>
    </row>
    <row r="17797" spans="1:5" hidden="1">
      <c r="A17797">
        <v>2017</v>
      </c>
      <c r="B17797" t="s">
        <v>102</v>
      </c>
      <c r="C17797" t="s">
        <v>23</v>
      </c>
      <c r="D17797" t="s">
        <v>44</v>
      </c>
      <c r="E17797">
        <v>19729</v>
      </c>
    </row>
    <row r="17798" spans="1:5" hidden="1">
      <c r="A17798">
        <v>2017</v>
      </c>
      <c r="B17798" t="s">
        <v>102</v>
      </c>
      <c r="C17798" t="s">
        <v>23</v>
      </c>
      <c r="D17798" t="s">
        <v>45</v>
      </c>
      <c r="E17798">
        <v>1774090</v>
      </c>
    </row>
    <row r="17799" spans="1:5" hidden="1">
      <c r="A17799">
        <v>2017</v>
      </c>
      <c r="B17799" t="s">
        <v>102</v>
      </c>
      <c r="C17799" t="s">
        <v>23</v>
      </c>
      <c r="D17799" t="s">
        <v>46</v>
      </c>
      <c r="E17799">
        <v>1712182</v>
      </c>
    </row>
    <row r="17800" spans="1:5" hidden="1">
      <c r="A17800">
        <v>2017</v>
      </c>
      <c r="B17800" t="s">
        <v>102</v>
      </c>
      <c r="C17800" t="s">
        <v>23</v>
      </c>
      <c r="D17800" t="s">
        <v>47</v>
      </c>
      <c r="E17800">
        <v>61908</v>
      </c>
    </row>
    <row r="17801" spans="1:5" hidden="1">
      <c r="A17801">
        <v>2017</v>
      </c>
      <c r="B17801" t="s">
        <v>102</v>
      </c>
      <c r="C17801" t="s">
        <v>23</v>
      </c>
      <c r="D17801" t="s">
        <v>48</v>
      </c>
      <c r="E17801">
        <v>2922268</v>
      </c>
    </row>
    <row r="17802" spans="1:5" hidden="1">
      <c r="A17802">
        <v>2017</v>
      </c>
      <c r="B17802" t="s">
        <v>102</v>
      </c>
      <c r="C17802" t="s">
        <v>23</v>
      </c>
      <c r="D17802" t="s">
        <v>49</v>
      </c>
      <c r="E17802">
        <v>2922044</v>
      </c>
    </row>
    <row r="17803" spans="1:5" hidden="1">
      <c r="A17803">
        <v>2017</v>
      </c>
      <c r="B17803" t="s">
        <v>102</v>
      </c>
      <c r="C17803" t="s">
        <v>23</v>
      </c>
      <c r="D17803" t="s">
        <v>50</v>
      </c>
      <c r="E17803">
        <v>1938530</v>
      </c>
    </row>
    <row r="17804" spans="1:5" hidden="1">
      <c r="A17804">
        <v>2017</v>
      </c>
      <c r="B17804" t="s">
        <v>102</v>
      </c>
      <c r="C17804" t="s">
        <v>23</v>
      </c>
      <c r="D17804" t="s">
        <v>51</v>
      </c>
      <c r="E17804">
        <v>184884</v>
      </c>
    </row>
    <row r="17805" spans="1:5" hidden="1">
      <c r="A17805">
        <v>2017</v>
      </c>
      <c r="B17805" t="s">
        <v>102</v>
      </c>
      <c r="C17805" t="s">
        <v>23</v>
      </c>
      <c r="D17805" t="s">
        <v>52</v>
      </c>
      <c r="E17805">
        <v>798191</v>
      </c>
    </row>
    <row r="17806" spans="1:5" hidden="1">
      <c r="A17806">
        <v>2017</v>
      </c>
      <c r="B17806" t="s">
        <v>102</v>
      </c>
      <c r="C17806" t="s">
        <v>23</v>
      </c>
      <c r="D17806" t="s">
        <v>53</v>
      </c>
      <c r="E17806">
        <v>46085</v>
      </c>
    </row>
    <row r="17807" spans="1:5" hidden="1">
      <c r="A17807">
        <v>2017</v>
      </c>
      <c r="B17807" t="s">
        <v>102</v>
      </c>
      <c r="C17807" t="s">
        <v>23</v>
      </c>
      <c r="D17807" t="s">
        <v>54</v>
      </c>
      <c r="E17807">
        <v>45646</v>
      </c>
    </row>
    <row r="17808" spans="1:5" hidden="1">
      <c r="A17808">
        <v>2017</v>
      </c>
      <c r="B17808" t="s">
        <v>102</v>
      </c>
      <c r="C17808" t="s">
        <v>23</v>
      </c>
      <c r="D17808" t="s">
        <v>55</v>
      </c>
      <c r="E17808">
        <v>225</v>
      </c>
    </row>
    <row r="17809" spans="1:5" hidden="1">
      <c r="A17809">
        <v>2017</v>
      </c>
      <c r="B17809" t="s">
        <v>102</v>
      </c>
      <c r="C17809" t="s">
        <v>23</v>
      </c>
      <c r="D17809" t="s">
        <v>59</v>
      </c>
      <c r="E17809">
        <v>337786</v>
      </c>
    </row>
    <row r="17810" spans="1:5" hidden="1">
      <c r="A17810">
        <v>2017</v>
      </c>
      <c r="B17810" t="s">
        <v>102</v>
      </c>
      <c r="C17810" t="s">
        <v>23</v>
      </c>
      <c r="D17810" t="s">
        <v>60</v>
      </c>
      <c r="E17810">
        <v>68065</v>
      </c>
    </row>
    <row r="17811" spans="1:5" hidden="1">
      <c r="A17811">
        <v>2017</v>
      </c>
      <c r="B17811" t="s">
        <v>102</v>
      </c>
      <c r="C17811" t="s">
        <v>23</v>
      </c>
      <c r="D17811" t="s">
        <v>64</v>
      </c>
      <c r="E17811">
        <v>269721</v>
      </c>
    </row>
    <row r="17812" spans="1:5" hidden="1">
      <c r="A17812">
        <v>2017</v>
      </c>
      <c r="B17812" t="s">
        <v>102</v>
      </c>
      <c r="C17812" t="s">
        <v>23</v>
      </c>
      <c r="D17812" t="s">
        <v>66</v>
      </c>
      <c r="E17812">
        <v>0</v>
      </c>
    </row>
    <row r="17813" spans="1:5" hidden="1">
      <c r="A17813">
        <v>2017</v>
      </c>
      <c r="B17813" t="s">
        <v>102</v>
      </c>
      <c r="C17813" t="s">
        <v>23</v>
      </c>
      <c r="D17813" t="s">
        <v>67</v>
      </c>
      <c r="E17813">
        <v>0</v>
      </c>
    </row>
    <row r="17814" spans="1:5" hidden="1">
      <c r="A17814">
        <v>2017</v>
      </c>
      <c r="B17814" t="s">
        <v>102</v>
      </c>
      <c r="C17814" t="s">
        <v>23</v>
      </c>
      <c r="D17814" t="s">
        <v>68</v>
      </c>
      <c r="E17814">
        <v>0</v>
      </c>
    </row>
    <row r="17815" spans="1:5" hidden="1">
      <c r="A17815">
        <v>2017</v>
      </c>
      <c r="B17815" t="s">
        <v>102</v>
      </c>
      <c r="C17815" t="s">
        <v>23</v>
      </c>
      <c r="D17815" t="s">
        <v>70</v>
      </c>
      <c r="E17815">
        <v>0</v>
      </c>
    </row>
    <row r="17816" spans="1:5" hidden="1">
      <c r="A17816">
        <v>2017</v>
      </c>
      <c r="B17816" t="s">
        <v>102</v>
      </c>
      <c r="C17816" t="s">
        <v>23</v>
      </c>
      <c r="D17816" t="s">
        <v>71</v>
      </c>
      <c r="E17816">
        <v>0</v>
      </c>
    </row>
    <row r="17817" spans="1:5" hidden="1">
      <c r="A17817">
        <v>2017</v>
      </c>
      <c r="B17817" t="s">
        <v>102</v>
      </c>
      <c r="C17817" t="s">
        <v>23</v>
      </c>
      <c r="D17817" t="s">
        <v>72</v>
      </c>
      <c r="E17817">
        <v>1940775</v>
      </c>
    </row>
    <row r="17818" spans="1:5" hidden="1">
      <c r="A17818">
        <v>2017</v>
      </c>
      <c r="B17818" t="s">
        <v>102</v>
      </c>
      <c r="C17818" t="s">
        <v>23</v>
      </c>
      <c r="D17818" t="s">
        <v>73</v>
      </c>
      <c r="E17818">
        <v>15104511</v>
      </c>
    </row>
    <row r="17819" spans="1:5" hidden="1">
      <c r="A17819">
        <v>2017</v>
      </c>
      <c r="B17819" t="s">
        <v>102</v>
      </c>
      <c r="C17819" t="s">
        <v>23</v>
      </c>
      <c r="D17819" t="s">
        <v>74</v>
      </c>
      <c r="E17819">
        <v>15104511</v>
      </c>
    </row>
    <row r="17820" spans="1:5" hidden="1">
      <c r="A17820">
        <v>2017</v>
      </c>
      <c r="B17820" t="s">
        <v>102</v>
      </c>
      <c r="C17820" t="s">
        <v>23</v>
      </c>
      <c r="D17820" t="s">
        <v>76</v>
      </c>
      <c r="E17820">
        <v>837212</v>
      </c>
    </row>
    <row r="17821" spans="1:5" hidden="1">
      <c r="A17821">
        <v>2017</v>
      </c>
      <c r="B17821" t="s">
        <v>102</v>
      </c>
      <c r="C17821" t="s">
        <v>23</v>
      </c>
      <c r="D17821" t="s">
        <v>77</v>
      </c>
      <c r="E17821">
        <v>726655</v>
      </c>
    </row>
    <row r="17822" spans="1:5" hidden="1">
      <c r="A17822">
        <v>2017</v>
      </c>
      <c r="B17822" t="s">
        <v>102</v>
      </c>
      <c r="C17822" t="s">
        <v>23</v>
      </c>
      <c r="D17822" t="s">
        <v>78</v>
      </c>
      <c r="E17822">
        <v>813737</v>
      </c>
    </row>
    <row r="17823" spans="1:5" hidden="1">
      <c r="A17823">
        <v>2017</v>
      </c>
      <c r="B17823" t="s">
        <v>102</v>
      </c>
      <c r="C17823" t="s">
        <v>23</v>
      </c>
      <c r="D17823" t="s">
        <v>79</v>
      </c>
      <c r="E17823">
        <v>20996</v>
      </c>
    </row>
    <row r="17824" spans="1:5" hidden="1">
      <c r="A17824">
        <v>2017</v>
      </c>
      <c r="B17824" t="s">
        <v>102</v>
      </c>
      <c r="C17824" t="s">
        <v>23</v>
      </c>
      <c r="D17824" t="s">
        <v>80</v>
      </c>
      <c r="E17824">
        <v>2480</v>
      </c>
    </row>
    <row r="17825" spans="1:5" hidden="1">
      <c r="A17825">
        <v>2017</v>
      </c>
      <c r="B17825" t="s">
        <v>102</v>
      </c>
      <c r="C17825" t="s">
        <v>81</v>
      </c>
      <c r="D17825" t="s">
        <v>24</v>
      </c>
      <c r="E17825">
        <v>12984726</v>
      </c>
    </row>
    <row r="17826" spans="1:5" hidden="1">
      <c r="A17826">
        <v>2017</v>
      </c>
      <c r="B17826" t="s">
        <v>102</v>
      </c>
      <c r="C17826" t="s">
        <v>81</v>
      </c>
      <c r="D17826" t="s">
        <v>25</v>
      </c>
      <c r="E17826">
        <v>10861313</v>
      </c>
    </row>
    <row r="17827" spans="1:5" hidden="1">
      <c r="A17827">
        <v>2017</v>
      </c>
      <c r="B17827" t="s">
        <v>102</v>
      </c>
      <c r="C17827" t="s">
        <v>81</v>
      </c>
      <c r="D17827" t="s">
        <v>26</v>
      </c>
      <c r="E17827">
        <v>2123413</v>
      </c>
    </row>
    <row r="17828" spans="1:5" hidden="1">
      <c r="A17828">
        <v>2017</v>
      </c>
      <c r="B17828" t="s">
        <v>102</v>
      </c>
      <c r="C17828" t="s">
        <v>81</v>
      </c>
      <c r="D17828" t="s">
        <v>30</v>
      </c>
      <c r="E17828">
        <v>403369</v>
      </c>
    </row>
    <row r="17829" spans="1:5" hidden="1">
      <c r="A17829">
        <v>2017</v>
      </c>
      <c r="B17829" t="s">
        <v>102</v>
      </c>
      <c r="C17829" t="s">
        <v>81</v>
      </c>
      <c r="D17829" t="s">
        <v>32</v>
      </c>
      <c r="E17829">
        <v>403369</v>
      </c>
    </row>
    <row r="17830" spans="1:5" hidden="1">
      <c r="A17830">
        <v>2017</v>
      </c>
      <c r="B17830" t="s">
        <v>102</v>
      </c>
      <c r="C17830" t="s">
        <v>81</v>
      </c>
      <c r="D17830" t="s">
        <v>33</v>
      </c>
      <c r="E17830">
        <v>1166852</v>
      </c>
    </row>
    <row r="17831" spans="1:5" hidden="1">
      <c r="A17831">
        <v>2017</v>
      </c>
      <c r="B17831" t="s">
        <v>102</v>
      </c>
      <c r="C17831" t="s">
        <v>81</v>
      </c>
      <c r="D17831" t="s">
        <v>34</v>
      </c>
      <c r="E17831">
        <v>85613</v>
      </c>
    </row>
    <row r="17832" spans="1:5" hidden="1">
      <c r="A17832">
        <v>2017</v>
      </c>
      <c r="B17832" t="s">
        <v>102</v>
      </c>
      <c r="C17832" t="s">
        <v>81</v>
      </c>
      <c r="D17832" t="s">
        <v>35</v>
      </c>
      <c r="E17832">
        <v>23405</v>
      </c>
    </row>
    <row r="17833" spans="1:5" hidden="1">
      <c r="A17833">
        <v>2017</v>
      </c>
      <c r="B17833" t="s">
        <v>102</v>
      </c>
      <c r="C17833" t="s">
        <v>81</v>
      </c>
      <c r="D17833" t="s">
        <v>36</v>
      </c>
      <c r="E17833">
        <v>980062</v>
      </c>
    </row>
    <row r="17834" spans="1:5" hidden="1">
      <c r="A17834">
        <v>2017</v>
      </c>
      <c r="B17834" t="s">
        <v>102</v>
      </c>
      <c r="C17834" t="s">
        <v>81</v>
      </c>
      <c r="D17834" t="s">
        <v>37</v>
      </c>
      <c r="E17834">
        <v>244118</v>
      </c>
    </row>
    <row r="17835" spans="1:5" hidden="1">
      <c r="A17835">
        <v>2017</v>
      </c>
      <c r="B17835" t="s">
        <v>102</v>
      </c>
      <c r="C17835" t="s">
        <v>81</v>
      </c>
      <c r="D17835" t="s">
        <v>38</v>
      </c>
      <c r="E17835">
        <v>735944</v>
      </c>
    </row>
    <row r="17836" spans="1:5" hidden="1">
      <c r="A17836">
        <v>2017</v>
      </c>
      <c r="B17836" t="s">
        <v>102</v>
      </c>
      <c r="C17836" t="s">
        <v>81</v>
      </c>
      <c r="D17836" t="s">
        <v>39</v>
      </c>
      <c r="E17836">
        <v>0</v>
      </c>
    </row>
    <row r="17837" spans="1:5" hidden="1">
      <c r="A17837">
        <v>2017</v>
      </c>
      <c r="B17837" t="s">
        <v>102</v>
      </c>
      <c r="C17837" t="s">
        <v>81</v>
      </c>
      <c r="D17837" t="s">
        <v>40</v>
      </c>
      <c r="E17837">
        <v>48994</v>
      </c>
    </row>
    <row r="17838" spans="1:5" hidden="1">
      <c r="A17838">
        <v>2017</v>
      </c>
      <c r="B17838" t="s">
        <v>102</v>
      </c>
      <c r="C17838" t="s">
        <v>81</v>
      </c>
      <c r="D17838" t="s">
        <v>41</v>
      </c>
      <c r="E17838">
        <v>1778</v>
      </c>
    </row>
    <row r="17839" spans="1:5" hidden="1">
      <c r="A17839">
        <v>2017</v>
      </c>
      <c r="B17839" t="s">
        <v>102</v>
      </c>
      <c r="C17839" t="s">
        <v>81</v>
      </c>
      <c r="D17839" t="s">
        <v>42</v>
      </c>
      <c r="E17839">
        <v>46085</v>
      </c>
    </row>
    <row r="17840" spans="1:5" hidden="1">
      <c r="A17840">
        <v>2017</v>
      </c>
      <c r="B17840" t="s">
        <v>102</v>
      </c>
      <c r="C17840" t="s">
        <v>81</v>
      </c>
      <c r="D17840" t="s">
        <v>43</v>
      </c>
      <c r="E17840">
        <v>1131</v>
      </c>
    </row>
    <row r="17841" spans="1:5" hidden="1">
      <c r="A17841">
        <v>2017</v>
      </c>
      <c r="B17841" t="s">
        <v>102</v>
      </c>
      <c r="C17841" t="s">
        <v>81</v>
      </c>
      <c r="D17841" t="s">
        <v>44</v>
      </c>
      <c r="E17841">
        <v>52183</v>
      </c>
    </row>
    <row r="17842" spans="1:5" hidden="1">
      <c r="A17842">
        <v>2017</v>
      </c>
      <c r="B17842" t="s">
        <v>102</v>
      </c>
      <c r="C17842" t="s">
        <v>81</v>
      </c>
      <c r="D17842" t="s">
        <v>48</v>
      </c>
      <c r="E17842">
        <v>5511079</v>
      </c>
    </row>
    <row r="17843" spans="1:5" hidden="1">
      <c r="A17843">
        <v>2017</v>
      </c>
      <c r="B17843" t="s">
        <v>102</v>
      </c>
      <c r="C17843" t="s">
        <v>81</v>
      </c>
      <c r="D17843" t="s">
        <v>49</v>
      </c>
      <c r="E17843">
        <v>225</v>
      </c>
    </row>
    <row r="17844" spans="1:5" hidden="1">
      <c r="A17844">
        <v>2017</v>
      </c>
      <c r="B17844" t="s">
        <v>102</v>
      </c>
      <c r="C17844" t="s">
        <v>81</v>
      </c>
      <c r="D17844" t="s">
        <v>50</v>
      </c>
      <c r="E17844">
        <v>0</v>
      </c>
    </row>
    <row r="17845" spans="1:5" hidden="1">
      <c r="A17845">
        <v>2017</v>
      </c>
      <c r="B17845" t="s">
        <v>102</v>
      </c>
      <c r="C17845" t="s">
        <v>81</v>
      </c>
      <c r="D17845" t="s">
        <v>51</v>
      </c>
      <c r="E17845">
        <v>225</v>
      </c>
    </row>
    <row r="17846" spans="1:5" hidden="1">
      <c r="A17846">
        <v>2017</v>
      </c>
      <c r="B17846" t="s">
        <v>102</v>
      </c>
      <c r="C17846" t="s">
        <v>81</v>
      </c>
      <c r="D17846" t="s">
        <v>52</v>
      </c>
      <c r="E17846">
        <v>0</v>
      </c>
    </row>
    <row r="17847" spans="1:5" hidden="1">
      <c r="A17847">
        <v>2017</v>
      </c>
      <c r="B17847" t="s">
        <v>102</v>
      </c>
      <c r="C17847" t="s">
        <v>81</v>
      </c>
      <c r="D17847" t="s">
        <v>53</v>
      </c>
      <c r="E17847">
        <v>0</v>
      </c>
    </row>
    <row r="17848" spans="1:5" hidden="1">
      <c r="A17848">
        <v>2017</v>
      </c>
      <c r="B17848" t="s">
        <v>102</v>
      </c>
      <c r="C17848" t="s">
        <v>81</v>
      </c>
      <c r="D17848" t="s">
        <v>54</v>
      </c>
      <c r="E17848">
        <v>0</v>
      </c>
    </row>
    <row r="17849" spans="1:5" hidden="1">
      <c r="A17849">
        <v>2017</v>
      </c>
      <c r="B17849" t="s">
        <v>102</v>
      </c>
      <c r="C17849" t="s">
        <v>81</v>
      </c>
      <c r="D17849" t="s">
        <v>55</v>
      </c>
      <c r="E17849">
        <v>2976810</v>
      </c>
    </row>
    <row r="17850" spans="1:5" hidden="1">
      <c r="A17850">
        <v>2017</v>
      </c>
      <c r="B17850" t="s">
        <v>102</v>
      </c>
      <c r="C17850" t="s">
        <v>81</v>
      </c>
      <c r="D17850" t="s">
        <v>56</v>
      </c>
      <c r="E17850">
        <v>2534044</v>
      </c>
    </row>
    <row r="17851" spans="1:5" hidden="1">
      <c r="A17851">
        <v>2017</v>
      </c>
      <c r="B17851" t="s">
        <v>102</v>
      </c>
      <c r="C17851" t="s">
        <v>81</v>
      </c>
      <c r="D17851" t="s">
        <v>57</v>
      </c>
      <c r="E17851">
        <v>2098999</v>
      </c>
    </row>
    <row r="17852" spans="1:5" hidden="1">
      <c r="A17852">
        <v>2017</v>
      </c>
      <c r="B17852" t="s">
        <v>102</v>
      </c>
      <c r="C17852" t="s">
        <v>81</v>
      </c>
      <c r="D17852" t="s">
        <v>58</v>
      </c>
      <c r="E17852">
        <v>435045</v>
      </c>
    </row>
    <row r="17853" spans="1:5" hidden="1">
      <c r="A17853">
        <v>2017</v>
      </c>
      <c r="B17853" t="s">
        <v>102</v>
      </c>
      <c r="C17853" t="s">
        <v>81</v>
      </c>
      <c r="D17853" t="s">
        <v>59</v>
      </c>
      <c r="E17853">
        <v>1168971</v>
      </c>
    </row>
    <row r="17854" spans="1:5" hidden="1">
      <c r="A17854">
        <v>2017</v>
      </c>
      <c r="B17854" t="s">
        <v>102</v>
      </c>
      <c r="C17854" t="s">
        <v>81</v>
      </c>
      <c r="D17854" t="s">
        <v>61</v>
      </c>
      <c r="E17854">
        <v>94557</v>
      </c>
    </row>
    <row r="17855" spans="1:5" hidden="1">
      <c r="A17855">
        <v>2017</v>
      </c>
      <c r="B17855" t="s">
        <v>102</v>
      </c>
      <c r="C17855" t="s">
        <v>81</v>
      </c>
      <c r="D17855" t="s">
        <v>64</v>
      </c>
      <c r="E17855">
        <v>1074413</v>
      </c>
    </row>
    <row r="17856" spans="1:5" hidden="1">
      <c r="A17856">
        <v>2017</v>
      </c>
      <c r="B17856" t="s">
        <v>102</v>
      </c>
      <c r="C17856" t="s">
        <v>81</v>
      </c>
      <c r="D17856" t="s">
        <v>66</v>
      </c>
      <c r="E17856">
        <v>477323</v>
      </c>
    </row>
    <row r="17857" spans="1:6" hidden="1">
      <c r="A17857">
        <v>2017</v>
      </c>
      <c r="B17857" t="s">
        <v>102</v>
      </c>
      <c r="C17857" t="s">
        <v>81</v>
      </c>
      <c r="D17857" t="s">
        <v>67</v>
      </c>
      <c r="E17857">
        <v>0</v>
      </c>
    </row>
    <row r="17858" spans="1:6" hidden="1">
      <c r="A17858">
        <v>2017</v>
      </c>
      <c r="B17858" t="s">
        <v>102</v>
      </c>
      <c r="C17858" t="s">
        <v>81</v>
      </c>
      <c r="D17858" t="s">
        <v>69</v>
      </c>
      <c r="E17858">
        <v>0</v>
      </c>
    </row>
    <row r="17859" spans="1:6" hidden="1">
      <c r="A17859">
        <v>2017</v>
      </c>
      <c r="B17859" t="s">
        <v>102</v>
      </c>
      <c r="C17859" t="s">
        <v>81</v>
      </c>
      <c r="D17859" t="s">
        <v>70</v>
      </c>
      <c r="E17859">
        <v>0</v>
      </c>
    </row>
    <row r="17860" spans="1:6" hidden="1">
      <c r="A17860">
        <v>2017</v>
      </c>
      <c r="B17860" t="s">
        <v>102</v>
      </c>
      <c r="C17860" t="s">
        <v>81</v>
      </c>
      <c r="D17860" t="s">
        <v>86</v>
      </c>
      <c r="E17860">
        <v>4085725</v>
      </c>
    </row>
    <row r="17861" spans="1:6" hidden="1">
      <c r="A17861">
        <v>2017</v>
      </c>
      <c r="B17861" t="s">
        <v>102</v>
      </c>
      <c r="C17861" t="s">
        <v>81</v>
      </c>
      <c r="D17861" t="s">
        <v>87</v>
      </c>
      <c r="E17861">
        <v>2302275</v>
      </c>
    </row>
    <row r="17862" spans="1:6" hidden="1">
      <c r="A17862">
        <v>2017</v>
      </c>
      <c r="B17862" t="s">
        <v>102</v>
      </c>
      <c r="C17862" t="s">
        <v>81</v>
      </c>
      <c r="D17862" t="s">
        <v>88</v>
      </c>
      <c r="E17862">
        <v>1783450</v>
      </c>
    </row>
    <row r="17863" spans="1:6" hidden="1">
      <c r="A17863">
        <v>2017</v>
      </c>
      <c r="B17863" t="s">
        <v>102</v>
      </c>
      <c r="C17863" t="s">
        <v>81</v>
      </c>
      <c r="D17863" t="s">
        <v>77</v>
      </c>
      <c r="E17863">
        <v>726655</v>
      </c>
    </row>
    <row r="17864" spans="1:6" hidden="1">
      <c r="A17864">
        <v>2017</v>
      </c>
      <c r="B17864" t="s">
        <v>103</v>
      </c>
      <c r="C17864" t="s">
        <v>7</v>
      </c>
      <c r="D17864" t="s">
        <v>263</v>
      </c>
      <c r="E17864">
        <v>125265</v>
      </c>
    </row>
    <row r="17865" spans="1:6" hidden="1">
      <c r="A17865">
        <v>2017</v>
      </c>
      <c r="B17865" t="s">
        <v>103</v>
      </c>
      <c r="C17865" t="s">
        <v>7</v>
      </c>
      <c r="D17865" t="s">
        <v>8</v>
      </c>
      <c r="E17865">
        <v>0</v>
      </c>
      <c r="F17865">
        <v>20</v>
      </c>
    </row>
    <row r="17866" spans="1:6" hidden="1">
      <c r="A17866">
        <v>2017</v>
      </c>
      <c r="B17866" t="s">
        <v>103</v>
      </c>
      <c r="C17866" t="s">
        <v>7</v>
      </c>
      <c r="D17866" t="s">
        <v>9</v>
      </c>
      <c r="E17866">
        <v>0</v>
      </c>
      <c r="F17866">
        <v>20</v>
      </c>
    </row>
    <row r="17867" spans="1:6" hidden="1">
      <c r="A17867">
        <v>2017</v>
      </c>
      <c r="B17867" t="s">
        <v>103</v>
      </c>
      <c r="C17867" t="s">
        <v>10</v>
      </c>
      <c r="D17867" t="s">
        <v>11</v>
      </c>
      <c r="E17867">
        <v>174021</v>
      </c>
    </row>
    <row r="17868" spans="1:6" hidden="1">
      <c r="A17868">
        <v>2017</v>
      </c>
      <c r="B17868" t="s">
        <v>103</v>
      </c>
      <c r="C17868" t="s">
        <v>10</v>
      </c>
      <c r="D17868" t="s">
        <v>91</v>
      </c>
      <c r="E17868">
        <v>2256896</v>
      </c>
    </row>
    <row r="17869" spans="1:6" hidden="1">
      <c r="A17869">
        <v>2017</v>
      </c>
      <c r="B17869" t="s">
        <v>103</v>
      </c>
      <c r="C17869" t="s">
        <v>10</v>
      </c>
      <c r="D17869" t="s">
        <v>92</v>
      </c>
      <c r="E17869">
        <v>1505168</v>
      </c>
    </row>
    <row r="17870" spans="1:6" hidden="1">
      <c r="A17870">
        <v>2017</v>
      </c>
      <c r="B17870" t="s">
        <v>103</v>
      </c>
      <c r="C17870" t="s">
        <v>10</v>
      </c>
      <c r="D17870" t="s">
        <v>14</v>
      </c>
      <c r="E17870">
        <v>2433934</v>
      </c>
    </row>
    <row r="17871" spans="1:6" hidden="1">
      <c r="A17871">
        <v>2017</v>
      </c>
      <c r="B17871" t="s">
        <v>103</v>
      </c>
      <c r="C17871" t="s">
        <v>10</v>
      </c>
      <c r="D17871" t="s">
        <v>15</v>
      </c>
      <c r="E17871">
        <v>946018</v>
      </c>
    </row>
    <row r="17872" spans="1:6" hidden="1">
      <c r="A17872">
        <v>2017</v>
      </c>
      <c r="B17872" t="s">
        <v>103</v>
      </c>
      <c r="C17872" t="s">
        <v>10</v>
      </c>
      <c r="D17872" t="s">
        <v>16</v>
      </c>
      <c r="E17872">
        <v>1487916</v>
      </c>
    </row>
    <row r="17873" spans="1:6" hidden="1">
      <c r="A17873">
        <v>2017</v>
      </c>
      <c r="B17873" t="s">
        <v>103</v>
      </c>
      <c r="C17873" t="s">
        <v>10</v>
      </c>
      <c r="D17873" t="s">
        <v>17</v>
      </c>
      <c r="E17873">
        <v>0</v>
      </c>
      <c r="F17873">
        <v>20</v>
      </c>
    </row>
    <row r="17874" spans="1:6" hidden="1">
      <c r="A17874">
        <v>2017</v>
      </c>
      <c r="B17874" t="s">
        <v>103</v>
      </c>
      <c r="C17874" t="s">
        <v>10</v>
      </c>
      <c r="D17874" t="s">
        <v>18</v>
      </c>
      <c r="E17874">
        <v>16386959</v>
      </c>
    </row>
    <row r="17875" spans="1:6" hidden="1">
      <c r="A17875">
        <v>2017</v>
      </c>
      <c r="B17875" t="s">
        <v>103</v>
      </c>
      <c r="C17875" t="s">
        <v>10</v>
      </c>
      <c r="D17875" t="s">
        <v>19</v>
      </c>
      <c r="E17875">
        <v>15909204</v>
      </c>
    </row>
    <row r="17876" spans="1:6" hidden="1">
      <c r="A17876">
        <v>2017</v>
      </c>
      <c r="B17876" t="s">
        <v>103</v>
      </c>
      <c r="C17876" t="s">
        <v>10</v>
      </c>
      <c r="D17876" t="s">
        <v>20</v>
      </c>
      <c r="E17876">
        <v>18084794</v>
      </c>
    </row>
    <row r="17877" spans="1:6" hidden="1">
      <c r="A17877">
        <v>2017</v>
      </c>
      <c r="B17877" t="s">
        <v>103</v>
      </c>
      <c r="C17877" t="s">
        <v>10</v>
      </c>
      <c r="D17877" t="s">
        <v>21</v>
      </c>
      <c r="E17877">
        <v>923561</v>
      </c>
    </row>
    <row r="17878" spans="1:6" hidden="1">
      <c r="A17878">
        <v>2017</v>
      </c>
      <c r="B17878" t="s">
        <v>103</v>
      </c>
      <c r="C17878" t="s">
        <v>10</v>
      </c>
      <c r="D17878" t="s">
        <v>22</v>
      </c>
      <c r="E17878">
        <v>67265</v>
      </c>
    </row>
    <row r="17879" spans="1:6" hidden="1">
      <c r="A17879">
        <v>2017</v>
      </c>
      <c r="B17879" t="s">
        <v>103</v>
      </c>
      <c r="C17879" t="s">
        <v>23</v>
      </c>
      <c r="D17879" t="s">
        <v>24</v>
      </c>
      <c r="E17879">
        <v>192386</v>
      </c>
    </row>
    <row r="17880" spans="1:6" hidden="1">
      <c r="A17880">
        <v>2017</v>
      </c>
      <c r="B17880" t="s">
        <v>103</v>
      </c>
      <c r="C17880" t="s">
        <v>23</v>
      </c>
      <c r="D17880" t="s">
        <v>25</v>
      </c>
      <c r="E17880">
        <v>168486</v>
      </c>
    </row>
    <row r="17881" spans="1:6" hidden="1">
      <c r="A17881">
        <v>2017</v>
      </c>
      <c r="B17881" t="s">
        <v>103</v>
      </c>
      <c r="C17881" t="s">
        <v>23</v>
      </c>
      <c r="D17881" t="s">
        <v>26</v>
      </c>
      <c r="E17881">
        <v>23900</v>
      </c>
    </row>
    <row r="17882" spans="1:6" hidden="1">
      <c r="A17882">
        <v>2017</v>
      </c>
      <c r="B17882" t="s">
        <v>103</v>
      </c>
      <c r="C17882" t="s">
        <v>23</v>
      </c>
      <c r="D17882" t="s">
        <v>27</v>
      </c>
      <c r="E17882">
        <v>33944</v>
      </c>
    </row>
    <row r="17883" spans="1:6" hidden="1">
      <c r="A17883">
        <v>2017</v>
      </c>
      <c r="B17883" t="s">
        <v>103</v>
      </c>
      <c r="C17883" t="s">
        <v>23</v>
      </c>
      <c r="D17883" t="s">
        <v>29</v>
      </c>
      <c r="E17883">
        <v>33944</v>
      </c>
    </row>
    <row r="17884" spans="1:6" hidden="1">
      <c r="A17884">
        <v>2017</v>
      </c>
      <c r="B17884" t="s">
        <v>103</v>
      </c>
      <c r="C17884" t="s">
        <v>23</v>
      </c>
      <c r="D17884" t="s">
        <v>33</v>
      </c>
      <c r="E17884">
        <v>201500</v>
      </c>
    </row>
    <row r="17885" spans="1:6" hidden="1">
      <c r="A17885">
        <v>2017</v>
      </c>
      <c r="B17885" t="s">
        <v>103</v>
      </c>
      <c r="C17885" t="s">
        <v>23</v>
      </c>
      <c r="D17885" t="s">
        <v>34</v>
      </c>
      <c r="E17885">
        <v>181771</v>
      </c>
    </row>
    <row r="17886" spans="1:6" hidden="1">
      <c r="A17886">
        <v>2017</v>
      </c>
      <c r="B17886" t="s">
        <v>103</v>
      </c>
      <c r="C17886" t="s">
        <v>23</v>
      </c>
      <c r="D17886" t="s">
        <v>35</v>
      </c>
      <c r="E17886">
        <v>410752</v>
      </c>
    </row>
    <row r="17887" spans="1:6" hidden="1">
      <c r="A17887">
        <v>2017</v>
      </c>
      <c r="B17887" t="s">
        <v>103</v>
      </c>
      <c r="C17887" t="s">
        <v>23</v>
      </c>
      <c r="D17887" t="s">
        <v>39</v>
      </c>
      <c r="E17887">
        <v>0</v>
      </c>
    </row>
    <row r="17888" spans="1:6" hidden="1">
      <c r="A17888">
        <v>2017</v>
      </c>
      <c r="B17888" t="s">
        <v>103</v>
      </c>
      <c r="C17888" t="s">
        <v>23</v>
      </c>
      <c r="D17888" t="s">
        <v>40</v>
      </c>
      <c r="E17888">
        <v>0</v>
      </c>
    </row>
    <row r="17889" spans="1:5" hidden="1">
      <c r="A17889">
        <v>2017</v>
      </c>
      <c r="B17889" t="s">
        <v>103</v>
      </c>
      <c r="C17889" t="s">
        <v>23</v>
      </c>
      <c r="D17889" t="s">
        <v>41</v>
      </c>
      <c r="E17889">
        <v>0</v>
      </c>
    </row>
    <row r="17890" spans="1:5" hidden="1">
      <c r="A17890">
        <v>2017</v>
      </c>
      <c r="B17890" t="s">
        <v>103</v>
      </c>
      <c r="C17890" t="s">
        <v>23</v>
      </c>
      <c r="D17890" t="s">
        <v>42</v>
      </c>
      <c r="E17890">
        <v>0</v>
      </c>
    </row>
    <row r="17891" spans="1:5" hidden="1">
      <c r="A17891">
        <v>2017</v>
      </c>
      <c r="B17891" t="s">
        <v>103</v>
      </c>
      <c r="C17891" t="s">
        <v>23</v>
      </c>
      <c r="D17891" t="s">
        <v>43</v>
      </c>
      <c r="E17891">
        <v>0</v>
      </c>
    </row>
    <row r="17892" spans="1:5" hidden="1">
      <c r="A17892">
        <v>2017</v>
      </c>
      <c r="B17892" t="s">
        <v>103</v>
      </c>
      <c r="C17892" t="s">
        <v>23</v>
      </c>
      <c r="D17892" t="s">
        <v>44</v>
      </c>
      <c r="E17892">
        <v>19729</v>
      </c>
    </row>
    <row r="17893" spans="1:5" hidden="1">
      <c r="A17893">
        <v>2017</v>
      </c>
      <c r="B17893" t="s">
        <v>103</v>
      </c>
      <c r="C17893" t="s">
        <v>23</v>
      </c>
      <c r="D17893" t="s">
        <v>45</v>
      </c>
      <c r="E17893">
        <v>1774090</v>
      </c>
    </row>
    <row r="17894" spans="1:5" hidden="1">
      <c r="A17894">
        <v>2017</v>
      </c>
      <c r="B17894" t="s">
        <v>103</v>
      </c>
      <c r="C17894" t="s">
        <v>23</v>
      </c>
      <c r="D17894" t="s">
        <v>46</v>
      </c>
      <c r="E17894">
        <v>1712182</v>
      </c>
    </row>
    <row r="17895" spans="1:5" hidden="1">
      <c r="A17895">
        <v>2017</v>
      </c>
      <c r="B17895" t="s">
        <v>103</v>
      </c>
      <c r="C17895" t="s">
        <v>23</v>
      </c>
      <c r="D17895" t="s">
        <v>47</v>
      </c>
      <c r="E17895">
        <v>61908</v>
      </c>
    </row>
    <row r="17896" spans="1:5" hidden="1">
      <c r="A17896">
        <v>2017</v>
      </c>
      <c r="B17896" t="s">
        <v>103</v>
      </c>
      <c r="C17896" t="s">
        <v>23</v>
      </c>
      <c r="D17896" t="s">
        <v>48</v>
      </c>
      <c r="E17896">
        <v>3281511</v>
      </c>
    </row>
    <row r="17897" spans="1:5" hidden="1">
      <c r="A17897">
        <v>2017</v>
      </c>
      <c r="B17897" t="s">
        <v>103</v>
      </c>
      <c r="C17897" t="s">
        <v>23</v>
      </c>
      <c r="D17897" t="s">
        <v>49</v>
      </c>
      <c r="E17897">
        <v>2922044</v>
      </c>
    </row>
    <row r="17898" spans="1:5" hidden="1">
      <c r="A17898">
        <v>2017</v>
      </c>
      <c r="B17898" t="s">
        <v>103</v>
      </c>
      <c r="C17898" t="s">
        <v>23</v>
      </c>
      <c r="D17898" t="s">
        <v>50</v>
      </c>
      <c r="E17898">
        <v>1938530</v>
      </c>
    </row>
    <row r="17899" spans="1:5" hidden="1">
      <c r="A17899">
        <v>2017</v>
      </c>
      <c r="B17899" t="s">
        <v>103</v>
      </c>
      <c r="C17899" t="s">
        <v>23</v>
      </c>
      <c r="D17899" t="s">
        <v>51</v>
      </c>
      <c r="E17899">
        <v>184884</v>
      </c>
    </row>
    <row r="17900" spans="1:5" hidden="1">
      <c r="A17900">
        <v>2017</v>
      </c>
      <c r="B17900" t="s">
        <v>103</v>
      </c>
      <c r="C17900" t="s">
        <v>23</v>
      </c>
      <c r="D17900" t="s">
        <v>52</v>
      </c>
      <c r="E17900">
        <v>798191</v>
      </c>
    </row>
    <row r="17901" spans="1:5" hidden="1">
      <c r="A17901">
        <v>2017</v>
      </c>
      <c r="B17901" t="s">
        <v>103</v>
      </c>
      <c r="C17901" t="s">
        <v>23</v>
      </c>
      <c r="D17901" t="s">
        <v>53</v>
      </c>
      <c r="E17901">
        <v>46085</v>
      </c>
    </row>
    <row r="17902" spans="1:5" hidden="1">
      <c r="A17902">
        <v>2017</v>
      </c>
      <c r="B17902" t="s">
        <v>103</v>
      </c>
      <c r="C17902" t="s">
        <v>23</v>
      </c>
      <c r="D17902" t="s">
        <v>54</v>
      </c>
      <c r="E17902">
        <v>45646</v>
      </c>
    </row>
    <row r="17903" spans="1:5" hidden="1">
      <c r="A17903">
        <v>2017</v>
      </c>
      <c r="B17903" t="s">
        <v>103</v>
      </c>
      <c r="C17903" t="s">
        <v>23</v>
      </c>
      <c r="D17903" t="s">
        <v>55</v>
      </c>
      <c r="E17903">
        <v>1013</v>
      </c>
    </row>
    <row r="17904" spans="1:5" hidden="1">
      <c r="A17904">
        <v>2017</v>
      </c>
      <c r="B17904" t="s">
        <v>103</v>
      </c>
      <c r="C17904" t="s">
        <v>23</v>
      </c>
      <c r="D17904" t="s">
        <v>56</v>
      </c>
      <c r="E17904">
        <v>358454</v>
      </c>
    </row>
    <row r="17905" spans="1:5" hidden="1">
      <c r="A17905">
        <v>2017</v>
      </c>
      <c r="B17905" t="s">
        <v>103</v>
      </c>
      <c r="C17905" t="s">
        <v>23</v>
      </c>
      <c r="D17905" t="s">
        <v>57</v>
      </c>
      <c r="E17905">
        <v>244889</v>
      </c>
    </row>
    <row r="17906" spans="1:5" hidden="1">
      <c r="A17906">
        <v>2017</v>
      </c>
      <c r="B17906" t="s">
        <v>103</v>
      </c>
      <c r="C17906" t="s">
        <v>23</v>
      </c>
      <c r="D17906" t="s">
        <v>58</v>
      </c>
      <c r="E17906">
        <v>113565</v>
      </c>
    </row>
    <row r="17907" spans="1:5" hidden="1">
      <c r="A17907">
        <v>2017</v>
      </c>
      <c r="B17907" t="s">
        <v>103</v>
      </c>
      <c r="C17907" t="s">
        <v>23</v>
      </c>
      <c r="D17907" t="s">
        <v>59</v>
      </c>
      <c r="E17907">
        <v>337949</v>
      </c>
    </row>
    <row r="17908" spans="1:5" hidden="1">
      <c r="A17908">
        <v>2017</v>
      </c>
      <c r="B17908" t="s">
        <v>103</v>
      </c>
      <c r="C17908" t="s">
        <v>23</v>
      </c>
      <c r="D17908" t="s">
        <v>60</v>
      </c>
      <c r="E17908">
        <v>68065</v>
      </c>
    </row>
    <row r="17909" spans="1:5" hidden="1">
      <c r="A17909">
        <v>2017</v>
      </c>
      <c r="B17909" t="s">
        <v>103</v>
      </c>
      <c r="C17909" t="s">
        <v>23</v>
      </c>
      <c r="D17909" t="s">
        <v>64</v>
      </c>
      <c r="E17909">
        <v>269884</v>
      </c>
    </row>
    <row r="17910" spans="1:5" hidden="1">
      <c r="A17910">
        <v>2017</v>
      </c>
      <c r="B17910" t="s">
        <v>103</v>
      </c>
      <c r="C17910" t="s">
        <v>23</v>
      </c>
      <c r="D17910" t="s">
        <v>66</v>
      </c>
      <c r="E17910">
        <v>0</v>
      </c>
    </row>
    <row r="17911" spans="1:5" hidden="1">
      <c r="A17911">
        <v>2017</v>
      </c>
      <c r="B17911" t="s">
        <v>103</v>
      </c>
      <c r="C17911" t="s">
        <v>23</v>
      </c>
      <c r="D17911" t="s">
        <v>67</v>
      </c>
      <c r="E17911">
        <v>0</v>
      </c>
    </row>
    <row r="17912" spans="1:5" hidden="1">
      <c r="A17912">
        <v>2017</v>
      </c>
      <c r="B17912" t="s">
        <v>103</v>
      </c>
      <c r="C17912" t="s">
        <v>23</v>
      </c>
      <c r="D17912" t="s">
        <v>68</v>
      </c>
      <c r="E17912">
        <v>0</v>
      </c>
    </row>
    <row r="17913" spans="1:5" hidden="1">
      <c r="A17913">
        <v>2017</v>
      </c>
      <c r="B17913" t="s">
        <v>103</v>
      </c>
      <c r="C17913" t="s">
        <v>23</v>
      </c>
      <c r="D17913" t="s">
        <v>70</v>
      </c>
      <c r="E17913">
        <v>0</v>
      </c>
    </row>
    <row r="17914" spans="1:5" hidden="1">
      <c r="A17914">
        <v>2017</v>
      </c>
      <c r="B17914" t="s">
        <v>103</v>
      </c>
      <c r="C17914" t="s">
        <v>23</v>
      </c>
      <c r="D17914" t="s">
        <v>71</v>
      </c>
      <c r="E17914">
        <v>605</v>
      </c>
    </row>
    <row r="17915" spans="1:5" hidden="1">
      <c r="A17915">
        <v>2017</v>
      </c>
      <c r="B17915" t="s">
        <v>103</v>
      </c>
      <c r="C17915" t="s">
        <v>23</v>
      </c>
      <c r="D17915" t="s">
        <v>72</v>
      </c>
      <c r="E17915">
        <v>2105426</v>
      </c>
    </row>
    <row r="17916" spans="1:5" hidden="1">
      <c r="A17916">
        <v>2017</v>
      </c>
      <c r="B17916" t="s">
        <v>103</v>
      </c>
      <c r="C17916" t="s">
        <v>23</v>
      </c>
      <c r="D17916" t="s">
        <v>73</v>
      </c>
      <c r="E17916">
        <v>15462966</v>
      </c>
    </row>
    <row r="17917" spans="1:5" hidden="1">
      <c r="A17917">
        <v>2017</v>
      </c>
      <c r="B17917" t="s">
        <v>103</v>
      </c>
      <c r="C17917" t="s">
        <v>23</v>
      </c>
      <c r="D17917" t="s">
        <v>74</v>
      </c>
      <c r="E17917">
        <v>15462966</v>
      </c>
    </row>
    <row r="17918" spans="1:5" hidden="1">
      <c r="A17918">
        <v>2017</v>
      </c>
      <c r="B17918" t="s">
        <v>103</v>
      </c>
      <c r="C17918" t="s">
        <v>23</v>
      </c>
      <c r="D17918" t="s">
        <v>76</v>
      </c>
      <c r="E17918">
        <v>857879</v>
      </c>
    </row>
    <row r="17919" spans="1:5" hidden="1">
      <c r="A17919">
        <v>2017</v>
      </c>
      <c r="B17919" t="s">
        <v>103</v>
      </c>
      <c r="C17919" t="s">
        <v>23</v>
      </c>
      <c r="D17919" t="s">
        <v>77</v>
      </c>
      <c r="E17919">
        <v>751728</v>
      </c>
    </row>
    <row r="17920" spans="1:5" hidden="1">
      <c r="A17920">
        <v>2017</v>
      </c>
      <c r="B17920" t="s">
        <v>103</v>
      </c>
      <c r="C17920" t="s">
        <v>23</v>
      </c>
      <c r="D17920" t="s">
        <v>78</v>
      </c>
      <c r="E17920">
        <v>833873</v>
      </c>
    </row>
    <row r="17921" spans="1:5" hidden="1">
      <c r="A17921">
        <v>2017</v>
      </c>
      <c r="B17921" t="s">
        <v>103</v>
      </c>
      <c r="C17921" t="s">
        <v>23</v>
      </c>
      <c r="D17921" t="s">
        <v>79</v>
      </c>
      <c r="E17921">
        <v>21526</v>
      </c>
    </row>
    <row r="17922" spans="1:5" hidden="1">
      <c r="A17922">
        <v>2017</v>
      </c>
      <c r="B17922" t="s">
        <v>103</v>
      </c>
      <c r="C17922" t="s">
        <v>23</v>
      </c>
      <c r="D17922" t="s">
        <v>80</v>
      </c>
      <c r="E17922">
        <v>2480</v>
      </c>
    </row>
    <row r="17923" spans="1:5" hidden="1">
      <c r="A17923">
        <v>2017</v>
      </c>
      <c r="B17923" t="s">
        <v>103</v>
      </c>
      <c r="C17923" t="s">
        <v>81</v>
      </c>
      <c r="D17923" t="s">
        <v>24</v>
      </c>
      <c r="E17923">
        <v>12984726</v>
      </c>
    </row>
    <row r="17924" spans="1:5" hidden="1">
      <c r="A17924">
        <v>2017</v>
      </c>
      <c r="B17924" t="s">
        <v>103</v>
      </c>
      <c r="C17924" t="s">
        <v>81</v>
      </c>
      <c r="D17924" t="s">
        <v>25</v>
      </c>
      <c r="E17924">
        <v>10861313</v>
      </c>
    </row>
    <row r="17925" spans="1:5" hidden="1">
      <c r="A17925">
        <v>2017</v>
      </c>
      <c r="B17925" t="s">
        <v>103</v>
      </c>
      <c r="C17925" t="s">
        <v>81</v>
      </c>
      <c r="D17925" t="s">
        <v>26</v>
      </c>
      <c r="E17925">
        <v>2123413</v>
      </c>
    </row>
    <row r="17926" spans="1:5" hidden="1">
      <c r="A17926">
        <v>2017</v>
      </c>
      <c r="B17926" t="s">
        <v>103</v>
      </c>
      <c r="C17926" t="s">
        <v>81</v>
      </c>
      <c r="D17926" t="s">
        <v>30</v>
      </c>
      <c r="E17926">
        <v>403369</v>
      </c>
    </row>
    <row r="17927" spans="1:5" hidden="1">
      <c r="A17927">
        <v>2017</v>
      </c>
      <c r="B17927" t="s">
        <v>103</v>
      </c>
      <c r="C17927" t="s">
        <v>81</v>
      </c>
      <c r="D17927" t="s">
        <v>32</v>
      </c>
      <c r="E17927">
        <v>403369</v>
      </c>
    </row>
    <row r="17928" spans="1:5" hidden="1">
      <c r="A17928">
        <v>2017</v>
      </c>
      <c r="B17928" t="s">
        <v>103</v>
      </c>
      <c r="C17928" t="s">
        <v>81</v>
      </c>
      <c r="D17928" t="s">
        <v>33</v>
      </c>
      <c r="E17928">
        <v>1169798</v>
      </c>
    </row>
    <row r="17929" spans="1:5" hidden="1">
      <c r="A17929">
        <v>2017</v>
      </c>
      <c r="B17929" t="s">
        <v>103</v>
      </c>
      <c r="C17929" t="s">
        <v>81</v>
      </c>
      <c r="D17929" t="s">
        <v>34</v>
      </c>
      <c r="E17929">
        <v>87659</v>
      </c>
    </row>
    <row r="17930" spans="1:5" hidden="1">
      <c r="A17930">
        <v>2017</v>
      </c>
      <c r="B17930" t="s">
        <v>103</v>
      </c>
      <c r="C17930" t="s">
        <v>81</v>
      </c>
      <c r="D17930" t="s">
        <v>35</v>
      </c>
      <c r="E17930">
        <v>23964</v>
      </c>
    </row>
    <row r="17931" spans="1:5" hidden="1">
      <c r="A17931">
        <v>2017</v>
      </c>
      <c r="B17931" t="s">
        <v>103</v>
      </c>
      <c r="C17931" t="s">
        <v>81</v>
      </c>
      <c r="D17931" t="s">
        <v>36</v>
      </c>
      <c r="E17931">
        <v>980949</v>
      </c>
    </row>
    <row r="17932" spans="1:5" hidden="1">
      <c r="A17932">
        <v>2017</v>
      </c>
      <c r="B17932" t="s">
        <v>103</v>
      </c>
      <c r="C17932" t="s">
        <v>81</v>
      </c>
      <c r="D17932" t="s">
        <v>37</v>
      </c>
      <c r="E17932">
        <v>245005</v>
      </c>
    </row>
    <row r="17933" spans="1:5" hidden="1">
      <c r="A17933">
        <v>2017</v>
      </c>
      <c r="B17933" t="s">
        <v>103</v>
      </c>
      <c r="C17933" t="s">
        <v>81</v>
      </c>
      <c r="D17933" t="s">
        <v>38</v>
      </c>
      <c r="E17933">
        <v>735944</v>
      </c>
    </row>
    <row r="17934" spans="1:5" hidden="1">
      <c r="A17934">
        <v>2017</v>
      </c>
      <c r="B17934" t="s">
        <v>103</v>
      </c>
      <c r="C17934" t="s">
        <v>81</v>
      </c>
      <c r="D17934" t="s">
        <v>39</v>
      </c>
      <c r="E17934">
        <v>0</v>
      </c>
    </row>
    <row r="17935" spans="1:5" hidden="1">
      <c r="A17935">
        <v>2017</v>
      </c>
      <c r="B17935" t="s">
        <v>103</v>
      </c>
      <c r="C17935" t="s">
        <v>81</v>
      </c>
      <c r="D17935" t="s">
        <v>40</v>
      </c>
      <c r="E17935">
        <v>49008</v>
      </c>
    </row>
    <row r="17936" spans="1:5" hidden="1">
      <c r="A17936">
        <v>2017</v>
      </c>
      <c r="B17936" t="s">
        <v>103</v>
      </c>
      <c r="C17936" t="s">
        <v>81</v>
      </c>
      <c r="D17936" t="s">
        <v>41</v>
      </c>
      <c r="E17936">
        <v>1778</v>
      </c>
    </row>
    <row r="17937" spans="1:5" hidden="1">
      <c r="A17937">
        <v>2017</v>
      </c>
      <c r="B17937" t="s">
        <v>103</v>
      </c>
      <c r="C17937" t="s">
        <v>81</v>
      </c>
      <c r="D17937" t="s">
        <v>42</v>
      </c>
      <c r="E17937">
        <v>46085</v>
      </c>
    </row>
    <row r="17938" spans="1:5" hidden="1">
      <c r="A17938">
        <v>2017</v>
      </c>
      <c r="B17938" t="s">
        <v>103</v>
      </c>
      <c r="C17938" t="s">
        <v>81</v>
      </c>
      <c r="D17938" t="s">
        <v>43</v>
      </c>
      <c r="E17938">
        <v>1144</v>
      </c>
    </row>
    <row r="17939" spans="1:5" hidden="1">
      <c r="A17939">
        <v>2017</v>
      </c>
      <c r="B17939" t="s">
        <v>103</v>
      </c>
      <c r="C17939" t="s">
        <v>81</v>
      </c>
      <c r="D17939" t="s">
        <v>44</v>
      </c>
      <c r="E17939">
        <v>52183</v>
      </c>
    </row>
    <row r="17940" spans="1:5" hidden="1">
      <c r="A17940">
        <v>2017</v>
      </c>
      <c r="B17940" t="s">
        <v>103</v>
      </c>
      <c r="C17940" t="s">
        <v>81</v>
      </c>
      <c r="D17940" t="s">
        <v>48</v>
      </c>
      <c r="E17940">
        <v>5511868</v>
      </c>
    </row>
    <row r="17941" spans="1:5" hidden="1">
      <c r="A17941">
        <v>2017</v>
      </c>
      <c r="B17941" t="s">
        <v>103</v>
      </c>
      <c r="C17941" t="s">
        <v>81</v>
      </c>
      <c r="D17941" t="s">
        <v>49</v>
      </c>
      <c r="E17941">
        <v>1013</v>
      </c>
    </row>
    <row r="17942" spans="1:5" hidden="1">
      <c r="A17942">
        <v>2017</v>
      </c>
      <c r="B17942" t="s">
        <v>103</v>
      </c>
      <c r="C17942" t="s">
        <v>81</v>
      </c>
      <c r="D17942" t="s">
        <v>50</v>
      </c>
      <c r="E17942">
        <v>0</v>
      </c>
    </row>
    <row r="17943" spans="1:5" hidden="1">
      <c r="A17943">
        <v>2017</v>
      </c>
      <c r="B17943" t="s">
        <v>103</v>
      </c>
      <c r="C17943" t="s">
        <v>81</v>
      </c>
      <c r="D17943" t="s">
        <v>51</v>
      </c>
      <c r="E17943">
        <v>1013</v>
      </c>
    </row>
    <row r="17944" spans="1:5" hidden="1">
      <c r="A17944">
        <v>2017</v>
      </c>
      <c r="B17944" t="s">
        <v>103</v>
      </c>
      <c r="C17944" t="s">
        <v>81</v>
      </c>
      <c r="D17944" t="s">
        <v>52</v>
      </c>
      <c r="E17944">
        <v>0</v>
      </c>
    </row>
    <row r="17945" spans="1:5" hidden="1">
      <c r="A17945">
        <v>2017</v>
      </c>
      <c r="B17945" t="s">
        <v>103</v>
      </c>
      <c r="C17945" t="s">
        <v>81</v>
      </c>
      <c r="D17945" t="s">
        <v>53</v>
      </c>
      <c r="E17945">
        <v>0</v>
      </c>
    </row>
    <row r="17946" spans="1:5" hidden="1">
      <c r="A17946">
        <v>2017</v>
      </c>
      <c r="B17946" t="s">
        <v>103</v>
      </c>
      <c r="C17946" t="s">
        <v>81</v>
      </c>
      <c r="D17946" t="s">
        <v>54</v>
      </c>
      <c r="E17946">
        <v>0</v>
      </c>
    </row>
    <row r="17947" spans="1:5" hidden="1">
      <c r="A17947">
        <v>2017</v>
      </c>
      <c r="B17947" t="s">
        <v>103</v>
      </c>
      <c r="C17947" t="s">
        <v>81</v>
      </c>
      <c r="D17947" t="s">
        <v>55</v>
      </c>
      <c r="E17947">
        <v>2976810</v>
      </c>
    </row>
    <row r="17948" spans="1:5" hidden="1">
      <c r="A17948">
        <v>2017</v>
      </c>
      <c r="B17948" t="s">
        <v>103</v>
      </c>
      <c r="C17948" t="s">
        <v>81</v>
      </c>
      <c r="D17948" t="s">
        <v>56</v>
      </c>
      <c r="E17948">
        <v>2534044</v>
      </c>
    </row>
    <row r="17949" spans="1:5" hidden="1">
      <c r="A17949">
        <v>2017</v>
      </c>
      <c r="B17949" t="s">
        <v>103</v>
      </c>
      <c r="C17949" t="s">
        <v>81</v>
      </c>
      <c r="D17949" t="s">
        <v>57</v>
      </c>
      <c r="E17949">
        <v>2098999</v>
      </c>
    </row>
    <row r="17950" spans="1:5" hidden="1">
      <c r="A17950">
        <v>2017</v>
      </c>
      <c r="B17950" t="s">
        <v>103</v>
      </c>
      <c r="C17950" t="s">
        <v>81</v>
      </c>
      <c r="D17950" t="s">
        <v>58</v>
      </c>
      <c r="E17950">
        <v>435045</v>
      </c>
    </row>
    <row r="17951" spans="1:5" hidden="1">
      <c r="A17951">
        <v>2017</v>
      </c>
      <c r="B17951" t="s">
        <v>103</v>
      </c>
      <c r="C17951" t="s">
        <v>81</v>
      </c>
      <c r="D17951" t="s">
        <v>59</v>
      </c>
      <c r="E17951">
        <v>1579517</v>
      </c>
    </row>
    <row r="17952" spans="1:5" hidden="1">
      <c r="A17952">
        <v>2017</v>
      </c>
      <c r="B17952" t="s">
        <v>103</v>
      </c>
      <c r="C17952" t="s">
        <v>81</v>
      </c>
      <c r="D17952" t="s">
        <v>61</v>
      </c>
      <c r="E17952">
        <v>94557</v>
      </c>
    </row>
    <row r="17953" spans="1:6" hidden="1">
      <c r="A17953">
        <v>2017</v>
      </c>
      <c r="B17953" t="s">
        <v>103</v>
      </c>
      <c r="C17953" t="s">
        <v>81</v>
      </c>
      <c r="D17953" t="s">
        <v>64</v>
      </c>
      <c r="E17953">
        <v>1484960</v>
      </c>
    </row>
    <row r="17954" spans="1:6" hidden="1">
      <c r="A17954">
        <v>2017</v>
      </c>
      <c r="B17954" t="s">
        <v>103</v>
      </c>
      <c r="C17954" t="s">
        <v>81</v>
      </c>
      <c r="D17954" t="s">
        <v>66</v>
      </c>
      <c r="E17954">
        <v>477323</v>
      </c>
    </row>
    <row r="17955" spans="1:6" hidden="1">
      <c r="A17955">
        <v>2017</v>
      </c>
      <c r="B17955" t="s">
        <v>103</v>
      </c>
      <c r="C17955" t="s">
        <v>81</v>
      </c>
      <c r="D17955" t="s">
        <v>67</v>
      </c>
      <c r="E17955">
        <v>2188</v>
      </c>
    </row>
    <row r="17956" spans="1:6" hidden="1">
      <c r="A17956">
        <v>2017</v>
      </c>
      <c r="B17956" t="s">
        <v>103</v>
      </c>
      <c r="C17956" t="s">
        <v>81</v>
      </c>
      <c r="D17956" t="s">
        <v>69</v>
      </c>
      <c r="E17956">
        <v>0</v>
      </c>
    </row>
    <row r="17957" spans="1:6" hidden="1">
      <c r="A17957">
        <v>2017</v>
      </c>
      <c r="B17957" t="s">
        <v>103</v>
      </c>
      <c r="C17957" t="s">
        <v>81</v>
      </c>
      <c r="D17957" t="s">
        <v>70</v>
      </c>
      <c r="E17957">
        <v>2188</v>
      </c>
    </row>
    <row r="17958" spans="1:6" hidden="1">
      <c r="A17958">
        <v>2017</v>
      </c>
      <c r="B17958" t="s">
        <v>103</v>
      </c>
      <c r="C17958" t="s">
        <v>81</v>
      </c>
      <c r="D17958" t="s">
        <v>86</v>
      </c>
      <c r="E17958">
        <v>4362321</v>
      </c>
    </row>
    <row r="17959" spans="1:6" hidden="1">
      <c r="A17959">
        <v>2017</v>
      </c>
      <c r="B17959" t="s">
        <v>103</v>
      </c>
      <c r="C17959" t="s">
        <v>81</v>
      </c>
      <c r="D17959" t="s">
        <v>87</v>
      </c>
      <c r="E17959">
        <v>2332172</v>
      </c>
    </row>
    <row r="17960" spans="1:6" hidden="1">
      <c r="A17960">
        <v>2017</v>
      </c>
      <c r="B17960" t="s">
        <v>103</v>
      </c>
      <c r="C17960" t="s">
        <v>81</v>
      </c>
      <c r="D17960" t="s">
        <v>88</v>
      </c>
      <c r="E17960">
        <v>1785260</v>
      </c>
    </row>
    <row r="17961" spans="1:6" hidden="1">
      <c r="A17961">
        <v>2017</v>
      </c>
      <c r="B17961" t="s">
        <v>103</v>
      </c>
      <c r="C17961" t="s">
        <v>81</v>
      </c>
      <c r="D17961" t="s">
        <v>89</v>
      </c>
      <c r="E17961">
        <v>244889</v>
      </c>
    </row>
    <row r="17962" spans="1:6" hidden="1">
      <c r="A17962">
        <v>2017</v>
      </c>
      <c r="B17962" t="s">
        <v>103</v>
      </c>
      <c r="C17962" t="s">
        <v>81</v>
      </c>
      <c r="D17962" t="s">
        <v>77</v>
      </c>
      <c r="E17962">
        <v>751728</v>
      </c>
    </row>
    <row r="17963" spans="1:6" hidden="1">
      <c r="A17963">
        <v>2017</v>
      </c>
      <c r="B17963" t="s">
        <v>104</v>
      </c>
      <c r="C17963" t="s">
        <v>7</v>
      </c>
      <c r="D17963" t="s">
        <v>263</v>
      </c>
      <c r="E17963">
        <v>27478</v>
      </c>
    </row>
    <row r="17964" spans="1:6" hidden="1">
      <c r="A17964">
        <v>2017</v>
      </c>
      <c r="B17964" t="s">
        <v>104</v>
      </c>
      <c r="C17964" t="s">
        <v>7</v>
      </c>
      <c r="D17964" t="s">
        <v>8</v>
      </c>
      <c r="E17964">
        <v>0</v>
      </c>
      <c r="F17964">
        <v>20</v>
      </c>
    </row>
    <row r="17965" spans="1:6" hidden="1">
      <c r="A17965">
        <v>2017</v>
      </c>
      <c r="B17965" t="s">
        <v>104</v>
      </c>
      <c r="C17965" t="s">
        <v>7</v>
      </c>
      <c r="D17965" t="s">
        <v>9</v>
      </c>
      <c r="E17965">
        <v>0</v>
      </c>
      <c r="F17965">
        <v>20</v>
      </c>
    </row>
    <row r="17966" spans="1:6" hidden="1">
      <c r="A17966">
        <v>2017</v>
      </c>
      <c r="B17966" t="s">
        <v>104</v>
      </c>
      <c r="C17966" t="s">
        <v>10</v>
      </c>
      <c r="D17966" t="s">
        <v>11</v>
      </c>
      <c r="E17966">
        <v>54677</v>
      </c>
    </row>
    <row r="17967" spans="1:6" hidden="1">
      <c r="A17967">
        <v>2017</v>
      </c>
      <c r="B17967" t="s">
        <v>104</v>
      </c>
      <c r="C17967" t="s">
        <v>10</v>
      </c>
      <c r="D17967" t="s">
        <v>91</v>
      </c>
      <c r="E17967">
        <v>111945</v>
      </c>
    </row>
    <row r="17968" spans="1:6" hidden="1">
      <c r="A17968">
        <v>2017</v>
      </c>
      <c r="B17968" t="s">
        <v>104</v>
      </c>
      <c r="C17968" t="s">
        <v>10</v>
      </c>
      <c r="D17968" t="s">
        <v>92</v>
      </c>
      <c r="E17968">
        <v>86873</v>
      </c>
    </row>
    <row r="17969" spans="1:6" hidden="1">
      <c r="A17969">
        <v>2017</v>
      </c>
      <c r="B17969" t="s">
        <v>104</v>
      </c>
      <c r="C17969" t="s">
        <v>10</v>
      </c>
      <c r="D17969" t="s">
        <v>14</v>
      </c>
      <c r="E17969">
        <v>25073</v>
      </c>
    </row>
    <row r="17970" spans="1:6" hidden="1">
      <c r="A17970">
        <v>2017</v>
      </c>
      <c r="B17970" t="s">
        <v>104</v>
      </c>
      <c r="C17970" t="s">
        <v>10</v>
      </c>
      <c r="D17970" t="s">
        <v>17</v>
      </c>
      <c r="E17970">
        <v>0</v>
      </c>
      <c r="F17970">
        <v>20</v>
      </c>
    </row>
    <row r="17971" spans="1:6" hidden="1">
      <c r="A17971">
        <v>2017</v>
      </c>
      <c r="B17971" t="s">
        <v>104</v>
      </c>
      <c r="C17971" t="s">
        <v>10</v>
      </c>
      <c r="D17971" t="s">
        <v>18</v>
      </c>
      <c r="E17971">
        <v>25632</v>
      </c>
    </row>
    <row r="17972" spans="1:6" hidden="1">
      <c r="A17972">
        <v>2017</v>
      </c>
      <c r="B17972" t="s">
        <v>104</v>
      </c>
      <c r="C17972" t="s">
        <v>10</v>
      </c>
      <c r="D17972" t="s">
        <v>19</v>
      </c>
      <c r="E17972">
        <v>436016</v>
      </c>
    </row>
    <row r="17973" spans="1:6" hidden="1">
      <c r="A17973">
        <v>2017</v>
      </c>
      <c r="B17973" t="s">
        <v>104</v>
      </c>
      <c r="C17973" t="s">
        <v>10</v>
      </c>
      <c r="D17973" t="s">
        <v>20</v>
      </c>
      <c r="E17973">
        <v>77562</v>
      </c>
    </row>
    <row r="17974" spans="1:6" hidden="1">
      <c r="A17974">
        <v>2017</v>
      </c>
      <c r="B17974" t="s">
        <v>104</v>
      </c>
      <c r="C17974" t="s">
        <v>10</v>
      </c>
      <c r="D17974" t="s">
        <v>21</v>
      </c>
      <c r="E17974">
        <v>77562</v>
      </c>
    </row>
    <row r="17975" spans="1:6" hidden="1">
      <c r="A17975">
        <v>2017</v>
      </c>
      <c r="B17975" t="s">
        <v>104</v>
      </c>
      <c r="C17975" t="s">
        <v>10</v>
      </c>
      <c r="D17975" t="s">
        <v>22</v>
      </c>
      <c r="E17975">
        <v>58478</v>
      </c>
    </row>
    <row r="17976" spans="1:6" hidden="1">
      <c r="A17976">
        <v>2017</v>
      </c>
      <c r="B17976" t="s">
        <v>104</v>
      </c>
      <c r="C17976" t="s">
        <v>23</v>
      </c>
      <c r="D17976" t="s">
        <v>24</v>
      </c>
      <c r="E17976">
        <v>81095</v>
      </c>
    </row>
    <row r="17977" spans="1:6" hidden="1">
      <c r="A17977">
        <v>2017</v>
      </c>
      <c r="B17977" t="s">
        <v>104</v>
      </c>
      <c r="C17977" t="s">
        <v>23</v>
      </c>
      <c r="D17977" t="s">
        <v>25</v>
      </c>
      <c r="E17977">
        <v>65879</v>
      </c>
    </row>
    <row r="17978" spans="1:6" hidden="1">
      <c r="A17978">
        <v>2017</v>
      </c>
      <c r="B17978" t="s">
        <v>104</v>
      </c>
      <c r="C17978" t="s">
        <v>23</v>
      </c>
      <c r="D17978" t="s">
        <v>26</v>
      </c>
      <c r="E17978">
        <v>15216</v>
      </c>
    </row>
    <row r="17979" spans="1:6" hidden="1">
      <c r="A17979">
        <v>2017</v>
      </c>
      <c r="B17979" t="s">
        <v>104</v>
      </c>
      <c r="C17979" t="s">
        <v>23</v>
      </c>
      <c r="D17979" t="s">
        <v>27</v>
      </c>
      <c r="E17979">
        <v>5777</v>
      </c>
    </row>
    <row r="17980" spans="1:6" hidden="1">
      <c r="A17980">
        <v>2017</v>
      </c>
      <c r="B17980" t="s">
        <v>104</v>
      </c>
      <c r="C17980" t="s">
        <v>23</v>
      </c>
      <c r="D17980" t="s">
        <v>29</v>
      </c>
      <c r="E17980">
        <v>5777</v>
      </c>
    </row>
    <row r="17981" spans="1:6" hidden="1">
      <c r="A17981">
        <v>2017</v>
      </c>
      <c r="B17981" t="s">
        <v>104</v>
      </c>
      <c r="C17981" t="s">
        <v>23</v>
      </c>
      <c r="D17981" t="s">
        <v>33</v>
      </c>
      <c r="E17981">
        <v>2388</v>
      </c>
    </row>
    <row r="17982" spans="1:6" hidden="1">
      <c r="A17982">
        <v>2017</v>
      </c>
      <c r="B17982" t="s">
        <v>104</v>
      </c>
      <c r="C17982" t="s">
        <v>23</v>
      </c>
      <c r="D17982" t="s">
        <v>34</v>
      </c>
      <c r="E17982">
        <v>2388</v>
      </c>
    </row>
    <row r="17983" spans="1:6" hidden="1">
      <c r="A17983">
        <v>2017</v>
      </c>
      <c r="B17983" t="s">
        <v>104</v>
      </c>
      <c r="C17983" t="s">
        <v>23</v>
      </c>
      <c r="D17983" t="s">
        <v>35</v>
      </c>
      <c r="E17983">
        <v>3660</v>
      </c>
    </row>
    <row r="17984" spans="1:6" hidden="1">
      <c r="A17984">
        <v>2017</v>
      </c>
      <c r="B17984" t="s">
        <v>104</v>
      </c>
      <c r="C17984" t="s">
        <v>23</v>
      </c>
      <c r="D17984" t="s">
        <v>39</v>
      </c>
      <c r="E17984">
        <v>0</v>
      </c>
    </row>
    <row r="17985" spans="1:5" hidden="1">
      <c r="A17985">
        <v>2017</v>
      </c>
      <c r="B17985" t="s">
        <v>104</v>
      </c>
      <c r="C17985" t="s">
        <v>23</v>
      </c>
      <c r="D17985" t="s">
        <v>40</v>
      </c>
      <c r="E17985">
        <v>0</v>
      </c>
    </row>
    <row r="17986" spans="1:5" hidden="1">
      <c r="A17986">
        <v>2017</v>
      </c>
      <c r="B17986" t="s">
        <v>104</v>
      </c>
      <c r="C17986" t="s">
        <v>23</v>
      </c>
      <c r="D17986" t="s">
        <v>41</v>
      </c>
      <c r="E17986">
        <v>0</v>
      </c>
    </row>
    <row r="17987" spans="1:5" hidden="1">
      <c r="A17987">
        <v>2017</v>
      </c>
      <c r="B17987" t="s">
        <v>104</v>
      </c>
      <c r="C17987" t="s">
        <v>23</v>
      </c>
      <c r="D17987" t="s">
        <v>42</v>
      </c>
      <c r="E17987">
        <v>0</v>
      </c>
    </row>
    <row r="17988" spans="1:5" hidden="1">
      <c r="A17988">
        <v>2017</v>
      </c>
      <c r="B17988" t="s">
        <v>104</v>
      </c>
      <c r="C17988" t="s">
        <v>23</v>
      </c>
      <c r="D17988" t="s">
        <v>43</v>
      </c>
      <c r="E17988">
        <v>0</v>
      </c>
    </row>
    <row r="17989" spans="1:5" hidden="1">
      <c r="A17989">
        <v>2017</v>
      </c>
      <c r="B17989" t="s">
        <v>104</v>
      </c>
      <c r="C17989" t="s">
        <v>23</v>
      </c>
      <c r="D17989" t="s">
        <v>44</v>
      </c>
      <c r="E17989">
        <v>0</v>
      </c>
    </row>
    <row r="17990" spans="1:5" hidden="1">
      <c r="A17990">
        <v>2017</v>
      </c>
      <c r="B17990" t="s">
        <v>104</v>
      </c>
      <c r="C17990" t="s">
        <v>23</v>
      </c>
      <c r="D17990" t="s">
        <v>45</v>
      </c>
      <c r="E17990">
        <v>0</v>
      </c>
    </row>
    <row r="17991" spans="1:5" hidden="1">
      <c r="A17991">
        <v>2017</v>
      </c>
      <c r="B17991" t="s">
        <v>104</v>
      </c>
      <c r="C17991" t="s">
        <v>23</v>
      </c>
      <c r="D17991" t="s">
        <v>46</v>
      </c>
      <c r="E17991">
        <v>0</v>
      </c>
    </row>
    <row r="17992" spans="1:5" hidden="1">
      <c r="A17992">
        <v>2017</v>
      </c>
      <c r="B17992" t="s">
        <v>104</v>
      </c>
      <c r="C17992" t="s">
        <v>23</v>
      </c>
      <c r="D17992" t="s">
        <v>47</v>
      </c>
      <c r="E17992">
        <v>0</v>
      </c>
    </row>
    <row r="17993" spans="1:5" hidden="1">
      <c r="A17993">
        <v>2017</v>
      </c>
      <c r="B17993" t="s">
        <v>104</v>
      </c>
      <c r="C17993" t="s">
        <v>23</v>
      </c>
      <c r="D17993" t="s">
        <v>48</v>
      </c>
      <c r="E17993">
        <v>359243</v>
      </c>
    </row>
    <row r="17994" spans="1:5" hidden="1">
      <c r="A17994">
        <v>2017</v>
      </c>
      <c r="B17994" t="s">
        <v>104</v>
      </c>
      <c r="C17994" t="s">
        <v>23</v>
      </c>
      <c r="D17994" t="s">
        <v>55</v>
      </c>
      <c r="E17994">
        <v>788</v>
      </c>
    </row>
    <row r="17995" spans="1:5" hidden="1">
      <c r="A17995">
        <v>2017</v>
      </c>
      <c r="B17995" t="s">
        <v>104</v>
      </c>
      <c r="C17995" t="s">
        <v>23</v>
      </c>
      <c r="D17995" t="s">
        <v>56</v>
      </c>
      <c r="E17995">
        <v>358454</v>
      </c>
    </row>
    <row r="17996" spans="1:5" hidden="1">
      <c r="A17996">
        <v>2017</v>
      </c>
      <c r="B17996" t="s">
        <v>104</v>
      </c>
      <c r="C17996" t="s">
        <v>23</v>
      </c>
      <c r="D17996" t="s">
        <v>57</v>
      </c>
      <c r="E17996">
        <v>244889</v>
      </c>
    </row>
    <row r="17997" spans="1:5" hidden="1">
      <c r="A17997">
        <v>2017</v>
      </c>
      <c r="B17997" t="s">
        <v>104</v>
      </c>
      <c r="C17997" t="s">
        <v>23</v>
      </c>
      <c r="D17997" t="s">
        <v>58</v>
      </c>
      <c r="E17997">
        <v>113565</v>
      </c>
    </row>
    <row r="17998" spans="1:5" hidden="1">
      <c r="A17998">
        <v>2017</v>
      </c>
      <c r="B17998" t="s">
        <v>104</v>
      </c>
      <c r="C17998" t="s">
        <v>23</v>
      </c>
      <c r="D17998" t="s">
        <v>59</v>
      </c>
      <c r="E17998">
        <v>163</v>
      </c>
    </row>
    <row r="17999" spans="1:5" hidden="1">
      <c r="A17999">
        <v>2017</v>
      </c>
      <c r="B17999" t="s">
        <v>104</v>
      </c>
      <c r="C17999" t="s">
        <v>23</v>
      </c>
      <c r="D17999" t="s">
        <v>60</v>
      </c>
      <c r="E17999">
        <v>0</v>
      </c>
    </row>
    <row r="18000" spans="1:5" hidden="1">
      <c r="A18000">
        <v>2017</v>
      </c>
      <c r="B18000" t="s">
        <v>104</v>
      </c>
      <c r="C18000" t="s">
        <v>23</v>
      </c>
      <c r="D18000" t="s">
        <v>64</v>
      </c>
      <c r="E18000">
        <v>163</v>
      </c>
    </row>
    <row r="18001" spans="1:5" hidden="1">
      <c r="A18001">
        <v>2017</v>
      </c>
      <c r="B18001" t="s">
        <v>104</v>
      </c>
      <c r="C18001" t="s">
        <v>23</v>
      </c>
      <c r="D18001" t="s">
        <v>66</v>
      </c>
      <c r="E18001">
        <v>0</v>
      </c>
    </row>
    <row r="18002" spans="1:5" hidden="1">
      <c r="A18002">
        <v>2017</v>
      </c>
      <c r="B18002" t="s">
        <v>104</v>
      </c>
      <c r="C18002" t="s">
        <v>23</v>
      </c>
      <c r="D18002" t="s">
        <v>67</v>
      </c>
      <c r="E18002">
        <v>0</v>
      </c>
    </row>
    <row r="18003" spans="1:5" hidden="1">
      <c r="A18003">
        <v>2017</v>
      </c>
      <c r="B18003" t="s">
        <v>104</v>
      </c>
      <c r="C18003" t="s">
        <v>23</v>
      </c>
      <c r="D18003" t="s">
        <v>68</v>
      </c>
      <c r="E18003">
        <v>0</v>
      </c>
    </row>
    <row r="18004" spans="1:5" hidden="1">
      <c r="A18004">
        <v>2017</v>
      </c>
      <c r="B18004" t="s">
        <v>104</v>
      </c>
      <c r="C18004" t="s">
        <v>23</v>
      </c>
      <c r="D18004" t="s">
        <v>70</v>
      </c>
      <c r="E18004">
        <v>0</v>
      </c>
    </row>
    <row r="18005" spans="1:5" hidden="1">
      <c r="A18005">
        <v>2017</v>
      </c>
      <c r="B18005" t="s">
        <v>104</v>
      </c>
      <c r="C18005" t="s">
        <v>23</v>
      </c>
      <c r="D18005" t="s">
        <v>71</v>
      </c>
      <c r="E18005">
        <v>605</v>
      </c>
    </row>
    <row r="18006" spans="1:5" hidden="1">
      <c r="A18006">
        <v>2017</v>
      </c>
      <c r="B18006" t="s">
        <v>104</v>
      </c>
      <c r="C18006" t="s">
        <v>23</v>
      </c>
      <c r="D18006" t="s">
        <v>72</v>
      </c>
      <c r="E18006">
        <v>164651</v>
      </c>
    </row>
    <row r="18007" spans="1:5" hidden="1">
      <c r="A18007">
        <v>2017</v>
      </c>
      <c r="B18007" t="s">
        <v>104</v>
      </c>
      <c r="C18007" t="s">
        <v>23</v>
      </c>
      <c r="D18007" t="s">
        <v>73</v>
      </c>
      <c r="E18007">
        <v>358454</v>
      </c>
    </row>
    <row r="18008" spans="1:5" hidden="1">
      <c r="A18008">
        <v>2017</v>
      </c>
      <c r="B18008" t="s">
        <v>104</v>
      </c>
      <c r="C18008" t="s">
        <v>23</v>
      </c>
      <c r="D18008" t="s">
        <v>74</v>
      </c>
      <c r="E18008">
        <v>358454</v>
      </c>
    </row>
    <row r="18009" spans="1:5" hidden="1">
      <c r="A18009">
        <v>2017</v>
      </c>
      <c r="B18009" t="s">
        <v>104</v>
      </c>
      <c r="C18009" t="s">
        <v>23</v>
      </c>
      <c r="D18009" t="s">
        <v>76</v>
      </c>
      <c r="E18009">
        <v>20667</v>
      </c>
    </row>
    <row r="18010" spans="1:5" hidden="1">
      <c r="A18010">
        <v>2017</v>
      </c>
      <c r="B18010" t="s">
        <v>104</v>
      </c>
      <c r="C18010" t="s">
        <v>23</v>
      </c>
      <c r="D18010" t="s">
        <v>77</v>
      </c>
      <c r="E18010">
        <v>25073</v>
      </c>
    </row>
    <row r="18011" spans="1:5" hidden="1">
      <c r="A18011">
        <v>2017</v>
      </c>
      <c r="B18011" t="s">
        <v>104</v>
      </c>
      <c r="C18011" t="s">
        <v>23</v>
      </c>
      <c r="D18011" t="s">
        <v>78</v>
      </c>
      <c r="E18011">
        <v>20136</v>
      </c>
    </row>
    <row r="18012" spans="1:5" hidden="1">
      <c r="A18012">
        <v>2017</v>
      </c>
      <c r="B18012" t="s">
        <v>104</v>
      </c>
      <c r="C18012" t="s">
        <v>23</v>
      </c>
      <c r="D18012" t="s">
        <v>79</v>
      </c>
      <c r="E18012">
        <v>530</v>
      </c>
    </row>
    <row r="18013" spans="1:5" hidden="1">
      <c r="A18013">
        <v>2017</v>
      </c>
      <c r="B18013" t="s">
        <v>104</v>
      </c>
      <c r="C18013" t="s">
        <v>23</v>
      </c>
      <c r="D18013" t="s">
        <v>80</v>
      </c>
      <c r="E18013">
        <v>0</v>
      </c>
    </row>
    <row r="18014" spans="1:5" hidden="1">
      <c r="A18014">
        <v>2017</v>
      </c>
      <c r="B18014" t="s">
        <v>104</v>
      </c>
      <c r="C18014" t="s">
        <v>81</v>
      </c>
      <c r="D18014" t="s">
        <v>30</v>
      </c>
      <c r="E18014">
        <v>0</v>
      </c>
    </row>
    <row r="18015" spans="1:5" hidden="1">
      <c r="A18015">
        <v>2017</v>
      </c>
      <c r="B18015" t="s">
        <v>104</v>
      </c>
      <c r="C18015" t="s">
        <v>81</v>
      </c>
      <c r="D18015" t="s">
        <v>32</v>
      </c>
      <c r="E18015">
        <v>0</v>
      </c>
    </row>
    <row r="18016" spans="1:5" hidden="1">
      <c r="A18016">
        <v>2017</v>
      </c>
      <c r="B18016" t="s">
        <v>104</v>
      </c>
      <c r="C18016" t="s">
        <v>81</v>
      </c>
      <c r="D18016" t="s">
        <v>33</v>
      </c>
      <c r="E18016">
        <v>2947</v>
      </c>
    </row>
    <row r="18017" spans="1:5" hidden="1">
      <c r="A18017">
        <v>2017</v>
      </c>
      <c r="B18017" t="s">
        <v>104</v>
      </c>
      <c r="C18017" t="s">
        <v>81</v>
      </c>
      <c r="D18017" t="s">
        <v>34</v>
      </c>
      <c r="E18017">
        <v>2046</v>
      </c>
    </row>
    <row r="18018" spans="1:5" hidden="1">
      <c r="A18018">
        <v>2017</v>
      </c>
      <c r="B18018" t="s">
        <v>104</v>
      </c>
      <c r="C18018" t="s">
        <v>81</v>
      </c>
      <c r="D18018" t="s">
        <v>35</v>
      </c>
      <c r="E18018">
        <v>559</v>
      </c>
    </row>
    <row r="18019" spans="1:5" hidden="1">
      <c r="A18019">
        <v>2017</v>
      </c>
      <c r="B18019" t="s">
        <v>104</v>
      </c>
      <c r="C18019" t="s">
        <v>81</v>
      </c>
      <c r="D18019" t="s">
        <v>36</v>
      </c>
      <c r="E18019">
        <v>886</v>
      </c>
    </row>
    <row r="18020" spans="1:5" hidden="1">
      <c r="A18020">
        <v>2017</v>
      </c>
      <c r="B18020" t="s">
        <v>104</v>
      </c>
      <c r="C18020" t="s">
        <v>81</v>
      </c>
      <c r="D18020" t="s">
        <v>37</v>
      </c>
      <c r="E18020">
        <v>886</v>
      </c>
    </row>
    <row r="18021" spans="1:5" hidden="1">
      <c r="A18021">
        <v>2017</v>
      </c>
      <c r="B18021" t="s">
        <v>104</v>
      </c>
      <c r="C18021" t="s">
        <v>81</v>
      </c>
      <c r="D18021" t="s">
        <v>38</v>
      </c>
      <c r="E18021">
        <v>0</v>
      </c>
    </row>
    <row r="18022" spans="1:5" hidden="1">
      <c r="A18022">
        <v>2017</v>
      </c>
      <c r="B18022" t="s">
        <v>104</v>
      </c>
      <c r="C18022" t="s">
        <v>81</v>
      </c>
      <c r="D18022" t="s">
        <v>39</v>
      </c>
      <c r="E18022">
        <v>0</v>
      </c>
    </row>
    <row r="18023" spans="1:5" hidden="1">
      <c r="A18023">
        <v>2017</v>
      </c>
      <c r="B18023" t="s">
        <v>104</v>
      </c>
      <c r="C18023" t="s">
        <v>81</v>
      </c>
      <c r="D18023" t="s">
        <v>40</v>
      </c>
      <c r="E18023">
        <v>14</v>
      </c>
    </row>
    <row r="18024" spans="1:5" hidden="1">
      <c r="A18024">
        <v>2017</v>
      </c>
      <c r="B18024" t="s">
        <v>104</v>
      </c>
      <c r="C18024" t="s">
        <v>81</v>
      </c>
      <c r="D18024" t="s">
        <v>41</v>
      </c>
      <c r="E18024">
        <v>0</v>
      </c>
    </row>
    <row r="18025" spans="1:5" hidden="1">
      <c r="A18025">
        <v>2017</v>
      </c>
      <c r="B18025" t="s">
        <v>104</v>
      </c>
      <c r="C18025" t="s">
        <v>81</v>
      </c>
      <c r="D18025" t="s">
        <v>42</v>
      </c>
      <c r="E18025">
        <v>0</v>
      </c>
    </row>
    <row r="18026" spans="1:5" hidden="1">
      <c r="A18026">
        <v>2017</v>
      </c>
      <c r="B18026" t="s">
        <v>104</v>
      </c>
      <c r="C18026" t="s">
        <v>81</v>
      </c>
      <c r="D18026" t="s">
        <v>43</v>
      </c>
      <c r="E18026">
        <v>14</v>
      </c>
    </row>
    <row r="18027" spans="1:5" hidden="1">
      <c r="A18027">
        <v>2017</v>
      </c>
      <c r="B18027" t="s">
        <v>104</v>
      </c>
      <c r="C18027" t="s">
        <v>81</v>
      </c>
      <c r="D18027" t="s">
        <v>44</v>
      </c>
      <c r="E18027">
        <v>0</v>
      </c>
    </row>
    <row r="18028" spans="1:5" hidden="1">
      <c r="A18028">
        <v>2017</v>
      </c>
      <c r="B18028" t="s">
        <v>104</v>
      </c>
      <c r="C18028" t="s">
        <v>81</v>
      </c>
      <c r="D18028" t="s">
        <v>48</v>
      </c>
      <c r="E18028">
        <v>788</v>
      </c>
    </row>
    <row r="18029" spans="1:5" hidden="1">
      <c r="A18029">
        <v>2017</v>
      </c>
      <c r="B18029" t="s">
        <v>104</v>
      </c>
      <c r="C18029" t="s">
        <v>81</v>
      </c>
      <c r="D18029" t="s">
        <v>49</v>
      </c>
      <c r="E18029">
        <v>788</v>
      </c>
    </row>
    <row r="18030" spans="1:5" hidden="1">
      <c r="A18030">
        <v>2017</v>
      </c>
      <c r="B18030" t="s">
        <v>104</v>
      </c>
      <c r="C18030" t="s">
        <v>81</v>
      </c>
      <c r="D18030" t="s">
        <v>50</v>
      </c>
      <c r="E18030">
        <v>0</v>
      </c>
    </row>
    <row r="18031" spans="1:5" hidden="1">
      <c r="A18031">
        <v>2017</v>
      </c>
      <c r="B18031" t="s">
        <v>104</v>
      </c>
      <c r="C18031" t="s">
        <v>81</v>
      </c>
      <c r="D18031" t="s">
        <v>51</v>
      </c>
      <c r="E18031">
        <v>788</v>
      </c>
    </row>
    <row r="18032" spans="1:5" hidden="1">
      <c r="A18032">
        <v>2017</v>
      </c>
      <c r="B18032" t="s">
        <v>104</v>
      </c>
      <c r="C18032" t="s">
        <v>81</v>
      </c>
      <c r="D18032" t="s">
        <v>52</v>
      </c>
      <c r="E18032">
        <v>0</v>
      </c>
    </row>
    <row r="18033" spans="1:5" hidden="1">
      <c r="A18033">
        <v>2017</v>
      </c>
      <c r="B18033" t="s">
        <v>104</v>
      </c>
      <c r="C18033" t="s">
        <v>81</v>
      </c>
      <c r="D18033" t="s">
        <v>53</v>
      </c>
      <c r="E18033">
        <v>0</v>
      </c>
    </row>
    <row r="18034" spans="1:5" hidden="1">
      <c r="A18034">
        <v>2017</v>
      </c>
      <c r="B18034" t="s">
        <v>104</v>
      </c>
      <c r="C18034" t="s">
        <v>81</v>
      </c>
      <c r="D18034" t="s">
        <v>54</v>
      </c>
      <c r="E18034">
        <v>0</v>
      </c>
    </row>
    <row r="18035" spans="1:5" hidden="1">
      <c r="A18035">
        <v>2017</v>
      </c>
      <c r="B18035" t="s">
        <v>104</v>
      </c>
      <c r="C18035" t="s">
        <v>81</v>
      </c>
      <c r="D18035" t="s">
        <v>59</v>
      </c>
      <c r="E18035">
        <v>410547</v>
      </c>
    </row>
    <row r="18036" spans="1:5" hidden="1">
      <c r="A18036">
        <v>2017</v>
      </c>
      <c r="B18036" t="s">
        <v>104</v>
      </c>
      <c r="C18036" t="s">
        <v>81</v>
      </c>
      <c r="D18036" t="s">
        <v>61</v>
      </c>
      <c r="E18036">
        <v>0</v>
      </c>
    </row>
    <row r="18037" spans="1:5" hidden="1">
      <c r="A18037">
        <v>2017</v>
      </c>
      <c r="B18037" t="s">
        <v>104</v>
      </c>
      <c r="C18037" t="s">
        <v>81</v>
      </c>
      <c r="D18037" t="s">
        <v>64</v>
      </c>
      <c r="E18037">
        <v>410547</v>
      </c>
    </row>
    <row r="18038" spans="1:5" hidden="1">
      <c r="A18038">
        <v>2017</v>
      </c>
      <c r="B18038" t="s">
        <v>104</v>
      </c>
      <c r="C18038" t="s">
        <v>81</v>
      </c>
      <c r="D18038" t="s">
        <v>67</v>
      </c>
      <c r="E18038">
        <v>2188</v>
      </c>
    </row>
    <row r="18039" spans="1:5" hidden="1">
      <c r="A18039">
        <v>2017</v>
      </c>
      <c r="B18039" t="s">
        <v>104</v>
      </c>
      <c r="C18039" t="s">
        <v>81</v>
      </c>
      <c r="D18039" t="s">
        <v>69</v>
      </c>
      <c r="E18039">
        <v>0</v>
      </c>
    </row>
    <row r="18040" spans="1:5" hidden="1">
      <c r="A18040">
        <v>2017</v>
      </c>
      <c r="B18040" t="s">
        <v>104</v>
      </c>
      <c r="C18040" t="s">
        <v>81</v>
      </c>
      <c r="D18040" t="s">
        <v>70</v>
      </c>
      <c r="E18040">
        <v>2188</v>
      </c>
    </row>
    <row r="18041" spans="1:5" hidden="1">
      <c r="A18041">
        <v>2017</v>
      </c>
      <c r="B18041" t="s">
        <v>104</v>
      </c>
      <c r="C18041" t="s">
        <v>81</v>
      </c>
      <c r="D18041" t="s">
        <v>86</v>
      </c>
      <c r="E18041">
        <v>276596</v>
      </c>
    </row>
    <row r="18042" spans="1:5" hidden="1">
      <c r="A18042">
        <v>2017</v>
      </c>
      <c r="B18042" t="s">
        <v>104</v>
      </c>
      <c r="C18042" t="s">
        <v>81</v>
      </c>
      <c r="D18042" t="s">
        <v>87</v>
      </c>
      <c r="E18042">
        <v>29897</v>
      </c>
    </row>
    <row r="18043" spans="1:5" hidden="1">
      <c r="A18043">
        <v>2017</v>
      </c>
      <c r="B18043" t="s">
        <v>104</v>
      </c>
      <c r="C18043" t="s">
        <v>81</v>
      </c>
      <c r="D18043" t="s">
        <v>88</v>
      </c>
      <c r="E18043">
        <v>1810</v>
      </c>
    </row>
    <row r="18044" spans="1:5" hidden="1">
      <c r="A18044">
        <v>2017</v>
      </c>
      <c r="B18044" t="s">
        <v>104</v>
      </c>
      <c r="C18044" t="s">
        <v>81</v>
      </c>
      <c r="D18044" t="s">
        <v>89</v>
      </c>
      <c r="E18044">
        <v>244889</v>
      </c>
    </row>
    <row r="18045" spans="1:5" hidden="1">
      <c r="A18045">
        <v>2017</v>
      </c>
      <c r="B18045" t="s">
        <v>104</v>
      </c>
      <c r="C18045" t="s">
        <v>81</v>
      </c>
      <c r="D18045" t="s">
        <v>77</v>
      </c>
      <c r="E18045">
        <v>25073</v>
      </c>
    </row>
    <row r="18046" spans="1:5" hidden="1">
      <c r="A18046">
        <v>2017</v>
      </c>
      <c r="B18046" t="s">
        <v>105</v>
      </c>
      <c r="C18046" t="s">
        <v>10</v>
      </c>
      <c r="D18046" t="s">
        <v>91</v>
      </c>
      <c r="E18046">
        <v>3427461</v>
      </c>
    </row>
    <row r="18047" spans="1:5" hidden="1">
      <c r="A18047">
        <v>2017</v>
      </c>
      <c r="B18047" t="s">
        <v>105</v>
      </c>
      <c r="C18047" t="s">
        <v>10</v>
      </c>
      <c r="D18047" t="s">
        <v>92</v>
      </c>
      <c r="E18047">
        <v>3427461</v>
      </c>
    </row>
    <row r="18048" spans="1:5" hidden="1">
      <c r="A18048">
        <v>2017</v>
      </c>
      <c r="B18048" t="s">
        <v>105</v>
      </c>
      <c r="C18048" t="s">
        <v>23</v>
      </c>
      <c r="D18048" t="s">
        <v>27</v>
      </c>
      <c r="E18048">
        <v>3478855</v>
      </c>
    </row>
    <row r="18049" spans="1:5" hidden="1">
      <c r="A18049">
        <v>2017</v>
      </c>
      <c r="B18049" t="s">
        <v>105</v>
      </c>
      <c r="C18049" t="s">
        <v>23</v>
      </c>
      <c r="D18049" t="s">
        <v>28</v>
      </c>
      <c r="E18049">
        <v>3478855</v>
      </c>
    </row>
    <row r="18050" spans="1:5" hidden="1">
      <c r="A18050">
        <v>2017</v>
      </c>
      <c r="B18050" t="s">
        <v>105</v>
      </c>
      <c r="C18050" t="s">
        <v>81</v>
      </c>
      <c r="D18050" t="s">
        <v>85</v>
      </c>
      <c r="E18050">
        <v>3427461</v>
      </c>
    </row>
    <row r="18051" spans="1:5" hidden="1">
      <c r="A18051">
        <v>2017</v>
      </c>
      <c r="B18051" t="s">
        <v>105</v>
      </c>
      <c r="C18051" t="s">
        <v>81</v>
      </c>
      <c r="D18051" t="s">
        <v>30</v>
      </c>
      <c r="E18051">
        <v>51394</v>
      </c>
    </row>
    <row r="18052" spans="1:5" hidden="1">
      <c r="A18052">
        <v>2017</v>
      </c>
      <c r="B18052" t="s">
        <v>105</v>
      </c>
      <c r="C18052" t="s">
        <v>81</v>
      </c>
      <c r="D18052" t="s">
        <v>31</v>
      </c>
      <c r="E18052">
        <v>51394</v>
      </c>
    </row>
    <row r="18053" spans="1:5" hidden="1">
      <c r="A18053">
        <v>2017</v>
      </c>
      <c r="B18053" t="s">
        <v>106</v>
      </c>
      <c r="C18053" t="s">
        <v>7</v>
      </c>
      <c r="D18053" t="s">
        <v>263</v>
      </c>
      <c r="E18053">
        <v>-69706</v>
      </c>
    </row>
    <row r="18054" spans="1:5" hidden="1">
      <c r="A18054">
        <v>2017</v>
      </c>
      <c r="B18054" t="s">
        <v>106</v>
      </c>
      <c r="C18054" t="s">
        <v>10</v>
      </c>
      <c r="D18054" t="s">
        <v>11</v>
      </c>
      <c r="E18054">
        <v>-646307</v>
      </c>
    </row>
    <row r="18055" spans="1:5" hidden="1">
      <c r="A18055">
        <v>2017</v>
      </c>
      <c r="B18055" t="s">
        <v>106</v>
      </c>
      <c r="C18055" t="s">
        <v>10</v>
      </c>
      <c r="D18055" t="s">
        <v>107</v>
      </c>
      <c r="E18055">
        <v>112939</v>
      </c>
    </row>
    <row r="18056" spans="1:5" hidden="1">
      <c r="A18056">
        <v>2017</v>
      </c>
      <c r="B18056" t="s">
        <v>106</v>
      </c>
      <c r="C18056" t="s">
        <v>10</v>
      </c>
      <c r="D18056" t="s">
        <v>108</v>
      </c>
      <c r="E18056">
        <v>-383045</v>
      </c>
    </row>
    <row r="18057" spans="1:5" hidden="1">
      <c r="A18057">
        <v>2017</v>
      </c>
      <c r="B18057" t="s">
        <v>106</v>
      </c>
      <c r="C18057" t="s">
        <v>10</v>
      </c>
      <c r="D18057" t="s">
        <v>22</v>
      </c>
      <c r="E18057">
        <v>-647706</v>
      </c>
    </row>
    <row r="18058" spans="1:5" hidden="1">
      <c r="A18058">
        <v>2017</v>
      </c>
      <c r="B18058" t="s">
        <v>106</v>
      </c>
      <c r="C18058" t="s">
        <v>23</v>
      </c>
      <c r="D18058" t="s">
        <v>24</v>
      </c>
      <c r="E18058">
        <v>578493</v>
      </c>
    </row>
    <row r="18059" spans="1:5" hidden="1">
      <c r="A18059">
        <v>2017</v>
      </c>
      <c r="B18059" t="s">
        <v>106</v>
      </c>
      <c r="C18059" t="s">
        <v>23</v>
      </c>
      <c r="D18059" t="s">
        <v>25</v>
      </c>
      <c r="E18059">
        <v>578493</v>
      </c>
    </row>
    <row r="18060" spans="1:5" hidden="1">
      <c r="A18060">
        <v>2017</v>
      </c>
      <c r="B18060" t="s">
        <v>106</v>
      </c>
      <c r="C18060" t="s">
        <v>23</v>
      </c>
      <c r="D18060" t="s">
        <v>26</v>
      </c>
      <c r="E18060">
        <v>0</v>
      </c>
    </row>
    <row r="18061" spans="1:5" hidden="1">
      <c r="A18061">
        <v>2017</v>
      </c>
      <c r="B18061" t="s">
        <v>106</v>
      </c>
      <c r="C18061" t="s">
        <v>23</v>
      </c>
      <c r="D18061" t="s">
        <v>30</v>
      </c>
      <c r="E18061">
        <v>426719</v>
      </c>
    </row>
    <row r="18062" spans="1:5" hidden="1">
      <c r="A18062">
        <v>2017</v>
      </c>
      <c r="B18062" t="s">
        <v>106</v>
      </c>
      <c r="C18062" t="s">
        <v>23</v>
      </c>
      <c r="D18062" t="s">
        <v>31</v>
      </c>
      <c r="E18062">
        <v>0</v>
      </c>
    </row>
    <row r="18063" spans="1:5" hidden="1">
      <c r="A18063">
        <v>2017</v>
      </c>
      <c r="B18063" t="s">
        <v>106</v>
      </c>
      <c r="C18063" t="s">
        <v>23</v>
      </c>
      <c r="D18063" t="s">
        <v>32</v>
      </c>
      <c r="E18063">
        <v>426719</v>
      </c>
    </row>
    <row r="18064" spans="1:5" hidden="1">
      <c r="A18064">
        <v>2017</v>
      </c>
      <c r="B18064" t="s">
        <v>106</v>
      </c>
      <c r="C18064" t="s">
        <v>23</v>
      </c>
      <c r="D18064" t="s">
        <v>33</v>
      </c>
      <c r="E18064">
        <v>541666</v>
      </c>
    </row>
    <row r="18065" spans="1:5" hidden="1">
      <c r="A18065">
        <v>2017</v>
      </c>
      <c r="B18065" t="s">
        <v>106</v>
      </c>
      <c r="C18065" t="s">
        <v>23</v>
      </c>
      <c r="D18065" t="s">
        <v>34</v>
      </c>
      <c r="E18065">
        <v>341719</v>
      </c>
    </row>
    <row r="18066" spans="1:5" hidden="1">
      <c r="A18066">
        <v>2017</v>
      </c>
      <c r="B18066" t="s">
        <v>106</v>
      </c>
      <c r="C18066" t="s">
        <v>23</v>
      </c>
      <c r="D18066" t="s">
        <v>35</v>
      </c>
      <c r="E18066">
        <v>422151</v>
      </c>
    </row>
    <row r="18067" spans="1:5" hidden="1">
      <c r="A18067">
        <v>2017</v>
      </c>
      <c r="B18067" t="s">
        <v>106</v>
      </c>
      <c r="C18067" t="s">
        <v>23</v>
      </c>
      <c r="D18067" t="s">
        <v>36</v>
      </c>
      <c r="E18067">
        <v>146720</v>
      </c>
    </row>
    <row r="18068" spans="1:5" hidden="1">
      <c r="A18068">
        <v>2017</v>
      </c>
      <c r="B18068" t="s">
        <v>106</v>
      </c>
      <c r="C18068" t="s">
        <v>23</v>
      </c>
      <c r="D18068" t="s">
        <v>37</v>
      </c>
      <c r="E18068">
        <v>146720</v>
      </c>
    </row>
    <row r="18069" spans="1:5" hidden="1">
      <c r="A18069">
        <v>2017</v>
      </c>
      <c r="B18069" t="s">
        <v>106</v>
      </c>
      <c r="C18069" t="s">
        <v>23</v>
      </c>
      <c r="D18069" t="s">
        <v>38</v>
      </c>
      <c r="E18069">
        <v>0</v>
      </c>
    </row>
    <row r="18070" spans="1:5" hidden="1">
      <c r="A18070">
        <v>2017</v>
      </c>
      <c r="B18070" t="s">
        <v>106</v>
      </c>
      <c r="C18070" t="s">
        <v>23</v>
      </c>
      <c r="D18070" t="s">
        <v>39</v>
      </c>
      <c r="E18070">
        <v>41591</v>
      </c>
    </row>
    <row r="18071" spans="1:5" hidden="1">
      <c r="A18071">
        <v>2017</v>
      </c>
      <c r="B18071" t="s">
        <v>106</v>
      </c>
      <c r="C18071" t="s">
        <v>23</v>
      </c>
      <c r="D18071" t="s">
        <v>40</v>
      </c>
      <c r="E18071">
        <v>11636</v>
      </c>
    </row>
    <row r="18072" spans="1:5" hidden="1">
      <c r="A18072">
        <v>2017</v>
      </c>
      <c r="B18072" t="s">
        <v>106</v>
      </c>
      <c r="C18072" t="s">
        <v>23</v>
      </c>
      <c r="D18072" t="s">
        <v>41</v>
      </c>
      <c r="E18072">
        <v>0</v>
      </c>
    </row>
    <row r="18073" spans="1:5" hidden="1">
      <c r="A18073">
        <v>2017</v>
      </c>
      <c r="B18073" t="s">
        <v>106</v>
      </c>
      <c r="C18073" t="s">
        <v>23</v>
      </c>
      <c r="D18073" t="s">
        <v>42</v>
      </c>
      <c r="E18073">
        <v>0</v>
      </c>
    </row>
    <row r="18074" spans="1:5" hidden="1">
      <c r="A18074">
        <v>2017</v>
      </c>
      <c r="B18074" t="s">
        <v>106</v>
      </c>
      <c r="C18074" t="s">
        <v>23</v>
      </c>
      <c r="D18074" t="s">
        <v>43</v>
      </c>
      <c r="E18074">
        <v>11636</v>
      </c>
    </row>
    <row r="18075" spans="1:5" hidden="1">
      <c r="A18075">
        <v>2017</v>
      </c>
      <c r="B18075" t="s">
        <v>106</v>
      </c>
      <c r="C18075" t="s">
        <v>23</v>
      </c>
      <c r="D18075" t="s">
        <v>44</v>
      </c>
      <c r="E18075">
        <v>0</v>
      </c>
    </row>
    <row r="18076" spans="1:5" hidden="1">
      <c r="A18076">
        <v>2017</v>
      </c>
      <c r="B18076" t="s">
        <v>106</v>
      </c>
      <c r="C18076" t="s">
        <v>23</v>
      </c>
      <c r="D18076" t="s">
        <v>45</v>
      </c>
      <c r="E18076">
        <v>12520</v>
      </c>
    </row>
    <row r="18077" spans="1:5" hidden="1">
      <c r="A18077">
        <v>2017</v>
      </c>
      <c r="B18077" t="s">
        <v>106</v>
      </c>
      <c r="C18077" t="s">
        <v>23</v>
      </c>
      <c r="D18077" t="s">
        <v>46</v>
      </c>
      <c r="E18077">
        <v>12520</v>
      </c>
    </row>
    <row r="18078" spans="1:5" hidden="1">
      <c r="A18078">
        <v>2017</v>
      </c>
      <c r="B18078" t="s">
        <v>106</v>
      </c>
      <c r="C18078" t="s">
        <v>23</v>
      </c>
      <c r="D18078" t="s">
        <v>47</v>
      </c>
      <c r="E18078">
        <v>0</v>
      </c>
    </row>
    <row r="18079" spans="1:5" hidden="1">
      <c r="A18079">
        <v>2017</v>
      </c>
      <c r="B18079" t="s">
        <v>106</v>
      </c>
      <c r="C18079" t="s">
        <v>23</v>
      </c>
      <c r="D18079" t="s">
        <v>48</v>
      </c>
      <c r="E18079">
        <v>97751</v>
      </c>
    </row>
    <row r="18080" spans="1:5" hidden="1">
      <c r="A18080">
        <v>2017</v>
      </c>
      <c r="B18080" t="s">
        <v>106</v>
      </c>
      <c r="C18080" t="s">
        <v>23</v>
      </c>
      <c r="D18080" t="s">
        <v>49</v>
      </c>
      <c r="E18080">
        <v>11171</v>
      </c>
    </row>
    <row r="18081" spans="1:5" hidden="1">
      <c r="A18081">
        <v>2017</v>
      </c>
      <c r="B18081" t="s">
        <v>106</v>
      </c>
      <c r="C18081" t="s">
        <v>23</v>
      </c>
      <c r="D18081" t="s">
        <v>50</v>
      </c>
      <c r="E18081">
        <v>11171</v>
      </c>
    </row>
    <row r="18082" spans="1:5" hidden="1">
      <c r="A18082">
        <v>2017</v>
      </c>
      <c r="B18082" t="s">
        <v>106</v>
      </c>
      <c r="C18082" t="s">
        <v>23</v>
      </c>
      <c r="D18082" t="s">
        <v>51</v>
      </c>
      <c r="E18082">
        <v>0</v>
      </c>
    </row>
    <row r="18083" spans="1:5" hidden="1">
      <c r="A18083">
        <v>2017</v>
      </c>
      <c r="B18083" t="s">
        <v>106</v>
      </c>
      <c r="C18083" t="s">
        <v>23</v>
      </c>
      <c r="D18083" t="s">
        <v>52</v>
      </c>
      <c r="E18083">
        <v>0</v>
      </c>
    </row>
    <row r="18084" spans="1:5" hidden="1">
      <c r="A18084">
        <v>2017</v>
      </c>
      <c r="B18084" t="s">
        <v>106</v>
      </c>
      <c r="C18084" t="s">
        <v>23</v>
      </c>
      <c r="D18084" t="s">
        <v>53</v>
      </c>
      <c r="E18084">
        <v>0</v>
      </c>
    </row>
    <row r="18085" spans="1:5" hidden="1">
      <c r="A18085">
        <v>2017</v>
      </c>
      <c r="B18085" t="s">
        <v>106</v>
      </c>
      <c r="C18085" t="s">
        <v>23</v>
      </c>
      <c r="D18085" t="s">
        <v>54</v>
      </c>
      <c r="E18085">
        <v>0</v>
      </c>
    </row>
    <row r="18086" spans="1:5" hidden="1">
      <c r="A18086">
        <v>2017</v>
      </c>
      <c r="B18086" t="s">
        <v>106</v>
      </c>
      <c r="C18086" t="s">
        <v>23</v>
      </c>
      <c r="D18086" t="s">
        <v>55</v>
      </c>
      <c r="E18086">
        <v>86581</v>
      </c>
    </row>
    <row r="18087" spans="1:5" hidden="1">
      <c r="A18087">
        <v>2017</v>
      </c>
      <c r="B18087" t="s">
        <v>106</v>
      </c>
      <c r="C18087" t="s">
        <v>23</v>
      </c>
      <c r="D18087" t="s">
        <v>59</v>
      </c>
      <c r="E18087">
        <v>959787</v>
      </c>
    </row>
    <row r="18088" spans="1:5" hidden="1">
      <c r="A18088">
        <v>2017</v>
      </c>
      <c r="B18088" t="s">
        <v>106</v>
      </c>
      <c r="C18088" t="s">
        <v>23</v>
      </c>
      <c r="D18088" t="s">
        <v>60</v>
      </c>
      <c r="E18088">
        <v>2212</v>
      </c>
    </row>
    <row r="18089" spans="1:5" hidden="1">
      <c r="A18089">
        <v>2017</v>
      </c>
      <c r="B18089" t="s">
        <v>106</v>
      </c>
      <c r="C18089" t="s">
        <v>23</v>
      </c>
      <c r="D18089" t="s">
        <v>61</v>
      </c>
      <c r="E18089">
        <v>24784</v>
      </c>
    </row>
    <row r="18090" spans="1:5" hidden="1">
      <c r="A18090">
        <v>2017</v>
      </c>
      <c r="B18090" t="s">
        <v>106</v>
      </c>
      <c r="C18090" t="s">
        <v>23</v>
      </c>
      <c r="D18090" t="s">
        <v>62</v>
      </c>
      <c r="E18090">
        <v>151346</v>
      </c>
    </row>
    <row r="18091" spans="1:5" hidden="1">
      <c r="A18091">
        <v>2017</v>
      </c>
      <c r="B18091" t="s">
        <v>106</v>
      </c>
      <c r="C18091" t="s">
        <v>23</v>
      </c>
      <c r="D18091" t="s">
        <v>64</v>
      </c>
      <c r="E18091">
        <v>781445</v>
      </c>
    </row>
    <row r="18092" spans="1:5" hidden="1">
      <c r="A18092">
        <v>2017</v>
      </c>
      <c r="B18092" t="s">
        <v>106</v>
      </c>
      <c r="C18092" t="s">
        <v>23</v>
      </c>
      <c r="D18092" t="s">
        <v>66</v>
      </c>
      <c r="E18092">
        <v>0</v>
      </c>
    </row>
    <row r="18093" spans="1:5" hidden="1">
      <c r="A18093">
        <v>2017</v>
      </c>
      <c r="B18093" t="s">
        <v>106</v>
      </c>
      <c r="C18093" t="s">
        <v>23</v>
      </c>
      <c r="D18093" t="s">
        <v>67</v>
      </c>
      <c r="E18093">
        <v>269961</v>
      </c>
    </row>
    <row r="18094" spans="1:5" hidden="1">
      <c r="A18094">
        <v>2017</v>
      </c>
      <c r="B18094" t="s">
        <v>106</v>
      </c>
      <c r="C18094" t="s">
        <v>23</v>
      </c>
      <c r="D18094" t="s">
        <v>68</v>
      </c>
      <c r="E18094">
        <v>0</v>
      </c>
    </row>
    <row r="18095" spans="1:5" hidden="1">
      <c r="A18095">
        <v>2017</v>
      </c>
      <c r="B18095" t="s">
        <v>106</v>
      </c>
      <c r="C18095" t="s">
        <v>23</v>
      </c>
      <c r="D18095" t="s">
        <v>69</v>
      </c>
      <c r="E18095">
        <v>268802</v>
      </c>
    </row>
    <row r="18096" spans="1:5" hidden="1">
      <c r="A18096">
        <v>2017</v>
      </c>
      <c r="B18096" t="s">
        <v>106</v>
      </c>
      <c r="C18096" t="s">
        <v>23</v>
      </c>
      <c r="D18096" t="s">
        <v>70</v>
      </c>
      <c r="E18096">
        <v>1159</v>
      </c>
    </row>
    <row r="18097" spans="1:5" hidden="1">
      <c r="A18097">
        <v>2017</v>
      </c>
      <c r="B18097" t="s">
        <v>106</v>
      </c>
      <c r="C18097" t="s">
        <v>23</v>
      </c>
      <c r="D18097" t="s">
        <v>71</v>
      </c>
      <c r="E18097">
        <v>1399</v>
      </c>
    </row>
    <row r="18098" spans="1:5" hidden="1">
      <c r="A18098">
        <v>2017</v>
      </c>
      <c r="B18098" t="s">
        <v>106</v>
      </c>
      <c r="C18098" t="s">
        <v>23</v>
      </c>
      <c r="D18098" t="s">
        <v>109</v>
      </c>
      <c r="E18098">
        <v>16687374</v>
      </c>
    </row>
    <row r="18099" spans="1:5" hidden="1">
      <c r="A18099">
        <v>2017</v>
      </c>
      <c r="B18099" t="s">
        <v>106</v>
      </c>
      <c r="C18099" t="s">
        <v>23</v>
      </c>
      <c r="D18099" t="s">
        <v>110</v>
      </c>
      <c r="E18099">
        <v>11625734</v>
      </c>
    </row>
    <row r="18100" spans="1:5" hidden="1">
      <c r="A18100">
        <v>2017</v>
      </c>
      <c r="B18100" t="s">
        <v>106</v>
      </c>
      <c r="C18100" t="s">
        <v>23</v>
      </c>
      <c r="D18100" t="s">
        <v>111</v>
      </c>
      <c r="E18100">
        <v>5061640</v>
      </c>
    </row>
    <row r="18101" spans="1:5" hidden="1">
      <c r="A18101">
        <v>2017</v>
      </c>
      <c r="B18101" t="s">
        <v>106</v>
      </c>
      <c r="C18101" t="s">
        <v>23</v>
      </c>
      <c r="D18101" t="s">
        <v>112</v>
      </c>
      <c r="E18101">
        <v>88360</v>
      </c>
    </row>
    <row r="18102" spans="1:5" hidden="1">
      <c r="A18102">
        <v>2017</v>
      </c>
      <c r="B18102" t="s">
        <v>106</v>
      </c>
      <c r="C18102" t="s">
        <v>81</v>
      </c>
      <c r="D18102" t="s">
        <v>24</v>
      </c>
      <c r="E18102">
        <v>62064</v>
      </c>
    </row>
    <row r="18103" spans="1:5" hidden="1">
      <c r="A18103">
        <v>2017</v>
      </c>
      <c r="B18103" t="s">
        <v>106</v>
      </c>
      <c r="C18103" t="s">
        <v>81</v>
      </c>
      <c r="D18103" t="s">
        <v>25</v>
      </c>
      <c r="E18103">
        <v>50893</v>
      </c>
    </row>
    <row r="18104" spans="1:5" hidden="1">
      <c r="A18104">
        <v>2017</v>
      </c>
      <c r="B18104" t="s">
        <v>106</v>
      </c>
      <c r="C18104" t="s">
        <v>81</v>
      </c>
      <c r="D18104" t="s">
        <v>26</v>
      </c>
      <c r="E18104">
        <v>11171</v>
      </c>
    </row>
    <row r="18105" spans="1:5" hidden="1">
      <c r="A18105">
        <v>2017</v>
      </c>
      <c r="B18105" t="s">
        <v>106</v>
      </c>
      <c r="C18105" t="s">
        <v>81</v>
      </c>
      <c r="D18105" t="s">
        <v>27</v>
      </c>
      <c r="E18105">
        <v>46953</v>
      </c>
    </row>
    <row r="18106" spans="1:5" hidden="1">
      <c r="A18106">
        <v>2017</v>
      </c>
      <c r="B18106" t="s">
        <v>106</v>
      </c>
      <c r="C18106" t="s">
        <v>81</v>
      </c>
      <c r="D18106" t="s">
        <v>28</v>
      </c>
      <c r="E18106">
        <v>46186</v>
      </c>
    </row>
    <row r="18107" spans="1:5" hidden="1">
      <c r="A18107">
        <v>2017</v>
      </c>
      <c r="B18107" t="s">
        <v>106</v>
      </c>
      <c r="C18107" t="s">
        <v>81</v>
      </c>
      <c r="D18107" t="s">
        <v>82</v>
      </c>
      <c r="E18107">
        <v>0</v>
      </c>
    </row>
    <row r="18108" spans="1:5" hidden="1">
      <c r="A18108">
        <v>2017</v>
      </c>
      <c r="B18108" t="s">
        <v>106</v>
      </c>
      <c r="C18108" t="s">
        <v>81</v>
      </c>
      <c r="D18108" t="s">
        <v>83</v>
      </c>
      <c r="E18108">
        <v>46186</v>
      </c>
    </row>
    <row r="18109" spans="1:5" hidden="1">
      <c r="A18109">
        <v>2017</v>
      </c>
      <c r="B18109" t="s">
        <v>106</v>
      </c>
      <c r="C18109" t="s">
        <v>81</v>
      </c>
      <c r="D18109" t="s">
        <v>84</v>
      </c>
      <c r="E18109">
        <v>0</v>
      </c>
    </row>
    <row r="18110" spans="1:5" hidden="1">
      <c r="A18110">
        <v>2017</v>
      </c>
      <c r="B18110" t="s">
        <v>106</v>
      </c>
      <c r="C18110" t="s">
        <v>81</v>
      </c>
      <c r="D18110" t="s">
        <v>29</v>
      </c>
      <c r="E18110">
        <v>767</v>
      </c>
    </row>
    <row r="18111" spans="1:5" hidden="1">
      <c r="A18111">
        <v>2017</v>
      </c>
      <c r="B18111" t="s">
        <v>106</v>
      </c>
      <c r="C18111" t="s">
        <v>81</v>
      </c>
      <c r="D18111" t="s">
        <v>33</v>
      </c>
      <c r="E18111">
        <v>1511953</v>
      </c>
    </row>
    <row r="18112" spans="1:5" hidden="1">
      <c r="A18112">
        <v>2017</v>
      </c>
      <c r="B18112" t="s">
        <v>106</v>
      </c>
      <c r="C18112" t="s">
        <v>81</v>
      </c>
      <c r="D18112" t="s">
        <v>34</v>
      </c>
      <c r="E18112">
        <v>314647</v>
      </c>
    </row>
    <row r="18113" spans="1:5" hidden="1">
      <c r="A18113">
        <v>2017</v>
      </c>
      <c r="B18113" t="s">
        <v>106</v>
      </c>
      <c r="C18113" t="s">
        <v>81</v>
      </c>
      <c r="D18113" t="s">
        <v>35</v>
      </c>
      <c r="E18113">
        <v>369716</v>
      </c>
    </row>
    <row r="18114" spans="1:5" hidden="1">
      <c r="A18114">
        <v>2017</v>
      </c>
      <c r="B18114" t="s">
        <v>106</v>
      </c>
      <c r="C18114" t="s">
        <v>81</v>
      </c>
      <c r="D18114" t="s">
        <v>36</v>
      </c>
      <c r="E18114">
        <v>1010818</v>
      </c>
    </row>
    <row r="18115" spans="1:5" hidden="1">
      <c r="A18115">
        <v>2017</v>
      </c>
      <c r="B18115" t="s">
        <v>106</v>
      </c>
      <c r="C18115" t="s">
        <v>81</v>
      </c>
      <c r="D18115" t="s">
        <v>37</v>
      </c>
      <c r="E18115">
        <v>1010818</v>
      </c>
    </row>
    <row r="18116" spans="1:5" hidden="1">
      <c r="A18116">
        <v>2017</v>
      </c>
      <c r="B18116" t="s">
        <v>106</v>
      </c>
      <c r="C18116" t="s">
        <v>81</v>
      </c>
      <c r="D18116" t="s">
        <v>38</v>
      </c>
      <c r="E18116">
        <v>0</v>
      </c>
    </row>
    <row r="18117" spans="1:5" hidden="1">
      <c r="A18117">
        <v>2017</v>
      </c>
      <c r="B18117" t="s">
        <v>106</v>
      </c>
      <c r="C18117" t="s">
        <v>81</v>
      </c>
      <c r="D18117" t="s">
        <v>39</v>
      </c>
      <c r="E18117">
        <v>186489</v>
      </c>
    </row>
    <row r="18118" spans="1:5" hidden="1">
      <c r="A18118">
        <v>2017</v>
      </c>
      <c r="B18118" t="s">
        <v>106</v>
      </c>
      <c r="C18118" t="s">
        <v>81</v>
      </c>
      <c r="D18118" t="s">
        <v>40</v>
      </c>
      <c r="E18118">
        <v>0</v>
      </c>
    </row>
    <row r="18119" spans="1:5" hidden="1">
      <c r="A18119">
        <v>2017</v>
      </c>
      <c r="B18119" t="s">
        <v>106</v>
      </c>
      <c r="C18119" t="s">
        <v>81</v>
      </c>
      <c r="D18119" t="s">
        <v>41</v>
      </c>
      <c r="E18119">
        <v>0</v>
      </c>
    </row>
    <row r="18120" spans="1:5" hidden="1">
      <c r="A18120">
        <v>2017</v>
      </c>
      <c r="B18120" t="s">
        <v>106</v>
      </c>
      <c r="C18120" t="s">
        <v>81</v>
      </c>
      <c r="D18120" t="s">
        <v>42</v>
      </c>
      <c r="E18120">
        <v>0</v>
      </c>
    </row>
    <row r="18121" spans="1:5" hidden="1">
      <c r="A18121">
        <v>2017</v>
      </c>
      <c r="B18121" t="s">
        <v>106</v>
      </c>
      <c r="C18121" t="s">
        <v>81</v>
      </c>
      <c r="D18121" t="s">
        <v>43</v>
      </c>
      <c r="E18121">
        <v>0</v>
      </c>
    </row>
    <row r="18122" spans="1:5" hidden="1">
      <c r="A18122">
        <v>2017</v>
      </c>
      <c r="B18122" t="s">
        <v>106</v>
      </c>
      <c r="C18122" t="s">
        <v>81</v>
      </c>
      <c r="D18122" t="s">
        <v>44</v>
      </c>
      <c r="E18122">
        <v>0</v>
      </c>
    </row>
    <row r="18123" spans="1:5" hidden="1">
      <c r="A18123">
        <v>2017</v>
      </c>
      <c r="B18123" t="s">
        <v>106</v>
      </c>
      <c r="C18123" t="s">
        <v>81</v>
      </c>
      <c r="D18123" t="s">
        <v>45</v>
      </c>
      <c r="E18123">
        <v>699</v>
      </c>
    </row>
    <row r="18124" spans="1:5" hidden="1">
      <c r="A18124">
        <v>2017</v>
      </c>
      <c r="B18124" t="s">
        <v>106</v>
      </c>
      <c r="C18124" t="s">
        <v>81</v>
      </c>
      <c r="D18124" t="s">
        <v>46</v>
      </c>
      <c r="E18124">
        <v>0</v>
      </c>
    </row>
    <row r="18125" spans="1:5" hidden="1">
      <c r="A18125">
        <v>2017</v>
      </c>
      <c r="B18125" t="s">
        <v>106</v>
      </c>
      <c r="C18125" t="s">
        <v>81</v>
      </c>
      <c r="D18125" t="s">
        <v>47</v>
      </c>
      <c r="E18125">
        <v>699</v>
      </c>
    </row>
    <row r="18126" spans="1:5" hidden="1">
      <c r="A18126">
        <v>2017</v>
      </c>
      <c r="B18126" t="s">
        <v>106</v>
      </c>
      <c r="C18126" t="s">
        <v>81</v>
      </c>
      <c r="D18126" t="s">
        <v>48</v>
      </c>
      <c r="E18126">
        <v>26521</v>
      </c>
    </row>
    <row r="18127" spans="1:5" hidden="1">
      <c r="A18127">
        <v>2017</v>
      </c>
      <c r="B18127" t="s">
        <v>106</v>
      </c>
      <c r="C18127" t="s">
        <v>81</v>
      </c>
      <c r="D18127" t="s">
        <v>49</v>
      </c>
      <c r="E18127">
        <v>1978</v>
      </c>
    </row>
    <row r="18128" spans="1:5" hidden="1">
      <c r="A18128">
        <v>2017</v>
      </c>
      <c r="B18128" t="s">
        <v>106</v>
      </c>
      <c r="C18128" t="s">
        <v>81</v>
      </c>
      <c r="D18128" t="s">
        <v>50</v>
      </c>
      <c r="E18128">
        <v>0</v>
      </c>
    </row>
    <row r="18129" spans="1:5" hidden="1">
      <c r="A18129">
        <v>2017</v>
      </c>
      <c r="B18129" t="s">
        <v>106</v>
      </c>
      <c r="C18129" t="s">
        <v>81</v>
      </c>
      <c r="D18129" t="s">
        <v>51</v>
      </c>
      <c r="E18129">
        <v>0</v>
      </c>
    </row>
    <row r="18130" spans="1:5" hidden="1">
      <c r="A18130">
        <v>2017</v>
      </c>
      <c r="B18130" t="s">
        <v>106</v>
      </c>
      <c r="C18130" t="s">
        <v>81</v>
      </c>
      <c r="D18130" t="s">
        <v>52</v>
      </c>
      <c r="E18130">
        <v>1978</v>
      </c>
    </row>
    <row r="18131" spans="1:5" hidden="1">
      <c r="A18131">
        <v>2017</v>
      </c>
      <c r="B18131" t="s">
        <v>106</v>
      </c>
      <c r="C18131" t="s">
        <v>81</v>
      </c>
      <c r="D18131" t="s">
        <v>53</v>
      </c>
      <c r="E18131">
        <v>0</v>
      </c>
    </row>
    <row r="18132" spans="1:5" hidden="1">
      <c r="A18132">
        <v>2017</v>
      </c>
      <c r="B18132" t="s">
        <v>106</v>
      </c>
      <c r="C18132" t="s">
        <v>81</v>
      </c>
      <c r="D18132" t="s">
        <v>54</v>
      </c>
      <c r="E18132">
        <v>0</v>
      </c>
    </row>
    <row r="18133" spans="1:5" hidden="1">
      <c r="A18133">
        <v>2017</v>
      </c>
      <c r="B18133" t="s">
        <v>106</v>
      </c>
      <c r="C18133" t="s">
        <v>81</v>
      </c>
      <c r="D18133" t="s">
        <v>55</v>
      </c>
      <c r="E18133">
        <v>24544</v>
      </c>
    </row>
    <row r="18134" spans="1:5" hidden="1">
      <c r="A18134">
        <v>2017</v>
      </c>
      <c r="B18134" t="s">
        <v>106</v>
      </c>
      <c r="C18134" t="s">
        <v>81</v>
      </c>
      <c r="D18134" t="s">
        <v>59</v>
      </c>
      <c r="E18134">
        <v>472762</v>
      </c>
    </row>
    <row r="18135" spans="1:5" hidden="1">
      <c r="A18135">
        <v>2017</v>
      </c>
      <c r="B18135" t="s">
        <v>106</v>
      </c>
      <c r="C18135" t="s">
        <v>81</v>
      </c>
      <c r="D18135" t="s">
        <v>60</v>
      </c>
      <c r="E18135">
        <v>23465</v>
      </c>
    </row>
    <row r="18136" spans="1:5" hidden="1">
      <c r="A18136">
        <v>2017</v>
      </c>
      <c r="B18136" t="s">
        <v>106</v>
      </c>
      <c r="C18136" t="s">
        <v>81</v>
      </c>
      <c r="D18136" t="s">
        <v>61</v>
      </c>
      <c r="E18136">
        <v>10450</v>
      </c>
    </row>
    <row r="18137" spans="1:5" hidden="1">
      <c r="A18137">
        <v>2017</v>
      </c>
      <c r="B18137" t="s">
        <v>106</v>
      </c>
      <c r="C18137" t="s">
        <v>81</v>
      </c>
      <c r="D18137" t="s">
        <v>62</v>
      </c>
      <c r="E18137">
        <v>26759</v>
      </c>
    </row>
    <row r="18138" spans="1:5" hidden="1">
      <c r="A18138">
        <v>2017</v>
      </c>
      <c r="B18138" t="s">
        <v>106</v>
      </c>
      <c r="C18138" t="s">
        <v>81</v>
      </c>
      <c r="D18138" t="s">
        <v>64</v>
      </c>
      <c r="E18138">
        <v>227752</v>
      </c>
    </row>
    <row r="18139" spans="1:5" hidden="1">
      <c r="A18139">
        <v>2017</v>
      </c>
      <c r="B18139" t="s">
        <v>106</v>
      </c>
      <c r="C18139" t="s">
        <v>81</v>
      </c>
      <c r="D18139" t="s">
        <v>65</v>
      </c>
      <c r="E18139">
        <v>184336</v>
      </c>
    </row>
    <row r="18140" spans="1:5" hidden="1">
      <c r="A18140">
        <v>2017</v>
      </c>
      <c r="B18140" t="s">
        <v>106</v>
      </c>
      <c r="C18140" t="s">
        <v>81</v>
      </c>
      <c r="D18140" t="s">
        <v>66</v>
      </c>
      <c r="E18140">
        <v>0</v>
      </c>
    </row>
    <row r="18141" spans="1:5" hidden="1">
      <c r="A18141">
        <v>2017</v>
      </c>
      <c r="B18141" t="s">
        <v>106</v>
      </c>
      <c r="C18141" t="s">
        <v>81</v>
      </c>
      <c r="D18141" t="s">
        <v>67</v>
      </c>
      <c r="E18141">
        <v>6699</v>
      </c>
    </row>
    <row r="18142" spans="1:5" hidden="1">
      <c r="A18142">
        <v>2017</v>
      </c>
      <c r="B18142" t="s">
        <v>106</v>
      </c>
      <c r="C18142" t="s">
        <v>81</v>
      </c>
      <c r="D18142" t="s">
        <v>68</v>
      </c>
      <c r="E18142">
        <v>0</v>
      </c>
    </row>
    <row r="18143" spans="1:5" hidden="1">
      <c r="A18143">
        <v>2017</v>
      </c>
      <c r="B18143" t="s">
        <v>106</v>
      </c>
      <c r="C18143" t="s">
        <v>81</v>
      </c>
      <c r="D18143" t="s">
        <v>69</v>
      </c>
      <c r="E18143">
        <v>0</v>
      </c>
    </row>
    <row r="18144" spans="1:5" hidden="1">
      <c r="A18144">
        <v>2017</v>
      </c>
      <c r="B18144" t="s">
        <v>106</v>
      </c>
      <c r="C18144" t="s">
        <v>81</v>
      </c>
      <c r="D18144" t="s">
        <v>70</v>
      </c>
      <c r="E18144">
        <v>6699</v>
      </c>
    </row>
    <row r="18145" spans="1:6" hidden="1">
      <c r="A18145">
        <v>2017</v>
      </c>
      <c r="B18145" t="s">
        <v>106</v>
      </c>
      <c r="C18145" t="s">
        <v>81</v>
      </c>
      <c r="D18145" t="s">
        <v>113</v>
      </c>
      <c r="E18145">
        <v>16800313</v>
      </c>
    </row>
    <row r="18146" spans="1:6" hidden="1">
      <c r="A18146">
        <v>2017</v>
      </c>
      <c r="B18146" t="s">
        <v>106</v>
      </c>
      <c r="C18146" t="s">
        <v>81</v>
      </c>
      <c r="D18146" t="s">
        <v>114</v>
      </c>
      <c r="E18146">
        <v>14082208</v>
      </c>
    </row>
    <row r="18147" spans="1:6" hidden="1">
      <c r="A18147">
        <v>2017</v>
      </c>
      <c r="B18147" t="s">
        <v>106</v>
      </c>
      <c r="C18147" t="s">
        <v>81</v>
      </c>
      <c r="D18147" t="s">
        <v>115</v>
      </c>
      <c r="E18147">
        <v>2718105</v>
      </c>
    </row>
    <row r="18148" spans="1:6" hidden="1">
      <c r="A18148">
        <v>2017</v>
      </c>
      <c r="B18148" t="s">
        <v>106</v>
      </c>
      <c r="C18148" t="s">
        <v>81</v>
      </c>
      <c r="D18148" t="s">
        <v>116</v>
      </c>
      <c r="E18148">
        <v>74504</v>
      </c>
    </row>
    <row r="18149" spans="1:6" hidden="1">
      <c r="A18149">
        <v>2018</v>
      </c>
      <c r="B18149" t="s">
        <v>6</v>
      </c>
      <c r="C18149" t="s">
        <v>7</v>
      </c>
      <c r="D18149" t="s">
        <v>263</v>
      </c>
      <c r="E18149">
        <v>-227500</v>
      </c>
    </row>
    <row r="18150" spans="1:6" hidden="1">
      <c r="A18150">
        <v>2018</v>
      </c>
      <c r="B18150" t="s">
        <v>6</v>
      </c>
      <c r="C18150" t="s">
        <v>7</v>
      </c>
      <c r="D18150" t="s">
        <v>8</v>
      </c>
      <c r="E18150">
        <v>903880</v>
      </c>
    </row>
    <row r="18151" spans="1:6" hidden="1">
      <c r="A18151">
        <v>2018</v>
      </c>
      <c r="B18151" t="s">
        <v>6</v>
      </c>
      <c r="C18151" t="s">
        <v>7</v>
      </c>
      <c r="D18151" t="s">
        <v>9</v>
      </c>
      <c r="E18151">
        <v>1716871</v>
      </c>
    </row>
    <row r="18152" spans="1:6" hidden="1">
      <c r="A18152">
        <v>2018</v>
      </c>
      <c r="B18152" t="s">
        <v>6</v>
      </c>
      <c r="C18152" t="s">
        <v>10</v>
      </c>
      <c r="D18152" t="s">
        <v>11</v>
      </c>
      <c r="E18152">
        <v>2106913</v>
      </c>
    </row>
    <row r="18153" spans="1:6" hidden="1">
      <c r="A18153">
        <v>2018</v>
      </c>
      <c r="B18153" t="s">
        <v>6</v>
      </c>
      <c r="C18153" t="s">
        <v>10</v>
      </c>
      <c r="D18153" t="s">
        <v>12</v>
      </c>
      <c r="E18153">
        <v>28153443</v>
      </c>
    </row>
    <row r="18154" spans="1:6" hidden="1">
      <c r="A18154">
        <v>2018</v>
      </c>
      <c r="B18154" t="s">
        <v>6</v>
      </c>
      <c r="C18154" t="s">
        <v>10</v>
      </c>
      <c r="D18154" t="s">
        <v>13</v>
      </c>
      <c r="E18154">
        <v>23138219</v>
      </c>
    </row>
    <row r="18155" spans="1:6" hidden="1">
      <c r="A18155">
        <v>2018</v>
      </c>
      <c r="B18155" t="s">
        <v>6</v>
      </c>
      <c r="C18155" t="s">
        <v>10</v>
      </c>
      <c r="D18155" t="s">
        <v>14</v>
      </c>
      <c r="E18155">
        <v>10735555</v>
      </c>
    </row>
    <row r="18156" spans="1:6" hidden="1">
      <c r="A18156">
        <v>2018</v>
      </c>
      <c r="B18156" t="s">
        <v>6</v>
      </c>
      <c r="C18156" t="s">
        <v>10</v>
      </c>
      <c r="D18156" t="s">
        <v>15</v>
      </c>
      <c r="E18156">
        <v>9333568</v>
      </c>
    </row>
    <row r="18157" spans="1:6" hidden="1">
      <c r="A18157">
        <v>2018</v>
      </c>
      <c r="B18157" t="s">
        <v>6</v>
      </c>
      <c r="C18157" t="s">
        <v>10</v>
      </c>
      <c r="D18157" t="s">
        <v>16</v>
      </c>
      <c r="E18157">
        <v>1401987</v>
      </c>
    </row>
    <row r="18158" spans="1:6" hidden="1">
      <c r="A18158">
        <v>2018</v>
      </c>
      <c r="B18158" t="s">
        <v>6</v>
      </c>
      <c r="C18158" t="s">
        <v>10</v>
      </c>
      <c r="D18158" t="s">
        <v>17</v>
      </c>
      <c r="E18158">
        <v>0</v>
      </c>
      <c r="F18158">
        <v>20</v>
      </c>
    </row>
    <row r="18159" spans="1:6" hidden="1">
      <c r="A18159">
        <v>2018</v>
      </c>
      <c r="B18159" t="s">
        <v>6</v>
      </c>
      <c r="C18159" t="s">
        <v>10</v>
      </c>
      <c r="D18159" t="s">
        <v>18</v>
      </c>
      <c r="E18159">
        <v>27688694</v>
      </c>
    </row>
    <row r="18160" spans="1:6" hidden="1">
      <c r="A18160">
        <v>2018</v>
      </c>
      <c r="B18160" t="s">
        <v>6</v>
      </c>
      <c r="C18160" t="s">
        <v>10</v>
      </c>
      <c r="D18160" t="s">
        <v>19</v>
      </c>
      <c r="E18160">
        <v>28181945</v>
      </c>
    </row>
    <row r="18161" spans="1:5" hidden="1">
      <c r="A18161">
        <v>2018</v>
      </c>
      <c r="B18161" t="s">
        <v>6</v>
      </c>
      <c r="C18161" t="s">
        <v>10</v>
      </c>
      <c r="D18161" t="s">
        <v>20</v>
      </c>
      <c r="E18161">
        <v>28181945</v>
      </c>
    </row>
    <row r="18162" spans="1:5" hidden="1">
      <c r="A18162">
        <v>2018</v>
      </c>
      <c r="B18162" t="s">
        <v>6</v>
      </c>
      <c r="C18162" t="s">
        <v>10</v>
      </c>
      <c r="D18162" t="s">
        <v>21</v>
      </c>
      <c r="E18162">
        <v>6610729</v>
      </c>
    </row>
    <row r="18163" spans="1:5" hidden="1">
      <c r="A18163">
        <v>2018</v>
      </c>
      <c r="B18163" t="s">
        <v>6</v>
      </c>
      <c r="C18163" t="s">
        <v>10</v>
      </c>
      <c r="D18163" t="s">
        <v>22</v>
      </c>
      <c r="E18163">
        <v>399500</v>
      </c>
    </row>
    <row r="18164" spans="1:5" hidden="1">
      <c r="A18164">
        <v>2018</v>
      </c>
      <c r="B18164" t="s">
        <v>6</v>
      </c>
      <c r="C18164" t="s">
        <v>23</v>
      </c>
      <c r="D18164" t="s">
        <v>24</v>
      </c>
      <c r="E18164">
        <v>13874468</v>
      </c>
    </row>
    <row r="18165" spans="1:5" hidden="1">
      <c r="A18165">
        <v>2018</v>
      </c>
      <c r="B18165" t="s">
        <v>6</v>
      </c>
      <c r="C18165" t="s">
        <v>23</v>
      </c>
      <c r="D18165" t="s">
        <v>25</v>
      </c>
      <c r="E18165">
        <v>11421905</v>
      </c>
    </row>
    <row r="18166" spans="1:5" hidden="1">
      <c r="A18166">
        <v>2018</v>
      </c>
      <c r="B18166" t="s">
        <v>6</v>
      </c>
      <c r="C18166" t="s">
        <v>23</v>
      </c>
      <c r="D18166" t="s">
        <v>26</v>
      </c>
      <c r="E18166">
        <v>2452564</v>
      </c>
    </row>
    <row r="18167" spans="1:5" hidden="1">
      <c r="A18167">
        <v>2018</v>
      </c>
      <c r="B18167" t="s">
        <v>6</v>
      </c>
      <c r="C18167" t="s">
        <v>23</v>
      </c>
      <c r="D18167" t="s">
        <v>27</v>
      </c>
      <c r="E18167">
        <v>4272252</v>
      </c>
    </row>
    <row r="18168" spans="1:5" hidden="1">
      <c r="A18168">
        <v>2018</v>
      </c>
      <c r="B18168" t="s">
        <v>6</v>
      </c>
      <c r="C18168" t="s">
        <v>23</v>
      </c>
      <c r="D18168" t="s">
        <v>28</v>
      </c>
      <c r="E18168">
        <v>3918155</v>
      </c>
    </row>
    <row r="18169" spans="1:5" hidden="1">
      <c r="A18169">
        <v>2018</v>
      </c>
      <c r="B18169" t="s">
        <v>6</v>
      </c>
      <c r="C18169" t="s">
        <v>23</v>
      </c>
      <c r="D18169" t="s">
        <v>29</v>
      </c>
      <c r="E18169">
        <v>354097</v>
      </c>
    </row>
    <row r="18170" spans="1:5" hidden="1">
      <c r="A18170">
        <v>2018</v>
      </c>
      <c r="B18170" t="s">
        <v>6</v>
      </c>
      <c r="C18170" t="s">
        <v>23</v>
      </c>
      <c r="D18170" t="s">
        <v>30</v>
      </c>
      <c r="E18170">
        <v>284891</v>
      </c>
    </row>
    <row r="18171" spans="1:5" hidden="1">
      <c r="A18171">
        <v>2018</v>
      </c>
      <c r="B18171" t="s">
        <v>6</v>
      </c>
      <c r="C18171" t="s">
        <v>23</v>
      </c>
      <c r="D18171" t="s">
        <v>31</v>
      </c>
      <c r="E18171">
        <v>52639</v>
      </c>
    </row>
    <row r="18172" spans="1:5" hidden="1">
      <c r="A18172">
        <v>2018</v>
      </c>
      <c r="B18172" t="s">
        <v>6</v>
      </c>
      <c r="C18172" t="s">
        <v>23</v>
      </c>
      <c r="D18172" t="s">
        <v>32</v>
      </c>
      <c r="E18172">
        <v>232252</v>
      </c>
    </row>
    <row r="18173" spans="1:5" hidden="1">
      <c r="A18173">
        <v>2018</v>
      </c>
      <c r="B18173" t="s">
        <v>6</v>
      </c>
      <c r="C18173" t="s">
        <v>23</v>
      </c>
      <c r="D18173" t="s">
        <v>33</v>
      </c>
      <c r="E18173">
        <v>4400390</v>
      </c>
    </row>
    <row r="18174" spans="1:5" hidden="1">
      <c r="A18174">
        <v>2018</v>
      </c>
      <c r="B18174" t="s">
        <v>6</v>
      </c>
      <c r="C18174" t="s">
        <v>23</v>
      </c>
      <c r="D18174" t="s">
        <v>34</v>
      </c>
      <c r="E18174">
        <v>1026454</v>
      </c>
    </row>
    <row r="18175" spans="1:5" hidden="1">
      <c r="A18175">
        <v>2018</v>
      </c>
      <c r="B18175" t="s">
        <v>6</v>
      </c>
      <c r="C18175" t="s">
        <v>23</v>
      </c>
      <c r="D18175" t="s">
        <v>35</v>
      </c>
      <c r="E18175">
        <v>1379163</v>
      </c>
    </row>
    <row r="18176" spans="1:5" hidden="1">
      <c r="A18176">
        <v>2018</v>
      </c>
      <c r="B18176" t="s">
        <v>6</v>
      </c>
      <c r="C18176" t="s">
        <v>23</v>
      </c>
      <c r="D18176" t="s">
        <v>36</v>
      </c>
      <c r="E18176">
        <v>2858157</v>
      </c>
    </row>
    <row r="18177" spans="1:5" hidden="1">
      <c r="A18177">
        <v>2018</v>
      </c>
      <c r="B18177" t="s">
        <v>6</v>
      </c>
      <c r="C18177" t="s">
        <v>23</v>
      </c>
      <c r="D18177" t="s">
        <v>37</v>
      </c>
      <c r="E18177">
        <v>2104014</v>
      </c>
    </row>
    <row r="18178" spans="1:5" hidden="1">
      <c r="A18178">
        <v>2018</v>
      </c>
      <c r="B18178" t="s">
        <v>6</v>
      </c>
      <c r="C18178" t="s">
        <v>23</v>
      </c>
      <c r="D18178" t="s">
        <v>38</v>
      </c>
      <c r="E18178">
        <v>754143</v>
      </c>
    </row>
    <row r="18179" spans="1:5" hidden="1">
      <c r="A18179">
        <v>2018</v>
      </c>
      <c r="B18179" t="s">
        <v>6</v>
      </c>
      <c r="C18179" t="s">
        <v>23</v>
      </c>
      <c r="D18179" t="s">
        <v>39</v>
      </c>
      <c r="E18179">
        <v>342099</v>
      </c>
    </row>
    <row r="18180" spans="1:5" hidden="1">
      <c r="A18180">
        <v>2018</v>
      </c>
      <c r="B18180" t="s">
        <v>6</v>
      </c>
      <c r="C18180" t="s">
        <v>23</v>
      </c>
      <c r="D18180" t="s">
        <v>40</v>
      </c>
      <c r="E18180">
        <v>101339</v>
      </c>
    </row>
    <row r="18181" spans="1:5" hidden="1">
      <c r="A18181">
        <v>2018</v>
      </c>
      <c r="B18181" t="s">
        <v>6</v>
      </c>
      <c r="C18181" t="s">
        <v>23</v>
      </c>
      <c r="D18181" t="s">
        <v>41</v>
      </c>
      <c r="E18181">
        <v>9019</v>
      </c>
    </row>
    <row r="18182" spans="1:5" hidden="1">
      <c r="A18182">
        <v>2018</v>
      </c>
      <c r="B18182" t="s">
        <v>6</v>
      </c>
      <c r="C18182" t="s">
        <v>23</v>
      </c>
      <c r="D18182" t="s">
        <v>42</v>
      </c>
      <c r="E18182">
        <v>50158</v>
      </c>
    </row>
    <row r="18183" spans="1:5" hidden="1">
      <c r="A18183">
        <v>2018</v>
      </c>
      <c r="B18183" t="s">
        <v>6</v>
      </c>
      <c r="C18183" t="s">
        <v>23</v>
      </c>
      <c r="D18183" t="s">
        <v>43</v>
      </c>
      <c r="E18183">
        <v>42162</v>
      </c>
    </row>
    <row r="18184" spans="1:5" hidden="1">
      <c r="A18184">
        <v>2018</v>
      </c>
      <c r="B18184" t="s">
        <v>6</v>
      </c>
      <c r="C18184" t="s">
        <v>23</v>
      </c>
      <c r="D18184" t="s">
        <v>44</v>
      </c>
      <c r="E18184">
        <v>72340</v>
      </c>
    </row>
    <row r="18185" spans="1:5" hidden="1">
      <c r="A18185">
        <v>2018</v>
      </c>
      <c r="B18185" t="s">
        <v>6</v>
      </c>
      <c r="C18185" t="s">
        <v>23</v>
      </c>
      <c r="D18185" t="s">
        <v>45</v>
      </c>
      <c r="E18185">
        <v>1955617</v>
      </c>
    </row>
    <row r="18186" spans="1:5" hidden="1">
      <c r="A18186">
        <v>2018</v>
      </c>
      <c r="B18186" t="s">
        <v>6</v>
      </c>
      <c r="C18186" t="s">
        <v>23</v>
      </c>
      <c r="D18186" t="s">
        <v>46</v>
      </c>
      <c r="E18186">
        <v>1891771</v>
      </c>
    </row>
    <row r="18187" spans="1:5" hidden="1">
      <c r="A18187">
        <v>2018</v>
      </c>
      <c r="B18187" t="s">
        <v>6</v>
      </c>
      <c r="C18187" t="s">
        <v>23</v>
      </c>
      <c r="D18187" t="s">
        <v>47</v>
      </c>
      <c r="E18187">
        <v>63846</v>
      </c>
    </row>
    <row r="18188" spans="1:5" hidden="1">
      <c r="A18188">
        <v>2018</v>
      </c>
      <c r="B18188" t="s">
        <v>6</v>
      </c>
      <c r="C18188" t="s">
        <v>23</v>
      </c>
      <c r="D18188" t="s">
        <v>48</v>
      </c>
      <c r="E18188">
        <v>9331696</v>
      </c>
    </row>
    <row r="18189" spans="1:5" hidden="1">
      <c r="A18189">
        <v>2018</v>
      </c>
      <c r="B18189" t="s">
        <v>6</v>
      </c>
      <c r="C18189" t="s">
        <v>23</v>
      </c>
      <c r="D18189" t="s">
        <v>49</v>
      </c>
      <c r="E18189">
        <v>3424733</v>
      </c>
    </row>
    <row r="18190" spans="1:5" hidden="1">
      <c r="A18190">
        <v>2018</v>
      </c>
      <c r="B18190" t="s">
        <v>6</v>
      </c>
      <c r="C18190" t="s">
        <v>23</v>
      </c>
      <c r="D18190" t="s">
        <v>50</v>
      </c>
      <c r="E18190">
        <v>2230265</v>
      </c>
    </row>
    <row r="18191" spans="1:5" hidden="1">
      <c r="A18191">
        <v>2018</v>
      </c>
      <c r="B18191" t="s">
        <v>6</v>
      </c>
      <c r="C18191" t="s">
        <v>23</v>
      </c>
      <c r="D18191" t="s">
        <v>51</v>
      </c>
      <c r="E18191">
        <v>210370</v>
      </c>
    </row>
    <row r="18192" spans="1:5" hidden="1">
      <c r="A18192">
        <v>2018</v>
      </c>
      <c r="B18192" t="s">
        <v>6</v>
      </c>
      <c r="C18192" t="s">
        <v>23</v>
      </c>
      <c r="D18192" t="s">
        <v>52</v>
      </c>
      <c r="E18192">
        <v>960211</v>
      </c>
    </row>
    <row r="18193" spans="1:5" hidden="1">
      <c r="A18193">
        <v>2018</v>
      </c>
      <c r="B18193" t="s">
        <v>6</v>
      </c>
      <c r="C18193" t="s">
        <v>23</v>
      </c>
      <c r="D18193" t="s">
        <v>53</v>
      </c>
      <c r="E18193">
        <v>50158</v>
      </c>
    </row>
    <row r="18194" spans="1:5" hidden="1">
      <c r="A18194">
        <v>2018</v>
      </c>
      <c r="B18194" t="s">
        <v>6</v>
      </c>
      <c r="C18194" t="s">
        <v>23</v>
      </c>
      <c r="D18194" t="s">
        <v>54</v>
      </c>
      <c r="E18194">
        <v>26272</v>
      </c>
    </row>
    <row r="18195" spans="1:5" hidden="1">
      <c r="A18195">
        <v>2018</v>
      </c>
      <c r="B18195" t="s">
        <v>6</v>
      </c>
      <c r="C18195" t="s">
        <v>23</v>
      </c>
      <c r="D18195" t="s">
        <v>55</v>
      </c>
      <c r="E18195">
        <v>3131036</v>
      </c>
    </row>
    <row r="18196" spans="1:5" hidden="1">
      <c r="A18196">
        <v>2018</v>
      </c>
      <c r="B18196" t="s">
        <v>6</v>
      </c>
      <c r="C18196" t="s">
        <v>23</v>
      </c>
      <c r="D18196" t="s">
        <v>56</v>
      </c>
      <c r="E18196">
        <v>2775928</v>
      </c>
    </row>
    <row r="18197" spans="1:5" hidden="1">
      <c r="A18197">
        <v>2018</v>
      </c>
      <c r="B18197" t="s">
        <v>6</v>
      </c>
      <c r="C18197" t="s">
        <v>23</v>
      </c>
      <c r="D18197" t="s">
        <v>57</v>
      </c>
      <c r="E18197">
        <v>2295714</v>
      </c>
    </row>
    <row r="18198" spans="1:5" hidden="1">
      <c r="A18198">
        <v>2018</v>
      </c>
      <c r="B18198" t="s">
        <v>6</v>
      </c>
      <c r="C18198" t="s">
        <v>23</v>
      </c>
      <c r="D18198" t="s">
        <v>58</v>
      </c>
      <c r="E18198">
        <v>480213</v>
      </c>
    </row>
    <row r="18199" spans="1:5" hidden="1">
      <c r="A18199">
        <v>2018</v>
      </c>
      <c r="B18199" t="s">
        <v>6</v>
      </c>
      <c r="C18199" t="s">
        <v>23</v>
      </c>
      <c r="D18199" t="s">
        <v>59</v>
      </c>
      <c r="E18199">
        <v>2212334</v>
      </c>
    </row>
    <row r="18200" spans="1:5" hidden="1">
      <c r="A18200">
        <v>2018</v>
      </c>
      <c r="B18200" t="s">
        <v>6</v>
      </c>
      <c r="C18200" t="s">
        <v>23</v>
      </c>
      <c r="D18200" t="s">
        <v>60</v>
      </c>
      <c r="E18200">
        <v>264359</v>
      </c>
    </row>
    <row r="18201" spans="1:5" hidden="1">
      <c r="A18201">
        <v>2018</v>
      </c>
      <c r="B18201" t="s">
        <v>6</v>
      </c>
      <c r="C18201" t="s">
        <v>23</v>
      </c>
      <c r="D18201" t="s">
        <v>61</v>
      </c>
      <c r="E18201">
        <v>227638</v>
      </c>
    </row>
    <row r="18202" spans="1:5" hidden="1">
      <c r="A18202">
        <v>2018</v>
      </c>
      <c r="B18202" t="s">
        <v>6</v>
      </c>
      <c r="C18202" t="s">
        <v>23</v>
      </c>
      <c r="D18202" t="s">
        <v>62</v>
      </c>
      <c r="E18202">
        <v>48287</v>
      </c>
    </row>
    <row r="18203" spans="1:5" hidden="1">
      <c r="A18203">
        <v>2018</v>
      </c>
      <c r="B18203" t="s">
        <v>6</v>
      </c>
      <c r="C18203" t="s">
        <v>23</v>
      </c>
      <c r="D18203" t="s">
        <v>63</v>
      </c>
      <c r="E18203">
        <v>0</v>
      </c>
    </row>
    <row r="18204" spans="1:5" hidden="1">
      <c r="A18204">
        <v>2018</v>
      </c>
      <c r="B18204" t="s">
        <v>6</v>
      </c>
      <c r="C18204" t="s">
        <v>23</v>
      </c>
      <c r="D18204" t="s">
        <v>64</v>
      </c>
      <c r="E18204">
        <v>1438007</v>
      </c>
    </row>
    <row r="18205" spans="1:5" hidden="1">
      <c r="A18205">
        <v>2018</v>
      </c>
      <c r="B18205" t="s">
        <v>6</v>
      </c>
      <c r="C18205" t="s">
        <v>23</v>
      </c>
      <c r="D18205" t="s">
        <v>65</v>
      </c>
      <c r="E18205">
        <v>234042</v>
      </c>
    </row>
    <row r="18206" spans="1:5" hidden="1">
      <c r="A18206">
        <v>2018</v>
      </c>
      <c r="B18206" t="s">
        <v>6</v>
      </c>
      <c r="C18206" t="s">
        <v>23</v>
      </c>
      <c r="D18206" t="s">
        <v>66</v>
      </c>
      <c r="E18206">
        <v>553863</v>
      </c>
    </row>
    <row r="18207" spans="1:5" hidden="1">
      <c r="A18207">
        <v>2018</v>
      </c>
      <c r="B18207" t="s">
        <v>6</v>
      </c>
      <c r="C18207" t="s">
        <v>23</v>
      </c>
      <c r="D18207" t="s">
        <v>67</v>
      </c>
      <c r="E18207">
        <v>32238</v>
      </c>
    </row>
    <row r="18208" spans="1:5" hidden="1">
      <c r="A18208">
        <v>2018</v>
      </c>
      <c r="B18208" t="s">
        <v>6</v>
      </c>
      <c r="C18208" t="s">
        <v>23</v>
      </c>
      <c r="D18208" t="s">
        <v>68</v>
      </c>
      <c r="E18208">
        <v>13377</v>
      </c>
    </row>
    <row r="18209" spans="1:5" hidden="1">
      <c r="A18209">
        <v>2018</v>
      </c>
      <c r="B18209" t="s">
        <v>6</v>
      </c>
      <c r="C18209" t="s">
        <v>23</v>
      </c>
      <c r="D18209" t="s">
        <v>69</v>
      </c>
      <c r="E18209">
        <v>623</v>
      </c>
    </row>
    <row r="18210" spans="1:5" hidden="1">
      <c r="A18210">
        <v>2018</v>
      </c>
      <c r="B18210" t="s">
        <v>6</v>
      </c>
      <c r="C18210" t="s">
        <v>23</v>
      </c>
      <c r="D18210" t="s">
        <v>70</v>
      </c>
      <c r="E18210">
        <v>18238</v>
      </c>
    </row>
    <row r="18211" spans="1:5" hidden="1">
      <c r="A18211">
        <v>2018</v>
      </c>
      <c r="B18211" t="s">
        <v>6</v>
      </c>
      <c r="C18211" t="s">
        <v>23</v>
      </c>
      <c r="D18211" t="s">
        <v>71</v>
      </c>
      <c r="E18211">
        <v>1203</v>
      </c>
    </row>
    <row r="18212" spans="1:5" hidden="1">
      <c r="A18212">
        <v>2018</v>
      </c>
      <c r="B18212" t="s">
        <v>6</v>
      </c>
      <c r="C18212" t="s">
        <v>23</v>
      </c>
      <c r="D18212" t="s">
        <v>72</v>
      </c>
      <c r="E18212">
        <v>28468433</v>
      </c>
    </row>
    <row r="18213" spans="1:5" hidden="1">
      <c r="A18213">
        <v>2018</v>
      </c>
      <c r="B18213" t="s">
        <v>6</v>
      </c>
      <c r="C18213" t="s">
        <v>23</v>
      </c>
      <c r="D18213" t="s">
        <v>73</v>
      </c>
      <c r="E18213">
        <v>21571216</v>
      </c>
    </row>
    <row r="18214" spans="1:5" hidden="1">
      <c r="A18214">
        <v>2018</v>
      </c>
      <c r="B18214" t="s">
        <v>6</v>
      </c>
      <c r="C18214" t="s">
        <v>23</v>
      </c>
      <c r="D18214" t="s">
        <v>74</v>
      </c>
      <c r="E18214">
        <v>18836586</v>
      </c>
    </row>
    <row r="18215" spans="1:5" hidden="1">
      <c r="A18215">
        <v>2018</v>
      </c>
      <c r="B18215" t="s">
        <v>6</v>
      </c>
      <c r="C18215" t="s">
        <v>23</v>
      </c>
      <c r="D18215" t="s">
        <v>75</v>
      </c>
      <c r="E18215">
        <v>2734630</v>
      </c>
    </row>
    <row r="18216" spans="1:5" hidden="1">
      <c r="A18216">
        <v>2018</v>
      </c>
      <c r="B18216" t="s">
        <v>6</v>
      </c>
      <c r="C18216" t="s">
        <v>23</v>
      </c>
      <c r="D18216" t="s">
        <v>76</v>
      </c>
      <c r="E18216">
        <v>6721434</v>
      </c>
    </row>
    <row r="18217" spans="1:5" hidden="1">
      <c r="A18217">
        <v>2018</v>
      </c>
      <c r="B18217" t="s">
        <v>6</v>
      </c>
      <c r="C18217" t="s">
        <v>23</v>
      </c>
      <c r="D18217" t="s">
        <v>77</v>
      </c>
      <c r="E18217">
        <v>5015225</v>
      </c>
    </row>
    <row r="18218" spans="1:5" hidden="1">
      <c r="A18218">
        <v>2018</v>
      </c>
      <c r="B18218" t="s">
        <v>6</v>
      </c>
      <c r="C18218" t="s">
        <v>23</v>
      </c>
      <c r="D18218" t="s">
        <v>78</v>
      </c>
      <c r="E18218">
        <v>6448198</v>
      </c>
    </row>
    <row r="18219" spans="1:5" hidden="1">
      <c r="A18219">
        <v>2018</v>
      </c>
      <c r="B18219" t="s">
        <v>6</v>
      </c>
      <c r="C18219" t="s">
        <v>23</v>
      </c>
      <c r="D18219" t="s">
        <v>79</v>
      </c>
      <c r="E18219">
        <v>269947</v>
      </c>
    </row>
    <row r="18220" spans="1:5" hidden="1">
      <c r="A18220">
        <v>2018</v>
      </c>
      <c r="B18220" t="s">
        <v>6</v>
      </c>
      <c r="C18220" t="s">
        <v>23</v>
      </c>
      <c r="D18220" t="s">
        <v>80</v>
      </c>
      <c r="E18220">
        <v>3289</v>
      </c>
    </row>
    <row r="18221" spans="1:5" hidden="1">
      <c r="A18221">
        <v>2018</v>
      </c>
      <c r="B18221" t="s">
        <v>6</v>
      </c>
      <c r="C18221" t="s">
        <v>81</v>
      </c>
      <c r="D18221" t="s">
        <v>24</v>
      </c>
      <c r="E18221">
        <v>14361531</v>
      </c>
    </row>
    <row r="18222" spans="1:5" hidden="1">
      <c r="A18222">
        <v>2018</v>
      </c>
      <c r="B18222" t="s">
        <v>6</v>
      </c>
      <c r="C18222" t="s">
        <v>81</v>
      </c>
      <c r="D18222" t="s">
        <v>25</v>
      </c>
      <c r="E18222">
        <v>11920895</v>
      </c>
    </row>
    <row r="18223" spans="1:5" hidden="1">
      <c r="A18223">
        <v>2018</v>
      </c>
      <c r="B18223" t="s">
        <v>6</v>
      </c>
      <c r="C18223" t="s">
        <v>81</v>
      </c>
      <c r="D18223" t="s">
        <v>26</v>
      </c>
      <c r="E18223">
        <v>2440635</v>
      </c>
    </row>
    <row r="18224" spans="1:5" hidden="1">
      <c r="A18224">
        <v>2018</v>
      </c>
      <c r="B18224" t="s">
        <v>6</v>
      </c>
      <c r="C18224" t="s">
        <v>81</v>
      </c>
      <c r="D18224" t="s">
        <v>27</v>
      </c>
      <c r="E18224">
        <v>4222906</v>
      </c>
    </row>
    <row r="18225" spans="1:5" hidden="1">
      <c r="A18225">
        <v>2018</v>
      </c>
      <c r="B18225" t="s">
        <v>6</v>
      </c>
      <c r="C18225" t="s">
        <v>81</v>
      </c>
      <c r="D18225" t="s">
        <v>28</v>
      </c>
      <c r="E18225">
        <v>3864907</v>
      </c>
    </row>
    <row r="18226" spans="1:5" hidden="1">
      <c r="A18226">
        <v>2018</v>
      </c>
      <c r="B18226" t="s">
        <v>6</v>
      </c>
      <c r="C18226" t="s">
        <v>81</v>
      </c>
      <c r="D18226" t="s">
        <v>82</v>
      </c>
      <c r="E18226">
        <v>2468029</v>
      </c>
    </row>
    <row r="18227" spans="1:5" hidden="1">
      <c r="A18227">
        <v>2018</v>
      </c>
      <c r="B18227" t="s">
        <v>6</v>
      </c>
      <c r="C18227" t="s">
        <v>81</v>
      </c>
      <c r="D18227" t="s">
        <v>83</v>
      </c>
      <c r="E18227">
        <v>5038</v>
      </c>
    </row>
    <row r="18228" spans="1:5" hidden="1">
      <c r="A18228">
        <v>2018</v>
      </c>
      <c r="B18228" t="s">
        <v>6</v>
      </c>
      <c r="C18228" t="s">
        <v>81</v>
      </c>
      <c r="D18228" t="s">
        <v>84</v>
      </c>
      <c r="E18228">
        <v>1391840</v>
      </c>
    </row>
    <row r="18229" spans="1:5" hidden="1">
      <c r="A18229">
        <v>2018</v>
      </c>
      <c r="B18229" t="s">
        <v>6</v>
      </c>
      <c r="C18229" t="s">
        <v>81</v>
      </c>
      <c r="D18229" t="s">
        <v>85</v>
      </c>
      <c r="E18229">
        <v>3865516</v>
      </c>
    </row>
    <row r="18230" spans="1:5" hidden="1">
      <c r="A18230">
        <v>2018</v>
      </c>
      <c r="B18230" t="s">
        <v>6</v>
      </c>
      <c r="C18230" t="s">
        <v>81</v>
      </c>
      <c r="D18230" t="s">
        <v>29</v>
      </c>
      <c r="E18230">
        <v>357999</v>
      </c>
    </row>
    <row r="18231" spans="1:5" hidden="1">
      <c r="A18231">
        <v>2018</v>
      </c>
      <c r="B18231" t="s">
        <v>6</v>
      </c>
      <c r="C18231" t="s">
        <v>81</v>
      </c>
      <c r="D18231" t="s">
        <v>30</v>
      </c>
      <c r="E18231">
        <v>728833</v>
      </c>
    </row>
    <row r="18232" spans="1:5" hidden="1">
      <c r="A18232">
        <v>2018</v>
      </c>
      <c r="B18232" t="s">
        <v>6</v>
      </c>
      <c r="C18232" t="s">
        <v>81</v>
      </c>
      <c r="D18232" t="s">
        <v>31</v>
      </c>
      <c r="E18232">
        <v>52639</v>
      </c>
    </row>
    <row r="18233" spans="1:5" hidden="1">
      <c r="A18233">
        <v>2018</v>
      </c>
      <c r="B18233" t="s">
        <v>6</v>
      </c>
      <c r="C18233" t="s">
        <v>81</v>
      </c>
      <c r="D18233" t="s">
        <v>32</v>
      </c>
      <c r="E18233">
        <v>676194</v>
      </c>
    </row>
    <row r="18234" spans="1:5" hidden="1">
      <c r="A18234">
        <v>2018</v>
      </c>
      <c r="B18234" t="s">
        <v>6</v>
      </c>
      <c r="C18234" t="s">
        <v>81</v>
      </c>
      <c r="D18234" t="s">
        <v>33</v>
      </c>
      <c r="E18234">
        <v>3053983</v>
      </c>
    </row>
    <row r="18235" spans="1:5" hidden="1">
      <c r="A18235">
        <v>2018</v>
      </c>
      <c r="B18235" t="s">
        <v>6</v>
      </c>
      <c r="C18235" t="s">
        <v>81</v>
      </c>
      <c r="D18235" t="s">
        <v>34</v>
      </c>
      <c r="E18235">
        <v>1073558</v>
      </c>
    </row>
    <row r="18236" spans="1:5" hidden="1">
      <c r="A18236">
        <v>2018</v>
      </c>
      <c r="B18236" t="s">
        <v>6</v>
      </c>
      <c r="C18236" t="s">
        <v>81</v>
      </c>
      <c r="D18236" t="s">
        <v>35</v>
      </c>
      <c r="E18236">
        <v>1405839</v>
      </c>
    </row>
    <row r="18237" spans="1:5" hidden="1">
      <c r="A18237">
        <v>2018</v>
      </c>
      <c r="B18237" t="s">
        <v>6</v>
      </c>
      <c r="C18237" t="s">
        <v>81</v>
      </c>
      <c r="D18237" t="s">
        <v>36</v>
      </c>
      <c r="E18237">
        <v>1780098</v>
      </c>
    </row>
    <row r="18238" spans="1:5" hidden="1">
      <c r="A18238">
        <v>2018</v>
      </c>
      <c r="B18238" t="s">
        <v>6</v>
      </c>
      <c r="C18238" t="s">
        <v>81</v>
      </c>
      <c r="D18238" t="s">
        <v>37</v>
      </c>
      <c r="E18238">
        <v>1025955</v>
      </c>
    </row>
    <row r="18239" spans="1:5" hidden="1">
      <c r="A18239">
        <v>2018</v>
      </c>
      <c r="B18239" t="s">
        <v>6</v>
      </c>
      <c r="C18239" t="s">
        <v>81</v>
      </c>
      <c r="D18239" t="s">
        <v>38</v>
      </c>
      <c r="E18239">
        <v>754143</v>
      </c>
    </row>
    <row r="18240" spans="1:5" hidden="1">
      <c r="A18240">
        <v>2018</v>
      </c>
      <c r="B18240" t="s">
        <v>6</v>
      </c>
      <c r="C18240" t="s">
        <v>81</v>
      </c>
      <c r="D18240" t="s">
        <v>39</v>
      </c>
      <c r="E18240">
        <v>9222</v>
      </c>
    </row>
    <row r="18241" spans="1:5" hidden="1">
      <c r="A18241">
        <v>2018</v>
      </c>
      <c r="B18241" t="s">
        <v>6</v>
      </c>
      <c r="C18241" t="s">
        <v>81</v>
      </c>
      <c r="D18241" t="s">
        <v>40</v>
      </c>
      <c r="E18241">
        <v>118765</v>
      </c>
    </row>
    <row r="18242" spans="1:5" hidden="1">
      <c r="A18242">
        <v>2018</v>
      </c>
      <c r="B18242" t="s">
        <v>6</v>
      </c>
      <c r="C18242" t="s">
        <v>81</v>
      </c>
      <c r="D18242" t="s">
        <v>41</v>
      </c>
      <c r="E18242">
        <v>9019</v>
      </c>
    </row>
    <row r="18243" spans="1:5" hidden="1">
      <c r="A18243">
        <v>2018</v>
      </c>
      <c r="B18243" t="s">
        <v>6</v>
      </c>
      <c r="C18243" t="s">
        <v>81</v>
      </c>
      <c r="D18243" t="s">
        <v>42</v>
      </c>
      <c r="E18243">
        <v>50158</v>
      </c>
    </row>
    <row r="18244" spans="1:5" hidden="1">
      <c r="A18244">
        <v>2018</v>
      </c>
      <c r="B18244" t="s">
        <v>6</v>
      </c>
      <c r="C18244" t="s">
        <v>81</v>
      </c>
      <c r="D18244" t="s">
        <v>43</v>
      </c>
      <c r="E18244">
        <v>59588</v>
      </c>
    </row>
    <row r="18245" spans="1:5" hidden="1">
      <c r="A18245">
        <v>2018</v>
      </c>
      <c r="B18245" t="s">
        <v>6</v>
      </c>
      <c r="C18245" t="s">
        <v>81</v>
      </c>
      <c r="D18245" t="s">
        <v>44</v>
      </c>
      <c r="E18245">
        <v>72340</v>
      </c>
    </row>
    <row r="18246" spans="1:5" hidden="1">
      <c r="A18246">
        <v>2018</v>
      </c>
      <c r="B18246" t="s">
        <v>6</v>
      </c>
      <c r="C18246" t="s">
        <v>81</v>
      </c>
      <c r="D18246" t="s">
        <v>45</v>
      </c>
      <c r="E18246">
        <v>1968062</v>
      </c>
    </row>
    <row r="18247" spans="1:5" hidden="1">
      <c r="A18247">
        <v>2018</v>
      </c>
      <c r="B18247" t="s">
        <v>6</v>
      </c>
      <c r="C18247" t="s">
        <v>81</v>
      </c>
      <c r="D18247" t="s">
        <v>46</v>
      </c>
      <c r="E18247">
        <v>1904923</v>
      </c>
    </row>
    <row r="18248" spans="1:5" hidden="1">
      <c r="A18248">
        <v>2018</v>
      </c>
      <c r="B18248" t="s">
        <v>6</v>
      </c>
      <c r="C18248" t="s">
        <v>81</v>
      </c>
      <c r="D18248" t="s">
        <v>47</v>
      </c>
      <c r="E18248">
        <v>63139</v>
      </c>
    </row>
    <row r="18249" spans="1:5" hidden="1">
      <c r="A18249">
        <v>2018</v>
      </c>
      <c r="B18249" t="s">
        <v>6</v>
      </c>
      <c r="C18249" t="s">
        <v>81</v>
      </c>
      <c r="D18249" t="s">
        <v>48</v>
      </c>
      <c r="E18249">
        <v>9404564</v>
      </c>
    </row>
    <row r="18250" spans="1:5" hidden="1">
      <c r="A18250">
        <v>2018</v>
      </c>
      <c r="B18250" t="s">
        <v>6</v>
      </c>
      <c r="C18250" t="s">
        <v>81</v>
      </c>
      <c r="D18250" t="s">
        <v>49</v>
      </c>
      <c r="E18250">
        <v>3434657</v>
      </c>
    </row>
    <row r="18251" spans="1:5" hidden="1">
      <c r="A18251">
        <v>2018</v>
      </c>
      <c r="B18251" t="s">
        <v>6</v>
      </c>
      <c r="C18251" t="s">
        <v>81</v>
      </c>
      <c r="D18251" t="s">
        <v>50</v>
      </c>
      <c r="E18251">
        <v>2242194</v>
      </c>
    </row>
    <row r="18252" spans="1:5" hidden="1">
      <c r="A18252">
        <v>2018</v>
      </c>
      <c r="B18252" t="s">
        <v>6</v>
      </c>
      <c r="C18252" t="s">
        <v>81</v>
      </c>
      <c r="D18252" t="s">
        <v>51</v>
      </c>
      <c r="E18252">
        <v>210370</v>
      </c>
    </row>
    <row r="18253" spans="1:5" hidden="1">
      <c r="A18253">
        <v>2018</v>
      </c>
      <c r="B18253" t="s">
        <v>6</v>
      </c>
      <c r="C18253" t="s">
        <v>81</v>
      </c>
      <c r="D18253" t="s">
        <v>52</v>
      </c>
      <c r="E18253">
        <v>958207</v>
      </c>
    </row>
    <row r="18254" spans="1:5" hidden="1">
      <c r="A18254">
        <v>2018</v>
      </c>
      <c r="B18254" t="s">
        <v>6</v>
      </c>
      <c r="C18254" t="s">
        <v>81</v>
      </c>
      <c r="D18254" t="s">
        <v>53</v>
      </c>
      <c r="E18254">
        <v>50158</v>
      </c>
    </row>
    <row r="18255" spans="1:5" hidden="1">
      <c r="A18255">
        <v>2018</v>
      </c>
      <c r="B18255" t="s">
        <v>6</v>
      </c>
      <c r="C18255" t="s">
        <v>81</v>
      </c>
      <c r="D18255" t="s">
        <v>54</v>
      </c>
      <c r="E18255">
        <v>26272</v>
      </c>
    </row>
    <row r="18256" spans="1:5" hidden="1">
      <c r="A18256">
        <v>2018</v>
      </c>
      <c r="B18256" t="s">
        <v>6</v>
      </c>
      <c r="C18256" t="s">
        <v>81</v>
      </c>
      <c r="D18256" t="s">
        <v>55</v>
      </c>
      <c r="E18256">
        <v>3193980</v>
      </c>
    </row>
    <row r="18257" spans="1:5" hidden="1">
      <c r="A18257">
        <v>2018</v>
      </c>
      <c r="B18257" t="s">
        <v>6</v>
      </c>
      <c r="C18257" t="s">
        <v>81</v>
      </c>
      <c r="D18257" t="s">
        <v>56</v>
      </c>
      <c r="E18257">
        <v>2775928</v>
      </c>
    </row>
    <row r="18258" spans="1:5" hidden="1">
      <c r="A18258">
        <v>2018</v>
      </c>
      <c r="B18258" t="s">
        <v>6</v>
      </c>
      <c r="C18258" t="s">
        <v>81</v>
      </c>
      <c r="D18258" t="s">
        <v>57</v>
      </c>
      <c r="E18258">
        <v>2295714</v>
      </c>
    </row>
    <row r="18259" spans="1:5" hidden="1">
      <c r="A18259">
        <v>2018</v>
      </c>
      <c r="B18259" t="s">
        <v>6</v>
      </c>
      <c r="C18259" t="s">
        <v>81</v>
      </c>
      <c r="D18259" t="s">
        <v>58</v>
      </c>
      <c r="E18259">
        <v>480213</v>
      </c>
    </row>
    <row r="18260" spans="1:5" hidden="1">
      <c r="A18260">
        <v>2018</v>
      </c>
      <c r="B18260" t="s">
        <v>6</v>
      </c>
      <c r="C18260" t="s">
        <v>81</v>
      </c>
      <c r="D18260" t="s">
        <v>59</v>
      </c>
      <c r="E18260">
        <v>2620271</v>
      </c>
    </row>
    <row r="18261" spans="1:5" hidden="1">
      <c r="A18261">
        <v>2018</v>
      </c>
      <c r="B18261" t="s">
        <v>6</v>
      </c>
      <c r="C18261" t="s">
        <v>81</v>
      </c>
      <c r="D18261" t="s">
        <v>60</v>
      </c>
      <c r="E18261">
        <v>238339</v>
      </c>
    </row>
    <row r="18262" spans="1:5" hidden="1">
      <c r="A18262">
        <v>2018</v>
      </c>
      <c r="B18262" t="s">
        <v>6</v>
      </c>
      <c r="C18262" t="s">
        <v>81</v>
      </c>
      <c r="D18262" t="s">
        <v>61</v>
      </c>
      <c r="E18262">
        <v>292662</v>
      </c>
    </row>
    <row r="18263" spans="1:5" hidden="1">
      <c r="A18263">
        <v>2018</v>
      </c>
      <c r="B18263" t="s">
        <v>6</v>
      </c>
      <c r="C18263" t="s">
        <v>81</v>
      </c>
      <c r="D18263" t="s">
        <v>62</v>
      </c>
      <c r="E18263">
        <v>201647</v>
      </c>
    </row>
    <row r="18264" spans="1:5" hidden="1">
      <c r="A18264">
        <v>2018</v>
      </c>
      <c r="B18264" t="s">
        <v>6</v>
      </c>
      <c r="C18264" t="s">
        <v>81</v>
      </c>
      <c r="D18264" t="s">
        <v>64</v>
      </c>
      <c r="E18264">
        <v>1887624</v>
      </c>
    </row>
    <row r="18265" spans="1:5" hidden="1">
      <c r="A18265">
        <v>2018</v>
      </c>
      <c r="B18265" t="s">
        <v>6</v>
      </c>
      <c r="C18265" t="s">
        <v>81</v>
      </c>
      <c r="D18265" t="s">
        <v>66</v>
      </c>
      <c r="E18265">
        <v>553863</v>
      </c>
    </row>
    <row r="18266" spans="1:5" hidden="1">
      <c r="A18266">
        <v>2018</v>
      </c>
      <c r="B18266" t="s">
        <v>6</v>
      </c>
      <c r="C18266" t="s">
        <v>81</v>
      </c>
      <c r="D18266" t="s">
        <v>67</v>
      </c>
      <c r="E18266">
        <v>543646</v>
      </c>
    </row>
    <row r="18267" spans="1:5" hidden="1">
      <c r="A18267">
        <v>2018</v>
      </c>
      <c r="B18267" t="s">
        <v>6</v>
      </c>
      <c r="C18267" t="s">
        <v>81</v>
      </c>
      <c r="D18267" t="s">
        <v>68</v>
      </c>
      <c r="E18267">
        <v>13377</v>
      </c>
    </row>
    <row r="18268" spans="1:5" hidden="1">
      <c r="A18268">
        <v>2018</v>
      </c>
      <c r="B18268" t="s">
        <v>6</v>
      </c>
      <c r="C18268" t="s">
        <v>81</v>
      </c>
      <c r="D18268" t="s">
        <v>69</v>
      </c>
      <c r="E18268">
        <v>514529</v>
      </c>
    </row>
    <row r="18269" spans="1:5" hidden="1">
      <c r="A18269">
        <v>2018</v>
      </c>
      <c r="B18269" t="s">
        <v>6</v>
      </c>
      <c r="C18269" t="s">
        <v>81</v>
      </c>
      <c r="D18269" t="s">
        <v>70</v>
      </c>
      <c r="E18269">
        <v>15740</v>
      </c>
    </row>
    <row r="18270" spans="1:5" hidden="1">
      <c r="A18270">
        <v>2018</v>
      </c>
      <c r="B18270" t="s">
        <v>6</v>
      </c>
      <c r="C18270" t="s">
        <v>81</v>
      </c>
      <c r="D18270" t="s">
        <v>86</v>
      </c>
      <c r="E18270">
        <v>52756360</v>
      </c>
    </row>
    <row r="18271" spans="1:5" hidden="1">
      <c r="A18271">
        <v>2018</v>
      </c>
      <c r="B18271" t="s">
        <v>6</v>
      </c>
      <c r="C18271" t="s">
        <v>81</v>
      </c>
      <c r="D18271" t="s">
        <v>87</v>
      </c>
      <c r="E18271">
        <v>45334284</v>
      </c>
    </row>
    <row r="18272" spans="1:5" hidden="1">
      <c r="A18272">
        <v>2018</v>
      </c>
      <c r="B18272" t="s">
        <v>6</v>
      </c>
      <c r="C18272" t="s">
        <v>81</v>
      </c>
      <c r="D18272" t="s">
        <v>88</v>
      </c>
      <c r="E18272">
        <v>2246644</v>
      </c>
    </row>
    <row r="18273" spans="1:6" hidden="1">
      <c r="A18273">
        <v>2018</v>
      </c>
      <c r="B18273" t="s">
        <v>6</v>
      </c>
      <c r="C18273" t="s">
        <v>81</v>
      </c>
      <c r="D18273" t="s">
        <v>89</v>
      </c>
      <c r="E18273">
        <v>5175432</v>
      </c>
    </row>
    <row r="18274" spans="1:6" hidden="1">
      <c r="A18274">
        <v>2018</v>
      </c>
      <c r="B18274" t="s">
        <v>6</v>
      </c>
      <c r="C18274" t="s">
        <v>81</v>
      </c>
      <c r="D18274" t="s">
        <v>77</v>
      </c>
      <c r="E18274">
        <v>5015225</v>
      </c>
    </row>
    <row r="18275" spans="1:6" hidden="1">
      <c r="A18275">
        <v>2018</v>
      </c>
      <c r="B18275" t="s">
        <v>90</v>
      </c>
      <c r="C18275" t="s">
        <v>7</v>
      </c>
      <c r="D18275" t="s">
        <v>263</v>
      </c>
      <c r="E18275">
        <v>-115223</v>
      </c>
    </row>
    <row r="18276" spans="1:6" hidden="1">
      <c r="A18276">
        <v>2018</v>
      </c>
      <c r="B18276" t="s">
        <v>90</v>
      </c>
      <c r="C18276" t="s">
        <v>7</v>
      </c>
      <c r="D18276" t="s">
        <v>8</v>
      </c>
      <c r="E18276">
        <v>0</v>
      </c>
      <c r="F18276">
        <v>20</v>
      </c>
    </row>
    <row r="18277" spans="1:6" hidden="1">
      <c r="A18277">
        <v>2018</v>
      </c>
      <c r="B18277" t="s">
        <v>90</v>
      </c>
      <c r="C18277" t="s">
        <v>7</v>
      </c>
      <c r="D18277" t="s">
        <v>9</v>
      </c>
      <c r="E18277">
        <v>0</v>
      </c>
      <c r="F18277">
        <v>20</v>
      </c>
    </row>
    <row r="18278" spans="1:6" hidden="1">
      <c r="A18278">
        <v>2018</v>
      </c>
      <c r="B18278" t="s">
        <v>90</v>
      </c>
      <c r="C18278" t="s">
        <v>10</v>
      </c>
      <c r="D18278" t="s">
        <v>11</v>
      </c>
      <c r="E18278">
        <v>1248166</v>
      </c>
    </row>
    <row r="18279" spans="1:6" hidden="1">
      <c r="A18279">
        <v>2018</v>
      </c>
      <c r="B18279" t="s">
        <v>90</v>
      </c>
      <c r="C18279" t="s">
        <v>10</v>
      </c>
      <c r="D18279" t="s">
        <v>91</v>
      </c>
      <c r="E18279">
        <v>16950450</v>
      </c>
    </row>
    <row r="18280" spans="1:6" hidden="1">
      <c r="A18280">
        <v>2018</v>
      </c>
      <c r="B18280" t="s">
        <v>90</v>
      </c>
      <c r="C18280" t="s">
        <v>10</v>
      </c>
      <c r="D18280" t="s">
        <v>92</v>
      </c>
      <c r="E18280">
        <v>13884464</v>
      </c>
    </row>
    <row r="18281" spans="1:6" hidden="1">
      <c r="A18281">
        <v>2018</v>
      </c>
      <c r="B18281" t="s">
        <v>90</v>
      </c>
      <c r="C18281" t="s">
        <v>10</v>
      </c>
      <c r="D18281" t="s">
        <v>14</v>
      </c>
      <c r="E18281">
        <v>6920352</v>
      </c>
    </row>
    <row r="18282" spans="1:6" hidden="1">
      <c r="A18282">
        <v>2018</v>
      </c>
      <c r="B18282" t="s">
        <v>90</v>
      </c>
      <c r="C18282" t="s">
        <v>10</v>
      </c>
      <c r="D18282" t="s">
        <v>17</v>
      </c>
      <c r="E18282">
        <v>7161691</v>
      </c>
    </row>
    <row r="18283" spans="1:6" hidden="1">
      <c r="A18283">
        <v>2018</v>
      </c>
      <c r="B18283" t="s">
        <v>90</v>
      </c>
      <c r="C18283" t="s">
        <v>10</v>
      </c>
      <c r="D18283" t="s">
        <v>18</v>
      </c>
      <c r="E18283">
        <v>4473397</v>
      </c>
    </row>
    <row r="18284" spans="1:6" hidden="1">
      <c r="A18284">
        <v>2018</v>
      </c>
      <c r="B18284" t="s">
        <v>90</v>
      </c>
      <c r="C18284" t="s">
        <v>10</v>
      </c>
      <c r="D18284" t="s">
        <v>19</v>
      </c>
      <c r="E18284">
        <v>4197624</v>
      </c>
    </row>
    <row r="18285" spans="1:6" hidden="1">
      <c r="A18285">
        <v>2018</v>
      </c>
      <c r="B18285" t="s">
        <v>90</v>
      </c>
      <c r="C18285" t="s">
        <v>10</v>
      </c>
      <c r="D18285" t="s">
        <v>21</v>
      </c>
      <c r="E18285">
        <v>4197624</v>
      </c>
    </row>
    <row r="18286" spans="1:6" hidden="1">
      <c r="A18286">
        <v>2018</v>
      </c>
      <c r="B18286" t="s">
        <v>90</v>
      </c>
      <c r="C18286" t="s">
        <v>10</v>
      </c>
      <c r="D18286" t="s">
        <v>22</v>
      </c>
      <c r="E18286">
        <v>481777</v>
      </c>
    </row>
    <row r="18287" spans="1:6" hidden="1">
      <c r="A18287">
        <v>2018</v>
      </c>
      <c r="B18287" t="s">
        <v>90</v>
      </c>
      <c r="C18287" t="s">
        <v>23</v>
      </c>
      <c r="D18287" t="s">
        <v>24</v>
      </c>
      <c r="E18287">
        <v>10027063</v>
      </c>
    </row>
    <row r="18288" spans="1:6" hidden="1">
      <c r="A18288">
        <v>2018</v>
      </c>
      <c r="B18288" t="s">
        <v>90</v>
      </c>
      <c r="C18288" t="s">
        <v>23</v>
      </c>
      <c r="D18288" t="s">
        <v>25</v>
      </c>
      <c r="E18288">
        <v>8403987</v>
      </c>
    </row>
    <row r="18289" spans="1:5" hidden="1">
      <c r="A18289">
        <v>2018</v>
      </c>
      <c r="B18289" t="s">
        <v>90</v>
      </c>
      <c r="C18289" t="s">
        <v>23</v>
      </c>
      <c r="D18289" t="s">
        <v>26</v>
      </c>
      <c r="E18289">
        <v>1623077</v>
      </c>
    </row>
    <row r="18290" spans="1:5" hidden="1">
      <c r="A18290">
        <v>2018</v>
      </c>
      <c r="B18290" t="s">
        <v>90</v>
      </c>
      <c r="C18290" t="s">
        <v>23</v>
      </c>
      <c r="D18290" t="s">
        <v>27</v>
      </c>
      <c r="E18290">
        <v>276472</v>
      </c>
    </row>
    <row r="18291" spans="1:5" hidden="1">
      <c r="A18291">
        <v>2018</v>
      </c>
      <c r="B18291" t="s">
        <v>90</v>
      </c>
      <c r="C18291" t="s">
        <v>23</v>
      </c>
      <c r="D18291" t="s">
        <v>29</v>
      </c>
      <c r="E18291">
        <v>276472</v>
      </c>
    </row>
    <row r="18292" spans="1:5" hidden="1">
      <c r="A18292">
        <v>2018</v>
      </c>
      <c r="B18292" t="s">
        <v>90</v>
      </c>
      <c r="C18292" t="s">
        <v>23</v>
      </c>
      <c r="D18292" t="s">
        <v>33</v>
      </c>
      <c r="E18292">
        <v>3101241</v>
      </c>
    </row>
    <row r="18293" spans="1:5" hidden="1">
      <c r="A18293">
        <v>2018</v>
      </c>
      <c r="B18293" t="s">
        <v>90</v>
      </c>
      <c r="C18293" t="s">
        <v>23</v>
      </c>
      <c r="D18293" t="s">
        <v>34</v>
      </c>
      <c r="E18293">
        <v>364395</v>
      </c>
    </row>
    <row r="18294" spans="1:5" hidden="1">
      <c r="A18294">
        <v>2018</v>
      </c>
      <c r="B18294" t="s">
        <v>90</v>
      </c>
      <c r="C18294" t="s">
        <v>23</v>
      </c>
      <c r="D18294" t="s">
        <v>35</v>
      </c>
      <c r="E18294">
        <v>540590</v>
      </c>
    </row>
    <row r="18295" spans="1:5" hidden="1">
      <c r="A18295">
        <v>2018</v>
      </c>
      <c r="B18295" t="s">
        <v>90</v>
      </c>
      <c r="C18295" t="s">
        <v>23</v>
      </c>
      <c r="D18295" t="s">
        <v>36</v>
      </c>
      <c r="E18295">
        <v>2569659</v>
      </c>
    </row>
    <row r="18296" spans="1:5" hidden="1">
      <c r="A18296">
        <v>2018</v>
      </c>
      <c r="B18296" t="s">
        <v>90</v>
      </c>
      <c r="C18296" t="s">
        <v>23</v>
      </c>
      <c r="D18296" t="s">
        <v>37</v>
      </c>
      <c r="E18296">
        <v>1815516</v>
      </c>
    </row>
    <row r="18297" spans="1:5" hidden="1">
      <c r="A18297">
        <v>2018</v>
      </c>
      <c r="B18297" t="s">
        <v>90</v>
      </c>
      <c r="C18297" t="s">
        <v>23</v>
      </c>
      <c r="D18297" t="s">
        <v>38</v>
      </c>
      <c r="E18297">
        <v>754143</v>
      </c>
    </row>
    <row r="18298" spans="1:5" hidden="1">
      <c r="A18298">
        <v>2018</v>
      </c>
      <c r="B18298" t="s">
        <v>90</v>
      </c>
      <c r="C18298" t="s">
        <v>23</v>
      </c>
      <c r="D18298" t="s">
        <v>39</v>
      </c>
      <c r="E18298">
        <v>118636</v>
      </c>
    </row>
    <row r="18299" spans="1:5" hidden="1">
      <c r="A18299">
        <v>2018</v>
      </c>
      <c r="B18299" t="s">
        <v>90</v>
      </c>
      <c r="C18299" t="s">
        <v>23</v>
      </c>
      <c r="D18299" t="s">
        <v>93</v>
      </c>
      <c r="E18299">
        <v>-66586</v>
      </c>
    </row>
    <row r="18300" spans="1:5" hidden="1">
      <c r="A18300">
        <v>2018</v>
      </c>
      <c r="B18300" t="s">
        <v>90</v>
      </c>
      <c r="C18300" t="s">
        <v>23</v>
      </c>
      <c r="D18300" t="s">
        <v>94</v>
      </c>
      <c r="E18300">
        <v>185221</v>
      </c>
    </row>
    <row r="18301" spans="1:5" hidden="1">
      <c r="A18301">
        <v>2018</v>
      </c>
      <c r="B18301" t="s">
        <v>90</v>
      </c>
      <c r="C18301" t="s">
        <v>23</v>
      </c>
      <c r="D18301" t="s">
        <v>95</v>
      </c>
      <c r="E18301">
        <v>-110377</v>
      </c>
    </row>
    <row r="18302" spans="1:5" hidden="1">
      <c r="A18302">
        <v>2018</v>
      </c>
      <c r="B18302" t="s">
        <v>90</v>
      </c>
      <c r="C18302" t="s">
        <v>23</v>
      </c>
      <c r="D18302" t="s">
        <v>96</v>
      </c>
      <c r="E18302">
        <v>229012</v>
      </c>
    </row>
    <row r="18303" spans="1:5" hidden="1">
      <c r="A18303">
        <v>2018</v>
      </c>
      <c r="B18303" t="s">
        <v>90</v>
      </c>
      <c r="C18303" t="s">
        <v>23</v>
      </c>
      <c r="D18303" t="s">
        <v>40</v>
      </c>
      <c r="E18303">
        <v>0</v>
      </c>
    </row>
    <row r="18304" spans="1:5" hidden="1">
      <c r="A18304">
        <v>2018</v>
      </c>
      <c r="B18304" t="s">
        <v>90</v>
      </c>
      <c r="C18304" t="s">
        <v>23</v>
      </c>
      <c r="D18304" t="s">
        <v>41</v>
      </c>
      <c r="E18304">
        <v>0</v>
      </c>
    </row>
    <row r="18305" spans="1:5" hidden="1">
      <c r="A18305">
        <v>2018</v>
      </c>
      <c r="B18305" t="s">
        <v>90</v>
      </c>
      <c r="C18305" t="s">
        <v>23</v>
      </c>
      <c r="D18305" t="s">
        <v>42</v>
      </c>
      <c r="E18305">
        <v>0</v>
      </c>
    </row>
    <row r="18306" spans="1:5" hidden="1">
      <c r="A18306">
        <v>2018</v>
      </c>
      <c r="B18306" t="s">
        <v>90</v>
      </c>
      <c r="C18306" t="s">
        <v>23</v>
      </c>
      <c r="D18306" t="s">
        <v>43</v>
      </c>
      <c r="E18306">
        <v>0</v>
      </c>
    </row>
    <row r="18307" spans="1:5" hidden="1">
      <c r="A18307">
        <v>2018</v>
      </c>
      <c r="B18307" t="s">
        <v>90</v>
      </c>
      <c r="C18307" t="s">
        <v>23</v>
      </c>
      <c r="D18307" t="s">
        <v>44</v>
      </c>
      <c r="E18307">
        <v>48552</v>
      </c>
    </row>
    <row r="18308" spans="1:5" hidden="1">
      <c r="A18308">
        <v>2018</v>
      </c>
      <c r="B18308" t="s">
        <v>90</v>
      </c>
      <c r="C18308" t="s">
        <v>23</v>
      </c>
      <c r="D18308" t="s">
        <v>45</v>
      </c>
      <c r="E18308">
        <v>140978</v>
      </c>
    </row>
    <row r="18309" spans="1:5" hidden="1">
      <c r="A18309">
        <v>2018</v>
      </c>
      <c r="B18309" t="s">
        <v>90</v>
      </c>
      <c r="C18309" t="s">
        <v>23</v>
      </c>
      <c r="D18309" t="s">
        <v>46</v>
      </c>
      <c r="E18309">
        <v>140978</v>
      </c>
    </row>
    <row r="18310" spans="1:5" hidden="1">
      <c r="A18310">
        <v>2018</v>
      </c>
      <c r="B18310" t="s">
        <v>90</v>
      </c>
      <c r="C18310" t="s">
        <v>23</v>
      </c>
      <c r="D18310" t="s">
        <v>47</v>
      </c>
      <c r="E18310">
        <v>0</v>
      </c>
    </row>
    <row r="18311" spans="1:5" hidden="1">
      <c r="A18311">
        <v>2018</v>
      </c>
      <c r="B18311" t="s">
        <v>90</v>
      </c>
      <c r="C18311" t="s">
        <v>23</v>
      </c>
      <c r="D18311" t="s">
        <v>48</v>
      </c>
      <c r="E18311">
        <v>115824</v>
      </c>
    </row>
    <row r="18312" spans="1:5" hidden="1">
      <c r="A18312">
        <v>2018</v>
      </c>
      <c r="B18312" t="s">
        <v>90</v>
      </c>
      <c r="C18312" t="s">
        <v>23</v>
      </c>
      <c r="D18312" t="s">
        <v>55</v>
      </c>
      <c r="E18312">
        <v>115824</v>
      </c>
    </row>
    <row r="18313" spans="1:5" hidden="1">
      <c r="A18313">
        <v>2018</v>
      </c>
      <c r="B18313" t="s">
        <v>90</v>
      </c>
      <c r="C18313" t="s">
        <v>23</v>
      </c>
      <c r="D18313" t="s">
        <v>59</v>
      </c>
      <c r="E18313">
        <v>343490</v>
      </c>
    </row>
    <row r="18314" spans="1:5" hidden="1">
      <c r="A18314">
        <v>2018</v>
      </c>
      <c r="B18314" t="s">
        <v>90</v>
      </c>
      <c r="C18314" t="s">
        <v>23</v>
      </c>
      <c r="D18314" t="s">
        <v>60</v>
      </c>
      <c r="E18314">
        <v>114646</v>
      </c>
    </row>
    <row r="18315" spans="1:5" hidden="1">
      <c r="A18315">
        <v>2018</v>
      </c>
      <c r="B18315" t="s">
        <v>90</v>
      </c>
      <c r="C18315" t="s">
        <v>23</v>
      </c>
      <c r="D18315" t="s">
        <v>64</v>
      </c>
      <c r="E18315">
        <v>228844</v>
      </c>
    </row>
    <row r="18316" spans="1:5" hidden="1">
      <c r="A18316">
        <v>2018</v>
      </c>
      <c r="B18316" t="s">
        <v>90</v>
      </c>
      <c r="C18316" t="s">
        <v>23</v>
      </c>
      <c r="D18316" t="s">
        <v>66</v>
      </c>
      <c r="E18316">
        <v>0</v>
      </c>
    </row>
    <row r="18317" spans="1:5" hidden="1">
      <c r="A18317">
        <v>2018</v>
      </c>
      <c r="B18317" t="s">
        <v>90</v>
      </c>
      <c r="C18317" t="s">
        <v>23</v>
      </c>
      <c r="D18317" t="s">
        <v>67</v>
      </c>
      <c r="E18317">
        <v>21052</v>
      </c>
    </row>
    <row r="18318" spans="1:5" hidden="1">
      <c r="A18318">
        <v>2018</v>
      </c>
      <c r="B18318" t="s">
        <v>90</v>
      </c>
      <c r="C18318" t="s">
        <v>23</v>
      </c>
      <c r="D18318" t="s">
        <v>68</v>
      </c>
      <c r="E18318">
        <v>13377</v>
      </c>
    </row>
    <row r="18319" spans="1:5" hidden="1">
      <c r="A18319">
        <v>2018</v>
      </c>
      <c r="B18319" t="s">
        <v>90</v>
      </c>
      <c r="C18319" t="s">
        <v>23</v>
      </c>
      <c r="D18319" t="s">
        <v>70</v>
      </c>
      <c r="E18319">
        <v>7675</v>
      </c>
    </row>
    <row r="18320" spans="1:5" hidden="1">
      <c r="A18320">
        <v>2018</v>
      </c>
      <c r="B18320" t="s">
        <v>90</v>
      </c>
      <c r="C18320" t="s">
        <v>23</v>
      </c>
      <c r="D18320" t="s">
        <v>71</v>
      </c>
      <c r="E18320">
        <v>506</v>
      </c>
    </row>
    <row r="18321" spans="1:5" hidden="1">
      <c r="A18321">
        <v>2018</v>
      </c>
      <c r="B18321" t="s">
        <v>90</v>
      </c>
      <c r="C18321" t="s">
        <v>23</v>
      </c>
      <c r="D18321" t="s">
        <v>72</v>
      </c>
      <c r="E18321">
        <v>23811883</v>
      </c>
    </row>
    <row r="18322" spans="1:5" hidden="1">
      <c r="A18322">
        <v>2018</v>
      </c>
      <c r="B18322" t="s">
        <v>90</v>
      </c>
      <c r="C18322" t="s">
        <v>23</v>
      </c>
      <c r="D18322" t="s">
        <v>76</v>
      </c>
      <c r="E18322">
        <v>3831869</v>
      </c>
    </row>
    <row r="18323" spans="1:5" hidden="1">
      <c r="A18323">
        <v>2018</v>
      </c>
      <c r="B18323" t="s">
        <v>90</v>
      </c>
      <c r="C18323" t="s">
        <v>23</v>
      </c>
      <c r="D18323" t="s">
        <v>77</v>
      </c>
      <c r="E18323">
        <v>3065986</v>
      </c>
    </row>
    <row r="18324" spans="1:5" hidden="1">
      <c r="A18324">
        <v>2018</v>
      </c>
      <c r="B18324" t="s">
        <v>90</v>
      </c>
      <c r="C18324" t="s">
        <v>23</v>
      </c>
      <c r="D18324" t="s">
        <v>78</v>
      </c>
      <c r="E18324">
        <v>3674384</v>
      </c>
    </row>
    <row r="18325" spans="1:5" hidden="1">
      <c r="A18325">
        <v>2018</v>
      </c>
      <c r="B18325" t="s">
        <v>90</v>
      </c>
      <c r="C18325" t="s">
        <v>23</v>
      </c>
      <c r="D18325" t="s">
        <v>79</v>
      </c>
      <c r="E18325">
        <v>157485</v>
      </c>
    </row>
    <row r="18326" spans="1:5" hidden="1">
      <c r="A18326">
        <v>2018</v>
      </c>
      <c r="B18326" t="s">
        <v>90</v>
      </c>
      <c r="C18326" t="s">
        <v>23</v>
      </c>
      <c r="D18326" t="s">
        <v>80</v>
      </c>
      <c r="E18326">
        <v>0</v>
      </c>
    </row>
    <row r="18327" spans="1:5" hidden="1">
      <c r="A18327">
        <v>2018</v>
      </c>
      <c r="B18327" t="s">
        <v>90</v>
      </c>
      <c r="C18327" t="s">
        <v>81</v>
      </c>
      <c r="D18327" t="s">
        <v>30</v>
      </c>
      <c r="E18327">
        <v>273436</v>
      </c>
    </row>
    <row r="18328" spans="1:5" hidden="1">
      <c r="A18328">
        <v>2018</v>
      </c>
      <c r="B18328" t="s">
        <v>90</v>
      </c>
      <c r="C18328" t="s">
        <v>81</v>
      </c>
      <c r="D18328" t="s">
        <v>32</v>
      </c>
      <c r="E18328">
        <v>273436</v>
      </c>
    </row>
    <row r="18329" spans="1:5" hidden="1">
      <c r="A18329">
        <v>2018</v>
      </c>
      <c r="B18329" t="s">
        <v>90</v>
      </c>
      <c r="C18329" t="s">
        <v>81</v>
      </c>
      <c r="D18329" t="s">
        <v>33</v>
      </c>
      <c r="E18329">
        <v>654287</v>
      </c>
    </row>
    <row r="18330" spans="1:5" hidden="1">
      <c r="A18330">
        <v>2018</v>
      </c>
      <c r="B18330" t="s">
        <v>90</v>
      </c>
      <c r="C18330" t="s">
        <v>81</v>
      </c>
      <c r="D18330" t="s">
        <v>34</v>
      </c>
      <c r="E18330">
        <v>300442</v>
      </c>
    </row>
    <row r="18331" spans="1:5" hidden="1">
      <c r="A18331">
        <v>2018</v>
      </c>
      <c r="B18331" t="s">
        <v>90</v>
      </c>
      <c r="C18331" t="s">
        <v>81</v>
      </c>
      <c r="D18331" t="s">
        <v>35</v>
      </c>
      <c r="E18331">
        <v>254981</v>
      </c>
    </row>
    <row r="18332" spans="1:5" hidden="1">
      <c r="A18332">
        <v>2018</v>
      </c>
      <c r="B18332" t="s">
        <v>90</v>
      </c>
      <c r="C18332" t="s">
        <v>81</v>
      </c>
      <c r="D18332" t="s">
        <v>36</v>
      </c>
      <c r="E18332">
        <v>341386</v>
      </c>
    </row>
    <row r="18333" spans="1:5" hidden="1">
      <c r="A18333">
        <v>2018</v>
      </c>
      <c r="B18333" t="s">
        <v>90</v>
      </c>
      <c r="C18333" t="s">
        <v>81</v>
      </c>
      <c r="D18333" t="s">
        <v>37</v>
      </c>
      <c r="E18333">
        <v>341386</v>
      </c>
    </row>
    <row r="18334" spans="1:5" hidden="1">
      <c r="A18334">
        <v>2018</v>
      </c>
      <c r="B18334" t="s">
        <v>90</v>
      </c>
      <c r="C18334" t="s">
        <v>81</v>
      </c>
      <c r="D18334" t="s">
        <v>38</v>
      </c>
      <c r="E18334">
        <v>0</v>
      </c>
    </row>
    <row r="18335" spans="1:5" hidden="1">
      <c r="A18335">
        <v>2018</v>
      </c>
      <c r="B18335" t="s">
        <v>90</v>
      </c>
      <c r="C18335" t="s">
        <v>81</v>
      </c>
      <c r="D18335" t="s">
        <v>39</v>
      </c>
      <c r="E18335">
        <v>-3474</v>
      </c>
    </row>
    <row r="18336" spans="1:5" hidden="1">
      <c r="A18336">
        <v>2018</v>
      </c>
      <c r="B18336" t="s">
        <v>90</v>
      </c>
      <c r="C18336" t="s">
        <v>81</v>
      </c>
      <c r="D18336" t="s">
        <v>93</v>
      </c>
      <c r="E18336">
        <v>-5506</v>
      </c>
    </row>
    <row r="18337" spans="1:5" hidden="1">
      <c r="A18337">
        <v>2018</v>
      </c>
      <c r="B18337" t="s">
        <v>90</v>
      </c>
      <c r="C18337" t="s">
        <v>81</v>
      </c>
      <c r="D18337" t="s">
        <v>94</v>
      </c>
      <c r="E18337">
        <v>2032</v>
      </c>
    </row>
    <row r="18338" spans="1:5" hidden="1">
      <c r="A18338">
        <v>2018</v>
      </c>
      <c r="B18338" t="s">
        <v>90</v>
      </c>
      <c r="C18338" t="s">
        <v>81</v>
      </c>
      <c r="D18338" t="s">
        <v>95</v>
      </c>
      <c r="E18338">
        <v>-5675</v>
      </c>
    </row>
    <row r="18339" spans="1:5" hidden="1">
      <c r="A18339">
        <v>2018</v>
      </c>
      <c r="B18339" t="s">
        <v>90</v>
      </c>
      <c r="C18339" t="s">
        <v>81</v>
      </c>
      <c r="D18339" t="s">
        <v>96</v>
      </c>
      <c r="E18339">
        <v>2201</v>
      </c>
    </row>
    <row r="18340" spans="1:5" hidden="1">
      <c r="A18340">
        <v>2018</v>
      </c>
      <c r="B18340" t="s">
        <v>90</v>
      </c>
      <c r="C18340" t="s">
        <v>81</v>
      </c>
      <c r="D18340" t="s">
        <v>40</v>
      </c>
      <c r="E18340">
        <v>15932</v>
      </c>
    </row>
    <row r="18341" spans="1:5" hidden="1">
      <c r="A18341">
        <v>2018</v>
      </c>
      <c r="B18341" t="s">
        <v>90</v>
      </c>
      <c r="C18341" t="s">
        <v>81</v>
      </c>
      <c r="D18341" t="s">
        <v>41</v>
      </c>
      <c r="E18341">
        <v>3450</v>
      </c>
    </row>
    <row r="18342" spans="1:5" hidden="1">
      <c r="A18342">
        <v>2018</v>
      </c>
      <c r="B18342" t="s">
        <v>90</v>
      </c>
      <c r="C18342" t="s">
        <v>81</v>
      </c>
      <c r="D18342" t="s">
        <v>42</v>
      </c>
      <c r="E18342">
        <v>0</v>
      </c>
    </row>
    <row r="18343" spans="1:5" hidden="1">
      <c r="A18343">
        <v>2018</v>
      </c>
      <c r="B18343" t="s">
        <v>90</v>
      </c>
      <c r="C18343" t="s">
        <v>81</v>
      </c>
      <c r="D18343" t="s">
        <v>43</v>
      </c>
      <c r="E18343">
        <v>12482</v>
      </c>
    </row>
    <row r="18344" spans="1:5" hidden="1">
      <c r="A18344">
        <v>2018</v>
      </c>
      <c r="B18344" t="s">
        <v>90</v>
      </c>
      <c r="C18344" t="s">
        <v>81</v>
      </c>
      <c r="D18344" t="s">
        <v>44</v>
      </c>
      <c r="E18344">
        <v>0</v>
      </c>
    </row>
    <row r="18345" spans="1:5" hidden="1">
      <c r="A18345">
        <v>2018</v>
      </c>
      <c r="B18345" t="s">
        <v>90</v>
      </c>
      <c r="C18345" t="s">
        <v>81</v>
      </c>
      <c r="D18345" t="s">
        <v>48</v>
      </c>
      <c r="E18345">
        <v>88848</v>
      </c>
    </row>
    <row r="18346" spans="1:5" hidden="1">
      <c r="A18346">
        <v>2018</v>
      </c>
      <c r="B18346" t="s">
        <v>90</v>
      </c>
      <c r="C18346" t="s">
        <v>81</v>
      </c>
      <c r="D18346" t="s">
        <v>49</v>
      </c>
      <c r="E18346">
        <v>88848</v>
      </c>
    </row>
    <row r="18347" spans="1:5" hidden="1">
      <c r="A18347">
        <v>2018</v>
      </c>
      <c r="B18347" t="s">
        <v>90</v>
      </c>
      <c r="C18347" t="s">
        <v>81</v>
      </c>
      <c r="D18347" t="s">
        <v>50</v>
      </c>
      <c r="E18347">
        <v>0</v>
      </c>
    </row>
    <row r="18348" spans="1:5" hidden="1">
      <c r="A18348">
        <v>2018</v>
      </c>
      <c r="B18348" t="s">
        <v>90</v>
      </c>
      <c r="C18348" t="s">
        <v>81</v>
      </c>
      <c r="D18348" t="s">
        <v>51</v>
      </c>
      <c r="E18348">
        <v>88848</v>
      </c>
    </row>
    <row r="18349" spans="1:5" hidden="1">
      <c r="A18349">
        <v>2018</v>
      </c>
      <c r="B18349" t="s">
        <v>90</v>
      </c>
      <c r="C18349" t="s">
        <v>81</v>
      </c>
      <c r="D18349" t="s">
        <v>52</v>
      </c>
      <c r="E18349">
        <v>0</v>
      </c>
    </row>
    <row r="18350" spans="1:5" hidden="1">
      <c r="A18350">
        <v>2018</v>
      </c>
      <c r="B18350" t="s">
        <v>90</v>
      </c>
      <c r="C18350" t="s">
        <v>81</v>
      </c>
      <c r="D18350" t="s">
        <v>53</v>
      </c>
      <c r="E18350">
        <v>0</v>
      </c>
    </row>
    <row r="18351" spans="1:5" hidden="1">
      <c r="A18351">
        <v>2018</v>
      </c>
      <c r="B18351" t="s">
        <v>90</v>
      </c>
      <c r="C18351" t="s">
        <v>81</v>
      </c>
      <c r="D18351" t="s">
        <v>54</v>
      </c>
      <c r="E18351">
        <v>0</v>
      </c>
    </row>
    <row r="18352" spans="1:5" hidden="1">
      <c r="A18352">
        <v>2018</v>
      </c>
      <c r="B18352" t="s">
        <v>90</v>
      </c>
      <c r="C18352" t="s">
        <v>81</v>
      </c>
      <c r="D18352" t="s">
        <v>59</v>
      </c>
      <c r="E18352">
        <v>235670</v>
      </c>
    </row>
    <row r="18353" spans="1:6" hidden="1">
      <c r="A18353">
        <v>2018</v>
      </c>
      <c r="B18353" t="s">
        <v>90</v>
      </c>
      <c r="C18353" t="s">
        <v>81</v>
      </c>
      <c r="D18353" t="s">
        <v>61</v>
      </c>
      <c r="E18353">
        <v>139768</v>
      </c>
    </row>
    <row r="18354" spans="1:6" hidden="1">
      <c r="A18354">
        <v>2018</v>
      </c>
      <c r="B18354" t="s">
        <v>90</v>
      </c>
      <c r="C18354" t="s">
        <v>81</v>
      </c>
      <c r="D18354" t="s">
        <v>64</v>
      </c>
      <c r="E18354">
        <v>95902</v>
      </c>
    </row>
    <row r="18355" spans="1:6" hidden="1">
      <c r="A18355">
        <v>2018</v>
      </c>
      <c r="B18355" t="s">
        <v>90</v>
      </c>
      <c r="C18355" t="s">
        <v>81</v>
      </c>
      <c r="D18355" t="s">
        <v>67</v>
      </c>
      <c r="E18355">
        <v>137580</v>
      </c>
    </row>
    <row r="18356" spans="1:6" hidden="1">
      <c r="A18356">
        <v>2018</v>
      </c>
      <c r="B18356" t="s">
        <v>90</v>
      </c>
      <c r="C18356" t="s">
        <v>81</v>
      </c>
      <c r="D18356" t="s">
        <v>69</v>
      </c>
      <c r="E18356">
        <v>127048</v>
      </c>
    </row>
    <row r="18357" spans="1:6" hidden="1">
      <c r="A18357">
        <v>2018</v>
      </c>
      <c r="B18357" t="s">
        <v>90</v>
      </c>
      <c r="C18357" t="s">
        <v>81</v>
      </c>
      <c r="D18357" t="s">
        <v>70</v>
      </c>
      <c r="E18357">
        <v>10532</v>
      </c>
    </row>
    <row r="18358" spans="1:6" hidden="1">
      <c r="A18358">
        <v>2018</v>
      </c>
      <c r="B18358" t="s">
        <v>90</v>
      </c>
      <c r="C18358" t="s">
        <v>81</v>
      </c>
      <c r="D18358" t="s">
        <v>86</v>
      </c>
      <c r="E18358">
        <v>40762334</v>
      </c>
    </row>
    <row r="18359" spans="1:6" hidden="1">
      <c r="A18359">
        <v>2018</v>
      </c>
      <c r="B18359" t="s">
        <v>90</v>
      </c>
      <c r="C18359" t="s">
        <v>81</v>
      </c>
      <c r="D18359" t="s">
        <v>87</v>
      </c>
      <c r="E18359">
        <v>40530230</v>
      </c>
    </row>
    <row r="18360" spans="1:6" hidden="1">
      <c r="A18360">
        <v>2018</v>
      </c>
      <c r="B18360" t="s">
        <v>90</v>
      </c>
      <c r="C18360" t="s">
        <v>81</v>
      </c>
      <c r="D18360" t="s">
        <v>88</v>
      </c>
      <c r="E18360">
        <v>232104</v>
      </c>
    </row>
    <row r="18361" spans="1:6" hidden="1">
      <c r="A18361">
        <v>2018</v>
      </c>
      <c r="B18361" t="s">
        <v>90</v>
      </c>
      <c r="C18361" t="s">
        <v>81</v>
      </c>
      <c r="D18361" t="s">
        <v>77</v>
      </c>
      <c r="E18361">
        <v>3065986</v>
      </c>
    </row>
    <row r="18362" spans="1:6" hidden="1">
      <c r="A18362">
        <v>2018</v>
      </c>
      <c r="B18362" t="s">
        <v>97</v>
      </c>
      <c r="C18362" t="s">
        <v>7</v>
      </c>
      <c r="D18362" t="s">
        <v>263</v>
      </c>
      <c r="E18362">
        <v>-75968</v>
      </c>
    </row>
    <row r="18363" spans="1:6" hidden="1">
      <c r="A18363">
        <v>2018</v>
      </c>
      <c r="B18363" t="s">
        <v>97</v>
      </c>
      <c r="C18363" t="s">
        <v>7</v>
      </c>
      <c r="D18363" t="s">
        <v>8</v>
      </c>
      <c r="E18363">
        <v>0</v>
      </c>
      <c r="F18363">
        <v>20</v>
      </c>
    </row>
    <row r="18364" spans="1:6" hidden="1">
      <c r="A18364">
        <v>2018</v>
      </c>
      <c r="B18364" t="s">
        <v>97</v>
      </c>
      <c r="C18364" t="s">
        <v>7</v>
      </c>
      <c r="D18364" t="s">
        <v>9</v>
      </c>
      <c r="E18364">
        <v>0</v>
      </c>
      <c r="F18364">
        <v>20</v>
      </c>
    </row>
    <row r="18365" spans="1:6" hidden="1">
      <c r="A18365">
        <v>2018</v>
      </c>
      <c r="B18365" t="s">
        <v>97</v>
      </c>
      <c r="C18365" t="s">
        <v>10</v>
      </c>
      <c r="D18365" t="s">
        <v>11</v>
      </c>
      <c r="E18365">
        <v>156024</v>
      </c>
    </row>
    <row r="18366" spans="1:6" hidden="1">
      <c r="A18366">
        <v>2018</v>
      </c>
      <c r="B18366" t="s">
        <v>97</v>
      </c>
      <c r="C18366" t="s">
        <v>10</v>
      </c>
      <c r="D18366" t="s">
        <v>91</v>
      </c>
      <c r="E18366">
        <v>904453</v>
      </c>
    </row>
    <row r="18367" spans="1:6" hidden="1">
      <c r="A18367">
        <v>2018</v>
      </c>
      <c r="B18367" t="s">
        <v>97</v>
      </c>
      <c r="C18367" t="s">
        <v>10</v>
      </c>
      <c r="D18367" t="s">
        <v>92</v>
      </c>
      <c r="E18367">
        <v>812483</v>
      </c>
    </row>
    <row r="18368" spans="1:6" hidden="1">
      <c r="A18368">
        <v>2018</v>
      </c>
      <c r="B18368" t="s">
        <v>97</v>
      </c>
      <c r="C18368" t="s">
        <v>10</v>
      </c>
      <c r="D18368" t="s">
        <v>14</v>
      </c>
      <c r="E18368">
        <v>360062</v>
      </c>
    </row>
    <row r="18369" spans="1:5" hidden="1">
      <c r="A18369">
        <v>2018</v>
      </c>
      <c r="B18369" t="s">
        <v>97</v>
      </c>
      <c r="C18369" t="s">
        <v>10</v>
      </c>
      <c r="D18369" t="s">
        <v>17</v>
      </c>
      <c r="E18369">
        <v>864055</v>
      </c>
    </row>
    <row r="18370" spans="1:5" hidden="1">
      <c r="A18370">
        <v>2018</v>
      </c>
      <c r="B18370" t="s">
        <v>97</v>
      </c>
      <c r="C18370" t="s">
        <v>10</v>
      </c>
      <c r="D18370" t="s">
        <v>18</v>
      </c>
      <c r="E18370">
        <v>352093</v>
      </c>
    </row>
    <row r="18371" spans="1:5" hidden="1">
      <c r="A18371">
        <v>2018</v>
      </c>
      <c r="B18371" t="s">
        <v>97</v>
      </c>
      <c r="C18371" t="s">
        <v>10</v>
      </c>
      <c r="D18371" t="s">
        <v>19</v>
      </c>
      <c r="E18371">
        <v>805827</v>
      </c>
    </row>
    <row r="18372" spans="1:5" hidden="1">
      <c r="A18372">
        <v>2018</v>
      </c>
      <c r="B18372" t="s">
        <v>97</v>
      </c>
      <c r="C18372" t="s">
        <v>10</v>
      </c>
      <c r="D18372" t="s">
        <v>21</v>
      </c>
      <c r="E18372">
        <v>251964</v>
      </c>
    </row>
    <row r="18373" spans="1:5" hidden="1">
      <c r="A18373">
        <v>2018</v>
      </c>
      <c r="B18373" t="s">
        <v>97</v>
      </c>
      <c r="C18373" t="s">
        <v>10</v>
      </c>
      <c r="D18373" t="s">
        <v>22</v>
      </c>
      <c r="E18373">
        <v>160032</v>
      </c>
    </row>
    <row r="18374" spans="1:5" hidden="1">
      <c r="A18374">
        <v>2018</v>
      </c>
      <c r="B18374" t="s">
        <v>97</v>
      </c>
      <c r="C18374" t="s">
        <v>23</v>
      </c>
      <c r="D18374" t="s">
        <v>24</v>
      </c>
      <c r="E18374">
        <v>508328</v>
      </c>
    </row>
    <row r="18375" spans="1:5" hidden="1">
      <c r="A18375">
        <v>2018</v>
      </c>
      <c r="B18375" t="s">
        <v>97</v>
      </c>
      <c r="C18375" t="s">
        <v>23</v>
      </c>
      <c r="D18375" t="s">
        <v>25</v>
      </c>
      <c r="E18375">
        <v>400469</v>
      </c>
    </row>
    <row r="18376" spans="1:5" hidden="1">
      <c r="A18376">
        <v>2018</v>
      </c>
      <c r="B18376" t="s">
        <v>97</v>
      </c>
      <c r="C18376" t="s">
        <v>23</v>
      </c>
      <c r="D18376" t="s">
        <v>26</v>
      </c>
      <c r="E18376">
        <v>107859</v>
      </c>
    </row>
    <row r="18377" spans="1:5" hidden="1">
      <c r="A18377">
        <v>2018</v>
      </c>
      <c r="B18377" t="s">
        <v>97</v>
      </c>
      <c r="C18377" t="s">
        <v>23</v>
      </c>
      <c r="D18377" t="s">
        <v>27</v>
      </c>
      <c r="E18377">
        <v>36062</v>
      </c>
    </row>
    <row r="18378" spans="1:5" hidden="1">
      <c r="A18378">
        <v>2018</v>
      </c>
      <c r="B18378" t="s">
        <v>97</v>
      </c>
      <c r="C18378" t="s">
        <v>23</v>
      </c>
      <c r="D18378" t="s">
        <v>29</v>
      </c>
      <c r="E18378">
        <v>36062</v>
      </c>
    </row>
    <row r="18379" spans="1:5" hidden="1">
      <c r="A18379">
        <v>2018</v>
      </c>
      <c r="B18379" t="s">
        <v>97</v>
      </c>
      <c r="C18379" t="s">
        <v>23</v>
      </c>
      <c r="D18379" t="s">
        <v>33</v>
      </c>
      <c r="E18379">
        <v>860886</v>
      </c>
    </row>
    <row r="18380" spans="1:5" hidden="1">
      <c r="A18380">
        <v>2018</v>
      </c>
      <c r="B18380" t="s">
        <v>97</v>
      </c>
      <c r="C18380" t="s">
        <v>23</v>
      </c>
      <c r="D18380" t="s">
        <v>34</v>
      </c>
      <c r="E18380">
        <v>247585</v>
      </c>
    </row>
    <row r="18381" spans="1:5" hidden="1">
      <c r="A18381">
        <v>2018</v>
      </c>
      <c r="B18381" t="s">
        <v>97</v>
      </c>
      <c r="C18381" t="s">
        <v>23</v>
      </c>
      <c r="D18381" t="s">
        <v>35</v>
      </c>
      <c r="E18381">
        <v>144245</v>
      </c>
    </row>
    <row r="18382" spans="1:5" hidden="1">
      <c r="A18382">
        <v>2018</v>
      </c>
      <c r="B18382" t="s">
        <v>97</v>
      </c>
      <c r="C18382" t="s">
        <v>23</v>
      </c>
      <c r="D18382" t="s">
        <v>36</v>
      </c>
      <c r="E18382">
        <v>288498</v>
      </c>
    </row>
    <row r="18383" spans="1:5" hidden="1">
      <c r="A18383">
        <v>2018</v>
      </c>
      <c r="B18383" t="s">
        <v>97</v>
      </c>
      <c r="C18383" t="s">
        <v>23</v>
      </c>
      <c r="D18383" t="s">
        <v>37</v>
      </c>
      <c r="E18383">
        <v>288498</v>
      </c>
    </row>
    <row r="18384" spans="1:5" hidden="1">
      <c r="A18384">
        <v>2018</v>
      </c>
      <c r="B18384" t="s">
        <v>97</v>
      </c>
      <c r="C18384" t="s">
        <v>23</v>
      </c>
      <c r="D18384" t="s">
        <v>38</v>
      </c>
      <c r="E18384">
        <v>0</v>
      </c>
    </row>
    <row r="18385" spans="1:5" hidden="1">
      <c r="A18385">
        <v>2018</v>
      </c>
      <c r="B18385" t="s">
        <v>97</v>
      </c>
      <c r="C18385" t="s">
        <v>23</v>
      </c>
      <c r="D18385" t="s">
        <v>39</v>
      </c>
      <c r="E18385">
        <v>223463</v>
      </c>
    </row>
    <row r="18386" spans="1:5" hidden="1">
      <c r="A18386">
        <v>2018</v>
      </c>
      <c r="B18386" t="s">
        <v>97</v>
      </c>
      <c r="C18386" t="s">
        <v>23</v>
      </c>
      <c r="D18386" t="s">
        <v>93</v>
      </c>
      <c r="E18386">
        <v>192343</v>
      </c>
    </row>
    <row r="18387" spans="1:5" hidden="1">
      <c r="A18387">
        <v>2018</v>
      </c>
      <c r="B18387" t="s">
        <v>97</v>
      </c>
      <c r="C18387" t="s">
        <v>23</v>
      </c>
      <c r="D18387" t="s">
        <v>94</v>
      </c>
      <c r="E18387">
        <v>31121</v>
      </c>
    </row>
    <row r="18388" spans="1:5" hidden="1">
      <c r="A18388">
        <v>2018</v>
      </c>
      <c r="B18388" t="s">
        <v>97</v>
      </c>
      <c r="C18388" t="s">
        <v>23</v>
      </c>
      <c r="D18388" t="s">
        <v>95</v>
      </c>
      <c r="E18388">
        <v>110591</v>
      </c>
    </row>
    <row r="18389" spans="1:5" hidden="1">
      <c r="A18389">
        <v>2018</v>
      </c>
      <c r="B18389" t="s">
        <v>97</v>
      </c>
      <c r="C18389" t="s">
        <v>23</v>
      </c>
      <c r="D18389" t="s">
        <v>96</v>
      </c>
      <c r="E18389">
        <v>112873</v>
      </c>
    </row>
    <row r="18390" spans="1:5" hidden="1">
      <c r="A18390">
        <v>2018</v>
      </c>
      <c r="B18390" t="s">
        <v>97</v>
      </c>
      <c r="C18390" t="s">
        <v>23</v>
      </c>
      <c r="D18390" t="s">
        <v>40</v>
      </c>
      <c r="E18390">
        <v>101339</v>
      </c>
    </row>
    <row r="18391" spans="1:5" hidden="1">
      <c r="A18391">
        <v>2018</v>
      </c>
      <c r="B18391" t="s">
        <v>97</v>
      </c>
      <c r="C18391" t="s">
        <v>23</v>
      </c>
      <c r="D18391" t="s">
        <v>41</v>
      </c>
      <c r="E18391">
        <v>9019</v>
      </c>
    </row>
    <row r="18392" spans="1:5" hidden="1">
      <c r="A18392">
        <v>2018</v>
      </c>
      <c r="B18392" t="s">
        <v>97</v>
      </c>
      <c r="C18392" t="s">
        <v>23</v>
      </c>
      <c r="D18392" t="s">
        <v>42</v>
      </c>
      <c r="E18392">
        <v>50158</v>
      </c>
    </row>
    <row r="18393" spans="1:5" hidden="1">
      <c r="A18393">
        <v>2018</v>
      </c>
      <c r="B18393" t="s">
        <v>97</v>
      </c>
      <c r="C18393" t="s">
        <v>23</v>
      </c>
      <c r="D18393" t="s">
        <v>43</v>
      </c>
      <c r="E18393">
        <v>42162</v>
      </c>
    </row>
    <row r="18394" spans="1:5" hidden="1">
      <c r="A18394">
        <v>2018</v>
      </c>
      <c r="B18394" t="s">
        <v>97</v>
      </c>
      <c r="C18394" t="s">
        <v>23</v>
      </c>
      <c r="D18394" t="s">
        <v>44</v>
      </c>
      <c r="E18394">
        <v>0</v>
      </c>
    </row>
    <row r="18395" spans="1:5" hidden="1">
      <c r="A18395">
        <v>2018</v>
      </c>
      <c r="B18395" t="s">
        <v>97</v>
      </c>
      <c r="C18395" t="s">
        <v>23</v>
      </c>
      <c r="D18395" t="s">
        <v>45</v>
      </c>
      <c r="E18395">
        <v>11206</v>
      </c>
    </row>
    <row r="18396" spans="1:5" hidden="1">
      <c r="A18396">
        <v>2018</v>
      </c>
      <c r="B18396" t="s">
        <v>97</v>
      </c>
      <c r="C18396" t="s">
        <v>23</v>
      </c>
      <c r="D18396" t="s">
        <v>46</v>
      </c>
      <c r="E18396">
        <v>11005</v>
      </c>
    </row>
    <row r="18397" spans="1:5" hidden="1">
      <c r="A18397">
        <v>2018</v>
      </c>
      <c r="B18397" t="s">
        <v>97</v>
      </c>
      <c r="C18397" t="s">
        <v>23</v>
      </c>
      <c r="D18397" t="s">
        <v>47</v>
      </c>
      <c r="E18397">
        <v>201</v>
      </c>
    </row>
    <row r="18398" spans="1:5" hidden="1">
      <c r="A18398">
        <v>2018</v>
      </c>
      <c r="B18398" t="s">
        <v>97</v>
      </c>
      <c r="C18398" t="s">
        <v>23</v>
      </c>
      <c r="D18398" t="s">
        <v>48</v>
      </c>
      <c r="E18398">
        <v>24329</v>
      </c>
    </row>
    <row r="18399" spans="1:5" hidden="1">
      <c r="A18399">
        <v>2018</v>
      </c>
      <c r="B18399" t="s">
        <v>97</v>
      </c>
      <c r="C18399" t="s">
        <v>23</v>
      </c>
      <c r="D18399" t="s">
        <v>55</v>
      </c>
      <c r="E18399">
        <v>24329</v>
      </c>
    </row>
    <row r="18400" spans="1:5" hidden="1">
      <c r="A18400">
        <v>2018</v>
      </c>
      <c r="B18400" t="s">
        <v>97</v>
      </c>
      <c r="C18400" t="s">
        <v>23</v>
      </c>
      <c r="D18400" t="s">
        <v>59</v>
      </c>
      <c r="E18400">
        <v>456424</v>
      </c>
    </row>
    <row r="18401" spans="1:5" hidden="1">
      <c r="A18401">
        <v>2018</v>
      </c>
      <c r="B18401" t="s">
        <v>97</v>
      </c>
      <c r="C18401" t="s">
        <v>23</v>
      </c>
      <c r="D18401" t="s">
        <v>60</v>
      </c>
      <c r="E18401">
        <v>61592</v>
      </c>
    </row>
    <row r="18402" spans="1:5" hidden="1">
      <c r="A18402">
        <v>2018</v>
      </c>
      <c r="B18402" t="s">
        <v>97</v>
      </c>
      <c r="C18402" t="s">
        <v>23</v>
      </c>
      <c r="D18402" t="s">
        <v>61</v>
      </c>
      <c r="E18402">
        <v>227638</v>
      </c>
    </row>
    <row r="18403" spans="1:5" hidden="1">
      <c r="A18403">
        <v>2018</v>
      </c>
      <c r="B18403" t="s">
        <v>97</v>
      </c>
      <c r="C18403" t="s">
        <v>23</v>
      </c>
      <c r="D18403" t="s">
        <v>64</v>
      </c>
      <c r="E18403">
        <v>167194</v>
      </c>
    </row>
    <row r="18404" spans="1:5" hidden="1">
      <c r="A18404">
        <v>2018</v>
      </c>
      <c r="B18404" t="s">
        <v>97</v>
      </c>
      <c r="C18404" t="s">
        <v>23</v>
      </c>
      <c r="D18404" t="s">
        <v>66</v>
      </c>
      <c r="E18404">
        <v>553863</v>
      </c>
    </row>
    <row r="18405" spans="1:5" hidden="1">
      <c r="A18405">
        <v>2018</v>
      </c>
      <c r="B18405" t="s">
        <v>97</v>
      </c>
      <c r="C18405" t="s">
        <v>23</v>
      </c>
      <c r="D18405" t="s">
        <v>67</v>
      </c>
      <c r="E18405">
        <v>3970</v>
      </c>
    </row>
    <row r="18406" spans="1:5" hidden="1">
      <c r="A18406">
        <v>2018</v>
      </c>
      <c r="B18406" t="s">
        <v>97</v>
      </c>
      <c r="C18406" t="s">
        <v>23</v>
      </c>
      <c r="D18406" t="s">
        <v>68</v>
      </c>
      <c r="E18406">
        <v>0</v>
      </c>
    </row>
    <row r="18407" spans="1:5" hidden="1">
      <c r="A18407">
        <v>2018</v>
      </c>
      <c r="B18407" t="s">
        <v>97</v>
      </c>
      <c r="C18407" t="s">
        <v>23</v>
      </c>
      <c r="D18407" t="s">
        <v>70</v>
      </c>
      <c r="E18407">
        <v>3970</v>
      </c>
    </row>
    <row r="18408" spans="1:5" hidden="1">
      <c r="A18408">
        <v>2018</v>
      </c>
      <c r="B18408" t="s">
        <v>97</v>
      </c>
      <c r="C18408" t="s">
        <v>23</v>
      </c>
      <c r="D18408" t="s">
        <v>71</v>
      </c>
      <c r="E18408">
        <v>9308</v>
      </c>
    </row>
    <row r="18409" spans="1:5" hidden="1">
      <c r="A18409">
        <v>2018</v>
      </c>
      <c r="B18409" t="s">
        <v>97</v>
      </c>
      <c r="C18409" t="s">
        <v>23</v>
      </c>
      <c r="D18409" t="s">
        <v>72</v>
      </c>
      <c r="E18409">
        <v>805942</v>
      </c>
    </row>
    <row r="18410" spans="1:5" hidden="1">
      <c r="A18410">
        <v>2018</v>
      </c>
      <c r="B18410" t="s">
        <v>97</v>
      </c>
      <c r="C18410" t="s">
        <v>23</v>
      </c>
      <c r="D18410" t="s">
        <v>76</v>
      </c>
      <c r="E18410">
        <v>78654</v>
      </c>
    </row>
    <row r="18411" spans="1:5" hidden="1">
      <c r="A18411">
        <v>2018</v>
      </c>
      <c r="B18411" t="s">
        <v>97</v>
      </c>
      <c r="C18411" t="s">
        <v>23</v>
      </c>
      <c r="D18411" t="s">
        <v>77</v>
      </c>
      <c r="E18411">
        <v>91970</v>
      </c>
    </row>
    <row r="18412" spans="1:5" hidden="1">
      <c r="A18412">
        <v>2018</v>
      </c>
      <c r="B18412" t="s">
        <v>97</v>
      </c>
      <c r="C18412" t="s">
        <v>23</v>
      </c>
      <c r="D18412" t="s">
        <v>78</v>
      </c>
      <c r="E18412">
        <v>75443</v>
      </c>
    </row>
    <row r="18413" spans="1:5" hidden="1">
      <c r="A18413">
        <v>2018</v>
      </c>
      <c r="B18413" t="s">
        <v>97</v>
      </c>
      <c r="C18413" t="s">
        <v>23</v>
      </c>
      <c r="D18413" t="s">
        <v>79</v>
      </c>
      <c r="E18413">
        <v>3767</v>
      </c>
    </row>
    <row r="18414" spans="1:5" hidden="1">
      <c r="A18414">
        <v>2018</v>
      </c>
      <c r="B18414" t="s">
        <v>97</v>
      </c>
      <c r="C18414" t="s">
        <v>23</v>
      </c>
      <c r="D18414" t="s">
        <v>80</v>
      </c>
      <c r="E18414">
        <v>-556</v>
      </c>
    </row>
    <row r="18415" spans="1:5" hidden="1">
      <c r="A18415">
        <v>2018</v>
      </c>
      <c r="B18415" t="s">
        <v>97</v>
      </c>
      <c r="C18415" t="s">
        <v>81</v>
      </c>
      <c r="D18415" t="s">
        <v>30</v>
      </c>
      <c r="E18415">
        <v>0</v>
      </c>
    </row>
    <row r="18416" spans="1:5" hidden="1">
      <c r="A18416">
        <v>2018</v>
      </c>
      <c r="B18416" t="s">
        <v>97</v>
      </c>
      <c r="C18416" t="s">
        <v>81</v>
      </c>
      <c r="D18416" t="s">
        <v>32</v>
      </c>
      <c r="E18416">
        <v>0</v>
      </c>
    </row>
    <row r="18417" spans="1:5" hidden="1">
      <c r="A18417">
        <v>2018</v>
      </c>
      <c r="B18417" t="s">
        <v>97</v>
      </c>
      <c r="C18417" t="s">
        <v>81</v>
      </c>
      <c r="D18417" t="s">
        <v>33</v>
      </c>
      <c r="E18417">
        <v>852917</v>
      </c>
    </row>
    <row r="18418" spans="1:5" hidden="1">
      <c r="A18418">
        <v>2018</v>
      </c>
      <c r="B18418" t="s">
        <v>97</v>
      </c>
      <c r="C18418" t="s">
        <v>81</v>
      </c>
      <c r="D18418" t="s">
        <v>34</v>
      </c>
      <c r="E18418">
        <v>680846</v>
      </c>
    </row>
    <row r="18419" spans="1:5" hidden="1">
      <c r="A18419">
        <v>2018</v>
      </c>
      <c r="B18419" t="s">
        <v>97</v>
      </c>
      <c r="C18419" t="s">
        <v>81</v>
      </c>
      <c r="D18419" t="s">
        <v>35</v>
      </c>
      <c r="E18419">
        <v>1122505</v>
      </c>
    </row>
    <row r="18420" spans="1:5" hidden="1">
      <c r="A18420">
        <v>2018</v>
      </c>
      <c r="B18420" t="s">
        <v>97</v>
      </c>
      <c r="C18420" t="s">
        <v>81</v>
      </c>
      <c r="D18420" t="s">
        <v>36</v>
      </c>
      <c r="E18420">
        <v>113034</v>
      </c>
    </row>
    <row r="18421" spans="1:5" hidden="1">
      <c r="A18421">
        <v>2018</v>
      </c>
      <c r="B18421" t="s">
        <v>97</v>
      </c>
      <c r="C18421" t="s">
        <v>81</v>
      </c>
      <c r="D18421" t="s">
        <v>37</v>
      </c>
      <c r="E18421">
        <v>113034</v>
      </c>
    </row>
    <row r="18422" spans="1:5" hidden="1">
      <c r="A18422">
        <v>2018</v>
      </c>
      <c r="B18422" t="s">
        <v>97</v>
      </c>
      <c r="C18422" t="s">
        <v>81</v>
      </c>
      <c r="D18422" t="s">
        <v>38</v>
      </c>
      <c r="E18422">
        <v>0</v>
      </c>
    </row>
    <row r="18423" spans="1:5" hidden="1">
      <c r="A18423">
        <v>2018</v>
      </c>
      <c r="B18423" t="s">
        <v>97</v>
      </c>
      <c r="C18423" t="s">
        <v>81</v>
      </c>
      <c r="D18423" t="s">
        <v>39</v>
      </c>
      <c r="E18423">
        <v>12696</v>
      </c>
    </row>
    <row r="18424" spans="1:5" hidden="1">
      <c r="A18424">
        <v>2018</v>
      </c>
      <c r="B18424" t="s">
        <v>97</v>
      </c>
      <c r="C18424" t="s">
        <v>81</v>
      </c>
      <c r="D18424" t="s">
        <v>93</v>
      </c>
      <c r="E18424">
        <v>3779</v>
      </c>
    </row>
    <row r="18425" spans="1:5" hidden="1">
      <c r="A18425">
        <v>2018</v>
      </c>
      <c r="B18425" t="s">
        <v>97</v>
      </c>
      <c r="C18425" t="s">
        <v>81</v>
      </c>
      <c r="D18425" t="s">
        <v>94</v>
      </c>
      <c r="E18425">
        <v>8917</v>
      </c>
    </row>
    <row r="18426" spans="1:5" hidden="1">
      <c r="A18426">
        <v>2018</v>
      </c>
      <c r="B18426" t="s">
        <v>97</v>
      </c>
      <c r="C18426" t="s">
        <v>81</v>
      </c>
      <c r="D18426" t="s">
        <v>95</v>
      </c>
      <c r="E18426">
        <v>2663</v>
      </c>
    </row>
    <row r="18427" spans="1:5" hidden="1">
      <c r="A18427">
        <v>2018</v>
      </c>
      <c r="B18427" t="s">
        <v>97</v>
      </c>
      <c r="C18427" t="s">
        <v>81</v>
      </c>
      <c r="D18427" t="s">
        <v>96</v>
      </c>
      <c r="E18427">
        <v>10033</v>
      </c>
    </row>
    <row r="18428" spans="1:5" hidden="1">
      <c r="A18428">
        <v>2018</v>
      </c>
      <c r="B18428" t="s">
        <v>97</v>
      </c>
      <c r="C18428" t="s">
        <v>81</v>
      </c>
      <c r="D18428" t="s">
        <v>40</v>
      </c>
      <c r="E18428">
        <v>46341</v>
      </c>
    </row>
    <row r="18429" spans="1:5" hidden="1">
      <c r="A18429">
        <v>2018</v>
      </c>
      <c r="B18429" t="s">
        <v>97</v>
      </c>
      <c r="C18429" t="s">
        <v>81</v>
      </c>
      <c r="D18429" t="s">
        <v>41</v>
      </c>
      <c r="E18429">
        <v>283</v>
      </c>
    </row>
    <row r="18430" spans="1:5" hidden="1">
      <c r="A18430">
        <v>2018</v>
      </c>
      <c r="B18430" t="s">
        <v>97</v>
      </c>
      <c r="C18430" t="s">
        <v>81</v>
      </c>
      <c r="D18430" t="s">
        <v>42</v>
      </c>
      <c r="E18430">
        <v>0</v>
      </c>
    </row>
    <row r="18431" spans="1:5" hidden="1">
      <c r="A18431">
        <v>2018</v>
      </c>
      <c r="B18431" t="s">
        <v>97</v>
      </c>
      <c r="C18431" t="s">
        <v>81</v>
      </c>
      <c r="D18431" t="s">
        <v>43</v>
      </c>
      <c r="E18431">
        <v>46058</v>
      </c>
    </row>
    <row r="18432" spans="1:5" hidden="1">
      <c r="A18432">
        <v>2018</v>
      </c>
      <c r="B18432" t="s">
        <v>97</v>
      </c>
      <c r="C18432" t="s">
        <v>81</v>
      </c>
      <c r="D18432" t="s">
        <v>44</v>
      </c>
      <c r="E18432">
        <v>0</v>
      </c>
    </row>
    <row r="18433" spans="1:5" hidden="1">
      <c r="A18433">
        <v>2018</v>
      </c>
      <c r="B18433" t="s">
        <v>97</v>
      </c>
      <c r="C18433" t="s">
        <v>81</v>
      </c>
      <c r="D18433" t="s">
        <v>48</v>
      </c>
      <c r="E18433">
        <v>578192</v>
      </c>
    </row>
    <row r="18434" spans="1:5" hidden="1">
      <c r="A18434">
        <v>2018</v>
      </c>
      <c r="B18434" t="s">
        <v>97</v>
      </c>
      <c r="C18434" t="s">
        <v>81</v>
      </c>
      <c r="D18434" t="s">
        <v>49</v>
      </c>
      <c r="E18434">
        <v>578192</v>
      </c>
    </row>
    <row r="18435" spans="1:5" hidden="1">
      <c r="A18435">
        <v>2018</v>
      </c>
      <c r="B18435" t="s">
        <v>97</v>
      </c>
      <c r="C18435" t="s">
        <v>81</v>
      </c>
      <c r="D18435" t="s">
        <v>50</v>
      </c>
      <c r="E18435">
        <v>377110</v>
      </c>
    </row>
    <row r="18436" spans="1:5" hidden="1">
      <c r="A18436">
        <v>2018</v>
      </c>
      <c r="B18436" t="s">
        <v>97</v>
      </c>
      <c r="C18436" t="s">
        <v>81</v>
      </c>
      <c r="D18436" t="s">
        <v>51</v>
      </c>
      <c r="E18436">
        <v>12473</v>
      </c>
    </row>
    <row r="18437" spans="1:5" hidden="1">
      <c r="A18437">
        <v>2018</v>
      </c>
      <c r="B18437" t="s">
        <v>97</v>
      </c>
      <c r="C18437" t="s">
        <v>81</v>
      </c>
      <c r="D18437" t="s">
        <v>52</v>
      </c>
      <c r="E18437">
        <v>164723</v>
      </c>
    </row>
    <row r="18438" spans="1:5" hidden="1">
      <c r="A18438">
        <v>2018</v>
      </c>
      <c r="B18438" t="s">
        <v>97</v>
      </c>
      <c r="C18438" t="s">
        <v>81</v>
      </c>
      <c r="D18438" t="s">
        <v>53</v>
      </c>
      <c r="E18438">
        <v>50158</v>
      </c>
    </row>
    <row r="18439" spans="1:5" hidden="1">
      <c r="A18439">
        <v>2018</v>
      </c>
      <c r="B18439" t="s">
        <v>97</v>
      </c>
      <c r="C18439" t="s">
        <v>81</v>
      </c>
      <c r="D18439" t="s">
        <v>54</v>
      </c>
      <c r="E18439">
        <v>26272</v>
      </c>
    </row>
    <row r="18440" spans="1:5" hidden="1">
      <c r="A18440">
        <v>2018</v>
      </c>
      <c r="B18440" t="s">
        <v>97</v>
      </c>
      <c r="C18440" t="s">
        <v>81</v>
      </c>
      <c r="D18440" t="s">
        <v>59</v>
      </c>
      <c r="E18440">
        <v>367501</v>
      </c>
    </row>
    <row r="18441" spans="1:5" hidden="1">
      <c r="A18441">
        <v>2018</v>
      </c>
      <c r="B18441" t="s">
        <v>97</v>
      </c>
      <c r="C18441" t="s">
        <v>81</v>
      </c>
      <c r="D18441" t="s">
        <v>60</v>
      </c>
      <c r="E18441">
        <v>238339</v>
      </c>
    </row>
    <row r="18442" spans="1:5" hidden="1">
      <c r="A18442">
        <v>2018</v>
      </c>
      <c r="B18442" t="s">
        <v>97</v>
      </c>
      <c r="C18442" t="s">
        <v>81</v>
      </c>
      <c r="D18442" t="s">
        <v>61</v>
      </c>
      <c r="E18442">
        <v>62487</v>
      </c>
    </row>
    <row r="18443" spans="1:5" hidden="1">
      <c r="A18443">
        <v>2018</v>
      </c>
      <c r="B18443" t="s">
        <v>97</v>
      </c>
      <c r="C18443" t="s">
        <v>81</v>
      </c>
      <c r="D18443" t="s">
        <v>64</v>
      </c>
      <c r="E18443">
        <v>66675</v>
      </c>
    </row>
    <row r="18444" spans="1:5" hidden="1">
      <c r="A18444">
        <v>2018</v>
      </c>
      <c r="B18444" t="s">
        <v>97</v>
      </c>
      <c r="C18444" t="s">
        <v>81</v>
      </c>
      <c r="D18444" t="s">
        <v>67</v>
      </c>
      <c r="E18444">
        <v>0</v>
      </c>
    </row>
    <row r="18445" spans="1:5" hidden="1">
      <c r="A18445">
        <v>2018</v>
      </c>
      <c r="B18445" t="s">
        <v>97</v>
      </c>
      <c r="C18445" t="s">
        <v>81</v>
      </c>
      <c r="D18445" t="s">
        <v>69</v>
      </c>
      <c r="E18445">
        <v>0</v>
      </c>
    </row>
    <row r="18446" spans="1:5" hidden="1">
      <c r="A18446">
        <v>2018</v>
      </c>
      <c r="B18446" t="s">
        <v>97</v>
      </c>
      <c r="C18446" t="s">
        <v>81</v>
      </c>
      <c r="D18446" t="s">
        <v>70</v>
      </c>
      <c r="E18446">
        <v>0</v>
      </c>
    </row>
    <row r="18447" spans="1:5" hidden="1">
      <c r="A18447">
        <v>2018</v>
      </c>
      <c r="B18447" t="s">
        <v>97</v>
      </c>
      <c r="C18447" t="s">
        <v>81</v>
      </c>
      <c r="D18447" t="s">
        <v>86</v>
      </c>
      <c r="E18447">
        <v>1710395</v>
      </c>
    </row>
    <row r="18448" spans="1:5" hidden="1">
      <c r="A18448">
        <v>2018</v>
      </c>
      <c r="B18448" t="s">
        <v>97</v>
      </c>
      <c r="C18448" t="s">
        <v>81</v>
      </c>
      <c r="D18448" t="s">
        <v>87</v>
      </c>
      <c r="E18448">
        <v>1685330</v>
      </c>
    </row>
    <row r="18449" spans="1:6" hidden="1">
      <c r="A18449">
        <v>2018</v>
      </c>
      <c r="B18449" t="s">
        <v>97</v>
      </c>
      <c r="C18449" t="s">
        <v>81</v>
      </c>
      <c r="D18449" t="s">
        <v>88</v>
      </c>
      <c r="E18449">
        <v>25065</v>
      </c>
    </row>
    <row r="18450" spans="1:6" hidden="1">
      <c r="A18450">
        <v>2018</v>
      </c>
      <c r="B18450" t="s">
        <v>97</v>
      </c>
      <c r="C18450" t="s">
        <v>81</v>
      </c>
      <c r="D18450" t="s">
        <v>77</v>
      </c>
      <c r="E18450">
        <v>91970</v>
      </c>
    </row>
    <row r="18451" spans="1:6" hidden="1">
      <c r="A18451">
        <v>2018</v>
      </c>
      <c r="B18451" t="s">
        <v>98</v>
      </c>
      <c r="C18451" t="s">
        <v>7</v>
      </c>
      <c r="D18451" t="s">
        <v>263</v>
      </c>
      <c r="E18451">
        <v>5244</v>
      </c>
    </row>
    <row r="18452" spans="1:6" hidden="1">
      <c r="A18452">
        <v>2018</v>
      </c>
      <c r="B18452" t="s">
        <v>98</v>
      </c>
      <c r="C18452" t="s">
        <v>7</v>
      </c>
      <c r="D18452" t="s">
        <v>8</v>
      </c>
      <c r="E18452">
        <v>176712</v>
      </c>
    </row>
    <row r="18453" spans="1:6" hidden="1">
      <c r="A18453">
        <v>2018</v>
      </c>
      <c r="B18453" t="s">
        <v>98</v>
      </c>
      <c r="C18453" t="s">
        <v>7</v>
      </c>
      <c r="D18453" t="s">
        <v>9</v>
      </c>
      <c r="E18453">
        <v>332966</v>
      </c>
    </row>
    <row r="18454" spans="1:6" hidden="1">
      <c r="A18454">
        <v>2018</v>
      </c>
      <c r="B18454" t="s">
        <v>98</v>
      </c>
      <c r="C18454" t="s">
        <v>10</v>
      </c>
      <c r="D18454" t="s">
        <v>11</v>
      </c>
      <c r="E18454">
        <v>311562</v>
      </c>
    </row>
    <row r="18455" spans="1:6" hidden="1">
      <c r="A18455">
        <v>2018</v>
      </c>
      <c r="B18455" t="s">
        <v>98</v>
      </c>
      <c r="C18455" t="s">
        <v>10</v>
      </c>
      <c r="D18455" t="s">
        <v>91</v>
      </c>
      <c r="E18455">
        <v>4141222</v>
      </c>
    </row>
    <row r="18456" spans="1:6" hidden="1">
      <c r="A18456">
        <v>2018</v>
      </c>
      <c r="B18456" t="s">
        <v>98</v>
      </c>
      <c r="C18456" t="s">
        <v>10</v>
      </c>
      <c r="D18456" t="s">
        <v>92</v>
      </c>
      <c r="E18456">
        <v>3093607</v>
      </c>
    </row>
    <row r="18457" spans="1:6" hidden="1">
      <c r="A18457">
        <v>2018</v>
      </c>
      <c r="B18457" t="s">
        <v>98</v>
      </c>
      <c r="C18457" t="s">
        <v>10</v>
      </c>
      <c r="D18457" t="s">
        <v>14</v>
      </c>
      <c r="E18457">
        <v>1047615</v>
      </c>
    </row>
    <row r="18458" spans="1:6" hidden="1">
      <c r="A18458">
        <v>2018</v>
      </c>
      <c r="B18458" t="s">
        <v>98</v>
      </c>
      <c r="C18458" t="s">
        <v>10</v>
      </c>
      <c r="D18458" t="s">
        <v>17</v>
      </c>
      <c r="E18458">
        <v>0</v>
      </c>
      <c r="F18458">
        <v>20</v>
      </c>
    </row>
    <row r="18459" spans="1:6" hidden="1">
      <c r="A18459">
        <v>2018</v>
      </c>
      <c r="B18459" t="s">
        <v>98</v>
      </c>
      <c r="C18459" t="s">
        <v>10</v>
      </c>
      <c r="D18459" t="s">
        <v>18</v>
      </c>
      <c r="E18459">
        <v>5031295</v>
      </c>
    </row>
    <row r="18460" spans="1:6" hidden="1">
      <c r="A18460">
        <v>2018</v>
      </c>
      <c r="B18460" t="s">
        <v>98</v>
      </c>
      <c r="C18460" t="s">
        <v>10</v>
      </c>
      <c r="D18460" t="s">
        <v>19</v>
      </c>
      <c r="E18460">
        <v>6089172</v>
      </c>
    </row>
    <row r="18461" spans="1:6" hidden="1">
      <c r="A18461">
        <v>2018</v>
      </c>
      <c r="B18461" t="s">
        <v>98</v>
      </c>
      <c r="C18461" t="s">
        <v>10</v>
      </c>
      <c r="D18461" t="s">
        <v>20</v>
      </c>
      <c r="E18461">
        <v>3700165</v>
      </c>
    </row>
    <row r="18462" spans="1:6" hidden="1">
      <c r="A18462">
        <v>2018</v>
      </c>
      <c r="B18462" t="s">
        <v>98</v>
      </c>
      <c r="C18462" t="s">
        <v>10</v>
      </c>
      <c r="D18462" t="s">
        <v>21</v>
      </c>
      <c r="E18462">
        <v>965535</v>
      </c>
    </row>
    <row r="18463" spans="1:6" hidden="1">
      <c r="A18463">
        <v>2018</v>
      </c>
      <c r="B18463" t="s">
        <v>98</v>
      </c>
      <c r="C18463" t="s">
        <v>10</v>
      </c>
      <c r="D18463" t="s">
        <v>22</v>
      </c>
      <c r="E18463">
        <v>-381756</v>
      </c>
    </row>
    <row r="18464" spans="1:6" hidden="1">
      <c r="A18464">
        <v>2018</v>
      </c>
      <c r="B18464" t="s">
        <v>98</v>
      </c>
      <c r="C18464" t="s">
        <v>23</v>
      </c>
      <c r="D18464" t="s">
        <v>24</v>
      </c>
      <c r="E18464">
        <v>3089061</v>
      </c>
    </row>
    <row r="18465" spans="1:5" hidden="1">
      <c r="A18465">
        <v>2018</v>
      </c>
      <c r="B18465" t="s">
        <v>98</v>
      </c>
      <c r="C18465" t="s">
        <v>23</v>
      </c>
      <c r="D18465" t="s">
        <v>25</v>
      </c>
      <c r="E18465">
        <v>2404385</v>
      </c>
    </row>
    <row r="18466" spans="1:5" hidden="1">
      <c r="A18466">
        <v>2018</v>
      </c>
      <c r="B18466" t="s">
        <v>98</v>
      </c>
      <c r="C18466" t="s">
        <v>23</v>
      </c>
      <c r="D18466" t="s">
        <v>26</v>
      </c>
      <c r="E18466">
        <v>684676</v>
      </c>
    </row>
    <row r="18467" spans="1:5" hidden="1">
      <c r="A18467">
        <v>2018</v>
      </c>
      <c r="B18467" t="s">
        <v>98</v>
      </c>
      <c r="C18467" t="s">
        <v>23</v>
      </c>
      <c r="D18467" t="s">
        <v>27</v>
      </c>
      <c r="E18467">
        <v>4546</v>
      </c>
    </row>
    <row r="18468" spans="1:5" hidden="1">
      <c r="A18468">
        <v>2018</v>
      </c>
      <c r="B18468" t="s">
        <v>98</v>
      </c>
      <c r="C18468" t="s">
        <v>23</v>
      </c>
      <c r="D18468" t="s">
        <v>29</v>
      </c>
      <c r="E18468">
        <v>4546</v>
      </c>
    </row>
    <row r="18469" spans="1:5" hidden="1">
      <c r="A18469">
        <v>2018</v>
      </c>
      <c r="B18469" t="s">
        <v>98</v>
      </c>
      <c r="C18469" t="s">
        <v>23</v>
      </c>
      <c r="D18469" t="s">
        <v>30</v>
      </c>
      <c r="E18469">
        <v>284891</v>
      </c>
    </row>
    <row r="18470" spans="1:5" hidden="1">
      <c r="A18470">
        <v>2018</v>
      </c>
      <c r="B18470" t="s">
        <v>98</v>
      </c>
      <c r="C18470" t="s">
        <v>23</v>
      </c>
      <c r="D18470" t="s">
        <v>31</v>
      </c>
      <c r="E18470">
        <v>52639</v>
      </c>
    </row>
    <row r="18471" spans="1:5" hidden="1">
      <c r="A18471">
        <v>2018</v>
      </c>
      <c r="B18471" t="s">
        <v>98</v>
      </c>
      <c r="C18471" t="s">
        <v>23</v>
      </c>
      <c r="D18471" t="s">
        <v>32</v>
      </c>
      <c r="E18471">
        <v>232252</v>
      </c>
    </row>
    <row r="18472" spans="1:5" hidden="1">
      <c r="A18472">
        <v>2018</v>
      </c>
      <c r="B18472" t="s">
        <v>98</v>
      </c>
      <c r="C18472" t="s">
        <v>23</v>
      </c>
      <c r="D18472" t="s">
        <v>33</v>
      </c>
      <c r="E18472">
        <v>227743</v>
      </c>
    </row>
    <row r="18473" spans="1:5" hidden="1">
      <c r="A18473">
        <v>2018</v>
      </c>
      <c r="B18473" t="s">
        <v>98</v>
      </c>
      <c r="C18473" t="s">
        <v>23</v>
      </c>
      <c r="D18473" t="s">
        <v>34</v>
      </c>
      <c r="E18473">
        <v>225830</v>
      </c>
    </row>
    <row r="18474" spans="1:5" hidden="1">
      <c r="A18474">
        <v>2018</v>
      </c>
      <c r="B18474" t="s">
        <v>98</v>
      </c>
      <c r="C18474" t="s">
        <v>23</v>
      </c>
      <c r="D18474" t="s">
        <v>35</v>
      </c>
      <c r="E18474">
        <v>251079</v>
      </c>
    </row>
    <row r="18475" spans="1:5" hidden="1">
      <c r="A18475">
        <v>2018</v>
      </c>
      <c r="B18475" t="s">
        <v>98</v>
      </c>
      <c r="C18475" t="s">
        <v>23</v>
      </c>
      <c r="D18475" t="s">
        <v>36</v>
      </c>
      <c r="E18475">
        <v>0</v>
      </c>
    </row>
    <row r="18476" spans="1:5" hidden="1">
      <c r="A18476">
        <v>2018</v>
      </c>
      <c r="B18476" t="s">
        <v>98</v>
      </c>
      <c r="C18476" t="s">
        <v>23</v>
      </c>
      <c r="D18476" t="s">
        <v>37</v>
      </c>
      <c r="E18476">
        <v>0</v>
      </c>
    </row>
    <row r="18477" spans="1:5" hidden="1">
      <c r="A18477">
        <v>2018</v>
      </c>
      <c r="B18477" t="s">
        <v>98</v>
      </c>
      <c r="C18477" t="s">
        <v>23</v>
      </c>
      <c r="D18477" t="s">
        <v>40</v>
      </c>
      <c r="E18477">
        <v>0</v>
      </c>
    </row>
    <row r="18478" spans="1:5" hidden="1">
      <c r="A18478">
        <v>2018</v>
      </c>
      <c r="B18478" t="s">
        <v>98</v>
      </c>
      <c r="C18478" t="s">
        <v>23</v>
      </c>
      <c r="D18478" t="s">
        <v>41</v>
      </c>
      <c r="E18478">
        <v>0</v>
      </c>
    </row>
    <row r="18479" spans="1:5" hidden="1">
      <c r="A18479">
        <v>2018</v>
      </c>
      <c r="B18479" t="s">
        <v>98</v>
      </c>
      <c r="C18479" t="s">
        <v>23</v>
      </c>
      <c r="D18479" t="s">
        <v>42</v>
      </c>
      <c r="E18479">
        <v>0</v>
      </c>
    </row>
    <row r="18480" spans="1:5" hidden="1">
      <c r="A18480">
        <v>2018</v>
      </c>
      <c r="B18480" t="s">
        <v>98</v>
      </c>
      <c r="C18480" t="s">
        <v>23</v>
      </c>
      <c r="D18480" t="s">
        <v>43</v>
      </c>
      <c r="E18480">
        <v>0</v>
      </c>
    </row>
    <row r="18481" spans="1:5" hidden="1">
      <c r="A18481">
        <v>2018</v>
      </c>
      <c r="B18481" t="s">
        <v>98</v>
      </c>
      <c r="C18481" t="s">
        <v>23</v>
      </c>
      <c r="D18481" t="s">
        <v>44</v>
      </c>
      <c r="E18481">
        <v>1913</v>
      </c>
    </row>
    <row r="18482" spans="1:5" hidden="1">
      <c r="A18482">
        <v>2018</v>
      </c>
      <c r="B18482" t="s">
        <v>98</v>
      </c>
      <c r="C18482" t="s">
        <v>23</v>
      </c>
      <c r="D18482" t="s">
        <v>45</v>
      </c>
      <c r="E18482">
        <v>0</v>
      </c>
    </row>
    <row r="18483" spans="1:5" hidden="1">
      <c r="A18483">
        <v>2018</v>
      </c>
      <c r="B18483" t="s">
        <v>98</v>
      </c>
      <c r="C18483" t="s">
        <v>23</v>
      </c>
      <c r="D18483" t="s">
        <v>46</v>
      </c>
      <c r="E18483">
        <v>0</v>
      </c>
    </row>
    <row r="18484" spans="1:5" hidden="1">
      <c r="A18484">
        <v>2018</v>
      </c>
      <c r="B18484" t="s">
        <v>98</v>
      </c>
      <c r="C18484" t="s">
        <v>23</v>
      </c>
      <c r="D18484" t="s">
        <v>47</v>
      </c>
      <c r="E18484">
        <v>0</v>
      </c>
    </row>
    <row r="18485" spans="1:5" hidden="1">
      <c r="A18485">
        <v>2018</v>
      </c>
      <c r="B18485" t="s">
        <v>98</v>
      </c>
      <c r="C18485" t="s">
        <v>23</v>
      </c>
      <c r="D18485" t="s">
        <v>48</v>
      </c>
      <c r="E18485">
        <v>5378952</v>
      </c>
    </row>
    <row r="18486" spans="1:5" hidden="1">
      <c r="A18486">
        <v>2018</v>
      </c>
      <c r="B18486" t="s">
        <v>98</v>
      </c>
      <c r="C18486" t="s">
        <v>23</v>
      </c>
      <c r="D18486" t="s">
        <v>55</v>
      </c>
      <c r="E18486">
        <v>2989945</v>
      </c>
    </row>
    <row r="18487" spans="1:5" hidden="1">
      <c r="A18487">
        <v>2018</v>
      </c>
      <c r="B18487" t="s">
        <v>98</v>
      </c>
      <c r="C18487" t="s">
        <v>23</v>
      </c>
      <c r="D18487" t="s">
        <v>56</v>
      </c>
      <c r="E18487">
        <v>2389007</v>
      </c>
    </row>
    <row r="18488" spans="1:5" hidden="1">
      <c r="A18488">
        <v>2018</v>
      </c>
      <c r="B18488" t="s">
        <v>98</v>
      </c>
      <c r="C18488" t="s">
        <v>23</v>
      </c>
      <c r="D18488" t="s">
        <v>57</v>
      </c>
      <c r="E18488">
        <v>2035726</v>
      </c>
    </row>
    <row r="18489" spans="1:5" hidden="1">
      <c r="A18489">
        <v>2018</v>
      </c>
      <c r="B18489" t="s">
        <v>98</v>
      </c>
      <c r="C18489" t="s">
        <v>23</v>
      </c>
      <c r="D18489" t="s">
        <v>58</v>
      </c>
      <c r="E18489">
        <v>353281</v>
      </c>
    </row>
    <row r="18490" spans="1:5" hidden="1">
      <c r="A18490">
        <v>2018</v>
      </c>
      <c r="B18490" t="s">
        <v>98</v>
      </c>
      <c r="C18490" t="s">
        <v>23</v>
      </c>
      <c r="D18490" t="s">
        <v>59</v>
      </c>
      <c r="E18490">
        <v>1049688</v>
      </c>
    </row>
    <row r="18491" spans="1:5" hidden="1">
      <c r="A18491">
        <v>2018</v>
      </c>
      <c r="B18491" t="s">
        <v>98</v>
      </c>
      <c r="C18491" t="s">
        <v>23</v>
      </c>
      <c r="D18491" t="s">
        <v>60</v>
      </c>
      <c r="E18491">
        <v>338</v>
      </c>
    </row>
    <row r="18492" spans="1:5" hidden="1">
      <c r="A18492">
        <v>2018</v>
      </c>
      <c r="B18492" t="s">
        <v>98</v>
      </c>
      <c r="C18492" t="s">
        <v>23</v>
      </c>
      <c r="D18492" t="s">
        <v>61</v>
      </c>
      <c r="E18492">
        <v>0</v>
      </c>
    </row>
    <row r="18493" spans="1:5" hidden="1">
      <c r="A18493">
        <v>2018</v>
      </c>
      <c r="B18493" t="s">
        <v>98</v>
      </c>
      <c r="C18493" t="s">
        <v>23</v>
      </c>
      <c r="D18493" t="s">
        <v>62</v>
      </c>
      <c r="E18493">
        <v>48287</v>
      </c>
    </row>
    <row r="18494" spans="1:5" hidden="1">
      <c r="A18494">
        <v>2018</v>
      </c>
      <c r="B18494" t="s">
        <v>98</v>
      </c>
      <c r="C18494" t="s">
        <v>23</v>
      </c>
      <c r="D18494" t="s">
        <v>63</v>
      </c>
      <c r="E18494">
        <v>0</v>
      </c>
    </row>
    <row r="18495" spans="1:5" hidden="1">
      <c r="A18495">
        <v>2018</v>
      </c>
      <c r="B18495" t="s">
        <v>98</v>
      </c>
      <c r="C18495" t="s">
        <v>23</v>
      </c>
      <c r="D18495" t="s">
        <v>64</v>
      </c>
      <c r="E18495">
        <v>767021</v>
      </c>
    </row>
    <row r="18496" spans="1:5" hidden="1">
      <c r="A18496">
        <v>2018</v>
      </c>
      <c r="B18496" t="s">
        <v>98</v>
      </c>
      <c r="C18496" t="s">
        <v>23</v>
      </c>
      <c r="D18496" t="s">
        <v>65</v>
      </c>
      <c r="E18496">
        <v>234042</v>
      </c>
    </row>
    <row r="18497" spans="1:6" hidden="1">
      <c r="A18497">
        <v>2018</v>
      </c>
      <c r="B18497" t="s">
        <v>98</v>
      </c>
      <c r="C18497" t="s">
        <v>23</v>
      </c>
      <c r="D18497" t="s">
        <v>66</v>
      </c>
      <c r="E18497">
        <v>0</v>
      </c>
      <c r="F18497">
        <v>90</v>
      </c>
    </row>
    <row r="18498" spans="1:6" hidden="1">
      <c r="A18498">
        <v>2018</v>
      </c>
      <c r="B18498" t="s">
        <v>98</v>
      </c>
      <c r="C18498" t="s">
        <v>23</v>
      </c>
      <c r="D18498" t="s">
        <v>67</v>
      </c>
      <c r="E18498">
        <v>7216</v>
      </c>
    </row>
    <row r="18499" spans="1:6" hidden="1">
      <c r="A18499">
        <v>2018</v>
      </c>
      <c r="B18499" t="s">
        <v>98</v>
      </c>
      <c r="C18499" t="s">
        <v>23</v>
      </c>
      <c r="D18499" t="s">
        <v>69</v>
      </c>
      <c r="E18499">
        <v>623</v>
      </c>
    </row>
    <row r="18500" spans="1:6" hidden="1">
      <c r="A18500">
        <v>2018</v>
      </c>
      <c r="B18500" t="s">
        <v>98</v>
      </c>
      <c r="C18500" t="s">
        <v>23</v>
      </c>
      <c r="D18500" t="s">
        <v>70</v>
      </c>
      <c r="E18500">
        <v>6593</v>
      </c>
    </row>
    <row r="18501" spans="1:6" hidden="1">
      <c r="A18501">
        <v>2018</v>
      </c>
      <c r="B18501" t="s">
        <v>98</v>
      </c>
      <c r="C18501" t="s">
        <v>23</v>
      </c>
      <c r="D18501" t="s">
        <v>71</v>
      </c>
      <c r="E18501">
        <v>-9467</v>
      </c>
    </row>
    <row r="18502" spans="1:6" hidden="1">
      <c r="A18502">
        <v>2018</v>
      </c>
      <c r="B18502" t="s">
        <v>98</v>
      </c>
      <c r="C18502" t="s">
        <v>23</v>
      </c>
      <c r="D18502" t="s">
        <v>99</v>
      </c>
      <c r="E18502">
        <v>11457351</v>
      </c>
    </row>
    <row r="18503" spans="1:6" hidden="1">
      <c r="A18503">
        <v>2018</v>
      </c>
      <c r="B18503" t="s">
        <v>98</v>
      </c>
      <c r="C18503" t="s">
        <v>23</v>
      </c>
      <c r="D18503" t="s">
        <v>72</v>
      </c>
      <c r="E18503">
        <v>1710047</v>
      </c>
    </row>
    <row r="18504" spans="1:6" hidden="1">
      <c r="A18504">
        <v>2018</v>
      </c>
      <c r="B18504" t="s">
        <v>98</v>
      </c>
      <c r="C18504" t="s">
        <v>23</v>
      </c>
      <c r="D18504" t="s">
        <v>73</v>
      </c>
      <c r="E18504">
        <v>5123637</v>
      </c>
    </row>
    <row r="18505" spans="1:6" hidden="1">
      <c r="A18505">
        <v>2018</v>
      </c>
      <c r="B18505" t="s">
        <v>98</v>
      </c>
      <c r="C18505" t="s">
        <v>23</v>
      </c>
      <c r="D18505" t="s">
        <v>74</v>
      </c>
      <c r="E18505">
        <v>2389007</v>
      </c>
    </row>
    <row r="18506" spans="1:6" hidden="1">
      <c r="A18506">
        <v>2018</v>
      </c>
      <c r="B18506" t="s">
        <v>98</v>
      </c>
      <c r="C18506" t="s">
        <v>23</v>
      </c>
      <c r="D18506" t="s">
        <v>75</v>
      </c>
      <c r="E18506">
        <v>2734630</v>
      </c>
    </row>
    <row r="18507" spans="1:6" hidden="1">
      <c r="A18507">
        <v>2018</v>
      </c>
      <c r="B18507" t="s">
        <v>98</v>
      </c>
      <c r="C18507" t="s">
        <v>23</v>
      </c>
      <c r="D18507" t="s">
        <v>76</v>
      </c>
      <c r="E18507">
        <v>1750400</v>
      </c>
    </row>
    <row r="18508" spans="1:6" hidden="1">
      <c r="A18508">
        <v>2018</v>
      </c>
      <c r="B18508" t="s">
        <v>98</v>
      </c>
      <c r="C18508" t="s">
        <v>23</v>
      </c>
      <c r="D18508" t="s">
        <v>77</v>
      </c>
      <c r="E18508">
        <v>1047615</v>
      </c>
    </row>
    <row r="18509" spans="1:6" hidden="1">
      <c r="A18509">
        <v>2018</v>
      </c>
      <c r="B18509" t="s">
        <v>98</v>
      </c>
      <c r="C18509" t="s">
        <v>23</v>
      </c>
      <c r="D18509" t="s">
        <v>78</v>
      </c>
      <c r="E18509">
        <v>1643220</v>
      </c>
    </row>
    <row r="18510" spans="1:6" hidden="1">
      <c r="A18510">
        <v>2018</v>
      </c>
      <c r="B18510" t="s">
        <v>98</v>
      </c>
      <c r="C18510" t="s">
        <v>23</v>
      </c>
      <c r="D18510" t="s">
        <v>79</v>
      </c>
      <c r="E18510">
        <v>106049</v>
      </c>
    </row>
    <row r="18511" spans="1:6" hidden="1">
      <c r="A18511">
        <v>2018</v>
      </c>
      <c r="B18511" t="s">
        <v>98</v>
      </c>
      <c r="C18511" t="s">
        <v>23</v>
      </c>
      <c r="D18511" t="s">
        <v>80</v>
      </c>
      <c r="E18511">
        <v>1131</v>
      </c>
    </row>
    <row r="18512" spans="1:6" hidden="1">
      <c r="A18512">
        <v>2018</v>
      </c>
      <c r="B18512" t="s">
        <v>98</v>
      </c>
      <c r="C18512" t="s">
        <v>81</v>
      </c>
      <c r="D18512" t="s">
        <v>27</v>
      </c>
      <c r="E18512">
        <v>4222906</v>
      </c>
    </row>
    <row r="18513" spans="1:5" hidden="1">
      <c r="A18513">
        <v>2018</v>
      </c>
      <c r="B18513" t="s">
        <v>98</v>
      </c>
      <c r="C18513" t="s">
        <v>81</v>
      </c>
      <c r="D18513" t="s">
        <v>28</v>
      </c>
      <c r="E18513">
        <v>3864907</v>
      </c>
    </row>
    <row r="18514" spans="1:5" hidden="1">
      <c r="A18514">
        <v>2018</v>
      </c>
      <c r="B18514" t="s">
        <v>98</v>
      </c>
      <c r="C18514" t="s">
        <v>81</v>
      </c>
      <c r="D18514" t="s">
        <v>82</v>
      </c>
      <c r="E18514">
        <v>2468029</v>
      </c>
    </row>
    <row r="18515" spans="1:5" hidden="1">
      <c r="A18515">
        <v>2018</v>
      </c>
      <c r="B18515" t="s">
        <v>98</v>
      </c>
      <c r="C18515" t="s">
        <v>81</v>
      </c>
      <c r="D18515" t="s">
        <v>83</v>
      </c>
      <c r="E18515">
        <v>5038</v>
      </c>
    </row>
    <row r="18516" spans="1:5" hidden="1">
      <c r="A18516">
        <v>2018</v>
      </c>
      <c r="B18516" t="s">
        <v>98</v>
      </c>
      <c r="C18516" t="s">
        <v>81</v>
      </c>
      <c r="D18516" t="s">
        <v>84</v>
      </c>
      <c r="E18516">
        <v>1391840</v>
      </c>
    </row>
    <row r="18517" spans="1:5" hidden="1">
      <c r="A18517">
        <v>2018</v>
      </c>
      <c r="B18517" t="s">
        <v>98</v>
      </c>
      <c r="C18517" t="s">
        <v>81</v>
      </c>
      <c r="D18517" t="s">
        <v>29</v>
      </c>
      <c r="E18517">
        <v>357999</v>
      </c>
    </row>
    <row r="18518" spans="1:5" hidden="1">
      <c r="A18518">
        <v>2018</v>
      </c>
      <c r="B18518" t="s">
        <v>98</v>
      </c>
      <c r="C18518" t="s">
        <v>81</v>
      </c>
      <c r="D18518" t="s">
        <v>30</v>
      </c>
      <c r="E18518">
        <v>0</v>
      </c>
    </row>
    <row r="18519" spans="1:5" hidden="1">
      <c r="A18519">
        <v>2018</v>
      </c>
      <c r="B18519" t="s">
        <v>98</v>
      </c>
      <c r="C18519" t="s">
        <v>81</v>
      </c>
      <c r="D18519" t="s">
        <v>32</v>
      </c>
      <c r="E18519">
        <v>0</v>
      </c>
    </row>
    <row r="18520" spans="1:5" hidden="1">
      <c r="A18520">
        <v>2018</v>
      </c>
      <c r="B18520" t="s">
        <v>98</v>
      </c>
      <c r="C18520" t="s">
        <v>81</v>
      </c>
      <c r="D18520" t="s">
        <v>33</v>
      </c>
      <c r="E18520">
        <v>273408</v>
      </c>
    </row>
    <row r="18521" spans="1:5" hidden="1">
      <c r="A18521">
        <v>2018</v>
      </c>
      <c r="B18521" t="s">
        <v>98</v>
      </c>
      <c r="C18521" t="s">
        <v>81</v>
      </c>
      <c r="D18521" t="s">
        <v>34</v>
      </c>
      <c r="E18521">
        <v>18250</v>
      </c>
    </row>
    <row r="18522" spans="1:5" hidden="1">
      <c r="A18522">
        <v>2018</v>
      </c>
      <c r="B18522" t="s">
        <v>98</v>
      </c>
      <c r="C18522" t="s">
        <v>81</v>
      </c>
      <c r="D18522" t="s">
        <v>35</v>
      </c>
      <c r="E18522">
        <v>5652</v>
      </c>
    </row>
    <row r="18523" spans="1:5" hidden="1">
      <c r="A18523">
        <v>2018</v>
      </c>
      <c r="B18523" t="s">
        <v>98</v>
      </c>
      <c r="C18523" t="s">
        <v>81</v>
      </c>
      <c r="D18523" t="s">
        <v>36</v>
      </c>
      <c r="E18523">
        <v>246430</v>
      </c>
    </row>
    <row r="18524" spans="1:5" hidden="1">
      <c r="A18524">
        <v>2018</v>
      </c>
      <c r="B18524" t="s">
        <v>98</v>
      </c>
      <c r="C18524" t="s">
        <v>81</v>
      </c>
      <c r="D18524" t="s">
        <v>37</v>
      </c>
      <c r="E18524">
        <v>246430</v>
      </c>
    </row>
    <row r="18525" spans="1:5" hidden="1">
      <c r="A18525">
        <v>2018</v>
      </c>
      <c r="B18525" t="s">
        <v>98</v>
      </c>
      <c r="C18525" t="s">
        <v>81</v>
      </c>
      <c r="D18525" t="s">
        <v>38</v>
      </c>
      <c r="E18525">
        <v>0</v>
      </c>
    </row>
    <row r="18526" spans="1:5" hidden="1">
      <c r="A18526">
        <v>2018</v>
      </c>
      <c r="B18526" t="s">
        <v>98</v>
      </c>
      <c r="C18526" t="s">
        <v>81</v>
      </c>
      <c r="D18526" t="s">
        <v>39</v>
      </c>
      <c r="E18526">
        <v>0</v>
      </c>
    </row>
    <row r="18527" spans="1:5" hidden="1">
      <c r="A18527">
        <v>2018</v>
      </c>
      <c r="B18527" t="s">
        <v>98</v>
      </c>
      <c r="C18527" t="s">
        <v>81</v>
      </c>
      <c r="D18527" t="s">
        <v>40</v>
      </c>
      <c r="E18527">
        <v>338</v>
      </c>
    </row>
    <row r="18528" spans="1:5" hidden="1">
      <c r="A18528">
        <v>2018</v>
      </c>
      <c r="B18528" t="s">
        <v>98</v>
      </c>
      <c r="C18528" t="s">
        <v>81</v>
      </c>
      <c r="D18528" t="s">
        <v>41</v>
      </c>
      <c r="E18528">
        <v>338</v>
      </c>
    </row>
    <row r="18529" spans="1:6" hidden="1">
      <c r="A18529">
        <v>2018</v>
      </c>
      <c r="B18529" t="s">
        <v>98</v>
      </c>
      <c r="C18529" t="s">
        <v>81</v>
      </c>
      <c r="D18529" t="s">
        <v>42</v>
      </c>
      <c r="E18529">
        <v>0</v>
      </c>
    </row>
    <row r="18530" spans="1:6" hidden="1">
      <c r="A18530">
        <v>2018</v>
      </c>
      <c r="B18530" t="s">
        <v>98</v>
      </c>
      <c r="C18530" t="s">
        <v>81</v>
      </c>
      <c r="D18530" t="s">
        <v>43</v>
      </c>
      <c r="E18530">
        <v>0</v>
      </c>
    </row>
    <row r="18531" spans="1:6" hidden="1">
      <c r="A18531">
        <v>2018</v>
      </c>
      <c r="B18531" t="s">
        <v>98</v>
      </c>
      <c r="C18531" t="s">
        <v>81</v>
      </c>
      <c r="D18531" t="s">
        <v>44</v>
      </c>
      <c r="E18531">
        <v>8390</v>
      </c>
    </row>
    <row r="18532" spans="1:6" hidden="1">
      <c r="A18532">
        <v>2018</v>
      </c>
      <c r="B18532" t="s">
        <v>98</v>
      </c>
      <c r="C18532" t="s">
        <v>81</v>
      </c>
      <c r="D18532" t="s">
        <v>45</v>
      </c>
      <c r="E18532">
        <v>1968062</v>
      </c>
    </row>
    <row r="18533" spans="1:6" hidden="1">
      <c r="A18533">
        <v>2018</v>
      </c>
      <c r="B18533" t="s">
        <v>98</v>
      </c>
      <c r="C18533" t="s">
        <v>81</v>
      </c>
      <c r="D18533" t="s">
        <v>46</v>
      </c>
      <c r="E18533">
        <v>1904923</v>
      </c>
    </row>
    <row r="18534" spans="1:6" hidden="1">
      <c r="A18534">
        <v>2018</v>
      </c>
      <c r="B18534" t="s">
        <v>98</v>
      </c>
      <c r="C18534" t="s">
        <v>81</v>
      </c>
      <c r="D18534" t="s">
        <v>47</v>
      </c>
      <c r="E18534">
        <v>63139</v>
      </c>
    </row>
    <row r="18535" spans="1:6" hidden="1">
      <c r="A18535">
        <v>2018</v>
      </c>
      <c r="B18535" t="s">
        <v>98</v>
      </c>
      <c r="C18535" t="s">
        <v>81</v>
      </c>
      <c r="D18535" t="s">
        <v>48</v>
      </c>
      <c r="E18535">
        <v>2766679</v>
      </c>
    </row>
    <row r="18536" spans="1:6" hidden="1">
      <c r="A18536">
        <v>2018</v>
      </c>
      <c r="B18536" t="s">
        <v>98</v>
      </c>
      <c r="C18536" t="s">
        <v>81</v>
      </c>
      <c r="D18536" t="s">
        <v>49</v>
      </c>
      <c r="E18536">
        <v>2766679</v>
      </c>
    </row>
    <row r="18537" spans="1:6" hidden="1">
      <c r="A18537">
        <v>2018</v>
      </c>
      <c r="B18537" t="s">
        <v>98</v>
      </c>
      <c r="C18537" t="s">
        <v>81</v>
      </c>
      <c r="D18537" t="s">
        <v>50</v>
      </c>
      <c r="E18537">
        <v>1865084</v>
      </c>
    </row>
    <row r="18538" spans="1:6" hidden="1">
      <c r="A18538">
        <v>2018</v>
      </c>
      <c r="B18538" t="s">
        <v>98</v>
      </c>
      <c r="C18538" t="s">
        <v>81</v>
      </c>
      <c r="D18538" t="s">
        <v>51</v>
      </c>
      <c r="E18538">
        <v>108111</v>
      </c>
    </row>
    <row r="18539" spans="1:6" hidden="1">
      <c r="A18539">
        <v>2018</v>
      </c>
      <c r="B18539" t="s">
        <v>98</v>
      </c>
      <c r="C18539" t="s">
        <v>81</v>
      </c>
      <c r="D18539" t="s">
        <v>52</v>
      </c>
      <c r="E18539">
        <v>793484</v>
      </c>
    </row>
    <row r="18540" spans="1:6" hidden="1">
      <c r="A18540">
        <v>2018</v>
      </c>
      <c r="B18540" t="s">
        <v>98</v>
      </c>
      <c r="C18540" t="s">
        <v>81</v>
      </c>
      <c r="D18540" t="s">
        <v>53</v>
      </c>
      <c r="E18540">
        <v>0</v>
      </c>
      <c r="F18540">
        <v>90</v>
      </c>
    </row>
    <row r="18541" spans="1:6" hidden="1">
      <c r="A18541">
        <v>2018</v>
      </c>
      <c r="B18541" t="s">
        <v>98</v>
      </c>
      <c r="C18541" t="s">
        <v>81</v>
      </c>
      <c r="D18541" t="s">
        <v>54</v>
      </c>
      <c r="E18541">
        <v>0</v>
      </c>
      <c r="F18541">
        <v>90</v>
      </c>
    </row>
    <row r="18542" spans="1:6" hidden="1">
      <c r="A18542">
        <v>2018</v>
      </c>
      <c r="B18542" t="s">
        <v>98</v>
      </c>
      <c r="C18542" t="s">
        <v>81</v>
      </c>
      <c r="D18542" t="s">
        <v>59</v>
      </c>
      <c r="E18542">
        <v>362769</v>
      </c>
    </row>
    <row r="18543" spans="1:6" hidden="1">
      <c r="A18543">
        <v>2018</v>
      </c>
      <c r="B18543" t="s">
        <v>98</v>
      </c>
      <c r="C18543" t="s">
        <v>81</v>
      </c>
      <c r="D18543" t="s">
        <v>60</v>
      </c>
      <c r="E18543">
        <v>0</v>
      </c>
    </row>
    <row r="18544" spans="1:6" hidden="1">
      <c r="A18544">
        <v>2018</v>
      </c>
      <c r="B18544" t="s">
        <v>98</v>
      </c>
      <c r="C18544" t="s">
        <v>81</v>
      </c>
      <c r="D18544" t="s">
        <v>61</v>
      </c>
      <c r="E18544">
        <v>1291</v>
      </c>
    </row>
    <row r="18545" spans="1:6" hidden="1">
      <c r="A18545">
        <v>2018</v>
      </c>
      <c r="B18545" t="s">
        <v>98</v>
      </c>
      <c r="C18545" t="s">
        <v>81</v>
      </c>
      <c r="D18545" t="s">
        <v>62</v>
      </c>
      <c r="E18545">
        <v>201647</v>
      </c>
    </row>
    <row r="18546" spans="1:6" hidden="1">
      <c r="A18546">
        <v>2018</v>
      </c>
      <c r="B18546" t="s">
        <v>98</v>
      </c>
      <c r="C18546" t="s">
        <v>81</v>
      </c>
      <c r="D18546" t="s">
        <v>64</v>
      </c>
      <c r="E18546">
        <v>159831</v>
      </c>
    </row>
    <row r="18547" spans="1:6" hidden="1">
      <c r="A18547">
        <v>2018</v>
      </c>
      <c r="B18547" t="s">
        <v>98</v>
      </c>
      <c r="C18547" t="s">
        <v>81</v>
      </c>
      <c r="D18547" t="s">
        <v>67</v>
      </c>
      <c r="E18547">
        <v>400858</v>
      </c>
    </row>
    <row r="18548" spans="1:6" hidden="1">
      <c r="A18548">
        <v>2018</v>
      </c>
      <c r="B18548" t="s">
        <v>98</v>
      </c>
      <c r="C18548" t="s">
        <v>81</v>
      </c>
      <c r="D18548" t="s">
        <v>68</v>
      </c>
      <c r="E18548">
        <v>13377</v>
      </c>
    </row>
    <row r="18549" spans="1:6" hidden="1">
      <c r="A18549">
        <v>2018</v>
      </c>
      <c r="B18549" t="s">
        <v>98</v>
      </c>
      <c r="C18549" t="s">
        <v>81</v>
      </c>
      <c r="D18549" t="s">
        <v>69</v>
      </c>
      <c r="E18549">
        <v>387481</v>
      </c>
    </row>
    <row r="18550" spans="1:6" hidden="1">
      <c r="A18550">
        <v>2018</v>
      </c>
      <c r="B18550" t="s">
        <v>98</v>
      </c>
      <c r="C18550" t="s">
        <v>81</v>
      </c>
      <c r="D18550" t="s">
        <v>70</v>
      </c>
      <c r="E18550">
        <v>0</v>
      </c>
    </row>
    <row r="18551" spans="1:6" hidden="1">
      <c r="A18551">
        <v>2018</v>
      </c>
      <c r="B18551" t="s">
        <v>98</v>
      </c>
      <c r="C18551" t="s">
        <v>81</v>
      </c>
      <c r="D18551" t="s">
        <v>100</v>
      </c>
      <c r="E18551">
        <v>11075595</v>
      </c>
    </row>
    <row r="18552" spans="1:6" hidden="1">
      <c r="A18552">
        <v>2018</v>
      </c>
      <c r="B18552" t="s">
        <v>98</v>
      </c>
      <c r="C18552" t="s">
        <v>81</v>
      </c>
      <c r="D18552" t="s">
        <v>86</v>
      </c>
      <c r="E18552">
        <v>5851269</v>
      </c>
    </row>
    <row r="18553" spans="1:6" hidden="1">
      <c r="A18553">
        <v>2018</v>
      </c>
      <c r="B18553" t="s">
        <v>98</v>
      </c>
      <c r="C18553" t="s">
        <v>81</v>
      </c>
      <c r="D18553" t="s">
        <v>87</v>
      </c>
      <c r="E18553">
        <v>813502</v>
      </c>
    </row>
    <row r="18554" spans="1:6" hidden="1">
      <c r="A18554">
        <v>2018</v>
      </c>
      <c r="B18554" t="s">
        <v>98</v>
      </c>
      <c r="C18554" t="s">
        <v>81</v>
      </c>
      <c r="D18554" t="s">
        <v>101</v>
      </c>
      <c r="E18554">
        <v>1080913</v>
      </c>
    </row>
    <row r="18555" spans="1:6" hidden="1">
      <c r="A18555">
        <v>2018</v>
      </c>
      <c r="B18555" t="s">
        <v>98</v>
      </c>
      <c r="C18555" t="s">
        <v>81</v>
      </c>
      <c r="D18555" t="s">
        <v>88</v>
      </c>
      <c r="E18555">
        <v>122323</v>
      </c>
    </row>
    <row r="18556" spans="1:6" hidden="1">
      <c r="A18556">
        <v>2018</v>
      </c>
      <c r="B18556" t="s">
        <v>98</v>
      </c>
      <c r="C18556" t="s">
        <v>81</v>
      </c>
      <c r="D18556" t="s">
        <v>89</v>
      </c>
      <c r="E18556">
        <v>4915444</v>
      </c>
    </row>
    <row r="18557" spans="1:6" hidden="1">
      <c r="A18557">
        <v>2018</v>
      </c>
      <c r="B18557" t="s">
        <v>98</v>
      </c>
      <c r="C18557" t="s">
        <v>81</v>
      </c>
      <c r="D18557" t="s">
        <v>77</v>
      </c>
      <c r="E18557">
        <v>1047615</v>
      </c>
    </row>
    <row r="18558" spans="1:6" hidden="1">
      <c r="A18558">
        <v>2018</v>
      </c>
      <c r="B18558" t="s">
        <v>102</v>
      </c>
      <c r="C18558" t="s">
        <v>7</v>
      </c>
      <c r="D18558" t="s">
        <v>263</v>
      </c>
      <c r="E18558">
        <v>-45727</v>
      </c>
    </row>
    <row r="18559" spans="1:6" hidden="1">
      <c r="A18559">
        <v>2018</v>
      </c>
      <c r="B18559" t="s">
        <v>102</v>
      </c>
      <c r="C18559" t="s">
        <v>7</v>
      </c>
      <c r="D18559" t="s">
        <v>8</v>
      </c>
      <c r="E18559">
        <v>0</v>
      </c>
      <c r="F18559">
        <v>20</v>
      </c>
    </row>
    <row r="18560" spans="1:6" hidden="1">
      <c r="A18560">
        <v>2018</v>
      </c>
      <c r="B18560" t="s">
        <v>102</v>
      </c>
      <c r="C18560" t="s">
        <v>7</v>
      </c>
      <c r="D18560" t="s">
        <v>9</v>
      </c>
      <c r="E18560">
        <v>0</v>
      </c>
      <c r="F18560">
        <v>20</v>
      </c>
    </row>
    <row r="18561" spans="1:6" hidden="1">
      <c r="A18561">
        <v>2018</v>
      </c>
      <c r="B18561" t="s">
        <v>102</v>
      </c>
      <c r="C18561" t="s">
        <v>10</v>
      </c>
      <c r="D18561" t="s">
        <v>11</v>
      </c>
      <c r="E18561">
        <v>384240</v>
      </c>
    </row>
    <row r="18562" spans="1:6" hidden="1">
      <c r="A18562">
        <v>2018</v>
      </c>
      <c r="B18562" t="s">
        <v>102</v>
      </c>
      <c r="C18562" t="s">
        <v>10</v>
      </c>
      <c r="D18562" t="s">
        <v>91</v>
      </c>
      <c r="E18562">
        <v>2162562</v>
      </c>
    </row>
    <row r="18563" spans="1:6" hidden="1">
      <c r="A18563">
        <v>2018</v>
      </c>
      <c r="B18563" t="s">
        <v>102</v>
      </c>
      <c r="C18563" t="s">
        <v>10</v>
      </c>
      <c r="D18563" t="s">
        <v>92</v>
      </c>
      <c r="E18563">
        <v>1378408</v>
      </c>
    </row>
    <row r="18564" spans="1:6" hidden="1">
      <c r="A18564">
        <v>2018</v>
      </c>
      <c r="B18564" t="s">
        <v>102</v>
      </c>
      <c r="C18564" t="s">
        <v>10</v>
      </c>
      <c r="D18564" t="s">
        <v>14</v>
      </c>
      <c r="E18564">
        <v>2382028</v>
      </c>
    </row>
    <row r="18565" spans="1:6" hidden="1">
      <c r="A18565">
        <v>2018</v>
      </c>
      <c r="B18565" t="s">
        <v>102</v>
      </c>
      <c r="C18565" t="s">
        <v>10</v>
      </c>
      <c r="D18565" t="s">
        <v>15</v>
      </c>
      <c r="E18565">
        <v>980042</v>
      </c>
    </row>
    <row r="18566" spans="1:6" hidden="1">
      <c r="A18566">
        <v>2018</v>
      </c>
      <c r="B18566" t="s">
        <v>102</v>
      </c>
      <c r="C18566" t="s">
        <v>10</v>
      </c>
      <c r="D18566" t="s">
        <v>16</v>
      </c>
      <c r="E18566">
        <v>1401987</v>
      </c>
    </row>
    <row r="18567" spans="1:6" hidden="1">
      <c r="A18567">
        <v>2018</v>
      </c>
      <c r="B18567" t="s">
        <v>102</v>
      </c>
      <c r="C18567" t="s">
        <v>10</v>
      </c>
      <c r="D18567" t="s">
        <v>17</v>
      </c>
      <c r="E18567">
        <v>0</v>
      </c>
      <c r="F18567">
        <v>20</v>
      </c>
    </row>
    <row r="18568" spans="1:6" hidden="1">
      <c r="A18568">
        <v>2018</v>
      </c>
      <c r="B18568" t="s">
        <v>102</v>
      </c>
      <c r="C18568" t="s">
        <v>10</v>
      </c>
      <c r="D18568" t="s">
        <v>18</v>
      </c>
      <c r="E18568">
        <v>17807089</v>
      </c>
    </row>
    <row r="18569" spans="1:6" hidden="1">
      <c r="A18569">
        <v>2018</v>
      </c>
      <c r="B18569" t="s">
        <v>102</v>
      </c>
      <c r="C18569" t="s">
        <v>10</v>
      </c>
      <c r="D18569" t="s">
        <v>19</v>
      </c>
      <c r="E18569">
        <v>16675191</v>
      </c>
    </row>
    <row r="18570" spans="1:6" hidden="1">
      <c r="A18570">
        <v>2018</v>
      </c>
      <c r="B18570" t="s">
        <v>102</v>
      </c>
      <c r="C18570" t="s">
        <v>10</v>
      </c>
      <c r="D18570" t="s">
        <v>20</v>
      </c>
      <c r="E18570">
        <v>19451118</v>
      </c>
    </row>
    <row r="18571" spans="1:6" hidden="1">
      <c r="A18571">
        <v>2018</v>
      </c>
      <c r="B18571" t="s">
        <v>102</v>
      </c>
      <c r="C18571" t="s">
        <v>10</v>
      </c>
      <c r="D18571" t="s">
        <v>21</v>
      </c>
      <c r="E18571">
        <v>1168395</v>
      </c>
    </row>
    <row r="18572" spans="1:6" hidden="1">
      <c r="A18572">
        <v>2018</v>
      </c>
      <c r="B18572" t="s">
        <v>102</v>
      </c>
      <c r="C18572" t="s">
        <v>10</v>
      </c>
      <c r="D18572" t="s">
        <v>22</v>
      </c>
      <c r="E18572">
        <v>131273</v>
      </c>
    </row>
    <row r="18573" spans="1:6" hidden="1">
      <c r="A18573">
        <v>2018</v>
      </c>
      <c r="B18573" t="s">
        <v>102</v>
      </c>
      <c r="C18573" t="s">
        <v>23</v>
      </c>
      <c r="D18573" t="s">
        <v>24</v>
      </c>
      <c r="E18573">
        <v>154080</v>
      </c>
    </row>
    <row r="18574" spans="1:6" hidden="1">
      <c r="A18574">
        <v>2018</v>
      </c>
      <c r="B18574" t="s">
        <v>102</v>
      </c>
      <c r="C18574" t="s">
        <v>23</v>
      </c>
      <c r="D18574" t="s">
        <v>25</v>
      </c>
      <c r="E18574">
        <v>135551</v>
      </c>
    </row>
    <row r="18575" spans="1:6" hidden="1">
      <c r="A18575">
        <v>2018</v>
      </c>
      <c r="B18575" t="s">
        <v>102</v>
      </c>
      <c r="C18575" t="s">
        <v>23</v>
      </c>
      <c r="D18575" t="s">
        <v>26</v>
      </c>
      <c r="E18575">
        <v>18529</v>
      </c>
    </row>
    <row r="18576" spans="1:6" hidden="1">
      <c r="A18576">
        <v>2018</v>
      </c>
      <c r="B18576" t="s">
        <v>102</v>
      </c>
      <c r="C18576" t="s">
        <v>23</v>
      </c>
      <c r="D18576" t="s">
        <v>27</v>
      </c>
      <c r="E18576">
        <v>29212</v>
      </c>
    </row>
    <row r="18577" spans="1:5" hidden="1">
      <c r="A18577">
        <v>2018</v>
      </c>
      <c r="B18577" t="s">
        <v>102</v>
      </c>
      <c r="C18577" t="s">
        <v>23</v>
      </c>
      <c r="D18577" t="s">
        <v>29</v>
      </c>
      <c r="E18577">
        <v>29212</v>
      </c>
    </row>
    <row r="18578" spans="1:5" hidden="1">
      <c r="A18578">
        <v>2018</v>
      </c>
      <c r="B18578" t="s">
        <v>102</v>
      </c>
      <c r="C18578" t="s">
        <v>23</v>
      </c>
      <c r="D18578" t="s">
        <v>33</v>
      </c>
      <c r="E18578">
        <v>208017</v>
      </c>
    </row>
    <row r="18579" spans="1:5" hidden="1">
      <c r="A18579">
        <v>2018</v>
      </c>
      <c r="B18579" t="s">
        <v>102</v>
      </c>
      <c r="C18579" t="s">
        <v>23</v>
      </c>
      <c r="D18579" t="s">
        <v>34</v>
      </c>
      <c r="E18579">
        <v>186141</v>
      </c>
    </row>
    <row r="18580" spans="1:5" hidden="1">
      <c r="A18580">
        <v>2018</v>
      </c>
      <c r="B18580" t="s">
        <v>102</v>
      </c>
      <c r="C18580" t="s">
        <v>23</v>
      </c>
      <c r="D18580" t="s">
        <v>35</v>
      </c>
      <c r="E18580">
        <v>439294</v>
      </c>
    </row>
    <row r="18581" spans="1:5" hidden="1">
      <c r="A18581">
        <v>2018</v>
      </c>
      <c r="B18581" t="s">
        <v>102</v>
      </c>
      <c r="C18581" t="s">
        <v>23</v>
      </c>
      <c r="D18581" t="s">
        <v>39</v>
      </c>
      <c r="E18581">
        <v>0</v>
      </c>
    </row>
    <row r="18582" spans="1:5" hidden="1">
      <c r="A18582">
        <v>2018</v>
      </c>
      <c r="B18582" t="s">
        <v>102</v>
      </c>
      <c r="C18582" t="s">
        <v>23</v>
      </c>
      <c r="D18582" t="s">
        <v>40</v>
      </c>
      <c r="E18582">
        <v>0</v>
      </c>
    </row>
    <row r="18583" spans="1:5" hidden="1">
      <c r="A18583">
        <v>2018</v>
      </c>
      <c r="B18583" t="s">
        <v>102</v>
      </c>
      <c r="C18583" t="s">
        <v>23</v>
      </c>
      <c r="D18583" t="s">
        <v>41</v>
      </c>
      <c r="E18583">
        <v>0</v>
      </c>
    </row>
    <row r="18584" spans="1:5" hidden="1">
      <c r="A18584">
        <v>2018</v>
      </c>
      <c r="B18584" t="s">
        <v>102</v>
      </c>
      <c r="C18584" t="s">
        <v>23</v>
      </c>
      <c r="D18584" t="s">
        <v>42</v>
      </c>
      <c r="E18584">
        <v>0</v>
      </c>
    </row>
    <row r="18585" spans="1:5" hidden="1">
      <c r="A18585">
        <v>2018</v>
      </c>
      <c r="B18585" t="s">
        <v>102</v>
      </c>
      <c r="C18585" t="s">
        <v>23</v>
      </c>
      <c r="D18585" t="s">
        <v>43</v>
      </c>
      <c r="E18585">
        <v>0</v>
      </c>
    </row>
    <row r="18586" spans="1:5" hidden="1">
      <c r="A18586">
        <v>2018</v>
      </c>
      <c r="B18586" t="s">
        <v>102</v>
      </c>
      <c r="C18586" t="s">
        <v>23</v>
      </c>
      <c r="D18586" t="s">
        <v>44</v>
      </c>
      <c r="E18586">
        <v>21876</v>
      </c>
    </row>
    <row r="18587" spans="1:5" hidden="1">
      <c r="A18587">
        <v>2018</v>
      </c>
      <c r="B18587" t="s">
        <v>102</v>
      </c>
      <c r="C18587" t="s">
        <v>23</v>
      </c>
      <c r="D18587" t="s">
        <v>45</v>
      </c>
      <c r="E18587">
        <v>1803433</v>
      </c>
    </row>
    <row r="18588" spans="1:5" hidden="1">
      <c r="A18588">
        <v>2018</v>
      </c>
      <c r="B18588" t="s">
        <v>102</v>
      </c>
      <c r="C18588" t="s">
        <v>23</v>
      </c>
      <c r="D18588" t="s">
        <v>46</v>
      </c>
      <c r="E18588">
        <v>1739788</v>
      </c>
    </row>
    <row r="18589" spans="1:5" hidden="1">
      <c r="A18589">
        <v>2018</v>
      </c>
      <c r="B18589" t="s">
        <v>102</v>
      </c>
      <c r="C18589" t="s">
        <v>23</v>
      </c>
      <c r="D18589" t="s">
        <v>47</v>
      </c>
      <c r="E18589">
        <v>63645</v>
      </c>
    </row>
    <row r="18590" spans="1:5" hidden="1">
      <c r="A18590">
        <v>2018</v>
      </c>
      <c r="B18590" t="s">
        <v>102</v>
      </c>
      <c r="C18590" t="s">
        <v>23</v>
      </c>
      <c r="D18590" t="s">
        <v>48</v>
      </c>
      <c r="E18590">
        <v>3425145</v>
      </c>
    </row>
    <row r="18591" spans="1:5" hidden="1">
      <c r="A18591">
        <v>2018</v>
      </c>
      <c r="B18591" t="s">
        <v>102</v>
      </c>
      <c r="C18591" t="s">
        <v>23</v>
      </c>
      <c r="D18591" t="s">
        <v>49</v>
      </c>
      <c r="E18591">
        <v>3424733</v>
      </c>
    </row>
    <row r="18592" spans="1:5" hidden="1">
      <c r="A18592">
        <v>2018</v>
      </c>
      <c r="B18592" t="s">
        <v>102</v>
      </c>
      <c r="C18592" t="s">
        <v>23</v>
      </c>
      <c r="D18592" t="s">
        <v>50</v>
      </c>
      <c r="E18592">
        <v>2230265</v>
      </c>
    </row>
    <row r="18593" spans="1:5" hidden="1">
      <c r="A18593">
        <v>2018</v>
      </c>
      <c r="B18593" t="s">
        <v>102</v>
      </c>
      <c r="C18593" t="s">
        <v>23</v>
      </c>
      <c r="D18593" t="s">
        <v>51</v>
      </c>
      <c r="E18593">
        <v>210370</v>
      </c>
    </row>
    <row r="18594" spans="1:5" hidden="1">
      <c r="A18594">
        <v>2018</v>
      </c>
      <c r="B18594" t="s">
        <v>102</v>
      </c>
      <c r="C18594" t="s">
        <v>23</v>
      </c>
      <c r="D18594" t="s">
        <v>52</v>
      </c>
      <c r="E18594">
        <v>960211</v>
      </c>
    </row>
    <row r="18595" spans="1:5" hidden="1">
      <c r="A18595">
        <v>2018</v>
      </c>
      <c r="B18595" t="s">
        <v>102</v>
      </c>
      <c r="C18595" t="s">
        <v>23</v>
      </c>
      <c r="D18595" t="s">
        <v>53</v>
      </c>
      <c r="E18595">
        <v>50158</v>
      </c>
    </row>
    <row r="18596" spans="1:5" hidden="1">
      <c r="A18596">
        <v>2018</v>
      </c>
      <c r="B18596" t="s">
        <v>102</v>
      </c>
      <c r="C18596" t="s">
        <v>23</v>
      </c>
      <c r="D18596" t="s">
        <v>54</v>
      </c>
      <c r="E18596">
        <v>26272</v>
      </c>
    </row>
    <row r="18597" spans="1:5" hidden="1">
      <c r="A18597">
        <v>2018</v>
      </c>
      <c r="B18597" t="s">
        <v>102</v>
      </c>
      <c r="C18597" t="s">
        <v>23</v>
      </c>
      <c r="D18597" t="s">
        <v>55</v>
      </c>
      <c r="E18597">
        <v>412</v>
      </c>
    </row>
    <row r="18598" spans="1:5" hidden="1">
      <c r="A18598">
        <v>2018</v>
      </c>
      <c r="B18598" t="s">
        <v>102</v>
      </c>
      <c r="C18598" t="s">
        <v>23</v>
      </c>
      <c r="D18598" t="s">
        <v>59</v>
      </c>
      <c r="E18598">
        <v>362500</v>
      </c>
    </row>
    <row r="18599" spans="1:5" hidden="1">
      <c r="A18599">
        <v>2018</v>
      </c>
      <c r="B18599" t="s">
        <v>102</v>
      </c>
      <c r="C18599" t="s">
        <v>23</v>
      </c>
      <c r="D18599" t="s">
        <v>60</v>
      </c>
      <c r="E18599">
        <v>87783</v>
      </c>
    </row>
    <row r="18600" spans="1:5" hidden="1">
      <c r="A18600">
        <v>2018</v>
      </c>
      <c r="B18600" t="s">
        <v>102</v>
      </c>
      <c r="C18600" t="s">
        <v>23</v>
      </c>
      <c r="D18600" t="s">
        <v>64</v>
      </c>
      <c r="E18600">
        <v>274717</v>
      </c>
    </row>
    <row r="18601" spans="1:5" hidden="1">
      <c r="A18601">
        <v>2018</v>
      </c>
      <c r="B18601" t="s">
        <v>102</v>
      </c>
      <c r="C18601" t="s">
        <v>23</v>
      </c>
      <c r="D18601" t="s">
        <v>66</v>
      </c>
      <c r="E18601">
        <v>0</v>
      </c>
    </row>
    <row r="18602" spans="1:5" hidden="1">
      <c r="A18602">
        <v>2018</v>
      </c>
      <c r="B18602" t="s">
        <v>102</v>
      </c>
      <c r="C18602" t="s">
        <v>23</v>
      </c>
      <c r="D18602" t="s">
        <v>67</v>
      </c>
      <c r="E18602">
        <v>0</v>
      </c>
    </row>
    <row r="18603" spans="1:5" hidden="1">
      <c r="A18603">
        <v>2018</v>
      </c>
      <c r="B18603" t="s">
        <v>102</v>
      </c>
      <c r="C18603" t="s">
        <v>23</v>
      </c>
      <c r="D18603" t="s">
        <v>68</v>
      </c>
      <c r="E18603">
        <v>0</v>
      </c>
    </row>
    <row r="18604" spans="1:5" hidden="1">
      <c r="A18604">
        <v>2018</v>
      </c>
      <c r="B18604" t="s">
        <v>102</v>
      </c>
      <c r="C18604" t="s">
        <v>23</v>
      </c>
      <c r="D18604" t="s">
        <v>70</v>
      </c>
      <c r="E18604">
        <v>0</v>
      </c>
    </row>
    <row r="18605" spans="1:5" hidden="1">
      <c r="A18605">
        <v>2018</v>
      </c>
      <c r="B18605" t="s">
        <v>102</v>
      </c>
      <c r="C18605" t="s">
        <v>23</v>
      </c>
      <c r="D18605" t="s">
        <v>71</v>
      </c>
      <c r="E18605">
        <v>0</v>
      </c>
    </row>
    <row r="18606" spans="1:5" hidden="1">
      <c r="A18606">
        <v>2018</v>
      </c>
      <c r="B18606" t="s">
        <v>102</v>
      </c>
      <c r="C18606" t="s">
        <v>23</v>
      </c>
      <c r="D18606" t="s">
        <v>72</v>
      </c>
      <c r="E18606">
        <v>1955143</v>
      </c>
    </row>
    <row r="18607" spans="1:5" hidden="1">
      <c r="A18607">
        <v>2018</v>
      </c>
      <c r="B18607" t="s">
        <v>102</v>
      </c>
      <c r="C18607" t="s">
        <v>23</v>
      </c>
      <c r="D18607" t="s">
        <v>73</v>
      </c>
      <c r="E18607">
        <v>16060659</v>
      </c>
    </row>
    <row r="18608" spans="1:5" hidden="1">
      <c r="A18608">
        <v>2018</v>
      </c>
      <c r="B18608" t="s">
        <v>102</v>
      </c>
      <c r="C18608" t="s">
        <v>23</v>
      </c>
      <c r="D18608" t="s">
        <v>74</v>
      </c>
      <c r="E18608">
        <v>16060659</v>
      </c>
    </row>
    <row r="18609" spans="1:5" hidden="1">
      <c r="A18609">
        <v>2018</v>
      </c>
      <c r="B18609" t="s">
        <v>102</v>
      </c>
      <c r="C18609" t="s">
        <v>23</v>
      </c>
      <c r="D18609" t="s">
        <v>76</v>
      </c>
      <c r="E18609">
        <v>1037122</v>
      </c>
    </row>
    <row r="18610" spans="1:5" hidden="1">
      <c r="A18610">
        <v>2018</v>
      </c>
      <c r="B18610" t="s">
        <v>102</v>
      </c>
      <c r="C18610" t="s">
        <v>23</v>
      </c>
      <c r="D18610" t="s">
        <v>77</v>
      </c>
      <c r="E18610">
        <v>784155</v>
      </c>
    </row>
    <row r="18611" spans="1:5" hidden="1">
      <c r="A18611">
        <v>2018</v>
      </c>
      <c r="B18611" t="s">
        <v>102</v>
      </c>
      <c r="C18611" t="s">
        <v>23</v>
      </c>
      <c r="D18611" t="s">
        <v>78</v>
      </c>
      <c r="E18611">
        <v>1032005</v>
      </c>
    </row>
    <row r="18612" spans="1:5" hidden="1">
      <c r="A18612">
        <v>2018</v>
      </c>
      <c r="B18612" t="s">
        <v>102</v>
      </c>
      <c r="C18612" t="s">
        <v>23</v>
      </c>
      <c r="D18612" t="s">
        <v>79</v>
      </c>
      <c r="E18612">
        <v>2402</v>
      </c>
    </row>
    <row r="18613" spans="1:5" hidden="1">
      <c r="A18613">
        <v>2018</v>
      </c>
      <c r="B18613" t="s">
        <v>102</v>
      </c>
      <c r="C18613" t="s">
        <v>23</v>
      </c>
      <c r="D18613" t="s">
        <v>80</v>
      </c>
      <c r="E18613">
        <v>2714</v>
      </c>
    </row>
    <row r="18614" spans="1:5" hidden="1">
      <c r="A18614">
        <v>2018</v>
      </c>
      <c r="B18614" t="s">
        <v>102</v>
      </c>
      <c r="C18614" t="s">
        <v>81</v>
      </c>
      <c r="D18614" t="s">
        <v>24</v>
      </c>
      <c r="E18614">
        <v>14361531</v>
      </c>
    </row>
    <row r="18615" spans="1:5" hidden="1">
      <c r="A18615">
        <v>2018</v>
      </c>
      <c r="B18615" t="s">
        <v>102</v>
      </c>
      <c r="C18615" t="s">
        <v>81</v>
      </c>
      <c r="D18615" t="s">
        <v>25</v>
      </c>
      <c r="E18615">
        <v>11920895</v>
      </c>
    </row>
    <row r="18616" spans="1:5" hidden="1">
      <c r="A18616">
        <v>2018</v>
      </c>
      <c r="B18616" t="s">
        <v>102</v>
      </c>
      <c r="C18616" t="s">
        <v>81</v>
      </c>
      <c r="D18616" t="s">
        <v>26</v>
      </c>
      <c r="E18616">
        <v>2440635</v>
      </c>
    </row>
    <row r="18617" spans="1:5" hidden="1">
      <c r="A18617">
        <v>2018</v>
      </c>
      <c r="B18617" t="s">
        <v>102</v>
      </c>
      <c r="C18617" t="s">
        <v>81</v>
      </c>
      <c r="D18617" t="s">
        <v>30</v>
      </c>
      <c r="E18617">
        <v>402758</v>
      </c>
    </row>
    <row r="18618" spans="1:5" hidden="1">
      <c r="A18618">
        <v>2018</v>
      </c>
      <c r="B18618" t="s">
        <v>102</v>
      </c>
      <c r="C18618" t="s">
        <v>81</v>
      </c>
      <c r="D18618" t="s">
        <v>32</v>
      </c>
      <c r="E18618">
        <v>402758</v>
      </c>
    </row>
    <row r="18619" spans="1:5" hidden="1">
      <c r="A18619">
        <v>2018</v>
      </c>
      <c r="B18619" t="s">
        <v>102</v>
      </c>
      <c r="C18619" t="s">
        <v>81</v>
      </c>
      <c r="D18619" t="s">
        <v>33</v>
      </c>
      <c r="E18619">
        <v>1271547</v>
      </c>
    </row>
    <row r="18620" spans="1:5" hidden="1">
      <c r="A18620">
        <v>2018</v>
      </c>
      <c r="B18620" t="s">
        <v>102</v>
      </c>
      <c r="C18620" t="s">
        <v>81</v>
      </c>
      <c r="D18620" t="s">
        <v>34</v>
      </c>
      <c r="E18620">
        <v>72212</v>
      </c>
    </row>
    <row r="18621" spans="1:5" hidden="1">
      <c r="A18621">
        <v>2018</v>
      </c>
      <c r="B18621" t="s">
        <v>102</v>
      </c>
      <c r="C18621" t="s">
        <v>81</v>
      </c>
      <c r="D18621" t="s">
        <v>35</v>
      </c>
      <c r="E18621">
        <v>22168</v>
      </c>
    </row>
    <row r="18622" spans="1:5" hidden="1">
      <c r="A18622">
        <v>2018</v>
      </c>
      <c r="B18622" t="s">
        <v>102</v>
      </c>
      <c r="C18622" t="s">
        <v>81</v>
      </c>
      <c r="D18622" t="s">
        <v>36</v>
      </c>
      <c r="E18622">
        <v>1079247</v>
      </c>
    </row>
    <row r="18623" spans="1:5" hidden="1">
      <c r="A18623">
        <v>2018</v>
      </c>
      <c r="B18623" t="s">
        <v>102</v>
      </c>
      <c r="C18623" t="s">
        <v>81</v>
      </c>
      <c r="D18623" t="s">
        <v>37</v>
      </c>
      <c r="E18623">
        <v>325105</v>
      </c>
    </row>
    <row r="18624" spans="1:5" hidden="1">
      <c r="A18624">
        <v>2018</v>
      </c>
      <c r="B18624" t="s">
        <v>102</v>
      </c>
      <c r="C18624" t="s">
        <v>81</v>
      </c>
      <c r="D18624" t="s">
        <v>38</v>
      </c>
      <c r="E18624">
        <v>754143</v>
      </c>
    </row>
    <row r="18625" spans="1:5" hidden="1">
      <c r="A18625">
        <v>2018</v>
      </c>
      <c r="B18625" t="s">
        <v>102</v>
      </c>
      <c r="C18625" t="s">
        <v>81</v>
      </c>
      <c r="D18625" t="s">
        <v>39</v>
      </c>
      <c r="E18625">
        <v>0</v>
      </c>
    </row>
    <row r="18626" spans="1:5" hidden="1">
      <c r="A18626">
        <v>2018</v>
      </c>
      <c r="B18626" t="s">
        <v>102</v>
      </c>
      <c r="C18626" t="s">
        <v>81</v>
      </c>
      <c r="D18626" t="s">
        <v>40</v>
      </c>
      <c r="E18626">
        <v>56137</v>
      </c>
    </row>
    <row r="18627" spans="1:5" hidden="1">
      <c r="A18627">
        <v>2018</v>
      </c>
      <c r="B18627" t="s">
        <v>102</v>
      </c>
      <c r="C18627" t="s">
        <v>81</v>
      </c>
      <c r="D18627" t="s">
        <v>41</v>
      </c>
      <c r="E18627">
        <v>4947</v>
      </c>
    </row>
    <row r="18628" spans="1:5" hidden="1">
      <c r="A18628">
        <v>2018</v>
      </c>
      <c r="B18628" t="s">
        <v>102</v>
      </c>
      <c r="C18628" t="s">
        <v>81</v>
      </c>
      <c r="D18628" t="s">
        <v>42</v>
      </c>
      <c r="E18628">
        <v>50158</v>
      </c>
    </row>
    <row r="18629" spans="1:5" hidden="1">
      <c r="A18629">
        <v>2018</v>
      </c>
      <c r="B18629" t="s">
        <v>102</v>
      </c>
      <c r="C18629" t="s">
        <v>81</v>
      </c>
      <c r="D18629" t="s">
        <v>43</v>
      </c>
      <c r="E18629">
        <v>1032</v>
      </c>
    </row>
    <row r="18630" spans="1:5" hidden="1">
      <c r="A18630">
        <v>2018</v>
      </c>
      <c r="B18630" t="s">
        <v>102</v>
      </c>
      <c r="C18630" t="s">
        <v>81</v>
      </c>
      <c r="D18630" t="s">
        <v>44</v>
      </c>
      <c r="E18630">
        <v>63950</v>
      </c>
    </row>
    <row r="18631" spans="1:5" hidden="1">
      <c r="A18631">
        <v>2018</v>
      </c>
      <c r="B18631" t="s">
        <v>102</v>
      </c>
      <c r="C18631" t="s">
        <v>81</v>
      </c>
      <c r="D18631" t="s">
        <v>48</v>
      </c>
      <c r="E18631">
        <v>5970319</v>
      </c>
    </row>
    <row r="18632" spans="1:5" hidden="1">
      <c r="A18632">
        <v>2018</v>
      </c>
      <c r="B18632" t="s">
        <v>102</v>
      </c>
      <c r="C18632" t="s">
        <v>81</v>
      </c>
      <c r="D18632" t="s">
        <v>49</v>
      </c>
      <c r="E18632">
        <v>412</v>
      </c>
    </row>
    <row r="18633" spans="1:5" hidden="1">
      <c r="A18633">
        <v>2018</v>
      </c>
      <c r="B18633" t="s">
        <v>102</v>
      </c>
      <c r="C18633" t="s">
        <v>81</v>
      </c>
      <c r="D18633" t="s">
        <v>50</v>
      </c>
      <c r="E18633">
        <v>0</v>
      </c>
    </row>
    <row r="18634" spans="1:5" hidden="1">
      <c r="A18634">
        <v>2018</v>
      </c>
      <c r="B18634" t="s">
        <v>102</v>
      </c>
      <c r="C18634" t="s">
        <v>81</v>
      </c>
      <c r="D18634" t="s">
        <v>51</v>
      </c>
      <c r="E18634">
        <v>412</v>
      </c>
    </row>
    <row r="18635" spans="1:5" hidden="1">
      <c r="A18635">
        <v>2018</v>
      </c>
      <c r="B18635" t="s">
        <v>102</v>
      </c>
      <c r="C18635" t="s">
        <v>81</v>
      </c>
      <c r="D18635" t="s">
        <v>52</v>
      </c>
      <c r="E18635">
        <v>0</v>
      </c>
    </row>
    <row r="18636" spans="1:5" hidden="1">
      <c r="A18636">
        <v>2018</v>
      </c>
      <c r="B18636" t="s">
        <v>102</v>
      </c>
      <c r="C18636" t="s">
        <v>81</v>
      </c>
      <c r="D18636" t="s">
        <v>53</v>
      </c>
      <c r="E18636">
        <v>0</v>
      </c>
    </row>
    <row r="18637" spans="1:5" hidden="1">
      <c r="A18637">
        <v>2018</v>
      </c>
      <c r="B18637" t="s">
        <v>102</v>
      </c>
      <c r="C18637" t="s">
        <v>81</v>
      </c>
      <c r="D18637" t="s">
        <v>54</v>
      </c>
      <c r="E18637">
        <v>0</v>
      </c>
    </row>
    <row r="18638" spans="1:5" hidden="1">
      <c r="A18638">
        <v>2018</v>
      </c>
      <c r="B18638" t="s">
        <v>102</v>
      </c>
      <c r="C18638" t="s">
        <v>81</v>
      </c>
      <c r="D18638" t="s">
        <v>55</v>
      </c>
      <c r="E18638">
        <v>3193980</v>
      </c>
    </row>
    <row r="18639" spans="1:5" hidden="1">
      <c r="A18639">
        <v>2018</v>
      </c>
      <c r="B18639" t="s">
        <v>102</v>
      </c>
      <c r="C18639" t="s">
        <v>81</v>
      </c>
      <c r="D18639" t="s">
        <v>56</v>
      </c>
      <c r="E18639">
        <v>2775928</v>
      </c>
    </row>
    <row r="18640" spans="1:5" hidden="1">
      <c r="A18640">
        <v>2018</v>
      </c>
      <c r="B18640" t="s">
        <v>102</v>
      </c>
      <c r="C18640" t="s">
        <v>81</v>
      </c>
      <c r="D18640" t="s">
        <v>57</v>
      </c>
      <c r="E18640">
        <v>2295714</v>
      </c>
    </row>
    <row r="18641" spans="1:6" hidden="1">
      <c r="A18641">
        <v>2018</v>
      </c>
      <c r="B18641" t="s">
        <v>102</v>
      </c>
      <c r="C18641" t="s">
        <v>81</v>
      </c>
      <c r="D18641" t="s">
        <v>58</v>
      </c>
      <c r="E18641">
        <v>480213</v>
      </c>
    </row>
    <row r="18642" spans="1:6" hidden="1">
      <c r="A18642">
        <v>2018</v>
      </c>
      <c r="B18642" t="s">
        <v>102</v>
      </c>
      <c r="C18642" t="s">
        <v>81</v>
      </c>
      <c r="D18642" t="s">
        <v>59</v>
      </c>
      <c r="E18642">
        <v>1264788</v>
      </c>
    </row>
    <row r="18643" spans="1:6" hidden="1">
      <c r="A18643">
        <v>2018</v>
      </c>
      <c r="B18643" t="s">
        <v>102</v>
      </c>
      <c r="C18643" t="s">
        <v>81</v>
      </c>
      <c r="D18643" t="s">
        <v>61</v>
      </c>
      <c r="E18643">
        <v>89116</v>
      </c>
    </row>
    <row r="18644" spans="1:6" hidden="1">
      <c r="A18644">
        <v>2018</v>
      </c>
      <c r="B18644" t="s">
        <v>102</v>
      </c>
      <c r="C18644" t="s">
        <v>81</v>
      </c>
      <c r="D18644" t="s">
        <v>64</v>
      </c>
      <c r="E18644">
        <v>1175672</v>
      </c>
    </row>
    <row r="18645" spans="1:6" hidden="1">
      <c r="A18645">
        <v>2018</v>
      </c>
      <c r="B18645" t="s">
        <v>102</v>
      </c>
      <c r="C18645" t="s">
        <v>81</v>
      </c>
      <c r="D18645" t="s">
        <v>66</v>
      </c>
      <c r="E18645">
        <v>553863</v>
      </c>
    </row>
    <row r="18646" spans="1:6" hidden="1">
      <c r="A18646">
        <v>2018</v>
      </c>
      <c r="B18646" t="s">
        <v>102</v>
      </c>
      <c r="C18646" t="s">
        <v>81</v>
      </c>
      <c r="D18646" t="s">
        <v>67</v>
      </c>
      <c r="E18646">
        <v>0</v>
      </c>
    </row>
    <row r="18647" spans="1:6" hidden="1">
      <c r="A18647">
        <v>2018</v>
      </c>
      <c r="B18647" t="s">
        <v>102</v>
      </c>
      <c r="C18647" t="s">
        <v>81</v>
      </c>
      <c r="D18647" t="s">
        <v>69</v>
      </c>
      <c r="E18647">
        <v>0</v>
      </c>
    </row>
    <row r="18648" spans="1:6" hidden="1">
      <c r="A18648">
        <v>2018</v>
      </c>
      <c r="B18648" t="s">
        <v>102</v>
      </c>
      <c r="C18648" t="s">
        <v>81</v>
      </c>
      <c r="D18648" t="s">
        <v>70</v>
      </c>
      <c r="E18648">
        <v>0</v>
      </c>
    </row>
    <row r="18649" spans="1:6" hidden="1">
      <c r="A18649">
        <v>2018</v>
      </c>
      <c r="B18649" t="s">
        <v>102</v>
      </c>
      <c r="C18649" t="s">
        <v>81</v>
      </c>
      <c r="D18649" t="s">
        <v>86</v>
      </c>
      <c r="E18649">
        <v>4117706</v>
      </c>
    </row>
    <row r="18650" spans="1:6" hidden="1">
      <c r="A18650">
        <v>2018</v>
      </c>
      <c r="B18650" t="s">
        <v>102</v>
      </c>
      <c r="C18650" t="s">
        <v>81</v>
      </c>
      <c r="D18650" t="s">
        <v>87</v>
      </c>
      <c r="E18650">
        <v>2252016</v>
      </c>
    </row>
    <row r="18651" spans="1:6" hidden="1">
      <c r="A18651">
        <v>2018</v>
      </c>
      <c r="B18651" t="s">
        <v>102</v>
      </c>
      <c r="C18651" t="s">
        <v>81</v>
      </c>
      <c r="D18651" t="s">
        <v>88</v>
      </c>
      <c r="E18651">
        <v>1865689</v>
      </c>
    </row>
    <row r="18652" spans="1:6" hidden="1">
      <c r="A18652">
        <v>2018</v>
      </c>
      <c r="B18652" t="s">
        <v>102</v>
      </c>
      <c r="C18652" t="s">
        <v>81</v>
      </c>
      <c r="D18652" t="s">
        <v>77</v>
      </c>
      <c r="E18652">
        <v>784155</v>
      </c>
    </row>
    <row r="18653" spans="1:6" hidden="1">
      <c r="A18653">
        <v>2018</v>
      </c>
      <c r="B18653" t="s">
        <v>103</v>
      </c>
      <c r="C18653" t="s">
        <v>7</v>
      </c>
      <c r="D18653" t="s">
        <v>263</v>
      </c>
      <c r="E18653">
        <v>-41552</v>
      </c>
    </row>
    <row r="18654" spans="1:6" hidden="1">
      <c r="A18654">
        <v>2018</v>
      </c>
      <c r="B18654" t="s">
        <v>103</v>
      </c>
      <c r="C18654" t="s">
        <v>7</v>
      </c>
      <c r="D18654" t="s">
        <v>8</v>
      </c>
      <c r="E18654">
        <v>0</v>
      </c>
      <c r="F18654">
        <v>20</v>
      </c>
    </row>
    <row r="18655" spans="1:6" hidden="1">
      <c r="A18655">
        <v>2018</v>
      </c>
      <c r="B18655" t="s">
        <v>103</v>
      </c>
      <c r="C18655" t="s">
        <v>7</v>
      </c>
      <c r="D18655" t="s">
        <v>9</v>
      </c>
      <c r="E18655">
        <v>0</v>
      </c>
      <c r="F18655">
        <v>20</v>
      </c>
    </row>
    <row r="18656" spans="1:6" hidden="1">
      <c r="A18656">
        <v>2018</v>
      </c>
      <c r="B18656" t="s">
        <v>103</v>
      </c>
      <c r="C18656" t="s">
        <v>10</v>
      </c>
      <c r="D18656" t="s">
        <v>11</v>
      </c>
      <c r="E18656">
        <v>391161</v>
      </c>
    </row>
    <row r="18657" spans="1:6" hidden="1">
      <c r="A18657">
        <v>2018</v>
      </c>
      <c r="B18657" t="s">
        <v>103</v>
      </c>
      <c r="C18657" t="s">
        <v>10</v>
      </c>
      <c r="D18657" t="s">
        <v>91</v>
      </c>
      <c r="E18657">
        <v>2291802</v>
      </c>
    </row>
    <row r="18658" spans="1:6" hidden="1">
      <c r="A18658">
        <v>2018</v>
      </c>
      <c r="B18658" t="s">
        <v>103</v>
      </c>
      <c r="C18658" t="s">
        <v>10</v>
      </c>
      <c r="D18658" t="s">
        <v>92</v>
      </c>
      <c r="E18658">
        <v>1482149</v>
      </c>
    </row>
    <row r="18659" spans="1:6" hidden="1">
      <c r="A18659">
        <v>2018</v>
      </c>
      <c r="B18659" t="s">
        <v>103</v>
      </c>
      <c r="C18659" t="s">
        <v>10</v>
      </c>
      <c r="D18659" t="s">
        <v>14</v>
      </c>
      <c r="E18659">
        <v>2407527</v>
      </c>
    </row>
    <row r="18660" spans="1:6" hidden="1">
      <c r="A18660">
        <v>2018</v>
      </c>
      <c r="B18660" t="s">
        <v>103</v>
      </c>
      <c r="C18660" t="s">
        <v>10</v>
      </c>
      <c r="D18660" t="s">
        <v>15</v>
      </c>
      <c r="E18660">
        <v>1005540</v>
      </c>
    </row>
    <row r="18661" spans="1:6" hidden="1">
      <c r="A18661">
        <v>2018</v>
      </c>
      <c r="B18661" t="s">
        <v>103</v>
      </c>
      <c r="C18661" t="s">
        <v>10</v>
      </c>
      <c r="D18661" t="s">
        <v>16</v>
      </c>
      <c r="E18661">
        <v>1401987</v>
      </c>
    </row>
    <row r="18662" spans="1:6" hidden="1">
      <c r="A18662">
        <v>2018</v>
      </c>
      <c r="B18662" t="s">
        <v>103</v>
      </c>
      <c r="C18662" t="s">
        <v>10</v>
      </c>
      <c r="D18662" t="s">
        <v>17</v>
      </c>
      <c r="E18662">
        <v>0</v>
      </c>
      <c r="F18662">
        <v>20</v>
      </c>
    </row>
    <row r="18663" spans="1:6" hidden="1">
      <c r="A18663">
        <v>2018</v>
      </c>
      <c r="B18663" t="s">
        <v>103</v>
      </c>
      <c r="C18663" t="s">
        <v>10</v>
      </c>
      <c r="D18663" t="s">
        <v>18</v>
      </c>
      <c r="E18663">
        <v>17831910</v>
      </c>
    </row>
    <row r="18664" spans="1:6" hidden="1">
      <c r="A18664">
        <v>2018</v>
      </c>
      <c r="B18664" t="s">
        <v>103</v>
      </c>
      <c r="C18664" t="s">
        <v>10</v>
      </c>
      <c r="D18664" t="s">
        <v>19</v>
      </c>
      <c r="E18664">
        <v>17089323</v>
      </c>
    </row>
    <row r="18665" spans="1:6" hidden="1">
      <c r="A18665">
        <v>2018</v>
      </c>
      <c r="B18665" t="s">
        <v>103</v>
      </c>
      <c r="C18665" t="s">
        <v>10</v>
      </c>
      <c r="D18665" t="s">
        <v>20</v>
      </c>
      <c r="E18665">
        <v>19478330</v>
      </c>
    </row>
    <row r="18666" spans="1:6" hidden="1">
      <c r="A18666">
        <v>2018</v>
      </c>
      <c r="B18666" t="s">
        <v>103</v>
      </c>
      <c r="C18666" t="s">
        <v>10</v>
      </c>
      <c r="D18666" t="s">
        <v>21</v>
      </c>
      <c r="E18666">
        <v>1195607</v>
      </c>
    </row>
    <row r="18667" spans="1:6" hidden="1">
      <c r="A18667">
        <v>2018</v>
      </c>
      <c r="B18667" t="s">
        <v>103</v>
      </c>
      <c r="C18667" t="s">
        <v>10</v>
      </c>
      <c r="D18667" t="s">
        <v>22</v>
      </c>
      <c r="E18667">
        <v>139448</v>
      </c>
    </row>
    <row r="18668" spans="1:6" hidden="1">
      <c r="A18668">
        <v>2018</v>
      </c>
      <c r="B18668" t="s">
        <v>103</v>
      </c>
      <c r="C18668" t="s">
        <v>23</v>
      </c>
      <c r="D18668" t="s">
        <v>24</v>
      </c>
      <c r="E18668">
        <v>250016</v>
      </c>
    </row>
    <row r="18669" spans="1:6" hidden="1">
      <c r="A18669">
        <v>2018</v>
      </c>
      <c r="B18669" t="s">
        <v>103</v>
      </c>
      <c r="C18669" t="s">
        <v>23</v>
      </c>
      <c r="D18669" t="s">
        <v>25</v>
      </c>
      <c r="E18669">
        <v>213064</v>
      </c>
    </row>
    <row r="18670" spans="1:6" hidden="1">
      <c r="A18670">
        <v>2018</v>
      </c>
      <c r="B18670" t="s">
        <v>103</v>
      </c>
      <c r="C18670" t="s">
        <v>23</v>
      </c>
      <c r="D18670" t="s">
        <v>26</v>
      </c>
      <c r="E18670">
        <v>36952</v>
      </c>
    </row>
    <row r="18671" spans="1:6" hidden="1">
      <c r="A18671">
        <v>2018</v>
      </c>
      <c r="B18671" t="s">
        <v>103</v>
      </c>
      <c r="C18671" t="s">
        <v>23</v>
      </c>
      <c r="D18671" t="s">
        <v>27</v>
      </c>
      <c r="E18671">
        <v>37017</v>
      </c>
    </row>
    <row r="18672" spans="1:6" hidden="1">
      <c r="A18672">
        <v>2018</v>
      </c>
      <c r="B18672" t="s">
        <v>103</v>
      </c>
      <c r="C18672" t="s">
        <v>23</v>
      </c>
      <c r="D18672" t="s">
        <v>29</v>
      </c>
      <c r="E18672">
        <v>37017</v>
      </c>
    </row>
    <row r="18673" spans="1:5" hidden="1">
      <c r="A18673">
        <v>2018</v>
      </c>
      <c r="B18673" t="s">
        <v>103</v>
      </c>
      <c r="C18673" t="s">
        <v>23</v>
      </c>
      <c r="D18673" t="s">
        <v>33</v>
      </c>
      <c r="E18673">
        <v>210519</v>
      </c>
    </row>
    <row r="18674" spans="1:5" hidden="1">
      <c r="A18674">
        <v>2018</v>
      </c>
      <c r="B18674" t="s">
        <v>103</v>
      </c>
      <c r="C18674" t="s">
        <v>23</v>
      </c>
      <c r="D18674" t="s">
        <v>34</v>
      </c>
      <c r="E18674">
        <v>188643</v>
      </c>
    </row>
    <row r="18675" spans="1:5" hidden="1">
      <c r="A18675">
        <v>2018</v>
      </c>
      <c r="B18675" t="s">
        <v>103</v>
      </c>
      <c r="C18675" t="s">
        <v>23</v>
      </c>
      <c r="D18675" t="s">
        <v>35</v>
      </c>
      <c r="E18675">
        <v>443249</v>
      </c>
    </row>
    <row r="18676" spans="1:5" hidden="1">
      <c r="A18676">
        <v>2018</v>
      </c>
      <c r="B18676" t="s">
        <v>103</v>
      </c>
      <c r="C18676" t="s">
        <v>23</v>
      </c>
      <c r="D18676" t="s">
        <v>39</v>
      </c>
      <c r="E18676">
        <v>0</v>
      </c>
    </row>
    <row r="18677" spans="1:5" hidden="1">
      <c r="A18677">
        <v>2018</v>
      </c>
      <c r="B18677" t="s">
        <v>103</v>
      </c>
      <c r="C18677" t="s">
        <v>23</v>
      </c>
      <c r="D18677" t="s">
        <v>40</v>
      </c>
      <c r="E18677">
        <v>0</v>
      </c>
    </row>
    <row r="18678" spans="1:5" hidden="1">
      <c r="A18678">
        <v>2018</v>
      </c>
      <c r="B18678" t="s">
        <v>103</v>
      </c>
      <c r="C18678" t="s">
        <v>23</v>
      </c>
      <c r="D18678" t="s">
        <v>41</v>
      </c>
      <c r="E18678">
        <v>0</v>
      </c>
    </row>
    <row r="18679" spans="1:5" hidden="1">
      <c r="A18679">
        <v>2018</v>
      </c>
      <c r="B18679" t="s">
        <v>103</v>
      </c>
      <c r="C18679" t="s">
        <v>23</v>
      </c>
      <c r="D18679" t="s">
        <v>42</v>
      </c>
      <c r="E18679">
        <v>0</v>
      </c>
    </row>
    <row r="18680" spans="1:5" hidden="1">
      <c r="A18680">
        <v>2018</v>
      </c>
      <c r="B18680" t="s">
        <v>103</v>
      </c>
      <c r="C18680" t="s">
        <v>23</v>
      </c>
      <c r="D18680" t="s">
        <v>43</v>
      </c>
      <c r="E18680">
        <v>0</v>
      </c>
    </row>
    <row r="18681" spans="1:5" hidden="1">
      <c r="A18681">
        <v>2018</v>
      </c>
      <c r="B18681" t="s">
        <v>103</v>
      </c>
      <c r="C18681" t="s">
        <v>23</v>
      </c>
      <c r="D18681" t="s">
        <v>44</v>
      </c>
      <c r="E18681">
        <v>21876</v>
      </c>
    </row>
    <row r="18682" spans="1:5" hidden="1">
      <c r="A18682">
        <v>2018</v>
      </c>
      <c r="B18682" t="s">
        <v>103</v>
      </c>
      <c r="C18682" t="s">
        <v>23</v>
      </c>
      <c r="D18682" t="s">
        <v>45</v>
      </c>
      <c r="E18682">
        <v>1803433</v>
      </c>
    </row>
    <row r="18683" spans="1:5" hidden="1">
      <c r="A18683">
        <v>2018</v>
      </c>
      <c r="B18683" t="s">
        <v>103</v>
      </c>
      <c r="C18683" t="s">
        <v>23</v>
      </c>
      <c r="D18683" t="s">
        <v>46</v>
      </c>
      <c r="E18683">
        <v>1739788</v>
      </c>
    </row>
    <row r="18684" spans="1:5" hidden="1">
      <c r="A18684">
        <v>2018</v>
      </c>
      <c r="B18684" t="s">
        <v>103</v>
      </c>
      <c r="C18684" t="s">
        <v>23</v>
      </c>
      <c r="D18684" t="s">
        <v>47</v>
      </c>
      <c r="E18684">
        <v>63645</v>
      </c>
    </row>
    <row r="18685" spans="1:5" hidden="1">
      <c r="A18685">
        <v>2018</v>
      </c>
      <c r="B18685" t="s">
        <v>103</v>
      </c>
      <c r="C18685" t="s">
        <v>23</v>
      </c>
      <c r="D18685" t="s">
        <v>48</v>
      </c>
      <c r="E18685">
        <v>3812591</v>
      </c>
    </row>
    <row r="18686" spans="1:5" hidden="1">
      <c r="A18686">
        <v>2018</v>
      </c>
      <c r="B18686" t="s">
        <v>103</v>
      </c>
      <c r="C18686" t="s">
        <v>23</v>
      </c>
      <c r="D18686" t="s">
        <v>49</v>
      </c>
      <c r="E18686">
        <v>3424733</v>
      </c>
    </row>
    <row r="18687" spans="1:5" hidden="1">
      <c r="A18687">
        <v>2018</v>
      </c>
      <c r="B18687" t="s">
        <v>103</v>
      </c>
      <c r="C18687" t="s">
        <v>23</v>
      </c>
      <c r="D18687" t="s">
        <v>50</v>
      </c>
      <c r="E18687">
        <v>2230265</v>
      </c>
    </row>
    <row r="18688" spans="1:5" hidden="1">
      <c r="A18688">
        <v>2018</v>
      </c>
      <c r="B18688" t="s">
        <v>103</v>
      </c>
      <c r="C18688" t="s">
        <v>23</v>
      </c>
      <c r="D18688" t="s">
        <v>51</v>
      </c>
      <c r="E18688">
        <v>210370</v>
      </c>
    </row>
    <row r="18689" spans="1:5" hidden="1">
      <c r="A18689">
        <v>2018</v>
      </c>
      <c r="B18689" t="s">
        <v>103</v>
      </c>
      <c r="C18689" t="s">
        <v>23</v>
      </c>
      <c r="D18689" t="s">
        <v>52</v>
      </c>
      <c r="E18689">
        <v>960211</v>
      </c>
    </row>
    <row r="18690" spans="1:5" hidden="1">
      <c r="A18690">
        <v>2018</v>
      </c>
      <c r="B18690" t="s">
        <v>103</v>
      </c>
      <c r="C18690" t="s">
        <v>23</v>
      </c>
      <c r="D18690" t="s">
        <v>53</v>
      </c>
      <c r="E18690">
        <v>50158</v>
      </c>
    </row>
    <row r="18691" spans="1:5" hidden="1">
      <c r="A18691">
        <v>2018</v>
      </c>
      <c r="B18691" t="s">
        <v>103</v>
      </c>
      <c r="C18691" t="s">
        <v>23</v>
      </c>
      <c r="D18691" t="s">
        <v>54</v>
      </c>
      <c r="E18691">
        <v>26272</v>
      </c>
    </row>
    <row r="18692" spans="1:5" hidden="1">
      <c r="A18692">
        <v>2018</v>
      </c>
      <c r="B18692" t="s">
        <v>103</v>
      </c>
      <c r="C18692" t="s">
        <v>23</v>
      </c>
      <c r="D18692" t="s">
        <v>55</v>
      </c>
      <c r="E18692">
        <v>938</v>
      </c>
    </row>
    <row r="18693" spans="1:5" hidden="1">
      <c r="A18693">
        <v>2018</v>
      </c>
      <c r="B18693" t="s">
        <v>103</v>
      </c>
      <c r="C18693" t="s">
        <v>23</v>
      </c>
      <c r="D18693" t="s">
        <v>56</v>
      </c>
      <c r="E18693">
        <v>386921</v>
      </c>
    </row>
    <row r="18694" spans="1:5" hidden="1">
      <c r="A18694">
        <v>2018</v>
      </c>
      <c r="B18694" t="s">
        <v>103</v>
      </c>
      <c r="C18694" t="s">
        <v>23</v>
      </c>
      <c r="D18694" t="s">
        <v>57</v>
      </c>
      <c r="E18694">
        <v>259988</v>
      </c>
    </row>
    <row r="18695" spans="1:5" hidden="1">
      <c r="A18695">
        <v>2018</v>
      </c>
      <c r="B18695" t="s">
        <v>103</v>
      </c>
      <c r="C18695" t="s">
        <v>23</v>
      </c>
      <c r="D18695" t="s">
        <v>58</v>
      </c>
      <c r="E18695">
        <v>126932</v>
      </c>
    </row>
    <row r="18696" spans="1:5" hidden="1">
      <c r="A18696">
        <v>2018</v>
      </c>
      <c r="B18696" t="s">
        <v>103</v>
      </c>
      <c r="C18696" t="s">
        <v>23</v>
      </c>
      <c r="D18696" t="s">
        <v>59</v>
      </c>
      <c r="E18696">
        <v>362731</v>
      </c>
    </row>
    <row r="18697" spans="1:5" hidden="1">
      <c r="A18697">
        <v>2018</v>
      </c>
      <c r="B18697" t="s">
        <v>103</v>
      </c>
      <c r="C18697" t="s">
        <v>23</v>
      </c>
      <c r="D18697" t="s">
        <v>60</v>
      </c>
      <c r="E18697">
        <v>87783</v>
      </c>
    </row>
    <row r="18698" spans="1:5" hidden="1">
      <c r="A18698">
        <v>2018</v>
      </c>
      <c r="B18698" t="s">
        <v>103</v>
      </c>
      <c r="C18698" t="s">
        <v>23</v>
      </c>
      <c r="D18698" t="s">
        <v>64</v>
      </c>
      <c r="E18698">
        <v>274949</v>
      </c>
    </row>
    <row r="18699" spans="1:5" hidden="1">
      <c r="A18699">
        <v>2018</v>
      </c>
      <c r="B18699" t="s">
        <v>103</v>
      </c>
      <c r="C18699" t="s">
        <v>23</v>
      </c>
      <c r="D18699" t="s">
        <v>66</v>
      </c>
      <c r="E18699">
        <v>0</v>
      </c>
    </row>
    <row r="18700" spans="1:5" hidden="1">
      <c r="A18700">
        <v>2018</v>
      </c>
      <c r="B18700" t="s">
        <v>103</v>
      </c>
      <c r="C18700" t="s">
        <v>23</v>
      </c>
      <c r="D18700" t="s">
        <v>67</v>
      </c>
      <c r="E18700">
        <v>0</v>
      </c>
    </row>
    <row r="18701" spans="1:5" hidden="1">
      <c r="A18701">
        <v>2018</v>
      </c>
      <c r="B18701" t="s">
        <v>103</v>
      </c>
      <c r="C18701" t="s">
        <v>23</v>
      </c>
      <c r="D18701" t="s">
        <v>68</v>
      </c>
      <c r="E18701">
        <v>0</v>
      </c>
    </row>
    <row r="18702" spans="1:5" hidden="1">
      <c r="A18702">
        <v>2018</v>
      </c>
      <c r="B18702" t="s">
        <v>103</v>
      </c>
      <c r="C18702" t="s">
        <v>23</v>
      </c>
      <c r="D18702" t="s">
        <v>70</v>
      </c>
      <c r="E18702">
        <v>0</v>
      </c>
    </row>
    <row r="18703" spans="1:5" hidden="1">
      <c r="A18703">
        <v>2018</v>
      </c>
      <c r="B18703" t="s">
        <v>103</v>
      </c>
      <c r="C18703" t="s">
        <v>23</v>
      </c>
      <c r="D18703" t="s">
        <v>71</v>
      </c>
      <c r="E18703">
        <v>856</v>
      </c>
    </row>
    <row r="18704" spans="1:5" hidden="1">
      <c r="A18704">
        <v>2018</v>
      </c>
      <c r="B18704" t="s">
        <v>103</v>
      </c>
      <c r="C18704" t="s">
        <v>23</v>
      </c>
      <c r="D18704" t="s">
        <v>72</v>
      </c>
      <c r="E18704">
        <v>2140561</v>
      </c>
    </row>
    <row r="18705" spans="1:5" hidden="1">
      <c r="A18705">
        <v>2018</v>
      </c>
      <c r="B18705" t="s">
        <v>103</v>
      </c>
      <c r="C18705" t="s">
        <v>23</v>
      </c>
      <c r="D18705" t="s">
        <v>73</v>
      </c>
      <c r="E18705">
        <v>16447579</v>
      </c>
    </row>
    <row r="18706" spans="1:5" hidden="1">
      <c r="A18706">
        <v>2018</v>
      </c>
      <c r="B18706" t="s">
        <v>103</v>
      </c>
      <c r="C18706" t="s">
        <v>23</v>
      </c>
      <c r="D18706" t="s">
        <v>74</v>
      </c>
      <c r="E18706">
        <v>16447579</v>
      </c>
    </row>
    <row r="18707" spans="1:5" hidden="1">
      <c r="A18707">
        <v>2018</v>
      </c>
      <c r="B18707" t="s">
        <v>103</v>
      </c>
      <c r="C18707" t="s">
        <v>23</v>
      </c>
      <c r="D18707" t="s">
        <v>76</v>
      </c>
      <c r="E18707">
        <v>1060511</v>
      </c>
    </row>
    <row r="18708" spans="1:5" hidden="1">
      <c r="A18708">
        <v>2018</v>
      </c>
      <c r="B18708" t="s">
        <v>103</v>
      </c>
      <c r="C18708" t="s">
        <v>23</v>
      </c>
      <c r="D18708" t="s">
        <v>77</v>
      </c>
      <c r="E18708">
        <v>809653</v>
      </c>
    </row>
    <row r="18709" spans="1:5" hidden="1">
      <c r="A18709">
        <v>2018</v>
      </c>
      <c r="B18709" t="s">
        <v>103</v>
      </c>
      <c r="C18709" t="s">
        <v>23</v>
      </c>
      <c r="D18709" t="s">
        <v>78</v>
      </c>
      <c r="E18709">
        <v>1055151</v>
      </c>
    </row>
    <row r="18710" spans="1:5" hidden="1">
      <c r="A18710">
        <v>2018</v>
      </c>
      <c r="B18710" t="s">
        <v>103</v>
      </c>
      <c r="C18710" t="s">
        <v>23</v>
      </c>
      <c r="D18710" t="s">
        <v>79</v>
      </c>
      <c r="E18710">
        <v>2646</v>
      </c>
    </row>
    <row r="18711" spans="1:5" hidden="1">
      <c r="A18711">
        <v>2018</v>
      </c>
      <c r="B18711" t="s">
        <v>103</v>
      </c>
      <c r="C18711" t="s">
        <v>23</v>
      </c>
      <c r="D18711" t="s">
        <v>80</v>
      </c>
      <c r="E18711">
        <v>2714</v>
      </c>
    </row>
    <row r="18712" spans="1:5" hidden="1">
      <c r="A18712">
        <v>2018</v>
      </c>
      <c r="B18712" t="s">
        <v>103</v>
      </c>
      <c r="C18712" t="s">
        <v>81</v>
      </c>
      <c r="D18712" t="s">
        <v>24</v>
      </c>
      <c r="E18712">
        <v>14361531</v>
      </c>
    </row>
    <row r="18713" spans="1:5" hidden="1">
      <c r="A18713">
        <v>2018</v>
      </c>
      <c r="B18713" t="s">
        <v>103</v>
      </c>
      <c r="C18713" t="s">
        <v>81</v>
      </c>
      <c r="D18713" t="s">
        <v>25</v>
      </c>
      <c r="E18713">
        <v>11920895</v>
      </c>
    </row>
    <row r="18714" spans="1:5" hidden="1">
      <c r="A18714">
        <v>2018</v>
      </c>
      <c r="B18714" t="s">
        <v>103</v>
      </c>
      <c r="C18714" t="s">
        <v>81</v>
      </c>
      <c r="D18714" t="s">
        <v>26</v>
      </c>
      <c r="E18714">
        <v>2440635</v>
      </c>
    </row>
    <row r="18715" spans="1:5" hidden="1">
      <c r="A18715">
        <v>2018</v>
      </c>
      <c r="B18715" t="s">
        <v>103</v>
      </c>
      <c r="C18715" t="s">
        <v>81</v>
      </c>
      <c r="D18715" t="s">
        <v>30</v>
      </c>
      <c r="E18715">
        <v>402758</v>
      </c>
    </row>
    <row r="18716" spans="1:5" hidden="1">
      <c r="A18716">
        <v>2018</v>
      </c>
      <c r="B18716" t="s">
        <v>103</v>
      </c>
      <c r="C18716" t="s">
        <v>81</v>
      </c>
      <c r="D18716" t="s">
        <v>32</v>
      </c>
      <c r="E18716">
        <v>402758</v>
      </c>
    </row>
    <row r="18717" spans="1:5" hidden="1">
      <c r="A18717">
        <v>2018</v>
      </c>
      <c r="B18717" t="s">
        <v>103</v>
      </c>
      <c r="C18717" t="s">
        <v>81</v>
      </c>
      <c r="D18717" t="s">
        <v>33</v>
      </c>
      <c r="E18717">
        <v>1273371</v>
      </c>
    </row>
    <row r="18718" spans="1:5" hidden="1">
      <c r="A18718">
        <v>2018</v>
      </c>
      <c r="B18718" t="s">
        <v>103</v>
      </c>
      <c r="C18718" t="s">
        <v>81</v>
      </c>
      <c r="D18718" t="s">
        <v>34</v>
      </c>
      <c r="E18718">
        <v>74020</v>
      </c>
    </row>
    <row r="18719" spans="1:5" hidden="1">
      <c r="A18719">
        <v>2018</v>
      </c>
      <c r="B18719" t="s">
        <v>103</v>
      </c>
      <c r="C18719" t="s">
        <v>81</v>
      </c>
      <c r="D18719" t="s">
        <v>35</v>
      </c>
      <c r="E18719">
        <v>22701</v>
      </c>
    </row>
    <row r="18720" spans="1:5" hidden="1">
      <c r="A18720">
        <v>2018</v>
      </c>
      <c r="B18720" t="s">
        <v>103</v>
      </c>
      <c r="C18720" t="s">
        <v>81</v>
      </c>
      <c r="D18720" t="s">
        <v>36</v>
      </c>
      <c r="E18720">
        <v>1079247</v>
      </c>
    </row>
    <row r="18721" spans="1:5" hidden="1">
      <c r="A18721">
        <v>2018</v>
      </c>
      <c r="B18721" t="s">
        <v>103</v>
      </c>
      <c r="C18721" t="s">
        <v>81</v>
      </c>
      <c r="D18721" t="s">
        <v>37</v>
      </c>
      <c r="E18721">
        <v>325105</v>
      </c>
    </row>
    <row r="18722" spans="1:5" hidden="1">
      <c r="A18722">
        <v>2018</v>
      </c>
      <c r="B18722" t="s">
        <v>103</v>
      </c>
      <c r="C18722" t="s">
        <v>81</v>
      </c>
      <c r="D18722" t="s">
        <v>38</v>
      </c>
      <c r="E18722">
        <v>754143</v>
      </c>
    </row>
    <row r="18723" spans="1:5" hidden="1">
      <c r="A18723">
        <v>2018</v>
      </c>
      <c r="B18723" t="s">
        <v>103</v>
      </c>
      <c r="C18723" t="s">
        <v>81</v>
      </c>
      <c r="D18723" t="s">
        <v>39</v>
      </c>
      <c r="E18723">
        <v>0</v>
      </c>
    </row>
    <row r="18724" spans="1:5" hidden="1">
      <c r="A18724">
        <v>2018</v>
      </c>
      <c r="B18724" t="s">
        <v>103</v>
      </c>
      <c r="C18724" t="s">
        <v>81</v>
      </c>
      <c r="D18724" t="s">
        <v>40</v>
      </c>
      <c r="E18724">
        <v>56153</v>
      </c>
    </row>
    <row r="18725" spans="1:5" hidden="1">
      <c r="A18725">
        <v>2018</v>
      </c>
      <c r="B18725" t="s">
        <v>103</v>
      </c>
      <c r="C18725" t="s">
        <v>81</v>
      </c>
      <c r="D18725" t="s">
        <v>41</v>
      </c>
      <c r="E18725">
        <v>4947</v>
      </c>
    </row>
    <row r="18726" spans="1:5" hidden="1">
      <c r="A18726">
        <v>2018</v>
      </c>
      <c r="B18726" t="s">
        <v>103</v>
      </c>
      <c r="C18726" t="s">
        <v>81</v>
      </c>
      <c r="D18726" t="s">
        <v>42</v>
      </c>
      <c r="E18726">
        <v>50158</v>
      </c>
    </row>
    <row r="18727" spans="1:5" hidden="1">
      <c r="A18727">
        <v>2018</v>
      </c>
      <c r="B18727" t="s">
        <v>103</v>
      </c>
      <c r="C18727" t="s">
        <v>81</v>
      </c>
      <c r="D18727" t="s">
        <v>43</v>
      </c>
      <c r="E18727">
        <v>1048</v>
      </c>
    </row>
    <row r="18728" spans="1:5" hidden="1">
      <c r="A18728">
        <v>2018</v>
      </c>
      <c r="B18728" t="s">
        <v>103</v>
      </c>
      <c r="C18728" t="s">
        <v>81</v>
      </c>
      <c r="D18728" t="s">
        <v>44</v>
      </c>
      <c r="E18728">
        <v>63950</v>
      </c>
    </row>
    <row r="18729" spans="1:5" hidden="1">
      <c r="A18729">
        <v>2018</v>
      </c>
      <c r="B18729" t="s">
        <v>103</v>
      </c>
      <c r="C18729" t="s">
        <v>81</v>
      </c>
      <c r="D18729" t="s">
        <v>48</v>
      </c>
      <c r="E18729">
        <v>5970845</v>
      </c>
    </row>
    <row r="18730" spans="1:5" hidden="1">
      <c r="A18730">
        <v>2018</v>
      </c>
      <c r="B18730" t="s">
        <v>103</v>
      </c>
      <c r="C18730" t="s">
        <v>81</v>
      </c>
      <c r="D18730" t="s">
        <v>49</v>
      </c>
      <c r="E18730">
        <v>938</v>
      </c>
    </row>
    <row r="18731" spans="1:5" hidden="1">
      <c r="A18731">
        <v>2018</v>
      </c>
      <c r="B18731" t="s">
        <v>103</v>
      </c>
      <c r="C18731" t="s">
        <v>81</v>
      </c>
      <c r="D18731" t="s">
        <v>50</v>
      </c>
      <c r="E18731">
        <v>0</v>
      </c>
    </row>
    <row r="18732" spans="1:5" hidden="1">
      <c r="A18732">
        <v>2018</v>
      </c>
      <c r="B18732" t="s">
        <v>103</v>
      </c>
      <c r="C18732" t="s">
        <v>81</v>
      </c>
      <c r="D18732" t="s">
        <v>51</v>
      </c>
      <c r="E18732">
        <v>938</v>
      </c>
    </row>
    <row r="18733" spans="1:5" hidden="1">
      <c r="A18733">
        <v>2018</v>
      </c>
      <c r="B18733" t="s">
        <v>103</v>
      </c>
      <c r="C18733" t="s">
        <v>81</v>
      </c>
      <c r="D18733" t="s">
        <v>52</v>
      </c>
      <c r="E18733">
        <v>0</v>
      </c>
    </row>
    <row r="18734" spans="1:5" hidden="1">
      <c r="A18734">
        <v>2018</v>
      </c>
      <c r="B18734" t="s">
        <v>103</v>
      </c>
      <c r="C18734" t="s">
        <v>81</v>
      </c>
      <c r="D18734" t="s">
        <v>53</v>
      </c>
      <c r="E18734">
        <v>0</v>
      </c>
    </row>
    <row r="18735" spans="1:5" hidden="1">
      <c r="A18735">
        <v>2018</v>
      </c>
      <c r="B18735" t="s">
        <v>103</v>
      </c>
      <c r="C18735" t="s">
        <v>81</v>
      </c>
      <c r="D18735" t="s">
        <v>54</v>
      </c>
      <c r="E18735">
        <v>0</v>
      </c>
    </row>
    <row r="18736" spans="1:5" hidden="1">
      <c r="A18736">
        <v>2018</v>
      </c>
      <c r="B18736" t="s">
        <v>103</v>
      </c>
      <c r="C18736" t="s">
        <v>81</v>
      </c>
      <c r="D18736" t="s">
        <v>55</v>
      </c>
      <c r="E18736">
        <v>3193980</v>
      </c>
    </row>
    <row r="18737" spans="1:5" hidden="1">
      <c r="A18737">
        <v>2018</v>
      </c>
      <c r="B18737" t="s">
        <v>103</v>
      </c>
      <c r="C18737" t="s">
        <v>81</v>
      </c>
      <c r="D18737" t="s">
        <v>56</v>
      </c>
      <c r="E18737">
        <v>2775928</v>
      </c>
    </row>
    <row r="18738" spans="1:5" hidden="1">
      <c r="A18738">
        <v>2018</v>
      </c>
      <c r="B18738" t="s">
        <v>103</v>
      </c>
      <c r="C18738" t="s">
        <v>81</v>
      </c>
      <c r="D18738" t="s">
        <v>57</v>
      </c>
      <c r="E18738">
        <v>2295714</v>
      </c>
    </row>
    <row r="18739" spans="1:5" hidden="1">
      <c r="A18739">
        <v>2018</v>
      </c>
      <c r="B18739" t="s">
        <v>103</v>
      </c>
      <c r="C18739" t="s">
        <v>81</v>
      </c>
      <c r="D18739" t="s">
        <v>58</v>
      </c>
      <c r="E18739">
        <v>480213</v>
      </c>
    </row>
    <row r="18740" spans="1:5" hidden="1">
      <c r="A18740">
        <v>2018</v>
      </c>
      <c r="B18740" t="s">
        <v>103</v>
      </c>
      <c r="C18740" t="s">
        <v>81</v>
      </c>
      <c r="D18740" t="s">
        <v>59</v>
      </c>
      <c r="E18740">
        <v>1654331</v>
      </c>
    </row>
    <row r="18741" spans="1:5" hidden="1">
      <c r="A18741">
        <v>2018</v>
      </c>
      <c r="B18741" t="s">
        <v>103</v>
      </c>
      <c r="C18741" t="s">
        <v>81</v>
      </c>
      <c r="D18741" t="s">
        <v>61</v>
      </c>
      <c r="E18741">
        <v>89116</v>
      </c>
    </row>
    <row r="18742" spans="1:5" hidden="1">
      <c r="A18742">
        <v>2018</v>
      </c>
      <c r="B18742" t="s">
        <v>103</v>
      </c>
      <c r="C18742" t="s">
        <v>81</v>
      </c>
      <c r="D18742" t="s">
        <v>64</v>
      </c>
      <c r="E18742">
        <v>1565216</v>
      </c>
    </row>
    <row r="18743" spans="1:5" hidden="1">
      <c r="A18743">
        <v>2018</v>
      </c>
      <c r="B18743" t="s">
        <v>103</v>
      </c>
      <c r="C18743" t="s">
        <v>81</v>
      </c>
      <c r="D18743" t="s">
        <v>66</v>
      </c>
      <c r="E18743">
        <v>553863</v>
      </c>
    </row>
    <row r="18744" spans="1:5" hidden="1">
      <c r="A18744">
        <v>2018</v>
      </c>
      <c r="B18744" t="s">
        <v>103</v>
      </c>
      <c r="C18744" t="s">
        <v>81</v>
      </c>
      <c r="D18744" t="s">
        <v>67</v>
      </c>
      <c r="E18744">
        <v>5208</v>
      </c>
    </row>
    <row r="18745" spans="1:5" hidden="1">
      <c r="A18745">
        <v>2018</v>
      </c>
      <c r="B18745" t="s">
        <v>103</v>
      </c>
      <c r="C18745" t="s">
        <v>81</v>
      </c>
      <c r="D18745" t="s">
        <v>69</v>
      </c>
      <c r="E18745">
        <v>0</v>
      </c>
    </row>
    <row r="18746" spans="1:5" hidden="1">
      <c r="A18746">
        <v>2018</v>
      </c>
      <c r="B18746" t="s">
        <v>103</v>
      </c>
      <c r="C18746" t="s">
        <v>81</v>
      </c>
      <c r="D18746" t="s">
        <v>70</v>
      </c>
      <c r="E18746">
        <v>5208</v>
      </c>
    </row>
    <row r="18747" spans="1:5" hidden="1">
      <c r="A18747">
        <v>2018</v>
      </c>
      <c r="B18747" t="s">
        <v>103</v>
      </c>
      <c r="C18747" t="s">
        <v>81</v>
      </c>
      <c r="D18747" t="s">
        <v>86</v>
      </c>
      <c r="E18747">
        <v>4432363</v>
      </c>
    </row>
    <row r="18748" spans="1:5" hidden="1">
      <c r="A18748">
        <v>2018</v>
      </c>
      <c r="B18748" t="s">
        <v>103</v>
      </c>
      <c r="C18748" t="s">
        <v>81</v>
      </c>
      <c r="D18748" t="s">
        <v>87</v>
      </c>
      <c r="E18748">
        <v>2305222</v>
      </c>
    </row>
    <row r="18749" spans="1:5" hidden="1">
      <c r="A18749">
        <v>2018</v>
      </c>
      <c r="B18749" t="s">
        <v>103</v>
      </c>
      <c r="C18749" t="s">
        <v>81</v>
      </c>
      <c r="D18749" t="s">
        <v>88</v>
      </c>
      <c r="E18749">
        <v>1867153</v>
      </c>
    </row>
    <row r="18750" spans="1:5" hidden="1">
      <c r="A18750">
        <v>2018</v>
      </c>
      <c r="B18750" t="s">
        <v>103</v>
      </c>
      <c r="C18750" t="s">
        <v>81</v>
      </c>
      <c r="D18750" t="s">
        <v>89</v>
      </c>
      <c r="E18750">
        <v>259988</v>
      </c>
    </row>
    <row r="18751" spans="1:5" hidden="1">
      <c r="A18751">
        <v>2018</v>
      </c>
      <c r="B18751" t="s">
        <v>103</v>
      </c>
      <c r="C18751" t="s">
        <v>81</v>
      </c>
      <c r="D18751" t="s">
        <v>77</v>
      </c>
      <c r="E18751">
        <v>809653</v>
      </c>
    </row>
    <row r="18752" spans="1:5" hidden="1">
      <c r="A18752">
        <v>2018</v>
      </c>
      <c r="B18752" t="s">
        <v>104</v>
      </c>
      <c r="C18752" t="s">
        <v>7</v>
      </c>
      <c r="D18752" t="s">
        <v>263</v>
      </c>
      <c r="E18752">
        <v>4175</v>
      </c>
    </row>
    <row r="18753" spans="1:6" hidden="1">
      <c r="A18753">
        <v>2018</v>
      </c>
      <c r="B18753" t="s">
        <v>104</v>
      </c>
      <c r="C18753" t="s">
        <v>7</v>
      </c>
      <c r="D18753" t="s">
        <v>8</v>
      </c>
      <c r="E18753">
        <v>0</v>
      </c>
      <c r="F18753">
        <v>20</v>
      </c>
    </row>
    <row r="18754" spans="1:6" hidden="1">
      <c r="A18754">
        <v>2018</v>
      </c>
      <c r="B18754" t="s">
        <v>104</v>
      </c>
      <c r="C18754" t="s">
        <v>7</v>
      </c>
      <c r="D18754" t="s">
        <v>9</v>
      </c>
      <c r="E18754">
        <v>0</v>
      </c>
      <c r="F18754">
        <v>20</v>
      </c>
    </row>
    <row r="18755" spans="1:6" hidden="1">
      <c r="A18755">
        <v>2018</v>
      </c>
      <c r="B18755" t="s">
        <v>104</v>
      </c>
      <c r="C18755" t="s">
        <v>10</v>
      </c>
      <c r="D18755" t="s">
        <v>11</v>
      </c>
      <c r="E18755">
        <v>6921</v>
      </c>
    </row>
    <row r="18756" spans="1:6" hidden="1">
      <c r="A18756">
        <v>2018</v>
      </c>
      <c r="B18756" t="s">
        <v>104</v>
      </c>
      <c r="C18756" t="s">
        <v>10</v>
      </c>
      <c r="D18756" t="s">
        <v>91</v>
      </c>
      <c r="E18756">
        <v>129239</v>
      </c>
    </row>
    <row r="18757" spans="1:6" hidden="1">
      <c r="A18757">
        <v>2018</v>
      </c>
      <c r="B18757" t="s">
        <v>104</v>
      </c>
      <c r="C18757" t="s">
        <v>10</v>
      </c>
      <c r="D18757" t="s">
        <v>92</v>
      </c>
      <c r="E18757">
        <v>103741</v>
      </c>
    </row>
    <row r="18758" spans="1:6" hidden="1">
      <c r="A18758">
        <v>2018</v>
      </c>
      <c r="B18758" t="s">
        <v>104</v>
      </c>
      <c r="C18758" t="s">
        <v>10</v>
      </c>
      <c r="D18758" t="s">
        <v>14</v>
      </c>
      <c r="E18758">
        <v>25498</v>
      </c>
    </row>
    <row r="18759" spans="1:6" hidden="1">
      <c r="A18759">
        <v>2018</v>
      </c>
      <c r="B18759" t="s">
        <v>104</v>
      </c>
      <c r="C18759" t="s">
        <v>10</v>
      </c>
      <c r="D18759" t="s">
        <v>17</v>
      </c>
      <c r="E18759">
        <v>0</v>
      </c>
      <c r="F18759">
        <v>20</v>
      </c>
    </row>
    <row r="18760" spans="1:6" hidden="1">
      <c r="A18760">
        <v>2018</v>
      </c>
      <c r="B18760" t="s">
        <v>104</v>
      </c>
      <c r="C18760" t="s">
        <v>10</v>
      </c>
      <c r="D18760" t="s">
        <v>18</v>
      </c>
      <c r="E18760">
        <v>24821</v>
      </c>
    </row>
    <row r="18761" spans="1:6" hidden="1">
      <c r="A18761">
        <v>2018</v>
      </c>
      <c r="B18761" t="s">
        <v>104</v>
      </c>
      <c r="C18761" t="s">
        <v>10</v>
      </c>
      <c r="D18761" t="s">
        <v>19</v>
      </c>
      <c r="E18761">
        <v>414133</v>
      </c>
    </row>
    <row r="18762" spans="1:6" hidden="1">
      <c r="A18762">
        <v>2018</v>
      </c>
      <c r="B18762" t="s">
        <v>104</v>
      </c>
      <c r="C18762" t="s">
        <v>10</v>
      </c>
      <c r="D18762" t="s">
        <v>20</v>
      </c>
      <c r="E18762">
        <v>27212</v>
      </c>
    </row>
    <row r="18763" spans="1:6" hidden="1">
      <c r="A18763">
        <v>2018</v>
      </c>
      <c r="B18763" t="s">
        <v>104</v>
      </c>
      <c r="C18763" t="s">
        <v>10</v>
      </c>
      <c r="D18763" t="s">
        <v>21</v>
      </c>
      <c r="E18763">
        <v>27212</v>
      </c>
    </row>
    <row r="18764" spans="1:6" hidden="1">
      <c r="A18764">
        <v>2018</v>
      </c>
      <c r="B18764" t="s">
        <v>104</v>
      </c>
      <c r="C18764" t="s">
        <v>10</v>
      </c>
      <c r="D18764" t="s">
        <v>22</v>
      </c>
      <c r="E18764">
        <v>8175</v>
      </c>
    </row>
    <row r="18765" spans="1:6" hidden="1">
      <c r="A18765">
        <v>2018</v>
      </c>
      <c r="B18765" t="s">
        <v>104</v>
      </c>
      <c r="C18765" t="s">
        <v>23</v>
      </c>
      <c r="D18765" t="s">
        <v>24</v>
      </c>
      <c r="E18765">
        <v>95936</v>
      </c>
    </row>
    <row r="18766" spans="1:6" hidden="1">
      <c r="A18766">
        <v>2018</v>
      </c>
      <c r="B18766" t="s">
        <v>104</v>
      </c>
      <c r="C18766" t="s">
        <v>23</v>
      </c>
      <c r="D18766" t="s">
        <v>25</v>
      </c>
      <c r="E18766">
        <v>77513</v>
      </c>
    </row>
    <row r="18767" spans="1:6" hidden="1">
      <c r="A18767">
        <v>2018</v>
      </c>
      <c r="B18767" t="s">
        <v>104</v>
      </c>
      <c r="C18767" t="s">
        <v>23</v>
      </c>
      <c r="D18767" t="s">
        <v>26</v>
      </c>
      <c r="E18767">
        <v>18424</v>
      </c>
    </row>
    <row r="18768" spans="1:6" hidden="1">
      <c r="A18768">
        <v>2018</v>
      </c>
      <c r="B18768" t="s">
        <v>104</v>
      </c>
      <c r="C18768" t="s">
        <v>23</v>
      </c>
      <c r="D18768" t="s">
        <v>27</v>
      </c>
      <c r="E18768">
        <v>7805</v>
      </c>
    </row>
    <row r="18769" spans="1:5" hidden="1">
      <c r="A18769">
        <v>2018</v>
      </c>
      <c r="B18769" t="s">
        <v>104</v>
      </c>
      <c r="C18769" t="s">
        <v>23</v>
      </c>
      <c r="D18769" t="s">
        <v>29</v>
      </c>
      <c r="E18769">
        <v>7805</v>
      </c>
    </row>
    <row r="18770" spans="1:5" hidden="1">
      <c r="A18770">
        <v>2018</v>
      </c>
      <c r="B18770" t="s">
        <v>104</v>
      </c>
      <c r="C18770" t="s">
        <v>23</v>
      </c>
      <c r="D18770" t="s">
        <v>33</v>
      </c>
      <c r="E18770">
        <v>2502</v>
      </c>
    </row>
    <row r="18771" spans="1:5" hidden="1">
      <c r="A18771">
        <v>2018</v>
      </c>
      <c r="B18771" t="s">
        <v>104</v>
      </c>
      <c r="C18771" t="s">
        <v>23</v>
      </c>
      <c r="D18771" t="s">
        <v>34</v>
      </c>
      <c r="E18771">
        <v>2502</v>
      </c>
    </row>
    <row r="18772" spans="1:5" hidden="1">
      <c r="A18772">
        <v>2018</v>
      </c>
      <c r="B18772" t="s">
        <v>104</v>
      </c>
      <c r="C18772" t="s">
        <v>23</v>
      </c>
      <c r="D18772" t="s">
        <v>35</v>
      </c>
      <c r="E18772">
        <v>3954</v>
      </c>
    </row>
    <row r="18773" spans="1:5" hidden="1">
      <c r="A18773">
        <v>2018</v>
      </c>
      <c r="B18773" t="s">
        <v>104</v>
      </c>
      <c r="C18773" t="s">
        <v>23</v>
      </c>
      <c r="D18773" t="s">
        <v>39</v>
      </c>
      <c r="E18773">
        <v>0</v>
      </c>
    </row>
    <row r="18774" spans="1:5" hidden="1">
      <c r="A18774">
        <v>2018</v>
      </c>
      <c r="B18774" t="s">
        <v>104</v>
      </c>
      <c r="C18774" t="s">
        <v>23</v>
      </c>
      <c r="D18774" t="s">
        <v>40</v>
      </c>
      <c r="E18774">
        <v>0</v>
      </c>
    </row>
    <row r="18775" spans="1:5" hidden="1">
      <c r="A18775">
        <v>2018</v>
      </c>
      <c r="B18775" t="s">
        <v>104</v>
      </c>
      <c r="C18775" t="s">
        <v>23</v>
      </c>
      <c r="D18775" t="s">
        <v>41</v>
      </c>
      <c r="E18775">
        <v>0</v>
      </c>
    </row>
    <row r="18776" spans="1:5" hidden="1">
      <c r="A18776">
        <v>2018</v>
      </c>
      <c r="B18776" t="s">
        <v>104</v>
      </c>
      <c r="C18776" t="s">
        <v>23</v>
      </c>
      <c r="D18776" t="s">
        <v>42</v>
      </c>
      <c r="E18776">
        <v>0</v>
      </c>
    </row>
    <row r="18777" spans="1:5" hidden="1">
      <c r="A18777">
        <v>2018</v>
      </c>
      <c r="B18777" t="s">
        <v>104</v>
      </c>
      <c r="C18777" t="s">
        <v>23</v>
      </c>
      <c r="D18777" t="s">
        <v>43</v>
      </c>
      <c r="E18777">
        <v>0</v>
      </c>
    </row>
    <row r="18778" spans="1:5" hidden="1">
      <c r="A18778">
        <v>2018</v>
      </c>
      <c r="B18778" t="s">
        <v>104</v>
      </c>
      <c r="C18778" t="s">
        <v>23</v>
      </c>
      <c r="D18778" t="s">
        <v>44</v>
      </c>
      <c r="E18778">
        <v>0</v>
      </c>
    </row>
    <row r="18779" spans="1:5" hidden="1">
      <c r="A18779">
        <v>2018</v>
      </c>
      <c r="B18779" t="s">
        <v>104</v>
      </c>
      <c r="C18779" t="s">
        <v>23</v>
      </c>
      <c r="D18779" t="s">
        <v>45</v>
      </c>
      <c r="E18779">
        <v>0</v>
      </c>
    </row>
    <row r="18780" spans="1:5" hidden="1">
      <c r="A18780">
        <v>2018</v>
      </c>
      <c r="B18780" t="s">
        <v>104</v>
      </c>
      <c r="C18780" t="s">
        <v>23</v>
      </c>
      <c r="D18780" t="s">
        <v>46</v>
      </c>
      <c r="E18780">
        <v>0</v>
      </c>
    </row>
    <row r="18781" spans="1:5" hidden="1">
      <c r="A18781">
        <v>2018</v>
      </c>
      <c r="B18781" t="s">
        <v>104</v>
      </c>
      <c r="C18781" t="s">
        <v>23</v>
      </c>
      <c r="D18781" t="s">
        <v>47</v>
      </c>
      <c r="E18781">
        <v>0</v>
      </c>
    </row>
    <row r="18782" spans="1:5" hidden="1">
      <c r="A18782">
        <v>2018</v>
      </c>
      <c r="B18782" t="s">
        <v>104</v>
      </c>
      <c r="C18782" t="s">
        <v>23</v>
      </c>
      <c r="D18782" t="s">
        <v>48</v>
      </c>
      <c r="E18782">
        <v>387446</v>
      </c>
    </row>
    <row r="18783" spans="1:5" hidden="1">
      <c r="A18783">
        <v>2018</v>
      </c>
      <c r="B18783" t="s">
        <v>104</v>
      </c>
      <c r="C18783" t="s">
        <v>23</v>
      </c>
      <c r="D18783" t="s">
        <v>55</v>
      </c>
      <c r="E18783">
        <v>526</v>
      </c>
    </row>
    <row r="18784" spans="1:5" hidden="1">
      <c r="A18784">
        <v>2018</v>
      </c>
      <c r="B18784" t="s">
        <v>104</v>
      </c>
      <c r="C18784" t="s">
        <v>23</v>
      </c>
      <c r="D18784" t="s">
        <v>56</v>
      </c>
      <c r="E18784">
        <v>386921</v>
      </c>
    </row>
    <row r="18785" spans="1:5" hidden="1">
      <c r="A18785">
        <v>2018</v>
      </c>
      <c r="B18785" t="s">
        <v>104</v>
      </c>
      <c r="C18785" t="s">
        <v>23</v>
      </c>
      <c r="D18785" t="s">
        <v>57</v>
      </c>
      <c r="E18785">
        <v>259988</v>
      </c>
    </row>
    <row r="18786" spans="1:5" hidden="1">
      <c r="A18786">
        <v>2018</v>
      </c>
      <c r="B18786" t="s">
        <v>104</v>
      </c>
      <c r="C18786" t="s">
        <v>23</v>
      </c>
      <c r="D18786" t="s">
        <v>58</v>
      </c>
      <c r="E18786">
        <v>126932</v>
      </c>
    </row>
    <row r="18787" spans="1:5" hidden="1">
      <c r="A18787">
        <v>2018</v>
      </c>
      <c r="B18787" t="s">
        <v>104</v>
      </c>
      <c r="C18787" t="s">
        <v>23</v>
      </c>
      <c r="D18787" t="s">
        <v>59</v>
      </c>
      <c r="E18787">
        <v>231</v>
      </c>
    </row>
    <row r="18788" spans="1:5" hidden="1">
      <c r="A18788">
        <v>2018</v>
      </c>
      <c r="B18788" t="s">
        <v>104</v>
      </c>
      <c r="C18788" t="s">
        <v>23</v>
      </c>
      <c r="D18788" t="s">
        <v>60</v>
      </c>
      <c r="E18788">
        <v>0</v>
      </c>
    </row>
    <row r="18789" spans="1:5" hidden="1">
      <c r="A18789">
        <v>2018</v>
      </c>
      <c r="B18789" t="s">
        <v>104</v>
      </c>
      <c r="C18789" t="s">
        <v>23</v>
      </c>
      <c r="D18789" t="s">
        <v>64</v>
      </c>
      <c r="E18789">
        <v>231</v>
      </c>
    </row>
    <row r="18790" spans="1:5" hidden="1">
      <c r="A18790">
        <v>2018</v>
      </c>
      <c r="B18790" t="s">
        <v>104</v>
      </c>
      <c r="C18790" t="s">
        <v>23</v>
      </c>
      <c r="D18790" t="s">
        <v>66</v>
      </c>
      <c r="E18790">
        <v>0</v>
      </c>
    </row>
    <row r="18791" spans="1:5" hidden="1">
      <c r="A18791">
        <v>2018</v>
      </c>
      <c r="B18791" t="s">
        <v>104</v>
      </c>
      <c r="C18791" t="s">
        <v>23</v>
      </c>
      <c r="D18791" t="s">
        <v>67</v>
      </c>
      <c r="E18791">
        <v>0</v>
      </c>
    </row>
    <row r="18792" spans="1:5" hidden="1">
      <c r="A18792">
        <v>2018</v>
      </c>
      <c r="B18792" t="s">
        <v>104</v>
      </c>
      <c r="C18792" t="s">
        <v>23</v>
      </c>
      <c r="D18792" t="s">
        <v>68</v>
      </c>
      <c r="E18792">
        <v>0</v>
      </c>
    </row>
    <row r="18793" spans="1:5" hidden="1">
      <c r="A18793">
        <v>2018</v>
      </c>
      <c r="B18793" t="s">
        <v>104</v>
      </c>
      <c r="C18793" t="s">
        <v>23</v>
      </c>
      <c r="D18793" t="s">
        <v>70</v>
      </c>
      <c r="E18793">
        <v>0</v>
      </c>
    </row>
    <row r="18794" spans="1:5" hidden="1">
      <c r="A18794">
        <v>2018</v>
      </c>
      <c r="B18794" t="s">
        <v>104</v>
      </c>
      <c r="C18794" t="s">
        <v>23</v>
      </c>
      <c r="D18794" t="s">
        <v>71</v>
      </c>
      <c r="E18794">
        <v>856</v>
      </c>
    </row>
    <row r="18795" spans="1:5" hidden="1">
      <c r="A18795">
        <v>2018</v>
      </c>
      <c r="B18795" t="s">
        <v>104</v>
      </c>
      <c r="C18795" t="s">
        <v>23</v>
      </c>
      <c r="D18795" t="s">
        <v>72</v>
      </c>
      <c r="E18795">
        <v>185418</v>
      </c>
    </row>
    <row r="18796" spans="1:5" hidden="1">
      <c r="A18796">
        <v>2018</v>
      </c>
      <c r="B18796" t="s">
        <v>104</v>
      </c>
      <c r="C18796" t="s">
        <v>23</v>
      </c>
      <c r="D18796" t="s">
        <v>73</v>
      </c>
      <c r="E18796">
        <v>386921</v>
      </c>
    </row>
    <row r="18797" spans="1:5" hidden="1">
      <c r="A18797">
        <v>2018</v>
      </c>
      <c r="B18797" t="s">
        <v>104</v>
      </c>
      <c r="C18797" t="s">
        <v>23</v>
      </c>
      <c r="D18797" t="s">
        <v>74</v>
      </c>
      <c r="E18797">
        <v>386921</v>
      </c>
    </row>
    <row r="18798" spans="1:5" hidden="1">
      <c r="A18798">
        <v>2018</v>
      </c>
      <c r="B18798" t="s">
        <v>104</v>
      </c>
      <c r="C18798" t="s">
        <v>23</v>
      </c>
      <c r="D18798" t="s">
        <v>76</v>
      </c>
      <c r="E18798">
        <v>23389</v>
      </c>
    </row>
    <row r="18799" spans="1:5" hidden="1">
      <c r="A18799">
        <v>2018</v>
      </c>
      <c r="B18799" t="s">
        <v>104</v>
      </c>
      <c r="C18799" t="s">
        <v>23</v>
      </c>
      <c r="D18799" t="s">
        <v>77</v>
      </c>
      <c r="E18799">
        <v>25499</v>
      </c>
    </row>
    <row r="18800" spans="1:5" hidden="1">
      <c r="A18800">
        <v>2018</v>
      </c>
      <c r="B18800" t="s">
        <v>104</v>
      </c>
      <c r="C18800" t="s">
        <v>23</v>
      </c>
      <c r="D18800" t="s">
        <v>78</v>
      </c>
      <c r="E18800">
        <v>23145</v>
      </c>
    </row>
    <row r="18801" spans="1:5" hidden="1">
      <c r="A18801">
        <v>2018</v>
      </c>
      <c r="B18801" t="s">
        <v>104</v>
      </c>
      <c r="C18801" t="s">
        <v>23</v>
      </c>
      <c r="D18801" t="s">
        <v>79</v>
      </c>
      <c r="E18801">
        <v>244</v>
      </c>
    </row>
    <row r="18802" spans="1:5" hidden="1">
      <c r="A18802">
        <v>2018</v>
      </c>
      <c r="B18802" t="s">
        <v>104</v>
      </c>
      <c r="C18802" t="s">
        <v>23</v>
      </c>
      <c r="D18802" t="s">
        <v>80</v>
      </c>
      <c r="E18802">
        <v>0</v>
      </c>
    </row>
    <row r="18803" spans="1:5" hidden="1">
      <c r="A18803">
        <v>2018</v>
      </c>
      <c r="B18803" t="s">
        <v>104</v>
      </c>
      <c r="C18803" t="s">
        <v>81</v>
      </c>
      <c r="D18803" t="s">
        <v>30</v>
      </c>
      <c r="E18803">
        <v>0</v>
      </c>
    </row>
    <row r="18804" spans="1:5" hidden="1">
      <c r="A18804">
        <v>2018</v>
      </c>
      <c r="B18804" t="s">
        <v>104</v>
      </c>
      <c r="C18804" t="s">
        <v>81</v>
      </c>
      <c r="D18804" t="s">
        <v>32</v>
      </c>
      <c r="E18804">
        <v>0</v>
      </c>
    </row>
    <row r="18805" spans="1:5" hidden="1">
      <c r="A18805">
        <v>2018</v>
      </c>
      <c r="B18805" t="s">
        <v>104</v>
      </c>
      <c r="C18805" t="s">
        <v>81</v>
      </c>
      <c r="D18805" t="s">
        <v>33</v>
      </c>
      <c r="E18805">
        <v>1824</v>
      </c>
    </row>
    <row r="18806" spans="1:5" hidden="1">
      <c r="A18806">
        <v>2018</v>
      </c>
      <c r="B18806" t="s">
        <v>104</v>
      </c>
      <c r="C18806" t="s">
        <v>81</v>
      </c>
      <c r="D18806" t="s">
        <v>34</v>
      </c>
      <c r="E18806">
        <v>1808</v>
      </c>
    </row>
    <row r="18807" spans="1:5" hidden="1">
      <c r="A18807">
        <v>2018</v>
      </c>
      <c r="B18807" t="s">
        <v>104</v>
      </c>
      <c r="C18807" t="s">
        <v>81</v>
      </c>
      <c r="D18807" t="s">
        <v>35</v>
      </c>
      <c r="E18807">
        <v>533</v>
      </c>
    </row>
    <row r="18808" spans="1:5" hidden="1">
      <c r="A18808">
        <v>2018</v>
      </c>
      <c r="B18808" t="s">
        <v>104</v>
      </c>
      <c r="C18808" t="s">
        <v>81</v>
      </c>
      <c r="D18808" t="s">
        <v>36</v>
      </c>
      <c r="E18808">
        <v>0</v>
      </c>
    </row>
    <row r="18809" spans="1:5" hidden="1">
      <c r="A18809">
        <v>2018</v>
      </c>
      <c r="B18809" t="s">
        <v>104</v>
      </c>
      <c r="C18809" t="s">
        <v>81</v>
      </c>
      <c r="D18809" t="s">
        <v>37</v>
      </c>
      <c r="E18809">
        <v>0</v>
      </c>
    </row>
    <row r="18810" spans="1:5" hidden="1">
      <c r="A18810">
        <v>2018</v>
      </c>
      <c r="B18810" t="s">
        <v>104</v>
      </c>
      <c r="C18810" t="s">
        <v>81</v>
      </c>
      <c r="D18810" t="s">
        <v>38</v>
      </c>
      <c r="E18810">
        <v>0</v>
      </c>
    </row>
    <row r="18811" spans="1:5" hidden="1">
      <c r="A18811">
        <v>2018</v>
      </c>
      <c r="B18811" t="s">
        <v>104</v>
      </c>
      <c r="C18811" t="s">
        <v>81</v>
      </c>
      <c r="D18811" t="s">
        <v>39</v>
      </c>
      <c r="E18811">
        <v>0</v>
      </c>
    </row>
    <row r="18812" spans="1:5" hidden="1">
      <c r="A18812">
        <v>2018</v>
      </c>
      <c r="B18812" t="s">
        <v>104</v>
      </c>
      <c r="C18812" t="s">
        <v>81</v>
      </c>
      <c r="D18812" t="s">
        <v>40</v>
      </c>
      <c r="E18812">
        <v>16</v>
      </c>
    </row>
    <row r="18813" spans="1:5" hidden="1">
      <c r="A18813">
        <v>2018</v>
      </c>
      <c r="B18813" t="s">
        <v>104</v>
      </c>
      <c r="C18813" t="s">
        <v>81</v>
      </c>
      <c r="D18813" t="s">
        <v>41</v>
      </c>
      <c r="E18813">
        <v>0</v>
      </c>
    </row>
    <row r="18814" spans="1:5" hidden="1">
      <c r="A18814">
        <v>2018</v>
      </c>
      <c r="B18814" t="s">
        <v>104</v>
      </c>
      <c r="C18814" t="s">
        <v>81</v>
      </c>
      <c r="D18814" t="s">
        <v>42</v>
      </c>
      <c r="E18814">
        <v>0</v>
      </c>
    </row>
    <row r="18815" spans="1:5" hidden="1">
      <c r="A18815">
        <v>2018</v>
      </c>
      <c r="B18815" t="s">
        <v>104</v>
      </c>
      <c r="C18815" t="s">
        <v>81</v>
      </c>
      <c r="D18815" t="s">
        <v>43</v>
      </c>
      <c r="E18815">
        <v>16</v>
      </c>
    </row>
    <row r="18816" spans="1:5" hidden="1">
      <c r="A18816">
        <v>2018</v>
      </c>
      <c r="B18816" t="s">
        <v>104</v>
      </c>
      <c r="C18816" t="s">
        <v>81</v>
      </c>
      <c r="D18816" t="s">
        <v>44</v>
      </c>
      <c r="E18816">
        <v>0</v>
      </c>
    </row>
    <row r="18817" spans="1:5" hidden="1">
      <c r="A18817">
        <v>2018</v>
      </c>
      <c r="B18817" t="s">
        <v>104</v>
      </c>
      <c r="C18817" t="s">
        <v>81</v>
      </c>
      <c r="D18817" t="s">
        <v>48</v>
      </c>
      <c r="E18817">
        <v>526</v>
      </c>
    </row>
    <row r="18818" spans="1:5" hidden="1">
      <c r="A18818">
        <v>2018</v>
      </c>
      <c r="B18818" t="s">
        <v>104</v>
      </c>
      <c r="C18818" t="s">
        <v>81</v>
      </c>
      <c r="D18818" t="s">
        <v>49</v>
      </c>
      <c r="E18818">
        <v>526</v>
      </c>
    </row>
    <row r="18819" spans="1:5" hidden="1">
      <c r="A18819">
        <v>2018</v>
      </c>
      <c r="B18819" t="s">
        <v>104</v>
      </c>
      <c r="C18819" t="s">
        <v>81</v>
      </c>
      <c r="D18819" t="s">
        <v>50</v>
      </c>
      <c r="E18819">
        <v>0</v>
      </c>
    </row>
    <row r="18820" spans="1:5" hidden="1">
      <c r="A18820">
        <v>2018</v>
      </c>
      <c r="B18820" t="s">
        <v>104</v>
      </c>
      <c r="C18820" t="s">
        <v>81</v>
      </c>
      <c r="D18820" t="s">
        <v>51</v>
      </c>
      <c r="E18820">
        <v>526</v>
      </c>
    </row>
    <row r="18821" spans="1:5" hidden="1">
      <c r="A18821">
        <v>2018</v>
      </c>
      <c r="B18821" t="s">
        <v>104</v>
      </c>
      <c r="C18821" t="s">
        <v>81</v>
      </c>
      <c r="D18821" t="s">
        <v>52</v>
      </c>
      <c r="E18821">
        <v>0</v>
      </c>
    </row>
    <row r="18822" spans="1:5" hidden="1">
      <c r="A18822">
        <v>2018</v>
      </c>
      <c r="B18822" t="s">
        <v>104</v>
      </c>
      <c r="C18822" t="s">
        <v>81</v>
      </c>
      <c r="D18822" t="s">
        <v>53</v>
      </c>
      <c r="E18822">
        <v>0</v>
      </c>
    </row>
    <row r="18823" spans="1:5" hidden="1">
      <c r="A18823">
        <v>2018</v>
      </c>
      <c r="B18823" t="s">
        <v>104</v>
      </c>
      <c r="C18823" t="s">
        <v>81</v>
      </c>
      <c r="D18823" t="s">
        <v>54</v>
      </c>
      <c r="E18823">
        <v>0</v>
      </c>
    </row>
    <row r="18824" spans="1:5" hidden="1">
      <c r="A18824">
        <v>2018</v>
      </c>
      <c r="B18824" t="s">
        <v>104</v>
      </c>
      <c r="C18824" t="s">
        <v>81</v>
      </c>
      <c r="D18824" t="s">
        <v>59</v>
      </c>
      <c r="E18824">
        <v>389543</v>
      </c>
    </row>
    <row r="18825" spans="1:5" hidden="1">
      <c r="A18825">
        <v>2018</v>
      </c>
      <c r="B18825" t="s">
        <v>104</v>
      </c>
      <c r="C18825" t="s">
        <v>81</v>
      </c>
      <c r="D18825" t="s">
        <v>61</v>
      </c>
      <c r="E18825">
        <v>0</v>
      </c>
    </row>
    <row r="18826" spans="1:5" hidden="1">
      <c r="A18826">
        <v>2018</v>
      </c>
      <c r="B18826" t="s">
        <v>104</v>
      </c>
      <c r="C18826" t="s">
        <v>81</v>
      </c>
      <c r="D18826" t="s">
        <v>64</v>
      </c>
      <c r="E18826">
        <v>389543</v>
      </c>
    </row>
    <row r="18827" spans="1:5" hidden="1">
      <c r="A18827">
        <v>2018</v>
      </c>
      <c r="B18827" t="s">
        <v>104</v>
      </c>
      <c r="C18827" t="s">
        <v>81</v>
      </c>
      <c r="D18827" t="s">
        <v>67</v>
      </c>
      <c r="E18827">
        <v>5208</v>
      </c>
    </row>
    <row r="18828" spans="1:5" hidden="1">
      <c r="A18828">
        <v>2018</v>
      </c>
      <c r="B18828" t="s">
        <v>104</v>
      </c>
      <c r="C18828" t="s">
        <v>81</v>
      </c>
      <c r="D18828" t="s">
        <v>69</v>
      </c>
      <c r="E18828">
        <v>0</v>
      </c>
    </row>
    <row r="18829" spans="1:5" hidden="1">
      <c r="A18829">
        <v>2018</v>
      </c>
      <c r="B18829" t="s">
        <v>104</v>
      </c>
      <c r="C18829" t="s">
        <v>81</v>
      </c>
      <c r="D18829" t="s">
        <v>70</v>
      </c>
      <c r="E18829">
        <v>5208</v>
      </c>
    </row>
    <row r="18830" spans="1:5" hidden="1">
      <c r="A18830">
        <v>2018</v>
      </c>
      <c r="B18830" t="s">
        <v>104</v>
      </c>
      <c r="C18830" t="s">
        <v>81</v>
      </c>
      <c r="D18830" t="s">
        <v>86</v>
      </c>
      <c r="E18830">
        <v>314657</v>
      </c>
    </row>
    <row r="18831" spans="1:5" hidden="1">
      <c r="A18831">
        <v>2018</v>
      </c>
      <c r="B18831" t="s">
        <v>104</v>
      </c>
      <c r="C18831" t="s">
        <v>81</v>
      </c>
      <c r="D18831" t="s">
        <v>87</v>
      </c>
      <c r="E18831">
        <v>53206</v>
      </c>
    </row>
    <row r="18832" spans="1:5" hidden="1">
      <c r="A18832">
        <v>2018</v>
      </c>
      <c r="B18832" t="s">
        <v>104</v>
      </c>
      <c r="C18832" t="s">
        <v>81</v>
      </c>
      <c r="D18832" t="s">
        <v>88</v>
      </c>
      <c r="E18832">
        <v>1463</v>
      </c>
    </row>
    <row r="18833" spans="1:5" hidden="1">
      <c r="A18833">
        <v>2018</v>
      </c>
      <c r="B18833" t="s">
        <v>104</v>
      </c>
      <c r="C18833" t="s">
        <v>81</v>
      </c>
      <c r="D18833" t="s">
        <v>89</v>
      </c>
      <c r="E18833">
        <v>259988</v>
      </c>
    </row>
    <row r="18834" spans="1:5" hidden="1">
      <c r="A18834">
        <v>2018</v>
      </c>
      <c r="B18834" t="s">
        <v>104</v>
      </c>
      <c r="C18834" t="s">
        <v>81</v>
      </c>
      <c r="D18834" t="s">
        <v>77</v>
      </c>
      <c r="E18834">
        <v>25499</v>
      </c>
    </row>
    <row r="18835" spans="1:5" hidden="1">
      <c r="A18835">
        <v>2018</v>
      </c>
      <c r="B18835" t="s">
        <v>105</v>
      </c>
      <c r="C18835" t="s">
        <v>10</v>
      </c>
      <c r="D18835" t="s">
        <v>91</v>
      </c>
      <c r="E18835">
        <v>3865516</v>
      </c>
    </row>
    <row r="18836" spans="1:5" hidden="1">
      <c r="A18836">
        <v>2018</v>
      </c>
      <c r="B18836" t="s">
        <v>105</v>
      </c>
      <c r="C18836" t="s">
        <v>10</v>
      </c>
      <c r="D18836" t="s">
        <v>92</v>
      </c>
      <c r="E18836">
        <v>3865516</v>
      </c>
    </row>
    <row r="18837" spans="1:5" hidden="1">
      <c r="A18837">
        <v>2018</v>
      </c>
      <c r="B18837" t="s">
        <v>105</v>
      </c>
      <c r="C18837" t="s">
        <v>23</v>
      </c>
      <c r="D18837" t="s">
        <v>27</v>
      </c>
      <c r="E18837">
        <v>3918155</v>
      </c>
    </row>
    <row r="18838" spans="1:5" hidden="1">
      <c r="A18838">
        <v>2018</v>
      </c>
      <c r="B18838" t="s">
        <v>105</v>
      </c>
      <c r="C18838" t="s">
        <v>23</v>
      </c>
      <c r="D18838" t="s">
        <v>28</v>
      </c>
      <c r="E18838">
        <v>3918155</v>
      </c>
    </row>
    <row r="18839" spans="1:5" hidden="1">
      <c r="A18839">
        <v>2018</v>
      </c>
      <c r="B18839" t="s">
        <v>105</v>
      </c>
      <c r="C18839" t="s">
        <v>81</v>
      </c>
      <c r="D18839" t="s">
        <v>85</v>
      </c>
      <c r="E18839">
        <v>3865516</v>
      </c>
    </row>
    <row r="18840" spans="1:5" hidden="1">
      <c r="A18840">
        <v>2018</v>
      </c>
      <c r="B18840" t="s">
        <v>105</v>
      </c>
      <c r="C18840" t="s">
        <v>81</v>
      </c>
      <c r="D18840" t="s">
        <v>30</v>
      </c>
      <c r="E18840">
        <v>52639</v>
      </c>
    </row>
    <row r="18841" spans="1:5" hidden="1">
      <c r="A18841">
        <v>2018</v>
      </c>
      <c r="B18841" t="s">
        <v>105</v>
      </c>
      <c r="C18841" t="s">
        <v>81</v>
      </c>
      <c r="D18841" t="s">
        <v>31</v>
      </c>
      <c r="E18841">
        <v>52639</v>
      </c>
    </row>
    <row r="18842" spans="1:5" hidden="1">
      <c r="A18842">
        <v>2018</v>
      </c>
      <c r="B18842" t="s">
        <v>106</v>
      </c>
      <c r="C18842" t="s">
        <v>7</v>
      </c>
      <c r="D18842" t="s">
        <v>263</v>
      </c>
      <c r="E18842">
        <v>227501</v>
      </c>
    </row>
    <row r="18843" spans="1:5" hidden="1">
      <c r="A18843">
        <v>2018</v>
      </c>
      <c r="B18843" t="s">
        <v>106</v>
      </c>
      <c r="C18843" t="s">
        <v>10</v>
      </c>
      <c r="D18843" t="s">
        <v>11</v>
      </c>
      <c r="E18843">
        <v>-400702</v>
      </c>
    </row>
    <row r="18844" spans="1:5" hidden="1">
      <c r="A18844">
        <v>2018</v>
      </c>
      <c r="B18844" t="s">
        <v>106</v>
      </c>
      <c r="C18844" t="s">
        <v>10</v>
      </c>
      <c r="D18844" t="s">
        <v>107</v>
      </c>
      <c r="E18844">
        <v>139207</v>
      </c>
    </row>
    <row r="18845" spans="1:5" hidden="1">
      <c r="A18845">
        <v>2018</v>
      </c>
      <c r="B18845" t="s">
        <v>106</v>
      </c>
      <c r="C18845" t="s">
        <v>10</v>
      </c>
      <c r="D18845" t="s">
        <v>108</v>
      </c>
      <c r="E18845">
        <v>110706</v>
      </c>
    </row>
    <row r="18846" spans="1:5" hidden="1">
      <c r="A18846">
        <v>2018</v>
      </c>
      <c r="B18846" t="s">
        <v>106</v>
      </c>
      <c r="C18846" t="s">
        <v>10</v>
      </c>
      <c r="D18846" t="s">
        <v>22</v>
      </c>
      <c r="E18846">
        <v>-399499</v>
      </c>
    </row>
    <row r="18847" spans="1:5" hidden="1">
      <c r="A18847">
        <v>2018</v>
      </c>
      <c r="B18847" t="s">
        <v>106</v>
      </c>
      <c r="C18847" t="s">
        <v>23</v>
      </c>
      <c r="D18847" t="s">
        <v>24</v>
      </c>
      <c r="E18847">
        <v>553985</v>
      </c>
    </row>
    <row r="18848" spans="1:5" hidden="1">
      <c r="A18848">
        <v>2018</v>
      </c>
      <c r="B18848" t="s">
        <v>106</v>
      </c>
      <c r="C18848" t="s">
        <v>23</v>
      </c>
      <c r="D18848" t="s">
        <v>25</v>
      </c>
      <c r="E18848">
        <v>553985</v>
      </c>
    </row>
    <row r="18849" spans="1:5" hidden="1">
      <c r="A18849">
        <v>2018</v>
      </c>
      <c r="B18849" t="s">
        <v>106</v>
      </c>
      <c r="C18849" t="s">
        <v>23</v>
      </c>
      <c r="D18849" t="s">
        <v>26</v>
      </c>
      <c r="E18849">
        <v>0</v>
      </c>
    </row>
    <row r="18850" spans="1:5" hidden="1">
      <c r="A18850">
        <v>2018</v>
      </c>
      <c r="B18850" t="s">
        <v>106</v>
      </c>
      <c r="C18850" t="s">
        <v>23</v>
      </c>
      <c r="D18850" t="s">
        <v>30</v>
      </c>
      <c r="E18850">
        <v>443942</v>
      </c>
    </row>
    <row r="18851" spans="1:5" hidden="1">
      <c r="A18851">
        <v>2018</v>
      </c>
      <c r="B18851" t="s">
        <v>106</v>
      </c>
      <c r="C18851" t="s">
        <v>23</v>
      </c>
      <c r="D18851" t="s">
        <v>31</v>
      </c>
      <c r="E18851">
        <v>0</v>
      </c>
    </row>
    <row r="18852" spans="1:5" hidden="1">
      <c r="A18852">
        <v>2018</v>
      </c>
      <c r="B18852" t="s">
        <v>106</v>
      </c>
      <c r="C18852" t="s">
        <v>23</v>
      </c>
      <c r="D18852" t="s">
        <v>32</v>
      </c>
      <c r="E18852">
        <v>443942</v>
      </c>
    </row>
    <row r="18853" spans="1:5" hidden="1">
      <c r="A18853">
        <v>2018</v>
      </c>
      <c r="B18853" t="s">
        <v>106</v>
      </c>
      <c r="C18853" t="s">
        <v>23</v>
      </c>
      <c r="D18853" t="s">
        <v>33</v>
      </c>
      <c r="E18853">
        <v>503090</v>
      </c>
    </row>
    <row r="18854" spans="1:5" hidden="1">
      <c r="A18854">
        <v>2018</v>
      </c>
      <c r="B18854" t="s">
        <v>106</v>
      </c>
      <c r="C18854" t="s">
        <v>23</v>
      </c>
      <c r="D18854" t="s">
        <v>34</v>
      </c>
      <c r="E18854">
        <v>343516</v>
      </c>
    </row>
    <row r="18855" spans="1:5" hidden="1">
      <c r="A18855">
        <v>2018</v>
      </c>
      <c r="B18855" t="s">
        <v>106</v>
      </c>
      <c r="C18855" t="s">
        <v>23</v>
      </c>
      <c r="D18855" t="s">
        <v>35</v>
      </c>
      <c r="E18855">
        <v>390344</v>
      </c>
    </row>
    <row r="18856" spans="1:5" hidden="1">
      <c r="A18856">
        <v>2018</v>
      </c>
      <c r="B18856" t="s">
        <v>106</v>
      </c>
      <c r="C18856" t="s">
        <v>23</v>
      </c>
      <c r="D18856" t="s">
        <v>36</v>
      </c>
      <c r="E18856">
        <v>132917</v>
      </c>
    </row>
    <row r="18857" spans="1:5" hidden="1">
      <c r="A18857">
        <v>2018</v>
      </c>
      <c r="B18857" t="s">
        <v>106</v>
      </c>
      <c r="C18857" t="s">
        <v>23</v>
      </c>
      <c r="D18857" t="s">
        <v>37</v>
      </c>
      <c r="E18857">
        <v>132917</v>
      </c>
    </row>
    <row r="18858" spans="1:5" hidden="1">
      <c r="A18858">
        <v>2018</v>
      </c>
      <c r="B18858" t="s">
        <v>106</v>
      </c>
      <c r="C18858" t="s">
        <v>23</v>
      </c>
      <c r="D18858" t="s">
        <v>38</v>
      </c>
      <c r="E18858">
        <v>0</v>
      </c>
    </row>
    <row r="18859" spans="1:5" hidden="1">
      <c r="A18859">
        <v>2018</v>
      </c>
      <c r="B18859" t="s">
        <v>106</v>
      </c>
      <c r="C18859" t="s">
        <v>23</v>
      </c>
      <c r="D18859" t="s">
        <v>39</v>
      </c>
      <c r="E18859">
        <v>9222</v>
      </c>
    </row>
    <row r="18860" spans="1:5" hidden="1">
      <c r="A18860">
        <v>2018</v>
      </c>
      <c r="B18860" t="s">
        <v>106</v>
      </c>
      <c r="C18860" t="s">
        <v>23</v>
      </c>
      <c r="D18860" t="s">
        <v>40</v>
      </c>
      <c r="E18860">
        <v>17435</v>
      </c>
    </row>
    <row r="18861" spans="1:5" hidden="1">
      <c r="A18861">
        <v>2018</v>
      </c>
      <c r="B18861" t="s">
        <v>106</v>
      </c>
      <c r="C18861" t="s">
        <v>23</v>
      </c>
      <c r="D18861" t="s">
        <v>41</v>
      </c>
      <c r="E18861">
        <v>0</v>
      </c>
    </row>
    <row r="18862" spans="1:5" hidden="1">
      <c r="A18862">
        <v>2018</v>
      </c>
      <c r="B18862" t="s">
        <v>106</v>
      </c>
      <c r="C18862" t="s">
        <v>23</v>
      </c>
      <c r="D18862" t="s">
        <v>42</v>
      </c>
      <c r="E18862">
        <v>0</v>
      </c>
    </row>
    <row r="18863" spans="1:5" hidden="1">
      <c r="A18863">
        <v>2018</v>
      </c>
      <c r="B18863" t="s">
        <v>106</v>
      </c>
      <c r="C18863" t="s">
        <v>23</v>
      </c>
      <c r="D18863" t="s">
        <v>43</v>
      </c>
      <c r="E18863">
        <v>17435</v>
      </c>
    </row>
    <row r="18864" spans="1:5" hidden="1">
      <c r="A18864">
        <v>2018</v>
      </c>
      <c r="B18864" t="s">
        <v>106</v>
      </c>
      <c r="C18864" t="s">
        <v>23</v>
      </c>
      <c r="D18864" t="s">
        <v>44</v>
      </c>
      <c r="E18864">
        <v>0</v>
      </c>
    </row>
    <row r="18865" spans="1:5" hidden="1">
      <c r="A18865">
        <v>2018</v>
      </c>
      <c r="B18865" t="s">
        <v>106</v>
      </c>
      <c r="C18865" t="s">
        <v>23</v>
      </c>
      <c r="D18865" t="s">
        <v>45</v>
      </c>
      <c r="E18865">
        <v>13152</v>
      </c>
    </row>
    <row r="18866" spans="1:5" hidden="1">
      <c r="A18866">
        <v>2018</v>
      </c>
      <c r="B18866" t="s">
        <v>106</v>
      </c>
      <c r="C18866" t="s">
        <v>23</v>
      </c>
      <c r="D18866" t="s">
        <v>46</v>
      </c>
      <c r="E18866">
        <v>13152</v>
      </c>
    </row>
    <row r="18867" spans="1:5" hidden="1">
      <c r="A18867">
        <v>2018</v>
      </c>
      <c r="B18867" t="s">
        <v>106</v>
      </c>
      <c r="C18867" t="s">
        <v>23</v>
      </c>
      <c r="D18867" t="s">
        <v>47</v>
      </c>
      <c r="E18867">
        <v>0</v>
      </c>
    </row>
    <row r="18868" spans="1:5" hidden="1">
      <c r="A18868">
        <v>2018</v>
      </c>
      <c r="B18868" t="s">
        <v>106</v>
      </c>
      <c r="C18868" t="s">
        <v>23</v>
      </c>
      <c r="D18868" t="s">
        <v>48</v>
      </c>
      <c r="E18868">
        <v>101848</v>
      </c>
    </row>
    <row r="18869" spans="1:5" hidden="1">
      <c r="A18869">
        <v>2018</v>
      </c>
      <c r="B18869" t="s">
        <v>106</v>
      </c>
      <c r="C18869" t="s">
        <v>23</v>
      </c>
      <c r="D18869" t="s">
        <v>49</v>
      </c>
      <c r="E18869">
        <v>11929</v>
      </c>
    </row>
    <row r="18870" spans="1:5" hidden="1">
      <c r="A18870">
        <v>2018</v>
      </c>
      <c r="B18870" t="s">
        <v>106</v>
      </c>
      <c r="C18870" t="s">
        <v>23</v>
      </c>
      <c r="D18870" t="s">
        <v>50</v>
      </c>
      <c r="E18870">
        <v>11929</v>
      </c>
    </row>
    <row r="18871" spans="1:5" hidden="1">
      <c r="A18871">
        <v>2018</v>
      </c>
      <c r="B18871" t="s">
        <v>106</v>
      </c>
      <c r="C18871" t="s">
        <v>23</v>
      </c>
      <c r="D18871" t="s">
        <v>51</v>
      </c>
      <c r="E18871">
        <v>0</v>
      </c>
    </row>
    <row r="18872" spans="1:5" hidden="1">
      <c r="A18872">
        <v>2018</v>
      </c>
      <c r="B18872" t="s">
        <v>106</v>
      </c>
      <c r="C18872" t="s">
        <v>23</v>
      </c>
      <c r="D18872" t="s">
        <v>52</v>
      </c>
      <c r="E18872">
        <v>0</v>
      </c>
    </row>
    <row r="18873" spans="1:5" hidden="1">
      <c r="A18873">
        <v>2018</v>
      </c>
      <c r="B18873" t="s">
        <v>106</v>
      </c>
      <c r="C18873" t="s">
        <v>23</v>
      </c>
      <c r="D18873" t="s">
        <v>53</v>
      </c>
      <c r="E18873">
        <v>0</v>
      </c>
    </row>
    <row r="18874" spans="1:5" hidden="1">
      <c r="A18874">
        <v>2018</v>
      </c>
      <c r="B18874" t="s">
        <v>106</v>
      </c>
      <c r="C18874" t="s">
        <v>23</v>
      </c>
      <c r="D18874" t="s">
        <v>54</v>
      </c>
      <c r="E18874">
        <v>0</v>
      </c>
    </row>
    <row r="18875" spans="1:5" hidden="1">
      <c r="A18875">
        <v>2018</v>
      </c>
      <c r="B18875" t="s">
        <v>106</v>
      </c>
      <c r="C18875" t="s">
        <v>23</v>
      </c>
      <c r="D18875" t="s">
        <v>55</v>
      </c>
      <c r="E18875">
        <v>89920</v>
      </c>
    </row>
    <row r="18876" spans="1:5" hidden="1">
      <c r="A18876">
        <v>2018</v>
      </c>
      <c r="B18876" t="s">
        <v>106</v>
      </c>
      <c r="C18876" t="s">
        <v>23</v>
      </c>
      <c r="D18876" t="s">
        <v>59</v>
      </c>
      <c r="E18876">
        <v>972907</v>
      </c>
    </row>
    <row r="18877" spans="1:5" hidden="1">
      <c r="A18877">
        <v>2018</v>
      </c>
      <c r="B18877" t="s">
        <v>106</v>
      </c>
      <c r="C18877" t="s">
        <v>23</v>
      </c>
      <c r="D18877" t="s">
        <v>60</v>
      </c>
      <c r="E18877">
        <v>1295</v>
      </c>
    </row>
    <row r="18878" spans="1:5" hidden="1">
      <c r="A18878">
        <v>2018</v>
      </c>
      <c r="B18878" t="s">
        <v>106</v>
      </c>
      <c r="C18878" t="s">
        <v>23</v>
      </c>
      <c r="D18878" t="s">
        <v>61</v>
      </c>
      <c r="E18878">
        <v>67106</v>
      </c>
    </row>
    <row r="18879" spans="1:5" hidden="1">
      <c r="A18879">
        <v>2018</v>
      </c>
      <c r="B18879" t="s">
        <v>106</v>
      </c>
      <c r="C18879" t="s">
        <v>23</v>
      </c>
      <c r="D18879" t="s">
        <v>62</v>
      </c>
      <c r="E18879">
        <v>201647</v>
      </c>
    </row>
    <row r="18880" spans="1:5" hidden="1">
      <c r="A18880">
        <v>2018</v>
      </c>
      <c r="B18880" t="s">
        <v>106</v>
      </c>
      <c r="C18880" t="s">
        <v>23</v>
      </c>
      <c r="D18880" t="s">
        <v>64</v>
      </c>
      <c r="E18880">
        <v>702859</v>
      </c>
    </row>
    <row r="18881" spans="1:5" hidden="1">
      <c r="A18881">
        <v>2018</v>
      </c>
      <c r="B18881" t="s">
        <v>106</v>
      </c>
      <c r="C18881" t="s">
        <v>23</v>
      </c>
      <c r="D18881" t="s">
        <v>66</v>
      </c>
      <c r="E18881">
        <v>0</v>
      </c>
    </row>
    <row r="18882" spans="1:5" hidden="1">
      <c r="A18882">
        <v>2018</v>
      </c>
      <c r="B18882" t="s">
        <v>106</v>
      </c>
      <c r="C18882" t="s">
        <v>23</v>
      </c>
      <c r="D18882" t="s">
        <v>67</v>
      </c>
      <c r="E18882">
        <v>519083</v>
      </c>
    </row>
    <row r="18883" spans="1:5" hidden="1">
      <c r="A18883">
        <v>2018</v>
      </c>
      <c r="B18883" t="s">
        <v>106</v>
      </c>
      <c r="C18883" t="s">
        <v>23</v>
      </c>
      <c r="D18883" t="s">
        <v>68</v>
      </c>
      <c r="E18883">
        <v>0</v>
      </c>
    </row>
    <row r="18884" spans="1:5" hidden="1">
      <c r="A18884">
        <v>2018</v>
      </c>
      <c r="B18884" t="s">
        <v>106</v>
      </c>
      <c r="C18884" t="s">
        <v>23</v>
      </c>
      <c r="D18884" t="s">
        <v>69</v>
      </c>
      <c r="E18884">
        <v>513906</v>
      </c>
    </row>
    <row r="18885" spans="1:5" hidden="1">
      <c r="A18885">
        <v>2018</v>
      </c>
      <c r="B18885" t="s">
        <v>106</v>
      </c>
      <c r="C18885" t="s">
        <v>23</v>
      </c>
      <c r="D18885" t="s">
        <v>70</v>
      </c>
      <c r="E18885">
        <v>5177</v>
      </c>
    </row>
    <row r="18886" spans="1:5" hidden="1">
      <c r="A18886">
        <v>2018</v>
      </c>
      <c r="B18886" t="s">
        <v>106</v>
      </c>
      <c r="C18886" t="s">
        <v>23</v>
      </c>
      <c r="D18886" t="s">
        <v>71</v>
      </c>
      <c r="E18886">
        <v>-1203</v>
      </c>
    </row>
    <row r="18887" spans="1:5" hidden="1">
      <c r="A18887">
        <v>2018</v>
      </c>
      <c r="B18887" t="s">
        <v>106</v>
      </c>
      <c r="C18887" t="s">
        <v>23</v>
      </c>
      <c r="D18887" t="s">
        <v>109</v>
      </c>
      <c r="E18887">
        <v>17981553</v>
      </c>
    </row>
    <row r="18888" spans="1:5" hidden="1">
      <c r="A18888">
        <v>2018</v>
      </c>
      <c r="B18888" t="s">
        <v>106</v>
      </c>
      <c r="C18888" t="s">
        <v>23</v>
      </c>
      <c r="D18888" t="s">
        <v>110</v>
      </c>
      <c r="E18888">
        <v>12561733</v>
      </c>
    </row>
    <row r="18889" spans="1:5" hidden="1">
      <c r="A18889">
        <v>2018</v>
      </c>
      <c r="B18889" t="s">
        <v>106</v>
      </c>
      <c r="C18889" t="s">
        <v>23</v>
      </c>
      <c r="D18889" t="s">
        <v>111</v>
      </c>
      <c r="E18889">
        <v>5419820</v>
      </c>
    </row>
    <row r="18890" spans="1:5" hidden="1">
      <c r="A18890">
        <v>2018</v>
      </c>
      <c r="B18890" t="s">
        <v>106</v>
      </c>
      <c r="C18890" t="s">
        <v>23</v>
      </c>
      <c r="D18890" t="s">
        <v>112</v>
      </c>
      <c r="E18890">
        <v>54555</v>
      </c>
    </row>
    <row r="18891" spans="1:5" hidden="1">
      <c r="A18891">
        <v>2018</v>
      </c>
      <c r="B18891" t="s">
        <v>106</v>
      </c>
      <c r="C18891" t="s">
        <v>81</v>
      </c>
      <c r="D18891" t="s">
        <v>24</v>
      </c>
      <c r="E18891">
        <v>66922</v>
      </c>
    </row>
    <row r="18892" spans="1:5" hidden="1">
      <c r="A18892">
        <v>2018</v>
      </c>
      <c r="B18892" t="s">
        <v>106</v>
      </c>
      <c r="C18892" t="s">
        <v>81</v>
      </c>
      <c r="D18892" t="s">
        <v>25</v>
      </c>
      <c r="E18892">
        <v>54994</v>
      </c>
    </row>
    <row r="18893" spans="1:5" hidden="1">
      <c r="A18893">
        <v>2018</v>
      </c>
      <c r="B18893" t="s">
        <v>106</v>
      </c>
      <c r="C18893" t="s">
        <v>81</v>
      </c>
      <c r="D18893" t="s">
        <v>26</v>
      </c>
      <c r="E18893">
        <v>11929</v>
      </c>
    </row>
    <row r="18894" spans="1:5" hidden="1">
      <c r="A18894">
        <v>2018</v>
      </c>
      <c r="B18894" t="s">
        <v>106</v>
      </c>
      <c r="C18894" t="s">
        <v>81</v>
      </c>
      <c r="D18894" t="s">
        <v>27</v>
      </c>
      <c r="E18894">
        <v>49347</v>
      </c>
    </row>
    <row r="18895" spans="1:5" hidden="1">
      <c r="A18895">
        <v>2018</v>
      </c>
      <c r="B18895" t="s">
        <v>106</v>
      </c>
      <c r="C18895" t="s">
        <v>81</v>
      </c>
      <c r="D18895" t="s">
        <v>28</v>
      </c>
      <c r="E18895">
        <v>53249</v>
      </c>
    </row>
    <row r="18896" spans="1:5" hidden="1">
      <c r="A18896">
        <v>2018</v>
      </c>
      <c r="B18896" t="s">
        <v>106</v>
      </c>
      <c r="C18896" t="s">
        <v>81</v>
      </c>
      <c r="D18896" t="s">
        <v>82</v>
      </c>
      <c r="E18896">
        <v>0</v>
      </c>
    </row>
    <row r="18897" spans="1:5" hidden="1">
      <c r="A18897">
        <v>2018</v>
      </c>
      <c r="B18897" t="s">
        <v>106</v>
      </c>
      <c r="C18897" t="s">
        <v>81</v>
      </c>
      <c r="D18897" t="s">
        <v>83</v>
      </c>
      <c r="E18897">
        <v>53249</v>
      </c>
    </row>
    <row r="18898" spans="1:5" hidden="1">
      <c r="A18898">
        <v>2018</v>
      </c>
      <c r="B18898" t="s">
        <v>106</v>
      </c>
      <c r="C18898" t="s">
        <v>81</v>
      </c>
      <c r="D18898" t="s">
        <v>84</v>
      </c>
      <c r="E18898">
        <v>0</v>
      </c>
    </row>
    <row r="18899" spans="1:5" hidden="1">
      <c r="A18899">
        <v>2018</v>
      </c>
      <c r="B18899" t="s">
        <v>106</v>
      </c>
      <c r="C18899" t="s">
        <v>81</v>
      </c>
      <c r="D18899" t="s">
        <v>29</v>
      </c>
      <c r="E18899">
        <v>-3902</v>
      </c>
    </row>
    <row r="18900" spans="1:5" hidden="1">
      <c r="A18900">
        <v>2018</v>
      </c>
      <c r="B18900" t="s">
        <v>106</v>
      </c>
      <c r="C18900" t="s">
        <v>81</v>
      </c>
      <c r="D18900" t="s">
        <v>33</v>
      </c>
      <c r="E18900">
        <v>1849497</v>
      </c>
    </row>
    <row r="18901" spans="1:5" hidden="1">
      <c r="A18901">
        <v>2018</v>
      </c>
      <c r="B18901" t="s">
        <v>106</v>
      </c>
      <c r="C18901" t="s">
        <v>81</v>
      </c>
      <c r="D18901" t="s">
        <v>34</v>
      </c>
      <c r="E18901">
        <v>296412</v>
      </c>
    </row>
    <row r="18902" spans="1:5" hidden="1">
      <c r="A18902">
        <v>2018</v>
      </c>
      <c r="B18902" t="s">
        <v>106</v>
      </c>
      <c r="C18902" t="s">
        <v>81</v>
      </c>
      <c r="D18902" t="s">
        <v>35</v>
      </c>
      <c r="E18902">
        <v>363668</v>
      </c>
    </row>
    <row r="18903" spans="1:5" hidden="1">
      <c r="A18903">
        <v>2018</v>
      </c>
      <c r="B18903" t="s">
        <v>106</v>
      </c>
      <c r="C18903" t="s">
        <v>81</v>
      </c>
      <c r="D18903" t="s">
        <v>36</v>
      </c>
      <c r="E18903">
        <v>1210977</v>
      </c>
    </row>
    <row r="18904" spans="1:5" hidden="1">
      <c r="A18904">
        <v>2018</v>
      </c>
      <c r="B18904" t="s">
        <v>106</v>
      </c>
      <c r="C18904" t="s">
        <v>81</v>
      </c>
      <c r="D18904" t="s">
        <v>37</v>
      </c>
      <c r="E18904">
        <v>1210977</v>
      </c>
    </row>
    <row r="18905" spans="1:5" hidden="1">
      <c r="A18905">
        <v>2018</v>
      </c>
      <c r="B18905" t="s">
        <v>106</v>
      </c>
      <c r="C18905" t="s">
        <v>81</v>
      </c>
      <c r="D18905" t="s">
        <v>38</v>
      </c>
      <c r="E18905">
        <v>0</v>
      </c>
    </row>
    <row r="18906" spans="1:5" hidden="1">
      <c r="A18906">
        <v>2018</v>
      </c>
      <c r="B18906" t="s">
        <v>106</v>
      </c>
      <c r="C18906" t="s">
        <v>81</v>
      </c>
      <c r="D18906" t="s">
        <v>39</v>
      </c>
      <c r="E18906">
        <v>342099</v>
      </c>
    </row>
    <row r="18907" spans="1:5" hidden="1">
      <c r="A18907">
        <v>2018</v>
      </c>
      <c r="B18907" t="s">
        <v>106</v>
      </c>
      <c r="C18907" t="s">
        <v>81</v>
      </c>
      <c r="D18907" t="s">
        <v>40</v>
      </c>
      <c r="E18907">
        <v>10</v>
      </c>
    </row>
    <row r="18908" spans="1:5" hidden="1">
      <c r="A18908">
        <v>2018</v>
      </c>
      <c r="B18908" t="s">
        <v>106</v>
      </c>
      <c r="C18908" t="s">
        <v>81</v>
      </c>
      <c r="D18908" t="s">
        <v>41</v>
      </c>
      <c r="E18908">
        <v>0</v>
      </c>
    </row>
    <row r="18909" spans="1:5" hidden="1">
      <c r="A18909">
        <v>2018</v>
      </c>
      <c r="B18909" t="s">
        <v>106</v>
      </c>
      <c r="C18909" t="s">
        <v>81</v>
      </c>
      <c r="D18909" t="s">
        <v>42</v>
      </c>
      <c r="E18909">
        <v>0</v>
      </c>
    </row>
    <row r="18910" spans="1:5" hidden="1">
      <c r="A18910">
        <v>2018</v>
      </c>
      <c r="B18910" t="s">
        <v>106</v>
      </c>
      <c r="C18910" t="s">
        <v>81</v>
      </c>
      <c r="D18910" t="s">
        <v>43</v>
      </c>
      <c r="E18910">
        <v>10</v>
      </c>
    </row>
    <row r="18911" spans="1:5" hidden="1">
      <c r="A18911">
        <v>2018</v>
      </c>
      <c r="B18911" t="s">
        <v>106</v>
      </c>
      <c r="C18911" t="s">
        <v>81</v>
      </c>
      <c r="D18911" t="s">
        <v>44</v>
      </c>
      <c r="E18911">
        <v>0</v>
      </c>
    </row>
    <row r="18912" spans="1:5" hidden="1">
      <c r="A18912">
        <v>2018</v>
      </c>
      <c r="B18912" t="s">
        <v>106</v>
      </c>
      <c r="C18912" t="s">
        <v>81</v>
      </c>
      <c r="D18912" t="s">
        <v>45</v>
      </c>
      <c r="E18912">
        <v>707</v>
      </c>
    </row>
    <row r="18913" spans="1:5" hidden="1">
      <c r="A18913">
        <v>2018</v>
      </c>
      <c r="B18913" t="s">
        <v>106</v>
      </c>
      <c r="C18913" t="s">
        <v>81</v>
      </c>
      <c r="D18913" t="s">
        <v>46</v>
      </c>
      <c r="E18913">
        <v>0</v>
      </c>
    </row>
    <row r="18914" spans="1:5" hidden="1">
      <c r="A18914">
        <v>2018</v>
      </c>
      <c r="B18914" t="s">
        <v>106</v>
      </c>
      <c r="C18914" t="s">
        <v>81</v>
      </c>
      <c r="D18914" t="s">
        <v>47</v>
      </c>
      <c r="E18914">
        <v>707</v>
      </c>
    </row>
    <row r="18915" spans="1:5" hidden="1">
      <c r="A18915">
        <v>2018</v>
      </c>
      <c r="B18915" t="s">
        <v>106</v>
      </c>
      <c r="C18915" t="s">
        <v>81</v>
      </c>
      <c r="D18915" t="s">
        <v>48</v>
      </c>
      <c r="E18915">
        <v>28980</v>
      </c>
    </row>
    <row r="18916" spans="1:5" hidden="1">
      <c r="A18916">
        <v>2018</v>
      </c>
      <c r="B18916" t="s">
        <v>106</v>
      </c>
      <c r="C18916" t="s">
        <v>81</v>
      </c>
      <c r="D18916" t="s">
        <v>49</v>
      </c>
      <c r="E18916">
        <v>2004</v>
      </c>
    </row>
    <row r="18917" spans="1:5" hidden="1">
      <c r="A18917">
        <v>2018</v>
      </c>
      <c r="B18917" t="s">
        <v>106</v>
      </c>
      <c r="C18917" t="s">
        <v>81</v>
      </c>
      <c r="D18917" t="s">
        <v>50</v>
      </c>
      <c r="E18917">
        <v>0</v>
      </c>
    </row>
    <row r="18918" spans="1:5" hidden="1">
      <c r="A18918">
        <v>2018</v>
      </c>
      <c r="B18918" t="s">
        <v>106</v>
      </c>
      <c r="C18918" t="s">
        <v>81</v>
      </c>
      <c r="D18918" t="s">
        <v>51</v>
      </c>
      <c r="E18918">
        <v>0</v>
      </c>
    </row>
    <row r="18919" spans="1:5" hidden="1">
      <c r="A18919">
        <v>2018</v>
      </c>
      <c r="B18919" t="s">
        <v>106</v>
      </c>
      <c r="C18919" t="s">
        <v>81</v>
      </c>
      <c r="D18919" t="s">
        <v>52</v>
      </c>
      <c r="E18919">
        <v>2004</v>
      </c>
    </row>
    <row r="18920" spans="1:5" hidden="1">
      <c r="A18920">
        <v>2018</v>
      </c>
      <c r="B18920" t="s">
        <v>106</v>
      </c>
      <c r="C18920" t="s">
        <v>81</v>
      </c>
      <c r="D18920" t="s">
        <v>53</v>
      </c>
      <c r="E18920">
        <v>0</v>
      </c>
    </row>
    <row r="18921" spans="1:5" hidden="1">
      <c r="A18921">
        <v>2018</v>
      </c>
      <c r="B18921" t="s">
        <v>106</v>
      </c>
      <c r="C18921" t="s">
        <v>81</v>
      </c>
      <c r="D18921" t="s">
        <v>54</v>
      </c>
      <c r="E18921">
        <v>0</v>
      </c>
    </row>
    <row r="18922" spans="1:5" hidden="1">
      <c r="A18922">
        <v>2018</v>
      </c>
      <c r="B18922" t="s">
        <v>106</v>
      </c>
      <c r="C18922" t="s">
        <v>81</v>
      </c>
      <c r="D18922" t="s">
        <v>55</v>
      </c>
      <c r="E18922">
        <v>26975</v>
      </c>
    </row>
    <row r="18923" spans="1:5" hidden="1">
      <c r="A18923">
        <v>2018</v>
      </c>
      <c r="B18923" t="s">
        <v>106</v>
      </c>
      <c r="C18923" t="s">
        <v>81</v>
      </c>
      <c r="D18923" t="s">
        <v>59</v>
      </c>
      <c r="E18923">
        <v>564969</v>
      </c>
    </row>
    <row r="18924" spans="1:5" hidden="1">
      <c r="A18924">
        <v>2018</v>
      </c>
      <c r="B18924" t="s">
        <v>106</v>
      </c>
      <c r="C18924" t="s">
        <v>81</v>
      </c>
      <c r="D18924" t="s">
        <v>60</v>
      </c>
      <c r="E18924">
        <v>27316</v>
      </c>
    </row>
    <row r="18925" spans="1:5" hidden="1">
      <c r="A18925">
        <v>2018</v>
      </c>
      <c r="B18925" t="s">
        <v>106</v>
      </c>
      <c r="C18925" t="s">
        <v>81</v>
      </c>
      <c r="D18925" t="s">
        <v>61</v>
      </c>
      <c r="E18925">
        <v>2082</v>
      </c>
    </row>
    <row r="18926" spans="1:5" hidden="1">
      <c r="A18926">
        <v>2018</v>
      </c>
      <c r="B18926" t="s">
        <v>106</v>
      </c>
      <c r="C18926" t="s">
        <v>81</v>
      </c>
      <c r="D18926" t="s">
        <v>62</v>
      </c>
      <c r="E18926">
        <v>48287</v>
      </c>
    </row>
    <row r="18927" spans="1:5" hidden="1">
      <c r="A18927">
        <v>2018</v>
      </c>
      <c r="B18927" t="s">
        <v>106</v>
      </c>
      <c r="C18927" t="s">
        <v>81</v>
      </c>
      <c r="D18927" t="s">
        <v>64</v>
      </c>
      <c r="E18927">
        <v>253243</v>
      </c>
    </row>
    <row r="18928" spans="1:5" hidden="1">
      <c r="A18928">
        <v>2018</v>
      </c>
      <c r="B18928" t="s">
        <v>106</v>
      </c>
      <c r="C18928" t="s">
        <v>81</v>
      </c>
      <c r="D18928" t="s">
        <v>65</v>
      </c>
      <c r="E18928">
        <v>234042</v>
      </c>
    </row>
    <row r="18929" spans="1:5" hidden="1">
      <c r="A18929">
        <v>2018</v>
      </c>
      <c r="B18929" t="s">
        <v>106</v>
      </c>
      <c r="C18929" t="s">
        <v>81</v>
      </c>
      <c r="D18929" t="s">
        <v>66</v>
      </c>
      <c r="E18929">
        <v>0</v>
      </c>
    </row>
    <row r="18930" spans="1:5" hidden="1">
      <c r="A18930">
        <v>2018</v>
      </c>
      <c r="B18930" t="s">
        <v>106</v>
      </c>
      <c r="C18930" t="s">
        <v>81</v>
      </c>
      <c r="D18930" t="s">
        <v>67</v>
      </c>
      <c r="E18930">
        <v>7675</v>
      </c>
    </row>
    <row r="18931" spans="1:5" hidden="1">
      <c r="A18931">
        <v>2018</v>
      </c>
      <c r="B18931" t="s">
        <v>106</v>
      </c>
      <c r="C18931" t="s">
        <v>81</v>
      </c>
      <c r="D18931" t="s">
        <v>68</v>
      </c>
      <c r="E18931">
        <v>0</v>
      </c>
    </row>
    <row r="18932" spans="1:5" hidden="1">
      <c r="A18932">
        <v>2018</v>
      </c>
      <c r="B18932" t="s">
        <v>106</v>
      </c>
      <c r="C18932" t="s">
        <v>81</v>
      </c>
      <c r="D18932" t="s">
        <v>69</v>
      </c>
      <c r="E18932">
        <v>0</v>
      </c>
    </row>
    <row r="18933" spans="1:5" hidden="1">
      <c r="A18933">
        <v>2018</v>
      </c>
      <c r="B18933" t="s">
        <v>106</v>
      </c>
      <c r="C18933" t="s">
        <v>81</v>
      </c>
      <c r="D18933" t="s">
        <v>70</v>
      </c>
      <c r="E18933">
        <v>7675</v>
      </c>
    </row>
    <row r="18934" spans="1:5" hidden="1">
      <c r="A18934">
        <v>2018</v>
      </c>
      <c r="B18934" t="s">
        <v>106</v>
      </c>
      <c r="C18934" t="s">
        <v>81</v>
      </c>
      <c r="D18934" t="s">
        <v>113</v>
      </c>
      <c r="E18934">
        <v>18120760</v>
      </c>
    </row>
    <row r="18935" spans="1:5" hidden="1">
      <c r="A18935">
        <v>2018</v>
      </c>
      <c r="B18935" t="s">
        <v>106</v>
      </c>
      <c r="C18935" t="s">
        <v>81</v>
      </c>
      <c r="D18935" t="s">
        <v>114</v>
      </c>
      <c r="E18935">
        <v>15098005</v>
      </c>
    </row>
    <row r="18936" spans="1:5" hidden="1">
      <c r="A18936">
        <v>2018</v>
      </c>
      <c r="B18936" t="s">
        <v>106</v>
      </c>
      <c r="C18936" t="s">
        <v>81</v>
      </c>
      <c r="D18936" t="s">
        <v>115</v>
      </c>
      <c r="E18936">
        <v>3022755</v>
      </c>
    </row>
    <row r="18937" spans="1:5" hidden="1">
      <c r="A18937">
        <v>2018</v>
      </c>
      <c r="B18937" t="s">
        <v>106</v>
      </c>
      <c r="C18937" t="s">
        <v>81</v>
      </c>
      <c r="D18937" t="s">
        <v>116</v>
      </c>
      <c r="E18937">
        <v>74984</v>
      </c>
    </row>
    <row r="18938" spans="1:5" hidden="1">
      <c r="A18938">
        <v>2019</v>
      </c>
      <c r="B18938" t="s">
        <v>6</v>
      </c>
      <c r="C18938" t="s">
        <v>7</v>
      </c>
      <c r="D18938" t="s">
        <v>263</v>
      </c>
      <c r="E18938">
        <v>-16790</v>
      </c>
    </row>
    <row r="18939" spans="1:5" hidden="1">
      <c r="A18939">
        <v>2019</v>
      </c>
      <c r="B18939" t="s">
        <v>6</v>
      </c>
      <c r="C18939" t="s">
        <v>7</v>
      </c>
      <c r="D18939" t="s">
        <v>8</v>
      </c>
      <c r="E18939">
        <v>922191</v>
      </c>
    </row>
    <row r="18940" spans="1:5" hidden="1">
      <c r="A18940">
        <v>2019</v>
      </c>
      <c r="B18940" t="s">
        <v>6</v>
      </c>
      <c r="C18940" t="s">
        <v>7</v>
      </c>
      <c r="D18940" t="s">
        <v>9</v>
      </c>
      <c r="E18940">
        <v>1751075</v>
      </c>
    </row>
    <row r="18941" spans="1:5" hidden="1">
      <c r="A18941">
        <v>2019</v>
      </c>
      <c r="B18941" t="s">
        <v>6</v>
      </c>
      <c r="C18941" t="s">
        <v>10</v>
      </c>
      <c r="D18941" t="s">
        <v>11</v>
      </c>
      <c r="E18941">
        <v>2152634</v>
      </c>
    </row>
    <row r="18942" spans="1:5" hidden="1">
      <c r="A18942">
        <v>2019</v>
      </c>
      <c r="B18942" t="s">
        <v>6</v>
      </c>
      <c r="C18942" t="s">
        <v>10</v>
      </c>
      <c r="D18942" t="s">
        <v>12</v>
      </c>
      <c r="E18942">
        <v>29567000</v>
      </c>
    </row>
    <row r="18943" spans="1:5" hidden="1">
      <c r="A18943">
        <v>2019</v>
      </c>
      <c r="B18943" t="s">
        <v>6</v>
      </c>
      <c r="C18943" t="s">
        <v>10</v>
      </c>
      <c r="D18943" t="s">
        <v>13</v>
      </c>
      <c r="E18943">
        <v>24333146</v>
      </c>
    </row>
    <row r="18944" spans="1:5" hidden="1">
      <c r="A18944">
        <v>2019</v>
      </c>
      <c r="B18944" t="s">
        <v>6</v>
      </c>
      <c r="C18944" t="s">
        <v>10</v>
      </c>
      <c r="D18944" t="s">
        <v>14</v>
      </c>
      <c r="E18944">
        <v>10902410</v>
      </c>
    </row>
    <row r="18945" spans="1:6" hidden="1">
      <c r="A18945">
        <v>2019</v>
      </c>
      <c r="B18945" t="s">
        <v>6</v>
      </c>
      <c r="C18945" t="s">
        <v>10</v>
      </c>
      <c r="D18945" t="s">
        <v>15</v>
      </c>
      <c r="E18945">
        <v>9483907</v>
      </c>
    </row>
    <row r="18946" spans="1:6" hidden="1">
      <c r="A18946">
        <v>2019</v>
      </c>
      <c r="B18946" t="s">
        <v>6</v>
      </c>
      <c r="C18946" t="s">
        <v>10</v>
      </c>
      <c r="D18946" t="s">
        <v>16</v>
      </c>
      <c r="E18946">
        <v>1418503</v>
      </c>
    </row>
    <row r="18947" spans="1:6" hidden="1">
      <c r="A18947">
        <v>2019</v>
      </c>
      <c r="B18947" t="s">
        <v>6</v>
      </c>
      <c r="C18947" t="s">
        <v>10</v>
      </c>
      <c r="D18947" t="s">
        <v>17</v>
      </c>
      <c r="E18947">
        <v>0</v>
      </c>
      <c r="F18947">
        <v>20</v>
      </c>
    </row>
    <row r="18948" spans="1:6" hidden="1">
      <c r="A18948">
        <v>2019</v>
      </c>
      <c r="B18948" t="s">
        <v>6</v>
      </c>
      <c r="C18948" t="s">
        <v>10</v>
      </c>
      <c r="D18948" t="s">
        <v>18</v>
      </c>
      <c r="E18948">
        <v>29149444</v>
      </c>
    </row>
    <row r="18949" spans="1:6" hidden="1">
      <c r="A18949">
        <v>2019</v>
      </c>
      <c r="B18949" t="s">
        <v>6</v>
      </c>
      <c r="C18949" t="s">
        <v>10</v>
      </c>
      <c r="D18949" t="s">
        <v>19</v>
      </c>
      <c r="E18949">
        <v>29580805</v>
      </c>
    </row>
    <row r="18950" spans="1:6" hidden="1">
      <c r="A18950">
        <v>2019</v>
      </c>
      <c r="B18950" t="s">
        <v>6</v>
      </c>
      <c r="C18950" t="s">
        <v>10</v>
      </c>
      <c r="D18950" t="s">
        <v>20</v>
      </c>
      <c r="E18950">
        <v>29580805</v>
      </c>
    </row>
    <row r="18951" spans="1:6" hidden="1">
      <c r="A18951">
        <v>2019</v>
      </c>
      <c r="B18951" t="s">
        <v>6</v>
      </c>
      <c r="C18951" t="s">
        <v>10</v>
      </c>
      <c r="D18951" t="s">
        <v>21</v>
      </c>
      <c r="E18951">
        <v>6849852</v>
      </c>
    </row>
    <row r="18952" spans="1:6" hidden="1">
      <c r="A18952">
        <v>2019</v>
      </c>
      <c r="B18952" t="s">
        <v>6</v>
      </c>
      <c r="C18952" t="s">
        <v>10</v>
      </c>
      <c r="D18952" t="s">
        <v>22</v>
      </c>
      <c r="E18952">
        <v>404210</v>
      </c>
    </row>
    <row r="18953" spans="1:6" hidden="1">
      <c r="A18953">
        <v>2019</v>
      </c>
      <c r="B18953" t="s">
        <v>6</v>
      </c>
      <c r="C18953" t="s">
        <v>23</v>
      </c>
      <c r="D18953" t="s">
        <v>24</v>
      </c>
      <c r="E18953">
        <v>14933853</v>
      </c>
    </row>
    <row r="18954" spans="1:6" hidden="1">
      <c r="A18954">
        <v>2019</v>
      </c>
      <c r="B18954" t="s">
        <v>6</v>
      </c>
      <c r="C18954" t="s">
        <v>23</v>
      </c>
      <c r="D18954" t="s">
        <v>25</v>
      </c>
      <c r="E18954">
        <v>12215062</v>
      </c>
    </row>
    <row r="18955" spans="1:6" hidden="1">
      <c r="A18955">
        <v>2019</v>
      </c>
      <c r="B18955" t="s">
        <v>6</v>
      </c>
      <c r="C18955" t="s">
        <v>23</v>
      </c>
      <c r="D18955" t="s">
        <v>26</v>
      </c>
      <c r="E18955">
        <v>2718790</v>
      </c>
    </row>
    <row r="18956" spans="1:6" hidden="1">
      <c r="A18956">
        <v>2019</v>
      </c>
      <c r="B18956" t="s">
        <v>6</v>
      </c>
      <c r="C18956" t="s">
        <v>23</v>
      </c>
      <c r="D18956" t="s">
        <v>27</v>
      </c>
      <c r="E18956">
        <v>4403264</v>
      </c>
    </row>
    <row r="18957" spans="1:6" hidden="1">
      <c r="A18957">
        <v>2019</v>
      </c>
      <c r="B18957" t="s">
        <v>6</v>
      </c>
      <c r="C18957" t="s">
        <v>23</v>
      </c>
      <c r="D18957" t="s">
        <v>28</v>
      </c>
      <c r="E18957">
        <v>4034204</v>
      </c>
    </row>
    <row r="18958" spans="1:6" hidden="1">
      <c r="A18958">
        <v>2019</v>
      </c>
      <c r="B18958" t="s">
        <v>6</v>
      </c>
      <c r="C18958" t="s">
        <v>23</v>
      </c>
      <c r="D18958" t="s">
        <v>29</v>
      </c>
      <c r="E18958">
        <v>369060</v>
      </c>
    </row>
    <row r="18959" spans="1:6" hidden="1">
      <c r="A18959">
        <v>2019</v>
      </c>
      <c r="B18959" t="s">
        <v>6</v>
      </c>
      <c r="C18959" t="s">
        <v>23</v>
      </c>
      <c r="D18959" t="s">
        <v>30</v>
      </c>
      <c r="E18959">
        <v>263620</v>
      </c>
    </row>
    <row r="18960" spans="1:6" hidden="1">
      <c r="A18960">
        <v>2019</v>
      </c>
      <c r="B18960" t="s">
        <v>6</v>
      </c>
      <c r="C18960" t="s">
        <v>23</v>
      </c>
      <c r="D18960" t="s">
        <v>31</v>
      </c>
      <c r="E18960">
        <v>57740</v>
      </c>
    </row>
    <row r="18961" spans="1:5" hidden="1">
      <c r="A18961">
        <v>2019</v>
      </c>
      <c r="B18961" t="s">
        <v>6</v>
      </c>
      <c r="C18961" t="s">
        <v>23</v>
      </c>
      <c r="D18961" t="s">
        <v>32</v>
      </c>
      <c r="E18961">
        <v>205880</v>
      </c>
    </row>
    <row r="18962" spans="1:5" hidden="1">
      <c r="A18962">
        <v>2019</v>
      </c>
      <c r="B18962" t="s">
        <v>6</v>
      </c>
      <c r="C18962" t="s">
        <v>23</v>
      </c>
      <c r="D18962" t="s">
        <v>33</v>
      </c>
      <c r="E18962">
        <v>4877060</v>
      </c>
    </row>
    <row r="18963" spans="1:5" hidden="1">
      <c r="A18963">
        <v>2019</v>
      </c>
      <c r="B18963" t="s">
        <v>6</v>
      </c>
      <c r="C18963" t="s">
        <v>23</v>
      </c>
      <c r="D18963" t="s">
        <v>34</v>
      </c>
      <c r="E18963">
        <v>1116321</v>
      </c>
    </row>
    <row r="18964" spans="1:5" hidden="1">
      <c r="A18964">
        <v>2019</v>
      </c>
      <c r="B18964" t="s">
        <v>6</v>
      </c>
      <c r="C18964" t="s">
        <v>23</v>
      </c>
      <c r="D18964" t="s">
        <v>35</v>
      </c>
      <c r="E18964">
        <v>1478711</v>
      </c>
    </row>
    <row r="18965" spans="1:5" hidden="1">
      <c r="A18965">
        <v>2019</v>
      </c>
      <c r="B18965" t="s">
        <v>6</v>
      </c>
      <c r="C18965" t="s">
        <v>23</v>
      </c>
      <c r="D18965" t="s">
        <v>36</v>
      </c>
      <c r="E18965">
        <v>3132476</v>
      </c>
    </row>
    <row r="18966" spans="1:5" hidden="1">
      <c r="A18966">
        <v>2019</v>
      </c>
      <c r="B18966" t="s">
        <v>6</v>
      </c>
      <c r="C18966" t="s">
        <v>23</v>
      </c>
      <c r="D18966" t="s">
        <v>37</v>
      </c>
      <c r="E18966">
        <v>2307233</v>
      </c>
    </row>
    <row r="18967" spans="1:5" hidden="1">
      <c r="A18967">
        <v>2019</v>
      </c>
      <c r="B18967" t="s">
        <v>6</v>
      </c>
      <c r="C18967" t="s">
        <v>23</v>
      </c>
      <c r="D18967" t="s">
        <v>38</v>
      </c>
      <c r="E18967">
        <v>825243</v>
      </c>
    </row>
    <row r="18968" spans="1:5" hidden="1">
      <c r="A18968">
        <v>2019</v>
      </c>
      <c r="B18968" t="s">
        <v>6</v>
      </c>
      <c r="C18968" t="s">
        <v>23</v>
      </c>
      <c r="D18968" t="s">
        <v>39</v>
      </c>
      <c r="E18968">
        <v>406540</v>
      </c>
    </row>
    <row r="18969" spans="1:5" hidden="1">
      <c r="A18969">
        <v>2019</v>
      </c>
      <c r="B18969" t="s">
        <v>6</v>
      </c>
      <c r="C18969" t="s">
        <v>23</v>
      </c>
      <c r="D18969" t="s">
        <v>40</v>
      </c>
      <c r="E18969">
        <v>132929</v>
      </c>
    </row>
    <row r="18970" spans="1:5" hidden="1">
      <c r="A18970">
        <v>2019</v>
      </c>
      <c r="B18970" t="s">
        <v>6</v>
      </c>
      <c r="C18970" t="s">
        <v>23</v>
      </c>
      <c r="D18970" t="s">
        <v>41</v>
      </c>
      <c r="E18970">
        <v>6515</v>
      </c>
    </row>
    <row r="18971" spans="1:5" hidden="1">
      <c r="A18971">
        <v>2019</v>
      </c>
      <c r="B18971" t="s">
        <v>6</v>
      </c>
      <c r="C18971" t="s">
        <v>23</v>
      </c>
      <c r="D18971" t="s">
        <v>42</v>
      </c>
      <c r="E18971">
        <v>57609</v>
      </c>
    </row>
    <row r="18972" spans="1:5" hidden="1">
      <c r="A18972">
        <v>2019</v>
      </c>
      <c r="B18972" t="s">
        <v>6</v>
      </c>
      <c r="C18972" t="s">
        <v>23</v>
      </c>
      <c r="D18972" t="s">
        <v>43</v>
      </c>
      <c r="E18972">
        <v>68804</v>
      </c>
    </row>
    <row r="18973" spans="1:5" hidden="1">
      <c r="A18973">
        <v>2019</v>
      </c>
      <c r="B18973" t="s">
        <v>6</v>
      </c>
      <c r="C18973" t="s">
        <v>23</v>
      </c>
      <c r="D18973" t="s">
        <v>44</v>
      </c>
      <c r="E18973">
        <v>88795</v>
      </c>
    </row>
    <row r="18974" spans="1:5" hidden="1">
      <c r="A18974">
        <v>2019</v>
      </c>
      <c r="B18974" t="s">
        <v>6</v>
      </c>
      <c r="C18974" t="s">
        <v>23</v>
      </c>
      <c r="D18974" t="s">
        <v>45</v>
      </c>
      <c r="E18974">
        <v>2207604</v>
      </c>
    </row>
    <row r="18975" spans="1:5" hidden="1">
      <c r="A18975">
        <v>2019</v>
      </c>
      <c r="B18975" t="s">
        <v>6</v>
      </c>
      <c r="C18975" t="s">
        <v>23</v>
      </c>
      <c r="D18975" t="s">
        <v>46</v>
      </c>
      <c r="E18975">
        <v>2142066</v>
      </c>
    </row>
    <row r="18976" spans="1:5" hidden="1">
      <c r="A18976">
        <v>2019</v>
      </c>
      <c r="B18976" t="s">
        <v>6</v>
      </c>
      <c r="C18976" t="s">
        <v>23</v>
      </c>
      <c r="D18976" t="s">
        <v>47</v>
      </c>
      <c r="E18976">
        <v>65538</v>
      </c>
    </row>
    <row r="18977" spans="1:5" hidden="1">
      <c r="A18977">
        <v>2019</v>
      </c>
      <c r="B18977" t="s">
        <v>6</v>
      </c>
      <c r="C18977" t="s">
        <v>23</v>
      </c>
      <c r="D18977" t="s">
        <v>48</v>
      </c>
      <c r="E18977">
        <v>10290297</v>
      </c>
    </row>
    <row r="18978" spans="1:5" hidden="1">
      <c r="A18978">
        <v>2019</v>
      </c>
      <c r="B18978" t="s">
        <v>6</v>
      </c>
      <c r="C18978" t="s">
        <v>23</v>
      </c>
      <c r="D18978" t="s">
        <v>49</v>
      </c>
      <c r="E18978">
        <v>3787126</v>
      </c>
    </row>
    <row r="18979" spans="1:5" hidden="1">
      <c r="A18979">
        <v>2019</v>
      </c>
      <c r="B18979" t="s">
        <v>6</v>
      </c>
      <c r="C18979" t="s">
        <v>23</v>
      </c>
      <c r="D18979" t="s">
        <v>50</v>
      </c>
      <c r="E18979">
        <v>2451677</v>
      </c>
    </row>
    <row r="18980" spans="1:5" hidden="1">
      <c r="A18980">
        <v>2019</v>
      </c>
      <c r="B18980" t="s">
        <v>6</v>
      </c>
      <c r="C18980" t="s">
        <v>23</v>
      </c>
      <c r="D18980" t="s">
        <v>51</v>
      </c>
      <c r="E18980">
        <v>252423</v>
      </c>
    </row>
    <row r="18981" spans="1:5" hidden="1">
      <c r="A18981">
        <v>2019</v>
      </c>
      <c r="B18981" t="s">
        <v>6</v>
      </c>
      <c r="C18981" t="s">
        <v>23</v>
      </c>
      <c r="D18981" t="s">
        <v>52</v>
      </c>
      <c r="E18981">
        <v>1049256</v>
      </c>
    </row>
    <row r="18982" spans="1:5" hidden="1">
      <c r="A18982">
        <v>2019</v>
      </c>
      <c r="B18982" t="s">
        <v>6</v>
      </c>
      <c r="C18982" t="s">
        <v>23</v>
      </c>
      <c r="D18982" t="s">
        <v>53</v>
      </c>
      <c r="E18982">
        <v>57609</v>
      </c>
    </row>
    <row r="18983" spans="1:5" hidden="1">
      <c r="A18983">
        <v>2019</v>
      </c>
      <c r="B18983" t="s">
        <v>6</v>
      </c>
      <c r="C18983" t="s">
        <v>23</v>
      </c>
      <c r="D18983" t="s">
        <v>54</v>
      </c>
      <c r="E18983">
        <v>23838</v>
      </c>
    </row>
    <row r="18984" spans="1:5" hidden="1">
      <c r="A18984">
        <v>2019</v>
      </c>
      <c r="B18984" t="s">
        <v>6</v>
      </c>
      <c r="C18984" t="s">
        <v>23</v>
      </c>
      <c r="D18984" t="s">
        <v>55</v>
      </c>
      <c r="E18984">
        <v>3426669</v>
      </c>
    </row>
    <row r="18985" spans="1:5" hidden="1">
      <c r="A18985">
        <v>2019</v>
      </c>
      <c r="B18985" t="s">
        <v>6</v>
      </c>
      <c r="C18985" t="s">
        <v>23</v>
      </c>
      <c r="D18985" t="s">
        <v>56</v>
      </c>
      <c r="E18985">
        <v>3076502</v>
      </c>
    </row>
    <row r="18986" spans="1:5" hidden="1">
      <c r="A18986">
        <v>2019</v>
      </c>
      <c r="B18986" t="s">
        <v>6</v>
      </c>
      <c r="C18986" t="s">
        <v>23</v>
      </c>
      <c r="D18986" t="s">
        <v>57</v>
      </c>
      <c r="E18986">
        <v>2559961</v>
      </c>
    </row>
    <row r="18987" spans="1:5" hidden="1">
      <c r="A18987">
        <v>2019</v>
      </c>
      <c r="B18987" t="s">
        <v>6</v>
      </c>
      <c r="C18987" t="s">
        <v>23</v>
      </c>
      <c r="D18987" t="s">
        <v>58</v>
      </c>
      <c r="E18987">
        <v>516541</v>
      </c>
    </row>
    <row r="18988" spans="1:5" hidden="1">
      <c r="A18988">
        <v>2019</v>
      </c>
      <c r="B18988" t="s">
        <v>6</v>
      </c>
      <c r="C18988" t="s">
        <v>23</v>
      </c>
      <c r="D18988" t="s">
        <v>59</v>
      </c>
      <c r="E18988">
        <v>2065560</v>
      </c>
    </row>
    <row r="18989" spans="1:5" hidden="1">
      <c r="A18989">
        <v>2019</v>
      </c>
      <c r="B18989" t="s">
        <v>6</v>
      </c>
      <c r="C18989" t="s">
        <v>23</v>
      </c>
      <c r="D18989" t="s">
        <v>60</v>
      </c>
      <c r="E18989">
        <v>308119</v>
      </c>
    </row>
    <row r="18990" spans="1:5" hidden="1">
      <c r="A18990">
        <v>2019</v>
      </c>
      <c r="B18990" t="s">
        <v>6</v>
      </c>
      <c r="C18990" t="s">
        <v>23</v>
      </c>
      <c r="D18990" t="s">
        <v>61</v>
      </c>
      <c r="E18990">
        <v>282519</v>
      </c>
    </row>
    <row r="18991" spans="1:5" hidden="1">
      <c r="A18991">
        <v>2019</v>
      </c>
      <c r="B18991" t="s">
        <v>6</v>
      </c>
      <c r="C18991" t="s">
        <v>23</v>
      </c>
      <c r="D18991" t="s">
        <v>62</v>
      </c>
      <c r="E18991">
        <v>59230</v>
      </c>
    </row>
    <row r="18992" spans="1:5" hidden="1">
      <c r="A18992">
        <v>2019</v>
      </c>
      <c r="B18992" t="s">
        <v>6</v>
      </c>
      <c r="C18992" t="s">
        <v>23</v>
      </c>
      <c r="D18992" t="s">
        <v>63</v>
      </c>
      <c r="E18992">
        <v>0</v>
      </c>
    </row>
    <row r="18993" spans="1:5" hidden="1">
      <c r="A18993">
        <v>2019</v>
      </c>
      <c r="B18993" t="s">
        <v>6</v>
      </c>
      <c r="C18993" t="s">
        <v>23</v>
      </c>
      <c r="D18993" t="s">
        <v>64</v>
      </c>
      <c r="E18993">
        <v>1169209</v>
      </c>
    </row>
    <row r="18994" spans="1:5" hidden="1">
      <c r="A18994">
        <v>2019</v>
      </c>
      <c r="B18994" t="s">
        <v>6</v>
      </c>
      <c r="C18994" t="s">
        <v>23</v>
      </c>
      <c r="D18994" t="s">
        <v>65</v>
      </c>
      <c r="E18994">
        <v>246483</v>
      </c>
    </row>
    <row r="18995" spans="1:5" hidden="1">
      <c r="A18995">
        <v>2019</v>
      </c>
      <c r="B18995" t="s">
        <v>6</v>
      </c>
      <c r="C18995" t="s">
        <v>23</v>
      </c>
      <c r="D18995" t="s">
        <v>66</v>
      </c>
      <c r="E18995">
        <v>621130</v>
      </c>
    </row>
    <row r="18996" spans="1:5" hidden="1">
      <c r="A18996">
        <v>2019</v>
      </c>
      <c r="B18996" t="s">
        <v>6</v>
      </c>
      <c r="C18996" t="s">
        <v>23</v>
      </c>
      <c r="D18996" t="s">
        <v>67</v>
      </c>
      <c r="E18996">
        <v>48667</v>
      </c>
    </row>
    <row r="18997" spans="1:5" hidden="1">
      <c r="A18997">
        <v>2019</v>
      </c>
      <c r="B18997" t="s">
        <v>6</v>
      </c>
      <c r="C18997" t="s">
        <v>23</v>
      </c>
      <c r="D18997" t="s">
        <v>68</v>
      </c>
      <c r="E18997">
        <v>15672</v>
      </c>
    </row>
    <row r="18998" spans="1:5" hidden="1">
      <c r="A18998">
        <v>2019</v>
      </c>
      <c r="B18998" t="s">
        <v>6</v>
      </c>
      <c r="C18998" t="s">
        <v>23</v>
      </c>
      <c r="D18998" t="s">
        <v>69</v>
      </c>
      <c r="E18998">
        <v>0</v>
      </c>
    </row>
    <row r="18999" spans="1:5" hidden="1">
      <c r="A18999">
        <v>2019</v>
      </c>
      <c r="B18999" t="s">
        <v>6</v>
      </c>
      <c r="C18999" t="s">
        <v>23</v>
      </c>
      <c r="D18999" t="s">
        <v>70</v>
      </c>
      <c r="E18999">
        <v>32995</v>
      </c>
    </row>
    <row r="19000" spans="1:5" hidden="1">
      <c r="A19000">
        <v>2019</v>
      </c>
      <c r="B19000" t="s">
        <v>6</v>
      </c>
      <c r="C19000" t="s">
        <v>23</v>
      </c>
      <c r="D19000" t="s">
        <v>71</v>
      </c>
      <c r="E19000">
        <v>81791</v>
      </c>
    </row>
    <row r="19001" spans="1:5" hidden="1">
      <c r="A19001">
        <v>2019</v>
      </c>
      <c r="B19001" t="s">
        <v>6</v>
      </c>
      <c r="C19001" t="s">
        <v>23</v>
      </c>
      <c r="D19001" t="s">
        <v>72</v>
      </c>
      <c r="E19001">
        <v>29171431</v>
      </c>
    </row>
    <row r="19002" spans="1:5" hidden="1">
      <c r="A19002">
        <v>2019</v>
      </c>
      <c r="B19002" t="s">
        <v>6</v>
      </c>
      <c r="C19002" t="s">
        <v>23</v>
      </c>
      <c r="D19002" t="s">
        <v>73</v>
      </c>
      <c r="E19002">
        <v>22730953</v>
      </c>
    </row>
    <row r="19003" spans="1:5" hidden="1">
      <c r="A19003">
        <v>2019</v>
      </c>
      <c r="B19003" t="s">
        <v>6</v>
      </c>
      <c r="C19003" t="s">
        <v>23</v>
      </c>
      <c r="D19003" t="s">
        <v>74</v>
      </c>
      <c r="E19003">
        <v>19665494</v>
      </c>
    </row>
    <row r="19004" spans="1:5" hidden="1">
      <c r="A19004">
        <v>2019</v>
      </c>
      <c r="B19004" t="s">
        <v>6</v>
      </c>
      <c r="C19004" t="s">
        <v>23</v>
      </c>
      <c r="D19004" t="s">
        <v>75</v>
      </c>
      <c r="E19004">
        <v>3065459</v>
      </c>
    </row>
    <row r="19005" spans="1:5" hidden="1">
      <c r="A19005">
        <v>2019</v>
      </c>
      <c r="B19005" t="s">
        <v>6</v>
      </c>
      <c r="C19005" t="s">
        <v>23</v>
      </c>
      <c r="D19005" t="s">
        <v>76</v>
      </c>
      <c r="E19005">
        <v>6900487</v>
      </c>
    </row>
    <row r="19006" spans="1:5" hidden="1">
      <c r="A19006">
        <v>2019</v>
      </c>
      <c r="B19006" t="s">
        <v>6</v>
      </c>
      <c r="C19006" t="s">
        <v>23</v>
      </c>
      <c r="D19006" t="s">
        <v>77</v>
      </c>
      <c r="E19006">
        <v>5233854</v>
      </c>
    </row>
    <row r="19007" spans="1:5" hidden="1">
      <c r="A19007">
        <v>2019</v>
      </c>
      <c r="B19007" t="s">
        <v>6</v>
      </c>
      <c r="C19007" t="s">
        <v>23</v>
      </c>
      <c r="D19007" t="s">
        <v>78</v>
      </c>
      <c r="E19007">
        <v>6718817</v>
      </c>
    </row>
    <row r="19008" spans="1:5" hidden="1">
      <c r="A19008">
        <v>2019</v>
      </c>
      <c r="B19008" t="s">
        <v>6</v>
      </c>
      <c r="C19008" t="s">
        <v>23</v>
      </c>
      <c r="D19008" t="s">
        <v>79</v>
      </c>
      <c r="E19008">
        <v>178350</v>
      </c>
    </row>
    <row r="19009" spans="1:5" hidden="1">
      <c r="A19009">
        <v>2019</v>
      </c>
      <c r="B19009" t="s">
        <v>6</v>
      </c>
      <c r="C19009" t="s">
        <v>23</v>
      </c>
      <c r="D19009" t="s">
        <v>80</v>
      </c>
      <c r="E19009">
        <v>3320</v>
      </c>
    </row>
    <row r="19010" spans="1:5" hidden="1">
      <c r="A19010">
        <v>2019</v>
      </c>
      <c r="B19010" t="s">
        <v>6</v>
      </c>
      <c r="C19010" t="s">
        <v>81</v>
      </c>
      <c r="D19010" t="s">
        <v>24</v>
      </c>
      <c r="E19010">
        <v>15437703</v>
      </c>
    </row>
    <row r="19011" spans="1:5" hidden="1">
      <c r="A19011">
        <v>2019</v>
      </c>
      <c r="B19011" t="s">
        <v>6</v>
      </c>
      <c r="C19011" t="s">
        <v>81</v>
      </c>
      <c r="D19011" t="s">
        <v>25</v>
      </c>
      <c r="E19011">
        <v>12733602</v>
      </c>
    </row>
    <row r="19012" spans="1:5" hidden="1">
      <c r="A19012">
        <v>2019</v>
      </c>
      <c r="B19012" t="s">
        <v>6</v>
      </c>
      <c r="C19012" t="s">
        <v>81</v>
      </c>
      <c r="D19012" t="s">
        <v>26</v>
      </c>
      <c r="E19012">
        <v>2704100</v>
      </c>
    </row>
    <row r="19013" spans="1:5" hidden="1">
      <c r="A19013">
        <v>2019</v>
      </c>
      <c r="B19013" t="s">
        <v>6</v>
      </c>
      <c r="C19013" t="s">
        <v>81</v>
      </c>
      <c r="D19013" t="s">
        <v>27</v>
      </c>
      <c r="E19013">
        <v>4388399</v>
      </c>
    </row>
    <row r="19014" spans="1:5" hidden="1">
      <c r="A19014">
        <v>2019</v>
      </c>
      <c r="B19014" t="s">
        <v>6</v>
      </c>
      <c r="C19014" t="s">
        <v>81</v>
      </c>
      <c r="D19014" t="s">
        <v>28</v>
      </c>
      <c r="E19014">
        <v>3984625</v>
      </c>
    </row>
    <row r="19015" spans="1:5" hidden="1">
      <c r="A19015">
        <v>2019</v>
      </c>
      <c r="B19015" t="s">
        <v>6</v>
      </c>
      <c r="C19015" t="s">
        <v>81</v>
      </c>
      <c r="D19015" t="s">
        <v>82</v>
      </c>
      <c r="E19015">
        <v>2652471</v>
      </c>
    </row>
    <row r="19016" spans="1:5" hidden="1">
      <c r="A19016">
        <v>2019</v>
      </c>
      <c r="B19016" t="s">
        <v>6</v>
      </c>
      <c r="C19016" t="s">
        <v>81</v>
      </c>
      <c r="D19016" t="s">
        <v>83</v>
      </c>
      <c r="E19016">
        <v>2475</v>
      </c>
    </row>
    <row r="19017" spans="1:5" hidden="1">
      <c r="A19017">
        <v>2019</v>
      </c>
      <c r="B19017" t="s">
        <v>6</v>
      </c>
      <c r="C19017" t="s">
        <v>81</v>
      </c>
      <c r="D19017" t="s">
        <v>84</v>
      </c>
      <c r="E19017">
        <v>1329679</v>
      </c>
    </row>
    <row r="19018" spans="1:5" hidden="1">
      <c r="A19018">
        <v>2019</v>
      </c>
      <c r="B19018" t="s">
        <v>6</v>
      </c>
      <c r="C19018" t="s">
        <v>81</v>
      </c>
      <c r="D19018" t="s">
        <v>85</v>
      </c>
      <c r="E19018">
        <v>3976464</v>
      </c>
    </row>
    <row r="19019" spans="1:5" hidden="1">
      <c r="A19019">
        <v>2019</v>
      </c>
      <c r="B19019" t="s">
        <v>6</v>
      </c>
      <c r="C19019" t="s">
        <v>81</v>
      </c>
      <c r="D19019" t="s">
        <v>29</v>
      </c>
      <c r="E19019">
        <v>403774</v>
      </c>
    </row>
    <row r="19020" spans="1:5" hidden="1">
      <c r="A19020">
        <v>2019</v>
      </c>
      <c r="B19020" t="s">
        <v>6</v>
      </c>
      <c r="C19020" t="s">
        <v>81</v>
      </c>
      <c r="D19020" t="s">
        <v>30</v>
      </c>
      <c r="E19020">
        <v>672527</v>
      </c>
    </row>
    <row r="19021" spans="1:5" hidden="1">
      <c r="A19021">
        <v>2019</v>
      </c>
      <c r="B19021" t="s">
        <v>6</v>
      </c>
      <c r="C19021" t="s">
        <v>81</v>
      </c>
      <c r="D19021" t="s">
        <v>31</v>
      </c>
      <c r="E19021">
        <v>57740</v>
      </c>
    </row>
    <row r="19022" spans="1:5" hidden="1">
      <c r="A19022">
        <v>2019</v>
      </c>
      <c r="B19022" t="s">
        <v>6</v>
      </c>
      <c r="C19022" t="s">
        <v>81</v>
      </c>
      <c r="D19022" t="s">
        <v>32</v>
      </c>
      <c r="E19022">
        <v>614787</v>
      </c>
    </row>
    <row r="19023" spans="1:5" hidden="1">
      <c r="A19023">
        <v>2019</v>
      </c>
      <c r="B19023" t="s">
        <v>6</v>
      </c>
      <c r="C19023" t="s">
        <v>81</v>
      </c>
      <c r="D19023" t="s">
        <v>33</v>
      </c>
      <c r="E19023">
        <v>3561612</v>
      </c>
    </row>
    <row r="19024" spans="1:5" hidden="1">
      <c r="A19024">
        <v>2019</v>
      </c>
      <c r="B19024" t="s">
        <v>6</v>
      </c>
      <c r="C19024" t="s">
        <v>81</v>
      </c>
      <c r="D19024" t="s">
        <v>34</v>
      </c>
      <c r="E19024">
        <v>1102234</v>
      </c>
    </row>
    <row r="19025" spans="1:5" hidden="1">
      <c r="A19025">
        <v>2019</v>
      </c>
      <c r="B19025" t="s">
        <v>6</v>
      </c>
      <c r="C19025" t="s">
        <v>81</v>
      </c>
      <c r="D19025" t="s">
        <v>35</v>
      </c>
      <c r="E19025">
        <v>1441039</v>
      </c>
    </row>
    <row r="19026" spans="1:5" hidden="1">
      <c r="A19026">
        <v>2019</v>
      </c>
      <c r="B19026" t="s">
        <v>6</v>
      </c>
      <c r="C19026" t="s">
        <v>81</v>
      </c>
      <c r="D19026" t="s">
        <v>36</v>
      </c>
      <c r="E19026">
        <v>2204208</v>
      </c>
    </row>
    <row r="19027" spans="1:5" hidden="1">
      <c r="A19027">
        <v>2019</v>
      </c>
      <c r="B19027" t="s">
        <v>6</v>
      </c>
      <c r="C19027" t="s">
        <v>81</v>
      </c>
      <c r="D19027" t="s">
        <v>37</v>
      </c>
      <c r="E19027">
        <v>1378965</v>
      </c>
    </row>
    <row r="19028" spans="1:5" hidden="1">
      <c r="A19028">
        <v>2019</v>
      </c>
      <c r="B19028" t="s">
        <v>6</v>
      </c>
      <c r="C19028" t="s">
        <v>81</v>
      </c>
      <c r="D19028" t="s">
        <v>38</v>
      </c>
      <c r="E19028">
        <v>825243</v>
      </c>
    </row>
    <row r="19029" spans="1:5" hidden="1">
      <c r="A19029">
        <v>2019</v>
      </c>
      <c r="B19029" t="s">
        <v>6</v>
      </c>
      <c r="C19029" t="s">
        <v>81</v>
      </c>
      <c r="D19029" t="s">
        <v>39</v>
      </c>
      <c r="E19029">
        <v>6748</v>
      </c>
    </row>
    <row r="19030" spans="1:5" hidden="1">
      <c r="A19030">
        <v>2019</v>
      </c>
      <c r="B19030" t="s">
        <v>6</v>
      </c>
      <c r="C19030" t="s">
        <v>81</v>
      </c>
      <c r="D19030" t="s">
        <v>40</v>
      </c>
      <c r="E19030">
        <v>159627</v>
      </c>
    </row>
    <row r="19031" spans="1:5" hidden="1">
      <c r="A19031">
        <v>2019</v>
      </c>
      <c r="B19031" t="s">
        <v>6</v>
      </c>
      <c r="C19031" t="s">
        <v>81</v>
      </c>
      <c r="D19031" t="s">
        <v>41</v>
      </c>
      <c r="E19031">
        <v>6516</v>
      </c>
    </row>
    <row r="19032" spans="1:5" hidden="1">
      <c r="A19032">
        <v>2019</v>
      </c>
      <c r="B19032" t="s">
        <v>6</v>
      </c>
      <c r="C19032" t="s">
        <v>81</v>
      </c>
      <c r="D19032" t="s">
        <v>42</v>
      </c>
      <c r="E19032">
        <v>57609</v>
      </c>
    </row>
    <row r="19033" spans="1:5" hidden="1">
      <c r="A19033">
        <v>2019</v>
      </c>
      <c r="B19033" t="s">
        <v>6</v>
      </c>
      <c r="C19033" t="s">
        <v>81</v>
      </c>
      <c r="D19033" t="s">
        <v>43</v>
      </c>
      <c r="E19033">
        <v>95503</v>
      </c>
    </row>
    <row r="19034" spans="1:5" hidden="1">
      <c r="A19034">
        <v>2019</v>
      </c>
      <c r="B19034" t="s">
        <v>6</v>
      </c>
      <c r="C19034" t="s">
        <v>81</v>
      </c>
      <c r="D19034" t="s">
        <v>44</v>
      </c>
      <c r="E19034">
        <v>88795</v>
      </c>
    </row>
    <row r="19035" spans="1:5" hidden="1">
      <c r="A19035">
        <v>2019</v>
      </c>
      <c r="B19035" t="s">
        <v>6</v>
      </c>
      <c r="C19035" t="s">
        <v>81</v>
      </c>
      <c r="D19035" t="s">
        <v>45</v>
      </c>
      <c r="E19035">
        <v>2223402</v>
      </c>
    </row>
    <row r="19036" spans="1:5" hidden="1">
      <c r="A19036">
        <v>2019</v>
      </c>
      <c r="B19036" t="s">
        <v>6</v>
      </c>
      <c r="C19036" t="s">
        <v>81</v>
      </c>
      <c r="D19036" t="s">
        <v>46</v>
      </c>
      <c r="E19036">
        <v>2158542</v>
      </c>
    </row>
    <row r="19037" spans="1:5" hidden="1">
      <c r="A19037">
        <v>2019</v>
      </c>
      <c r="B19037" t="s">
        <v>6</v>
      </c>
      <c r="C19037" t="s">
        <v>81</v>
      </c>
      <c r="D19037" t="s">
        <v>47</v>
      </c>
      <c r="E19037">
        <v>64860</v>
      </c>
    </row>
    <row r="19038" spans="1:5" hidden="1">
      <c r="A19038">
        <v>2019</v>
      </c>
      <c r="B19038" t="s">
        <v>6</v>
      </c>
      <c r="C19038" t="s">
        <v>81</v>
      </c>
      <c r="D19038" t="s">
        <v>48</v>
      </c>
      <c r="E19038">
        <v>10363469</v>
      </c>
    </row>
    <row r="19039" spans="1:5" hidden="1">
      <c r="A19039">
        <v>2019</v>
      </c>
      <c r="B19039" t="s">
        <v>6</v>
      </c>
      <c r="C19039" t="s">
        <v>81</v>
      </c>
      <c r="D19039" t="s">
        <v>49</v>
      </c>
      <c r="E19039">
        <v>3799793</v>
      </c>
    </row>
    <row r="19040" spans="1:5" hidden="1">
      <c r="A19040">
        <v>2019</v>
      </c>
      <c r="B19040" t="s">
        <v>6</v>
      </c>
      <c r="C19040" t="s">
        <v>81</v>
      </c>
      <c r="D19040" t="s">
        <v>50</v>
      </c>
      <c r="E19040">
        <v>2466367</v>
      </c>
    </row>
    <row r="19041" spans="1:5" hidden="1">
      <c r="A19041">
        <v>2019</v>
      </c>
      <c r="B19041" t="s">
        <v>6</v>
      </c>
      <c r="C19041" t="s">
        <v>81</v>
      </c>
      <c r="D19041" t="s">
        <v>51</v>
      </c>
      <c r="E19041">
        <v>252423</v>
      </c>
    </row>
    <row r="19042" spans="1:5" hidden="1">
      <c r="A19042">
        <v>2019</v>
      </c>
      <c r="B19042" t="s">
        <v>6</v>
      </c>
      <c r="C19042" t="s">
        <v>81</v>
      </c>
      <c r="D19042" t="s">
        <v>52</v>
      </c>
      <c r="E19042">
        <v>1047232</v>
      </c>
    </row>
    <row r="19043" spans="1:5" hidden="1">
      <c r="A19043">
        <v>2019</v>
      </c>
      <c r="B19043" t="s">
        <v>6</v>
      </c>
      <c r="C19043" t="s">
        <v>81</v>
      </c>
      <c r="D19043" t="s">
        <v>53</v>
      </c>
      <c r="E19043">
        <v>57609</v>
      </c>
    </row>
    <row r="19044" spans="1:5" hidden="1">
      <c r="A19044">
        <v>2019</v>
      </c>
      <c r="B19044" t="s">
        <v>6</v>
      </c>
      <c r="C19044" t="s">
        <v>81</v>
      </c>
      <c r="D19044" t="s">
        <v>54</v>
      </c>
      <c r="E19044">
        <v>23838</v>
      </c>
    </row>
    <row r="19045" spans="1:5" hidden="1">
      <c r="A19045">
        <v>2019</v>
      </c>
      <c r="B19045" t="s">
        <v>6</v>
      </c>
      <c r="C19045" t="s">
        <v>81</v>
      </c>
      <c r="D19045" t="s">
        <v>55</v>
      </c>
      <c r="E19045">
        <v>3487174</v>
      </c>
    </row>
    <row r="19046" spans="1:5" hidden="1">
      <c r="A19046">
        <v>2019</v>
      </c>
      <c r="B19046" t="s">
        <v>6</v>
      </c>
      <c r="C19046" t="s">
        <v>81</v>
      </c>
      <c r="D19046" t="s">
        <v>56</v>
      </c>
      <c r="E19046">
        <v>3076502</v>
      </c>
    </row>
    <row r="19047" spans="1:5" hidden="1">
      <c r="A19047">
        <v>2019</v>
      </c>
      <c r="B19047" t="s">
        <v>6</v>
      </c>
      <c r="C19047" t="s">
        <v>81</v>
      </c>
      <c r="D19047" t="s">
        <v>57</v>
      </c>
      <c r="E19047">
        <v>2559961</v>
      </c>
    </row>
    <row r="19048" spans="1:5" hidden="1">
      <c r="A19048">
        <v>2019</v>
      </c>
      <c r="B19048" t="s">
        <v>6</v>
      </c>
      <c r="C19048" t="s">
        <v>81</v>
      </c>
      <c r="D19048" t="s">
        <v>58</v>
      </c>
      <c r="E19048">
        <v>516541</v>
      </c>
    </row>
    <row r="19049" spans="1:5" hidden="1">
      <c r="A19049">
        <v>2019</v>
      </c>
      <c r="B19049" t="s">
        <v>6</v>
      </c>
      <c r="C19049" t="s">
        <v>81</v>
      </c>
      <c r="D19049" t="s">
        <v>59</v>
      </c>
      <c r="E19049">
        <v>2407951</v>
      </c>
    </row>
    <row r="19050" spans="1:5" hidden="1">
      <c r="A19050">
        <v>2019</v>
      </c>
      <c r="B19050" t="s">
        <v>6</v>
      </c>
      <c r="C19050" t="s">
        <v>81</v>
      </c>
      <c r="D19050" t="s">
        <v>60</v>
      </c>
      <c r="E19050">
        <v>282079</v>
      </c>
    </row>
    <row r="19051" spans="1:5" hidden="1">
      <c r="A19051">
        <v>2019</v>
      </c>
      <c r="B19051" t="s">
        <v>6</v>
      </c>
      <c r="C19051" t="s">
        <v>81</v>
      </c>
      <c r="D19051" t="s">
        <v>61</v>
      </c>
      <c r="E19051">
        <v>299984</v>
      </c>
    </row>
    <row r="19052" spans="1:5" hidden="1">
      <c r="A19052">
        <v>2019</v>
      </c>
      <c r="B19052" t="s">
        <v>6</v>
      </c>
      <c r="C19052" t="s">
        <v>81</v>
      </c>
      <c r="D19052" t="s">
        <v>62</v>
      </c>
      <c r="E19052">
        <v>252901</v>
      </c>
    </row>
    <row r="19053" spans="1:5" hidden="1">
      <c r="A19053">
        <v>2019</v>
      </c>
      <c r="B19053" t="s">
        <v>6</v>
      </c>
      <c r="C19053" t="s">
        <v>81</v>
      </c>
      <c r="D19053" t="s">
        <v>64</v>
      </c>
      <c r="E19053">
        <v>1572987</v>
      </c>
    </row>
    <row r="19054" spans="1:5" hidden="1">
      <c r="A19054">
        <v>2019</v>
      </c>
      <c r="B19054" t="s">
        <v>6</v>
      </c>
      <c r="C19054" t="s">
        <v>81</v>
      </c>
      <c r="D19054" t="s">
        <v>66</v>
      </c>
      <c r="E19054">
        <v>621130</v>
      </c>
    </row>
    <row r="19055" spans="1:5" hidden="1">
      <c r="A19055">
        <v>2019</v>
      </c>
      <c r="B19055" t="s">
        <v>6</v>
      </c>
      <c r="C19055" t="s">
        <v>81</v>
      </c>
      <c r="D19055" t="s">
        <v>67</v>
      </c>
      <c r="E19055">
        <v>585303</v>
      </c>
    </row>
    <row r="19056" spans="1:5" hidden="1">
      <c r="A19056">
        <v>2019</v>
      </c>
      <c r="B19056" t="s">
        <v>6</v>
      </c>
      <c r="C19056" t="s">
        <v>81</v>
      </c>
      <c r="D19056" t="s">
        <v>68</v>
      </c>
      <c r="E19056">
        <v>15672</v>
      </c>
    </row>
    <row r="19057" spans="1:6" hidden="1">
      <c r="A19057">
        <v>2019</v>
      </c>
      <c r="B19057" t="s">
        <v>6</v>
      </c>
      <c r="C19057" t="s">
        <v>81</v>
      </c>
      <c r="D19057" t="s">
        <v>69</v>
      </c>
      <c r="E19057">
        <v>539944</v>
      </c>
    </row>
    <row r="19058" spans="1:6" hidden="1">
      <c r="A19058">
        <v>2019</v>
      </c>
      <c r="B19058" t="s">
        <v>6</v>
      </c>
      <c r="C19058" t="s">
        <v>81</v>
      </c>
      <c r="D19058" t="s">
        <v>70</v>
      </c>
      <c r="E19058">
        <v>29687</v>
      </c>
    </row>
    <row r="19059" spans="1:6" hidden="1">
      <c r="A19059">
        <v>2019</v>
      </c>
      <c r="B19059" t="s">
        <v>6</v>
      </c>
      <c r="C19059" t="s">
        <v>81</v>
      </c>
      <c r="D19059" t="s">
        <v>86</v>
      </c>
      <c r="E19059">
        <v>54761967</v>
      </c>
    </row>
    <row r="19060" spans="1:6" hidden="1">
      <c r="A19060">
        <v>2019</v>
      </c>
      <c r="B19060" t="s">
        <v>6</v>
      </c>
      <c r="C19060" t="s">
        <v>81</v>
      </c>
      <c r="D19060" t="s">
        <v>87</v>
      </c>
      <c r="E19060">
        <v>46511916</v>
      </c>
    </row>
    <row r="19061" spans="1:6" hidden="1">
      <c r="A19061">
        <v>2019</v>
      </c>
      <c r="B19061" t="s">
        <v>6</v>
      </c>
      <c r="C19061" t="s">
        <v>81</v>
      </c>
      <c r="D19061" t="s">
        <v>88</v>
      </c>
      <c r="E19061">
        <v>2472407</v>
      </c>
    </row>
    <row r="19062" spans="1:6" hidden="1">
      <c r="A19062">
        <v>2019</v>
      </c>
      <c r="B19062" t="s">
        <v>6</v>
      </c>
      <c r="C19062" t="s">
        <v>81</v>
      </c>
      <c r="D19062" t="s">
        <v>89</v>
      </c>
      <c r="E19062">
        <v>5777644</v>
      </c>
    </row>
    <row r="19063" spans="1:6" hidden="1">
      <c r="A19063">
        <v>2019</v>
      </c>
      <c r="B19063" t="s">
        <v>6</v>
      </c>
      <c r="C19063" t="s">
        <v>81</v>
      </c>
      <c r="D19063" t="s">
        <v>77</v>
      </c>
      <c r="E19063">
        <v>5233854</v>
      </c>
    </row>
    <row r="19064" spans="1:6" hidden="1">
      <c r="A19064">
        <v>2019</v>
      </c>
      <c r="B19064" t="s">
        <v>90</v>
      </c>
      <c r="C19064" t="s">
        <v>7</v>
      </c>
      <c r="D19064" t="s">
        <v>263</v>
      </c>
      <c r="E19064">
        <v>-43184</v>
      </c>
    </row>
    <row r="19065" spans="1:6" hidden="1">
      <c r="A19065">
        <v>2019</v>
      </c>
      <c r="B19065" t="s">
        <v>90</v>
      </c>
      <c r="C19065" t="s">
        <v>7</v>
      </c>
      <c r="D19065" t="s">
        <v>8</v>
      </c>
      <c r="E19065">
        <v>0</v>
      </c>
      <c r="F19065">
        <v>20</v>
      </c>
    </row>
    <row r="19066" spans="1:6" hidden="1">
      <c r="A19066">
        <v>2019</v>
      </c>
      <c r="B19066" t="s">
        <v>90</v>
      </c>
      <c r="C19066" t="s">
        <v>7</v>
      </c>
      <c r="D19066" t="s">
        <v>9</v>
      </c>
      <c r="E19066">
        <v>0</v>
      </c>
      <c r="F19066">
        <v>20</v>
      </c>
    </row>
    <row r="19067" spans="1:6" hidden="1">
      <c r="A19067">
        <v>2019</v>
      </c>
      <c r="B19067" t="s">
        <v>90</v>
      </c>
      <c r="C19067" t="s">
        <v>10</v>
      </c>
      <c r="D19067" t="s">
        <v>11</v>
      </c>
      <c r="E19067">
        <v>1084227</v>
      </c>
    </row>
    <row r="19068" spans="1:6" hidden="1">
      <c r="A19068">
        <v>2019</v>
      </c>
      <c r="B19068" t="s">
        <v>90</v>
      </c>
      <c r="C19068" t="s">
        <v>10</v>
      </c>
      <c r="D19068" t="s">
        <v>91</v>
      </c>
      <c r="E19068">
        <v>17862338</v>
      </c>
    </row>
    <row r="19069" spans="1:6" hidden="1">
      <c r="A19069">
        <v>2019</v>
      </c>
      <c r="B19069" t="s">
        <v>90</v>
      </c>
      <c r="C19069" t="s">
        <v>10</v>
      </c>
      <c r="D19069" t="s">
        <v>92</v>
      </c>
      <c r="E19069">
        <v>14695714</v>
      </c>
    </row>
    <row r="19070" spans="1:6" hidden="1">
      <c r="A19070">
        <v>2019</v>
      </c>
      <c r="B19070" t="s">
        <v>90</v>
      </c>
      <c r="C19070" t="s">
        <v>10</v>
      </c>
      <c r="D19070" t="s">
        <v>14</v>
      </c>
      <c r="E19070">
        <v>6996554</v>
      </c>
    </row>
    <row r="19071" spans="1:6" hidden="1">
      <c r="A19071">
        <v>2019</v>
      </c>
      <c r="B19071" t="s">
        <v>90</v>
      </c>
      <c r="C19071" t="s">
        <v>10</v>
      </c>
      <c r="D19071" t="s">
        <v>17</v>
      </c>
      <c r="E19071">
        <v>7253445</v>
      </c>
    </row>
    <row r="19072" spans="1:6" hidden="1">
      <c r="A19072">
        <v>2019</v>
      </c>
      <c r="B19072" t="s">
        <v>90</v>
      </c>
      <c r="C19072" t="s">
        <v>10</v>
      </c>
      <c r="D19072" t="s">
        <v>18</v>
      </c>
      <c r="E19072">
        <v>4371320</v>
      </c>
    </row>
    <row r="19073" spans="1:5" hidden="1">
      <c r="A19073">
        <v>2019</v>
      </c>
      <c r="B19073" t="s">
        <v>90</v>
      </c>
      <c r="C19073" t="s">
        <v>10</v>
      </c>
      <c r="D19073" t="s">
        <v>19</v>
      </c>
      <c r="E19073">
        <v>4070326</v>
      </c>
    </row>
    <row r="19074" spans="1:5" hidden="1">
      <c r="A19074">
        <v>2019</v>
      </c>
      <c r="B19074" t="s">
        <v>90</v>
      </c>
      <c r="C19074" t="s">
        <v>10</v>
      </c>
      <c r="D19074" t="s">
        <v>21</v>
      </c>
      <c r="E19074">
        <v>4070326</v>
      </c>
    </row>
    <row r="19075" spans="1:5" hidden="1">
      <c r="A19075">
        <v>2019</v>
      </c>
      <c r="B19075" t="s">
        <v>90</v>
      </c>
      <c r="C19075" t="s">
        <v>10</v>
      </c>
      <c r="D19075" t="s">
        <v>22</v>
      </c>
      <c r="E19075">
        <v>-92184</v>
      </c>
    </row>
    <row r="19076" spans="1:5" hidden="1">
      <c r="A19076">
        <v>2019</v>
      </c>
      <c r="B19076" t="s">
        <v>90</v>
      </c>
      <c r="C19076" t="s">
        <v>23</v>
      </c>
      <c r="D19076" t="s">
        <v>24</v>
      </c>
      <c r="E19076">
        <v>10820427</v>
      </c>
    </row>
    <row r="19077" spans="1:5" hidden="1">
      <c r="A19077">
        <v>2019</v>
      </c>
      <c r="B19077" t="s">
        <v>90</v>
      </c>
      <c r="C19077" t="s">
        <v>23</v>
      </c>
      <c r="D19077" t="s">
        <v>25</v>
      </c>
      <c r="E19077">
        <v>9036789</v>
      </c>
    </row>
    <row r="19078" spans="1:5" hidden="1">
      <c r="A19078">
        <v>2019</v>
      </c>
      <c r="B19078" t="s">
        <v>90</v>
      </c>
      <c r="C19078" t="s">
        <v>23</v>
      </c>
      <c r="D19078" t="s">
        <v>26</v>
      </c>
      <c r="E19078">
        <v>1783638</v>
      </c>
    </row>
    <row r="19079" spans="1:5" hidden="1">
      <c r="A19079">
        <v>2019</v>
      </c>
      <c r="B19079" t="s">
        <v>90</v>
      </c>
      <c r="C19079" t="s">
        <v>23</v>
      </c>
      <c r="D19079" t="s">
        <v>27</v>
      </c>
      <c r="E19079">
        <v>299800</v>
      </c>
    </row>
    <row r="19080" spans="1:5" hidden="1">
      <c r="A19080">
        <v>2019</v>
      </c>
      <c r="B19080" t="s">
        <v>90</v>
      </c>
      <c r="C19080" t="s">
        <v>23</v>
      </c>
      <c r="D19080" t="s">
        <v>29</v>
      </c>
      <c r="E19080">
        <v>299800</v>
      </c>
    </row>
    <row r="19081" spans="1:5" hidden="1">
      <c r="A19081">
        <v>2019</v>
      </c>
      <c r="B19081" t="s">
        <v>90</v>
      </c>
      <c r="C19081" t="s">
        <v>23</v>
      </c>
      <c r="D19081" t="s">
        <v>33</v>
      </c>
      <c r="E19081">
        <v>3375937</v>
      </c>
    </row>
    <row r="19082" spans="1:5" hidden="1">
      <c r="A19082">
        <v>2019</v>
      </c>
      <c r="B19082" t="s">
        <v>90</v>
      </c>
      <c r="C19082" t="s">
        <v>23</v>
      </c>
      <c r="D19082" t="s">
        <v>34</v>
      </c>
      <c r="E19082">
        <v>427552</v>
      </c>
    </row>
    <row r="19083" spans="1:5" hidden="1">
      <c r="A19083">
        <v>2019</v>
      </c>
      <c r="B19083" t="s">
        <v>90</v>
      </c>
      <c r="C19083" t="s">
        <v>23</v>
      </c>
      <c r="D19083" t="s">
        <v>35</v>
      </c>
      <c r="E19083">
        <v>602915</v>
      </c>
    </row>
    <row r="19084" spans="1:5" hidden="1">
      <c r="A19084">
        <v>2019</v>
      </c>
      <c r="B19084" t="s">
        <v>90</v>
      </c>
      <c r="C19084" t="s">
        <v>23</v>
      </c>
      <c r="D19084" t="s">
        <v>36</v>
      </c>
      <c r="E19084">
        <v>2603861</v>
      </c>
    </row>
    <row r="19085" spans="1:5" hidden="1">
      <c r="A19085">
        <v>2019</v>
      </c>
      <c r="B19085" t="s">
        <v>90</v>
      </c>
      <c r="C19085" t="s">
        <v>23</v>
      </c>
      <c r="D19085" t="s">
        <v>37</v>
      </c>
      <c r="E19085">
        <v>1778618</v>
      </c>
    </row>
    <row r="19086" spans="1:5" hidden="1">
      <c r="A19086">
        <v>2019</v>
      </c>
      <c r="B19086" t="s">
        <v>90</v>
      </c>
      <c r="C19086" t="s">
        <v>23</v>
      </c>
      <c r="D19086" t="s">
        <v>38</v>
      </c>
      <c r="E19086">
        <v>825243</v>
      </c>
    </row>
    <row r="19087" spans="1:5" hidden="1">
      <c r="A19087">
        <v>2019</v>
      </c>
      <c r="B19087" t="s">
        <v>90</v>
      </c>
      <c r="C19087" t="s">
        <v>23</v>
      </c>
      <c r="D19087" t="s">
        <v>39</v>
      </c>
      <c r="E19087">
        <v>278265</v>
      </c>
    </row>
    <row r="19088" spans="1:5" hidden="1">
      <c r="A19088">
        <v>2019</v>
      </c>
      <c r="B19088" t="s">
        <v>90</v>
      </c>
      <c r="C19088" t="s">
        <v>23</v>
      </c>
      <c r="D19088" t="s">
        <v>93</v>
      </c>
      <c r="E19088">
        <v>127785</v>
      </c>
    </row>
    <row r="19089" spans="1:5" hidden="1">
      <c r="A19089">
        <v>2019</v>
      </c>
      <c r="B19089" t="s">
        <v>90</v>
      </c>
      <c r="C19089" t="s">
        <v>23</v>
      </c>
      <c r="D19089" t="s">
        <v>94</v>
      </c>
      <c r="E19089">
        <v>150479</v>
      </c>
    </row>
    <row r="19090" spans="1:5" hidden="1">
      <c r="A19090">
        <v>2019</v>
      </c>
      <c r="B19090" t="s">
        <v>90</v>
      </c>
      <c r="C19090" t="s">
        <v>23</v>
      </c>
      <c r="D19090" t="s">
        <v>95</v>
      </c>
      <c r="E19090">
        <v>133575</v>
      </c>
    </row>
    <row r="19091" spans="1:5" hidden="1">
      <c r="A19091">
        <v>2019</v>
      </c>
      <c r="B19091" t="s">
        <v>90</v>
      </c>
      <c r="C19091" t="s">
        <v>23</v>
      </c>
      <c r="D19091" t="s">
        <v>96</v>
      </c>
      <c r="E19091">
        <v>144690</v>
      </c>
    </row>
    <row r="19092" spans="1:5" hidden="1">
      <c r="A19092">
        <v>2019</v>
      </c>
      <c r="B19092" t="s">
        <v>90</v>
      </c>
      <c r="C19092" t="s">
        <v>23</v>
      </c>
      <c r="D19092" t="s">
        <v>40</v>
      </c>
      <c r="E19092">
        <v>0</v>
      </c>
    </row>
    <row r="19093" spans="1:5" hidden="1">
      <c r="A19093">
        <v>2019</v>
      </c>
      <c r="B19093" t="s">
        <v>90</v>
      </c>
      <c r="C19093" t="s">
        <v>23</v>
      </c>
      <c r="D19093" t="s">
        <v>41</v>
      </c>
      <c r="E19093">
        <v>0</v>
      </c>
    </row>
    <row r="19094" spans="1:5" hidden="1">
      <c r="A19094">
        <v>2019</v>
      </c>
      <c r="B19094" t="s">
        <v>90</v>
      </c>
      <c r="C19094" t="s">
        <v>23</v>
      </c>
      <c r="D19094" t="s">
        <v>42</v>
      </c>
      <c r="E19094">
        <v>0</v>
      </c>
    </row>
    <row r="19095" spans="1:5" hidden="1">
      <c r="A19095">
        <v>2019</v>
      </c>
      <c r="B19095" t="s">
        <v>90</v>
      </c>
      <c r="C19095" t="s">
        <v>23</v>
      </c>
      <c r="D19095" t="s">
        <v>43</v>
      </c>
      <c r="E19095">
        <v>0</v>
      </c>
    </row>
    <row r="19096" spans="1:5" hidden="1">
      <c r="A19096">
        <v>2019</v>
      </c>
      <c r="B19096" t="s">
        <v>90</v>
      </c>
      <c r="C19096" t="s">
        <v>23</v>
      </c>
      <c r="D19096" t="s">
        <v>44</v>
      </c>
      <c r="E19096">
        <v>66259</v>
      </c>
    </row>
    <row r="19097" spans="1:5" hidden="1">
      <c r="A19097">
        <v>2019</v>
      </c>
      <c r="B19097" t="s">
        <v>90</v>
      </c>
      <c r="C19097" t="s">
        <v>23</v>
      </c>
      <c r="D19097" t="s">
        <v>45</v>
      </c>
      <c r="E19097">
        <v>148458</v>
      </c>
    </row>
    <row r="19098" spans="1:5" hidden="1">
      <c r="A19098">
        <v>2019</v>
      </c>
      <c r="B19098" t="s">
        <v>90</v>
      </c>
      <c r="C19098" t="s">
        <v>23</v>
      </c>
      <c r="D19098" t="s">
        <v>46</v>
      </c>
      <c r="E19098">
        <v>148458</v>
      </c>
    </row>
    <row r="19099" spans="1:5" hidden="1">
      <c r="A19099">
        <v>2019</v>
      </c>
      <c r="B19099" t="s">
        <v>90</v>
      </c>
      <c r="C19099" t="s">
        <v>23</v>
      </c>
      <c r="D19099" t="s">
        <v>47</v>
      </c>
      <c r="E19099">
        <v>0</v>
      </c>
    </row>
    <row r="19100" spans="1:5" hidden="1">
      <c r="A19100">
        <v>2019</v>
      </c>
      <c r="B19100" t="s">
        <v>90</v>
      </c>
      <c r="C19100" t="s">
        <v>23</v>
      </c>
      <c r="D19100" t="s">
        <v>48</v>
      </c>
      <c r="E19100">
        <v>124011</v>
      </c>
    </row>
    <row r="19101" spans="1:5" hidden="1">
      <c r="A19101">
        <v>2019</v>
      </c>
      <c r="B19101" t="s">
        <v>90</v>
      </c>
      <c r="C19101" t="s">
        <v>23</v>
      </c>
      <c r="D19101" t="s">
        <v>55</v>
      </c>
      <c r="E19101">
        <v>124011</v>
      </c>
    </row>
    <row r="19102" spans="1:5" hidden="1">
      <c r="A19102">
        <v>2019</v>
      </c>
      <c r="B19102" t="s">
        <v>90</v>
      </c>
      <c r="C19102" t="s">
        <v>23</v>
      </c>
      <c r="D19102" t="s">
        <v>59</v>
      </c>
      <c r="E19102">
        <v>415847</v>
      </c>
    </row>
    <row r="19103" spans="1:5" hidden="1">
      <c r="A19103">
        <v>2019</v>
      </c>
      <c r="B19103" t="s">
        <v>90</v>
      </c>
      <c r="C19103" t="s">
        <v>23</v>
      </c>
      <c r="D19103" t="s">
        <v>60</v>
      </c>
      <c r="E19103">
        <v>153146</v>
      </c>
    </row>
    <row r="19104" spans="1:5" hidden="1">
      <c r="A19104">
        <v>2019</v>
      </c>
      <c r="B19104" t="s">
        <v>90</v>
      </c>
      <c r="C19104" t="s">
        <v>23</v>
      </c>
      <c r="D19104" t="s">
        <v>64</v>
      </c>
      <c r="E19104">
        <v>262700</v>
      </c>
    </row>
    <row r="19105" spans="1:5" hidden="1">
      <c r="A19105">
        <v>2019</v>
      </c>
      <c r="B19105" t="s">
        <v>90</v>
      </c>
      <c r="C19105" t="s">
        <v>23</v>
      </c>
      <c r="D19105" t="s">
        <v>66</v>
      </c>
      <c r="E19105">
        <v>0</v>
      </c>
    </row>
    <row r="19106" spans="1:5" hidden="1">
      <c r="A19106">
        <v>2019</v>
      </c>
      <c r="B19106" t="s">
        <v>90</v>
      </c>
      <c r="C19106" t="s">
        <v>23</v>
      </c>
      <c r="D19106" t="s">
        <v>67</v>
      </c>
      <c r="E19106">
        <v>22639</v>
      </c>
    </row>
    <row r="19107" spans="1:5" hidden="1">
      <c r="A19107">
        <v>2019</v>
      </c>
      <c r="B19107" t="s">
        <v>90</v>
      </c>
      <c r="C19107" t="s">
        <v>23</v>
      </c>
      <c r="D19107" t="s">
        <v>68</v>
      </c>
      <c r="E19107">
        <v>15672</v>
      </c>
    </row>
    <row r="19108" spans="1:5" hidden="1">
      <c r="A19108">
        <v>2019</v>
      </c>
      <c r="B19108" t="s">
        <v>90</v>
      </c>
      <c r="C19108" t="s">
        <v>23</v>
      </c>
      <c r="D19108" t="s">
        <v>70</v>
      </c>
      <c r="E19108">
        <v>6967</v>
      </c>
    </row>
    <row r="19109" spans="1:5" hidden="1">
      <c r="A19109">
        <v>2019</v>
      </c>
      <c r="B19109" t="s">
        <v>90</v>
      </c>
      <c r="C19109" t="s">
        <v>23</v>
      </c>
      <c r="D19109" t="s">
        <v>71</v>
      </c>
      <c r="E19109">
        <v>41589</v>
      </c>
    </row>
    <row r="19110" spans="1:5" hidden="1">
      <c r="A19110">
        <v>2019</v>
      </c>
      <c r="B19110" t="s">
        <v>90</v>
      </c>
      <c r="C19110" t="s">
        <v>23</v>
      </c>
      <c r="D19110" t="s">
        <v>72</v>
      </c>
      <c r="E19110">
        <v>24099738</v>
      </c>
    </row>
    <row r="19111" spans="1:5" hidden="1">
      <c r="A19111">
        <v>2019</v>
      </c>
      <c r="B19111" t="s">
        <v>90</v>
      </c>
      <c r="C19111" t="s">
        <v>23</v>
      </c>
      <c r="D19111" t="s">
        <v>76</v>
      </c>
      <c r="E19111">
        <v>4301447</v>
      </c>
    </row>
    <row r="19112" spans="1:5" hidden="1">
      <c r="A19112">
        <v>2019</v>
      </c>
      <c r="B19112" t="s">
        <v>90</v>
      </c>
      <c r="C19112" t="s">
        <v>23</v>
      </c>
      <c r="D19112" t="s">
        <v>77</v>
      </c>
      <c r="E19112">
        <v>3166625</v>
      </c>
    </row>
    <row r="19113" spans="1:5" hidden="1">
      <c r="A19113">
        <v>2019</v>
      </c>
      <c r="B19113" t="s">
        <v>90</v>
      </c>
      <c r="C19113" t="s">
        <v>23</v>
      </c>
      <c r="D19113" t="s">
        <v>78</v>
      </c>
      <c r="E19113">
        <v>4017441</v>
      </c>
    </row>
    <row r="19114" spans="1:5" hidden="1">
      <c r="A19114">
        <v>2019</v>
      </c>
      <c r="B19114" t="s">
        <v>90</v>
      </c>
      <c r="C19114" t="s">
        <v>23</v>
      </c>
      <c r="D19114" t="s">
        <v>79</v>
      </c>
      <c r="E19114">
        <v>284007</v>
      </c>
    </row>
    <row r="19115" spans="1:5" hidden="1">
      <c r="A19115">
        <v>2019</v>
      </c>
      <c r="B19115" t="s">
        <v>90</v>
      </c>
      <c r="C19115" t="s">
        <v>23</v>
      </c>
      <c r="D19115" t="s">
        <v>80</v>
      </c>
      <c r="E19115">
        <v>0</v>
      </c>
    </row>
    <row r="19116" spans="1:5" hidden="1">
      <c r="A19116">
        <v>2019</v>
      </c>
      <c r="B19116" t="s">
        <v>90</v>
      </c>
      <c r="C19116" t="s">
        <v>81</v>
      </c>
      <c r="D19116" t="s">
        <v>30</v>
      </c>
      <c r="E19116">
        <v>254443</v>
      </c>
    </row>
    <row r="19117" spans="1:5" hidden="1">
      <c r="A19117">
        <v>2019</v>
      </c>
      <c r="B19117" t="s">
        <v>90</v>
      </c>
      <c r="C19117" t="s">
        <v>81</v>
      </c>
      <c r="D19117" t="s">
        <v>32</v>
      </c>
      <c r="E19117">
        <v>254443</v>
      </c>
    </row>
    <row r="19118" spans="1:5" hidden="1">
      <c r="A19118">
        <v>2019</v>
      </c>
      <c r="B19118" t="s">
        <v>90</v>
      </c>
      <c r="C19118" t="s">
        <v>81</v>
      </c>
      <c r="D19118" t="s">
        <v>33</v>
      </c>
      <c r="E19118">
        <v>750703</v>
      </c>
    </row>
    <row r="19119" spans="1:5" hidden="1">
      <c r="A19119">
        <v>2019</v>
      </c>
      <c r="B19119" t="s">
        <v>90</v>
      </c>
      <c r="C19119" t="s">
        <v>81</v>
      </c>
      <c r="D19119" t="s">
        <v>34</v>
      </c>
      <c r="E19119">
        <v>288878</v>
      </c>
    </row>
    <row r="19120" spans="1:5" hidden="1">
      <c r="A19120">
        <v>2019</v>
      </c>
      <c r="B19120" t="s">
        <v>90</v>
      </c>
      <c r="C19120" t="s">
        <v>81</v>
      </c>
      <c r="D19120" t="s">
        <v>35</v>
      </c>
      <c r="E19120">
        <v>245557</v>
      </c>
    </row>
    <row r="19121" spans="1:5" hidden="1">
      <c r="A19121">
        <v>2019</v>
      </c>
      <c r="B19121" t="s">
        <v>90</v>
      </c>
      <c r="C19121" t="s">
        <v>81</v>
      </c>
      <c r="D19121" t="s">
        <v>36</v>
      </c>
      <c r="E19121">
        <v>421307</v>
      </c>
    </row>
    <row r="19122" spans="1:5" hidden="1">
      <c r="A19122">
        <v>2019</v>
      </c>
      <c r="B19122" t="s">
        <v>90</v>
      </c>
      <c r="C19122" t="s">
        <v>81</v>
      </c>
      <c r="D19122" t="s">
        <v>37</v>
      </c>
      <c r="E19122">
        <v>421307</v>
      </c>
    </row>
    <row r="19123" spans="1:5" hidden="1">
      <c r="A19123">
        <v>2019</v>
      </c>
      <c r="B19123" t="s">
        <v>90</v>
      </c>
      <c r="C19123" t="s">
        <v>81</v>
      </c>
      <c r="D19123" t="s">
        <v>38</v>
      </c>
      <c r="E19123">
        <v>0</v>
      </c>
    </row>
    <row r="19124" spans="1:5" hidden="1">
      <c r="A19124">
        <v>2019</v>
      </c>
      <c r="B19124" t="s">
        <v>90</v>
      </c>
      <c r="C19124" t="s">
        <v>81</v>
      </c>
      <c r="D19124" t="s">
        <v>39</v>
      </c>
      <c r="E19124">
        <v>15933</v>
      </c>
    </row>
    <row r="19125" spans="1:5" hidden="1">
      <c r="A19125">
        <v>2019</v>
      </c>
      <c r="B19125" t="s">
        <v>90</v>
      </c>
      <c r="C19125" t="s">
        <v>81</v>
      </c>
      <c r="D19125" t="s">
        <v>93</v>
      </c>
      <c r="E19125">
        <v>2901</v>
      </c>
    </row>
    <row r="19126" spans="1:5" hidden="1">
      <c r="A19126">
        <v>2019</v>
      </c>
      <c r="B19126" t="s">
        <v>90</v>
      </c>
      <c r="C19126" t="s">
        <v>81</v>
      </c>
      <c r="D19126" t="s">
        <v>94</v>
      </c>
      <c r="E19126">
        <v>13032</v>
      </c>
    </row>
    <row r="19127" spans="1:5" hidden="1">
      <c r="A19127">
        <v>2019</v>
      </c>
      <c r="B19127" t="s">
        <v>90</v>
      </c>
      <c r="C19127" t="s">
        <v>81</v>
      </c>
      <c r="D19127" t="s">
        <v>95</v>
      </c>
      <c r="E19127">
        <v>4593</v>
      </c>
    </row>
    <row r="19128" spans="1:5" hidden="1">
      <c r="A19128">
        <v>2019</v>
      </c>
      <c r="B19128" t="s">
        <v>90</v>
      </c>
      <c r="C19128" t="s">
        <v>81</v>
      </c>
      <c r="D19128" t="s">
        <v>96</v>
      </c>
      <c r="E19128">
        <v>11341</v>
      </c>
    </row>
    <row r="19129" spans="1:5" hidden="1">
      <c r="A19129">
        <v>2019</v>
      </c>
      <c r="B19129" t="s">
        <v>90</v>
      </c>
      <c r="C19129" t="s">
        <v>81</v>
      </c>
      <c r="D19129" t="s">
        <v>40</v>
      </c>
      <c r="E19129">
        <v>24584</v>
      </c>
    </row>
    <row r="19130" spans="1:5" hidden="1">
      <c r="A19130">
        <v>2019</v>
      </c>
      <c r="B19130" t="s">
        <v>90</v>
      </c>
      <c r="C19130" t="s">
        <v>81</v>
      </c>
      <c r="D19130" t="s">
        <v>41</v>
      </c>
      <c r="E19130">
        <v>3644</v>
      </c>
    </row>
    <row r="19131" spans="1:5" hidden="1">
      <c r="A19131">
        <v>2019</v>
      </c>
      <c r="B19131" t="s">
        <v>90</v>
      </c>
      <c r="C19131" t="s">
        <v>81</v>
      </c>
      <c r="D19131" t="s">
        <v>42</v>
      </c>
      <c r="E19131">
        <v>0</v>
      </c>
    </row>
    <row r="19132" spans="1:5" hidden="1">
      <c r="A19132">
        <v>2019</v>
      </c>
      <c r="B19132" t="s">
        <v>90</v>
      </c>
      <c r="C19132" t="s">
        <v>81</v>
      </c>
      <c r="D19132" t="s">
        <v>43</v>
      </c>
      <c r="E19132">
        <v>20941</v>
      </c>
    </row>
    <row r="19133" spans="1:5" hidden="1">
      <c r="A19133">
        <v>2019</v>
      </c>
      <c r="B19133" t="s">
        <v>90</v>
      </c>
      <c r="C19133" t="s">
        <v>81</v>
      </c>
      <c r="D19133" t="s">
        <v>44</v>
      </c>
      <c r="E19133">
        <v>0</v>
      </c>
    </row>
    <row r="19134" spans="1:5" hidden="1">
      <c r="A19134">
        <v>2019</v>
      </c>
      <c r="B19134" t="s">
        <v>90</v>
      </c>
      <c r="C19134" t="s">
        <v>81</v>
      </c>
      <c r="D19134" t="s">
        <v>48</v>
      </c>
      <c r="E19134">
        <v>93839</v>
      </c>
    </row>
    <row r="19135" spans="1:5" hidden="1">
      <c r="A19135">
        <v>2019</v>
      </c>
      <c r="B19135" t="s">
        <v>90</v>
      </c>
      <c r="C19135" t="s">
        <v>81</v>
      </c>
      <c r="D19135" t="s">
        <v>49</v>
      </c>
      <c r="E19135">
        <v>93839</v>
      </c>
    </row>
    <row r="19136" spans="1:5" hidden="1">
      <c r="A19136">
        <v>2019</v>
      </c>
      <c r="B19136" t="s">
        <v>90</v>
      </c>
      <c r="C19136" t="s">
        <v>81</v>
      </c>
      <c r="D19136" t="s">
        <v>50</v>
      </c>
      <c r="E19136">
        <v>0</v>
      </c>
    </row>
    <row r="19137" spans="1:6" hidden="1">
      <c r="A19137">
        <v>2019</v>
      </c>
      <c r="B19137" t="s">
        <v>90</v>
      </c>
      <c r="C19137" t="s">
        <v>81</v>
      </c>
      <c r="D19137" t="s">
        <v>51</v>
      </c>
      <c r="E19137">
        <v>93839</v>
      </c>
    </row>
    <row r="19138" spans="1:6" hidden="1">
      <c r="A19138">
        <v>2019</v>
      </c>
      <c r="B19138" t="s">
        <v>90</v>
      </c>
      <c r="C19138" t="s">
        <v>81</v>
      </c>
      <c r="D19138" t="s">
        <v>52</v>
      </c>
      <c r="E19138">
        <v>0</v>
      </c>
    </row>
    <row r="19139" spans="1:6" hidden="1">
      <c r="A19139">
        <v>2019</v>
      </c>
      <c r="B19139" t="s">
        <v>90</v>
      </c>
      <c r="C19139" t="s">
        <v>81</v>
      </c>
      <c r="D19139" t="s">
        <v>53</v>
      </c>
      <c r="E19139">
        <v>0</v>
      </c>
    </row>
    <row r="19140" spans="1:6" hidden="1">
      <c r="A19140">
        <v>2019</v>
      </c>
      <c r="B19140" t="s">
        <v>90</v>
      </c>
      <c r="C19140" t="s">
        <v>81</v>
      </c>
      <c r="D19140" t="s">
        <v>54</v>
      </c>
      <c r="E19140">
        <v>0</v>
      </c>
    </row>
    <row r="19141" spans="1:6" hidden="1">
      <c r="A19141">
        <v>2019</v>
      </c>
      <c r="B19141" t="s">
        <v>90</v>
      </c>
      <c r="C19141" t="s">
        <v>81</v>
      </c>
      <c r="D19141" t="s">
        <v>59</v>
      </c>
      <c r="E19141">
        <v>293482</v>
      </c>
    </row>
    <row r="19142" spans="1:6" hidden="1">
      <c r="A19142">
        <v>2019</v>
      </c>
      <c r="B19142" t="s">
        <v>90</v>
      </c>
      <c r="C19142" t="s">
        <v>81</v>
      </c>
      <c r="D19142" t="s">
        <v>61</v>
      </c>
      <c r="E19142">
        <v>180068</v>
      </c>
    </row>
    <row r="19143" spans="1:6" hidden="1">
      <c r="A19143">
        <v>2019</v>
      </c>
      <c r="B19143" t="s">
        <v>90</v>
      </c>
      <c r="C19143" t="s">
        <v>81</v>
      </c>
      <c r="D19143" t="s">
        <v>64</v>
      </c>
      <c r="E19143">
        <v>113414</v>
      </c>
    </row>
    <row r="19144" spans="1:6" hidden="1">
      <c r="A19144">
        <v>2019</v>
      </c>
      <c r="B19144" t="s">
        <v>90</v>
      </c>
      <c r="C19144" t="s">
        <v>81</v>
      </c>
      <c r="D19144" t="s">
        <v>67</v>
      </c>
      <c r="E19144">
        <v>203165</v>
      </c>
    </row>
    <row r="19145" spans="1:6" hidden="1">
      <c r="A19145">
        <v>2019</v>
      </c>
      <c r="B19145" t="s">
        <v>90</v>
      </c>
      <c r="C19145" t="s">
        <v>81</v>
      </c>
      <c r="D19145" t="s">
        <v>69</v>
      </c>
      <c r="E19145">
        <v>175736</v>
      </c>
    </row>
    <row r="19146" spans="1:6" hidden="1">
      <c r="A19146">
        <v>2019</v>
      </c>
      <c r="B19146" t="s">
        <v>90</v>
      </c>
      <c r="C19146" t="s">
        <v>81</v>
      </c>
      <c r="D19146" t="s">
        <v>70</v>
      </c>
      <c r="E19146">
        <v>27429</v>
      </c>
    </row>
    <row r="19147" spans="1:6" hidden="1">
      <c r="A19147">
        <v>2019</v>
      </c>
      <c r="B19147" t="s">
        <v>90</v>
      </c>
      <c r="C19147" t="s">
        <v>81</v>
      </c>
      <c r="D19147" t="s">
        <v>86</v>
      </c>
      <c r="E19147">
        <v>41962076</v>
      </c>
    </row>
    <row r="19148" spans="1:6" hidden="1">
      <c r="A19148">
        <v>2019</v>
      </c>
      <c r="B19148" t="s">
        <v>90</v>
      </c>
      <c r="C19148" t="s">
        <v>81</v>
      </c>
      <c r="D19148" t="s">
        <v>87</v>
      </c>
      <c r="E19148">
        <v>41703735</v>
      </c>
    </row>
    <row r="19149" spans="1:6" hidden="1">
      <c r="A19149">
        <v>2019</v>
      </c>
      <c r="B19149" t="s">
        <v>90</v>
      </c>
      <c r="C19149" t="s">
        <v>81</v>
      </c>
      <c r="D19149" t="s">
        <v>88</v>
      </c>
      <c r="E19149">
        <v>258341</v>
      </c>
    </row>
    <row r="19150" spans="1:6" hidden="1">
      <c r="A19150">
        <v>2019</v>
      </c>
      <c r="B19150" t="s">
        <v>90</v>
      </c>
      <c r="C19150" t="s">
        <v>81</v>
      </c>
      <c r="D19150" t="s">
        <v>77</v>
      </c>
      <c r="E19150">
        <v>3166625</v>
      </c>
    </row>
    <row r="19151" spans="1:6" hidden="1">
      <c r="A19151">
        <v>2019</v>
      </c>
      <c r="B19151" t="s">
        <v>97</v>
      </c>
      <c r="C19151" t="s">
        <v>7</v>
      </c>
      <c r="D19151" t="s">
        <v>263</v>
      </c>
      <c r="E19151">
        <v>16364</v>
      </c>
    </row>
    <row r="19152" spans="1:6" hidden="1">
      <c r="A19152">
        <v>2019</v>
      </c>
      <c r="B19152" t="s">
        <v>97</v>
      </c>
      <c r="C19152" t="s">
        <v>7</v>
      </c>
      <c r="D19152" t="s">
        <v>8</v>
      </c>
      <c r="E19152">
        <v>0</v>
      </c>
      <c r="F19152">
        <v>20</v>
      </c>
    </row>
    <row r="19153" spans="1:6" hidden="1">
      <c r="A19153">
        <v>2019</v>
      </c>
      <c r="B19153" t="s">
        <v>97</v>
      </c>
      <c r="C19153" t="s">
        <v>7</v>
      </c>
      <c r="D19153" t="s">
        <v>9</v>
      </c>
      <c r="E19153">
        <v>0</v>
      </c>
      <c r="F19153">
        <v>20</v>
      </c>
    </row>
    <row r="19154" spans="1:6" hidden="1">
      <c r="A19154">
        <v>2019</v>
      </c>
      <c r="B19154" t="s">
        <v>97</v>
      </c>
      <c r="C19154" t="s">
        <v>10</v>
      </c>
      <c r="D19154" t="s">
        <v>11</v>
      </c>
      <c r="E19154">
        <v>-33649</v>
      </c>
    </row>
    <row r="19155" spans="1:6" hidden="1">
      <c r="A19155">
        <v>2019</v>
      </c>
      <c r="B19155" t="s">
        <v>97</v>
      </c>
      <c r="C19155" t="s">
        <v>10</v>
      </c>
      <c r="D19155" t="s">
        <v>91</v>
      </c>
      <c r="E19155">
        <v>858390</v>
      </c>
    </row>
    <row r="19156" spans="1:6" hidden="1">
      <c r="A19156">
        <v>2019</v>
      </c>
      <c r="B19156" t="s">
        <v>97</v>
      </c>
      <c r="C19156" t="s">
        <v>10</v>
      </c>
      <c r="D19156" t="s">
        <v>92</v>
      </c>
      <c r="E19156">
        <v>769240</v>
      </c>
    </row>
    <row r="19157" spans="1:6" hidden="1">
      <c r="A19157">
        <v>2019</v>
      </c>
      <c r="B19157" t="s">
        <v>97</v>
      </c>
      <c r="C19157" t="s">
        <v>10</v>
      </c>
      <c r="D19157" t="s">
        <v>14</v>
      </c>
      <c r="E19157">
        <v>303483</v>
      </c>
    </row>
    <row r="19158" spans="1:6" hidden="1">
      <c r="A19158">
        <v>2019</v>
      </c>
      <c r="B19158" t="s">
        <v>97</v>
      </c>
      <c r="C19158" t="s">
        <v>10</v>
      </c>
      <c r="D19158" t="s">
        <v>17</v>
      </c>
      <c r="E19158">
        <v>868631</v>
      </c>
    </row>
    <row r="19159" spans="1:6" hidden="1">
      <c r="A19159">
        <v>2019</v>
      </c>
      <c r="B19159" t="s">
        <v>97</v>
      </c>
      <c r="C19159" t="s">
        <v>10</v>
      </c>
      <c r="D19159" t="s">
        <v>18</v>
      </c>
      <c r="E19159">
        <v>211740</v>
      </c>
    </row>
    <row r="19160" spans="1:6" hidden="1">
      <c r="A19160">
        <v>2019</v>
      </c>
      <c r="B19160" t="s">
        <v>97</v>
      </c>
      <c r="C19160" t="s">
        <v>10</v>
      </c>
      <c r="D19160" t="s">
        <v>19</v>
      </c>
      <c r="E19160">
        <v>678016</v>
      </c>
    </row>
    <row r="19161" spans="1:6" hidden="1">
      <c r="A19161">
        <v>2019</v>
      </c>
      <c r="B19161" t="s">
        <v>97</v>
      </c>
      <c r="C19161" t="s">
        <v>10</v>
      </c>
      <c r="D19161" t="s">
        <v>21</v>
      </c>
      <c r="E19161">
        <v>56886</v>
      </c>
    </row>
    <row r="19162" spans="1:6" hidden="1">
      <c r="A19162">
        <v>2019</v>
      </c>
      <c r="B19162" t="s">
        <v>97</v>
      </c>
      <c r="C19162" t="s">
        <v>10</v>
      </c>
      <c r="D19162" t="s">
        <v>22</v>
      </c>
      <c r="E19162">
        <v>-4636</v>
      </c>
    </row>
    <row r="19163" spans="1:6" hidden="1">
      <c r="A19163">
        <v>2019</v>
      </c>
      <c r="B19163" t="s">
        <v>97</v>
      </c>
      <c r="C19163" t="s">
        <v>23</v>
      </c>
      <c r="D19163" t="s">
        <v>24</v>
      </c>
      <c r="E19163">
        <v>521911</v>
      </c>
    </row>
    <row r="19164" spans="1:6" hidden="1">
      <c r="A19164">
        <v>2019</v>
      </c>
      <c r="B19164" t="s">
        <v>97</v>
      </c>
      <c r="C19164" t="s">
        <v>23</v>
      </c>
      <c r="D19164" t="s">
        <v>25</v>
      </c>
      <c r="E19164">
        <v>414413</v>
      </c>
    </row>
    <row r="19165" spans="1:6" hidden="1">
      <c r="A19165">
        <v>2019</v>
      </c>
      <c r="B19165" t="s">
        <v>97</v>
      </c>
      <c r="C19165" t="s">
        <v>23</v>
      </c>
      <c r="D19165" t="s">
        <v>26</v>
      </c>
      <c r="E19165">
        <v>107498</v>
      </c>
    </row>
    <row r="19166" spans="1:6" hidden="1">
      <c r="A19166">
        <v>2019</v>
      </c>
      <c r="B19166" t="s">
        <v>97</v>
      </c>
      <c r="C19166" t="s">
        <v>23</v>
      </c>
      <c r="D19166" t="s">
        <v>27</v>
      </c>
      <c r="E19166">
        <v>32996</v>
      </c>
    </row>
    <row r="19167" spans="1:6" hidden="1">
      <c r="A19167">
        <v>2019</v>
      </c>
      <c r="B19167" t="s">
        <v>97</v>
      </c>
      <c r="C19167" t="s">
        <v>23</v>
      </c>
      <c r="D19167" t="s">
        <v>29</v>
      </c>
      <c r="E19167">
        <v>32996</v>
      </c>
    </row>
    <row r="19168" spans="1:6" hidden="1">
      <c r="A19168">
        <v>2019</v>
      </c>
      <c r="B19168" t="s">
        <v>97</v>
      </c>
      <c r="C19168" t="s">
        <v>23</v>
      </c>
      <c r="D19168" t="s">
        <v>33</v>
      </c>
      <c r="E19168">
        <v>1076778</v>
      </c>
    </row>
    <row r="19169" spans="1:5" hidden="1">
      <c r="A19169">
        <v>2019</v>
      </c>
      <c r="B19169" t="s">
        <v>97</v>
      </c>
      <c r="C19169" t="s">
        <v>23</v>
      </c>
      <c r="D19169" t="s">
        <v>34</v>
      </c>
      <c r="E19169">
        <v>286958</v>
      </c>
    </row>
    <row r="19170" spans="1:5" hidden="1">
      <c r="A19170">
        <v>2019</v>
      </c>
      <c r="B19170" t="s">
        <v>97</v>
      </c>
      <c r="C19170" t="s">
        <v>23</v>
      </c>
      <c r="D19170" t="s">
        <v>35</v>
      </c>
      <c r="E19170">
        <v>184116</v>
      </c>
    </row>
    <row r="19171" spans="1:5" hidden="1">
      <c r="A19171">
        <v>2019</v>
      </c>
      <c r="B19171" t="s">
        <v>97</v>
      </c>
      <c r="C19171" t="s">
        <v>23</v>
      </c>
      <c r="D19171" t="s">
        <v>36</v>
      </c>
      <c r="E19171">
        <v>528616</v>
      </c>
    </row>
    <row r="19172" spans="1:5" hidden="1">
      <c r="A19172">
        <v>2019</v>
      </c>
      <c r="B19172" t="s">
        <v>97</v>
      </c>
      <c r="C19172" t="s">
        <v>23</v>
      </c>
      <c r="D19172" t="s">
        <v>37</v>
      </c>
      <c r="E19172">
        <v>528616</v>
      </c>
    </row>
    <row r="19173" spans="1:5" hidden="1">
      <c r="A19173">
        <v>2019</v>
      </c>
      <c r="B19173" t="s">
        <v>97</v>
      </c>
      <c r="C19173" t="s">
        <v>23</v>
      </c>
      <c r="D19173" t="s">
        <v>38</v>
      </c>
      <c r="E19173">
        <v>0</v>
      </c>
    </row>
    <row r="19174" spans="1:5" hidden="1">
      <c r="A19174">
        <v>2019</v>
      </c>
      <c r="B19174" t="s">
        <v>97</v>
      </c>
      <c r="C19174" t="s">
        <v>23</v>
      </c>
      <c r="D19174" t="s">
        <v>39</v>
      </c>
      <c r="E19174">
        <v>128275</v>
      </c>
    </row>
    <row r="19175" spans="1:5" hidden="1">
      <c r="A19175">
        <v>2019</v>
      </c>
      <c r="B19175" t="s">
        <v>97</v>
      </c>
      <c r="C19175" t="s">
        <v>23</v>
      </c>
      <c r="D19175" t="s">
        <v>93</v>
      </c>
      <c r="E19175">
        <v>123786</v>
      </c>
    </row>
    <row r="19176" spans="1:5" hidden="1">
      <c r="A19176">
        <v>2019</v>
      </c>
      <c r="B19176" t="s">
        <v>97</v>
      </c>
      <c r="C19176" t="s">
        <v>23</v>
      </c>
      <c r="D19176" t="s">
        <v>94</v>
      </c>
      <c r="E19176">
        <v>4489</v>
      </c>
    </row>
    <row r="19177" spans="1:5" hidden="1">
      <c r="A19177">
        <v>2019</v>
      </c>
      <c r="B19177" t="s">
        <v>97</v>
      </c>
      <c r="C19177" t="s">
        <v>23</v>
      </c>
      <c r="D19177" t="s">
        <v>95</v>
      </c>
      <c r="E19177">
        <v>52332</v>
      </c>
    </row>
    <row r="19178" spans="1:5" hidden="1">
      <c r="A19178">
        <v>2019</v>
      </c>
      <c r="B19178" t="s">
        <v>97</v>
      </c>
      <c r="C19178" t="s">
        <v>23</v>
      </c>
      <c r="D19178" t="s">
        <v>96</v>
      </c>
      <c r="E19178">
        <v>75944</v>
      </c>
    </row>
    <row r="19179" spans="1:5" hidden="1">
      <c r="A19179">
        <v>2019</v>
      </c>
      <c r="B19179" t="s">
        <v>97</v>
      </c>
      <c r="C19179" t="s">
        <v>23</v>
      </c>
      <c r="D19179" t="s">
        <v>40</v>
      </c>
      <c r="E19179">
        <v>132929</v>
      </c>
    </row>
    <row r="19180" spans="1:5" hidden="1">
      <c r="A19180">
        <v>2019</v>
      </c>
      <c r="B19180" t="s">
        <v>97</v>
      </c>
      <c r="C19180" t="s">
        <v>23</v>
      </c>
      <c r="D19180" t="s">
        <v>41</v>
      </c>
      <c r="E19180">
        <v>6515</v>
      </c>
    </row>
    <row r="19181" spans="1:5" hidden="1">
      <c r="A19181">
        <v>2019</v>
      </c>
      <c r="B19181" t="s">
        <v>97</v>
      </c>
      <c r="C19181" t="s">
        <v>23</v>
      </c>
      <c r="D19181" t="s">
        <v>42</v>
      </c>
      <c r="E19181">
        <v>57609</v>
      </c>
    </row>
    <row r="19182" spans="1:5" hidden="1">
      <c r="A19182">
        <v>2019</v>
      </c>
      <c r="B19182" t="s">
        <v>97</v>
      </c>
      <c r="C19182" t="s">
        <v>23</v>
      </c>
      <c r="D19182" t="s">
        <v>43</v>
      </c>
      <c r="E19182">
        <v>68804</v>
      </c>
    </row>
    <row r="19183" spans="1:5" hidden="1">
      <c r="A19183">
        <v>2019</v>
      </c>
      <c r="B19183" t="s">
        <v>97</v>
      </c>
      <c r="C19183" t="s">
        <v>23</v>
      </c>
      <c r="D19183" t="s">
        <v>44</v>
      </c>
      <c r="E19183">
        <v>0</v>
      </c>
    </row>
    <row r="19184" spans="1:5" hidden="1">
      <c r="A19184">
        <v>2019</v>
      </c>
      <c r="B19184" t="s">
        <v>97</v>
      </c>
      <c r="C19184" t="s">
        <v>23</v>
      </c>
      <c r="D19184" t="s">
        <v>45</v>
      </c>
      <c r="E19184">
        <v>16236</v>
      </c>
    </row>
    <row r="19185" spans="1:5" hidden="1">
      <c r="A19185">
        <v>2019</v>
      </c>
      <c r="B19185" t="s">
        <v>97</v>
      </c>
      <c r="C19185" t="s">
        <v>23</v>
      </c>
      <c r="D19185" t="s">
        <v>46</v>
      </c>
      <c r="E19185">
        <v>16073</v>
      </c>
    </row>
    <row r="19186" spans="1:5" hidden="1">
      <c r="A19186">
        <v>2019</v>
      </c>
      <c r="B19186" t="s">
        <v>97</v>
      </c>
      <c r="C19186" t="s">
        <v>23</v>
      </c>
      <c r="D19186" t="s">
        <v>47</v>
      </c>
      <c r="E19186">
        <v>163</v>
      </c>
    </row>
    <row r="19187" spans="1:5" hidden="1">
      <c r="A19187">
        <v>2019</v>
      </c>
      <c r="B19187" t="s">
        <v>97</v>
      </c>
      <c r="C19187" t="s">
        <v>23</v>
      </c>
      <c r="D19187" t="s">
        <v>48</v>
      </c>
      <c r="E19187">
        <v>24123</v>
      </c>
    </row>
    <row r="19188" spans="1:5" hidden="1">
      <c r="A19188">
        <v>2019</v>
      </c>
      <c r="B19188" t="s">
        <v>97</v>
      </c>
      <c r="C19188" t="s">
        <v>23</v>
      </c>
      <c r="D19188" t="s">
        <v>55</v>
      </c>
      <c r="E19188">
        <v>24123</v>
      </c>
    </row>
    <row r="19189" spans="1:5" hidden="1">
      <c r="A19189">
        <v>2019</v>
      </c>
      <c r="B19189" t="s">
        <v>97</v>
      </c>
      <c r="C19189" t="s">
        <v>23</v>
      </c>
      <c r="D19189" t="s">
        <v>59</v>
      </c>
      <c r="E19189">
        <v>513013</v>
      </c>
    </row>
    <row r="19190" spans="1:5" hidden="1">
      <c r="A19190">
        <v>2019</v>
      </c>
      <c r="B19190" t="s">
        <v>97</v>
      </c>
      <c r="C19190" t="s">
        <v>23</v>
      </c>
      <c r="D19190" t="s">
        <v>60</v>
      </c>
      <c r="E19190">
        <v>54121</v>
      </c>
    </row>
    <row r="19191" spans="1:5" hidden="1">
      <c r="A19191">
        <v>2019</v>
      </c>
      <c r="B19191" t="s">
        <v>97</v>
      </c>
      <c r="C19191" t="s">
        <v>23</v>
      </c>
      <c r="D19191" t="s">
        <v>61</v>
      </c>
      <c r="E19191">
        <v>282519</v>
      </c>
    </row>
    <row r="19192" spans="1:5" hidden="1">
      <c r="A19192">
        <v>2019</v>
      </c>
      <c r="B19192" t="s">
        <v>97</v>
      </c>
      <c r="C19192" t="s">
        <v>23</v>
      </c>
      <c r="D19192" t="s">
        <v>64</v>
      </c>
      <c r="E19192">
        <v>176373</v>
      </c>
    </row>
    <row r="19193" spans="1:5" hidden="1">
      <c r="A19193">
        <v>2019</v>
      </c>
      <c r="B19193" t="s">
        <v>97</v>
      </c>
      <c r="C19193" t="s">
        <v>23</v>
      </c>
      <c r="D19193" t="s">
        <v>66</v>
      </c>
      <c r="E19193">
        <v>621130</v>
      </c>
    </row>
    <row r="19194" spans="1:5" hidden="1">
      <c r="A19194">
        <v>2019</v>
      </c>
      <c r="B19194" t="s">
        <v>97</v>
      </c>
      <c r="C19194" t="s">
        <v>23</v>
      </c>
      <c r="D19194" t="s">
        <v>67</v>
      </c>
      <c r="E19194">
        <v>1605</v>
      </c>
    </row>
    <row r="19195" spans="1:5" hidden="1">
      <c r="A19195">
        <v>2019</v>
      </c>
      <c r="B19195" t="s">
        <v>97</v>
      </c>
      <c r="C19195" t="s">
        <v>23</v>
      </c>
      <c r="D19195" t="s">
        <v>68</v>
      </c>
      <c r="E19195">
        <v>0</v>
      </c>
    </row>
    <row r="19196" spans="1:5" hidden="1">
      <c r="A19196">
        <v>2019</v>
      </c>
      <c r="B19196" t="s">
        <v>97</v>
      </c>
      <c r="C19196" t="s">
        <v>23</v>
      </c>
      <c r="D19196" t="s">
        <v>70</v>
      </c>
      <c r="E19196">
        <v>1605</v>
      </c>
    </row>
    <row r="19197" spans="1:5" hidden="1">
      <c r="A19197">
        <v>2019</v>
      </c>
      <c r="B19197" t="s">
        <v>97</v>
      </c>
      <c r="C19197" t="s">
        <v>23</v>
      </c>
      <c r="D19197" t="s">
        <v>71</v>
      </c>
      <c r="E19197">
        <v>3476</v>
      </c>
    </row>
    <row r="19198" spans="1:5" hidden="1">
      <c r="A19198">
        <v>2019</v>
      </c>
      <c r="B19198" t="s">
        <v>97</v>
      </c>
      <c r="C19198" t="s">
        <v>23</v>
      </c>
      <c r="D19198" t="s">
        <v>72</v>
      </c>
      <c r="E19198">
        <v>833785</v>
      </c>
    </row>
    <row r="19199" spans="1:5" hidden="1">
      <c r="A19199">
        <v>2019</v>
      </c>
      <c r="B19199" t="s">
        <v>97</v>
      </c>
      <c r="C19199" t="s">
        <v>23</v>
      </c>
      <c r="D19199" t="s">
        <v>76</v>
      </c>
      <c r="E19199">
        <v>56660</v>
      </c>
    </row>
    <row r="19200" spans="1:5" hidden="1">
      <c r="A19200">
        <v>2019</v>
      </c>
      <c r="B19200" t="s">
        <v>97</v>
      </c>
      <c r="C19200" t="s">
        <v>23</v>
      </c>
      <c r="D19200" t="s">
        <v>77</v>
      </c>
      <c r="E19200">
        <v>89150</v>
      </c>
    </row>
    <row r="19201" spans="1:5" hidden="1">
      <c r="A19201">
        <v>2019</v>
      </c>
      <c r="B19201" t="s">
        <v>97</v>
      </c>
      <c r="C19201" t="s">
        <v>23</v>
      </c>
      <c r="D19201" t="s">
        <v>78</v>
      </c>
      <c r="E19201">
        <v>50097</v>
      </c>
    </row>
    <row r="19202" spans="1:5" hidden="1">
      <c r="A19202">
        <v>2019</v>
      </c>
      <c r="B19202" t="s">
        <v>97</v>
      </c>
      <c r="C19202" t="s">
        <v>23</v>
      </c>
      <c r="D19202" t="s">
        <v>79</v>
      </c>
      <c r="E19202">
        <v>6593</v>
      </c>
    </row>
    <row r="19203" spans="1:5" hidden="1">
      <c r="A19203">
        <v>2019</v>
      </c>
      <c r="B19203" t="s">
        <v>97</v>
      </c>
      <c r="C19203" t="s">
        <v>23</v>
      </c>
      <c r="D19203" t="s">
        <v>80</v>
      </c>
      <c r="E19203">
        <v>-29</v>
      </c>
    </row>
    <row r="19204" spans="1:5" hidden="1">
      <c r="A19204">
        <v>2019</v>
      </c>
      <c r="B19204" t="s">
        <v>97</v>
      </c>
      <c r="C19204" t="s">
        <v>81</v>
      </c>
      <c r="D19204" t="s">
        <v>30</v>
      </c>
      <c r="E19204">
        <v>0</v>
      </c>
    </row>
    <row r="19205" spans="1:5" hidden="1">
      <c r="A19205">
        <v>2019</v>
      </c>
      <c r="B19205" t="s">
        <v>97</v>
      </c>
      <c r="C19205" t="s">
        <v>81</v>
      </c>
      <c r="D19205" t="s">
        <v>32</v>
      </c>
      <c r="E19205">
        <v>0</v>
      </c>
    </row>
    <row r="19206" spans="1:5" hidden="1">
      <c r="A19206">
        <v>2019</v>
      </c>
      <c r="B19206" t="s">
        <v>97</v>
      </c>
      <c r="C19206" t="s">
        <v>81</v>
      </c>
      <c r="D19206" t="s">
        <v>33</v>
      </c>
      <c r="E19206">
        <v>985035</v>
      </c>
    </row>
    <row r="19207" spans="1:5" hidden="1">
      <c r="A19207">
        <v>2019</v>
      </c>
      <c r="B19207" t="s">
        <v>97</v>
      </c>
      <c r="C19207" t="s">
        <v>81</v>
      </c>
      <c r="D19207" t="s">
        <v>34</v>
      </c>
      <c r="E19207">
        <v>722552</v>
      </c>
    </row>
    <row r="19208" spans="1:5" hidden="1">
      <c r="A19208">
        <v>2019</v>
      </c>
      <c r="B19208" t="s">
        <v>97</v>
      </c>
      <c r="C19208" t="s">
        <v>81</v>
      </c>
      <c r="D19208" t="s">
        <v>35</v>
      </c>
      <c r="E19208">
        <v>1171357</v>
      </c>
    </row>
    <row r="19209" spans="1:5" hidden="1">
      <c r="A19209">
        <v>2019</v>
      </c>
      <c r="B19209" t="s">
        <v>97</v>
      </c>
      <c r="C19209" t="s">
        <v>81</v>
      </c>
      <c r="D19209" t="s">
        <v>36</v>
      </c>
      <c r="E19209">
        <v>198131</v>
      </c>
    </row>
    <row r="19210" spans="1:5" hidden="1">
      <c r="A19210">
        <v>2019</v>
      </c>
      <c r="B19210" t="s">
        <v>97</v>
      </c>
      <c r="C19210" t="s">
        <v>81</v>
      </c>
      <c r="D19210" t="s">
        <v>37</v>
      </c>
      <c r="E19210">
        <v>198131</v>
      </c>
    </row>
    <row r="19211" spans="1:5" hidden="1">
      <c r="A19211">
        <v>2019</v>
      </c>
      <c r="B19211" t="s">
        <v>97</v>
      </c>
      <c r="C19211" t="s">
        <v>81</v>
      </c>
      <c r="D19211" t="s">
        <v>38</v>
      </c>
      <c r="E19211">
        <v>0</v>
      </c>
    </row>
    <row r="19212" spans="1:5" hidden="1">
      <c r="A19212">
        <v>2019</v>
      </c>
      <c r="B19212" t="s">
        <v>97</v>
      </c>
      <c r="C19212" t="s">
        <v>81</v>
      </c>
      <c r="D19212" t="s">
        <v>39</v>
      </c>
      <c r="E19212">
        <v>-9185</v>
      </c>
    </row>
    <row r="19213" spans="1:5" hidden="1">
      <c r="A19213">
        <v>2019</v>
      </c>
      <c r="B19213" t="s">
        <v>97</v>
      </c>
      <c r="C19213" t="s">
        <v>81</v>
      </c>
      <c r="D19213" t="s">
        <v>93</v>
      </c>
      <c r="E19213">
        <v>-13677</v>
      </c>
    </row>
    <row r="19214" spans="1:5" hidden="1">
      <c r="A19214">
        <v>2019</v>
      </c>
      <c r="B19214" t="s">
        <v>97</v>
      </c>
      <c r="C19214" t="s">
        <v>81</v>
      </c>
      <c r="D19214" t="s">
        <v>94</v>
      </c>
      <c r="E19214">
        <v>4492</v>
      </c>
    </row>
    <row r="19215" spans="1:5" hidden="1">
      <c r="A19215">
        <v>2019</v>
      </c>
      <c r="B19215" t="s">
        <v>97</v>
      </c>
      <c r="C19215" t="s">
        <v>81</v>
      </c>
      <c r="D19215" t="s">
        <v>95</v>
      </c>
      <c r="E19215">
        <v>-9144</v>
      </c>
    </row>
    <row r="19216" spans="1:5" hidden="1">
      <c r="A19216">
        <v>2019</v>
      </c>
      <c r="B19216" t="s">
        <v>97</v>
      </c>
      <c r="C19216" t="s">
        <v>81</v>
      </c>
      <c r="D19216" t="s">
        <v>96</v>
      </c>
      <c r="E19216">
        <v>-41</v>
      </c>
    </row>
    <row r="19217" spans="1:5" hidden="1">
      <c r="A19217">
        <v>2019</v>
      </c>
      <c r="B19217" t="s">
        <v>97</v>
      </c>
      <c r="C19217" t="s">
        <v>81</v>
      </c>
      <c r="D19217" t="s">
        <v>40</v>
      </c>
      <c r="E19217">
        <v>73537</v>
      </c>
    </row>
    <row r="19218" spans="1:5" hidden="1">
      <c r="A19218">
        <v>2019</v>
      </c>
      <c r="B19218" t="s">
        <v>97</v>
      </c>
      <c r="C19218" t="s">
        <v>81</v>
      </c>
      <c r="D19218" t="s">
        <v>41</v>
      </c>
      <c r="E19218">
        <v>147</v>
      </c>
    </row>
    <row r="19219" spans="1:5" hidden="1">
      <c r="A19219">
        <v>2019</v>
      </c>
      <c r="B19219" t="s">
        <v>97</v>
      </c>
      <c r="C19219" t="s">
        <v>81</v>
      </c>
      <c r="D19219" t="s">
        <v>42</v>
      </c>
      <c r="E19219">
        <v>0</v>
      </c>
    </row>
    <row r="19220" spans="1:5" hidden="1">
      <c r="A19220">
        <v>2019</v>
      </c>
      <c r="B19220" t="s">
        <v>97</v>
      </c>
      <c r="C19220" t="s">
        <v>81</v>
      </c>
      <c r="D19220" t="s">
        <v>43</v>
      </c>
      <c r="E19220">
        <v>73390</v>
      </c>
    </row>
    <row r="19221" spans="1:5" hidden="1">
      <c r="A19221">
        <v>2019</v>
      </c>
      <c r="B19221" t="s">
        <v>97</v>
      </c>
      <c r="C19221" t="s">
        <v>81</v>
      </c>
      <c r="D19221" t="s">
        <v>44</v>
      </c>
      <c r="E19221">
        <v>0</v>
      </c>
    </row>
    <row r="19222" spans="1:5" hidden="1">
      <c r="A19222">
        <v>2019</v>
      </c>
      <c r="B19222" t="s">
        <v>97</v>
      </c>
      <c r="C19222" t="s">
        <v>81</v>
      </c>
      <c r="D19222" t="s">
        <v>48</v>
      </c>
      <c r="E19222">
        <v>645253</v>
      </c>
    </row>
    <row r="19223" spans="1:5" hidden="1">
      <c r="A19223">
        <v>2019</v>
      </c>
      <c r="B19223" t="s">
        <v>97</v>
      </c>
      <c r="C19223" t="s">
        <v>81</v>
      </c>
      <c r="D19223" t="s">
        <v>49</v>
      </c>
      <c r="E19223">
        <v>645253</v>
      </c>
    </row>
    <row r="19224" spans="1:5" hidden="1">
      <c r="A19224">
        <v>2019</v>
      </c>
      <c r="B19224" t="s">
        <v>97</v>
      </c>
      <c r="C19224" t="s">
        <v>81</v>
      </c>
      <c r="D19224" t="s">
        <v>50</v>
      </c>
      <c r="E19224">
        <v>418809</v>
      </c>
    </row>
    <row r="19225" spans="1:5" hidden="1">
      <c r="A19225">
        <v>2019</v>
      </c>
      <c r="B19225" t="s">
        <v>97</v>
      </c>
      <c r="C19225" t="s">
        <v>81</v>
      </c>
      <c r="D19225" t="s">
        <v>51</v>
      </c>
      <c r="E19225">
        <v>8980</v>
      </c>
    </row>
    <row r="19226" spans="1:5" hidden="1">
      <c r="A19226">
        <v>2019</v>
      </c>
      <c r="B19226" t="s">
        <v>97</v>
      </c>
      <c r="C19226" t="s">
        <v>81</v>
      </c>
      <c r="D19226" t="s">
        <v>52</v>
      </c>
      <c r="E19226">
        <v>183693</v>
      </c>
    </row>
    <row r="19227" spans="1:5" hidden="1">
      <c r="A19227">
        <v>2019</v>
      </c>
      <c r="B19227" t="s">
        <v>97</v>
      </c>
      <c r="C19227" t="s">
        <v>81</v>
      </c>
      <c r="D19227" t="s">
        <v>53</v>
      </c>
      <c r="E19227">
        <v>57609</v>
      </c>
    </row>
    <row r="19228" spans="1:5" hidden="1">
      <c r="A19228">
        <v>2019</v>
      </c>
      <c r="B19228" t="s">
        <v>97</v>
      </c>
      <c r="C19228" t="s">
        <v>81</v>
      </c>
      <c r="D19228" t="s">
        <v>54</v>
      </c>
      <c r="E19228">
        <v>23838</v>
      </c>
    </row>
    <row r="19229" spans="1:5" hidden="1">
      <c r="A19229">
        <v>2019</v>
      </c>
      <c r="B19229" t="s">
        <v>97</v>
      </c>
      <c r="C19229" t="s">
        <v>81</v>
      </c>
      <c r="D19229" t="s">
        <v>59</v>
      </c>
      <c r="E19229">
        <v>374395</v>
      </c>
    </row>
    <row r="19230" spans="1:5" hidden="1">
      <c r="A19230">
        <v>2019</v>
      </c>
      <c r="B19230" t="s">
        <v>97</v>
      </c>
      <c r="C19230" t="s">
        <v>81</v>
      </c>
      <c r="D19230" t="s">
        <v>60</v>
      </c>
      <c r="E19230">
        <v>282079</v>
      </c>
    </row>
    <row r="19231" spans="1:5" hidden="1">
      <c r="A19231">
        <v>2019</v>
      </c>
      <c r="B19231" t="s">
        <v>97</v>
      </c>
      <c r="C19231" t="s">
        <v>81</v>
      </c>
      <c r="D19231" t="s">
        <v>61</v>
      </c>
      <c r="E19231">
        <v>20446</v>
      </c>
    </row>
    <row r="19232" spans="1:5" hidden="1">
      <c r="A19232">
        <v>2019</v>
      </c>
      <c r="B19232" t="s">
        <v>97</v>
      </c>
      <c r="C19232" t="s">
        <v>81</v>
      </c>
      <c r="D19232" t="s">
        <v>64</v>
      </c>
      <c r="E19232">
        <v>71870</v>
      </c>
    </row>
    <row r="19233" spans="1:6" hidden="1">
      <c r="A19233">
        <v>2019</v>
      </c>
      <c r="B19233" t="s">
        <v>97</v>
      </c>
      <c r="C19233" t="s">
        <v>81</v>
      </c>
      <c r="D19233" t="s">
        <v>67</v>
      </c>
      <c r="E19233">
        <v>220</v>
      </c>
    </row>
    <row r="19234" spans="1:6" hidden="1">
      <c r="A19234">
        <v>2019</v>
      </c>
      <c r="B19234" t="s">
        <v>97</v>
      </c>
      <c r="C19234" t="s">
        <v>81</v>
      </c>
      <c r="D19234" t="s">
        <v>69</v>
      </c>
      <c r="E19234">
        <v>0</v>
      </c>
    </row>
    <row r="19235" spans="1:6" hidden="1">
      <c r="A19235">
        <v>2019</v>
      </c>
      <c r="B19235" t="s">
        <v>97</v>
      </c>
      <c r="C19235" t="s">
        <v>81</v>
      </c>
      <c r="D19235" t="s">
        <v>70</v>
      </c>
      <c r="E19235">
        <v>220</v>
      </c>
    </row>
    <row r="19236" spans="1:6" hidden="1">
      <c r="A19236">
        <v>2019</v>
      </c>
      <c r="B19236" t="s">
        <v>97</v>
      </c>
      <c r="C19236" t="s">
        <v>81</v>
      </c>
      <c r="D19236" t="s">
        <v>86</v>
      </c>
      <c r="E19236">
        <v>1692175</v>
      </c>
    </row>
    <row r="19237" spans="1:6" hidden="1">
      <c r="A19237">
        <v>2019</v>
      </c>
      <c r="B19237" t="s">
        <v>97</v>
      </c>
      <c r="C19237" t="s">
        <v>81</v>
      </c>
      <c r="D19237" t="s">
        <v>87</v>
      </c>
      <c r="E19237">
        <v>1664528</v>
      </c>
    </row>
    <row r="19238" spans="1:6" hidden="1">
      <c r="A19238">
        <v>2019</v>
      </c>
      <c r="B19238" t="s">
        <v>97</v>
      </c>
      <c r="C19238" t="s">
        <v>81</v>
      </c>
      <c r="D19238" t="s">
        <v>88</v>
      </c>
      <c r="E19238">
        <v>27648</v>
      </c>
    </row>
    <row r="19239" spans="1:6" hidden="1">
      <c r="A19239">
        <v>2019</v>
      </c>
      <c r="B19239" t="s">
        <v>97</v>
      </c>
      <c r="C19239" t="s">
        <v>81</v>
      </c>
      <c r="D19239" t="s">
        <v>77</v>
      </c>
      <c r="E19239">
        <v>89150</v>
      </c>
    </row>
    <row r="19240" spans="1:6" hidden="1">
      <c r="A19240">
        <v>2019</v>
      </c>
      <c r="B19240" t="s">
        <v>98</v>
      </c>
      <c r="C19240" t="s">
        <v>7</v>
      </c>
      <c r="D19240" t="s">
        <v>263</v>
      </c>
      <c r="E19240">
        <v>-36927</v>
      </c>
    </row>
    <row r="19241" spans="1:6" hidden="1">
      <c r="A19241">
        <v>2019</v>
      </c>
      <c r="B19241" t="s">
        <v>98</v>
      </c>
      <c r="C19241" t="s">
        <v>7</v>
      </c>
      <c r="D19241" t="s">
        <v>8</v>
      </c>
      <c r="E19241">
        <v>176101</v>
      </c>
    </row>
    <row r="19242" spans="1:6" hidden="1">
      <c r="A19242">
        <v>2019</v>
      </c>
      <c r="B19242" t="s">
        <v>98</v>
      </c>
      <c r="C19242" t="s">
        <v>7</v>
      </c>
      <c r="D19242" t="s">
        <v>9</v>
      </c>
      <c r="E19242">
        <v>326347</v>
      </c>
    </row>
    <row r="19243" spans="1:6" hidden="1">
      <c r="A19243">
        <v>2019</v>
      </c>
      <c r="B19243" t="s">
        <v>98</v>
      </c>
      <c r="C19243" t="s">
        <v>10</v>
      </c>
      <c r="D19243" t="s">
        <v>11</v>
      </c>
      <c r="E19243">
        <v>365154</v>
      </c>
    </row>
    <row r="19244" spans="1:6" hidden="1">
      <c r="A19244">
        <v>2019</v>
      </c>
      <c r="B19244" t="s">
        <v>98</v>
      </c>
      <c r="C19244" t="s">
        <v>10</v>
      </c>
      <c r="D19244" t="s">
        <v>91</v>
      </c>
      <c r="E19244">
        <v>4427200</v>
      </c>
    </row>
    <row r="19245" spans="1:6" hidden="1">
      <c r="A19245">
        <v>2019</v>
      </c>
      <c r="B19245" t="s">
        <v>98</v>
      </c>
      <c r="C19245" t="s">
        <v>10</v>
      </c>
      <c r="D19245" t="s">
        <v>92</v>
      </c>
      <c r="E19245">
        <v>3316450</v>
      </c>
    </row>
    <row r="19246" spans="1:6" hidden="1">
      <c r="A19246">
        <v>2019</v>
      </c>
      <c r="B19246" t="s">
        <v>98</v>
      </c>
      <c r="C19246" t="s">
        <v>10</v>
      </c>
      <c r="D19246" t="s">
        <v>14</v>
      </c>
      <c r="E19246">
        <v>1110750</v>
      </c>
    </row>
    <row r="19247" spans="1:6" hidden="1">
      <c r="A19247">
        <v>2019</v>
      </c>
      <c r="B19247" t="s">
        <v>98</v>
      </c>
      <c r="C19247" t="s">
        <v>10</v>
      </c>
      <c r="D19247" t="s">
        <v>17</v>
      </c>
      <c r="E19247">
        <v>0</v>
      </c>
      <c r="F19247">
        <v>20</v>
      </c>
    </row>
    <row r="19248" spans="1:6" hidden="1">
      <c r="A19248">
        <v>2019</v>
      </c>
      <c r="B19248" t="s">
        <v>98</v>
      </c>
      <c r="C19248" t="s">
        <v>10</v>
      </c>
      <c r="D19248" t="s">
        <v>18</v>
      </c>
      <c r="E19248">
        <v>5199177</v>
      </c>
    </row>
    <row r="19249" spans="1:5" hidden="1">
      <c r="A19249">
        <v>2019</v>
      </c>
      <c r="B19249" t="s">
        <v>98</v>
      </c>
      <c r="C19249" t="s">
        <v>10</v>
      </c>
      <c r="D19249" t="s">
        <v>19</v>
      </c>
      <c r="E19249">
        <v>6879518</v>
      </c>
    </row>
    <row r="19250" spans="1:5" hidden="1">
      <c r="A19250">
        <v>2019</v>
      </c>
      <c r="B19250" t="s">
        <v>98</v>
      </c>
      <c r="C19250" t="s">
        <v>10</v>
      </c>
      <c r="D19250" t="s">
        <v>20</v>
      </c>
      <c r="E19250">
        <v>4185906</v>
      </c>
    </row>
    <row r="19251" spans="1:5" hidden="1">
      <c r="A19251">
        <v>2019</v>
      </c>
      <c r="B19251" t="s">
        <v>98</v>
      </c>
      <c r="C19251" t="s">
        <v>10</v>
      </c>
      <c r="D19251" t="s">
        <v>21</v>
      </c>
      <c r="E19251">
        <v>1120447</v>
      </c>
    </row>
    <row r="19252" spans="1:5" hidden="1">
      <c r="A19252">
        <v>2019</v>
      </c>
      <c r="B19252" t="s">
        <v>98</v>
      </c>
      <c r="C19252" t="s">
        <v>10</v>
      </c>
      <c r="D19252" t="s">
        <v>22</v>
      </c>
      <c r="E19252">
        <v>-45927</v>
      </c>
    </row>
    <row r="19253" spans="1:5" hidden="1">
      <c r="A19253">
        <v>2019</v>
      </c>
      <c r="B19253" t="s">
        <v>98</v>
      </c>
      <c r="C19253" t="s">
        <v>23</v>
      </c>
      <c r="D19253" t="s">
        <v>24</v>
      </c>
      <c r="E19253">
        <v>3311917</v>
      </c>
    </row>
    <row r="19254" spans="1:5" hidden="1">
      <c r="A19254">
        <v>2019</v>
      </c>
      <c r="B19254" t="s">
        <v>98</v>
      </c>
      <c r="C19254" t="s">
        <v>23</v>
      </c>
      <c r="D19254" t="s">
        <v>25</v>
      </c>
      <c r="E19254">
        <v>2525312</v>
      </c>
    </row>
    <row r="19255" spans="1:5" hidden="1">
      <c r="A19255">
        <v>2019</v>
      </c>
      <c r="B19255" t="s">
        <v>98</v>
      </c>
      <c r="C19255" t="s">
        <v>23</v>
      </c>
      <c r="D19255" t="s">
        <v>26</v>
      </c>
      <c r="E19255">
        <v>786605</v>
      </c>
    </row>
    <row r="19256" spans="1:5" hidden="1">
      <c r="A19256">
        <v>2019</v>
      </c>
      <c r="B19256" t="s">
        <v>98</v>
      </c>
      <c r="C19256" t="s">
        <v>23</v>
      </c>
      <c r="D19256" t="s">
        <v>27</v>
      </c>
      <c r="E19256">
        <v>4533</v>
      </c>
    </row>
    <row r="19257" spans="1:5" hidden="1">
      <c r="A19257">
        <v>2019</v>
      </c>
      <c r="B19257" t="s">
        <v>98</v>
      </c>
      <c r="C19257" t="s">
        <v>23</v>
      </c>
      <c r="D19257" t="s">
        <v>29</v>
      </c>
      <c r="E19257">
        <v>4533</v>
      </c>
    </row>
    <row r="19258" spans="1:5" hidden="1">
      <c r="A19258">
        <v>2019</v>
      </c>
      <c r="B19258" t="s">
        <v>98</v>
      </c>
      <c r="C19258" t="s">
        <v>23</v>
      </c>
      <c r="D19258" t="s">
        <v>30</v>
      </c>
      <c r="E19258">
        <v>263620</v>
      </c>
    </row>
    <row r="19259" spans="1:5" hidden="1">
      <c r="A19259">
        <v>2019</v>
      </c>
      <c r="B19259" t="s">
        <v>98</v>
      </c>
      <c r="C19259" t="s">
        <v>23</v>
      </c>
      <c r="D19259" t="s">
        <v>31</v>
      </c>
      <c r="E19259">
        <v>57740</v>
      </c>
    </row>
    <row r="19260" spans="1:5" hidden="1">
      <c r="A19260">
        <v>2019</v>
      </c>
      <c r="B19260" t="s">
        <v>98</v>
      </c>
      <c r="C19260" t="s">
        <v>23</v>
      </c>
      <c r="D19260" t="s">
        <v>32</v>
      </c>
      <c r="E19260">
        <v>205880</v>
      </c>
    </row>
    <row r="19261" spans="1:5" hidden="1">
      <c r="A19261">
        <v>2019</v>
      </c>
      <c r="B19261" t="s">
        <v>98</v>
      </c>
      <c r="C19261" t="s">
        <v>23</v>
      </c>
      <c r="D19261" t="s">
        <v>33</v>
      </c>
      <c r="E19261">
        <v>224805</v>
      </c>
    </row>
    <row r="19262" spans="1:5" hidden="1">
      <c r="A19262">
        <v>2019</v>
      </c>
      <c r="B19262" t="s">
        <v>98</v>
      </c>
      <c r="C19262" t="s">
        <v>23</v>
      </c>
      <c r="D19262" t="s">
        <v>34</v>
      </c>
      <c r="E19262">
        <v>223028</v>
      </c>
    </row>
    <row r="19263" spans="1:5" hidden="1">
      <c r="A19263">
        <v>2019</v>
      </c>
      <c r="B19263" t="s">
        <v>98</v>
      </c>
      <c r="C19263" t="s">
        <v>23</v>
      </c>
      <c r="D19263" t="s">
        <v>35</v>
      </c>
      <c r="E19263">
        <v>244438</v>
      </c>
    </row>
    <row r="19264" spans="1:5" hidden="1">
      <c r="A19264">
        <v>2019</v>
      </c>
      <c r="B19264" t="s">
        <v>98</v>
      </c>
      <c r="C19264" t="s">
        <v>23</v>
      </c>
      <c r="D19264" t="s">
        <v>36</v>
      </c>
      <c r="E19264">
        <v>0</v>
      </c>
    </row>
    <row r="19265" spans="1:5" hidden="1">
      <c r="A19265">
        <v>2019</v>
      </c>
      <c r="B19265" t="s">
        <v>98</v>
      </c>
      <c r="C19265" t="s">
        <v>23</v>
      </c>
      <c r="D19265" t="s">
        <v>37</v>
      </c>
      <c r="E19265">
        <v>0</v>
      </c>
    </row>
    <row r="19266" spans="1:5" hidden="1">
      <c r="A19266">
        <v>2019</v>
      </c>
      <c r="B19266" t="s">
        <v>98</v>
      </c>
      <c r="C19266" t="s">
        <v>23</v>
      </c>
      <c r="D19266" t="s">
        <v>40</v>
      </c>
      <c r="E19266">
        <v>0</v>
      </c>
    </row>
    <row r="19267" spans="1:5" hidden="1">
      <c r="A19267">
        <v>2019</v>
      </c>
      <c r="B19267" t="s">
        <v>98</v>
      </c>
      <c r="C19267" t="s">
        <v>23</v>
      </c>
      <c r="D19267" t="s">
        <v>41</v>
      </c>
      <c r="E19267">
        <v>0</v>
      </c>
    </row>
    <row r="19268" spans="1:5" hidden="1">
      <c r="A19268">
        <v>2019</v>
      </c>
      <c r="B19268" t="s">
        <v>98</v>
      </c>
      <c r="C19268" t="s">
        <v>23</v>
      </c>
      <c r="D19268" t="s">
        <v>42</v>
      </c>
      <c r="E19268">
        <v>0</v>
      </c>
    </row>
    <row r="19269" spans="1:5" hidden="1">
      <c r="A19269">
        <v>2019</v>
      </c>
      <c r="B19269" t="s">
        <v>98</v>
      </c>
      <c r="C19269" t="s">
        <v>23</v>
      </c>
      <c r="D19269" t="s">
        <v>43</v>
      </c>
      <c r="E19269">
        <v>0</v>
      </c>
    </row>
    <row r="19270" spans="1:5" hidden="1">
      <c r="A19270">
        <v>2019</v>
      </c>
      <c r="B19270" t="s">
        <v>98</v>
      </c>
      <c r="C19270" t="s">
        <v>23</v>
      </c>
      <c r="D19270" t="s">
        <v>44</v>
      </c>
      <c r="E19270">
        <v>1777</v>
      </c>
    </row>
    <row r="19271" spans="1:5" hidden="1">
      <c r="A19271">
        <v>2019</v>
      </c>
      <c r="B19271" t="s">
        <v>98</v>
      </c>
      <c r="C19271" t="s">
        <v>23</v>
      </c>
      <c r="D19271" t="s">
        <v>45</v>
      </c>
      <c r="E19271">
        <v>0</v>
      </c>
    </row>
    <row r="19272" spans="1:5" hidden="1">
      <c r="A19272">
        <v>2019</v>
      </c>
      <c r="B19272" t="s">
        <v>98</v>
      </c>
      <c r="C19272" t="s">
        <v>23</v>
      </c>
      <c r="D19272" t="s">
        <v>46</v>
      </c>
      <c r="E19272">
        <v>0</v>
      </c>
    </row>
    <row r="19273" spans="1:5" hidden="1">
      <c r="A19273">
        <v>2019</v>
      </c>
      <c r="B19273" t="s">
        <v>98</v>
      </c>
      <c r="C19273" t="s">
        <v>23</v>
      </c>
      <c r="D19273" t="s">
        <v>47</v>
      </c>
      <c r="E19273">
        <v>0</v>
      </c>
    </row>
    <row r="19274" spans="1:5" hidden="1">
      <c r="A19274">
        <v>2019</v>
      </c>
      <c r="B19274" t="s">
        <v>98</v>
      </c>
      <c r="C19274" t="s">
        <v>23</v>
      </c>
      <c r="D19274" t="s">
        <v>48</v>
      </c>
      <c r="E19274">
        <v>5971107</v>
      </c>
    </row>
    <row r="19275" spans="1:5" hidden="1">
      <c r="A19275">
        <v>2019</v>
      </c>
      <c r="B19275" t="s">
        <v>98</v>
      </c>
      <c r="C19275" t="s">
        <v>23</v>
      </c>
      <c r="D19275" t="s">
        <v>55</v>
      </c>
      <c r="E19275">
        <v>3277495</v>
      </c>
    </row>
    <row r="19276" spans="1:5" hidden="1">
      <c r="A19276">
        <v>2019</v>
      </c>
      <c r="B19276" t="s">
        <v>98</v>
      </c>
      <c r="C19276" t="s">
        <v>23</v>
      </c>
      <c r="D19276" t="s">
        <v>56</v>
      </c>
      <c r="E19276">
        <v>2693612</v>
      </c>
    </row>
    <row r="19277" spans="1:5" hidden="1">
      <c r="A19277">
        <v>2019</v>
      </c>
      <c r="B19277" t="s">
        <v>98</v>
      </c>
      <c r="C19277" t="s">
        <v>23</v>
      </c>
      <c r="D19277" t="s">
        <v>57</v>
      </c>
      <c r="E19277">
        <v>2305271</v>
      </c>
    </row>
    <row r="19278" spans="1:5" hidden="1">
      <c r="A19278">
        <v>2019</v>
      </c>
      <c r="B19278" t="s">
        <v>98</v>
      </c>
      <c r="C19278" t="s">
        <v>23</v>
      </c>
      <c r="D19278" t="s">
        <v>58</v>
      </c>
      <c r="E19278">
        <v>388341</v>
      </c>
    </row>
    <row r="19279" spans="1:5" hidden="1">
      <c r="A19279">
        <v>2019</v>
      </c>
      <c r="B19279" t="s">
        <v>98</v>
      </c>
      <c r="C19279" t="s">
        <v>23</v>
      </c>
      <c r="D19279" t="s">
        <v>59</v>
      </c>
      <c r="E19279">
        <v>768689</v>
      </c>
    </row>
    <row r="19280" spans="1:5" hidden="1">
      <c r="A19280">
        <v>2019</v>
      </c>
      <c r="B19280" t="s">
        <v>98</v>
      </c>
      <c r="C19280" t="s">
        <v>23</v>
      </c>
      <c r="D19280" t="s">
        <v>60</v>
      </c>
      <c r="E19280">
        <v>297</v>
      </c>
    </row>
    <row r="19281" spans="1:6" hidden="1">
      <c r="A19281">
        <v>2019</v>
      </c>
      <c r="B19281" t="s">
        <v>98</v>
      </c>
      <c r="C19281" t="s">
        <v>23</v>
      </c>
      <c r="D19281" t="s">
        <v>61</v>
      </c>
      <c r="E19281">
        <v>0</v>
      </c>
    </row>
    <row r="19282" spans="1:6" hidden="1">
      <c r="A19282">
        <v>2019</v>
      </c>
      <c r="B19282" t="s">
        <v>98</v>
      </c>
      <c r="C19282" t="s">
        <v>23</v>
      </c>
      <c r="D19282" t="s">
        <v>62</v>
      </c>
      <c r="E19282">
        <v>59230</v>
      </c>
    </row>
    <row r="19283" spans="1:6" hidden="1">
      <c r="A19283">
        <v>2019</v>
      </c>
      <c r="B19283" t="s">
        <v>98</v>
      </c>
      <c r="C19283" t="s">
        <v>23</v>
      </c>
      <c r="D19283" t="s">
        <v>63</v>
      </c>
      <c r="E19283">
        <v>0</v>
      </c>
    </row>
    <row r="19284" spans="1:6" hidden="1">
      <c r="A19284">
        <v>2019</v>
      </c>
      <c r="B19284" t="s">
        <v>98</v>
      </c>
      <c r="C19284" t="s">
        <v>23</v>
      </c>
      <c r="D19284" t="s">
        <v>64</v>
      </c>
      <c r="E19284">
        <v>462679</v>
      </c>
    </row>
    <row r="19285" spans="1:6" hidden="1">
      <c r="A19285">
        <v>2019</v>
      </c>
      <c r="B19285" t="s">
        <v>98</v>
      </c>
      <c r="C19285" t="s">
        <v>23</v>
      </c>
      <c r="D19285" t="s">
        <v>65</v>
      </c>
      <c r="E19285">
        <v>246483</v>
      </c>
    </row>
    <row r="19286" spans="1:6" hidden="1">
      <c r="A19286">
        <v>2019</v>
      </c>
      <c r="B19286" t="s">
        <v>98</v>
      </c>
      <c r="C19286" t="s">
        <v>23</v>
      </c>
      <c r="D19286" t="s">
        <v>66</v>
      </c>
      <c r="E19286">
        <v>0</v>
      </c>
      <c r="F19286">
        <v>90</v>
      </c>
    </row>
    <row r="19287" spans="1:6" hidden="1">
      <c r="A19287">
        <v>2019</v>
      </c>
      <c r="B19287" t="s">
        <v>98</v>
      </c>
      <c r="C19287" t="s">
        <v>23</v>
      </c>
      <c r="D19287" t="s">
        <v>67</v>
      </c>
      <c r="E19287">
        <v>24423</v>
      </c>
    </row>
    <row r="19288" spans="1:6" hidden="1">
      <c r="A19288">
        <v>2019</v>
      </c>
      <c r="B19288" t="s">
        <v>98</v>
      </c>
      <c r="C19288" t="s">
        <v>23</v>
      </c>
      <c r="D19288" t="s">
        <v>69</v>
      </c>
      <c r="E19288">
        <v>0</v>
      </c>
    </row>
    <row r="19289" spans="1:6" hidden="1">
      <c r="A19289">
        <v>2019</v>
      </c>
      <c r="B19289" t="s">
        <v>98</v>
      </c>
      <c r="C19289" t="s">
        <v>23</v>
      </c>
      <c r="D19289" t="s">
        <v>70</v>
      </c>
      <c r="E19289">
        <v>24423</v>
      </c>
    </row>
    <row r="19290" spans="1:6" hidden="1">
      <c r="A19290">
        <v>2019</v>
      </c>
      <c r="B19290" t="s">
        <v>98</v>
      </c>
      <c r="C19290" t="s">
        <v>23</v>
      </c>
      <c r="D19290" t="s">
        <v>71</v>
      </c>
      <c r="E19290">
        <v>34973</v>
      </c>
    </row>
    <row r="19291" spans="1:6" hidden="1">
      <c r="A19291">
        <v>2019</v>
      </c>
      <c r="B19291" t="s">
        <v>98</v>
      </c>
      <c r="C19291" t="s">
        <v>23</v>
      </c>
      <c r="D19291" t="s">
        <v>99</v>
      </c>
      <c r="E19291">
        <v>11724704</v>
      </c>
    </row>
    <row r="19292" spans="1:6" hidden="1">
      <c r="A19292">
        <v>2019</v>
      </c>
      <c r="B19292" t="s">
        <v>98</v>
      </c>
      <c r="C19292" t="s">
        <v>23</v>
      </c>
      <c r="D19292" t="s">
        <v>72</v>
      </c>
      <c r="E19292">
        <v>1939050</v>
      </c>
    </row>
    <row r="19293" spans="1:6" hidden="1">
      <c r="A19293">
        <v>2019</v>
      </c>
      <c r="B19293" t="s">
        <v>98</v>
      </c>
      <c r="C19293" t="s">
        <v>23</v>
      </c>
      <c r="D19293" t="s">
        <v>73</v>
      </c>
      <c r="E19293">
        <v>5759071</v>
      </c>
    </row>
    <row r="19294" spans="1:6" hidden="1">
      <c r="A19294">
        <v>2019</v>
      </c>
      <c r="B19294" t="s">
        <v>98</v>
      </c>
      <c r="C19294" t="s">
        <v>23</v>
      </c>
      <c r="D19294" t="s">
        <v>74</v>
      </c>
      <c r="E19294">
        <v>2693612</v>
      </c>
    </row>
    <row r="19295" spans="1:6" hidden="1">
      <c r="A19295">
        <v>2019</v>
      </c>
      <c r="B19295" t="s">
        <v>98</v>
      </c>
      <c r="C19295" t="s">
        <v>23</v>
      </c>
      <c r="D19295" t="s">
        <v>75</v>
      </c>
      <c r="E19295">
        <v>3065459</v>
      </c>
    </row>
    <row r="19296" spans="1:6" hidden="1">
      <c r="A19296">
        <v>2019</v>
      </c>
      <c r="B19296" t="s">
        <v>98</v>
      </c>
      <c r="C19296" t="s">
        <v>23</v>
      </c>
      <c r="D19296" t="s">
        <v>76</v>
      </c>
      <c r="E19296">
        <v>1486858</v>
      </c>
    </row>
    <row r="19297" spans="1:5" hidden="1">
      <c r="A19297">
        <v>2019</v>
      </c>
      <c r="B19297" t="s">
        <v>98</v>
      </c>
      <c r="C19297" t="s">
        <v>23</v>
      </c>
      <c r="D19297" t="s">
        <v>77</v>
      </c>
      <c r="E19297">
        <v>1110750</v>
      </c>
    </row>
    <row r="19298" spans="1:5" hidden="1">
      <c r="A19298">
        <v>2019</v>
      </c>
      <c r="B19298" t="s">
        <v>98</v>
      </c>
      <c r="C19298" t="s">
        <v>23</v>
      </c>
      <c r="D19298" t="s">
        <v>78</v>
      </c>
      <c r="E19298">
        <v>1516655</v>
      </c>
    </row>
    <row r="19299" spans="1:5" hidden="1">
      <c r="A19299">
        <v>2019</v>
      </c>
      <c r="B19299" t="s">
        <v>98</v>
      </c>
      <c r="C19299" t="s">
        <v>23</v>
      </c>
      <c r="D19299" t="s">
        <v>79</v>
      </c>
      <c r="E19299">
        <v>-31035</v>
      </c>
    </row>
    <row r="19300" spans="1:5" hidden="1">
      <c r="A19300">
        <v>2019</v>
      </c>
      <c r="B19300" t="s">
        <v>98</v>
      </c>
      <c r="C19300" t="s">
        <v>23</v>
      </c>
      <c r="D19300" t="s">
        <v>80</v>
      </c>
      <c r="E19300">
        <v>1238</v>
      </c>
    </row>
    <row r="19301" spans="1:5" hidden="1">
      <c r="A19301">
        <v>2019</v>
      </c>
      <c r="B19301" t="s">
        <v>98</v>
      </c>
      <c r="C19301" t="s">
        <v>81</v>
      </c>
      <c r="D19301" t="s">
        <v>27</v>
      </c>
      <c r="E19301">
        <v>4388399</v>
      </c>
    </row>
    <row r="19302" spans="1:5" hidden="1">
      <c r="A19302">
        <v>2019</v>
      </c>
      <c r="B19302" t="s">
        <v>98</v>
      </c>
      <c r="C19302" t="s">
        <v>81</v>
      </c>
      <c r="D19302" t="s">
        <v>28</v>
      </c>
      <c r="E19302">
        <v>3984625</v>
      </c>
    </row>
    <row r="19303" spans="1:5" hidden="1">
      <c r="A19303">
        <v>2019</v>
      </c>
      <c r="B19303" t="s">
        <v>98</v>
      </c>
      <c r="C19303" t="s">
        <v>81</v>
      </c>
      <c r="D19303" t="s">
        <v>82</v>
      </c>
      <c r="E19303">
        <v>2652471</v>
      </c>
    </row>
    <row r="19304" spans="1:5" hidden="1">
      <c r="A19304">
        <v>2019</v>
      </c>
      <c r="B19304" t="s">
        <v>98</v>
      </c>
      <c r="C19304" t="s">
        <v>81</v>
      </c>
      <c r="D19304" t="s">
        <v>83</v>
      </c>
      <c r="E19304">
        <v>2475</v>
      </c>
    </row>
    <row r="19305" spans="1:5" hidden="1">
      <c r="A19305">
        <v>2019</v>
      </c>
      <c r="B19305" t="s">
        <v>98</v>
      </c>
      <c r="C19305" t="s">
        <v>81</v>
      </c>
      <c r="D19305" t="s">
        <v>84</v>
      </c>
      <c r="E19305">
        <v>1329679</v>
      </c>
    </row>
    <row r="19306" spans="1:5" hidden="1">
      <c r="A19306">
        <v>2019</v>
      </c>
      <c r="B19306" t="s">
        <v>98</v>
      </c>
      <c r="C19306" t="s">
        <v>81</v>
      </c>
      <c r="D19306" t="s">
        <v>29</v>
      </c>
      <c r="E19306">
        <v>403774</v>
      </c>
    </row>
    <row r="19307" spans="1:5" hidden="1">
      <c r="A19307">
        <v>2019</v>
      </c>
      <c r="B19307" t="s">
        <v>98</v>
      </c>
      <c r="C19307" t="s">
        <v>81</v>
      </c>
      <c r="D19307" t="s">
        <v>30</v>
      </c>
      <c r="E19307">
        <v>0</v>
      </c>
    </row>
    <row r="19308" spans="1:5" hidden="1">
      <c r="A19308">
        <v>2019</v>
      </c>
      <c r="B19308" t="s">
        <v>98</v>
      </c>
      <c r="C19308" t="s">
        <v>81</v>
      </c>
      <c r="D19308" t="s">
        <v>32</v>
      </c>
      <c r="E19308">
        <v>0</v>
      </c>
    </row>
    <row r="19309" spans="1:5" hidden="1">
      <c r="A19309">
        <v>2019</v>
      </c>
      <c r="B19309" t="s">
        <v>98</v>
      </c>
      <c r="C19309" t="s">
        <v>81</v>
      </c>
      <c r="D19309" t="s">
        <v>33</v>
      </c>
      <c r="E19309">
        <v>188453</v>
      </c>
    </row>
    <row r="19310" spans="1:5" hidden="1">
      <c r="A19310">
        <v>2019</v>
      </c>
      <c r="B19310" t="s">
        <v>98</v>
      </c>
      <c r="C19310" t="s">
        <v>81</v>
      </c>
      <c r="D19310" t="s">
        <v>34</v>
      </c>
      <c r="E19310">
        <v>13027</v>
      </c>
    </row>
    <row r="19311" spans="1:5" hidden="1">
      <c r="A19311">
        <v>2019</v>
      </c>
      <c r="B19311" t="s">
        <v>98</v>
      </c>
      <c r="C19311" t="s">
        <v>81</v>
      </c>
      <c r="D19311" t="s">
        <v>35</v>
      </c>
      <c r="E19311">
        <v>704</v>
      </c>
    </row>
    <row r="19312" spans="1:5" hidden="1">
      <c r="A19312">
        <v>2019</v>
      </c>
      <c r="B19312" t="s">
        <v>98</v>
      </c>
      <c r="C19312" t="s">
        <v>81</v>
      </c>
      <c r="D19312" t="s">
        <v>36</v>
      </c>
      <c r="E19312">
        <v>165818</v>
      </c>
    </row>
    <row r="19313" spans="1:5" hidden="1">
      <c r="A19313">
        <v>2019</v>
      </c>
      <c r="B19313" t="s">
        <v>98</v>
      </c>
      <c r="C19313" t="s">
        <v>81</v>
      </c>
      <c r="D19313" t="s">
        <v>37</v>
      </c>
      <c r="E19313">
        <v>165818</v>
      </c>
    </row>
    <row r="19314" spans="1:5" hidden="1">
      <c r="A19314">
        <v>2019</v>
      </c>
      <c r="B19314" t="s">
        <v>98</v>
      </c>
      <c r="C19314" t="s">
        <v>81</v>
      </c>
      <c r="D19314" t="s">
        <v>38</v>
      </c>
      <c r="E19314">
        <v>0</v>
      </c>
    </row>
    <row r="19315" spans="1:5" hidden="1">
      <c r="A19315">
        <v>2019</v>
      </c>
      <c r="B19315" t="s">
        <v>98</v>
      </c>
      <c r="C19315" t="s">
        <v>81</v>
      </c>
      <c r="D19315" t="s">
        <v>39</v>
      </c>
      <c r="E19315">
        <v>0</v>
      </c>
    </row>
    <row r="19316" spans="1:5" hidden="1">
      <c r="A19316">
        <v>2019</v>
      </c>
      <c r="B19316" t="s">
        <v>98</v>
      </c>
      <c r="C19316" t="s">
        <v>81</v>
      </c>
      <c r="D19316" t="s">
        <v>40</v>
      </c>
      <c r="E19316">
        <v>297</v>
      </c>
    </row>
    <row r="19317" spans="1:5" hidden="1">
      <c r="A19317">
        <v>2019</v>
      </c>
      <c r="B19317" t="s">
        <v>98</v>
      </c>
      <c r="C19317" t="s">
        <v>81</v>
      </c>
      <c r="D19317" t="s">
        <v>41</v>
      </c>
      <c r="E19317">
        <v>297</v>
      </c>
    </row>
    <row r="19318" spans="1:5" hidden="1">
      <c r="A19318">
        <v>2019</v>
      </c>
      <c r="B19318" t="s">
        <v>98</v>
      </c>
      <c r="C19318" t="s">
        <v>81</v>
      </c>
      <c r="D19318" t="s">
        <v>42</v>
      </c>
      <c r="E19318">
        <v>0</v>
      </c>
    </row>
    <row r="19319" spans="1:5" hidden="1">
      <c r="A19319">
        <v>2019</v>
      </c>
      <c r="B19319" t="s">
        <v>98</v>
      </c>
      <c r="C19319" t="s">
        <v>81</v>
      </c>
      <c r="D19319" t="s">
        <v>43</v>
      </c>
      <c r="E19319">
        <v>0</v>
      </c>
    </row>
    <row r="19320" spans="1:5" hidden="1">
      <c r="A19320">
        <v>2019</v>
      </c>
      <c r="B19320" t="s">
        <v>98</v>
      </c>
      <c r="C19320" t="s">
        <v>81</v>
      </c>
      <c r="D19320" t="s">
        <v>44</v>
      </c>
      <c r="E19320">
        <v>9311</v>
      </c>
    </row>
    <row r="19321" spans="1:5" hidden="1">
      <c r="A19321">
        <v>2019</v>
      </c>
      <c r="B19321" t="s">
        <v>98</v>
      </c>
      <c r="C19321" t="s">
        <v>81</v>
      </c>
      <c r="D19321" t="s">
        <v>45</v>
      </c>
      <c r="E19321">
        <v>2223402</v>
      </c>
    </row>
    <row r="19322" spans="1:5" hidden="1">
      <c r="A19322">
        <v>2019</v>
      </c>
      <c r="B19322" t="s">
        <v>98</v>
      </c>
      <c r="C19322" t="s">
        <v>81</v>
      </c>
      <c r="D19322" t="s">
        <v>46</v>
      </c>
      <c r="E19322">
        <v>2158542</v>
      </c>
    </row>
    <row r="19323" spans="1:5" hidden="1">
      <c r="A19323">
        <v>2019</v>
      </c>
      <c r="B19323" t="s">
        <v>98</v>
      </c>
      <c r="C19323" t="s">
        <v>81</v>
      </c>
      <c r="D19323" t="s">
        <v>47</v>
      </c>
      <c r="E19323">
        <v>64860</v>
      </c>
    </row>
    <row r="19324" spans="1:5" hidden="1">
      <c r="A19324">
        <v>2019</v>
      </c>
      <c r="B19324" t="s">
        <v>98</v>
      </c>
      <c r="C19324" t="s">
        <v>81</v>
      </c>
      <c r="D19324" t="s">
        <v>48</v>
      </c>
      <c r="E19324">
        <v>3059661</v>
      </c>
    </row>
    <row r="19325" spans="1:5" hidden="1">
      <c r="A19325">
        <v>2019</v>
      </c>
      <c r="B19325" t="s">
        <v>98</v>
      </c>
      <c r="C19325" t="s">
        <v>81</v>
      </c>
      <c r="D19325" t="s">
        <v>49</v>
      </c>
      <c r="E19325">
        <v>3059661</v>
      </c>
    </row>
    <row r="19326" spans="1:5" hidden="1">
      <c r="A19326">
        <v>2019</v>
      </c>
      <c r="B19326" t="s">
        <v>98</v>
      </c>
      <c r="C19326" t="s">
        <v>81</v>
      </c>
      <c r="D19326" t="s">
        <v>50</v>
      </c>
      <c r="E19326">
        <v>2047558</v>
      </c>
    </row>
    <row r="19327" spans="1:5" hidden="1">
      <c r="A19327">
        <v>2019</v>
      </c>
      <c r="B19327" t="s">
        <v>98</v>
      </c>
      <c r="C19327" t="s">
        <v>81</v>
      </c>
      <c r="D19327" t="s">
        <v>51</v>
      </c>
      <c r="E19327">
        <v>148564</v>
      </c>
    </row>
    <row r="19328" spans="1:5" hidden="1">
      <c r="A19328">
        <v>2019</v>
      </c>
      <c r="B19328" t="s">
        <v>98</v>
      </c>
      <c r="C19328" t="s">
        <v>81</v>
      </c>
      <c r="D19328" t="s">
        <v>52</v>
      </c>
      <c r="E19328">
        <v>863539</v>
      </c>
    </row>
    <row r="19329" spans="1:6" hidden="1">
      <c r="A19329">
        <v>2019</v>
      </c>
      <c r="B19329" t="s">
        <v>98</v>
      </c>
      <c r="C19329" t="s">
        <v>81</v>
      </c>
      <c r="D19329" t="s">
        <v>53</v>
      </c>
      <c r="E19329">
        <v>0</v>
      </c>
      <c r="F19329">
        <v>90</v>
      </c>
    </row>
    <row r="19330" spans="1:6" hidden="1">
      <c r="A19330">
        <v>2019</v>
      </c>
      <c r="B19330" t="s">
        <v>98</v>
      </c>
      <c r="C19330" t="s">
        <v>81</v>
      </c>
      <c r="D19330" t="s">
        <v>54</v>
      </c>
      <c r="E19330">
        <v>0</v>
      </c>
      <c r="F19330">
        <v>90</v>
      </c>
    </row>
    <row r="19331" spans="1:6" hidden="1">
      <c r="A19331">
        <v>2019</v>
      </c>
      <c r="B19331" t="s">
        <v>98</v>
      </c>
      <c r="C19331" t="s">
        <v>81</v>
      </c>
      <c r="D19331" t="s">
        <v>59</v>
      </c>
      <c r="E19331">
        <v>443462</v>
      </c>
    </row>
    <row r="19332" spans="1:6" hidden="1">
      <c r="A19332">
        <v>2019</v>
      </c>
      <c r="B19332" t="s">
        <v>98</v>
      </c>
      <c r="C19332" t="s">
        <v>81</v>
      </c>
      <c r="D19332" t="s">
        <v>60</v>
      </c>
      <c r="E19332">
        <v>0</v>
      </c>
    </row>
    <row r="19333" spans="1:6" hidden="1">
      <c r="A19333">
        <v>2019</v>
      </c>
      <c r="B19333" t="s">
        <v>98</v>
      </c>
      <c r="C19333" t="s">
        <v>81</v>
      </c>
      <c r="D19333" t="s">
        <v>61</v>
      </c>
      <c r="E19333">
        <v>2936</v>
      </c>
    </row>
    <row r="19334" spans="1:6" hidden="1">
      <c r="A19334">
        <v>2019</v>
      </c>
      <c r="B19334" t="s">
        <v>98</v>
      </c>
      <c r="C19334" t="s">
        <v>81</v>
      </c>
      <c r="D19334" t="s">
        <v>62</v>
      </c>
      <c r="E19334">
        <v>252901</v>
      </c>
    </row>
    <row r="19335" spans="1:6" hidden="1">
      <c r="A19335">
        <v>2019</v>
      </c>
      <c r="B19335" t="s">
        <v>98</v>
      </c>
      <c r="C19335" t="s">
        <v>81</v>
      </c>
      <c r="D19335" t="s">
        <v>64</v>
      </c>
      <c r="E19335">
        <v>187625</v>
      </c>
    </row>
    <row r="19336" spans="1:6" hidden="1">
      <c r="A19336">
        <v>2019</v>
      </c>
      <c r="B19336" t="s">
        <v>98</v>
      </c>
      <c r="C19336" t="s">
        <v>81</v>
      </c>
      <c r="D19336" t="s">
        <v>67</v>
      </c>
      <c r="E19336">
        <v>379880</v>
      </c>
    </row>
    <row r="19337" spans="1:6" hidden="1">
      <c r="A19337">
        <v>2019</v>
      </c>
      <c r="B19337" t="s">
        <v>98</v>
      </c>
      <c r="C19337" t="s">
        <v>81</v>
      </c>
      <c r="D19337" t="s">
        <v>68</v>
      </c>
      <c r="E19337">
        <v>15672</v>
      </c>
    </row>
    <row r="19338" spans="1:6" hidden="1">
      <c r="A19338">
        <v>2019</v>
      </c>
      <c r="B19338" t="s">
        <v>98</v>
      </c>
      <c r="C19338" t="s">
        <v>81</v>
      </c>
      <c r="D19338" t="s">
        <v>69</v>
      </c>
      <c r="E19338">
        <v>364208</v>
      </c>
    </row>
    <row r="19339" spans="1:6" hidden="1">
      <c r="A19339">
        <v>2019</v>
      </c>
      <c r="B19339" t="s">
        <v>98</v>
      </c>
      <c r="C19339" t="s">
        <v>81</v>
      </c>
      <c r="D19339" t="s">
        <v>70</v>
      </c>
      <c r="E19339">
        <v>0</v>
      </c>
    </row>
    <row r="19340" spans="1:6" hidden="1">
      <c r="A19340">
        <v>2019</v>
      </c>
      <c r="B19340" t="s">
        <v>98</v>
      </c>
      <c r="C19340" t="s">
        <v>81</v>
      </c>
      <c r="D19340" t="s">
        <v>100</v>
      </c>
      <c r="E19340">
        <v>11678777</v>
      </c>
    </row>
    <row r="19341" spans="1:6" hidden="1">
      <c r="A19341">
        <v>2019</v>
      </c>
      <c r="B19341" t="s">
        <v>98</v>
      </c>
      <c r="C19341" t="s">
        <v>81</v>
      </c>
      <c r="D19341" t="s">
        <v>86</v>
      </c>
      <c r="E19341">
        <v>6366250</v>
      </c>
    </row>
    <row r="19342" spans="1:6" hidden="1">
      <c r="A19342">
        <v>2019</v>
      </c>
      <c r="B19342" t="s">
        <v>98</v>
      </c>
      <c r="C19342" t="s">
        <v>81</v>
      </c>
      <c r="D19342" t="s">
        <v>87</v>
      </c>
      <c r="E19342">
        <v>702349</v>
      </c>
    </row>
    <row r="19343" spans="1:6" hidden="1">
      <c r="A19343">
        <v>2019</v>
      </c>
      <c r="B19343" t="s">
        <v>98</v>
      </c>
      <c r="C19343" t="s">
        <v>81</v>
      </c>
      <c r="D19343" t="s">
        <v>101</v>
      </c>
      <c r="E19343">
        <v>995520</v>
      </c>
    </row>
    <row r="19344" spans="1:6" hidden="1">
      <c r="A19344">
        <v>2019</v>
      </c>
      <c r="B19344" t="s">
        <v>98</v>
      </c>
      <c r="C19344" t="s">
        <v>81</v>
      </c>
      <c r="D19344" t="s">
        <v>88</v>
      </c>
      <c r="E19344">
        <v>140947</v>
      </c>
    </row>
    <row r="19345" spans="1:6" hidden="1">
      <c r="A19345">
        <v>2019</v>
      </c>
      <c r="B19345" t="s">
        <v>98</v>
      </c>
      <c r="C19345" t="s">
        <v>81</v>
      </c>
      <c r="D19345" t="s">
        <v>89</v>
      </c>
      <c r="E19345">
        <v>5522954</v>
      </c>
    </row>
    <row r="19346" spans="1:6" hidden="1">
      <c r="A19346">
        <v>2019</v>
      </c>
      <c r="B19346" t="s">
        <v>98</v>
      </c>
      <c r="C19346" t="s">
        <v>81</v>
      </c>
      <c r="D19346" t="s">
        <v>77</v>
      </c>
      <c r="E19346">
        <v>1110750</v>
      </c>
    </row>
    <row r="19347" spans="1:6" hidden="1">
      <c r="A19347">
        <v>2019</v>
      </c>
      <c r="B19347" t="s">
        <v>102</v>
      </c>
      <c r="C19347" t="s">
        <v>7</v>
      </c>
      <c r="D19347" t="s">
        <v>263</v>
      </c>
      <c r="E19347">
        <v>47661</v>
      </c>
    </row>
    <row r="19348" spans="1:6" hidden="1">
      <c r="A19348">
        <v>2019</v>
      </c>
      <c r="B19348" t="s">
        <v>102</v>
      </c>
      <c r="C19348" t="s">
        <v>7</v>
      </c>
      <c r="D19348" t="s">
        <v>8</v>
      </c>
      <c r="E19348">
        <v>0</v>
      </c>
      <c r="F19348">
        <v>20</v>
      </c>
    </row>
    <row r="19349" spans="1:6" hidden="1">
      <c r="A19349">
        <v>2019</v>
      </c>
      <c r="B19349" t="s">
        <v>102</v>
      </c>
      <c r="C19349" t="s">
        <v>7</v>
      </c>
      <c r="D19349" t="s">
        <v>9</v>
      </c>
      <c r="E19349">
        <v>0</v>
      </c>
      <c r="F19349">
        <v>20</v>
      </c>
    </row>
    <row r="19350" spans="1:6" hidden="1">
      <c r="A19350">
        <v>2019</v>
      </c>
      <c r="B19350" t="s">
        <v>102</v>
      </c>
      <c r="C19350" t="s">
        <v>10</v>
      </c>
      <c r="D19350" t="s">
        <v>11</v>
      </c>
      <c r="E19350">
        <v>729483</v>
      </c>
    </row>
    <row r="19351" spans="1:6" hidden="1">
      <c r="A19351">
        <v>2019</v>
      </c>
      <c r="B19351" t="s">
        <v>102</v>
      </c>
      <c r="C19351" t="s">
        <v>10</v>
      </c>
      <c r="D19351" t="s">
        <v>91</v>
      </c>
      <c r="E19351">
        <v>2312811</v>
      </c>
    </row>
    <row r="19352" spans="1:6" hidden="1">
      <c r="A19352">
        <v>2019</v>
      </c>
      <c r="B19352" t="s">
        <v>102</v>
      </c>
      <c r="C19352" t="s">
        <v>10</v>
      </c>
      <c r="D19352" t="s">
        <v>92</v>
      </c>
      <c r="E19352">
        <v>1470743</v>
      </c>
    </row>
    <row r="19353" spans="1:6" hidden="1">
      <c r="A19353">
        <v>2019</v>
      </c>
      <c r="B19353" t="s">
        <v>102</v>
      </c>
      <c r="C19353" t="s">
        <v>10</v>
      </c>
      <c r="D19353" t="s">
        <v>14</v>
      </c>
      <c r="E19353">
        <v>2466361</v>
      </c>
    </row>
    <row r="19354" spans="1:6" hidden="1">
      <c r="A19354">
        <v>2019</v>
      </c>
      <c r="B19354" t="s">
        <v>102</v>
      </c>
      <c r="C19354" t="s">
        <v>10</v>
      </c>
      <c r="D19354" t="s">
        <v>15</v>
      </c>
      <c r="E19354">
        <v>1047858</v>
      </c>
    </row>
    <row r="19355" spans="1:6" hidden="1">
      <c r="A19355">
        <v>2019</v>
      </c>
      <c r="B19355" t="s">
        <v>102</v>
      </c>
      <c r="C19355" t="s">
        <v>10</v>
      </c>
      <c r="D19355" t="s">
        <v>16</v>
      </c>
      <c r="E19355">
        <v>1418503</v>
      </c>
    </row>
    <row r="19356" spans="1:6" hidden="1">
      <c r="A19356">
        <v>2019</v>
      </c>
      <c r="B19356" t="s">
        <v>102</v>
      </c>
      <c r="C19356" t="s">
        <v>10</v>
      </c>
      <c r="D19356" t="s">
        <v>17</v>
      </c>
      <c r="E19356">
        <v>0</v>
      </c>
      <c r="F19356">
        <v>20</v>
      </c>
    </row>
    <row r="19357" spans="1:6" hidden="1">
      <c r="A19357">
        <v>2019</v>
      </c>
      <c r="B19357" t="s">
        <v>102</v>
      </c>
      <c r="C19357" t="s">
        <v>10</v>
      </c>
      <c r="D19357" t="s">
        <v>18</v>
      </c>
      <c r="E19357">
        <v>19342434</v>
      </c>
    </row>
    <row r="19358" spans="1:6" hidden="1">
      <c r="A19358">
        <v>2019</v>
      </c>
      <c r="B19358" t="s">
        <v>102</v>
      </c>
      <c r="C19358" t="s">
        <v>10</v>
      </c>
      <c r="D19358" t="s">
        <v>19</v>
      </c>
      <c r="E19358">
        <v>17539412</v>
      </c>
    </row>
    <row r="19359" spans="1:6" hidden="1">
      <c r="A19359">
        <v>2019</v>
      </c>
      <c r="B19359" t="s">
        <v>102</v>
      </c>
      <c r="C19359" t="s">
        <v>10</v>
      </c>
      <c r="D19359" t="s">
        <v>20</v>
      </c>
      <c r="E19359">
        <v>20615914</v>
      </c>
    </row>
    <row r="19360" spans="1:6" hidden="1">
      <c r="A19360">
        <v>2019</v>
      </c>
      <c r="B19360" t="s">
        <v>102</v>
      </c>
      <c r="C19360" t="s">
        <v>10</v>
      </c>
      <c r="D19360" t="s">
        <v>21</v>
      </c>
      <c r="E19360">
        <v>1571550</v>
      </c>
    </row>
    <row r="19361" spans="1:5" hidden="1">
      <c r="A19361">
        <v>2019</v>
      </c>
      <c r="B19361" t="s">
        <v>102</v>
      </c>
      <c r="C19361" t="s">
        <v>10</v>
      </c>
      <c r="D19361" t="s">
        <v>22</v>
      </c>
      <c r="E19361">
        <v>528661</v>
      </c>
    </row>
    <row r="19362" spans="1:5" hidden="1">
      <c r="A19362">
        <v>2019</v>
      </c>
      <c r="B19362" t="s">
        <v>102</v>
      </c>
      <c r="C19362" t="s">
        <v>23</v>
      </c>
      <c r="D19362" t="s">
        <v>24</v>
      </c>
      <c r="E19362">
        <v>176495</v>
      </c>
    </row>
    <row r="19363" spans="1:5" hidden="1">
      <c r="A19363">
        <v>2019</v>
      </c>
      <c r="B19363" t="s">
        <v>102</v>
      </c>
      <c r="C19363" t="s">
        <v>23</v>
      </c>
      <c r="D19363" t="s">
        <v>25</v>
      </c>
      <c r="E19363">
        <v>155022</v>
      </c>
    </row>
    <row r="19364" spans="1:5" hidden="1">
      <c r="A19364">
        <v>2019</v>
      </c>
      <c r="B19364" t="s">
        <v>102</v>
      </c>
      <c r="C19364" t="s">
        <v>23</v>
      </c>
      <c r="D19364" t="s">
        <v>26</v>
      </c>
      <c r="E19364">
        <v>21472</v>
      </c>
    </row>
    <row r="19365" spans="1:5" hidden="1">
      <c r="A19365">
        <v>2019</v>
      </c>
      <c r="B19365" t="s">
        <v>102</v>
      </c>
      <c r="C19365" t="s">
        <v>23</v>
      </c>
      <c r="D19365" t="s">
        <v>27</v>
      </c>
      <c r="E19365">
        <v>30299</v>
      </c>
    </row>
    <row r="19366" spans="1:5" hidden="1">
      <c r="A19366">
        <v>2019</v>
      </c>
      <c r="B19366" t="s">
        <v>102</v>
      </c>
      <c r="C19366" t="s">
        <v>23</v>
      </c>
      <c r="D19366" t="s">
        <v>29</v>
      </c>
      <c r="E19366">
        <v>30299</v>
      </c>
    </row>
    <row r="19367" spans="1:5" hidden="1">
      <c r="A19367">
        <v>2019</v>
      </c>
      <c r="B19367" t="s">
        <v>102</v>
      </c>
      <c r="C19367" t="s">
        <v>23</v>
      </c>
      <c r="D19367" t="s">
        <v>33</v>
      </c>
      <c r="E19367">
        <v>197235</v>
      </c>
    </row>
    <row r="19368" spans="1:5" hidden="1">
      <c r="A19368">
        <v>2019</v>
      </c>
      <c r="B19368" t="s">
        <v>102</v>
      </c>
      <c r="C19368" t="s">
        <v>23</v>
      </c>
      <c r="D19368" t="s">
        <v>34</v>
      </c>
      <c r="E19368">
        <v>176477</v>
      </c>
    </row>
    <row r="19369" spans="1:5" hidden="1">
      <c r="A19369">
        <v>2019</v>
      </c>
      <c r="B19369" t="s">
        <v>102</v>
      </c>
      <c r="C19369" t="s">
        <v>23</v>
      </c>
      <c r="D19369" t="s">
        <v>35</v>
      </c>
      <c r="E19369">
        <v>443392</v>
      </c>
    </row>
    <row r="19370" spans="1:5" hidden="1">
      <c r="A19370">
        <v>2019</v>
      </c>
      <c r="B19370" t="s">
        <v>102</v>
      </c>
      <c r="C19370" t="s">
        <v>23</v>
      </c>
      <c r="D19370" t="s">
        <v>39</v>
      </c>
      <c r="E19370">
        <v>0</v>
      </c>
    </row>
    <row r="19371" spans="1:5" hidden="1">
      <c r="A19371">
        <v>2019</v>
      </c>
      <c r="B19371" t="s">
        <v>102</v>
      </c>
      <c r="C19371" t="s">
        <v>23</v>
      </c>
      <c r="D19371" t="s">
        <v>40</v>
      </c>
      <c r="E19371">
        <v>0</v>
      </c>
    </row>
    <row r="19372" spans="1:5" hidden="1">
      <c r="A19372">
        <v>2019</v>
      </c>
      <c r="B19372" t="s">
        <v>102</v>
      </c>
      <c r="C19372" t="s">
        <v>23</v>
      </c>
      <c r="D19372" t="s">
        <v>41</v>
      </c>
      <c r="E19372">
        <v>0</v>
      </c>
    </row>
    <row r="19373" spans="1:5" hidden="1">
      <c r="A19373">
        <v>2019</v>
      </c>
      <c r="B19373" t="s">
        <v>102</v>
      </c>
      <c r="C19373" t="s">
        <v>23</v>
      </c>
      <c r="D19373" t="s">
        <v>42</v>
      </c>
      <c r="E19373">
        <v>0</v>
      </c>
    </row>
    <row r="19374" spans="1:5" hidden="1">
      <c r="A19374">
        <v>2019</v>
      </c>
      <c r="B19374" t="s">
        <v>102</v>
      </c>
      <c r="C19374" t="s">
        <v>23</v>
      </c>
      <c r="D19374" t="s">
        <v>43</v>
      </c>
      <c r="E19374">
        <v>0</v>
      </c>
    </row>
    <row r="19375" spans="1:5" hidden="1">
      <c r="A19375">
        <v>2019</v>
      </c>
      <c r="B19375" t="s">
        <v>102</v>
      </c>
      <c r="C19375" t="s">
        <v>23</v>
      </c>
      <c r="D19375" t="s">
        <v>44</v>
      </c>
      <c r="E19375">
        <v>20758</v>
      </c>
    </row>
    <row r="19376" spans="1:5" hidden="1">
      <c r="A19376">
        <v>2019</v>
      </c>
      <c r="B19376" t="s">
        <v>102</v>
      </c>
      <c r="C19376" t="s">
        <v>23</v>
      </c>
      <c r="D19376" t="s">
        <v>45</v>
      </c>
      <c r="E19376">
        <v>2042910</v>
      </c>
    </row>
    <row r="19377" spans="1:5" hidden="1">
      <c r="A19377">
        <v>2019</v>
      </c>
      <c r="B19377" t="s">
        <v>102</v>
      </c>
      <c r="C19377" t="s">
        <v>23</v>
      </c>
      <c r="D19377" t="s">
        <v>46</v>
      </c>
      <c r="E19377">
        <v>1977535</v>
      </c>
    </row>
    <row r="19378" spans="1:5" hidden="1">
      <c r="A19378">
        <v>2019</v>
      </c>
      <c r="B19378" t="s">
        <v>102</v>
      </c>
      <c r="C19378" t="s">
        <v>23</v>
      </c>
      <c r="D19378" t="s">
        <v>47</v>
      </c>
      <c r="E19378">
        <v>65375</v>
      </c>
    </row>
    <row r="19379" spans="1:5" hidden="1">
      <c r="A19379">
        <v>2019</v>
      </c>
      <c r="B19379" t="s">
        <v>102</v>
      </c>
      <c r="C19379" t="s">
        <v>23</v>
      </c>
      <c r="D19379" t="s">
        <v>48</v>
      </c>
      <c r="E19379">
        <v>3787578</v>
      </c>
    </row>
    <row r="19380" spans="1:5" hidden="1">
      <c r="A19380">
        <v>2019</v>
      </c>
      <c r="B19380" t="s">
        <v>102</v>
      </c>
      <c r="C19380" t="s">
        <v>23</v>
      </c>
      <c r="D19380" t="s">
        <v>49</v>
      </c>
      <c r="E19380">
        <v>3787126</v>
      </c>
    </row>
    <row r="19381" spans="1:5" hidden="1">
      <c r="A19381">
        <v>2019</v>
      </c>
      <c r="B19381" t="s">
        <v>102</v>
      </c>
      <c r="C19381" t="s">
        <v>23</v>
      </c>
      <c r="D19381" t="s">
        <v>50</v>
      </c>
      <c r="E19381">
        <v>2451677</v>
      </c>
    </row>
    <row r="19382" spans="1:5" hidden="1">
      <c r="A19382">
        <v>2019</v>
      </c>
      <c r="B19382" t="s">
        <v>102</v>
      </c>
      <c r="C19382" t="s">
        <v>23</v>
      </c>
      <c r="D19382" t="s">
        <v>51</v>
      </c>
      <c r="E19382">
        <v>252423</v>
      </c>
    </row>
    <row r="19383" spans="1:5" hidden="1">
      <c r="A19383">
        <v>2019</v>
      </c>
      <c r="B19383" t="s">
        <v>102</v>
      </c>
      <c r="C19383" t="s">
        <v>23</v>
      </c>
      <c r="D19383" t="s">
        <v>52</v>
      </c>
      <c r="E19383">
        <v>1049256</v>
      </c>
    </row>
    <row r="19384" spans="1:5" hidden="1">
      <c r="A19384">
        <v>2019</v>
      </c>
      <c r="B19384" t="s">
        <v>102</v>
      </c>
      <c r="C19384" t="s">
        <v>23</v>
      </c>
      <c r="D19384" t="s">
        <v>53</v>
      </c>
      <c r="E19384">
        <v>57609</v>
      </c>
    </row>
    <row r="19385" spans="1:5" hidden="1">
      <c r="A19385">
        <v>2019</v>
      </c>
      <c r="B19385" t="s">
        <v>102</v>
      </c>
      <c r="C19385" t="s">
        <v>23</v>
      </c>
      <c r="D19385" t="s">
        <v>54</v>
      </c>
      <c r="E19385">
        <v>23838</v>
      </c>
    </row>
    <row r="19386" spans="1:5" hidden="1">
      <c r="A19386">
        <v>2019</v>
      </c>
      <c r="B19386" t="s">
        <v>102</v>
      </c>
      <c r="C19386" t="s">
        <v>23</v>
      </c>
      <c r="D19386" t="s">
        <v>55</v>
      </c>
      <c r="E19386">
        <v>452</v>
      </c>
    </row>
    <row r="19387" spans="1:5" hidden="1">
      <c r="A19387">
        <v>2019</v>
      </c>
      <c r="B19387" t="s">
        <v>102</v>
      </c>
      <c r="C19387" t="s">
        <v>23</v>
      </c>
      <c r="D19387" t="s">
        <v>59</v>
      </c>
      <c r="E19387">
        <v>367903</v>
      </c>
    </row>
    <row r="19388" spans="1:5" hidden="1">
      <c r="A19388">
        <v>2019</v>
      </c>
      <c r="B19388" t="s">
        <v>102</v>
      </c>
      <c r="C19388" t="s">
        <v>23</v>
      </c>
      <c r="D19388" t="s">
        <v>60</v>
      </c>
      <c r="E19388">
        <v>100554</v>
      </c>
    </row>
    <row r="19389" spans="1:5" hidden="1">
      <c r="A19389">
        <v>2019</v>
      </c>
      <c r="B19389" t="s">
        <v>102</v>
      </c>
      <c r="C19389" t="s">
        <v>23</v>
      </c>
      <c r="D19389" t="s">
        <v>64</v>
      </c>
      <c r="E19389">
        <v>267349</v>
      </c>
    </row>
    <row r="19390" spans="1:5" hidden="1">
      <c r="A19390">
        <v>2019</v>
      </c>
      <c r="B19390" t="s">
        <v>102</v>
      </c>
      <c r="C19390" t="s">
        <v>23</v>
      </c>
      <c r="D19390" t="s">
        <v>66</v>
      </c>
      <c r="E19390">
        <v>0</v>
      </c>
    </row>
    <row r="19391" spans="1:5" hidden="1">
      <c r="A19391">
        <v>2019</v>
      </c>
      <c r="B19391" t="s">
        <v>102</v>
      </c>
      <c r="C19391" t="s">
        <v>23</v>
      </c>
      <c r="D19391" t="s">
        <v>67</v>
      </c>
      <c r="E19391">
        <v>0</v>
      </c>
    </row>
    <row r="19392" spans="1:5" hidden="1">
      <c r="A19392">
        <v>2019</v>
      </c>
      <c r="B19392" t="s">
        <v>102</v>
      </c>
      <c r="C19392" t="s">
        <v>23</v>
      </c>
      <c r="D19392" t="s">
        <v>68</v>
      </c>
      <c r="E19392">
        <v>0</v>
      </c>
    </row>
    <row r="19393" spans="1:5" hidden="1">
      <c r="A19393">
        <v>2019</v>
      </c>
      <c r="B19393" t="s">
        <v>102</v>
      </c>
      <c r="C19393" t="s">
        <v>23</v>
      </c>
      <c r="D19393" t="s">
        <v>70</v>
      </c>
      <c r="E19393">
        <v>0</v>
      </c>
    </row>
    <row r="19394" spans="1:5" hidden="1">
      <c r="A19394">
        <v>2019</v>
      </c>
      <c r="B19394" t="s">
        <v>102</v>
      </c>
      <c r="C19394" t="s">
        <v>23</v>
      </c>
      <c r="D19394" t="s">
        <v>71</v>
      </c>
      <c r="E19394">
        <v>0</v>
      </c>
    </row>
    <row r="19395" spans="1:5" hidden="1">
      <c r="A19395">
        <v>2019</v>
      </c>
      <c r="B19395" t="s">
        <v>102</v>
      </c>
      <c r="C19395" t="s">
        <v>23</v>
      </c>
      <c r="D19395" t="s">
        <v>72</v>
      </c>
      <c r="E19395">
        <v>2119709</v>
      </c>
    </row>
    <row r="19396" spans="1:5" hidden="1">
      <c r="A19396">
        <v>2019</v>
      </c>
      <c r="B19396" t="s">
        <v>102</v>
      </c>
      <c r="C19396" t="s">
        <v>23</v>
      </c>
      <c r="D19396" t="s">
        <v>73</v>
      </c>
      <c r="E19396">
        <v>16588992</v>
      </c>
    </row>
    <row r="19397" spans="1:5" hidden="1">
      <c r="A19397">
        <v>2019</v>
      </c>
      <c r="B19397" t="s">
        <v>102</v>
      </c>
      <c r="C19397" t="s">
        <v>23</v>
      </c>
      <c r="D19397" t="s">
        <v>74</v>
      </c>
      <c r="E19397">
        <v>16588992</v>
      </c>
    </row>
    <row r="19398" spans="1:5" hidden="1">
      <c r="A19398">
        <v>2019</v>
      </c>
      <c r="B19398" t="s">
        <v>102</v>
      </c>
      <c r="C19398" t="s">
        <v>23</v>
      </c>
      <c r="D19398" t="s">
        <v>76</v>
      </c>
      <c r="E19398">
        <v>1042889</v>
      </c>
    </row>
    <row r="19399" spans="1:5" hidden="1">
      <c r="A19399">
        <v>2019</v>
      </c>
      <c r="B19399" t="s">
        <v>102</v>
      </c>
      <c r="C19399" t="s">
        <v>23</v>
      </c>
      <c r="D19399" t="s">
        <v>77</v>
      </c>
      <c r="E19399">
        <v>842068</v>
      </c>
    </row>
    <row r="19400" spans="1:5" hidden="1">
      <c r="A19400">
        <v>2019</v>
      </c>
      <c r="B19400" t="s">
        <v>102</v>
      </c>
      <c r="C19400" t="s">
        <v>23</v>
      </c>
      <c r="D19400" t="s">
        <v>78</v>
      </c>
      <c r="E19400">
        <v>1121677</v>
      </c>
    </row>
    <row r="19401" spans="1:5" hidden="1">
      <c r="A19401">
        <v>2019</v>
      </c>
      <c r="B19401" t="s">
        <v>102</v>
      </c>
      <c r="C19401" t="s">
        <v>23</v>
      </c>
      <c r="D19401" t="s">
        <v>79</v>
      </c>
      <c r="E19401">
        <v>-80900</v>
      </c>
    </row>
    <row r="19402" spans="1:5" hidden="1">
      <c r="A19402">
        <v>2019</v>
      </c>
      <c r="B19402" t="s">
        <v>102</v>
      </c>
      <c r="C19402" t="s">
        <v>23</v>
      </c>
      <c r="D19402" t="s">
        <v>80</v>
      </c>
      <c r="E19402">
        <v>2112</v>
      </c>
    </row>
    <row r="19403" spans="1:5" hidden="1">
      <c r="A19403">
        <v>2019</v>
      </c>
      <c r="B19403" t="s">
        <v>102</v>
      </c>
      <c r="C19403" t="s">
        <v>81</v>
      </c>
      <c r="D19403" t="s">
        <v>24</v>
      </c>
      <c r="E19403">
        <v>15437703</v>
      </c>
    </row>
    <row r="19404" spans="1:5" hidden="1">
      <c r="A19404">
        <v>2019</v>
      </c>
      <c r="B19404" t="s">
        <v>102</v>
      </c>
      <c r="C19404" t="s">
        <v>81</v>
      </c>
      <c r="D19404" t="s">
        <v>25</v>
      </c>
      <c r="E19404">
        <v>12733602</v>
      </c>
    </row>
    <row r="19405" spans="1:5" hidden="1">
      <c r="A19405">
        <v>2019</v>
      </c>
      <c r="B19405" t="s">
        <v>102</v>
      </c>
      <c r="C19405" t="s">
        <v>81</v>
      </c>
      <c r="D19405" t="s">
        <v>26</v>
      </c>
      <c r="E19405">
        <v>2704100</v>
      </c>
    </row>
    <row r="19406" spans="1:5" hidden="1">
      <c r="A19406">
        <v>2019</v>
      </c>
      <c r="B19406" t="s">
        <v>102</v>
      </c>
      <c r="C19406" t="s">
        <v>81</v>
      </c>
      <c r="D19406" t="s">
        <v>30</v>
      </c>
      <c r="E19406">
        <v>360344</v>
      </c>
    </row>
    <row r="19407" spans="1:5" hidden="1">
      <c r="A19407">
        <v>2019</v>
      </c>
      <c r="B19407" t="s">
        <v>102</v>
      </c>
      <c r="C19407" t="s">
        <v>81</v>
      </c>
      <c r="D19407" t="s">
        <v>32</v>
      </c>
      <c r="E19407">
        <v>360344</v>
      </c>
    </row>
    <row r="19408" spans="1:5" hidden="1">
      <c r="A19408">
        <v>2019</v>
      </c>
      <c r="B19408" t="s">
        <v>102</v>
      </c>
      <c r="C19408" t="s">
        <v>81</v>
      </c>
      <c r="D19408" t="s">
        <v>33</v>
      </c>
      <c r="E19408">
        <v>1635606</v>
      </c>
    </row>
    <row r="19409" spans="1:5" hidden="1">
      <c r="A19409">
        <v>2019</v>
      </c>
      <c r="B19409" t="s">
        <v>102</v>
      </c>
      <c r="C19409" t="s">
        <v>81</v>
      </c>
      <c r="D19409" t="s">
        <v>34</v>
      </c>
      <c r="E19409">
        <v>75983</v>
      </c>
    </row>
    <row r="19410" spans="1:5" hidden="1">
      <c r="A19410">
        <v>2019</v>
      </c>
      <c r="B19410" t="s">
        <v>102</v>
      </c>
      <c r="C19410" t="s">
        <v>81</v>
      </c>
      <c r="D19410" t="s">
        <v>35</v>
      </c>
      <c r="E19410">
        <v>22892</v>
      </c>
    </row>
    <row r="19411" spans="1:5" hidden="1">
      <c r="A19411">
        <v>2019</v>
      </c>
      <c r="B19411" t="s">
        <v>102</v>
      </c>
      <c r="C19411" t="s">
        <v>81</v>
      </c>
      <c r="D19411" t="s">
        <v>36</v>
      </c>
      <c r="E19411">
        <v>1418952</v>
      </c>
    </row>
    <row r="19412" spans="1:5" hidden="1">
      <c r="A19412">
        <v>2019</v>
      </c>
      <c r="B19412" t="s">
        <v>102</v>
      </c>
      <c r="C19412" t="s">
        <v>81</v>
      </c>
      <c r="D19412" t="s">
        <v>37</v>
      </c>
      <c r="E19412">
        <v>593709</v>
      </c>
    </row>
    <row r="19413" spans="1:5" hidden="1">
      <c r="A19413">
        <v>2019</v>
      </c>
      <c r="B19413" t="s">
        <v>102</v>
      </c>
      <c r="C19413" t="s">
        <v>81</v>
      </c>
      <c r="D19413" t="s">
        <v>38</v>
      </c>
      <c r="E19413">
        <v>825243</v>
      </c>
    </row>
    <row r="19414" spans="1:5" hidden="1">
      <c r="A19414">
        <v>2019</v>
      </c>
      <c r="B19414" t="s">
        <v>102</v>
      </c>
      <c r="C19414" t="s">
        <v>81</v>
      </c>
      <c r="D19414" t="s">
        <v>39</v>
      </c>
      <c r="E19414">
        <v>0</v>
      </c>
    </row>
    <row r="19415" spans="1:5" hidden="1">
      <c r="A19415">
        <v>2019</v>
      </c>
      <c r="B19415" t="s">
        <v>102</v>
      </c>
      <c r="C19415" t="s">
        <v>81</v>
      </c>
      <c r="D19415" t="s">
        <v>40</v>
      </c>
      <c r="E19415">
        <v>61187</v>
      </c>
    </row>
    <row r="19416" spans="1:5" hidden="1">
      <c r="A19416">
        <v>2019</v>
      </c>
      <c r="B19416" t="s">
        <v>102</v>
      </c>
      <c r="C19416" t="s">
        <v>81</v>
      </c>
      <c r="D19416" t="s">
        <v>41</v>
      </c>
      <c r="E19416">
        <v>2427</v>
      </c>
    </row>
    <row r="19417" spans="1:5" hidden="1">
      <c r="A19417">
        <v>2019</v>
      </c>
      <c r="B19417" t="s">
        <v>102</v>
      </c>
      <c r="C19417" t="s">
        <v>81</v>
      </c>
      <c r="D19417" t="s">
        <v>42</v>
      </c>
      <c r="E19417">
        <v>57609</v>
      </c>
    </row>
    <row r="19418" spans="1:5" hidden="1">
      <c r="A19418">
        <v>2019</v>
      </c>
      <c r="B19418" t="s">
        <v>102</v>
      </c>
      <c r="C19418" t="s">
        <v>81</v>
      </c>
      <c r="D19418" t="s">
        <v>43</v>
      </c>
      <c r="E19418">
        <v>1151</v>
      </c>
    </row>
    <row r="19419" spans="1:5" hidden="1">
      <c r="A19419">
        <v>2019</v>
      </c>
      <c r="B19419" t="s">
        <v>102</v>
      </c>
      <c r="C19419" t="s">
        <v>81</v>
      </c>
      <c r="D19419" t="s">
        <v>44</v>
      </c>
      <c r="E19419">
        <v>79484</v>
      </c>
    </row>
    <row r="19420" spans="1:5" hidden="1">
      <c r="A19420">
        <v>2019</v>
      </c>
      <c r="B19420" t="s">
        <v>102</v>
      </c>
      <c r="C19420" t="s">
        <v>81</v>
      </c>
      <c r="D19420" t="s">
        <v>48</v>
      </c>
      <c r="E19420">
        <v>6564128</v>
      </c>
    </row>
    <row r="19421" spans="1:5" hidden="1">
      <c r="A19421">
        <v>2019</v>
      </c>
      <c r="B19421" t="s">
        <v>102</v>
      </c>
      <c r="C19421" t="s">
        <v>81</v>
      </c>
      <c r="D19421" t="s">
        <v>49</v>
      </c>
      <c r="E19421">
        <v>452</v>
      </c>
    </row>
    <row r="19422" spans="1:5" hidden="1">
      <c r="A19422">
        <v>2019</v>
      </c>
      <c r="B19422" t="s">
        <v>102</v>
      </c>
      <c r="C19422" t="s">
        <v>81</v>
      </c>
      <c r="D19422" t="s">
        <v>50</v>
      </c>
      <c r="E19422">
        <v>0</v>
      </c>
    </row>
    <row r="19423" spans="1:5" hidden="1">
      <c r="A19423">
        <v>2019</v>
      </c>
      <c r="B19423" t="s">
        <v>102</v>
      </c>
      <c r="C19423" t="s">
        <v>81</v>
      </c>
      <c r="D19423" t="s">
        <v>51</v>
      </c>
      <c r="E19423">
        <v>452</v>
      </c>
    </row>
    <row r="19424" spans="1:5" hidden="1">
      <c r="A19424">
        <v>2019</v>
      </c>
      <c r="B19424" t="s">
        <v>102</v>
      </c>
      <c r="C19424" t="s">
        <v>81</v>
      </c>
      <c r="D19424" t="s">
        <v>52</v>
      </c>
      <c r="E19424">
        <v>0</v>
      </c>
    </row>
    <row r="19425" spans="1:5" hidden="1">
      <c r="A19425">
        <v>2019</v>
      </c>
      <c r="B19425" t="s">
        <v>102</v>
      </c>
      <c r="C19425" t="s">
        <v>81</v>
      </c>
      <c r="D19425" t="s">
        <v>53</v>
      </c>
      <c r="E19425">
        <v>0</v>
      </c>
    </row>
    <row r="19426" spans="1:5" hidden="1">
      <c r="A19426">
        <v>2019</v>
      </c>
      <c r="B19426" t="s">
        <v>102</v>
      </c>
      <c r="C19426" t="s">
        <v>81</v>
      </c>
      <c r="D19426" t="s">
        <v>54</v>
      </c>
      <c r="E19426">
        <v>0</v>
      </c>
    </row>
    <row r="19427" spans="1:5" hidden="1">
      <c r="A19427">
        <v>2019</v>
      </c>
      <c r="B19427" t="s">
        <v>102</v>
      </c>
      <c r="C19427" t="s">
        <v>81</v>
      </c>
      <c r="D19427" t="s">
        <v>55</v>
      </c>
      <c r="E19427">
        <v>3487174</v>
      </c>
    </row>
    <row r="19428" spans="1:5" hidden="1">
      <c r="A19428">
        <v>2019</v>
      </c>
      <c r="B19428" t="s">
        <v>102</v>
      </c>
      <c r="C19428" t="s">
        <v>81</v>
      </c>
      <c r="D19428" t="s">
        <v>56</v>
      </c>
      <c r="E19428">
        <v>3076502</v>
      </c>
    </row>
    <row r="19429" spans="1:5" hidden="1">
      <c r="A19429">
        <v>2019</v>
      </c>
      <c r="B19429" t="s">
        <v>102</v>
      </c>
      <c r="C19429" t="s">
        <v>81</v>
      </c>
      <c r="D19429" t="s">
        <v>57</v>
      </c>
      <c r="E19429">
        <v>2559961</v>
      </c>
    </row>
    <row r="19430" spans="1:5" hidden="1">
      <c r="A19430">
        <v>2019</v>
      </c>
      <c r="B19430" t="s">
        <v>102</v>
      </c>
      <c r="C19430" t="s">
        <v>81</v>
      </c>
      <c r="D19430" t="s">
        <v>58</v>
      </c>
      <c r="E19430">
        <v>516541</v>
      </c>
    </row>
    <row r="19431" spans="1:5" hidden="1">
      <c r="A19431">
        <v>2019</v>
      </c>
      <c r="B19431" t="s">
        <v>102</v>
      </c>
      <c r="C19431" t="s">
        <v>81</v>
      </c>
      <c r="D19431" t="s">
        <v>59</v>
      </c>
      <c r="E19431">
        <v>907743</v>
      </c>
    </row>
    <row r="19432" spans="1:5" hidden="1">
      <c r="A19432">
        <v>2019</v>
      </c>
      <c r="B19432" t="s">
        <v>102</v>
      </c>
      <c r="C19432" t="s">
        <v>81</v>
      </c>
      <c r="D19432" t="s">
        <v>61</v>
      </c>
      <c r="E19432">
        <v>96534</v>
      </c>
    </row>
    <row r="19433" spans="1:5" hidden="1">
      <c r="A19433">
        <v>2019</v>
      </c>
      <c r="B19433" t="s">
        <v>102</v>
      </c>
      <c r="C19433" t="s">
        <v>81</v>
      </c>
      <c r="D19433" t="s">
        <v>64</v>
      </c>
      <c r="E19433">
        <v>811209</v>
      </c>
    </row>
    <row r="19434" spans="1:5" hidden="1">
      <c r="A19434">
        <v>2019</v>
      </c>
      <c r="B19434" t="s">
        <v>102</v>
      </c>
      <c r="C19434" t="s">
        <v>81</v>
      </c>
      <c r="D19434" t="s">
        <v>66</v>
      </c>
      <c r="E19434">
        <v>621130</v>
      </c>
    </row>
    <row r="19435" spans="1:5" hidden="1">
      <c r="A19435">
        <v>2019</v>
      </c>
      <c r="B19435" t="s">
        <v>102</v>
      </c>
      <c r="C19435" t="s">
        <v>81</v>
      </c>
      <c r="D19435" t="s">
        <v>67</v>
      </c>
      <c r="E19435">
        <v>0</v>
      </c>
    </row>
    <row r="19436" spans="1:5" hidden="1">
      <c r="A19436">
        <v>2019</v>
      </c>
      <c r="B19436" t="s">
        <v>102</v>
      </c>
      <c r="C19436" t="s">
        <v>81</v>
      </c>
      <c r="D19436" t="s">
        <v>69</v>
      </c>
      <c r="E19436">
        <v>0</v>
      </c>
    </row>
    <row r="19437" spans="1:5" hidden="1">
      <c r="A19437">
        <v>2019</v>
      </c>
      <c r="B19437" t="s">
        <v>102</v>
      </c>
      <c r="C19437" t="s">
        <v>81</v>
      </c>
      <c r="D19437" t="s">
        <v>70</v>
      </c>
      <c r="E19437">
        <v>0</v>
      </c>
    </row>
    <row r="19438" spans="1:5" hidden="1">
      <c r="A19438">
        <v>2019</v>
      </c>
      <c r="B19438" t="s">
        <v>102</v>
      </c>
      <c r="C19438" t="s">
        <v>81</v>
      </c>
      <c r="D19438" t="s">
        <v>86</v>
      </c>
      <c r="E19438">
        <v>4432520</v>
      </c>
    </row>
    <row r="19439" spans="1:5" hidden="1">
      <c r="A19439">
        <v>2019</v>
      </c>
      <c r="B19439" t="s">
        <v>102</v>
      </c>
      <c r="C19439" t="s">
        <v>81</v>
      </c>
      <c r="D19439" t="s">
        <v>87</v>
      </c>
      <c r="E19439">
        <v>2388426</v>
      </c>
    </row>
    <row r="19440" spans="1:5" hidden="1">
      <c r="A19440">
        <v>2019</v>
      </c>
      <c r="B19440" t="s">
        <v>102</v>
      </c>
      <c r="C19440" t="s">
        <v>81</v>
      </c>
      <c r="D19440" t="s">
        <v>88</v>
      </c>
      <c r="E19440">
        <v>2044094</v>
      </c>
    </row>
    <row r="19441" spans="1:6" hidden="1">
      <c r="A19441">
        <v>2019</v>
      </c>
      <c r="B19441" t="s">
        <v>102</v>
      </c>
      <c r="C19441" t="s">
        <v>81</v>
      </c>
      <c r="D19441" t="s">
        <v>77</v>
      </c>
      <c r="E19441">
        <v>842068</v>
      </c>
    </row>
    <row r="19442" spans="1:6" hidden="1">
      <c r="A19442">
        <v>2019</v>
      </c>
      <c r="B19442" t="s">
        <v>103</v>
      </c>
      <c r="C19442" t="s">
        <v>7</v>
      </c>
      <c r="D19442" t="s">
        <v>263</v>
      </c>
      <c r="E19442">
        <v>46957</v>
      </c>
    </row>
    <row r="19443" spans="1:6" hidden="1">
      <c r="A19443">
        <v>2019</v>
      </c>
      <c r="B19443" t="s">
        <v>103</v>
      </c>
      <c r="C19443" t="s">
        <v>7</v>
      </c>
      <c r="D19443" t="s">
        <v>8</v>
      </c>
      <c r="E19443">
        <v>0</v>
      </c>
      <c r="F19443">
        <v>20</v>
      </c>
    </row>
    <row r="19444" spans="1:6" hidden="1">
      <c r="A19444">
        <v>2019</v>
      </c>
      <c r="B19444" t="s">
        <v>103</v>
      </c>
      <c r="C19444" t="s">
        <v>7</v>
      </c>
      <c r="D19444" t="s">
        <v>9</v>
      </c>
      <c r="E19444">
        <v>0</v>
      </c>
      <c r="F19444">
        <v>20</v>
      </c>
    </row>
    <row r="19445" spans="1:6" hidden="1">
      <c r="A19445">
        <v>2019</v>
      </c>
      <c r="B19445" t="s">
        <v>103</v>
      </c>
      <c r="C19445" t="s">
        <v>10</v>
      </c>
      <c r="D19445" t="s">
        <v>11</v>
      </c>
      <c r="E19445">
        <v>736902</v>
      </c>
    </row>
    <row r="19446" spans="1:6" hidden="1">
      <c r="A19446">
        <v>2019</v>
      </c>
      <c r="B19446" t="s">
        <v>103</v>
      </c>
      <c r="C19446" t="s">
        <v>10</v>
      </c>
      <c r="D19446" t="s">
        <v>91</v>
      </c>
      <c r="E19446">
        <v>2442607</v>
      </c>
    </row>
    <row r="19447" spans="1:6" hidden="1">
      <c r="A19447">
        <v>2019</v>
      </c>
      <c r="B19447" t="s">
        <v>103</v>
      </c>
      <c r="C19447" t="s">
        <v>10</v>
      </c>
      <c r="D19447" t="s">
        <v>92</v>
      </c>
      <c r="E19447">
        <v>1575278</v>
      </c>
    </row>
    <row r="19448" spans="1:6" hidden="1">
      <c r="A19448">
        <v>2019</v>
      </c>
      <c r="B19448" t="s">
        <v>103</v>
      </c>
      <c r="C19448" t="s">
        <v>10</v>
      </c>
      <c r="D19448" t="s">
        <v>14</v>
      </c>
      <c r="E19448">
        <v>2491623</v>
      </c>
    </row>
    <row r="19449" spans="1:6" hidden="1">
      <c r="A19449">
        <v>2019</v>
      </c>
      <c r="B19449" t="s">
        <v>103</v>
      </c>
      <c r="C19449" t="s">
        <v>10</v>
      </c>
      <c r="D19449" t="s">
        <v>15</v>
      </c>
      <c r="E19449">
        <v>1073120</v>
      </c>
    </row>
    <row r="19450" spans="1:6" hidden="1">
      <c r="A19450">
        <v>2019</v>
      </c>
      <c r="B19450" t="s">
        <v>103</v>
      </c>
      <c r="C19450" t="s">
        <v>10</v>
      </c>
      <c r="D19450" t="s">
        <v>16</v>
      </c>
      <c r="E19450">
        <v>1418503</v>
      </c>
    </row>
    <row r="19451" spans="1:6" hidden="1">
      <c r="A19451">
        <v>2019</v>
      </c>
      <c r="B19451" t="s">
        <v>103</v>
      </c>
      <c r="C19451" t="s">
        <v>10</v>
      </c>
      <c r="D19451" t="s">
        <v>17</v>
      </c>
      <c r="E19451">
        <v>0</v>
      </c>
      <c r="F19451">
        <v>20</v>
      </c>
    </row>
    <row r="19452" spans="1:6" hidden="1">
      <c r="A19452">
        <v>2019</v>
      </c>
      <c r="B19452" t="s">
        <v>103</v>
      </c>
      <c r="C19452" t="s">
        <v>10</v>
      </c>
      <c r="D19452" t="s">
        <v>18</v>
      </c>
      <c r="E19452">
        <v>19367206</v>
      </c>
    </row>
    <row r="19453" spans="1:6" hidden="1">
      <c r="A19453">
        <v>2019</v>
      </c>
      <c r="B19453" t="s">
        <v>103</v>
      </c>
      <c r="C19453" t="s">
        <v>10</v>
      </c>
      <c r="D19453" t="s">
        <v>19</v>
      </c>
      <c r="E19453">
        <v>17952945</v>
      </c>
    </row>
    <row r="19454" spans="1:6" hidden="1">
      <c r="A19454">
        <v>2019</v>
      </c>
      <c r="B19454" t="s">
        <v>103</v>
      </c>
      <c r="C19454" t="s">
        <v>10</v>
      </c>
      <c r="D19454" t="s">
        <v>20</v>
      </c>
      <c r="E19454">
        <v>20646557</v>
      </c>
    </row>
    <row r="19455" spans="1:6" hidden="1">
      <c r="A19455">
        <v>2019</v>
      </c>
      <c r="B19455" t="s">
        <v>103</v>
      </c>
      <c r="C19455" t="s">
        <v>10</v>
      </c>
      <c r="D19455" t="s">
        <v>21</v>
      </c>
      <c r="E19455">
        <v>1602193</v>
      </c>
    </row>
    <row r="19456" spans="1:6" hidden="1">
      <c r="A19456">
        <v>2019</v>
      </c>
      <c r="B19456" t="s">
        <v>103</v>
      </c>
      <c r="C19456" t="s">
        <v>10</v>
      </c>
      <c r="D19456" t="s">
        <v>22</v>
      </c>
      <c r="E19456">
        <v>546957</v>
      </c>
    </row>
    <row r="19457" spans="1:5" hidden="1">
      <c r="A19457">
        <v>2019</v>
      </c>
      <c r="B19457" t="s">
        <v>103</v>
      </c>
      <c r="C19457" t="s">
        <v>23</v>
      </c>
      <c r="D19457" t="s">
        <v>24</v>
      </c>
      <c r="E19457">
        <v>279597</v>
      </c>
    </row>
    <row r="19458" spans="1:5" hidden="1">
      <c r="A19458">
        <v>2019</v>
      </c>
      <c r="B19458" t="s">
        <v>103</v>
      </c>
      <c r="C19458" t="s">
        <v>23</v>
      </c>
      <c r="D19458" t="s">
        <v>25</v>
      </c>
      <c r="E19458">
        <v>238549</v>
      </c>
    </row>
    <row r="19459" spans="1:5" hidden="1">
      <c r="A19459">
        <v>2019</v>
      </c>
      <c r="B19459" t="s">
        <v>103</v>
      </c>
      <c r="C19459" t="s">
        <v>23</v>
      </c>
      <c r="D19459" t="s">
        <v>26</v>
      </c>
      <c r="E19459">
        <v>41049</v>
      </c>
    </row>
    <row r="19460" spans="1:5" hidden="1">
      <c r="A19460">
        <v>2019</v>
      </c>
      <c r="B19460" t="s">
        <v>103</v>
      </c>
      <c r="C19460" t="s">
        <v>23</v>
      </c>
      <c r="D19460" t="s">
        <v>27</v>
      </c>
      <c r="E19460">
        <v>31730</v>
      </c>
    </row>
    <row r="19461" spans="1:5" hidden="1">
      <c r="A19461">
        <v>2019</v>
      </c>
      <c r="B19461" t="s">
        <v>103</v>
      </c>
      <c r="C19461" t="s">
        <v>23</v>
      </c>
      <c r="D19461" t="s">
        <v>29</v>
      </c>
      <c r="E19461">
        <v>31730</v>
      </c>
    </row>
    <row r="19462" spans="1:5" hidden="1">
      <c r="A19462">
        <v>2019</v>
      </c>
      <c r="B19462" t="s">
        <v>103</v>
      </c>
      <c r="C19462" t="s">
        <v>23</v>
      </c>
      <c r="D19462" t="s">
        <v>33</v>
      </c>
      <c r="E19462">
        <v>199541</v>
      </c>
    </row>
    <row r="19463" spans="1:5" hidden="1">
      <c r="A19463">
        <v>2019</v>
      </c>
      <c r="B19463" t="s">
        <v>103</v>
      </c>
      <c r="C19463" t="s">
        <v>23</v>
      </c>
      <c r="D19463" t="s">
        <v>34</v>
      </c>
      <c r="E19463">
        <v>178782</v>
      </c>
    </row>
    <row r="19464" spans="1:5" hidden="1">
      <c r="A19464">
        <v>2019</v>
      </c>
      <c r="B19464" t="s">
        <v>103</v>
      </c>
      <c r="C19464" t="s">
        <v>23</v>
      </c>
      <c r="D19464" t="s">
        <v>35</v>
      </c>
      <c r="E19464">
        <v>447242</v>
      </c>
    </row>
    <row r="19465" spans="1:5" hidden="1">
      <c r="A19465">
        <v>2019</v>
      </c>
      <c r="B19465" t="s">
        <v>103</v>
      </c>
      <c r="C19465" t="s">
        <v>23</v>
      </c>
      <c r="D19465" t="s">
        <v>39</v>
      </c>
      <c r="E19465">
        <v>0</v>
      </c>
    </row>
    <row r="19466" spans="1:5" hidden="1">
      <c r="A19466">
        <v>2019</v>
      </c>
      <c r="B19466" t="s">
        <v>103</v>
      </c>
      <c r="C19466" t="s">
        <v>23</v>
      </c>
      <c r="D19466" t="s">
        <v>40</v>
      </c>
      <c r="E19466">
        <v>0</v>
      </c>
    </row>
    <row r="19467" spans="1:5" hidden="1">
      <c r="A19467">
        <v>2019</v>
      </c>
      <c r="B19467" t="s">
        <v>103</v>
      </c>
      <c r="C19467" t="s">
        <v>23</v>
      </c>
      <c r="D19467" t="s">
        <v>41</v>
      </c>
      <c r="E19467">
        <v>0</v>
      </c>
    </row>
    <row r="19468" spans="1:5" hidden="1">
      <c r="A19468">
        <v>2019</v>
      </c>
      <c r="B19468" t="s">
        <v>103</v>
      </c>
      <c r="C19468" t="s">
        <v>23</v>
      </c>
      <c r="D19468" t="s">
        <v>42</v>
      </c>
      <c r="E19468">
        <v>0</v>
      </c>
    </row>
    <row r="19469" spans="1:5" hidden="1">
      <c r="A19469">
        <v>2019</v>
      </c>
      <c r="B19469" t="s">
        <v>103</v>
      </c>
      <c r="C19469" t="s">
        <v>23</v>
      </c>
      <c r="D19469" t="s">
        <v>43</v>
      </c>
      <c r="E19469">
        <v>0</v>
      </c>
    </row>
    <row r="19470" spans="1:5" hidden="1">
      <c r="A19470">
        <v>2019</v>
      </c>
      <c r="B19470" t="s">
        <v>103</v>
      </c>
      <c r="C19470" t="s">
        <v>23</v>
      </c>
      <c r="D19470" t="s">
        <v>44</v>
      </c>
      <c r="E19470">
        <v>20758</v>
      </c>
    </row>
    <row r="19471" spans="1:5" hidden="1">
      <c r="A19471">
        <v>2019</v>
      </c>
      <c r="B19471" t="s">
        <v>103</v>
      </c>
      <c r="C19471" t="s">
        <v>23</v>
      </c>
      <c r="D19471" t="s">
        <v>45</v>
      </c>
      <c r="E19471">
        <v>2042910</v>
      </c>
    </row>
    <row r="19472" spans="1:5" hidden="1">
      <c r="A19472">
        <v>2019</v>
      </c>
      <c r="B19472" t="s">
        <v>103</v>
      </c>
      <c r="C19472" t="s">
        <v>23</v>
      </c>
      <c r="D19472" t="s">
        <v>46</v>
      </c>
      <c r="E19472">
        <v>1977535</v>
      </c>
    </row>
    <row r="19473" spans="1:5" hidden="1">
      <c r="A19473">
        <v>2019</v>
      </c>
      <c r="B19473" t="s">
        <v>103</v>
      </c>
      <c r="C19473" t="s">
        <v>23</v>
      </c>
      <c r="D19473" t="s">
        <v>47</v>
      </c>
      <c r="E19473">
        <v>65375</v>
      </c>
    </row>
    <row r="19474" spans="1:5" hidden="1">
      <c r="A19474">
        <v>2019</v>
      </c>
      <c r="B19474" t="s">
        <v>103</v>
      </c>
      <c r="C19474" t="s">
        <v>23</v>
      </c>
      <c r="D19474" t="s">
        <v>48</v>
      </c>
      <c r="E19474">
        <v>4171056</v>
      </c>
    </row>
    <row r="19475" spans="1:5" hidden="1">
      <c r="A19475">
        <v>2019</v>
      </c>
      <c r="B19475" t="s">
        <v>103</v>
      </c>
      <c r="C19475" t="s">
        <v>23</v>
      </c>
      <c r="D19475" t="s">
        <v>49</v>
      </c>
      <c r="E19475">
        <v>3787126</v>
      </c>
    </row>
    <row r="19476" spans="1:5" hidden="1">
      <c r="A19476">
        <v>2019</v>
      </c>
      <c r="B19476" t="s">
        <v>103</v>
      </c>
      <c r="C19476" t="s">
        <v>23</v>
      </c>
      <c r="D19476" t="s">
        <v>50</v>
      </c>
      <c r="E19476">
        <v>2451677</v>
      </c>
    </row>
    <row r="19477" spans="1:5" hidden="1">
      <c r="A19477">
        <v>2019</v>
      </c>
      <c r="B19477" t="s">
        <v>103</v>
      </c>
      <c r="C19477" t="s">
        <v>23</v>
      </c>
      <c r="D19477" t="s">
        <v>51</v>
      </c>
      <c r="E19477">
        <v>252423</v>
      </c>
    </row>
    <row r="19478" spans="1:5" hidden="1">
      <c r="A19478">
        <v>2019</v>
      </c>
      <c r="B19478" t="s">
        <v>103</v>
      </c>
      <c r="C19478" t="s">
        <v>23</v>
      </c>
      <c r="D19478" t="s">
        <v>52</v>
      </c>
      <c r="E19478">
        <v>1049256</v>
      </c>
    </row>
    <row r="19479" spans="1:5" hidden="1">
      <c r="A19479">
        <v>2019</v>
      </c>
      <c r="B19479" t="s">
        <v>103</v>
      </c>
      <c r="C19479" t="s">
        <v>23</v>
      </c>
      <c r="D19479" t="s">
        <v>53</v>
      </c>
      <c r="E19479">
        <v>57609</v>
      </c>
    </row>
    <row r="19480" spans="1:5" hidden="1">
      <c r="A19480">
        <v>2019</v>
      </c>
      <c r="B19480" t="s">
        <v>103</v>
      </c>
      <c r="C19480" t="s">
        <v>23</v>
      </c>
      <c r="D19480" t="s">
        <v>54</v>
      </c>
      <c r="E19480">
        <v>23838</v>
      </c>
    </row>
    <row r="19481" spans="1:5" hidden="1">
      <c r="A19481">
        <v>2019</v>
      </c>
      <c r="B19481" t="s">
        <v>103</v>
      </c>
      <c r="C19481" t="s">
        <v>23</v>
      </c>
      <c r="D19481" t="s">
        <v>55</v>
      </c>
      <c r="E19481">
        <v>1039</v>
      </c>
    </row>
    <row r="19482" spans="1:5" hidden="1">
      <c r="A19482">
        <v>2019</v>
      </c>
      <c r="B19482" t="s">
        <v>103</v>
      </c>
      <c r="C19482" t="s">
        <v>23</v>
      </c>
      <c r="D19482" t="s">
        <v>56</v>
      </c>
      <c r="E19482">
        <v>382890</v>
      </c>
    </row>
    <row r="19483" spans="1:5" hidden="1">
      <c r="A19483">
        <v>2019</v>
      </c>
      <c r="B19483" t="s">
        <v>103</v>
      </c>
      <c r="C19483" t="s">
        <v>23</v>
      </c>
      <c r="D19483" t="s">
        <v>57</v>
      </c>
      <c r="E19483">
        <v>254690</v>
      </c>
    </row>
    <row r="19484" spans="1:5" hidden="1">
      <c r="A19484">
        <v>2019</v>
      </c>
      <c r="B19484" t="s">
        <v>103</v>
      </c>
      <c r="C19484" t="s">
        <v>23</v>
      </c>
      <c r="D19484" t="s">
        <v>58</v>
      </c>
      <c r="E19484">
        <v>128200</v>
      </c>
    </row>
    <row r="19485" spans="1:5" hidden="1">
      <c r="A19485">
        <v>2019</v>
      </c>
      <c r="B19485" t="s">
        <v>103</v>
      </c>
      <c r="C19485" t="s">
        <v>23</v>
      </c>
      <c r="D19485" t="s">
        <v>59</v>
      </c>
      <c r="E19485">
        <v>368011</v>
      </c>
    </row>
    <row r="19486" spans="1:5" hidden="1">
      <c r="A19486">
        <v>2019</v>
      </c>
      <c r="B19486" t="s">
        <v>103</v>
      </c>
      <c r="C19486" t="s">
        <v>23</v>
      </c>
      <c r="D19486" t="s">
        <v>60</v>
      </c>
      <c r="E19486">
        <v>100554</v>
      </c>
    </row>
    <row r="19487" spans="1:5" hidden="1">
      <c r="A19487">
        <v>2019</v>
      </c>
      <c r="B19487" t="s">
        <v>103</v>
      </c>
      <c r="C19487" t="s">
        <v>23</v>
      </c>
      <c r="D19487" t="s">
        <v>64</v>
      </c>
      <c r="E19487">
        <v>267457</v>
      </c>
    </row>
    <row r="19488" spans="1:5" hidden="1">
      <c r="A19488">
        <v>2019</v>
      </c>
      <c r="B19488" t="s">
        <v>103</v>
      </c>
      <c r="C19488" t="s">
        <v>23</v>
      </c>
      <c r="D19488" t="s">
        <v>66</v>
      </c>
      <c r="E19488">
        <v>0</v>
      </c>
    </row>
    <row r="19489" spans="1:5" hidden="1">
      <c r="A19489">
        <v>2019</v>
      </c>
      <c r="B19489" t="s">
        <v>103</v>
      </c>
      <c r="C19489" t="s">
        <v>23</v>
      </c>
      <c r="D19489" t="s">
        <v>67</v>
      </c>
      <c r="E19489">
        <v>0</v>
      </c>
    </row>
    <row r="19490" spans="1:5" hidden="1">
      <c r="A19490">
        <v>2019</v>
      </c>
      <c r="B19490" t="s">
        <v>103</v>
      </c>
      <c r="C19490" t="s">
        <v>23</v>
      </c>
      <c r="D19490" t="s">
        <v>68</v>
      </c>
      <c r="E19490">
        <v>0</v>
      </c>
    </row>
    <row r="19491" spans="1:5" hidden="1">
      <c r="A19491">
        <v>2019</v>
      </c>
      <c r="B19491" t="s">
        <v>103</v>
      </c>
      <c r="C19491" t="s">
        <v>23</v>
      </c>
      <c r="D19491" t="s">
        <v>70</v>
      </c>
      <c r="E19491">
        <v>0</v>
      </c>
    </row>
    <row r="19492" spans="1:5" hidden="1">
      <c r="A19492">
        <v>2019</v>
      </c>
      <c r="B19492" t="s">
        <v>103</v>
      </c>
      <c r="C19492" t="s">
        <v>23</v>
      </c>
      <c r="D19492" t="s">
        <v>71</v>
      </c>
      <c r="E19492">
        <v>1753</v>
      </c>
    </row>
    <row r="19493" spans="1:5" hidden="1">
      <c r="A19493">
        <v>2019</v>
      </c>
      <c r="B19493" t="s">
        <v>103</v>
      </c>
      <c r="C19493" t="s">
        <v>23</v>
      </c>
      <c r="D19493" t="s">
        <v>72</v>
      </c>
      <c r="E19493">
        <v>2298858</v>
      </c>
    </row>
    <row r="19494" spans="1:5" hidden="1">
      <c r="A19494">
        <v>2019</v>
      </c>
      <c r="B19494" t="s">
        <v>103</v>
      </c>
      <c r="C19494" t="s">
        <v>23</v>
      </c>
      <c r="D19494" t="s">
        <v>73</v>
      </c>
      <c r="E19494">
        <v>16971882</v>
      </c>
    </row>
    <row r="19495" spans="1:5" hidden="1">
      <c r="A19495">
        <v>2019</v>
      </c>
      <c r="B19495" t="s">
        <v>103</v>
      </c>
      <c r="C19495" t="s">
        <v>23</v>
      </c>
      <c r="D19495" t="s">
        <v>74</v>
      </c>
      <c r="E19495">
        <v>16971882</v>
      </c>
    </row>
    <row r="19496" spans="1:5" hidden="1">
      <c r="A19496">
        <v>2019</v>
      </c>
      <c r="B19496" t="s">
        <v>103</v>
      </c>
      <c r="C19496" t="s">
        <v>23</v>
      </c>
      <c r="D19496" t="s">
        <v>76</v>
      </c>
      <c r="E19496">
        <v>1055521</v>
      </c>
    </row>
    <row r="19497" spans="1:5" hidden="1">
      <c r="A19497">
        <v>2019</v>
      </c>
      <c r="B19497" t="s">
        <v>103</v>
      </c>
      <c r="C19497" t="s">
        <v>23</v>
      </c>
      <c r="D19497" t="s">
        <v>77</v>
      </c>
      <c r="E19497">
        <v>867330</v>
      </c>
    </row>
    <row r="19498" spans="1:5" hidden="1">
      <c r="A19498">
        <v>2019</v>
      </c>
      <c r="B19498" t="s">
        <v>103</v>
      </c>
      <c r="C19498" t="s">
        <v>23</v>
      </c>
      <c r="D19498" t="s">
        <v>78</v>
      </c>
      <c r="E19498">
        <v>1134625</v>
      </c>
    </row>
    <row r="19499" spans="1:5" hidden="1">
      <c r="A19499">
        <v>2019</v>
      </c>
      <c r="B19499" t="s">
        <v>103</v>
      </c>
      <c r="C19499" t="s">
        <v>23</v>
      </c>
      <c r="D19499" t="s">
        <v>79</v>
      </c>
      <c r="E19499">
        <v>-81215</v>
      </c>
    </row>
    <row r="19500" spans="1:5" hidden="1">
      <c r="A19500">
        <v>2019</v>
      </c>
      <c r="B19500" t="s">
        <v>103</v>
      </c>
      <c r="C19500" t="s">
        <v>23</v>
      </c>
      <c r="D19500" t="s">
        <v>80</v>
      </c>
      <c r="E19500">
        <v>2112</v>
      </c>
    </row>
    <row r="19501" spans="1:5" hidden="1">
      <c r="A19501">
        <v>2019</v>
      </c>
      <c r="B19501" t="s">
        <v>103</v>
      </c>
      <c r="C19501" t="s">
        <v>81</v>
      </c>
      <c r="D19501" t="s">
        <v>24</v>
      </c>
      <c r="E19501">
        <v>15437703</v>
      </c>
    </row>
    <row r="19502" spans="1:5" hidden="1">
      <c r="A19502">
        <v>2019</v>
      </c>
      <c r="B19502" t="s">
        <v>103</v>
      </c>
      <c r="C19502" t="s">
        <v>81</v>
      </c>
      <c r="D19502" t="s">
        <v>25</v>
      </c>
      <c r="E19502">
        <v>12733602</v>
      </c>
    </row>
    <row r="19503" spans="1:5" hidden="1">
      <c r="A19503">
        <v>2019</v>
      </c>
      <c r="B19503" t="s">
        <v>103</v>
      </c>
      <c r="C19503" t="s">
        <v>81</v>
      </c>
      <c r="D19503" t="s">
        <v>26</v>
      </c>
      <c r="E19503">
        <v>2704100</v>
      </c>
    </row>
    <row r="19504" spans="1:5" hidden="1">
      <c r="A19504">
        <v>2019</v>
      </c>
      <c r="B19504" t="s">
        <v>103</v>
      </c>
      <c r="C19504" t="s">
        <v>81</v>
      </c>
      <c r="D19504" t="s">
        <v>30</v>
      </c>
      <c r="E19504">
        <v>360344</v>
      </c>
    </row>
    <row r="19505" spans="1:5" hidden="1">
      <c r="A19505">
        <v>2019</v>
      </c>
      <c r="B19505" t="s">
        <v>103</v>
      </c>
      <c r="C19505" t="s">
        <v>81</v>
      </c>
      <c r="D19505" t="s">
        <v>32</v>
      </c>
      <c r="E19505">
        <v>360344</v>
      </c>
    </row>
    <row r="19506" spans="1:5" hidden="1">
      <c r="A19506">
        <v>2019</v>
      </c>
      <c r="B19506" t="s">
        <v>103</v>
      </c>
      <c r="C19506" t="s">
        <v>81</v>
      </c>
      <c r="D19506" t="s">
        <v>33</v>
      </c>
      <c r="E19506">
        <v>1637421</v>
      </c>
    </row>
    <row r="19507" spans="1:5" hidden="1">
      <c r="A19507">
        <v>2019</v>
      </c>
      <c r="B19507" t="s">
        <v>103</v>
      </c>
      <c r="C19507" t="s">
        <v>81</v>
      </c>
      <c r="D19507" t="s">
        <v>34</v>
      </c>
      <c r="E19507">
        <v>77777</v>
      </c>
    </row>
    <row r="19508" spans="1:5" hidden="1">
      <c r="A19508">
        <v>2019</v>
      </c>
      <c r="B19508" t="s">
        <v>103</v>
      </c>
      <c r="C19508" t="s">
        <v>81</v>
      </c>
      <c r="D19508" t="s">
        <v>35</v>
      </c>
      <c r="E19508">
        <v>23422</v>
      </c>
    </row>
    <row r="19509" spans="1:5" hidden="1">
      <c r="A19509">
        <v>2019</v>
      </c>
      <c r="B19509" t="s">
        <v>103</v>
      </c>
      <c r="C19509" t="s">
        <v>81</v>
      </c>
      <c r="D19509" t="s">
        <v>36</v>
      </c>
      <c r="E19509">
        <v>1418952</v>
      </c>
    </row>
    <row r="19510" spans="1:5" hidden="1">
      <c r="A19510">
        <v>2019</v>
      </c>
      <c r="B19510" t="s">
        <v>103</v>
      </c>
      <c r="C19510" t="s">
        <v>81</v>
      </c>
      <c r="D19510" t="s">
        <v>37</v>
      </c>
      <c r="E19510">
        <v>593709</v>
      </c>
    </row>
    <row r="19511" spans="1:5" hidden="1">
      <c r="A19511">
        <v>2019</v>
      </c>
      <c r="B19511" t="s">
        <v>103</v>
      </c>
      <c r="C19511" t="s">
        <v>81</v>
      </c>
      <c r="D19511" t="s">
        <v>38</v>
      </c>
      <c r="E19511">
        <v>825243</v>
      </c>
    </row>
    <row r="19512" spans="1:5" hidden="1">
      <c r="A19512">
        <v>2019</v>
      </c>
      <c r="B19512" t="s">
        <v>103</v>
      </c>
      <c r="C19512" t="s">
        <v>81</v>
      </c>
      <c r="D19512" t="s">
        <v>39</v>
      </c>
      <c r="E19512">
        <v>0</v>
      </c>
    </row>
    <row r="19513" spans="1:5" hidden="1">
      <c r="A19513">
        <v>2019</v>
      </c>
      <c r="B19513" t="s">
        <v>103</v>
      </c>
      <c r="C19513" t="s">
        <v>81</v>
      </c>
      <c r="D19513" t="s">
        <v>40</v>
      </c>
      <c r="E19513">
        <v>61209</v>
      </c>
    </row>
    <row r="19514" spans="1:5" hidden="1">
      <c r="A19514">
        <v>2019</v>
      </c>
      <c r="B19514" t="s">
        <v>103</v>
      </c>
      <c r="C19514" t="s">
        <v>81</v>
      </c>
      <c r="D19514" t="s">
        <v>41</v>
      </c>
      <c r="E19514">
        <v>2427</v>
      </c>
    </row>
    <row r="19515" spans="1:5" hidden="1">
      <c r="A19515">
        <v>2019</v>
      </c>
      <c r="B19515" t="s">
        <v>103</v>
      </c>
      <c r="C19515" t="s">
        <v>81</v>
      </c>
      <c r="D19515" t="s">
        <v>42</v>
      </c>
      <c r="E19515">
        <v>57609</v>
      </c>
    </row>
    <row r="19516" spans="1:5" hidden="1">
      <c r="A19516">
        <v>2019</v>
      </c>
      <c r="B19516" t="s">
        <v>103</v>
      </c>
      <c r="C19516" t="s">
        <v>81</v>
      </c>
      <c r="D19516" t="s">
        <v>43</v>
      </c>
      <c r="E19516">
        <v>1172</v>
      </c>
    </row>
    <row r="19517" spans="1:5" hidden="1">
      <c r="A19517">
        <v>2019</v>
      </c>
      <c r="B19517" t="s">
        <v>103</v>
      </c>
      <c r="C19517" t="s">
        <v>81</v>
      </c>
      <c r="D19517" t="s">
        <v>44</v>
      </c>
      <c r="E19517">
        <v>79484</v>
      </c>
    </row>
    <row r="19518" spans="1:5" hidden="1">
      <c r="A19518">
        <v>2019</v>
      </c>
      <c r="B19518" t="s">
        <v>103</v>
      </c>
      <c r="C19518" t="s">
        <v>81</v>
      </c>
      <c r="D19518" t="s">
        <v>48</v>
      </c>
      <c r="E19518">
        <v>6564716</v>
      </c>
    </row>
    <row r="19519" spans="1:5" hidden="1">
      <c r="A19519">
        <v>2019</v>
      </c>
      <c r="B19519" t="s">
        <v>103</v>
      </c>
      <c r="C19519" t="s">
        <v>81</v>
      </c>
      <c r="D19519" t="s">
        <v>49</v>
      </c>
      <c r="E19519">
        <v>1039</v>
      </c>
    </row>
    <row r="19520" spans="1:5" hidden="1">
      <c r="A19520">
        <v>2019</v>
      </c>
      <c r="B19520" t="s">
        <v>103</v>
      </c>
      <c r="C19520" t="s">
        <v>81</v>
      </c>
      <c r="D19520" t="s">
        <v>50</v>
      </c>
      <c r="E19520">
        <v>0</v>
      </c>
    </row>
    <row r="19521" spans="1:5" hidden="1">
      <c r="A19521">
        <v>2019</v>
      </c>
      <c r="B19521" t="s">
        <v>103</v>
      </c>
      <c r="C19521" t="s">
        <v>81</v>
      </c>
      <c r="D19521" t="s">
        <v>51</v>
      </c>
      <c r="E19521">
        <v>1039</v>
      </c>
    </row>
    <row r="19522" spans="1:5" hidden="1">
      <c r="A19522">
        <v>2019</v>
      </c>
      <c r="B19522" t="s">
        <v>103</v>
      </c>
      <c r="C19522" t="s">
        <v>81</v>
      </c>
      <c r="D19522" t="s">
        <v>52</v>
      </c>
      <c r="E19522">
        <v>0</v>
      </c>
    </row>
    <row r="19523" spans="1:5" hidden="1">
      <c r="A19523">
        <v>2019</v>
      </c>
      <c r="B19523" t="s">
        <v>103</v>
      </c>
      <c r="C19523" t="s">
        <v>81</v>
      </c>
      <c r="D19523" t="s">
        <v>53</v>
      </c>
      <c r="E19523">
        <v>0</v>
      </c>
    </row>
    <row r="19524" spans="1:5" hidden="1">
      <c r="A19524">
        <v>2019</v>
      </c>
      <c r="B19524" t="s">
        <v>103</v>
      </c>
      <c r="C19524" t="s">
        <v>81</v>
      </c>
      <c r="D19524" t="s">
        <v>54</v>
      </c>
      <c r="E19524">
        <v>0</v>
      </c>
    </row>
    <row r="19525" spans="1:5" hidden="1">
      <c r="A19525">
        <v>2019</v>
      </c>
      <c r="B19525" t="s">
        <v>103</v>
      </c>
      <c r="C19525" t="s">
        <v>81</v>
      </c>
      <c r="D19525" t="s">
        <v>55</v>
      </c>
      <c r="E19525">
        <v>3487174</v>
      </c>
    </row>
    <row r="19526" spans="1:5" hidden="1">
      <c r="A19526">
        <v>2019</v>
      </c>
      <c r="B19526" t="s">
        <v>103</v>
      </c>
      <c r="C19526" t="s">
        <v>81</v>
      </c>
      <c r="D19526" t="s">
        <v>56</v>
      </c>
      <c r="E19526">
        <v>3076502</v>
      </c>
    </row>
    <row r="19527" spans="1:5" hidden="1">
      <c r="A19527">
        <v>2019</v>
      </c>
      <c r="B19527" t="s">
        <v>103</v>
      </c>
      <c r="C19527" t="s">
        <v>81</v>
      </c>
      <c r="D19527" t="s">
        <v>57</v>
      </c>
      <c r="E19527">
        <v>2559961</v>
      </c>
    </row>
    <row r="19528" spans="1:5" hidden="1">
      <c r="A19528">
        <v>2019</v>
      </c>
      <c r="B19528" t="s">
        <v>103</v>
      </c>
      <c r="C19528" t="s">
        <v>81</v>
      </c>
      <c r="D19528" t="s">
        <v>58</v>
      </c>
      <c r="E19528">
        <v>516541</v>
      </c>
    </row>
    <row r="19529" spans="1:5" hidden="1">
      <c r="A19529">
        <v>2019</v>
      </c>
      <c r="B19529" t="s">
        <v>103</v>
      </c>
      <c r="C19529" t="s">
        <v>81</v>
      </c>
      <c r="D19529" t="s">
        <v>59</v>
      </c>
      <c r="E19529">
        <v>1296611</v>
      </c>
    </row>
    <row r="19530" spans="1:5" hidden="1">
      <c r="A19530">
        <v>2019</v>
      </c>
      <c r="B19530" t="s">
        <v>103</v>
      </c>
      <c r="C19530" t="s">
        <v>81</v>
      </c>
      <c r="D19530" t="s">
        <v>61</v>
      </c>
      <c r="E19530">
        <v>96534</v>
      </c>
    </row>
    <row r="19531" spans="1:5" hidden="1">
      <c r="A19531">
        <v>2019</v>
      </c>
      <c r="B19531" t="s">
        <v>103</v>
      </c>
      <c r="C19531" t="s">
        <v>81</v>
      </c>
      <c r="D19531" t="s">
        <v>64</v>
      </c>
      <c r="E19531">
        <v>1200078</v>
      </c>
    </row>
    <row r="19532" spans="1:5" hidden="1">
      <c r="A19532">
        <v>2019</v>
      </c>
      <c r="B19532" t="s">
        <v>103</v>
      </c>
      <c r="C19532" t="s">
        <v>81</v>
      </c>
      <c r="D19532" t="s">
        <v>66</v>
      </c>
      <c r="E19532">
        <v>621130</v>
      </c>
    </row>
    <row r="19533" spans="1:5" hidden="1">
      <c r="A19533">
        <v>2019</v>
      </c>
      <c r="B19533" t="s">
        <v>103</v>
      </c>
      <c r="C19533" t="s">
        <v>81</v>
      </c>
      <c r="D19533" t="s">
        <v>67</v>
      </c>
      <c r="E19533">
        <v>2038</v>
      </c>
    </row>
    <row r="19534" spans="1:5" hidden="1">
      <c r="A19534">
        <v>2019</v>
      </c>
      <c r="B19534" t="s">
        <v>103</v>
      </c>
      <c r="C19534" t="s">
        <v>81</v>
      </c>
      <c r="D19534" t="s">
        <v>69</v>
      </c>
      <c r="E19534">
        <v>0</v>
      </c>
    </row>
    <row r="19535" spans="1:5" hidden="1">
      <c r="A19535">
        <v>2019</v>
      </c>
      <c r="B19535" t="s">
        <v>103</v>
      </c>
      <c r="C19535" t="s">
        <v>81</v>
      </c>
      <c r="D19535" t="s">
        <v>70</v>
      </c>
      <c r="E19535">
        <v>2038</v>
      </c>
    </row>
    <row r="19536" spans="1:5" hidden="1">
      <c r="A19536">
        <v>2019</v>
      </c>
      <c r="B19536" t="s">
        <v>103</v>
      </c>
      <c r="C19536" t="s">
        <v>81</v>
      </c>
      <c r="D19536" t="s">
        <v>86</v>
      </c>
      <c r="E19536">
        <v>4741466</v>
      </c>
    </row>
    <row r="19537" spans="1:6" hidden="1">
      <c r="A19537">
        <v>2019</v>
      </c>
      <c r="B19537" t="s">
        <v>103</v>
      </c>
      <c r="C19537" t="s">
        <v>81</v>
      </c>
      <c r="D19537" t="s">
        <v>87</v>
      </c>
      <c r="E19537">
        <v>2441304</v>
      </c>
    </row>
    <row r="19538" spans="1:6" hidden="1">
      <c r="A19538">
        <v>2019</v>
      </c>
      <c r="B19538" t="s">
        <v>103</v>
      </c>
      <c r="C19538" t="s">
        <v>81</v>
      </c>
      <c r="D19538" t="s">
        <v>88</v>
      </c>
      <c r="E19538">
        <v>2045472</v>
      </c>
    </row>
    <row r="19539" spans="1:6" hidden="1">
      <c r="A19539">
        <v>2019</v>
      </c>
      <c r="B19539" t="s">
        <v>103</v>
      </c>
      <c r="C19539" t="s">
        <v>81</v>
      </c>
      <c r="D19539" t="s">
        <v>89</v>
      </c>
      <c r="E19539">
        <v>254690</v>
      </c>
    </row>
    <row r="19540" spans="1:6" hidden="1">
      <c r="A19540">
        <v>2019</v>
      </c>
      <c r="B19540" t="s">
        <v>103</v>
      </c>
      <c r="C19540" t="s">
        <v>81</v>
      </c>
      <c r="D19540" t="s">
        <v>77</v>
      </c>
      <c r="E19540">
        <v>867330</v>
      </c>
    </row>
    <row r="19541" spans="1:6" hidden="1">
      <c r="A19541">
        <v>2019</v>
      </c>
      <c r="B19541" t="s">
        <v>104</v>
      </c>
      <c r="C19541" t="s">
        <v>7</v>
      </c>
      <c r="D19541" t="s">
        <v>263</v>
      </c>
      <c r="E19541">
        <v>-704</v>
      </c>
    </row>
    <row r="19542" spans="1:6" hidden="1">
      <c r="A19542">
        <v>2019</v>
      </c>
      <c r="B19542" t="s">
        <v>104</v>
      </c>
      <c r="C19542" t="s">
        <v>7</v>
      </c>
      <c r="D19542" t="s">
        <v>8</v>
      </c>
      <c r="E19542">
        <v>0</v>
      </c>
      <c r="F19542">
        <v>20</v>
      </c>
    </row>
    <row r="19543" spans="1:6" hidden="1">
      <c r="A19543">
        <v>2019</v>
      </c>
      <c r="B19543" t="s">
        <v>104</v>
      </c>
      <c r="C19543" t="s">
        <v>7</v>
      </c>
      <c r="D19543" t="s">
        <v>9</v>
      </c>
      <c r="E19543">
        <v>0</v>
      </c>
      <c r="F19543">
        <v>20</v>
      </c>
    </row>
    <row r="19544" spans="1:6" hidden="1">
      <c r="A19544">
        <v>2019</v>
      </c>
      <c r="B19544" t="s">
        <v>104</v>
      </c>
      <c r="C19544" t="s">
        <v>10</v>
      </c>
      <c r="D19544" t="s">
        <v>11</v>
      </c>
      <c r="E19544">
        <v>7419</v>
      </c>
    </row>
    <row r="19545" spans="1:6" hidden="1">
      <c r="A19545">
        <v>2019</v>
      </c>
      <c r="B19545" t="s">
        <v>104</v>
      </c>
      <c r="C19545" t="s">
        <v>10</v>
      </c>
      <c r="D19545" t="s">
        <v>91</v>
      </c>
      <c r="E19545">
        <v>129796</v>
      </c>
    </row>
    <row r="19546" spans="1:6" hidden="1">
      <c r="A19546">
        <v>2019</v>
      </c>
      <c r="B19546" t="s">
        <v>104</v>
      </c>
      <c r="C19546" t="s">
        <v>10</v>
      </c>
      <c r="D19546" t="s">
        <v>92</v>
      </c>
      <c r="E19546">
        <v>104534</v>
      </c>
    </row>
    <row r="19547" spans="1:6" hidden="1">
      <c r="A19547">
        <v>2019</v>
      </c>
      <c r="B19547" t="s">
        <v>104</v>
      </c>
      <c r="C19547" t="s">
        <v>10</v>
      </c>
      <c r="D19547" t="s">
        <v>14</v>
      </c>
      <c r="E19547">
        <v>25262</v>
      </c>
    </row>
    <row r="19548" spans="1:6" hidden="1">
      <c r="A19548">
        <v>2019</v>
      </c>
      <c r="B19548" t="s">
        <v>104</v>
      </c>
      <c r="C19548" t="s">
        <v>10</v>
      </c>
      <c r="D19548" t="s">
        <v>17</v>
      </c>
      <c r="E19548">
        <v>0</v>
      </c>
      <c r="F19548">
        <v>20</v>
      </c>
    </row>
    <row r="19549" spans="1:6" hidden="1">
      <c r="A19549">
        <v>2019</v>
      </c>
      <c r="B19549" t="s">
        <v>104</v>
      </c>
      <c r="C19549" t="s">
        <v>10</v>
      </c>
      <c r="D19549" t="s">
        <v>18</v>
      </c>
      <c r="E19549">
        <v>24772</v>
      </c>
    </row>
    <row r="19550" spans="1:6" hidden="1">
      <c r="A19550">
        <v>2019</v>
      </c>
      <c r="B19550" t="s">
        <v>104</v>
      </c>
      <c r="C19550" t="s">
        <v>10</v>
      </c>
      <c r="D19550" t="s">
        <v>19</v>
      </c>
      <c r="E19550">
        <v>413533</v>
      </c>
    </row>
    <row r="19551" spans="1:6" hidden="1">
      <c r="A19551">
        <v>2019</v>
      </c>
      <c r="B19551" t="s">
        <v>104</v>
      </c>
      <c r="C19551" t="s">
        <v>10</v>
      </c>
      <c r="D19551" t="s">
        <v>20</v>
      </c>
      <c r="E19551">
        <v>30643</v>
      </c>
    </row>
    <row r="19552" spans="1:6" hidden="1">
      <c r="A19552">
        <v>2019</v>
      </c>
      <c r="B19552" t="s">
        <v>104</v>
      </c>
      <c r="C19552" t="s">
        <v>10</v>
      </c>
      <c r="D19552" t="s">
        <v>21</v>
      </c>
      <c r="E19552">
        <v>30643</v>
      </c>
    </row>
    <row r="19553" spans="1:5" hidden="1">
      <c r="A19553">
        <v>2019</v>
      </c>
      <c r="B19553" t="s">
        <v>104</v>
      </c>
      <c r="C19553" t="s">
        <v>10</v>
      </c>
      <c r="D19553" t="s">
        <v>22</v>
      </c>
      <c r="E19553">
        <v>18296</v>
      </c>
    </row>
    <row r="19554" spans="1:5" hidden="1">
      <c r="A19554">
        <v>2019</v>
      </c>
      <c r="B19554" t="s">
        <v>104</v>
      </c>
      <c r="C19554" t="s">
        <v>23</v>
      </c>
      <c r="D19554" t="s">
        <v>24</v>
      </c>
      <c r="E19554">
        <v>103103</v>
      </c>
    </row>
    <row r="19555" spans="1:5" hidden="1">
      <c r="A19555">
        <v>2019</v>
      </c>
      <c r="B19555" t="s">
        <v>104</v>
      </c>
      <c r="C19555" t="s">
        <v>23</v>
      </c>
      <c r="D19555" t="s">
        <v>25</v>
      </c>
      <c r="E19555">
        <v>83526</v>
      </c>
    </row>
    <row r="19556" spans="1:5" hidden="1">
      <c r="A19556">
        <v>2019</v>
      </c>
      <c r="B19556" t="s">
        <v>104</v>
      </c>
      <c r="C19556" t="s">
        <v>23</v>
      </c>
      <c r="D19556" t="s">
        <v>26</v>
      </c>
      <c r="E19556">
        <v>19576</v>
      </c>
    </row>
    <row r="19557" spans="1:5" hidden="1">
      <c r="A19557">
        <v>2019</v>
      </c>
      <c r="B19557" t="s">
        <v>104</v>
      </c>
      <c r="C19557" t="s">
        <v>23</v>
      </c>
      <c r="D19557" t="s">
        <v>27</v>
      </c>
      <c r="E19557">
        <v>1432</v>
      </c>
    </row>
    <row r="19558" spans="1:5" hidden="1">
      <c r="A19558">
        <v>2019</v>
      </c>
      <c r="B19558" t="s">
        <v>104</v>
      </c>
      <c r="C19558" t="s">
        <v>23</v>
      </c>
      <c r="D19558" t="s">
        <v>29</v>
      </c>
      <c r="E19558">
        <v>1432</v>
      </c>
    </row>
    <row r="19559" spans="1:5" hidden="1">
      <c r="A19559">
        <v>2019</v>
      </c>
      <c r="B19559" t="s">
        <v>104</v>
      </c>
      <c r="C19559" t="s">
        <v>23</v>
      </c>
      <c r="D19559" t="s">
        <v>33</v>
      </c>
      <c r="E19559">
        <v>2305</v>
      </c>
    </row>
    <row r="19560" spans="1:5" hidden="1">
      <c r="A19560">
        <v>2019</v>
      </c>
      <c r="B19560" t="s">
        <v>104</v>
      </c>
      <c r="C19560" t="s">
        <v>23</v>
      </c>
      <c r="D19560" t="s">
        <v>34</v>
      </c>
      <c r="E19560">
        <v>2305</v>
      </c>
    </row>
    <row r="19561" spans="1:5" hidden="1">
      <c r="A19561">
        <v>2019</v>
      </c>
      <c r="B19561" t="s">
        <v>104</v>
      </c>
      <c r="C19561" t="s">
        <v>23</v>
      </c>
      <c r="D19561" t="s">
        <v>35</v>
      </c>
      <c r="E19561">
        <v>3850</v>
      </c>
    </row>
    <row r="19562" spans="1:5" hidden="1">
      <c r="A19562">
        <v>2019</v>
      </c>
      <c r="B19562" t="s">
        <v>104</v>
      </c>
      <c r="C19562" t="s">
        <v>23</v>
      </c>
      <c r="D19562" t="s">
        <v>39</v>
      </c>
      <c r="E19562">
        <v>0</v>
      </c>
    </row>
    <row r="19563" spans="1:5" hidden="1">
      <c r="A19563">
        <v>2019</v>
      </c>
      <c r="B19563" t="s">
        <v>104</v>
      </c>
      <c r="C19563" t="s">
        <v>23</v>
      </c>
      <c r="D19563" t="s">
        <v>40</v>
      </c>
      <c r="E19563">
        <v>0</v>
      </c>
    </row>
    <row r="19564" spans="1:5" hidden="1">
      <c r="A19564">
        <v>2019</v>
      </c>
      <c r="B19564" t="s">
        <v>104</v>
      </c>
      <c r="C19564" t="s">
        <v>23</v>
      </c>
      <c r="D19564" t="s">
        <v>41</v>
      </c>
      <c r="E19564">
        <v>0</v>
      </c>
    </row>
    <row r="19565" spans="1:5" hidden="1">
      <c r="A19565">
        <v>2019</v>
      </c>
      <c r="B19565" t="s">
        <v>104</v>
      </c>
      <c r="C19565" t="s">
        <v>23</v>
      </c>
      <c r="D19565" t="s">
        <v>42</v>
      </c>
      <c r="E19565">
        <v>0</v>
      </c>
    </row>
    <row r="19566" spans="1:5" hidden="1">
      <c r="A19566">
        <v>2019</v>
      </c>
      <c r="B19566" t="s">
        <v>104</v>
      </c>
      <c r="C19566" t="s">
        <v>23</v>
      </c>
      <c r="D19566" t="s">
        <v>43</v>
      </c>
      <c r="E19566">
        <v>0</v>
      </c>
    </row>
    <row r="19567" spans="1:5" hidden="1">
      <c r="A19567">
        <v>2019</v>
      </c>
      <c r="B19567" t="s">
        <v>104</v>
      </c>
      <c r="C19567" t="s">
        <v>23</v>
      </c>
      <c r="D19567" t="s">
        <v>44</v>
      </c>
      <c r="E19567">
        <v>0</v>
      </c>
    </row>
    <row r="19568" spans="1:5" hidden="1">
      <c r="A19568">
        <v>2019</v>
      </c>
      <c r="B19568" t="s">
        <v>104</v>
      </c>
      <c r="C19568" t="s">
        <v>23</v>
      </c>
      <c r="D19568" t="s">
        <v>45</v>
      </c>
      <c r="E19568">
        <v>0</v>
      </c>
    </row>
    <row r="19569" spans="1:5" hidden="1">
      <c r="A19569">
        <v>2019</v>
      </c>
      <c r="B19569" t="s">
        <v>104</v>
      </c>
      <c r="C19569" t="s">
        <v>23</v>
      </c>
      <c r="D19569" t="s">
        <v>46</v>
      </c>
      <c r="E19569">
        <v>0</v>
      </c>
    </row>
    <row r="19570" spans="1:5" hidden="1">
      <c r="A19570">
        <v>2019</v>
      </c>
      <c r="B19570" t="s">
        <v>104</v>
      </c>
      <c r="C19570" t="s">
        <v>23</v>
      </c>
      <c r="D19570" t="s">
        <v>47</v>
      </c>
      <c r="E19570">
        <v>0</v>
      </c>
    </row>
    <row r="19571" spans="1:5" hidden="1">
      <c r="A19571">
        <v>2019</v>
      </c>
      <c r="B19571" t="s">
        <v>104</v>
      </c>
      <c r="C19571" t="s">
        <v>23</v>
      </c>
      <c r="D19571" t="s">
        <v>48</v>
      </c>
      <c r="E19571">
        <v>383478</v>
      </c>
    </row>
    <row r="19572" spans="1:5" hidden="1">
      <c r="A19572">
        <v>2019</v>
      </c>
      <c r="B19572" t="s">
        <v>104</v>
      </c>
      <c r="C19572" t="s">
        <v>23</v>
      </c>
      <c r="D19572" t="s">
        <v>55</v>
      </c>
      <c r="E19572">
        <v>588</v>
      </c>
    </row>
    <row r="19573" spans="1:5" hidden="1">
      <c r="A19573">
        <v>2019</v>
      </c>
      <c r="B19573" t="s">
        <v>104</v>
      </c>
      <c r="C19573" t="s">
        <v>23</v>
      </c>
      <c r="D19573" t="s">
        <v>56</v>
      </c>
      <c r="E19573">
        <v>382890</v>
      </c>
    </row>
    <row r="19574" spans="1:5" hidden="1">
      <c r="A19574">
        <v>2019</v>
      </c>
      <c r="B19574" t="s">
        <v>104</v>
      </c>
      <c r="C19574" t="s">
        <v>23</v>
      </c>
      <c r="D19574" t="s">
        <v>57</v>
      </c>
      <c r="E19574">
        <v>254690</v>
      </c>
    </row>
    <row r="19575" spans="1:5" hidden="1">
      <c r="A19575">
        <v>2019</v>
      </c>
      <c r="B19575" t="s">
        <v>104</v>
      </c>
      <c r="C19575" t="s">
        <v>23</v>
      </c>
      <c r="D19575" t="s">
        <v>58</v>
      </c>
      <c r="E19575">
        <v>128200</v>
      </c>
    </row>
    <row r="19576" spans="1:5" hidden="1">
      <c r="A19576">
        <v>2019</v>
      </c>
      <c r="B19576" t="s">
        <v>104</v>
      </c>
      <c r="C19576" t="s">
        <v>23</v>
      </c>
      <c r="D19576" t="s">
        <v>59</v>
      </c>
      <c r="E19576">
        <v>108</v>
      </c>
    </row>
    <row r="19577" spans="1:5" hidden="1">
      <c r="A19577">
        <v>2019</v>
      </c>
      <c r="B19577" t="s">
        <v>104</v>
      </c>
      <c r="C19577" t="s">
        <v>23</v>
      </c>
      <c r="D19577" t="s">
        <v>60</v>
      </c>
      <c r="E19577">
        <v>0</v>
      </c>
    </row>
    <row r="19578" spans="1:5" hidden="1">
      <c r="A19578">
        <v>2019</v>
      </c>
      <c r="B19578" t="s">
        <v>104</v>
      </c>
      <c r="C19578" t="s">
        <v>23</v>
      </c>
      <c r="D19578" t="s">
        <v>64</v>
      </c>
      <c r="E19578">
        <v>108</v>
      </c>
    </row>
    <row r="19579" spans="1:5" hidden="1">
      <c r="A19579">
        <v>2019</v>
      </c>
      <c r="B19579" t="s">
        <v>104</v>
      </c>
      <c r="C19579" t="s">
        <v>23</v>
      </c>
      <c r="D19579" t="s">
        <v>66</v>
      </c>
      <c r="E19579">
        <v>0</v>
      </c>
    </row>
    <row r="19580" spans="1:5" hidden="1">
      <c r="A19580">
        <v>2019</v>
      </c>
      <c r="B19580" t="s">
        <v>104</v>
      </c>
      <c r="C19580" t="s">
        <v>23</v>
      </c>
      <c r="D19580" t="s">
        <v>67</v>
      </c>
      <c r="E19580">
        <v>0</v>
      </c>
    </row>
    <row r="19581" spans="1:5" hidden="1">
      <c r="A19581">
        <v>2019</v>
      </c>
      <c r="B19581" t="s">
        <v>104</v>
      </c>
      <c r="C19581" t="s">
        <v>23</v>
      </c>
      <c r="D19581" t="s">
        <v>68</v>
      </c>
      <c r="E19581">
        <v>0</v>
      </c>
    </row>
    <row r="19582" spans="1:5" hidden="1">
      <c r="A19582">
        <v>2019</v>
      </c>
      <c r="B19582" t="s">
        <v>104</v>
      </c>
      <c r="C19582" t="s">
        <v>23</v>
      </c>
      <c r="D19582" t="s">
        <v>70</v>
      </c>
      <c r="E19582">
        <v>0</v>
      </c>
    </row>
    <row r="19583" spans="1:5" hidden="1">
      <c r="A19583">
        <v>2019</v>
      </c>
      <c r="B19583" t="s">
        <v>104</v>
      </c>
      <c r="C19583" t="s">
        <v>23</v>
      </c>
      <c r="D19583" t="s">
        <v>71</v>
      </c>
      <c r="E19583">
        <v>1753</v>
      </c>
    </row>
    <row r="19584" spans="1:5" hidden="1">
      <c r="A19584">
        <v>2019</v>
      </c>
      <c r="B19584" t="s">
        <v>104</v>
      </c>
      <c r="C19584" t="s">
        <v>23</v>
      </c>
      <c r="D19584" t="s">
        <v>72</v>
      </c>
      <c r="E19584">
        <v>179149</v>
      </c>
    </row>
    <row r="19585" spans="1:5" hidden="1">
      <c r="A19585">
        <v>2019</v>
      </c>
      <c r="B19585" t="s">
        <v>104</v>
      </c>
      <c r="C19585" t="s">
        <v>23</v>
      </c>
      <c r="D19585" t="s">
        <v>73</v>
      </c>
      <c r="E19585">
        <v>382890</v>
      </c>
    </row>
    <row r="19586" spans="1:5" hidden="1">
      <c r="A19586">
        <v>2019</v>
      </c>
      <c r="B19586" t="s">
        <v>104</v>
      </c>
      <c r="C19586" t="s">
        <v>23</v>
      </c>
      <c r="D19586" t="s">
        <v>74</v>
      </c>
      <c r="E19586">
        <v>382890</v>
      </c>
    </row>
    <row r="19587" spans="1:5" hidden="1">
      <c r="A19587">
        <v>2019</v>
      </c>
      <c r="B19587" t="s">
        <v>104</v>
      </c>
      <c r="C19587" t="s">
        <v>23</v>
      </c>
      <c r="D19587" t="s">
        <v>76</v>
      </c>
      <c r="E19587">
        <v>12632</v>
      </c>
    </row>
    <row r="19588" spans="1:5" hidden="1">
      <c r="A19588">
        <v>2019</v>
      </c>
      <c r="B19588" t="s">
        <v>104</v>
      </c>
      <c r="C19588" t="s">
        <v>23</v>
      </c>
      <c r="D19588" t="s">
        <v>77</v>
      </c>
      <c r="E19588">
        <v>25262</v>
      </c>
    </row>
    <row r="19589" spans="1:5" hidden="1">
      <c r="A19589">
        <v>2019</v>
      </c>
      <c r="B19589" t="s">
        <v>104</v>
      </c>
      <c r="C19589" t="s">
        <v>23</v>
      </c>
      <c r="D19589" t="s">
        <v>78</v>
      </c>
      <c r="E19589">
        <v>12948</v>
      </c>
    </row>
    <row r="19590" spans="1:5" hidden="1">
      <c r="A19590">
        <v>2019</v>
      </c>
      <c r="B19590" t="s">
        <v>104</v>
      </c>
      <c r="C19590" t="s">
        <v>23</v>
      </c>
      <c r="D19590" t="s">
        <v>79</v>
      </c>
      <c r="E19590">
        <v>-316</v>
      </c>
    </row>
    <row r="19591" spans="1:5" hidden="1">
      <c r="A19591">
        <v>2019</v>
      </c>
      <c r="B19591" t="s">
        <v>104</v>
      </c>
      <c r="C19591" t="s">
        <v>23</v>
      </c>
      <c r="D19591" t="s">
        <v>80</v>
      </c>
      <c r="E19591">
        <v>0</v>
      </c>
    </row>
    <row r="19592" spans="1:5" hidden="1">
      <c r="A19592">
        <v>2019</v>
      </c>
      <c r="B19592" t="s">
        <v>104</v>
      </c>
      <c r="C19592" t="s">
        <v>81</v>
      </c>
      <c r="D19592" t="s">
        <v>30</v>
      </c>
      <c r="E19592">
        <v>0</v>
      </c>
    </row>
    <row r="19593" spans="1:5" hidden="1">
      <c r="A19593">
        <v>2019</v>
      </c>
      <c r="B19593" t="s">
        <v>104</v>
      </c>
      <c r="C19593" t="s">
        <v>81</v>
      </c>
      <c r="D19593" t="s">
        <v>32</v>
      </c>
      <c r="E19593">
        <v>0</v>
      </c>
    </row>
    <row r="19594" spans="1:5" hidden="1">
      <c r="A19594">
        <v>2019</v>
      </c>
      <c r="B19594" t="s">
        <v>104</v>
      </c>
      <c r="C19594" t="s">
        <v>81</v>
      </c>
      <c r="D19594" t="s">
        <v>33</v>
      </c>
      <c r="E19594">
        <v>1816</v>
      </c>
    </row>
    <row r="19595" spans="1:5" hidden="1">
      <c r="A19595">
        <v>2019</v>
      </c>
      <c r="B19595" t="s">
        <v>104</v>
      </c>
      <c r="C19595" t="s">
        <v>81</v>
      </c>
      <c r="D19595" t="s">
        <v>34</v>
      </c>
      <c r="E19595">
        <v>1794</v>
      </c>
    </row>
    <row r="19596" spans="1:5" hidden="1">
      <c r="A19596">
        <v>2019</v>
      </c>
      <c r="B19596" t="s">
        <v>104</v>
      </c>
      <c r="C19596" t="s">
        <v>81</v>
      </c>
      <c r="D19596" t="s">
        <v>35</v>
      </c>
      <c r="E19596">
        <v>530</v>
      </c>
    </row>
    <row r="19597" spans="1:5" hidden="1">
      <c r="A19597">
        <v>2019</v>
      </c>
      <c r="B19597" t="s">
        <v>104</v>
      </c>
      <c r="C19597" t="s">
        <v>81</v>
      </c>
      <c r="D19597" t="s">
        <v>36</v>
      </c>
      <c r="E19597">
        <v>0</v>
      </c>
    </row>
    <row r="19598" spans="1:5" hidden="1">
      <c r="A19598">
        <v>2019</v>
      </c>
      <c r="B19598" t="s">
        <v>104</v>
      </c>
      <c r="C19598" t="s">
        <v>81</v>
      </c>
      <c r="D19598" t="s">
        <v>37</v>
      </c>
      <c r="E19598">
        <v>0</v>
      </c>
    </row>
    <row r="19599" spans="1:5" hidden="1">
      <c r="A19599">
        <v>2019</v>
      </c>
      <c r="B19599" t="s">
        <v>104</v>
      </c>
      <c r="C19599" t="s">
        <v>81</v>
      </c>
      <c r="D19599" t="s">
        <v>38</v>
      </c>
      <c r="E19599">
        <v>0</v>
      </c>
    </row>
    <row r="19600" spans="1:5" hidden="1">
      <c r="A19600">
        <v>2019</v>
      </c>
      <c r="B19600" t="s">
        <v>104</v>
      </c>
      <c r="C19600" t="s">
        <v>81</v>
      </c>
      <c r="D19600" t="s">
        <v>39</v>
      </c>
      <c r="E19600">
        <v>0</v>
      </c>
    </row>
    <row r="19601" spans="1:5" hidden="1">
      <c r="A19601">
        <v>2019</v>
      </c>
      <c r="B19601" t="s">
        <v>104</v>
      </c>
      <c r="C19601" t="s">
        <v>81</v>
      </c>
      <c r="D19601" t="s">
        <v>40</v>
      </c>
      <c r="E19601">
        <v>21</v>
      </c>
    </row>
    <row r="19602" spans="1:5" hidden="1">
      <c r="A19602">
        <v>2019</v>
      </c>
      <c r="B19602" t="s">
        <v>104</v>
      </c>
      <c r="C19602" t="s">
        <v>81</v>
      </c>
      <c r="D19602" t="s">
        <v>41</v>
      </c>
      <c r="E19602">
        <v>0</v>
      </c>
    </row>
    <row r="19603" spans="1:5" hidden="1">
      <c r="A19603">
        <v>2019</v>
      </c>
      <c r="B19603" t="s">
        <v>104</v>
      </c>
      <c r="C19603" t="s">
        <v>81</v>
      </c>
      <c r="D19603" t="s">
        <v>42</v>
      </c>
      <c r="E19603">
        <v>0</v>
      </c>
    </row>
    <row r="19604" spans="1:5" hidden="1">
      <c r="A19604">
        <v>2019</v>
      </c>
      <c r="B19604" t="s">
        <v>104</v>
      </c>
      <c r="C19604" t="s">
        <v>81</v>
      </c>
      <c r="D19604" t="s">
        <v>43</v>
      </c>
      <c r="E19604">
        <v>21</v>
      </c>
    </row>
    <row r="19605" spans="1:5" hidden="1">
      <c r="A19605">
        <v>2019</v>
      </c>
      <c r="B19605" t="s">
        <v>104</v>
      </c>
      <c r="C19605" t="s">
        <v>81</v>
      </c>
      <c r="D19605" t="s">
        <v>44</v>
      </c>
      <c r="E19605">
        <v>0</v>
      </c>
    </row>
    <row r="19606" spans="1:5" hidden="1">
      <c r="A19606">
        <v>2019</v>
      </c>
      <c r="B19606" t="s">
        <v>104</v>
      </c>
      <c r="C19606" t="s">
        <v>81</v>
      </c>
      <c r="D19606" t="s">
        <v>48</v>
      </c>
      <c r="E19606">
        <v>588</v>
      </c>
    </row>
    <row r="19607" spans="1:5" hidden="1">
      <c r="A19607">
        <v>2019</v>
      </c>
      <c r="B19607" t="s">
        <v>104</v>
      </c>
      <c r="C19607" t="s">
        <v>81</v>
      </c>
      <c r="D19607" t="s">
        <v>49</v>
      </c>
      <c r="E19607">
        <v>588</v>
      </c>
    </row>
    <row r="19608" spans="1:5" hidden="1">
      <c r="A19608">
        <v>2019</v>
      </c>
      <c r="B19608" t="s">
        <v>104</v>
      </c>
      <c r="C19608" t="s">
        <v>81</v>
      </c>
      <c r="D19608" t="s">
        <v>50</v>
      </c>
      <c r="E19608">
        <v>0</v>
      </c>
    </row>
    <row r="19609" spans="1:5" hidden="1">
      <c r="A19609">
        <v>2019</v>
      </c>
      <c r="B19609" t="s">
        <v>104</v>
      </c>
      <c r="C19609" t="s">
        <v>81</v>
      </c>
      <c r="D19609" t="s">
        <v>51</v>
      </c>
      <c r="E19609">
        <v>588</v>
      </c>
    </row>
    <row r="19610" spans="1:5" hidden="1">
      <c r="A19610">
        <v>2019</v>
      </c>
      <c r="B19610" t="s">
        <v>104</v>
      </c>
      <c r="C19610" t="s">
        <v>81</v>
      </c>
      <c r="D19610" t="s">
        <v>52</v>
      </c>
      <c r="E19610">
        <v>0</v>
      </c>
    </row>
    <row r="19611" spans="1:5" hidden="1">
      <c r="A19611">
        <v>2019</v>
      </c>
      <c r="B19611" t="s">
        <v>104</v>
      </c>
      <c r="C19611" t="s">
        <v>81</v>
      </c>
      <c r="D19611" t="s">
        <v>53</v>
      </c>
      <c r="E19611">
        <v>0</v>
      </c>
    </row>
    <row r="19612" spans="1:5" hidden="1">
      <c r="A19612">
        <v>2019</v>
      </c>
      <c r="B19612" t="s">
        <v>104</v>
      </c>
      <c r="C19612" t="s">
        <v>81</v>
      </c>
      <c r="D19612" t="s">
        <v>54</v>
      </c>
      <c r="E19612">
        <v>0</v>
      </c>
    </row>
    <row r="19613" spans="1:5" hidden="1">
      <c r="A19613">
        <v>2019</v>
      </c>
      <c r="B19613" t="s">
        <v>104</v>
      </c>
      <c r="C19613" t="s">
        <v>81</v>
      </c>
      <c r="D19613" t="s">
        <v>59</v>
      </c>
      <c r="E19613">
        <v>388869</v>
      </c>
    </row>
    <row r="19614" spans="1:5" hidden="1">
      <c r="A19614">
        <v>2019</v>
      </c>
      <c r="B19614" t="s">
        <v>104</v>
      </c>
      <c r="C19614" t="s">
        <v>81</v>
      </c>
      <c r="D19614" t="s">
        <v>61</v>
      </c>
      <c r="E19614">
        <v>0</v>
      </c>
    </row>
    <row r="19615" spans="1:5" hidden="1">
      <c r="A19615">
        <v>2019</v>
      </c>
      <c r="B19615" t="s">
        <v>104</v>
      </c>
      <c r="C19615" t="s">
        <v>81</v>
      </c>
      <c r="D19615" t="s">
        <v>64</v>
      </c>
      <c r="E19615">
        <v>388869</v>
      </c>
    </row>
    <row r="19616" spans="1:5" hidden="1">
      <c r="A19616">
        <v>2019</v>
      </c>
      <c r="B19616" t="s">
        <v>104</v>
      </c>
      <c r="C19616" t="s">
        <v>81</v>
      </c>
      <c r="D19616" t="s">
        <v>67</v>
      </c>
      <c r="E19616">
        <v>2038</v>
      </c>
    </row>
    <row r="19617" spans="1:5" hidden="1">
      <c r="A19617">
        <v>2019</v>
      </c>
      <c r="B19617" t="s">
        <v>104</v>
      </c>
      <c r="C19617" t="s">
        <v>81</v>
      </c>
      <c r="D19617" t="s">
        <v>69</v>
      </c>
      <c r="E19617">
        <v>0</v>
      </c>
    </row>
    <row r="19618" spans="1:5" hidden="1">
      <c r="A19618">
        <v>2019</v>
      </c>
      <c r="B19618" t="s">
        <v>104</v>
      </c>
      <c r="C19618" t="s">
        <v>81</v>
      </c>
      <c r="D19618" t="s">
        <v>70</v>
      </c>
      <c r="E19618">
        <v>2038</v>
      </c>
    </row>
    <row r="19619" spans="1:5" hidden="1">
      <c r="A19619">
        <v>2019</v>
      </c>
      <c r="B19619" t="s">
        <v>104</v>
      </c>
      <c r="C19619" t="s">
        <v>81</v>
      </c>
      <c r="D19619" t="s">
        <v>86</v>
      </c>
      <c r="E19619">
        <v>308946</v>
      </c>
    </row>
    <row r="19620" spans="1:5" hidden="1">
      <c r="A19620">
        <v>2019</v>
      </c>
      <c r="B19620" t="s">
        <v>104</v>
      </c>
      <c r="C19620" t="s">
        <v>81</v>
      </c>
      <c r="D19620" t="s">
        <v>87</v>
      </c>
      <c r="E19620">
        <v>52877</v>
      </c>
    </row>
    <row r="19621" spans="1:5" hidden="1">
      <c r="A19621">
        <v>2019</v>
      </c>
      <c r="B19621" t="s">
        <v>104</v>
      </c>
      <c r="C19621" t="s">
        <v>81</v>
      </c>
      <c r="D19621" t="s">
        <v>88</v>
      </c>
      <c r="E19621">
        <v>1378</v>
      </c>
    </row>
    <row r="19622" spans="1:5" hidden="1">
      <c r="A19622">
        <v>2019</v>
      </c>
      <c r="B19622" t="s">
        <v>104</v>
      </c>
      <c r="C19622" t="s">
        <v>81</v>
      </c>
      <c r="D19622" t="s">
        <v>89</v>
      </c>
      <c r="E19622">
        <v>254690</v>
      </c>
    </row>
    <row r="19623" spans="1:5" hidden="1">
      <c r="A19623">
        <v>2019</v>
      </c>
      <c r="B19623" t="s">
        <v>104</v>
      </c>
      <c r="C19623" t="s">
        <v>81</v>
      </c>
      <c r="D19623" t="s">
        <v>77</v>
      </c>
      <c r="E19623">
        <v>25262</v>
      </c>
    </row>
    <row r="19624" spans="1:5" hidden="1">
      <c r="A19624">
        <v>2019</v>
      </c>
      <c r="B19624" t="s">
        <v>105</v>
      </c>
      <c r="C19624" t="s">
        <v>10</v>
      </c>
      <c r="D19624" t="s">
        <v>91</v>
      </c>
      <c r="E19624">
        <v>3976464</v>
      </c>
    </row>
    <row r="19625" spans="1:5" hidden="1">
      <c r="A19625">
        <v>2019</v>
      </c>
      <c r="B19625" t="s">
        <v>105</v>
      </c>
      <c r="C19625" t="s">
        <v>10</v>
      </c>
      <c r="D19625" t="s">
        <v>92</v>
      </c>
      <c r="E19625">
        <v>3976464</v>
      </c>
    </row>
    <row r="19626" spans="1:5" hidden="1">
      <c r="A19626">
        <v>2019</v>
      </c>
      <c r="B19626" t="s">
        <v>105</v>
      </c>
      <c r="C19626" t="s">
        <v>23</v>
      </c>
      <c r="D19626" t="s">
        <v>27</v>
      </c>
      <c r="E19626">
        <v>4034204</v>
      </c>
    </row>
    <row r="19627" spans="1:5" hidden="1">
      <c r="A19627">
        <v>2019</v>
      </c>
      <c r="B19627" t="s">
        <v>105</v>
      </c>
      <c r="C19627" t="s">
        <v>23</v>
      </c>
      <c r="D19627" t="s">
        <v>28</v>
      </c>
      <c r="E19627">
        <v>4034204</v>
      </c>
    </row>
    <row r="19628" spans="1:5" hidden="1">
      <c r="A19628">
        <v>2019</v>
      </c>
      <c r="B19628" t="s">
        <v>105</v>
      </c>
      <c r="C19628" t="s">
        <v>81</v>
      </c>
      <c r="D19628" t="s">
        <v>85</v>
      </c>
      <c r="E19628">
        <v>3976464</v>
      </c>
    </row>
    <row r="19629" spans="1:5" hidden="1">
      <c r="A19629">
        <v>2019</v>
      </c>
      <c r="B19629" t="s">
        <v>105</v>
      </c>
      <c r="C19629" t="s">
        <v>81</v>
      </c>
      <c r="D19629" t="s">
        <v>30</v>
      </c>
      <c r="E19629">
        <v>57740</v>
      </c>
    </row>
    <row r="19630" spans="1:5" hidden="1">
      <c r="A19630">
        <v>2019</v>
      </c>
      <c r="B19630" t="s">
        <v>105</v>
      </c>
      <c r="C19630" t="s">
        <v>81</v>
      </c>
      <c r="D19630" t="s">
        <v>31</v>
      </c>
      <c r="E19630">
        <v>57740</v>
      </c>
    </row>
    <row r="19631" spans="1:5" hidden="1">
      <c r="A19631">
        <v>2019</v>
      </c>
      <c r="B19631" t="s">
        <v>106</v>
      </c>
      <c r="C19631" t="s">
        <v>7</v>
      </c>
      <c r="D19631" t="s">
        <v>263</v>
      </c>
      <c r="E19631">
        <v>16790</v>
      </c>
    </row>
    <row r="19632" spans="1:5" hidden="1">
      <c r="A19632">
        <v>2019</v>
      </c>
      <c r="B19632" t="s">
        <v>106</v>
      </c>
      <c r="C19632" t="s">
        <v>10</v>
      </c>
      <c r="D19632" t="s">
        <v>11</v>
      </c>
      <c r="E19632">
        <v>-486001</v>
      </c>
    </row>
    <row r="19633" spans="1:5" hidden="1">
      <c r="A19633">
        <v>2019</v>
      </c>
      <c r="B19633" t="s">
        <v>106</v>
      </c>
      <c r="C19633" t="s">
        <v>10</v>
      </c>
      <c r="D19633" t="s">
        <v>107</v>
      </c>
      <c r="E19633">
        <v>64440</v>
      </c>
    </row>
    <row r="19634" spans="1:5" hidden="1">
      <c r="A19634">
        <v>2019</v>
      </c>
      <c r="B19634" t="s">
        <v>106</v>
      </c>
      <c r="C19634" t="s">
        <v>10</v>
      </c>
      <c r="D19634" t="s">
        <v>108</v>
      </c>
      <c r="E19634">
        <v>50635</v>
      </c>
    </row>
    <row r="19635" spans="1:5" hidden="1">
      <c r="A19635">
        <v>2019</v>
      </c>
      <c r="B19635" t="s">
        <v>106</v>
      </c>
      <c r="C19635" t="s">
        <v>10</v>
      </c>
      <c r="D19635" t="s">
        <v>22</v>
      </c>
      <c r="E19635">
        <v>-404210</v>
      </c>
    </row>
    <row r="19636" spans="1:5" hidden="1">
      <c r="A19636">
        <v>2019</v>
      </c>
      <c r="B19636" t="s">
        <v>106</v>
      </c>
      <c r="C19636" t="s">
        <v>23</v>
      </c>
      <c r="D19636" t="s">
        <v>24</v>
      </c>
      <c r="E19636">
        <v>585264</v>
      </c>
    </row>
    <row r="19637" spans="1:5" hidden="1">
      <c r="A19637">
        <v>2019</v>
      </c>
      <c r="B19637" t="s">
        <v>106</v>
      </c>
      <c r="C19637" t="s">
        <v>23</v>
      </c>
      <c r="D19637" t="s">
        <v>25</v>
      </c>
      <c r="E19637">
        <v>585264</v>
      </c>
    </row>
    <row r="19638" spans="1:5" hidden="1">
      <c r="A19638">
        <v>2019</v>
      </c>
      <c r="B19638" t="s">
        <v>106</v>
      </c>
      <c r="C19638" t="s">
        <v>23</v>
      </c>
      <c r="D19638" t="s">
        <v>26</v>
      </c>
      <c r="E19638">
        <v>0</v>
      </c>
    </row>
    <row r="19639" spans="1:5" hidden="1">
      <c r="A19639">
        <v>2019</v>
      </c>
      <c r="B19639" t="s">
        <v>106</v>
      </c>
      <c r="C19639" t="s">
        <v>23</v>
      </c>
      <c r="D19639" t="s">
        <v>30</v>
      </c>
      <c r="E19639">
        <v>408907</v>
      </c>
    </row>
    <row r="19640" spans="1:5" hidden="1">
      <c r="A19640">
        <v>2019</v>
      </c>
      <c r="B19640" t="s">
        <v>106</v>
      </c>
      <c r="C19640" t="s">
        <v>23</v>
      </c>
      <c r="D19640" t="s">
        <v>31</v>
      </c>
      <c r="E19640">
        <v>0</v>
      </c>
    </row>
    <row r="19641" spans="1:5" hidden="1">
      <c r="A19641">
        <v>2019</v>
      </c>
      <c r="B19641" t="s">
        <v>106</v>
      </c>
      <c r="C19641" t="s">
        <v>23</v>
      </c>
      <c r="D19641" t="s">
        <v>32</v>
      </c>
      <c r="E19641">
        <v>408907</v>
      </c>
    </row>
    <row r="19642" spans="1:5" hidden="1">
      <c r="A19642">
        <v>2019</v>
      </c>
      <c r="B19642" t="s">
        <v>106</v>
      </c>
      <c r="C19642" t="s">
        <v>23</v>
      </c>
      <c r="D19642" t="s">
        <v>33</v>
      </c>
      <c r="E19642">
        <v>474570</v>
      </c>
    </row>
    <row r="19643" spans="1:5" hidden="1">
      <c r="A19643">
        <v>2019</v>
      </c>
      <c r="B19643" t="s">
        <v>106</v>
      </c>
      <c r="C19643" t="s">
        <v>23</v>
      </c>
      <c r="D19643" t="s">
        <v>34</v>
      </c>
      <c r="E19643">
        <v>330006</v>
      </c>
    </row>
    <row r="19644" spans="1:5" hidden="1">
      <c r="A19644">
        <v>2019</v>
      </c>
      <c r="B19644" t="s">
        <v>106</v>
      </c>
      <c r="C19644" t="s">
        <v>23</v>
      </c>
      <c r="D19644" t="s">
        <v>35</v>
      </c>
      <c r="E19644">
        <v>367502</v>
      </c>
    </row>
    <row r="19645" spans="1:5" hidden="1">
      <c r="A19645">
        <v>2019</v>
      </c>
      <c r="B19645" t="s">
        <v>106</v>
      </c>
      <c r="C19645" t="s">
        <v>23</v>
      </c>
      <c r="D19645" t="s">
        <v>36</v>
      </c>
      <c r="E19645">
        <v>111049</v>
      </c>
    </row>
    <row r="19646" spans="1:5" hidden="1">
      <c r="A19646">
        <v>2019</v>
      </c>
      <c r="B19646" t="s">
        <v>106</v>
      </c>
      <c r="C19646" t="s">
        <v>23</v>
      </c>
      <c r="D19646" t="s">
        <v>37</v>
      </c>
      <c r="E19646">
        <v>111049</v>
      </c>
    </row>
    <row r="19647" spans="1:5" hidden="1">
      <c r="A19647">
        <v>2019</v>
      </c>
      <c r="B19647" t="s">
        <v>106</v>
      </c>
      <c r="C19647" t="s">
        <v>23</v>
      </c>
      <c r="D19647" t="s">
        <v>38</v>
      </c>
      <c r="E19647">
        <v>0</v>
      </c>
    </row>
    <row r="19648" spans="1:5" hidden="1">
      <c r="A19648">
        <v>2019</v>
      </c>
      <c r="B19648" t="s">
        <v>106</v>
      </c>
      <c r="C19648" t="s">
        <v>23</v>
      </c>
      <c r="D19648" t="s">
        <v>39</v>
      </c>
      <c r="E19648">
        <v>6748</v>
      </c>
    </row>
    <row r="19649" spans="1:5" hidden="1">
      <c r="A19649">
        <v>2019</v>
      </c>
      <c r="B19649" t="s">
        <v>106</v>
      </c>
      <c r="C19649" t="s">
        <v>23</v>
      </c>
      <c r="D19649" t="s">
        <v>40</v>
      </c>
      <c r="E19649">
        <v>26767</v>
      </c>
    </row>
    <row r="19650" spans="1:5" hidden="1">
      <c r="A19650">
        <v>2019</v>
      </c>
      <c r="B19650" t="s">
        <v>106</v>
      </c>
      <c r="C19650" t="s">
        <v>23</v>
      </c>
      <c r="D19650" t="s">
        <v>41</v>
      </c>
      <c r="E19650">
        <v>0</v>
      </c>
    </row>
    <row r="19651" spans="1:5" hidden="1">
      <c r="A19651">
        <v>2019</v>
      </c>
      <c r="B19651" t="s">
        <v>106</v>
      </c>
      <c r="C19651" t="s">
        <v>23</v>
      </c>
      <c r="D19651" t="s">
        <v>42</v>
      </c>
      <c r="E19651">
        <v>0</v>
      </c>
    </row>
    <row r="19652" spans="1:5" hidden="1">
      <c r="A19652">
        <v>2019</v>
      </c>
      <c r="B19652" t="s">
        <v>106</v>
      </c>
      <c r="C19652" t="s">
        <v>23</v>
      </c>
      <c r="D19652" t="s">
        <v>43</v>
      </c>
      <c r="E19652">
        <v>26767</v>
      </c>
    </row>
    <row r="19653" spans="1:5" hidden="1">
      <c r="A19653">
        <v>2019</v>
      </c>
      <c r="B19653" t="s">
        <v>106</v>
      </c>
      <c r="C19653" t="s">
        <v>23</v>
      </c>
      <c r="D19653" t="s">
        <v>44</v>
      </c>
      <c r="E19653">
        <v>0</v>
      </c>
    </row>
    <row r="19654" spans="1:5" hidden="1">
      <c r="A19654">
        <v>2019</v>
      </c>
      <c r="B19654" t="s">
        <v>106</v>
      </c>
      <c r="C19654" t="s">
        <v>23</v>
      </c>
      <c r="D19654" t="s">
        <v>45</v>
      </c>
      <c r="E19654">
        <v>16476</v>
      </c>
    </row>
    <row r="19655" spans="1:5" hidden="1">
      <c r="A19655">
        <v>2019</v>
      </c>
      <c r="B19655" t="s">
        <v>106</v>
      </c>
      <c r="C19655" t="s">
        <v>23</v>
      </c>
      <c r="D19655" t="s">
        <v>46</v>
      </c>
      <c r="E19655">
        <v>16476</v>
      </c>
    </row>
    <row r="19656" spans="1:5" hidden="1">
      <c r="A19656">
        <v>2019</v>
      </c>
      <c r="B19656" t="s">
        <v>106</v>
      </c>
      <c r="C19656" t="s">
        <v>23</v>
      </c>
      <c r="D19656" t="s">
        <v>47</v>
      </c>
      <c r="E19656">
        <v>0</v>
      </c>
    </row>
    <row r="19657" spans="1:5" hidden="1">
      <c r="A19657">
        <v>2019</v>
      </c>
      <c r="B19657" t="s">
        <v>106</v>
      </c>
      <c r="C19657" t="s">
        <v>23</v>
      </c>
      <c r="D19657" t="s">
        <v>48</v>
      </c>
      <c r="E19657">
        <v>105368</v>
      </c>
    </row>
    <row r="19658" spans="1:5" hidden="1">
      <c r="A19658">
        <v>2019</v>
      </c>
      <c r="B19658" t="s">
        <v>106</v>
      </c>
      <c r="C19658" t="s">
        <v>23</v>
      </c>
      <c r="D19658" t="s">
        <v>49</v>
      </c>
      <c r="E19658">
        <v>14690</v>
      </c>
    </row>
    <row r="19659" spans="1:5" hidden="1">
      <c r="A19659">
        <v>2019</v>
      </c>
      <c r="B19659" t="s">
        <v>106</v>
      </c>
      <c r="C19659" t="s">
        <v>23</v>
      </c>
      <c r="D19659" t="s">
        <v>50</v>
      </c>
      <c r="E19659">
        <v>14690</v>
      </c>
    </row>
    <row r="19660" spans="1:5" hidden="1">
      <c r="A19660">
        <v>2019</v>
      </c>
      <c r="B19660" t="s">
        <v>106</v>
      </c>
      <c r="C19660" t="s">
        <v>23</v>
      </c>
      <c r="D19660" t="s">
        <v>51</v>
      </c>
      <c r="E19660">
        <v>0</v>
      </c>
    </row>
    <row r="19661" spans="1:5" hidden="1">
      <c r="A19661">
        <v>2019</v>
      </c>
      <c r="B19661" t="s">
        <v>106</v>
      </c>
      <c r="C19661" t="s">
        <v>23</v>
      </c>
      <c r="D19661" t="s">
        <v>52</v>
      </c>
      <c r="E19661">
        <v>0</v>
      </c>
    </row>
    <row r="19662" spans="1:5" hidden="1">
      <c r="A19662">
        <v>2019</v>
      </c>
      <c r="B19662" t="s">
        <v>106</v>
      </c>
      <c r="C19662" t="s">
        <v>23</v>
      </c>
      <c r="D19662" t="s">
        <v>53</v>
      </c>
      <c r="E19662">
        <v>0</v>
      </c>
    </row>
    <row r="19663" spans="1:5" hidden="1">
      <c r="A19663">
        <v>2019</v>
      </c>
      <c r="B19663" t="s">
        <v>106</v>
      </c>
      <c r="C19663" t="s">
        <v>23</v>
      </c>
      <c r="D19663" t="s">
        <v>54</v>
      </c>
      <c r="E19663">
        <v>0</v>
      </c>
    </row>
    <row r="19664" spans="1:5" hidden="1">
      <c r="A19664">
        <v>2019</v>
      </c>
      <c r="B19664" t="s">
        <v>106</v>
      </c>
      <c r="C19664" t="s">
        <v>23</v>
      </c>
      <c r="D19664" t="s">
        <v>55</v>
      </c>
      <c r="E19664">
        <v>90677</v>
      </c>
    </row>
    <row r="19665" spans="1:5" hidden="1">
      <c r="A19665">
        <v>2019</v>
      </c>
      <c r="B19665" t="s">
        <v>106</v>
      </c>
      <c r="C19665" t="s">
        <v>23</v>
      </c>
      <c r="D19665" t="s">
        <v>59</v>
      </c>
      <c r="E19665">
        <v>940657</v>
      </c>
    </row>
    <row r="19666" spans="1:5" hidden="1">
      <c r="A19666">
        <v>2019</v>
      </c>
      <c r="B19666" t="s">
        <v>106</v>
      </c>
      <c r="C19666" t="s">
        <v>23</v>
      </c>
      <c r="D19666" t="s">
        <v>60</v>
      </c>
      <c r="E19666">
        <v>1702</v>
      </c>
    </row>
    <row r="19667" spans="1:5" hidden="1">
      <c r="A19667">
        <v>2019</v>
      </c>
      <c r="B19667" t="s">
        <v>106</v>
      </c>
      <c r="C19667" t="s">
        <v>23</v>
      </c>
      <c r="D19667" t="s">
        <v>61</v>
      </c>
      <c r="E19667">
        <v>23895</v>
      </c>
    </row>
    <row r="19668" spans="1:5" hidden="1">
      <c r="A19668">
        <v>2019</v>
      </c>
      <c r="B19668" t="s">
        <v>106</v>
      </c>
      <c r="C19668" t="s">
        <v>23</v>
      </c>
      <c r="D19668" t="s">
        <v>62</v>
      </c>
      <c r="E19668">
        <v>252901</v>
      </c>
    </row>
    <row r="19669" spans="1:5" hidden="1">
      <c r="A19669">
        <v>2019</v>
      </c>
      <c r="B19669" t="s">
        <v>106</v>
      </c>
      <c r="C19669" t="s">
        <v>23</v>
      </c>
      <c r="D19669" t="s">
        <v>64</v>
      </c>
      <c r="E19669">
        <v>662159</v>
      </c>
    </row>
    <row r="19670" spans="1:5" hidden="1">
      <c r="A19670">
        <v>2019</v>
      </c>
      <c r="B19670" t="s">
        <v>106</v>
      </c>
      <c r="C19670" t="s">
        <v>23</v>
      </c>
      <c r="D19670" t="s">
        <v>66</v>
      </c>
      <c r="E19670">
        <v>0</v>
      </c>
    </row>
    <row r="19671" spans="1:5" hidden="1">
      <c r="A19671">
        <v>2019</v>
      </c>
      <c r="B19671" t="s">
        <v>106</v>
      </c>
      <c r="C19671" t="s">
        <v>23</v>
      </c>
      <c r="D19671" t="s">
        <v>67</v>
      </c>
      <c r="E19671">
        <v>543383</v>
      </c>
    </row>
    <row r="19672" spans="1:5" hidden="1">
      <c r="A19672">
        <v>2019</v>
      </c>
      <c r="B19672" t="s">
        <v>106</v>
      </c>
      <c r="C19672" t="s">
        <v>23</v>
      </c>
      <c r="D19672" t="s">
        <v>68</v>
      </c>
      <c r="E19672">
        <v>0</v>
      </c>
    </row>
    <row r="19673" spans="1:5" hidden="1">
      <c r="A19673">
        <v>2019</v>
      </c>
      <c r="B19673" t="s">
        <v>106</v>
      </c>
      <c r="C19673" t="s">
        <v>23</v>
      </c>
      <c r="D19673" t="s">
        <v>69</v>
      </c>
      <c r="E19673">
        <v>539944</v>
      </c>
    </row>
    <row r="19674" spans="1:5" hidden="1">
      <c r="A19674">
        <v>2019</v>
      </c>
      <c r="B19674" t="s">
        <v>106</v>
      </c>
      <c r="C19674" t="s">
        <v>23</v>
      </c>
      <c r="D19674" t="s">
        <v>70</v>
      </c>
      <c r="E19674">
        <v>3439</v>
      </c>
    </row>
    <row r="19675" spans="1:5" hidden="1">
      <c r="A19675">
        <v>2019</v>
      </c>
      <c r="B19675" t="s">
        <v>106</v>
      </c>
      <c r="C19675" t="s">
        <v>23</v>
      </c>
      <c r="D19675" t="s">
        <v>71</v>
      </c>
      <c r="E19675">
        <v>-81791</v>
      </c>
    </row>
    <row r="19676" spans="1:5" hidden="1">
      <c r="A19676">
        <v>2019</v>
      </c>
      <c r="B19676" t="s">
        <v>106</v>
      </c>
      <c r="C19676" t="s">
        <v>23</v>
      </c>
      <c r="D19676" t="s">
        <v>109</v>
      </c>
      <c r="E19676">
        <v>18490269</v>
      </c>
    </row>
    <row r="19677" spans="1:5" hidden="1">
      <c r="A19677">
        <v>2019</v>
      </c>
      <c r="B19677" t="s">
        <v>106</v>
      </c>
      <c r="C19677" t="s">
        <v>23</v>
      </c>
      <c r="D19677" t="s">
        <v>110</v>
      </c>
      <c r="E19677">
        <v>12763215</v>
      </c>
    </row>
    <row r="19678" spans="1:5" hidden="1">
      <c r="A19678">
        <v>2019</v>
      </c>
      <c r="B19678" t="s">
        <v>106</v>
      </c>
      <c r="C19678" t="s">
        <v>23</v>
      </c>
      <c r="D19678" t="s">
        <v>111</v>
      </c>
      <c r="E19678">
        <v>5727054</v>
      </c>
    </row>
    <row r="19679" spans="1:5" hidden="1">
      <c r="A19679">
        <v>2019</v>
      </c>
      <c r="B19679" t="s">
        <v>106</v>
      </c>
      <c r="C19679" t="s">
        <v>23</v>
      </c>
      <c r="D19679" t="s">
        <v>112</v>
      </c>
      <c r="E19679">
        <v>39447</v>
      </c>
    </row>
    <row r="19680" spans="1:5" hidden="1">
      <c r="A19680">
        <v>2019</v>
      </c>
      <c r="B19680" t="s">
        <v>106</v>
      </c>
      <c r="C19680" t="s">
        <v>81</v>
      </c>
      <c r="D19680" t="s">
        <v>24</v>
      </c>
      <c r="E19680">
        <v>81414</v>
      </c>
    </row>
    <row r="19681" spans="1:5" hidden="1">
      <c r="A19681">
        <v>2019</v>
      </c>
      <c r="B19681" t="s">
        <v>106</v>
      </c>
      <c r="C19681" t="s">
        <v>81</v>
      </c>
      <c r="D19681" t="s">
        <v>25</v>
      </c>
      <c r="E19681">
        <v>66724</v>
      </c>
    </row>
    <row r="19682" spans="1:5" hidden="1">
      <c r="A19682">
        <v>2019</v>
      </c>
      <c r="B19682" t="s">
        <v>106</v>
      </c>
      <c r="C19682" t="s">
        <v>81</v>
      </c>
      <c r="D19682" t="s">
        <v>26</v>
      </c>
      <c r="E19682">
        <v>14690</v>
      </c>
    </row>
    <row r="19683" spans="1:5" hidden="1">
      <c r="A19683">
        <v>2019</v>
      </c>
      <c r="B19683" t="s">
        <v>106</v>
      </c>
      <c r="C19683" t="s">
        <v>81</v>
      </c>
      <c r="D19683" t="s">
        <v>27</v>
      </c>
      <c r="E19683">
        <v>14865</v>
      </c>
    </row>
    <row r="19684" spans="1:5" hidden="1">
      <c r="A19684">
        <v>2019</v>
      </c>
      <c r="B19684" t="s">
        <v>106</v>
      </c>
      <c r="C19684" t="s">
        <v>81</v>
      </c>
      <c r="D19684" t="s">
        <v>28</v>
      </c>
      <c r="E19684">
        <v>49579</v>
      </c>
    </row>
    <row r="19685" spans="1:5" hidden="1">
      <c r="A19685">
        <v>2019</v>
      </c>
      <c r="B19685" t="s">
        <v>106</v>
      </c>
      <c r="C19685" t="s">
        <v>81</v>
      </c>
      <c r="D19685" t="s">
        <v>82</v>
      </c>
      <c r="E19685">
        <v>0</v>
      </c>
    </row>
    <row r="19686" spans="1:5" hidden="1">
      <c r="A19686">
        <v>2019</v>
      </c>
      <c r="B19686" t="s">
        <v>106</v>
      </c>
      <c r="C19686" t="s">
        <v>81</v>
      </c>
      <c r="D19686" t="s">
        <v>83</v>
      </c>
      <c r="E19686">
        <v>49579</v>
      </c>
    </row>
    <row r="19687" spans="1:5" hidden="1">
      <c r="A19687">
        <v>2019</v>
      </c>
      <c r="B19687" t="s">
        <v>106</v>
      </c>
      <c r="C19687" t="s">
        <v>81</v>
      </c>
      <c r="D19687" t="s">
        <v>84</v>
      </c>
      <c r="E19687">
        <v>0</v>
      </c>
    </row>
    <row r="19688" spans="1:5" hidden="1">
      <c r="A19688">
        <v>2019</v>
      </c>
      <c r="B19688" t="s">
        <v>106</v>
      </c>
      <c r="C19688" t="s">
        <v>81</v>
      </c>
      <c r="D19688" t="s">
        <v>29</v>
      </c>
      <c r="E19688">
        <v>-34715</v>
      </c>
    </row>
    <row r="19689" spans="1:5" hidden="1">
      <c r="A19689">
        <v>2019</v>
      </c>
      <c r="B19689" t="s">
        <v>106</v>
      </c>
      <c r="C19689" t="s">
        <v>81</v>
      </c>
      <c r="D19689" t="s">
        <v>33</v>
      </c>
      <c r="E19689">
        <v>1790019</v>
      </c>
    </row>
    <row r="19690" spans="1:5" hidden="1">
      <c r="A19690">
        <v>2019</v>
      </c>
      <c r="B19690" t="s">
        <v>106</v>
      </c>
      <c r="C19690" t="s">
        <v>81</v>
      </c>
      <c r="D19690" t="s">
        <v>34</v>
      </c>
      <c r="E19690">
        <v>344093</v>
      </c>
    </row>
    <row r="19691" spans="1:5" hidden="1">
      <c r="A19691">
        <v>2019</v>
      </c>
      <c r="B19691" t="s">
        <v>106</v>
      </c>
      <c r="C19691" t="s">
        <v>81</v>
      </c>
      <c r="D19691" t="s">
        <v>35</v>
      </c>
      <c r="E19691">
        <v>405174</v>
      </c>
    </row>
    <row r="19692" spans="1:5" hidden="1">
      <c r="A19692">
        <v>2019</v>
      </c>
      <c r="B19692" t="s">
        <v>106</v>
      </c>
      <c r="C19692" t="s">
        <v>81</v>
      </c>
      <c r="D19692" t="s">
        <v>36</v>
      </c>
      <c r="E19692">
        <v>1039317</v>
      </c>
    </row>
    <row r="19693" spans="1:5" hidden="1">
      <c r="A19693">
        <v>2019</v>
      </c>
      <c r="B19693" t="s">
        <v>106</v>
      </c>
      <c r="C19693" t="s">
        <v>81</v>
      </c>
      <c r="D19693" t="s">
        <v>37</v>
      </c>
      <c r="E19693">
        <v>1039317</v>
      </c>
    </row>
    <row r="19694" spans="1:5" hidden="1">
      <c r="A19694">
        <v>2019</v>
      </c>
      <c r="B19694" t="s">
        <v>106</v>
      </c>
      <c r="C19694" t="s">
        <v>81</v>
      </c>
      <c r="D19694" t="s">
        <v>38</v>
      </c>
      <c r="E19694">
        <v>0</v>
      </c>
    </row>
    <row r="19695" spans="1:5" hidden="1">
      <c r="A19695">
        <v>2019</v>
      </c>
      <c r="B19695" t="s">
        <v>106</v>
      </c>
      <c r="C19695" t="s">
        <v>81</v>
      </c>
      <c r="D19695" t="s">
        <v>39</v>
      </c>
      <c r="E19695">
        <v>406540</v>
      </c>
    </row>
    <row r="19696" spans="1:5" hidden="1">
      <c r="A19696">
        <v>2019</v>
      </c>
      <c r="B19696" t="s">
        <v>106</v>
      </c>
      <c r="C19696" t="s">
        <v>81</v>
      </c>
      <c r="D19696" t="s">
        <v>40</v>
      </c>
      <c r="E19696">
        <v>69</v>
      </c>
    </row>
    <row r="19697" spans="1:5" hidden="1">
      <c r="A19697">
        <v>2019</v>
      </c>
      <c r="B19697" t="s">
        <v>106</v>
      </c>
      <c r="C19697" t="s">
        <v>81</v>
      </c>
      <c r="D19697" t="s">
        <v>41</v>
      </c>
      <c r="E19697">
        <v>0</v>
      </c>
    </row>
    <row r="19698" spans="1:5" hidden="1">
      <c r="A19698">
        <v>2019</v>
      </c>
      <c r="B19698" t="s">
        <v>106</v>
      </c>
      <c r="C19698" t="s">
        <v>81</v>
      </c>
      <c r="D19698" t="s">
        <v>42</v>
      </c>
      <c r="E19698">
        <v>0</v>
      </c>
    </row>
    <row r="19699" spans="1:5" hidden="1">
      <c r="A19699">
        <v>2019</v>
      </c>
      <c r="B19699" t="s">
        <v>106</v>
      </c>
      <c r="C19699" t="s">
        <v>81</v>
      </c>
      <c r="D19699" t="s">
        <v>43</v>
      </c>
      <c r="E19699">
        <v>69</v>
      </c>
    </row>
    <row r="19700" spans="1:5" hidden="1">
      <c r="A19700">
        <v>2019</v>
      </c>
      <c r="B19700" t="s">
        <v>106</v>
      </c>
      <c r="C19700" t="s">
        <v>81</v>
      </c>
      <c r="D19700" t="s">
        <v>44</v>
      </c>
      <c r="E19700">
        <v>0</v>
      </c>
    </row>
    <row r="19701" spans="1:5" hidden="1">
      <c r="A19701">
        <v>2019</v>
      </c>
      <c r="B19701" t="s">
        <v>106</v>
      </c>
      <c r="C19701" t="s">
        <v>81</v>
      </c>
      <c r="D19701" t="s">
        <v>45</v>
      </c>
      <c r="E19701">
        <v>678</v>
      </c>
    </row>
    <row r="19702" spans="1:5" hidden="1">
      <c r="A19702">
        <v>2019</v>
      </c>
      <c r="B19702" t="s">
        <v>106</v>
      </c>
      <c r="C19702" t="s">
        <v>81</v>
      </c>
      <c r="D19702" t="s">
        <v>46</v>
      </c>
      <c r="E19702">
        <v>0</v>
      </c>
    </row>
    <row r="19703" spans="1:5" hidden="1">
      <c r="A19703">
        <v>2019</v>
      </c>
      <c r="B19703" t="s">
        <v>106</v>
      </c>
      <c r="C19703" t="s">
        <v>81</v>
      </c>
      <c r="D19703" t="s">
        <v>47</v>
      </c>
      <c r="E19703">
        <v>678</v>
      </c>
    </row>
    <row r="19704" spans="1:5" hidden="1">
      <c r="A19704">
        <v>2019</v>
      </c>
      <c r="B19704" t="s">
        <v>106</v>
      </c>
      <c r="C19704" t="s">
        <v>81</v>
      </c>
      <c r="D19704" t="s">
        <v>48</v>
      </c>
      <c r="E19704">
        <v>32196</v>
      </c>
    </row>
    <row r="19705" spans="1:5" hidden="1">
      <c r="A19705">
        <v>2019</v>
      </c>
      <c r="B19705" t="s">
        <v>106</v>
      </c>
      <c r="C19705" t="s">
        <v>81</v>
      </c>
      <c r="D19705" t="s">
        <v>49</v>
      </c>
      <c r="E19705">
        <v>2024</v>
      </c>
    </row>
    <row r="19706" spans="1:5" hidden="1">
      <c r="A19706">
        <v>2019</v>
      </c>
      <c r="B19706" t="s">
        <v>106</v>
      </c>
      <c r="C19706" t="s">
        <v>81</v>
      </c>
      <c r="D19706" t="s">
        <v>50</v>
      </c>
      <c r="E19706">
        <v>0</v>
      </c>
    </row>
    <row r="19707" spans="1:5" hidden="1">
      <c r="A19707">
        <v>2019</v>
      </c>
      <c r="B19707" t="s">
        <v>106</v>
      </c>
      <c r="C19707" t="s">
        <v>81</v>
      </c>
      <c r="D19707" t="s">
        <v>51</v>
      </c>
      <c r="E19707">
        <v>0</v>
      </c>
    </row>
    <row r="19708" spans="1:5" hidden="1">
      <c r="A19708">
        <v>2019</v>
      </c>
      <c r="B19708" t="s">
        <v>106</v>
      </c>
      <c r="C19708" t="s">
        <v>81</v>
      </c>
      <c r="D19708" t="s">
        <v>52</v>
      </c>
      <c r="E19708">
        <v>2024</v>
      </c>
    </row>
    <row r="19709" spans="1:5" hidden="1">
      <c r="A19709">
        <v>2019</v>
      </c>
      <c r="B19709" t="s">
        <v>106</v>
      </c>
      <c r="C19709" t="s">
        <v>81</v>
      </c>
      <c r="D19709" t="s">
        <v>53</v>
      </c>
      <c r="E19709">
        <v>0</v>
      </c>
    </row>
    <row r="19710" spans="1:5" hidden="1">
      <c r="A19710">
        <v>2019</v>
      </c>
      <c r="B19710" t="s">
        <v>106</v>
      </c>
      <c r="C19710" t="s">
        <v>81</v>
      </c>
      <c r="D19710" t="s">
        <v>54</v>
      </c>
      <c r="E19710">
        <v>0</v>
      </c>
    </row>
    <row r="19711" spans="1:5" hidden="1">
      <c r="A19711">
        <v>2019</v>
      </c>
      <c r="B19711" t="s">
        <v>106</v>
      </c>
      <c r="C19711" t="s">
        <v>81</v>
      </c>
      <c r="D19711" t="s">
        <v>55</v>
      </c>
      <c r="E19711">
        <v>30172</v>
      </c>
    </row>
    <row r="19712" spans="1:5" hidden="1">
      <c r="A19712">
        <v>2019</v>
      </c>
      <c r="B19712" t="s">
        <v>106</v>
      </c>
      <c r="C19712" t="s">
        <v>81</v>
      </c>
      <c r="D19712" t="s">
        <v>59</v>
      </c>
      <c r="E19712">
        <v>598266</v>
      </c>
    </row>
    <row r="19713" spans="1:5" hidden="1">
      <c r="A19713">
        <v>2019</v>
      </c>
      <c r="B19713" t="s">
        <v>106</v>
      </c>
      <c r="C19713" t="s">
        <v>81</v>
      </c>
      <c r="D19713" t="s">
        <v>60</v>
      </c>
      <c r="E19713">
        <v>27741</v>
      </c>
    </row>
    <row r="19714" spans="1:5" hidden="1">
      <c r="A19714">
        <v>2019</v>
      </c>
      <c r="B19714" t="s">
        <v>106</v>
      </c>
      <c r="C19714" t="s">
        <v>81</v>
      </c>
      <c r="D19714" t="s">
        <v>61</v>
      </c>
      <c r="E19714">
        <v>6431</v>
      </c>
    </row>
    <row r="19715" spans="1:5" hidden="1">
      <c r="A19715">
        <v>2019</v>
      </c>
      <c r="B19715" t="s">
        <v>106</v>
      </c>
      <c r="C19715" t="s">
        <v>81</v>
      </c>
      <c r="D19715" t="s">
        <v>62</v>
      </c>
      <c r="E19715">
        <v>59230</v>
      </c>
    </row>
    <row r="19716" spans="1:5" hidden="1">
      <c r="A19716">
        <v>2019</v>
      </c>
      <c r="B19716" t="s">
        <v>106</v>
      </c>
      <c r="C19716" t="s">
        <v>81</v>
      </c>
      <c r="D19716" t="s">
        <v>64</v>
      </c>
      <c r="E19716">
        <v>258381</v>
      </c>
    </row>
    <row r="19717" spans="1:5" hidden="1">
      <c r="A19717">
        <v>2019</v>
      </c>
      <c r="B19717" t="s">
        <v>106</v>
      </c>
      <c r="C19717" t="s">
        <v>81</v>
      </c>
      <c r="D19717" t="s">
        <v>65</v>
      </c>
      <c r="E19717">
        <v>246483</v>
      </c>
    </row>
    <row r="19718" spans="1:5" hidden="1">
      <c r="A19718">
        <v>2019</v>
      </c>
      <c r="B19718" t="s">
        <v>106</v>
      </c>
      <c r="C19718" t="s">
        <v>81</v>
      </c>
      <c r="D19718" t="s">
        <v>66</v>
      </c>
      <c r="E19718">
        <v>0</v>
      </c>
    </row>
    <row r="19719" spans="1:5" hidden="1">
      <c r="A19719">
        <v>2019</v>
      </c>
      <c r="B19719" t="s">
        <v>106</v>
      </c>
      <c r="C19719" t="s">
        <v>81</v>
      </c>
      <c r="D19719" t="s">
        <v>67</v>
      </c>
      <c r="E19719">
        <v>6747</v>
      </c>
    </row>
    <row r="19720" spans="1:5" hidden="1">
      <c r="A19720">
        <v>2019</v>
      </c>
      <c r="B19720" t="s">
        <v>106</v>
      </c>
      <c r="C19720" t="s">
        <v>81</v>
      </c>
      <c r="D19720" t="s">
        <v>68</v>
      </c>
      <c r="E19720">
        <v>0</v>
      </c>
    </row>
    <row r="19721" spans="1:5" hidden="1">
      <c r="A19721">
        <v>2019</v>
      </c>
      <c r="B19721" t="s">
        <v>106</v>
      </c>
      <c r="C19721" t="s">
        <v>81</v>
      </c>
      <c r="D19721" t="s">
        <v>69</v>
      </c>
      <c r="E19721">
        <v>0</v>
      </c>
    </row>
    <row r="19722" spans="1:5" hidden="1">
      <c r="A19722">
        <v>2019</v>
      </c>
      <c r="B19722" t="s">
        <v>106</v>
      </c>
      <c r="C19722" t="s">
        <v>81</v>
      </c>
      <c r="D19722" t="s">
        <v>70</v>
      </c>
      <c r="E19722">
        <v>6747</v>
      </c>
    </row>
    <row r="19723" spans="1:5" hidden="1">
      <c r="A19723">
        <v>2019</v>
      </c>
      <c r="B19723" t="s">
        <v>106</v>
      </c>
      <c r="C19723" t="s">
        <v>81</v>
      </c>
      <c r="D19723" t="s">
        <v>113</v>
      </c>
      <c r="E19723">
        <v>18554709</v>
      </c>
    </row>
    <row r="19724" spans="1:5" hidden="1">
      <c r="A19724">
        <v>2019</v>
      </c>
      <c r="B19724" t="s">
        <v>106</v>
      </c>
      <c r="C19724" t="s">
        <v>81</v>
      </c>
      <c r="D19724" t="s">
        <v>114</v>
      </c>
      <c r="E19724">
        <v>15386628</v>
      </c>
    </row>
    <row r="19725" spans="1:5" hidden="1">
      <c r="A19725">
        <v>2019</v>
      </c>
      <c r="B19725" t="s">
        <v>106</v>
      </c>
      <c r="C19725" t="s">
        <v>81</v>
      </c>
      <c r="D19725" t="s">
        <v>115</v>
      </c>
      <c r="E19725">
        <v>3168081</v>
      </c>
    </row>
    <row r="19726" spans="1:5" hidden="1">
      <c r="A19726">
        <v>2019</v>
      </c>
      <c r="B19726" t="s">
        <v>106</v>
      </c>
      <c r="C19726" t="s">
        <v>81</v>
      </c>
      <c r="D19726" t="s">
        <v>116</v>
      </c>
      <c r="E19726">
        <v>63032</v>
      </c>
    </row>
    <row r="19727" spans="1:5" hidden="1">
      <c r="A19727">
        <v>2020</v>
      </c>
      <c r="B19727" t="s">
        <v>6</v>
      </c>
      <c r="C19727" t="s">
        <v>7</v>
      </c>
      <c r="D19727" t="s">
        <v>263</v>
      </c>
      <c r="E19727">
        <v>-441119</v>
      </c>
    </row>
    <row r="19728" spans="1:5" hidden="1">
      <c r="A19728">
        <v>2020</v>
      </c>
      <c r="B19728" t="s">
        <v>6</v>
      </c>
      <c r="C19728" t="s">
        <v>7</v>
      </c>
      <c r="D19728" t="s">
        <v>8</v>
      </c>
      <c r="E19728">
        <v>915930</v>
      </c>
    </row>
    <row r="19729" spans="1:6" hidden="1">
      <c r="A19729">
        <v>2020</v>
      </c>
      <c r="B19729" t="s">
        <v>6</v>
      </c>
      <c r="C19729" t="s">
        <v>7</v>
      </c>
      <c r="D19729" t="s">
        <v>9</v>
      </c>
      <c r="E19729">
        <v>1644981</v>
      </c>
    </row>
    <row r="19730" spans="1:6" hidden="1">
      <c r="A19730">
        <v>2020</v>
      </c>
      <c r="B19730" t="s">
        <v>6</v>
      </c>
      <c r="C19730" t="s">
        <v>10</v>
      </c>
      <c r="D19730" t="s">
        <v>11</v>
      </c>
      <c r="E19730">
        <v>2351937</v>
      </c>
    </row>
    <row r="19731" spans="1:6" hidden="1">
      <c r="A19731">
        <v>2020</v>
      </c>
      <c r="B19731" t="s">
        <v>6</v>
      </c>
      <c r="C19731" t="s">
        <v>10</v>
      </c>
      <c r="D19731" t="s">
        <v>12</v>
      </c>
      <c r="E19731">
        <v>29224340</v>
      </c>
    </row>
    <row r="19732" spans="1:6" hidden="1">
      <c r="A19732">
        <v>2020</v>
      </c>
      <c r="B19732" t="s">
        <v>6</v>
      </c>
      <c r="C19732" t="s">
        <v>10</v>
      </c>
      <c r="D19732" t="s">
        <v>13</v>
      </c>
      <c r="E19732">
        <v>23696779</v>
      </c>
    </row>
    <row r="19733" spans="1:6" hidden="1">
      <c r="A19733">
        <v>2020</v>
      </c>
      <c r="B19733" t="s">
        <v>6</v>
      </c>
      <c r="C19733" t="s">
        <v>10</v>
      </c>
      <c r="D19733" t="s">
        <v>14</v>
      </c>
      <c r="E19733">
        <v>10759726</v>
      </c>
    </row>
    <row r="19734" spans="1:6" hidden="1">
      <c r="A19734">
        <v>2020</v>
      </c>
      <c r="B19734" t="s">
        <v>6</v>
      </c>
      <c r="C19734" t="s">
        <v>10</v>
      </c>
      <c r="D19734" t="s">
        <v>15</v>
      </c>
      <c r="E19734">
        <v>9213404</v>
      </c>
    </row>
    <row r="19735" spans="1:6" hidden="1">
      <c r="A19735">
        <v>2020</v>
      </c>
      <c r="B19735" t="s">
        <v>6</v>
      </c>
      <c r="C19735" t="s">
        <v>10</v>
      </c>
      <c r="D19735" t="s">
        <v>16</v>
      </c>
      <c r="E19735">
        <v>1546321</v>
      </c>
    </row>
    <row r="19736" spans="1:6" hidden="1">
      <c r="A19736">
        <v>2020</v>
      </c>
      <c r="B19736" t="s">
        <v>6</v>
      </c>
      <c r="C19736" t="s">
        <v>10</v>
      </c>
      <c r="D19736" t="s">
        <v>17</v>
      </c>
      <c r="E19736">
        <v>0</v>
      </c>
      <c r="F19736">
        <v>20</v>
      </c>
    </row>
    <row r="19737" spans="1:6" hidden="1">
      <c r="A19737">
        <v>2020</v>
      </c>
      <c r="B19737" t="s">
        <v>6</v>
      </c>
      <c r="C19737" t="s">
        <v>10</v>
      </c>
      <c r="D19737" t="s">
        <v>18</v>
      </c>
      <c r="E19737">
        <v>29237164</v>
      </c>
    </row>
    <row r="19738" spans="1:6" hidden="1">
      <c r="A19738">
        <v>2020</v>
      </c>
      <c r="B19738" t="s">
        <v>6</v>
      </c>
      <c r="C19738" t="s">
        <v>10</v>
      </c>
      <c r="D19738" t="s">
        <v>19</v>
      </c>
      <c r="E19738">
        <v>29693119</v>
      </c>
    </row>
    <row r="19739" spans="1:6" hidden="1">
      <c r="A19739">
        <v>2020</v>
      </c>
      <c r="B19739" t="s">
        <v>6</v>
      </c>
      <c r="C19739" t="s">
        <v>10</v>
      </c>
      <c r="D19739" t="s">
        <v>20</v>
      </c>
      <c r="E19739">
        <v>29693119</v>
      </c>
    </row>
    <row r="19740" spans="1:6" hidden="1">
      <c r="A19740">
        <v>2020</v>
      </c>
      <c r="B19740" t="s">
        <v>6</v>
      </c>
      <c r="C19740" t="s">
        <v>10</v>
      </c>
      <c r="D19740" t="s">
        <v>21</v>
      </c>
      <c r="E19740">
        <v>7363009</v>
      </c>
    </row>
    <row r="19741" spans="1:6" hidden="1">
      <c r="A19741">
        <v>2020</v>
      </c>
      <c r="B19741" t="s">
        <v>6</v>
      </c>
      <c r="C19741" t="s">
        <v>10</v>
      </c>
      <c r="D19741" t="s">
        <v>22</v>
      </c>
      <c r="E19741">
        <v>1403881</v>
      </c>
    </row>
    <row r="19742" spans="1:6" hidden="1">
      <c r="A19742">
        <v>2020</v>
      </c>
      <c r="B19742" t="s">
        <v>6</v>
      </c>
      <c r="C19742" t="s">
        <v>23</v>
      </c>
      <c r="D19742" t="s">
        <v>24</v>
      </c>
      <c r="E19742">
        <v>15015540</v>
      </c>
    </row>
    <row r="19743" spans="1:6" hidden="1">
      <c r="A19743">
        <v>2020</v>
      </c>
      <c r="B19743" t="s">
        <v>6</v>
      </c>
      <c r="C19743" t="s">
        <v>23</v>
      </c>
      <c r="D19743" t="s">
        <v>25</v>
      </c>
      <c r="E19743">
        <v>12290910</v>
      </c>
    </row>
    <row r="19744" spans="1:6" hidden="1">
      <c r="A19744">
        <v>2020</v>
      </c>
      <c r="B19744" t="s">
        <v>6</v>
      </c>
      <c r="C19744" t="s">
        <v>23</v>
      </c>
      <c r="D19744" t="s">
        <v>26</v>
      </c>
      <c r="E19744">
        <v>2724630</v>
      </c>
    </row>
    <row r="19745" spans="1:5" hidden="1">
      <c r="A19745">
        <v>2020</v>
      </c>
      <c r="B19745" t="s">
        <v>6</v>
      </c>
      <c r="C19745" t="s">
        <v>23</v>
      </c>
      <c r="D19745" t="s">
        <v>27</v>
      </c>
      <c r="E19745">
        <v>4310131</v>
      </c>
    </row>
    <row r="19746" spans="1:5" hidden="1">
      <c r="A19746">
        <v>2020</v>
      </c>
      <c r="B19746" t="s">
        <v>6</v>
      </c>
      <c r="C19746" t="s">
        <v>23</v>
      </c>
      <c r="D19746" t="s">
        <v>28</v>
      </c>
      <c r="E19746">
        <v>3928538</v>
      </c>
    </row>
    <row r="19747" spans="1:5" hidden="1">
      <c r="A19747">
        <v>2020</v>
      </c>
      <c r="B19747" t="s">
        <v>6</v>
      </c>
      <c r="C19747" t="s">
        <v>23</v>
      </c>
      <c r="D19747" t="s">
        <v>29</v>
      </c>
      <c r="E19747">
        <v>381593</v>
      </c>
    </row>
    <row r="19748" spans="1:5" hidden="1">
      <c r="A19748">
        <v>2020</v>
      </c>
      <c r="B19748" t="s">
        <v>6</v>
      </c>
      <c r="C19748" t="s">
        <v>23</v>
      </c>
      <c r="D19748" t="s">
        <v>30</v>
      </c>
      <c r="E19748">
        <v>423118</v>
      </c>
    </row>
    <row r="19749" spans="1:5" hidden="1">
      <c r="A19749">
        <v>2020</v>
      </c>
      <c r="B19749" t="s">
        <v>6</v>
      </c>
      <c r="C19749" t="s">
        <v>23</v>
      </c>
      <c r="D19749" t="s">
        <v>31</v>
      </c>
      <c r="E19749">
        <v>71214</v>
      </c>
    </row>
    <row r="19750" spans="1:5" hidden="1">
      <c r="A19750">
        <v>2020</v>
      </c>
      <c r="B19750" t="s">
        <v>6</v>
      </c>
      <c r="C19750" t="s">
        <v>23</v>
      </c>
      <c r="D19750" t="s">
        <v>32</v>
      </c>
      <c r="E19750">
        <v>351904</v>
      </c>
    </row>
    <row r="19751" spans="1:5" hidden="1">
      <c r="A19751">
        <v>2020</v>
      </c>
      <c r="B19751" t="s">
        <v>6</v>
      </c>
      <c r="C19751" t="s">
        <v>23</v>
      </c>
      <c r="D19751" t="s">
        <v>33</v>
      </c>
      <c r="E19751">
        <v>3723683</v>
      </c>
    </row>
    <row r="19752" spans="1:5" hidden="1">
      <c r="A19752">
        <v>2020</v>
      </c>
      <c r="B19752" t="s">
        <v>6</v>
      </c>
      <c r="C19752" t="s">
        <v>23</v>
      </c>
      <c r="D19752" t="s">
        <v>34</v>
      </c>
      <c r="E19752">
        <v>1043298</v>
      </c>
    </row>
    <row r="19753" spans="1:5" hidden="1">
      <c r="A19753">
        <v>2020</v>
      </c>
      <c r="B19753" t="s">
        <v>6</v>
      </c>
      <c r="C19753" t="s">
        <v>23</v>
      </c>
      <c r="D19753" t="s">
        <v>35</v>
      </c>
      <c r="E19753">
        <v>1380022</v>
      </c>
    </row>
    <row r="19754" spans="1:5" hidden="1">
      <c r="A19754">
        <v>2020</v>
      </c>
      <c r="B19754" t="s">
        <v>6</v>
      </c>
      <c r="C19754" t="s">
        <v>23</v>
      </c>
      <c r="D19754" t="s">
        <v>36</v>
      </c>
      <c r="E19754">
        <v>2078645</v>
      </c>
    </row>
    <row r="19755" spans="1:5" hidden="1">
      <c r="A19755">
        <v>2020</v>
      </c>
      <c r="B19755" t="s">
        <v>6</v>
      </c>
      <c r="C19755" t="s">
        <v>23</v>
      </c>
      <c r="D19755" t="s">
        <v>37</v>
      </c>
      <c r="E19755">
        <v>1263243</v>
      </c>
    </row>
    <row r="19756" spans="1:5" hidden="1">
      <c r="A19756">
        <v>2020</v>
      </c>
      <c r="B19756" t="s">
        <v>6</v>
      </c>
      <c r="C19756" t="s">
        <v>23</v>
      </c>
      <c r="D19756" t="s">
        <v>38</v>
      </c>
      <c r="E19756">
        <v>815402</v>
      </c>
    </row>
    <row r="19757" spans="1:5" hidden="1">
      <c r="A19757">
        <v>2020</v>
      </c>
      <c r="B19757" t="s">
        <v>6</v>
      </c>
      <c r="C19757" t="s">
        <v>23</v>
      </c>
      <c r="D19757" t="s">
        <v>39</v>
      </c>
      <c r="E19757">
        <v>385337</v>
      </c>
    </row>
    <row r="19758" spans="1:5" hidden="1">
      <c r="A19758">
        <v>2020</v>
      </c>
      <c r="B19758" t="s">
        <v>6</v>
      </c>
      <c r="C19758" t="s">
        <v>23</v>
      </c>
      <c r="D19758" t="s">
        <v>40</v>
      </c>
      <c r="E19758">
        <v>134395</v>
      </c>
    </row>
    <row r="19759" spans="1:5" hidden="1">
      <c r="A19759">
        <v>2020</v>
      </c>
      <c r="B19759" t="s">
        <v>6</v>
      </c>
      <c r="C19759" t="s">
        <v>23</v>
      </c>
      <c r="D19759" t="s">
        <v>41</v>
      </c>
      <c r="E19759">
        <v>9692</v>
      </c>
    </row>
    <row r="19760" spans="1:5" hidden="1">
      <c r="A19760">
        <v>2020</v>
      </c>
      <c r="B19760" t="s">
        <v>6</v>
      </c>
      <c r="C19760" t="s">
        <v>23</v>
      </c>
      <c r="D19760" t="s">
        <v>42</v>
      </c>
      <c r="E19760">
        <v>48629</v>
      </c>
    </row>
    <row r="19761" spans="1:5" hidden="1">
      <c r="A19761">
        <v>2020</v>
      </c>
      <c r="B19761" t="s">
        <v>6</v>
      </c>
      <c r="C19761" t="s">
        <v>23</v>
      </c>
      <c r="D19761" t="s">
        <v>43</v>
      </c>
      <c r="E19761">
        <v>76073</v>
      </c>
    </row>
    <row r="19762" spans="1:5" hidden="1">
      <c r="A19762">
        <v>2020</v>
      </c>
      <c r="B19762" t="s">
        <v>6</v>
      </c>
      <c r="C19762" t="s">
        <v>23</v>
      </c>
      <c r="D19762" t="s">
        <v>44</v>
      </c>
      <c r="E19762">
        <v>82009</v>
      </c>
    </row>
    <row r="19763" spans="1:5" hidden="1">
      <c r="A19763">
        <v>2020</v>
      </c>
      <c r="B19763" t="s">
        <v>6</v>
      </c>
      <c r="C19763" t="s">
        <v>23</v>
      </c>
      <c r="D19763" t="s">
        <v>45</v>
      </c>
      <c r="E19763">
        <v>2117134</v>
      </c>
    </row>
    <row r="19764" spans="1:5" hidden="1">
      <c r="A19764">
        <v>2020</v>
      </c>
      <c r="B19764" t="s">
        <v>6</v>
      </c>
      <c r="C19764" t="s">
        <v>23</v>
      </c>
      <c r="D19764" t="s">
        <v>46</v>
      </c>
      <c r="E19764">
        <v>2049607</v>
      </c>
    </row>
    <row r="19765" spans="1:5" hidden="1">
      <c r="A19765">
        <v>2020</v>
      </c>
      <c r="B19765" t="s">
        <v>6</v>
      </c>
      <c r="C19765" t="s">
        <v>23</v>
      </c>
      <c r="D19765" t="s">
        <v>47</v>
      </c>
      <c r="E19765">
        <v>67527</v>
      </c>
    </row>
    <row r="19766" spans="1:5" hidden="1">
      <c r="A19766">
        <v>2020</v>
      </c>
      <c r="B19766" t="s">
        <v>6</v>
      </c>
      <c r="C19766" t="s">
        <v>23</v>
      </c>
      <c r="D19766" t="s">
        <v>48</v>
      </c>
      <c r="E19766">
        <v>10721291</v>
      </c>
    </row>
    <row r="19767" spans="1:5" hidden="1">
      <c r="A19767">
        <v>2020</v>
      </c>
      <c r="B19767" t="s">
        <v>6</v>
      </c>
      <c r="C19767" t="s">
        <v>23</v>
      </c>
      <c r="D19767" t="s">
        <v>49</v>
      </c>
      <c r="E19767">
        <v>3833445</v>
      </c>
    </row>
    <row r="19768" spans="1:5" hidden="1">
      <c r="A19768">
        <v>2020</v>
      </c>
      <c r="B19768" t="s">
        <v>6</v>
      </c>
      <c r="C19768" t="s">
        <v>23</v>
      </c>
      <c r="D19768" t="s">
        <v>50</v>
      </c>
      <c r="E19768">
        <v>2471260</v>
      </c>
    </row>
    <row r="19769" spans="1:5" hidden="1">
      <c r="A19769">
        <v>2020</v>
      </c>
      <c r="B19769" t="s">
        <v>6</v>
      </c>
      <c r="C19769" t="s">
        <v>23</v>
      </c>
      <c r="D19769" t="s">
        <v>51</v>
      </c>
      <c r="E19769">
        <v>240237</v>
      </c>
    </row>
    <row r="19770" spans="1:5" hidden="1">
      <c r="A19770">
        <v>2020</v>
      </c>
      <c r="B19770" t="s">
        <v>6</v>
      </c>
      <c r="C19770" t="s">
        <v>23</v>
      </c>
      <c r="D19770" t="s">
        <v>52</v>
      </c>
      <c r="E19770">
        <v>1100158</v>
      </c>
    </row>
    <row r="19771" spans="1:5" hidden="1">
      <c r="A19771">
        <v>2020</v>
      </c>
      <c r="B19771" t="s">
        <v>6</v>
      </c>
      <c r="C19771" t="s">
        <v>23</v>
      </c>
      <c r="D19771" t="s">
        <v>53</v>
      </c>
      <c r="E19771">
        <v>48629</v>
      </c>
    </row>
    <row r="19772" spans="1:5" hidden="1">
      <c r="A19772">
        <v>2020</v>
      </c>
      <c r="B19772" t="s">
        <v>6</v>
      </c>
      <c r="C19772" t="s">
        <v>23</v>
      </c>
      <c r="D19772" t="s">
        <v>54</v>
      </c>
      <c r="E19772">
        <v>26839</v>
      </c>
    </row>
    <row r="19773" spans="1:5" hidden="1">
      <c r="A19773">
        <v>2020</v>
      </c>
      <c r="B19773" t="s">
        <v>6</v>
      </c>
      <c r="C19773" t="s">
        <v>23</v>
      </c>
      <c r="D19773" t="s">
        <v>55</v>
      </c>
      <c r="E19773">
        <v>3758152</v>
      </c>
    </row>
    <row r="19774" spans="1:5" hidden="1">
      <c r="A19774">
        <v>2020</v>
      </c>
      <c r="B19774" t="s">
        <v>6</v>
      </c>
      <c r="C19774" t="s">
        <v>23</v>
      </c>
      <c r="D19774" t="s">
        <v>56</v>
      </c>
      <c r="E19774">
        <v>3129693</v>
      </c>
    </row>
    <row r="19775" spans="1:5" hidden="1">
      <c r="A19775">
        <v>2020</v>
      </c>
      <c r="B19775" t="s">
        <v>6</v>
      </c>
      <c r="C19775" t="s">
        <v>23</v>
      </c>
      <c r="D19775" t="s">
        <v>57</v>
      </c>
      <c r="E19775">
        <v>2568880</v>
      </c>
    </row>
    <row r="19776" spans="1:5" hidden="1">
      <c r="A19776">
        <v>2020</v>
      </c>
      <c r="B19776" t="s">
        <v>6</v>
      </c>
      <c r="C19776" t="s">
        <v>23</v>
      </c>
      <c r="D19776" t="s">
        <v>58</v>
      </c>
      <c r="E19776">
        <v>560812</v>
      </c>
    </row>
    <row r="19777" spans="1:5" hidden="1">
      <c r="A19777">
        <v>2020</v>
      </c>
      <c r="B19777" t="s">
        <v>6</v>
      </c>
      <c r="C19777" t="s">
        <v>23</v>
      </c>
      <c r="D19777" t="s">
        <v>59</v>
      </c>
      <c r="E19777">
        <v>1877668</v>
      </c>
    </row>
    <row r="19778" spans="1:5" hidden="1">
      <c r="A19778">
        <v>2020</v>
      </c>
      <c r="B19778" t="s">
        <v>6</v>
      </c>
      <c r="C19778" t="s">
        <v>23</v>
      </c>
      <c r="D19778" t="s">
        <v>60</v>
      </c>
      <c r="E19778">
        <v>239787</v>
      </c>
    </row>
    <row r="19779" spans="1:5" hidden="1">
      <c r="A19779">
        <v>2020</v>
      </c>
      <c r="B19779" t="s">
        <v>6</v>
      </c>
      <c r="C19779" t="s">
        <v>23</v>
      </c>
      <c r="D19779" t="s">
        <v>61</v>
      </c>
      <c r="E19779">
        <v>228387</v>
      </c>
    </row>
    <row r="19780" spans="1:5" hidden="1">
      <c r="A19780">
        <v>2020</v>
      </c>
      <c r="B19780" t="s">
        <v>6</v>
      </c>
      <c r="C19780" t="s">
        <v>23</v>
      </c>
      <c r="D19780" t="s">
        <v>62</v>
      </c>
      <c r="E19780">
        <v>52410</v>
      </c>
    </row>
    <row r="19781" spans="1:5" hidden="1">
      <c r="A19781">
        <v>2020</v>
      </c>
      <c r="B19781" t="s">
        <v>6</v>
      </c>
      <c r="C19781" t="s">
        <v>23</v>
      </c>
      <c r="D19781" t="s">
        <v>63</v>
      </c>
      <c r="E19781">
        <v>0</v>
      </c>
    </row>
    <row r="19782" spans="1:5" hidden="1">
      <c r="A19782">
        <v>2020</v>
      </c>
      <c r="B19782" t="s">
        <v>6</v>
      </c>
      <c r="C19782" t="s">
        <v>23</v>
      </c>
      <c r="D19782" t="s">
        <v>64</v>
      </c>
      <c r="E19782">
        <v>1071983</v>
      </c>
    </row>
    <row r="19783" spans="1:5" hidden="1">
      <c r="A19783">
        <v>2020</v>
      </c>
      <c r="B19783" t="s">
        <v>6</v>
      </c>
      <c r="C19783" t="s">
        <v>23</v>
      </c>
      <c r="D19783" t="s">
        <v>65</v>
      </c>
      <c r="E19783">
        <v>285100</v>
      </c>
    </row>
    <row r="19784" spans="1:5" hidden="1">
      <c r="A19784">
        <v>2020</v>
      </c>
      <c r="B19784" t="s">
        <v>6</v>
      </c>
      <c r="C19784" t="s">
        <v>23</v>
      </c>
      <c r="D19784" t="s">
        <v>66</v>
      </c>
      <c r="E19784">
        <v>583586</v>
      </c>
    </row>
    <row r="19785" spans="1:5" hidden="1">
      <c r="A19785">
        <v>2020</v>
      </c>
      <c r="B19785" t="s">
        <v>6</v>
      </c>
      <c r="C19785" t="s">
        <v>23</v>
      </c>
      <c r="D19785" t="s">
        <v>67</v>
      </c>
      <c r="E19785">
        <v>366271</v>
      </c>
    </row>
    <row r="19786" spans="1:5" hidden="1">
      <c r="A19786">
        <v>2020</v>
      </c>
      <c r="B19786" t="s">
        <v>6</v>
      </c>
      <c r="C19786" t="s">
        <v>23</v>
      </c>
      <c r="D19786" t="s">
        <v>68</v>
      </c>
      <c r="E19786">
        <v>14787</v>
      </c>
    </row>
    <row r="19787" spans="1:5" hidden="1">
      <c r="A19787">
        <v>2020</v>
      </c>
      <c r="B19787" t="s">
        <v>6</v>
      </c>
      <c r="C19787" t="s">
        <v>23</v>
      </c>
      <c r="D19787" t="s">
        <v>69</v>
      </c>
      <c r="E19787">
        <v>0</v>
      </c>
    </row>
    <row r="19788" spans="1:5" hidden="1">
      <c r="A19788">
        <v>2020</v>
      </c>
      <c r="B19788" t="s">
        <v>6</v>
      </c>
      <c r="C19788" t="s">
        <v>23</v>
      </c>
      <c r="D19788" t="s">
        <v>70</v>
      </c>
      <c r="E19788">
        <v>351484</v>
      </c>
    </row>
    <row r="19789" spans="1:5" hidden="1">
      <c r="A19789">
        <v>2020</v>
      </c>
      <c r="B19789" t="s">
        <v>6</v>
      </c>
      <c r="C19789" t="s">
        <v>23</v>
      </c>
      <c r="D19789" t="s">
        <v>71</v>
      </c>
      <c r="E19789">
        <v>839</v>
      </c>
    </row>
    <row r="19790" spans="1:5" hidden="1">
      <c r="A19790">
        <v>2020</v>
      </c>
      <c r="B19790" t="s">
        <v>6</v>
      </c>
      <c r="C19790" t="s">
        <v>23</v>
      </c>
      <c r="D19790" t="s">
        <v>72</v>
      </c>
      <c r="E19790">
        <v>26928444</v>
      </c>
    </row>
    <row r="19791" spans="1:5" hidden="1">
      <c r="A19791">
        <v>2020</v>
      </c>
      <c r="B19791" t="s">
        <v>6</v>
      </c>
      <c r="C19791" t="s">
        <v>23</v>
      </c>
      <c r="D19791" t="s">
        <v>73</v>
      </c>
      <c r="E19791">
        <v>22330110</v>
      </c>
    </row>
    <row r="19792" spans="1:5" hidden="1">
      <c r="A19792">
        <v>2020</v>
      </c>
      <c r="B19792" t="s">
        <v>6</v>
      </c>
      <c r="C19792" t="s">
        <v>23</v>
      </c>
      <c r="D19792" t="s">
        <v>74</v>
      </c>
      <c r="E19792">
        <v>18972968</v>
      </c>
    </row>
    <row r="19793" spans="1:5" hidden="1">
      <c r="A19793">
        <v>2020</v>
      </c>
      <c r="B19793" t="s">
        <v>6</v>
      </c>
      <c r="C19793" t="s">
        <v>23</v>
      </c>
      <c r="D19793" t="s">
        <v>75</v>
      </c>
      <c r="E19793">
        <v>3357142</v>
      </c>
    </row>
    <row r="19794" spans="1:5" hidden="1">
      <c r="A19794">
        <v>2020</v>
      </c>
      <c r="B19794" t="s">
        <v>6</v>
      </c>
      <c r="C19794" t="s">
        <v>23</v>
      </c>
      <c r="D19794" t="s">
        <v>76</v>
      </c>
      <c r="E19794">
        <v>6474778</v>
      </c>
    </row>
    <row r="19795" spans="1:5" hidden="1">
      <c r="A19795">
        <v>2020</v>
      </c>
      <c r="B19795" t="s">
        <v>6</v>
      </c>
      <c r="C19795" t="s">
        <v>23</v>
      </c>
      <c r="D19795" t="s">
        <v>77</v>
      </c>
      <c r="E19795">
        <v>5527561</v>
      </c>
    </row>
    <row r="19796" spans="1:5" hidden="1">
      <c r="A19796">
        <v>2020</v>
      </c>
      <c r="B19796" t="s">
        <v>6</v>
      </c>
      <c r="C19796" t="s">
        <v>23</v>
      </c>
      <c r="D19796" t="s">
        <v>78</v>
      </c>
      <c r="E19796">
        <v>6730252</v>
      </c>
    </row>
    <row r="19797" spans="1:5" hidden="1">
      <c r="A19797">
        <v>2020</v>
      </c>
      <c r="B19797" t="s">
        <v>6</v>
      </c>
      <c r="C19797" t="s">
        <v>23</v>
      </c>
      <c r="D19797" t="s">
        <v>79</v>
      </c>
      <c r="E19797">
        <v>-262199</v>
      </c>
    </row>
    <row r="19798" spans="1:5" hidden="1">
      <c r="A19798">
        <v>2020</v>
      </c>
      <c r="B19798" t="s">
        <v>6</v>
      </c>
      <c r="C19798" t="s">
        <v>23</v>
      </c>
      <c r="D19798" t="s">
        <v>80</v>
      </c>
      <c r="E19798">
        <v>6724</v>
      </c>
    </row>
    <row r="19799" spans="1:5" hidden="1">
      <c r="A19799">
        <v>2020</v>
      </c>
      <c r="B19799" t="s">
        <v>6</v>
      </c>
      <c r="C19799" t="s">
        <v>81</v>
      </c>
      <c r="D19799" t="s">
        <v>24</v>
      </c>
      <c r="E19799">
        <v>15421654</v>
      </c>
    </row>
    <row r="19800" spans="1:5" hidden="1">
      <c r="A19800">
        <v>2020</v>
      </c>
      <c r="B19800" t="s">
        <v>6</v>
      </c>
      <c r="C19800" t="s">
        <v>81</v>
      </c>
      <c r="D19800" t="s">
        <v>25</v>
      </c>
      <c r="E19800">
        <v>12710156</v>
      </c>
    </row>
    <row r="19801" spans="1:5" hidden="1">
      <c r="A19801">
        <v>2020</v>
      </c>
      <c r="B19801" t="s">
        <v>6</v>
      </c>
      <c r="C19801" t="s">
        <v>81</v>
      </c>
      <c r="D19801" t="s">
        <v>26</v>
      </c>
      <c r="E19801">
        <v>2711498</v>
      </c>
    </row>
    <row r="19802" spans="1:5" hidden="1">
      <c r="A19802">
        <v>2020</v>
      </c>
      <c r="B19802" t="s">
        <v>6</v>
      </c>
      <c r="C19802" t="s">
        <v>81</v>
      </c>
      <c r="D19802" t="s">
        <v>27</v>
      </c>
      <c r="E19802">
        <v>4285586</v>
      </c>
    </row>
    <row r="19803" spans="1:5" hidden="1">
      <c r="A19803">
        <v>2020</v>
      </c>
      <c r="B19803" t="s">
        <v>6</v>
      </c>
      <c r="C19803" t="s">
        <v>81</v>
      </c>
      <c r="D19803" t="s">
        <v>28</v>
      </c>
      <c r="E19803">
        <v>3880059</v>
      </c>
    </row>
    <row r="19804" spans="1:5" hidden="1">
      <c r="A19804">
        <v>2020</v>
      </c>
      <c r="B19804" t="s">
        <v>6</v>
      </c>
      <c r="C19804" t="s">
        <v>81</v>
      </c>
      <c r="D19804" t="s">
        <v>82</v>
      </c>
      <c r="E19804">
        <v>2568485</v>
      </c>
    </row>
    <row r="19805" spans="1:5" hidden="1">
      <c r="A19805">
        <v>2020</v>
      </c>
      <c r="B19805" t="s">
        <v>6</v>
      </c>
      <c r="C19805" t="s">
        <v>81</v>
      </c>
      <c r="D19805" t="s">
        <v>83</v>
      </c>
      <c r="E19805">
        <v>330</v>
      </c>
    </row>
    <row r="19806" spans="1:5" hidden="1">
      <c r="A19806">
        <v>2020</v>
      </c>
      <c r="B19806" t="s">
        <v>6</v>
      </c>
      <c r="C19806" t="s">
        <v>81</v>
      </c>
      <c r="D19806" t="s">
        <v>84</v>
      </c>
      <c r="E19806">
        <v>1311244</v>
      </c>
    </row>
    <row r="19807" spans="1:5" hidden="1">
      <c r="A19807">
        <v>2020</v>
      </c>
      <c r="B19807" t="s">
        <v>6</v>
      </c>
      <c r="C19807" t="s">
        <v>81</v>
      </c>
      <c r="D19807" t="s">
        <v>85</v>
      </c>
      <c r="E19807">
        <v>3857324</v>
      </c>
    </row>
    <row r="19808" spans="1:5" hidden="1">
      <c r="A19808">
        <v>2020</v>
      </c>
      <c r="B19808" t="s">
        <v>6</v>
      </c>
      <c r="C19808" t="s">
        <v>81</v>
      </c>
      <c r="D19808" t="s">
        <v>29</v>
      </c>
      <c r="E19808">
        <v>405527</v>
      </c>
    </row>
    <row r="19809" spans="1:5" hidden="1">
      <c r="A19809">
        <v>2020</v>
      </c>
      <c r="B19809" t="s">
        <v>6</v>
      </c>
      <c r="C19809" t="s">
        <v>81</v>
      </c>
      <c r="D19809" t="s">
        <v>30</v>
      </c>
      <c r="E19809">
        <v>861056</v>
      </c>
    </row>
    <row r="19810" spans="1:5" hidden="1">
      <c r="A19810">
        <v>2020</v>
      </c>
      <c r="B19810" t="s">
        <v>6</v>
      </c>
      <c r="C19810" t="s">
        <v>81</v>
      </c>
      <c r="D19810" t="s">
        <v>31</v>
      </c>
      <c r="E19810">
        <v>71214</v>
      </c>
    </row>
    <row r="19811" spans="1:5" hidden="1">
      <c r="A19811">
        <v>2020</v>
      </c>
      <c r="B19811" t="s">
        <v>6</v>
      </c>
      <c r="C19811" t="s">
        <v>81</v>
      </c>
      <c r="D19811" t="s">
        <v>32</v>
      </c>
      <c r="E19811">
        <v>789842</v>
      </c>
    </row>
    <row r="19812" spans="1:5" hidden="1">
      <c r="A19812">
        <v>2020</v>
      </c>
      <c r="B19812" t="s">
        <v>6</v>
      </c>
      <c r="C19812" t="s">
        <v>81</v>
      </c>
      <c r="D19812" t="s">
        <v>33</v>
      </c>
      <c r="E19812">
        <v>2917000</v>
      </c>
    </row>
    <row r="19813" spans="1:5" hidden="1">
      <c r="A19813">
        <v>2020</v>
      </c>
      <c r="B19813" t="s">
        <v>6</v>
      </c>
      <c r="C19813" t="s">
        <v>81</v>
      </c>
      <c r="D19813" t="s">
        <v>34</v>
      </c>
      <c r="E19813">
        <v>1026785</v>
      </c>
    </row>
    <row r="19814" spans="1:5" hidden="1">
      <c r="A19814">
        <v>2020</v>
      </c>
      <c r="B19814" t="s">
        <v>6</v>
      </c>
      <c r="C19814" t="s">
        <v>81</v>
      </c>
      <c r="D19814" t="s">
        <v>35</v>
      </c>
      <c r="E19814">
        <v>1333556</v>
      </c>
    </row>
    <row r="19815" spans="1:5" hidden="1">
      <c r="A19815">
        <v>2020</v>
      </c>
      <c r="B19815" t="s">
        <v>6</v>
      </c>
      <c r="C19815" t="s">
        <v>81</v>
      </c>
      <c r="D19815" t="s">
        <v>36</v>
      </c>
      <c r="E19815">
        <v>1591587</v>
      </c>
    </row>
    <row r="19816" spans="1:5" hidden="1">
      <c r="A19816">
        <v>2020</v>
      </c>
      <c r="B19816" t="s">
        <v>6</v>
      </c>
      <c r="C19816" t="s">
        <v>81</v>
      </c>
      <c r="D19816" t="s">
        <v>37</v>
      </c>
      <c r="E19816">
        <v>776185</v>
      </c>
    </row>
    <row r="19817" spans="1:5" hidden="1">
      <c r="A19817">
        <v>2020</v>
      </c>
      <c r="B19817" t="s">
        <v>6</v>
      </c>
      <c r="C19817" t="s">
        <v>81</v>
      </c>
      <c r="D19817" t="s">
        <v>38</v>
      </c>
      <c r="E19817">
        <v>815402</v>
      </c>
    </row>
    <row r="19818" spans="1:5" hidden="1">
      <c r="A19818">
        <v>2020</v>
      </c>
      <c r="B19818" t="s">
        <v>6</v>
      </c>
      <c r="C19818" t="s">
        <v>81</v>
      </c>
      <c r="D19818" t="s">
        <v>39</v>
      </c>
      <c r="E19818">
        <v>60991</v>
      </c>
    </row>
    <row r="19819" spans="1:5" hidden="1">
      <c r="A19819">
        <v>2020</v>
      </c>
      <c r="B19819" t="s">
        <v>6</v>
      </c>
      <c r="C19819" t="s">
        <v>81</v>
      </c>
      <c r="D19819" t="s">
        <v>40</v>
      </c>
      <c r="E19819">
        <v>155627</v>
      </c>
    </row>
    <row r="19820" spans="1:5" hidden="1">
      <c r="A19820">
        <v>2020</v>
      </c>
      <c r="B19820" t="s">
        <v>6</v>
      </c>
      <c r="C19820" t="s">
        <v>81</v>
      </c>
      <c r="D19820" t="s">
        <v>41</v>
      </c>
      <c r="E19820">
        <v>9692</v>
      </c>
    </row>
    <row r="19821" spans="1:5" hidden="1">
      <c r="A19821">
        <v>2020</v>
      </c>
      <c r="B19821" t="s">
        <v>6</v>
      </c>
      <c r="C19821" t="s">
        <v>81</v>
      </c>
      <c r="D19821" t="s">
        <v>42</v>
      </c>
      <c r="E19821">
        <v>48629</v>
      </c>
    </row>
    <row r="19822" spans="1:5" hidden="1">
      <c r="A19822">
        <v>2020</v>
      </c>
      <c r="B19822" t="s">
        <v>6</v>
      </c>
      <c r="C19822" t="s">
        <v>81</v>
      </c>
      <c r="D19822" t="s">
        <v>43</v>
      </c>
      <c r="E19822">
        <v>97306</v>
      </c>
    </row>
    <row r="19823" spans="1:5" hidden="1">
      <c r="A19823">
        <v>2020</v>
      </c>
      <c r="B19823" t="s">
        <v>6</v>
      </c>
      <c r="C19823" t="s">
        <v>81</v>
      </c>
      <c r="D19823" t="s">
        <v>44</v>
      </c>
      <c r="E19823">
        <v>82009</v>
      </c>
    </row>
    <row r="19824" spans="1:5" hidden="1">
      <c r="A19824">
        <v>2020</v>
      </c>
      <c r="B19824" t="s">
        <v>6</v>
      </c>
      <c r="C19824" t="s">
        <v>81</v>
      </c>
      <c r="D19824" t="s">
        <v>45</v>
      </c>
      <c r="E19824">
        <v>2130939</v>
      </c>
    </row>
    <row r="19825" spans="1:5" hidden="1">
      <c r="A19825">
        <v>2020</v>
      </c>
      <c r="B19825" t="s">
        <v>6</v>
      </c>
      <c r="C19825" t="s">
        <v>81</v>
      </c>
      <c r="D19825" t="s">
        <v>46</v>
      </c>
      <c r="E19825">
        <v>2063593</v>
      </c>
    </row>
    <row r="19826" spans="1:5" hidden="1">
      <c r="A19826">
        <v>2020</v>
      </c>
      <c r="B19826" t="s">
        <v>6</v>
      </c>
      <c r="C19826" t="s">
        <v>81</v>
      </c>
      <c r="D19826" t="s">
        <v>47</v>
      </c>
      <c r="E19826">
        <v>67346</v>
      </c>
    </row>
    <row r="19827" spans="1:5" hidden="1">
      <c r="A19827">
        <v>2020</v>
      </c>
      <c r="B19827" t="s">
        <v>6</v>
      </c>
      <c r="C19827" t="s">
        <v>81</v>
      </c>
      <c r="D19827" t="s">
        <v>48</v>
      </c>
      <c r="E19827">
        <v>10800320</v>
      </c>
    </row>
    <row r="19828" spans="1:5" hidden="1">
      <c r="A19828">
        <v>2020</v>
      </c>
      <c r="B19828" t="s">
        <v>6</v>
      </c>
      <c r="C19828" t="s">
        <v>81</v>
      </c>
      <c r="D19828" t="s">
        <v>49</v>
      </c>
      <c r="E19828">
        <v>3846577</v>
      </c>
    </row>
    <row r="19829" spans="1:5" hidden="1">
      <c r="A19829">
        <v>2020</v>
      </c>
      <c r="B19829" t="s">
        <v>6</v>
      </c>
      <c r="C19829" t="s">
        <v>81</v>
      </c>
      <c r="D19829" t="s">
        <v>50</v>
      </c>
      <c r="E19829">
        <v>2484392</v>
      </c>
    </row>
    <row r="19830" spans="1:5" hidden="1">
      <c r="A19830">
        <v>2020</v>
      </c>
      <c r="B19830" t="s">
        <v>6</v>
      </c>
      <c r="C19830" t="s">
        <v>81</v>
      </c>
      <c r="D19830" t="s">
        <v>51</v>
      </c>
      <c r="E19830">
        <v>240237</v>
      </c>
    </row>
    <row r="19831" spans="1:5" hidden="1">
      <c r="A19831">
        <v>2020</v>
      </c>
      <c r="B19831" t="s">
        <v>6</v>
      </c>
      <c r="C19831" t="s">
        <v>81</v>
      </c>
      <c r="D19831" t="s">
        <v>52</v>
      </c>
      <c r="E19831">
        <v>1100158</v>
      </c>
    </row>
    <row r="19832" spans="1:5" hidden="1">
      <c r="A19832">
        <v>2020</v>
      </c>
      <c r="B19832" t="s">
        <v>6</v>
      </c>
      <c r="C19832" t="s">
        <v>81</v>
      </c>
      <c r="D19832" t="s">
        <v>53</v>
      </c>
      <c r="E19832">
        <v>48629</v>
      </c>
    </row>
    <row r="19833" spans="1:5" hidden="1">
      <c r="A19833">
        <v>2020</v>
      </c>
      <c r="B19833" t="s">
        <v>6</v>
      </c>
      <c r="C19833" t="s">
        <v>81</v>
      </c>
      <c r="D19833" t="s">
        <v>54</v>
      </c>
      <c r="E19833">
        <v>26839</v>
      </c>
    </row>
    <row r="19834" spans="1:5" hidden="1">
      <c r="A19834">
        <v>2020</v>
      </c>
      <c r="B19834" t="s">
        <v>6</v>
      </c>
      <c r="C19834" t="s">
        <v>81</v>
      </c>
      <c r="D19834" t="s">
        <v>55</v>
      </c>
      <c r="E19834">
        <v>3824049</v>
      </c>
    </row>
    <row r="19835" spans="1:5" hidden="1">
      <c r="A19835">
        <v>2020</v>
      </c>
      <c r="B19835" t="s">
        <v>6</v>
      </c>
      <c r="C19835" t="s">
        <v>81</v>
      </c>
      <c r="D19835" t="s">
        <v>56</v>
      </c>
      <c r="E19835">
        <v>3129693</v>
      </c>
    </row>
    <row r="19836" spans="1:5" hidden="1">
      <c r="A19836">
        <v>2020</v>
      </c>
      <c r="B19836" t="s">
        <v>6</v>
      </c>
      <c r="C19836" t="s">
        <v>81</v>
      </c>
      <c r="D19836" t="s">
        <v>57</v>
      </c>
      <c r="E19836">
        <v>2568880</v>
      </c>
    </row>
    <row r="19837" spans="1:5" hidden="1">
      <c r="A19837">
        <v>2020</v>
      </c>
      <c r="B19837" t="s">
        <v>6</v>
      </c>
      <c r="C19837" t="s">
        <v>81</v>
      </c>
      <c r="D19837" t="s">
        <v>58</v>
      </c>
      <c r="E19837">
        <v>560812</v>
      </c>
    </row>
    <row r="19838" spans="1:5" hidden="1">
      <c r="A19838">
        <v>2020</v>
      </c>
      <c r="B19838" t="s">
        <v>6</v>
      </c>
      <c r="C19838" t="s">
        <v>81</v>
      </c>
      <c r="D19838" t="s">
        <v>59</v>
      </c>
      <c r="E19838">
        <v>2240789</v>
      </c>
    </row>
    <row r="19839" spans="1:5" hidden="1">
      <c r="A19839">
        <v>2020</v>
      </c>
      <c r="B19839" t="s">
        <v>6</v>
      </c>
      <c r="C19839" t="s">
        <v>81</v>
      </c>
      <c r="D19839" t="s">
        <v>60</v>
      </c>
      <c r="E19839">
        <v>214275</v>
      </c>
    </row>
    <row r="19840" spans="1:5" hidden="1">
      <c r="A19840">
        <v>2020</v>
      </c>
      <c r="B19840" t="s">
        <v>6</v>
      </c>
      <c r="C19840" t="s">
        <v>81</v>
      </c>
      <c r="D19840" t="s">
        <v>61</v>
      </c>
      <c r="E19840">
        <v>251452</v>
      </c>
    </row>
    <row r="19841" spans="1:6" hidden="1">
      <c r="A19841">
        <v>2020</v>
      </c>
      <c r="B19841" t="s">
        <v>6</v>
      </c>
      <c r="C19841" t="s">
        <v>81</v>
      </c>
      <c r="D19841" t="s">
        <v>62</v>
      </c>
      <c r="E19841">
        <v>202797</v>
      </c>
    </row>
    <row r="19842" spans="1:6" hidden="1">
      <c r="A19842">
        <v>2020</v>
      </c>
      <c r="B19842" t="s">
        <v>6</v>
      </c>
      <c r="C19842" t="s">
        <v>81</v>
      </c>
      <c r="D19842" t="s">
        <v>64</v>
      </c>
      <c r="E19842">
        <v>1572265</v>
      </c>
    </row>
    <row r="19843" spans="1:6" hidden="1">
      <c r="A19843">
        <v>2020</v>
      </c>
      <c r="B19843" t="s">
        <v>6</v>
      </c>
      <c r="C19843" t="s">
        <v>81</v>
      </c>
      <c r="D19843" t="s">
        <v>66</v>
      </c>
      <c r="E19843">
        <v>583586</v>
      </c>
    </row>
    <row r="19844" spans="1:6" hidden="1">
      <c r="A19844">
        <v>2020</v>
      </c>
      <c r="B19844" t="s">
        <v>6</v>
      </c>
      <c r="C19844" t="s">
        <v>81</v>
      </c>
      <c r="D19844" t="s">
        <v>67</v>
      </c>
      <c r="E19844">
        <v>882760</v>
      </c>
    </row>
    <row r="19845" spans="1:6" hidden="1">
      <c r="A19845">
        <v>2020</v>
      </c>
      <c r="B19845" t="s">
        <v>6</v>
      </c>
      <c r="C19845" t="s">
        <v>81</v>
      </c>
      <c r="D19845" t="s">
        <v>68</v>
      </c>
      <c r="E19845">
        <v>14787</v>
      </c>
    </row>
    <row r="19846" spans="1:6" hidden="1">
      <c r="A19846">
        <v>2020</v>
      </c>
      <c r="B19846" t="s">
        <v>6</v>
      </c>
      <c r="C19846" t="s">
        <v>81</v>
      </c>
      <c r="D19846" t="s">
        <v>69</v>
      </c>
      <c r="E19846">
        <v>507380</v>
      </c>
    </row>
    <row r="19847" spans="1:6" hidden="1">
      <c r="A19847">
        <v>2020</v>
      </c>
      <c r="B19847" t="s">
        <v>6</v>
      </c>
      <c r="C19847" t="s">
        <v>81</v>
      </c>
      <c r="D19847" t="s">
        <v>70</v>
      </c>
      <c r="E19847">
        <v>360593</v>
      </c>
    </row>
    <row r="19848" spans="1:6" hidden="1">
      <c r="A19848">
        <v>2020</v>
      </c>
      <c r="B19848" t="s">
        <v>6</v>
      </c>
      <c r="C19848" t="s">
        <v>81</v>
      </c>
      <c r="D19848" t="s">
        <v>86</v>
      </c>
      <c r="E19848">
        <v>52295460</v>
      </c>
    </row>
    <row r="19849" spans="1:6" hidden="1">
      <c r="A19849">
        <v>2020</v>
      </c>
      <c r="B19849" t="s">
        <v>6</v>
      </c>
      <c r="C19849" t="s">
        <v>81</v>
      </c>
      <c r="D19849" t="s">
        <v>87</v>
      </c>
      <c r="E19849">
        <v>43615595</v>
      </c>
    </row>
    <row r="19850" spans="1:6" hidden="1">
      <c r="A19850">
        <v>2020</v>
      </c>
      <c r="B19850" t="s">
        <v>6</v>
      </c>
      <c r="C19850" t="s">
        <v>81</v>
      </c>
      <c r="D19850" t="s">
        <v>88</v>
      </c>
      <c r="E19850">
        <v>2612436</v>
      </c>
    </row>
    <row r="19851" spans="1:6" hidden="1">
      <c r="A19851">
        <v>2020</v>
      </c>
      <c r="B19851" t="s">
        <v>6</v>
      </c>
      <c r="C19851" t="s">
        <v>81</v>
      </c>
      <c r="D19851" t="s">
        <v>89</v>
      </c>
      <c r="E19851">
        <v>6067429</v>
      </c>
    </row>
    <row r="19852" spans="1:6" hidden="1">
      <c r="A19852">
        <v>2020</v>
      </c>
      <c r="B19852" t="s">
        <v>6</v>
      </c>
      <c r="C19852" t="s">
        <v>81</v>
      </c>
      <c r="D19852" t="s">
        <v>77</v>
      </c>
      <c r="E19852">
        <v>5527561</v>
      </c>
    </row>
    <row r="19853" spans="1:6" hidden="1">
      <c r="A19853">
        <v>2020</v>
      </c>
      <c r="B19853" t="s">
        <v>90</v>
      </c>
      <c r="C19853" t="s">
        <v>7</v>
      </c>
      <c r="D19853" t="s">
        <v>263</v>
      </c>
      <c r="E19853">
        <v>-21698</v>
      </c>
    </row>
    <row r="19854" spans="1:6" hidden="1">
      <c r="A19854">
        <v>2020</v>
      </c>
      <c r="B19854" t="s">
        <v>90</v>
      </c>
      <c r="C19854" t="s">
        <v>7</v>
      </c>
      <c r="D19854" t="s">
        <v>8</v>
      </c>
      <c r="E19854">
        <v>0</v>
      </c>
      <c r="F19854">
        <v>20</v>
      </c>
    </row>
    <row r="19855" spans="1:6" hidden="1">
      <c r="A19855">
        <v>2020</v>
      </c>
      <c r="B19855" t="s">
        <v>90</v>
      </c>
      <c r="C19855" t="s">
        <v>7</v>
      </c>
      <c r="D19855" t="s">
        <v>9</v>
      </c>
      <c r="E19855">
        <v>0</v>
      </c>
      <c r="F19855">
        <v>20</v>
      </c>
    </row>
    <row r="19856" spans="1:6" hidden="1">
      <c r="A19856">
        <v>2020</v>
      </c>
      <c r="B19856" t="s">
        <v>90</v>
      </c>
      <c r="C19856" t="s">
        <v>10</v>
      </c>
      <c r="D19856" t="s">
        <v>11</v>
      </c>
      <c r="E19856">
        <v>1360477</v>
      </c>
    </row>
    <row r="19857" spans="1:5" hidden="1">
      <c r="A19857">
        <v>2020</v>
      </c>
      <c r="B19857" t="s">
        <v>90</v>
      </c>
      <c r="C19857" t="s">
        <v>10</v>
      </c>
      <c r="D19857" t="s">
        <v>91</v>
      </c>
      <c r="E19857">
        <v>17105266</v>
      </c>
    </row>
    <row r="19858" spans="1:5" hidden="1">
      <c r="A19858">
        <v>2020</v>
      </c>
      <c r="B19858" t="s">
        <v>90</v>
      </c>
      <c r="C19858" t="s">
        <v>10</v>
      </c>
      <c r="D19858" t="s">
        <v>92</v>
      </c>
      <c r="E19858">
        <v>13862554</v>
      </c>
    </row>
    <row r="19859" spans="1:5" hidden="1">
      <c r="A19859">
        <v>2020</v>
      </c>
      <c r="B19859" t="s">
        <v>90</v>
      </c>
      <c r="C19859" t="s">
        <v>10</v>
      </c>
      <c r="D19859" t="s">
        <v>14</v>
      </c>
      <c r="E19859">
        <v>6531914</v>
      </c>
    </row>
    <row r="19860" spans="1:5" hidden="1">
      <c r="A19860">
        <v>2020</v>
      </c>
      <c r="B19860" t="s">
        <v>90</v>
      </c>
      <c r="C19860" t="s">
        <v>10</v>
      </c>
      <c r="D19860" t="s">
        <v>17</v>
      </c>
      <c r="E19860">
        <v>6712275</v>
      </c>
    </row>
    <row r="19861" spans="1:5" hidden="1">
      <c r="A19861">
        <v>2020</v>
      </c>
      <c r="B19861" t="s">
        <v>90</v>
      </c>
      <c r="C19861" t="s">
        <v>10</v>
      </c>
      <c r="D19861" t="s">
        <v>18</v>
      </c>
      <c r="E19861">
        <v>4533938</v>
      </c>
    </row>
    <row r="19862" spans="1:5" hidden="1">
      <c r="A19862">
        <v>2020</v>
      </c>
      <c r="B19862" t="s">
        <v>90</v>
      </c>
      <c r="C19862" t="s">
        <v>10</v>
      </c>
      <c r="D19862" t="s">
        <v>19</v>
      </c>
      <c r="E19862">
        <v>4121585</v>
      </c>
    </row>
    <row r="19863" spans="1:5" hidden="1">
      <c r="A19863">
        <v>2020</v>
      </c>
      <c r="B19863" t="s">
        <v>90</v>
      </c>
      <c r="C19863" t="s">
        <v>10</v>
      </c>
      <c r="D19863" t="s">
        <v>21</v>
      </c>
      <c r="E19863">
        <v>4121585</v>
      </c>
    </row>
    <row r="19864" spans="1:5" hidden="1">
      <c r="A19864">
        <v>2020</v>
      </c>
      <c r="B19864" t="s">
        <v>90</v>
      </c>
      <c r="C19864" t="s">
        <v>10</v>
      </c>
      <c r="D19864" t="s">
        <v>22</v>
      </c>
      <c r="E19864">
        <v>859302</v>
      </c>
    </row>
    <row r="19865" spans="1:5" hidden="1">
      <c r="A19865">
        <v>2020</v>
      </c>
      <c r="B19865" t="s">
        <v>90</v>
      </c>
      <c r="C19865" t="s">
        <v>23</v>
      </c>
      <c r="D19865" t="s">
        <v>24</v>
      </c>
      <c r="E19865">
        <v>10642150</v>
      </c>
    </row>
    <row r="19866" spans="1:5" hidden="1">
      <c r="A19866">
        <v>2020</v>
      </c>
      <c r="B19866" t="s">
        <v>90</v>
      </c>
      <c r="C19866" t="s">
        <v>23</v>
      </c>
      <c r="D19866" t="s">
        <v>25</v>
      </c>
      <c r="E19866">
        <v>8881484</v>
      </c>
    </row>
    <row r="19867" spans="1:5" hidden="1">
      <c r="A19867">
        <v>2020</v>
      </c>
      <c r="B19867" t="s">
        <v>90</v>
      </c>
      <c r="C19867" t="s">
        <v>23</v>
      </c>
      <c r="D19867" t="s">
        <v>26</v>
      </c>
      <c r="E19867">
        <v>1760666</v>
      </c>
    </row>
    <row r="19868" spans="1:5" hidden="1">
      <c r="A19868">
        <v>2020</v>
      </c>
      <c r="B19868" t="s">
        <v>90</v>
      </c>
      <c r="C19868" t="s">
        <v>23</v>
      </c>
      <c r="D19868" t="s">
        <v>27</v>
      </c>
      <c r="E19868">
        <v>313533</v>
      </c>
    </row>
    <row r="19869" spans="1:5" hidden="1">
      <c r="A19869">
        <v>2020</v>
      </c>
      <c r="B19869" t="s">
        <v>90</v>
      </c>
      <c r="C19869" t="s">
        <v>23</v>
      </c>
      <c r="D19869" t="s">
        <v>29</v>
      </c>
      <c r="E19869">
        <v>313533</v>
      </c>
    </row>
    <row r="19870" spans="1:5" hidden="1">
      <c r="A19870">
        <v>2020</v>
      </c>
      <c r="B19870" t="s">
        <v>90</v>
      </c>
      <c r="C19870" t="s">
        <v>23</v>
      </c>
      <c r="D19870" t="s">
        <v>33</v>
      </c>
      <c r="E19870">
        <v>2627968</v>
      </c>
    </row>
    <row r="19871" spans="1:5" hidden="1">
      <c r="A19871">
        <v>2020</v>
      </c>
      <c r="B19871" t="s">
        <v>90</v>
      </c>
      <c r="C19871" t="s">
        <v>23</v>
      </c>
      <c r="D19871" t="s">
        <v>34</v>
      </c>
      <c r="E19871">
        <v>390247</v>
      </c>
    </row>
    <row r="19872" spans="1:5" hidden="1">
      <c r="A19872">
        <v>2020</v>
      </c>
      <c r="B19872" t="s">
        <v>90</v>
      </c>
      <c r="C19872" t="s">
        <v>23</v>
      </c>
      <c r="D19872" t="s">
        <v>35</v>
      </c>
      <c r="E19872">
        <v>564205</v>
      </c>
    </row>
    <row r="19873" spans="1:5" hidden="1">
      <c r="A19873">
        <v>2020</v>
      </c>
      <c r="B19873" t="s">
        <v>90</v>
      </c>
      <c r="C19873" t="s">
        <v>23</v>
      </c>
      <c r="D19873" t="s">
        <v>36</v>
      </c>
      <c r="E19873">
        <v>1956568</v>
      </c>
    </row>
    <row r="19874" spans="1:5" hidden="1">
      <c r="A19874">
        <v>2020</v>
      </c>
      <c r="B19874" t="s">
        <v>90</v>
      </c>
      <c r="C19874" t="s">
        <v>23</v>
      </c>
      <c r="D19874" t="s">
        <v>37</v>
      </c>
      <c r="E19874">
        <v>1141167</v>
      </c>
    </row>
    <row r="19875" spans="1:5" hidden="1">
      <c r="A19875">
        <v>2020</v>
      </c>
      <c r="B19875" t="s">
        <v>90</v>
      </c>
      <c r="C19875" t="s">
        <v>23</v>
      </c>
      <c r="D19875" t="s">
        <v>38</v>
      </c>
      <c r="E19875">
        <v>815402</v>
      </c>
    </row>
    <row r="19876" spans="1:5" hidden="1">
      <c r="A19876">
        <v>2020</v>
      </c>
      <c r="B19876" t="s">
        <v>90</v>
      </c>
      <c r="C19876" t="s">
        <v>23</v>
      </c>
      <c r="D19876" t="s">
        <v>39</v>
      </c>
      <c r="E19876">
        <v>221768</v>
      </c>
    </row>
    <row r="19877" spans="1:5" hidden="1">
      <c r="A19877">
        <v>2020</v>
      </c>
      <c r="B19877" t="s">
        <v>90</v>
      </c>
      <c r="C19877" t="s">
        <v>23</v>
      </c>
      <c r="D19877" t="s">
        <v>93</v>
      </c>
      <c r="E19877">
        <v>149625</v>
      </c>
    </row>
    <row r="19878" spans="1:5" hidden="1">
      <c r="A19878">
        <v>2020</v>
      </c>
      <c r="B19878" t="s">
        <v>90</v>
      </c>
      <c r="C19878" t="s">
        <v>23</v>
      </c>
      <c r="D19878" t="s">
        <v>94</v>
      </c>
      <c r="E19878">
        <v>72143</v>
      </c>
    </row>
    <row r="19879" spans="1:5" hidden="1">
      <c r="A19879">
        <v>2020</v>
      </c>
      <c r="B19879" t="s">
        <v>90</v>
      </c>
      <c r="C19879" t="s">
        <v>23</v>
      </c>
      <c r="D19879" t="s">
        <v>95</v>
      </c>
      <c r="E19879">
        <v>47782</v>
      </c>
    </row>
    <row r="19880" spans="1:5" hidden="1">
      <c r="A19880">
        <v>2020</v>
      </c>
      <c r="B19880" t="s">
        <v>90</v>
      </c>
      <c r="C19880" t="s">
        <v>23</v>
      </c>
      <c r="D19880" t="s">
        <v>96</v>
      </c>
      <c r="E19880">
        <v>173986</v>
      </c>
    </row>
    <row r="19881" spans="1:5" hidden="1">
      <c r="A19881">
        <v>2020</v>
      </c>
      <c r="B19881" t="s">
        <v>90</v>
      </c>
      <c r="C19881" t="s">
        <v>23</v>
      </c>
      <c r="D19881" t="s">
        <v>40</v>
      </c>
      <c r="E19881">
        <v>0</v>
      </c>
    </row>
    <row r="19882" spans="1:5" hidden="1">
      <c r="A19882">
        <v>2020</v>
      </c>
      <c r="B19882" t="s">
        <v>90</v>
      </c>
      <c r="C19882" t="s">
        <v>23</v>
      </c>
      <c r="D19882" t="s">
        <v>41</v>
      </c>
      <c r="E19882">
        <v>0</v>
      </c>
    </row>
    <row r="19883" spans="1:5" hidden="1">
      <c r="A19883">
        <v>2020</v>
      </c>
      <c r="B19883" t="s">
        <v>90</v>
      </c>
      <c r="C19883" t="s">
        <v>23</v>
      </c>
      <c r="D19883" t="s">
        <v>42</v>
      </c>
      <c r="E19883">
        <v>0</v>
      </c>
    </row>
    <row r="19884" spans="1:5" hidden="1">
      <c r="A19884">
        <v>2020</v>
      </c>
      <c r="B19884" t="s">
        <v>90</v>
      </c>
      <c r="C19884" t="s">
        <v>23</v>
      </c>
      <c r="D19884" t="s">
        <v>43</v>
      </c>
      <c r="E19884">
        <v>0</v>
      </c>
    </row>
    <row r="19885" spans="1:5" hidden="1">
      <c r="A19885">
        <v>2020</v>
      </c>
      <c r="B19885" t="s">
        <v>90</v>
      </c>
      <c r="C19885" t="s">
        <v>23</v>
      </c>
      <c r="D19885" t="s">
        <v>44</v>
      </c>
      <c r="E19885">
        <v>59385</v>
      </c>
    </row>
    <row r="19886" spans="1:5" hidden="1">
      <c r="A19886">
        <v>2020</v>
      </c>
      <c r="B19886" t="s">
        <v>90</v>
      </c>
      <c r="C19886" t="s">
        <v>23</v>
      </c>
      <c r="D19886" t="s">
        <v>45</v>
      </c>
      <c r="E19886">
        <v>225296</v>
      </c>
    </row>
    <row r="19887" spans="1:5" hidden="1">
      <c r="A19887">
        <v>2020</v>
      </c>
      <c r="B19887" t="s">
        <v>90</v>
      </c>
      <c r="C19887" t="s">
        <v>23</v>
      </c>
      <c r="D19887" t="s">
        <v>46</v>
      </c>
      <c r="E19887">
        <v>225296</v>
      </c>
    </row>
    <row r="19888" spans="1:5" hidden="1">
      <c r="A19888">
        <v>2020</v>
      </c>
      <c r="B19888" t="s">
        <v>90</v>
      </c>
      <c r="C19888" t="s">
        <v>23</v>
      </c>
      <c r="D19888" t="s">
        <v>47</v>
      </c>
      <c r="E19888">
        <v>0</v>
      </c>
    </row>
    <row r="19889" spans="1:5" hidden="1">
      <c r="A19889">
        <v>2020</v>
      </c>
      <c r="B19889" t="s">
        <v>90</v>
      </c>
      <c r="C19889" t="s">
        <v>23</v>
      </c>
      <c r="D19889" t="s">
        <v>48</v>
      </c>
      <c r="E19889">
        <v>133224</v>
      </c>
    </row>
    <row r="19890" spans="1:5" hidden="1">
      <c r="A19890">
        <v>2020</v>
      </c>
      <c r="B19890" t="s">
        <v>90</v>
      </c>
      <c r="C19890" t="s">
        <v>23</v>
      </c>
      <c r="D19890" t="s">
        <v>55</v>
      </c>
      <c r="E19890">
        <v>133224</v>
      </c>
    </row>
    <row r="19891" spans="1:5" hidden="1">
      <c r="A19891">
        <v>2020</v>
      </c>
      <c r="B19891" t="s">
        <v>90</v>
      </c>
      <c r="C19891" t="s">
        <v>23</v>
      </c>
      <c r="D19891" t="s">
        <v>59</v>
      </c>
      <c r="E19891">
        <v>423695</v>
      </c>
    </row>
    <row r="19892" spans="1:5" hidden="1">
      <c r="A19892">
        <v>2020</v>
      </c>
      <c r="B19892" t="s">
        <v>90</v>
      </c>
      <c r="C19892" t="s">
        <v>23</v>
      </c>
      <c r="D19892" t="s">
        <v>60</v>
      </c>
      <c r="E19892">
        <v>109974</v>
      </c>
    </row>
    <row r="19893" spans="1:5" hidden="1">
      <c r="A19893">
        <v>2020</v>
      </c>
      <c r="B19893" t="s">
        <v>90</v>
      </c>
      <c r="C19893" t="s">
        <v>23</v>
      </c>
      <c r="D19893" t="s">
        <v>64</v>
      </c>
      <c r="E19893">
        <v>313720</v>
      </c>
    </row>
    <row r="19894" spans="1:5" hidden="1">
      <c r="A19894">
        <v>2020</v>
      </c>
      <c r="B19894" t="s">
        <v>90</v>
      </c>
      <c r="C19894" t="s">
        <v>23</v>
      </c>
      <c r="D19894" t="s">
        <v>66</v>
      </c>
      <c r="E19894">
        <v>0</v>
      </c>
    </row>
    <row r="19895" spans="1:5" hidden="1">
      <c r="A19895">
        <v>2020</v>
      </c>
      <c r="B19895" t="s">
        <v>90</v>
      </c>
      <c r="C19895" t="s">
        <v>23</v>
      </c>
      <c r="D19895" t="s">
        <v>67</v>
      </c>
      <c r="E19895">
        <v>16785</v>
      </c>
    </row>
    <row r="19896" spans="1:5" hidden="1">
      <c r="A19896">
        <v>2020</v>
      </c>
      <c r="B19896" t="s">
        <v>90</v>
      </c>
      <c r="C19896" t="s">
        <v>23</v>
      </c>
      <c r="D19896" t="s">
        <v>68</v>
      </c>
      <c r="E19896">
        <v>14787</v>
      </c>
    </row>
    <row r="19897" spans="1:5" hidden="1">
      <c r="A19897">
        <v>2020</v>
      </c>
      <c r="B19897" t="s">
        <v>90</v>
      </c>
      <c r="C19897" t="s">
        <v>23</v>
      </c>
      <c r="D19897" t="s">
        <v>70</v>
      </c>
      <c r="E19897">
        <v>1998</v>
      </c>
    </row>
    <row r="19898" spans="1:5" hidden="1">
      <c r="A19898">
        <v>2020</v>
      </c>
      <c r="B19898" t="s">
        <v>90</v>
      </c>
      <c r="C19898" t="s">
        <v>23</v>
      </c>
      <c r="D19898" t="s">
        <v>71</v>
      </c>
      <c r="E19898">
        <v>11974</v>
      </c>
    </row>
    <row r="19899" spans="1:5" hidden="1">
      <c r="A19899">
        <v>2020</v>
      </c>
      <c r="B19899" t="s">
        <v>90</v>
      </c>
      <c r="C19899" t="s">
        <v>23</v>
      </c>
      <c r="D19899" t="s">
        <v>72</v>
      </c>
      <c r="E19899">
        <v>22030689</v>
      </c>
    </row>
    <row r="19900" spans="1:5" hidden="1">
      <c r="A19900">
        <v>2020</v>
      </c>
      <c r="B19900" t="s">
        <v>90</v>
      </c>
      <c r="C19900" t="s">
        <v>23</v>
      </c>
      <c r="D19900" t="s">
        <v>76</v>
      </c>
      <c r="E19900">
        <v>3731912</v>
      </c>
    </row>
    <row r="19901" spans="1:5" hidden="1">
      <c r="A19901">
        <v>2020</v>
      </c>
      <c r="B19901" t="s">
        <v>90</v>
      </c>
      <c r="C19901" t="s">
        <v>23</v>
      </c>
      <c r="D19901" t="s">
        <v>77</v>
      </c>
      <c r="E19901">
        <v>3242712</v>
      </c>
    </row>
    <row r="19902" spans="1:5" hidden="1">
      <c r="A19902">
        <v>2020</v>
      </c>
      <c r="B19902" t="s">
        <v>90</v>
      </c>
      <c r="C19902" t="s">
        <v>23</v>
      </c>
      <c r="D19902" t="s">
        <v>78</v>
      </c>
      <c r="E19902">
        <v>3879429</v>
      </c>
    </row>
    <row r="19903" spans="1:5" hidden="1">
      <c r="A19903">
        <v>2020</v>
      </c>
      <c r="B19903" t="s">
        <v>90</v>
      </c>
      <c r="C19903" t="s">
        <v>23</v>
      </c>
      <c r="D19903" t="s">
        <v>79</v>
      </c>
      <c r="E19903">
        <v>-147517</v>
      </c>
    </row>
    <row r="19904" spans="1:5" hidden="1">
      <c r="A19904">
        <v>2020</v>
      </c>
      <c r="B19904" t="s">
        <v>90</v>
      </c>
      <c r="C19904" t="s">
        <v>23</v>
      </c>
      <c r="D19904" t="s">
        <v>80</v>
      </c>
      <c r="E19904">
        <v>0</v>
      </c>
    </row>
    <row r="19905" spans="1:5" hidden="1">
      <c r="A19905">
        <v>2020</v>
      </c>
      <c r="B19905" t="s">
        <v>90</v>
      </c>
      <c r="C19905" t="s">
        <v>81</v>
      </c>
      <c r="D19905" t="s">
        <v>30</v>
      </c>
      <c r="E19905">
        <v>382331</v>
      </c>
    </row>
    <row r="19906" spans="1:5" hidden="1">
      <c r="A19906">
        <v>2020</v>
      </c>
      <c r="B19906" t="s">
        <v>90</v>
      </c>
      <c r="C19906" t="s">
        <v>81</v>
      </c>
      <c r="D19906" t="s">
        <v>32</v>
      </c>
      <c r="E19906">
        <v>382331</v>
      </c>
    </row>
    <row r="19907" spans="1:5" hidden="1">
      <c r="A19907">
        <v>2020</v>
      </c>
      <c r="B19907" t="s">
        <v>90</v>
      </c>
      <c r="C19907" t="s">
        <v>81</v>
      </c>
      <c r="D19907" t="s">
        <v>33</v>
      </c>
      <c r="E19907">
        <v>629993</v>
      </c>
    </row>
    <row r="19908" spans="1:5" hidden="1">
      <c r="A19908">
        <v>2020</v>
      </c>
      <c r="B19908" t="s">
        <v>90</v>
      </c>
      <c r="C19908" t="s">
        <v>81</v>
      </c>
      <c r="D19908" t="s">
        <v>34</v>
      </c>
      <c r="E19908">
        <v>263425</v>
      </c>
    </row>
    <row r="19909" spans="1:5" hidden="1">
      <c r="A19909">
        <v>2020</v>
      </c>
      <c r="B19909" t="s">
        <v>90</v>
      </c>
      <c r="C19909" t="s">
        <v>81</v>
      </c>
      <c r="D19909" t="s">
        <v>35</v>
      </c>
      <c r="E19909">
        <v>216883</v>
      </c>
    </row>
    <row r="19910" spans="1:5" hidden="1">
      <c r="A19910">
        <v>2020</v>
      </c>
      <c r="B19910" t="s">
        <v>90</v>
      </c>
      <c r="C19910" t="s">
        <v>81</v>
      </c>
      <c r="D19910" t="s">
        <v>36</v>
      </c>
      <c r="E19910">
        <v>293113</v>
      </c>
    </row>
    <row r="19911" spans="1:5" hidden="1">
      <c r="A19911">
        <v>2020</v>
      </c>
      <c r="B19911" t="s">
        <v>90</v>
      </c>
      <c r="C19911" t="s">
        <v>81</v>
      </c>
      <c r="D19911" t="s">
        <v>37</v>
      </c>
      <c r="E19911">
        <v>293113</v>
      </c>
    </row>
    <row r="19912" spans="1:5" hidden="1">
      <c r="A19912">
        <v>2020</v>
      </c>
      <c r="B19912" t="s">
        <v>90</v>
      </c>
      <c r="C19912" t="s">
        <v>81</v>
      </c>
      <c r="D19912" t="s">
        <v>38</v>
      </c>
      <c r="E19912">
        <v>0</v>
      </c>
    </row>
    <row r="19913" spans="1:5" hidden="1">
      <c r="A19913">
        <v>2020</v>
      </c>
      <c r="B19913" t="s">
        <v>90</v>
      </c>
      <c r="C19913" t="s">
        <v>81</v>
      </c>
      <c r="D19913" t="s">
        <v>39</v>
      </c>
      <c r="E19913">
        <v>29562</v>
      </c>
    </row>
    <row r="19914" spans="1:5" hidden="1">
      <c r="A19914">
        <v>2020</v>
      </c>
      <c r="B19914" t="s">
        <v>90</v>
      </c>
      <c r="C19914" t="s">
        <v>81</v>
      </c>
      <c r="D19914" t="s">
        <v>93</v>
      </c>
      <c r="E19914">
        <v>15169</v>
      </c>
    </row>
    <row r="19915" spans="1:5" hidden="1">
      <c r="A19915">
        <v>2020</v>
      </c>
      <c r="B19915" t="s">
        <v>90</v>
      </c>
      <c r="C19915" t="s">
        <v>81</v>
      </c>
      <c r="D19915" t="s">
        <v>94</v>
      </c>
      <c r="E19915">
        <v>14393</v>
      </c>
    </row>
    <row r="19916" spans="1:5" hidden="1">
      <c r="A19916">
        <v>2020</v>
      </c>
      <c r="B19916" t="s">
        <v>90</v>
      </c>
      <c r="C19916" t="s">
        <v>81</v>
      </c>
      <c r="D19916" t="s">
        <v>95</v>
      </c>
      <c r="E19916">
        <v>13544</v>
      </c>
    </row>
    <row r="19917" spans="1:5" hidden="1">
      <c r="A19917">
        <v>2020</v>
      </c>
      <c r="B19917" t="s">
        <v>90</v>
      </c>
      <c r="C19917" t="s">
        <v>81</v>
      </c>
      <c r="D19917" t="s">
        <v>96</v>
      </c>
      <c r="E19917">
        <v>16018</v>
      </c>
    </row>
    <row r="19918" spans="1:5" hidden="1">
      <c r="A19918">
        <v>2020</v>
      </c>
      <c r="B19918" t="s">
        <v>90</v>
      </c>
      <c r="C19918" t="s">
        <v>81</v>
      </c>
      <c r="D19918" t="s">
        <v>40</v>
      </c>
      <c r="E19918">
        <v>43893</v>
      </c>
    </row>
    <row r="19919" spans="1:5" hidden="1">
      <c r="A19919">
        <v>2020</v>
      </c>
      <c r="B19919" t="s">
        <v>90</v>
      </c>
      <c r="C19919" t="s">
        <v>81</v>
      </c>
      <c r="D19919" t="s">
        <v>41</v>
      </c>
      <c r="E19919">
        <v>6090</v>
      </c>
    </row>
    <row r="19920" spans="1:5" hidden="1">
      <c r="A19920">
        <v>2020</v>
      </c>
      <c r="B19920" t="s">
        <v>90</v>
      </c>
      <c r="C19920" t="s">
        <v>81</v>
      </c>
      <c r="D19920" t="s">
        <v>42</v>
      </c>
      <c r="E19920">
        <v>0</v>
      </c>
    </row>
    <row r="19921" spans="1:5" hidden="1">
      <c r="A19921">
        <v>2020</v>
      </c>
      <c r="B19921" t="s">
        <v>90</v>
      </c>
      <c r="C19921" t="s">
        <v>81</v>
      </c>
      <c r="D19921" t="s">
        <v>43</v>
      </c>
      <c r="E19921">
        <v>37803</v>
      </c>
    </row>
    <row r="19922" spans="1:5" hidden="1">
      <c r="A19922">
        <v>2020</v>
      </c>
      <c r="B19922" t="s">
        <v>90</v>
      </c>
      <c r="C19922" t="s">
        <v>81</v>
      </c>
      <c r="D19922" t="s">
        <v>44</v>
      </c>
      <c r="E19922">
        <v>0</v>
      </c>
    </row>
    <row r="19923" spans="1:5" hidden="1">
      <c r="A19923">
        <v>2020</v>
      </c>
      <c r="B19923" t="s">
        <v>90</v>
      </c>
      <c r="C19923" t="s">
        <v>81</v>
      </c>
      <c r="D19923" t="s">
        <v>48</v>
      </c>
      <c r="E19923">
        <v>98796</v>
      </c>
    </row>
    <row r="19924" spans="1:5" hidden="1">
      <c r="A19924">
        <v>2020</v>
      </c>
      <c r="B19924" t="s">
        <v>90</v>
      </c>
      <c r="C19924" t="s">
        <v>81</v>
      </c>
      <c r="D19924" t="s">
        <v>49</v>
      </c>
      <c r="E19924">
        <v>98796</v>
      </c>
    </row>
    <row r="19925" spans="1:5" hidden="1">
      <c r="A19925">
        <v>2020</v>
      </c>
      <c r="B19925" t="s">
        <v>90</v>
      </c>
      <c r="C19925" t="s">
        <v>81</v>
      </c>
      <c r="D19925" t="s">
        <v>50</v>
      </c>
      <c r="E19925">
        <v>0</v>
      </c>
    </row>
    <row r="19926" spans="1:5" hidden="1">
      <c r="A19926">
        <v>2020</v>
      </c>
      <c r="B19926" t="s">
        <v>90</v>
      </c>
      <c r="C19926" t="s">
        <v>81</v>
      </c>
      <c r="D19926" t="s">
        <v>51</v>
      </c>
      <c r="E19926">
        <v>98796</v>
      </c>
    </row>
    <row r="19927" spans="1:5" hidden="1">
      <c r="A19927">
        <v>2020</v>
      </c>
      <c r="B19927" t="s">
        <v>90</v>
      </c>
      <c r="C19927" t="s">
        <v>81</v>
      </c>
      <c r="D19927" t="s">
        <v>52</v>
      </c>
      <c r="E19927">
        <v>0</v>
      </c>
    </row>
    <row r="19928" spans="1:5" hidden="1">
      <c r="A19928">
        <v>2020</v>
      </c>
      <c r="B19928" t="s">
        <v>90</v>
      </c>
      <c r="C19928" t="s">
        <v>81</v>
      </c>
      <c r="D19928" t="s">
        <v>53</v>
      </c>
      <c r="E19928">
        <v>0</v>
      </c>
    </row>
    <row r="19929" spans="1:5" hidden="1">
      <c r="A19929">
        <v>2020</v>
      </c>
      <c r="B19929" t="s">
        <v>90</v>
      </c>
      <c r="C19929" t="s">
        <v>81</v>
      </c>
      <c r="D19929" t="s">
        <v>54</v>
      </c>
      <c r="E19929">
        <v>0</v>
      </c>
    </row>
    <row r="19930" spans="1:5" hidden="1">
      <c r="A19930">
        <v>2020</v>
      </c>
      <c r="B19930" t="s">
        <v>90</v>
      </c>
      <c r="C19930" t="s">
        <v>81</v>
      </c>
      <c r="D19930" t="s">
        <v>59</v>
      </c>
      <c r="E19930">
        <v>271066</v>
      </c>
    </row>
    <row r="19931" spans="1:5" hidden="1">
      <c r="A19931">
        <v>2020</v>
      </c>
      <c r="B19931" t="s">
        <v>90</v>
      </c>
      <c r="C19931" t="s">
        <v>81</v>
      </c>
      <c r="D19931" t="s">
        <v>61</v>
      </c>
      <c r="E19931">
        <v>152595</v>
      </c>
    </row>
    <row r="19932" spans="1:5" hidden="1">
      <c r="A19932">
        <v>2020</v>
      </c>
      <c r="B19932" t="s">
        <v>90</v>
      </c>
      <c r="C19932" t="s">
        <v>81</v>
      </c>
      <c r="D19932" t="s">
        <v>64</v>
      </c>
      <c r="E19932">
        <v>118471</v>
      </c>
    </row>
    <row r="19933" spans="1:5" hidden="1">
      <c r="A19933">
        <v>2020</v>
      </c>
      <c r="B19933" t="s">
        <v>90</v>
      </c>
      <c r="C19933" t="s">
        <v>81</v>
      </c>
      <c r="D19933" t="s">
        <v>67</v>
      </c>
      <c r="E19933">
        <v>498389</v>
      </c>
    </row>
    <row r="19934" spans="1:5" hidden="1">
      <c r="A19934">
        <v>2020</v>
      </c>
      <c r="B19934" t="s">
        <v>90</v>
      </c>
      <c r="C19934" t="s">
        <v>81</v>
      </c>
      <c r="D19934" t="s">
        <v>69</v>
      </c>
      <c r="E19934">
        <v>138706</v>
      </c>
    </row>
    <row r="19935" spans="1:5" hidden="1">
      <c r="A19935">
        <v>2020</v>
      </c>
      <c r="B19935" t="s">
        <v>90</v>
      </c>
      <c r="C19935" t="s">
        <v>81</v>
      </c>
      <c r="D19935" t="s">
        <v>70</v>
      </c>
      <c r="E19935">
        <v>359683</v>
      </c>
    </row>
    <row r="19936" spans="1:5" hidden="1">
      <c r="A19936">
        <v>2020</v>
      </c>
      <c r="B19936" t="s">
        <v>90</v>
      </c>
      <c r="C19936" t="s">
        <v>81</v>
      </c>
      <c r="D19936" t="s">
        <v>86</v>
      </c>
      <c r="E19936">
        <v>39135955</v>
      </c>
    </row>
    <row r="19937" spans="1:6" hidden="1">
      <c r="A19937">
        <v>2020</v>
      </c>
      <c r="B19937" t="s">
        <v>90</v>
      </c>
      <c r="C19937" t="s">
        <v>81</v>
      </c>
      <c r="D19937" t="s">
        <v>87</v>
      </c>
      <c r="E19937">
        <v>38822026</v>
      </c>
    </row>
    <row r="19938" spans="1:6" hidden="1">
      <c r="A19938">
        <v>2020</v>
      </c>
      <c r="B19938" t="s">
        <v>90</v>
      </c>
      <c r="C19938" t="s">
        <v>81</v>
      </c>
      <c r="D19938" t="s">
        <v>88</v>
      </c>
      <c r="E19938">
        <v>313928</v>
      </c>
    </row>
    <row r="19939" spans="1:6" hidden="1">
      <c r="A19939">
        <v>2020</v>
      </c>
      <c r="B19939" t="s">
        <v>90</v>
      </c>
      <c r="C19939" t="s">
        <v>81</v>
      </c>
      <c r="D19939" t="s">
        <v>77</v>
      </c>
      <c r="E19939">
        <v>3242712</v>
      </c>
    </row>
    <row r="19940" spans="1:6" hidden="1">
      <c r="A19940">
        <v>2020</v>
      </c>
      <c r="B19940" t="s">
        <v>97</v>
      </c>
      <c r="C19940" t="s">
        <v>7</v>
      </c>
      <c r="D19940" t="s">
        <v>263</v>
      </c>
      <c r="E19940">
        <v>-386216</v>
      </c>
    </row>
    <row r="19941" spans="1:6" hidden="1">
      <c r="A19941">
        <v>2020</v>
      </c>
      <c r="B19941" t="s">
        <v>97</v>
      </c>
      <c r="C19941" t="s">
        <v>7</v>
      </c>
      <c r="D19941" t="s">
        <v>8</v>
      </c>
      <c r="E19941">
        <v>0</v>
      </c>
      <c r="F19941">
        <v>20</v>
      </c>
    </row>
    <row r="19942" spans="1:6" hidden="1">
      <c r="A19942">
        <v>2020</v>
      </c>
      <c r="B19942" t="s">
        <v>97</v>
      </c>
      <c r="C19942" t="s">
        <v>7</v>
      </c>
      <c r="D19942" t="s">
        <v>9</v>
      </c>
      <c r="E19942">
        <v>0</v>
      </c>
      <c r="F19942">
        <v>20</v>
      </c>
    </row>
    <row r="19943" spans="1:6" hidden="1">
      <c r="A19943">
        <v>2020</v>
      </c>
      <c r="B19943" t="s">
        <v>97</v>
      </c>
      <c r="C19943" t="s">
        <v>10</v>
      </c>
      <c r="D19943" t="s">
        <v>11</v>
      </c>
      <c r="E19943">
        <v>52387</v>
      </c>
    </row>
    <row r="19944" spans="1:6" hidden="1">
      <c r="A19944">
        <v>2020</v>
      </c>
      <c r="B19944" t="s">
        <v>97</v>
      </c>
      <c r="C19944" t="s">
        <v>10</v>
      </c>
      <c r="D19944" t="s">
        <v>91</v>
      </c>
      <c r="E19944">
        <v>821103</v>
      </c>
    </row>
    <row r="19945" spans="1:6" hidden="1">
      <c r="A19945">
        <v>2020</v>
      </c>
      <c r="B19945" t="s">
        <v>97</v>
      </c>
      <c r="C19945" t="s">
        <v>10</v>
      </c>
      <c r="D19945" t="s">
        <v>92</v>
      </c>
      <c r="E19945">
        <v>735043</v>
      </c>
    </row>
    <row r="19946" spans="1:6" hidden="1">
      <c r="A19946">
        <v>2020</v>
      </c>
      <c r="B19946" t="s">
        <v>97</v>
      </c>
      <c r="C19946" t="s">
        <v>10</v>
      </c>
      <c r="D19946" t="s">
        <v>14</v>
      </c>
      <c r="E19946">
        <v>265625</v>
      </c>
    </row>
    <row r="19947" spans="1:6" hidden="1">
      <c r="A19947">
        <v>2020</v>
      </c>
      <c r="B19947" t="s">
        <v>97</v>
      </c>
      <c r="C19947" t="s">
        <v>10</v>
      </c>
      <c r="D19947" t="s">
        <v>17</v>
      </c>
      <c r="E19947">
        <v>662119</v>
      </c>
    </row>
    <row r="19948" spans="1:6" hidden="1">
      <c r="A19948">
        <v>2020</v>
      </c>
      <c r="B19948" t="s">
        <v>97</v>
      </c>
      <c r="C19948" t="s">
        <v>10</v>
      </c>
      <c r="D19948" t="s">
        <v>18</v>
      </c>
      <c r="E19948">
        <v>376474</v>
      </c>
    </row>
    <row r="19949" spans="1:6" hidden="1">
      <c r="A19949">
        <v>2020</v>
      </c>
      <c r="B19949" t="s">
        <v>97</v>
      </c>
      <c r="C19949" t="s">
        <v>10</v>
      </c>
      <c r="D19949" t="s">
        <v>19</v>
      </c>
      <c r="E19949">
        <v>722744</v>
      </c>
    </row>
    <row r="19950" spans="1:6" hidden="1">
      <c r="A19950">
        <v>2020</v>
      </c>
      <c r="B19950" t="s">
        <v>97</v>
      </c>
      <c r="C19950" t="s">
        <v>10</v>
      </c>
      <c r="D19950" t="s">
        <v>21</v>
      </c>
      <c r="E19950">
        <v>139158</v>
      </c>
    </row>
    <row r="19951" spans="1:6" hidden="1">
      <c r="A19951">
        <v>2020</v>
      </c>
      <c r="B19951" t="s">
        <v>97</v>
      </c>
      <c r="C19951" t="s">
        <v>10</v>
      </c>
      <c r="D19951" t="s">
        <v>22</v>
      </c>
      <c r="E19951">
        <v>92784</v>
      </c>
    </row>
    <row r="19952" spans="1:6" hidden="1">
      <c r="A19952">
        <v>2020</v>
      </c>
      <c r="B19952" t="s">
        <v>97</v>
      </c>
      <c r="C19952" t="s">
        <v>23</v>
      </c>
      <c r="D19952" t="s">
        <v>24</v>
      </c>
      <c r="E19952">
        <v>524084</v>
      </c>
    </row>
    <row r="19953" spans="1:5" hidden="1">
      <c r="A19953">
        <v>2020</v>
      </c>
      <c r="B19953" t="s">
        <v>97</v>
      </c>
      <c r="C19953" t="s">
        <v>23</v>
      </c>
      <c r="D19953" t="s">
        <v>25</v>
      </c>
      <c r="E19953">
        <v>419109</v>
      </c>
    </row>
    <row r="19954" spans="1:5" hidden="1">
      <c r="A19954">
        <v>2020</v>
      </c>
      <c r="B19954" t="s">
        <v>97</v>
      </c>
      <c r="C19954" t="s">
        <v>23</v>
      </c>
      <c r="D19954" t="s">
        <v>26</v>
      </c>
      <c r="E19954">
        <v>104975</v>
      </c>
    </row>
    <row r="19955" spans="1:5" hidden="1">
      <c r="A19955">
        <v>2020</v>
      </c>
      <c r="B19955" t="s">
        <v>97</v>
      </c>
      <c r="C19955" t="s">
        <v>23</v>
      </c>
      <c r="D19955" t="s">
        <v>27</v>
      </c>
      <c r="E19955">
        <v>31442</v>
      </c>
    </row>
    <row r="19956" spans="1:5" hidden="1">
      <c r="A19956">
        <v>2020</v>
      </c>
      <c r="B19956" t="s">
        <v>97</v>
      </c>
      <c r="C19956" t="s">
        <v>23</v>
      </c>
      <c r="D19956" t="s">
        <v>29</v>
      </c>
      <c r="E19956">
        <v>31442</v>
      </c>
    </row>
    <row r="19957" spans="1:5" hidden="1">
      <c r="A19957">
        <v>2020</v>
      </c>
      <c r="B19957" t="s">
        <v>97</v>
      </c>
      <c r="C19957" t="s">
        <v>23</v>
      </c>
      <c r="D19957" t="s">
        <v>33</v>
      </c>
      <c r="E19957">
        <v>688263</v>
      </c>
    </row>
    <row r="19958" spans="1:5" hidden="1">
      <c r="A19958">
        <v>2020</v>
      </c>
      <c r="B19958" t="s">
        <v>97</v>
      </c>
      <c r="C19958" t="s">
        <v>23</v>
      </c>
      <c r="D19958" t="s">
        <v>34</v>
      </c>
      <c r="E19958">
        <v>268223</v>
      </c>
    </row>
    <row r="19959" spans="1:5" hidden="1">
      <c r="A19959">
        <v>2020</v>
      </c>
      <c r="B19959" t="s">
        <v>97</v>
      </c>
      <c r="C19959" t="s">
        <v>23</v>
      </c>
      <c r="D19959" t="s">
        <v>35</v>
      </c>
      <c r="E19959">
        <v>164847</v>
      </c>
    </row>
    <row r="19960" spans="1:5" hidden="1">
      <c r="A19960">
        <v>2020</v>
      </c>
      <c r="B19960" t="s">
        <v>97</v>
      </c>
      <c r="C19960" t="s">
        <v>23</v>
      </c>
      <c r="D19960" t="s">
        <v>36</v>
      </c>
      <c r="E19960">
        <v>122076</v>
      </c>
    </row>
    <row r="19961" spans="1:5" hidden="1">
      <c r="A19961">
        <v>2020</v>
      </c>
      <c r="B19961" t="s">
        <v>97</v>
      </c>
      <c r="C19961" t="s">
        <v>23</v>
      </c>
      <c r="D19961" t="s">
        <v>37</v>
      </c>
      <c r="E19961">
        <v>122076</v>
      </c>
    </row>
    <row r="19962" spans="1:5" hidden="1">
      <c r="A19962">
        <v>2020</v>
      </c>
      <c r="B19962" t="s">
        <v>97</v>
      </c>
      <c r="C19962" t="s">
        <v>23</v>
      </c>
      <c r="D19962" t="s">
        <v>38</v>
      </c>
      <c r="E19962">
        <v>0</v>
      </c>
    </row>
    <row r="19963" spans="1:5" hidden="1">
      <c r="A19963">
        <v>2020</v>
      </c>
      <c r="B19963" t="s">
        <v>97</v>
      </c>
      <c r="C19963" t="s">
        <v>23</v>
      </c>
      <c r="D19963" t="s">
        <v>39</v>
      </c>
      <c r="E19963">
        <v>163569</v>
      </c>
    </row>
    <row r="19964" spans="1:5" hidden="1">
      <c r="A19964">
        <v>2020</v>
      </c>
      <c r="B19964" t="s">
        <v>97</v>
      </c>
      <c r="C19964" t="s">
        <v>23</v>
      </c>
      <c r="D19964" t="s">
        <v>93</v>
      </c>
      <c r="E19964">
        <v>170921</v>
      </c>
    </row>
    <row r="19965" spans="1:5" hidden="1">
      <c r="A19965">
        <v>2020</v>
      </c>
      <c r="B19965" t="s">
        <v>97</v>
      </c>
      <c r="C19965" t="s">
        <v>23</v>
      </c>
      <c r="D19965" t="s">
        <v>94</v>
      </c>
      <c r="E19965">
        <v>-7352</v>
      </c>
    </row>
    <row r="19966" spans="1:5" hidden="1">
      <c r="A19966">
        <v>2020</v>
      </c>
      <c r="B19966" t="s">
        <v>97</v>
      </c>
      <c r="C19966" t="s">
        <v>23</v>
      </c>
      <c r="D19966" t="s">
        <v>95</v>
      </c>
      <c r="E19966">
        <v>33977</v>
      </c>
    </row>
    <row r="19967" spans="1:5" hidden="1">
      <c r="A19967">
        <v>2020</v>
      </c>
      <c r="B19967" t="s">
        <v>97</v>
      </c>
      <c r="C19967" t="s">
        <v>23</v>
      </c>
      <c r="D19967" t="s">
        <v>96</v>
      </c>
      <c r="E19967">
        <v>129592</v>
      </c>
    </row>
    <row r="19968" spans="1:5" hidden="1">
      <c r="A19968">
        <v>2020</v>
      </c>
      <c r="B19968" t="s">
        <v>97</v>
      </c>
      <c r="C19968" t="s">
        <v>23</v>
      </c>
      <c r="D19968" t="s">
        <v>40</v>
      </c>
      <c r="E19968">
        <v>134395</v>
      </c>
    </row>
    <row r="19969" spans="1:5" hidden="1">
      <c r="A19969">
        <v>2020</v>
      </c>
      <c r="B19969" t="s">
        <v>97</v>
      </c>
      <c r="C19969" t="s">
        <v>23</v>
      </c>
      <c r="D19969" t="s">
        <v>41</v>
      </c>
      <c r="E19969">
        <v>9692</v>
      </c>
    </row>
    <row r="19970" spans="1:5" hidden="1">
      <c r="A19970">
        <v>2020</v>
      </c>
      <c r="B19970" t="s">
        <v>97</v>
      </c>
      <c r="C19970" t="s">
        <v>23</v>
      </c>
      <c r="D19970" t="s">
        <v>42</v>
      </c>
      <c r="E19970">
        <v>48629</v>
      </c>
    </row>
    <row r="19971" spans="1:5" hidden="1">
      <c r="A19971">
        <v>2020</v>
      </c>
      <c r="B19971" t="s">
        <v>97</v>
      </c>
      <c r="C19971" t="s">
        <v>23</v>
      </c>
      <c r="D19971" t="s">
        <v>43</v>
      </c>
      <c r="E19971">
        <v>76073</v>
      </c>
    </row>
    <row r="19972" spans="1:5" hidden="1">
      <c r="A19972">
        <v>2020</v>
      </c>
      <c r="B19972" t="s">
        <v>97</v>
      </c>
      <c r="C19972" t="s">
        <v>23</v>
      </c>
      <c r="D19972" t="s">
        <v>44</v>
      </c>
      <c r="E19972">
        <v>0</v>
      </c>
    </row>
    <row r="19973" spans="1:5" hidden="1">
      <c r="A19973">
        <v>2020</v>
      </c>
      <c r="B19973" t="s">
        <v>97</v>
      </c>
      <c r="C19973" t="s">
        <v>23</v>
      </c>
      <c r="D19973" t="s">
        <v>45</v>
      </c>
      <c r="E19973">
        <v>20599</v>
      </c>
    </row>
    <row r="19974" spans="1:5" hidden="1">
      <c r="A19974">
        <v>2020</v>
      </c>
      <c r="B19974" t="s">
        <v>97</v>
      </c>
      <c r="C19974" t="s">
        <v>23</v>
      </c>
      <c r="D19974" t="s">
        <v>46</v>
      </c>
      <c r="E19974">
        <v>20418</v>
      </c>
    </row>
    <row r="19975" spans="1:5" hidden="1">
      <c r="A19975">
        <v>2020</v>
      </c>
      <c r="B19975" t="s">
        <v>97</v>
      </c>
      <c r="C19975" t="s">
        <v>23</v>
      </c>
      <c r="D19975" t="s">
        <v>47</v>
      </c>
      <c r="E19975">
        <v>181</v>
      </c>
    </row>
    <row r="19976" spans="1:5" hidden="1">
      <c r="A19976">
        <v>2020</v>
      </c>
      <c r="B19976" t="s">
        <v>97</v>
      </c>
      <c r="C19976" t="s">
        <v>23</v>
      </c>
      <c r="D19976" t="s">
        <v>48</v>
      </c>
      <c r="E19976">
        <v>28670</v>
      </c>
    </row>
    <row r="19977" spans="1:5" hidden="1">
      <c r="A19977">
        <v>2020</v>
      </c>
      <c r="B19977" t="s">
        <v>97</v>
      </c>
      <c r="C19977" t="s">
        <v>23</v>
      </c>
      <c r="D19977" t="s">
        <v>55</v>
      </c>
      <c r="E19977">
        <v>28670</v>
      </c>
    </row>
    <row r="19978" spans="1:5" hidden="1">
      <c r="A19978">
        <v>2020</v>
      </c>
      <c r="B19978" t="s">
        <v>97</v>
      </c>
      <c r="C19978" t="s">
        <v>23</v>
      </c>
      <c r="D19978" t="s">
        <v>59</v>
      </c>
      <c r="E19978">
        <v>484912</v>
      </c>
    </row>
    <row r="19979" spans="1:5" hidden="1">
      <c r="A19979">
        <v>2020</v>
      </c>
      <c r="B19979" t="s">
        <v>97</v>
      </c>
      <c r="C19979" t="s">
        <v>23</v>
      </c>
      <c r="D19979" t="s">
        <v>60</v>
      </c>
      <c r="E19979">
        <v>61466</v>
      </c>
    </row>
    <row r="19980" spans="1:5" hidden="1">
      <c r="A19980">
        <v>2020</v>
      </c>
      <c r="B19980" t="s">
        <v>97</v>
      </c>
      <c r="C19980" t="s">
        <v>23</v>
      </c>
      <c r="D19980" t="s">
        <v>61</v>
      </c>
      <c r="E19980">
        <v>228387</v>
      </c>
    </row>
    <row r="19981" spans="1:5" hidden="1">
      <c r="A19981">
        <v>2020</v>
      </c>
      <c r="B19981" t="s">
        <v>97</v>
      </c>
      <c r="C19981" t="s">
        <v>23</v>
      </c>
      <c r="D19981" t="s">
        <v>64</v>
      </c>
      <c r="E19981">
        <v>195059</v>
      </c>
    </row>
    <row r="19982" spans="1:5" hidden="1">
      <c r="A19982">
        <v>2020</v>
      </c>
      <c r="B19982" t="s">
        <v>97</v>
      </c>
      <c r="C19982" t="s">
        <v>23</v>
      </c>
      <c r="D19982" t="s">
        <v>66</v>
      </c>
      <c r="E19982">
        <v>583586</v>
      </c>
    </row>
    <row r="19983" spans="1:5" hidden="1">
      <c r="A19983">
        <v>2020</v>
      </c>
      <c r="B19983" t="s">
        <v>97</v>
      </c>
      <c r="C19983" t="s">
        <v>23</v>
      </c>
      <c r="D19983" t="s">
        <v>67</v>
      </c>
      <c r="E19983">
        <v>1067</v>
      </c>
    </row>
    <row r="19984" spans="1:5" hidden="1">
      <c r="A19984">
        <v>2020</v>
      </c>
      <c r="B19984" t="s">
        <v>97</v>
      </c>
      <c r="C19984" t="s">
        <v>23</v>
      </c>
      <c r="D19984" t="s">
        <v>68</v>
      </c>
      <c r="E19984">
        <v>0</v>
      </c>
    </row>
    <row r="19985" spans="1:5" hidden="1">
      <c r="A19985">
        <v>2020</v>
      </c>
      <c r="B19985" t="s">
        <v>97</v>
      </c>
      <c r="C19985" t="s">
        <v>23</v>
      </c>
      <c r="D19985" t="s">
        <v>70</v>
      </c>
      <c r="E19985">
        <v>1067</v>
      </c>
    </row>
    <row r="19986" spans="1:5" hidden="1">
      <c r="A19986">
        <v>2020</v>
      </c>
      <c r="B19986" t="s">
        <v>97</v>
      </c>
      <c r="C19986" t="s">
        <v>23</v>
      </c>
      <c r="D19986" t="s">
        <v>71</v>
      </c>
      <c r="E19986">
        <v>3789</v>
      </c>
    </row>
    <row r="19987" spans="1:5" hidden="1">
      <c r="A19987">
        <v>2020</v>
      </c>
      <c r="B19987" t="s">
        <v>97</v>
      </c>
      <c r="C19987" t="s">
        <v>23</v>
      </c>
      <c r="D19987" t="s">
        <v>72</v>
      </c>
      <c r="E19987">
        <v>732027</v>
      </c>
    </row>
    <row r="19988" spans="1:5" hidden="1">
      <c r="A19988">
        <v>2020</v>
      </c>
      <c r="B19988" t="s">
        <v>97</v>
      </c>
      <c r="C19988" t="s">
        <v>23</v>
      </c>
      <c r="D19988" t="s">
        <v>76</v>
      </c>
      <c r="E19988">
        <v>41874</v>
      </c>
    </row>
    <row r="19989" spans="1:5" hidden="1">
      <c r="A19989">
        <v>2020</v>
      </c>
      <c r="B19989" t="s">
        <v>97</v>
      </c>
      <c r="C19989" t="s">
        <v>23</v>
      </c>
      <c r="D19989" t="s">
        <v>77</v>
      </c>
      <c r="E19989">
        <v>86060</v>
      </c>
    </row>
    <row r="19990" spans="1:5" hidden="1">
      <c r="A19990">
        <v>2020</v>
      </c>
      <c r="B19990" t="s">
        <v>97</v>
      </c>
      <c r="C19990" t="s">
        <v>23</v>
      </c>
      <c r="D19990" t="s">
        <v>78</v>
      </c>
      <c r="E19990">
        <v>50765</v>
      </c>
    </row>
    <row r="19991" spans="1:5" hidden="1">
      <c r="A19991">
        <v>2020</v>
      </c>
      <c r="B19991" t="s">
        <v>97</v>
      </c>
      <c r="C19991" t="s">
        <v>23</v>
      </c>
      <c r="D19991" t="s">
        <v>79</v>
      </c>
      <c r="E19991">
        <v>-11961</v>
      </c>
    </row>
    <row r="19992" spans="1:5" hidden="1">
      <c r="A19992">
        <v>2020</v>
      </c>
      <c r="B19992" t="s">
        <v>97</v>
      </c>
      <c r="C19992" t="s">
        <v>23</v>
      </c>
      <c r="D19992" t="s">
        <v>80</v>
      </c>
      <c r="E19992">
        <v>3070</v>
      </c>
    </row>
    <row r="19993" spans="1:5" hidden="1">
      <c r="A19993">
        <v>2020</v>
      </c>
      <c r="B19993" t="s">
        <v>97</v>
      </c>
      <c r="C19993" t="s">
        <v>81</v>
      </c>
      <c r="D19993" t="s">
        <v>30</v>
      </c>
      <c r="E19993">
        <v>48</v>
      </c>
    </row>
    <row r="19994" spans="1:5" hidden="1">
      <c r="A19994">
        <v>2020</v>
      </c>
      <c r="B19994" t="s">
        <v>97</v>
      </c>
      <c r="C19994" t="s">
        <v>81</v>
      </c>
      <c r="D19994" t="s">
        <v>32</v>
      </c>
      <c r="E19994">
        <v>48</v>
      </c>
    </row>
    <row r="19995" spans="1:5" hidden="1">
      <c r="A19995">
        <v>2020</v>
      </c>
      <c r="B19995" t="s">
        <v>97</v>
      </c>
      <c r="C19995" t="s">
        <v>81</v>
      </c>
      <c r="D19995" t="s">
        <v>33</v>
      </c>
      <c r="E19995">
        <v>799112</v>
      </c>
    </row>
    <row r="19996" spans="1:5" hidden="1">
      <c r="A19996">
        <v>2020</v>
      </c>
      <c r="B19996" t="s">
        <v>97</v>
      </c>
      <c r="C19996" t="s">
        <v>81</v>
      </c>
      <c r="D19996" t="s">
        <v>34</v>
      </c>
      <c r="E19996">
        <v>652492</v>
      </c>
    </row>
    <row r="19997" spans="1:5" hidden="1">
      <c r="A19997">
        <v>2020</v>
      </c>
      <c r="B19997" t="s">
        <v>97</v>
      </c>
      <c r="C19997" t="s">
        <v>81</v>
      </c>
      <c r="D19997" t="s">
        <v>35</v>
      </c>
      <c r="E19997">
        <v>1071916</v>
      </c>
    </row>
    <row r="19998" spans="1:5" hidden="1">
      <c r="A19998">
        <v>2020</v>
      </c>
      <c r="B19998" t="s">
        <v>97</v>
      </c>
      <c r="C19998" t="s">
        <v>81</v>
      </c>
      <c r="D19998" t="s">
        <v>36</v>
      </c>
      <c r="E19998">
        <v>55934</v>
      </c>
    </row>
    <row r="19999" spans="1:5" hidden="1">
      <c r="A19999">
        <v>2020</v>
      </c>
      <c r="B19999" t="s">
        <v>97</v>
      </c>
      <c r="C19999" t="s">
        <v>81</v>
      </c>
      <c r="D19999" t="s">
        <v>37</v>
      </c>
      <c r="E19999">
        <v>55934</v>
      </c>
    </row>
    <row r="20000" spans="1:5" hidden="1">
      <c r="A20000">
        <v>2020</v>
      </c>
      <c r="B20000" t="s">
        <v>97</v>
      </c>
      <c r="C20000" t="s">
        <v>81</v>
      </c>
      <c r="D20000" t="s">
        <v>38</v>
      </c>
      <c r="E20000">
        <v>0</v>
      </c>
    </row>
    <row r="20001" spans="1:5" hidden="1">
      <c r="A20001">
        <v>2020</v>
      </c>
      <c r="B20001" t="s">
        <v>97</v>
      </c>
      <c r="C20001" t="s">
        <v>81</v>
      </c>
      <c r="D20001" t="s">
        <v>39</v>
      </c>
      <c r="E20001">
        <v>31430</v>
      </c>
    </row>
    <row r="20002" spans="1:5" hidden="1">
      <c r="A20002">
        <v>2020</v>
      </c>
      <c r="B20002" t="s">
        <v>97</v>
      </c>
      <c r="C20002" t="s">
        <v>81</v>
      </c>
      <c r="D20002" t="s">
        <v>93</v>
      </c>
      <c r="E20002">
        <v>17499</v>
      </c>
    </row>
    <row r="20003" spans="1:5" hidden="1">
      <c r="A20003">
        <v>2020</v>
      </c>
      <c r="B20003" t="s">
        <v>97</v>
      </c>
      <c r="C20003" t="s">
        <v>81</v>
      </c>
      <c r="D20003" t="s">
        <v>94</v>
      </c>
      <c r="E20003">
        <v>13931</v>
      </c>
    </row>
    <row r="20004" spans="1:5" hidden="1">
      <c r="A20004">
        <v>2020</v>
      </c>
      <c r="B20004" t="s">
        <v>97</v>
      </c>
      <c r="C20004" t="s">
        <v>81</v>
      </c>
      <c r="D20004" t="s">
        <v>95</v>
      </c>
      <c r="E20004">
        <v>17524</v>
      </c>
    </row>
    <row r="20005" spans="1:5" hidden="1">
      <c r="A20005">
        <v>2020</v>
      </c>
      <c r="B20005" t="s">
        <v>97</v>
      </c>
      <c r="C20005" t="s">
        <v>81</v>
      </c>
      <c r="D20005" t="s">
        <v>96</v>
      </c>
      <c r="E20005">
        <v>13906</v>
      </c>
    </row>
    <row r="20006" spans="1:5" hidden="1">
      <c r="A20006">
        <v>2020</v>
      </c>
      <c r="B20006" t="s">
        <v>97</v>
      </c>
      <c r="C20006" t="s">
        <v>81</v>
      </c>
      <c r="D20006" t="s">
        <v>40</v>
      </c>
      <c r="E20006">
        <v>59257</v>
      </c>
    </row>
    <row r="20007" spans="1:5" hidden="1">
      <c r="A20007">
        <v>2020</v>
      </c>
      <c r="B20007" t="s">
        <v>97</v>
      </c>
      <c r="C20007" t="s">
        <v>81</v>
      </c>
      <c r="D20007" t="s">
        <v>41</v>
      </c>
      <c r="E20007">
        <v>664</v>
      </c>
    </row>
    <row r="20008" spans="1:5" hidden="1">
      <c r="A20008">
        <v>2020</v>
      </c>
      <c r="B20008" t="s">
        <v>97</v>
      </c>
      <c r="C20008" t="s">
        <v>81</v>
      </c>
      <c r="D20008" t="s">
        <v>42</v>
      </c>
      <c r="E20008">
        <v>0</v>
      </c>
    </row>
    <row r="20009" spans="1:5" hidden="1">
      <c r="A20009">
        <v>2020</v>
      </c>
      <c r="B20009" t="s">
        <v>97</v>
      </c>
      <c r="C20009" t="s">
        <v>81</v>
      </c>
      <c r="D20009" t="s">
        <v>43</v>
      </c>
      <c r="E20009">
        <v>58592</v>
      </c>
    </row>
    <row r="20010" spans="1:5" hidden="1">
      <c r="A20010">
        <v>2020</v>
      </c>
      <c r="B20010" t="s">
        <v>97</v>
      </c>
      <c r="C20010" t="s">
        <v>81</v>
      </c>
      <c r="D20010" t="s">
        <v>44</v>
      </c>
      <c r="E20010">
        <v>0</v>
      </c>
    </row>
    <row r="20011" spans="1:5" hidden="1">
      <c r="A20011">
        <v>2020</v>
      </c>
      <c r="B20011" t="s">
        <v>97</v>
      </c>
      <c r="C20011" t="s">
        <v>81</v>
      </c>
      <c r="D20011" t="s">
        <v>48</v>
      </c>
      <c r="E20011">
        <v>612256</v>
      </c>
    </row>
    <row r="20012" spans="1:5" hidden="1">
      <c r="A20012">
        <v>2020</v>
      </c>
      <c r="B20012" t="s">
        <v>97</v>
      </c>
      <c r="C20012" t="s">
        <v>81</v>
      </c>
      <c r="D20012" t="s">
        <v>49</v>
      </c>
      <c r="E20012">
        <v>612256</v>
      </c>
    </row>
    <row r="20013" spans="1:5" hidden="1">
      <c r="A20013">
        <v>2020</v>
      </c>
      <c r="B20013" t="s">
        <v>97</v>
      </c>
      <c r="C20013" t="s">
        <v>81</v>
      </c>
      <c r="D20013" t="s">
        <v>50</v>
      </c>
      <c r="E20013">
        <v>406576</v>
      </c>
    </row>
    <row r="20014" spans="1:5" hidden="1">
      <c r="A20014">
        <v>2020</v>
      </c>
      <c r="B20014" t="s">
        <v>97</v>
      </c>
      <c r="C20014" t="s">
        <v>81</v>
      </c>
      <c r="D20014" t="s">
        <v>51</v>
      </c>
      <c r="E20014">
        <v>6805</v>
      </c>
    </row>
    <row r="20015" spans="1:5" hidden="1">
      <c r="A20015">
        <v>2020</v>
      </c>
      <c r="B20015" t="s">
        <v>97</v>
      </c>
      <c r="C20015" t="s">
        <v>81</v>
      </c>
      <c r="D20015" t="s">
        <v>52</v>
      </c>
      <c r="E20015">
        <v>177085</v>
      </c>
    </row>
    <row r="20016" spans="1:5" hidden="1">
      <c r="A20016">
        <v>2020</v>
      </c>
      <c r="B20016" t="s">
        <v>97</v>
      </c>
      <c r="C20016" t="s">
        <v>81</v>
      </c>
      <c r="D20016" t="s">
        <v>53</v>
      </c>
      <c r="E20016">
        <v>48629</v>
      </c>
    </row>
    <row r="20017" spans="1:5" hidden="1">
      <c r="A20017">
        <v>2020</v>
      </c>
      <c r="B20017" t="s">
        <v>97</v>
      </c>
      <c r="C20017" t="s">
        <v>81</v>
      </c>
      <c r="D20017" t="s">
        <v>54</v>
      </c>
      <c r="E20017">
        <v>26839</v>
      </c>
    </row>
    <row r="20018" spans="1:5" hidden="1">
      <c r="A20018">
        <v>2020</v>
      </c>
      <c r="B20018" t="s">
        <v>97</v>
      </c>
      <c r="C20018" t="s">
        <v>81</v>
      </c>
      <c r="D20018" t="s">
        <v>59</v>
      </c>
      <c r="E20018">
        <v>268195</v>
      </c>
    </row>
    <row r="20019" spans="1:5" hidden="1">
      <c r="A20019">
        <v>2020</v>
      </c>
      <c r="B20019" t="s">
        <v>97</v>
      </c>
      <c r="C20019" t="s">
        <v>81</v>
      </c>
      <c r="D20019" t="s">
        <v>60</v>
      </c>
      <c r="E20019">
        <v>214275</v>
      </c>
    </row>
    <row r="20020" spans="1:5" hidden="1">
      <c r="A20020">
        <v>2020</v>
      </c>
      <c r="B20020" t="s">
        <v>97</v>
      </c>
      <c r="C20020" t="s">
        <v>81</v>
      </c>
      <c r="D20020" t="s">
        <v>61</v>
      </c>
      <c r="E20020">
        <v>18749</v>
      </c>
    </row>
    <row r="20021" spans="1:5" hidden="1">
      <c r="A20021">
        <v>2020</v>
      </c>
      <c r="B20021" t="s">
        <v>97</v>
      </c>
      <c r="C20021" t="s">
        <v>81</v>
      </c>
      <c r="D20021" t="s">
        <v>64</v>
      </c>
      <c r="E20021">
        <v>35171</v>
      </c>
    </row>
    <row r="20022" spans="1:5" hidden="1">
      <c r="A20022">
        <v>2020</v>
      </c>
      <c r="B20022" t="s">
        <v>97</v>
      </c>
      <c r="C20022" t="s">
        <v>81</v>
      </c>
      <c r="D20022" t="s">
        <v>67</v>
      </c>
      <c r="E20022">
        <v>356</v>
      </c>
    </row>
    <row r="20023" spans="1:5" hidden="1">
      <c r="A20023">
        <v>2020</v>
      </c>
      <c r="B20023" t="s">
        <v>97</v>
      </c>
      <c r="C20023" t="s">
        <v>81</v>
      </c>
      <c r="D20023" t="s">
        <v>69</v>
      </c>
      <c r="E20023">
        <v>0</v>
      </c>
    </row>
    <row r="20024" spans="1:5" hidden="1">
      <c r="A20024">
        <v>2020</v>
      </c>
      <c r="B20024" t="s">
        <v>97</v>
      </c>
      <c r="C20024" t="s">
        <v>81</v>
      </c>
      <c r="D20024" t="s">
        <v>70</v>
      </c>
      <c r="E20024">
        <v>356</v>
      </c>
    </row>
    <row r="20025" spans="1:5" hidden="1">
      <c r="A20025">
        <v>2020</v>
      </c>
      <c r="B20025" t="s">
        <v>97</v>
      </c>
      <c r="C20025" t="s">
        <v>81</v>
      </c>
      <c r="D20025" t="s">
        <v>86</v>
      </c>
      <c r="E20025">
        <v>1553130</v>
      </c>
    </row>
    <row r="20026" spans="1:5" hidden="1">
      <c r="A20026">
        <v>2020</v>
      </c>
      <c r="B20026" t="s">
        <v>97</v>
      </c>
      <c r="C20026" t="s">
        <v>81</v>
      </c>
      <c r="D20026" t="s">
        <v>87</v>
      </c>
      <c r="E20026">
        <v>1526060</v>
      </c>
    </row>
    <row r="20027" spans="1:5" hidden="1">
      <c r="A20027">
        <v>2020</v>
      </c>
      <c r="B20027" t="s">
        <v>97</v>
      </c>
      <c r="C20027" t="s">
        <v>81</v>
      </c>
      <c r="D20027" t="s">
        <v>88</v>
      </c>
      <c r="E20027">
        <v>27070</v>
      </c>
    </row>
    <row r="20028" spans="1:5" hidden="1">
      <c r="A20028">
        <v>2020</v>
      </c>
      <c r="B20028" t="s">
        <v>97</v>
      </c>
      <c r="C20028" t="s">
        <v>81</v>
      </c>
      <c r="D20028" t="s">
        <v>77</v>
      </c>
      <c r="E20028">
        <v>86060</v>
      </c>
    </row>
    <row r="20029" spans="1:5" hidden="1">
      <c r="A20029">
        <v>2020</v>
      </c>
      <c r="B20029" t="s">
        <v>98</v>
      </c>
      <c r="C20029" t="s">
        <v>7</v>
      </c>
      <c r="D20029" t="s">
        <v>263</v>
      </c>
      <c r="E20029">
        <v>1476</v>
      </c>
    </row>
    <row r="20030" spans="1:5" hidden="1">
      <c r="A20030">
        <v>2020</v>
      </c>
      <c r="B20030" t="s">
        <v>98</v>
      </c>
      <c r="C20030" t="s">
        <v>7</v>
      </c>
      <c r="D20030" t="s">
        <v>8</v>
      </c>
      <c r="E20030">
        <v>181853</v>
      </c>
    </row>
    <row r="20031" spans="1:5" hidden="1">
      <c r="A20031">
        <v>2020</v>
      </c>
      <c r="B20031" t="s">
        <v>98</v>
      </c>
      <c r="C20031" t="s">
        <v>7</v>
      </c>
      <c r="D20031" t="s">
        <v>9</v>
      </c>
      <c r="E20031">
        <v>337333</v>
      </c>
    </row>
    <row r="20032" spans="1:5" hidden="1">
      <c r="A20032">
        <v>2020</v>
      </c>
      <c r="B20032" t="s">
        <v>98</v>
      </c>
      <c r="C20032" t="s">
        <v>10</v>
      </c>
      <c r="D20032" t="s">
        <v>11</v>
      </c>
      <c r="E20032">
        <v>-793412</v>
      </c>
    </row>
    <row r="20033" spans="1:6" hidden="1">
      <c r="A20033">
        <v>2020</v>
      </c>
      <c r="B20033" t="s">
        <v>98</v>
      </c>
      <c r="C20033" t="s">
        <v>10</v>
      </c>
      <c r="D20033" t="s">
        <v>91</v>
      </c>
      <c r="E20033">
        <v>4845640</v>
      </c>
    </row>
    <row r="20034" spans="1:6" hidden="1">
      <c r="A20034">
        <v>2020</v>
      </c>
      <c r="B20034" t="s">
        <v>98</v>
      </c>
      <c r="C20034" t="s">
        <v>10</v>
      </c>
      <c r="D20034" t="s">
        <v>92</v>
      </c>
      <c r="E20034">
        <v>3569212</v>
      </c>
    </row>
    <row r="20035" spans="1:6" hidden="1">
      <c r="A20035">
        <v>2020</v>
      </c>
      <c r="B20035" t="s">
        <v>98</v>
      </c>
      <c r="C20035" t="s">
        <v>10</v>
      </c>
      <c r="D20035" t="s">
        <v>14</v>
      </c>
      <c r="E20035">
        <v>1276428</v>
      </c>
    </row>
    <row r="20036" spans="1:6" hidden="1">
      <c r="A20036">
        <v>2020</v>
      </c>
      <c r="B20036" t="s">
        <v>98</v>
      </c>
      <c r="C20036" t="s">
        <v>10</v>
      </c>
      <c r="D20036" t="s">
        <v>17</v>
      </c>
      <c r="E20036">
        <v>0</v>
      </c>
      <c r="F20036">
        <v>20</v>
      </c>
    </row>
    <row r="20037" spans="1:6" hidden="1">
      <c r="A20037">
        <v>2020</v>
      </c>
      <c r="B20037" t="s">
        <v>98</v>
      </c>
      <c r="C20037" t="s">
        <v>10</v>
      </c>
      <c r="D20037" t="s">
        <v>18</v>
      </c>
      <c r="E20037">
        <v>5152639</v>
      </c>
    </row>
    <row r="20038" spans="1:6" hidden="1">
      <c r="A20038">
        <v>2020</v>
      </c>
      <c r="B20038" t="s">
        <v>98</v>
      </c>
      <c r="C20038" t="s">
        <v>10</v>
      </c>
      <c r="D20038" t="s">
        <v>19</v>
      </c>
      <c r="E20038">
        <v>6576769</v>
      </c>
    </row>
    <row r="20039" spans="1:6" hidden="1">
      <c r="A20039">
        <v>2020</v>
      </c>
      <c r="B20039" t="s">
        <v>98</v>
      </c>
      <c r="C20039" t="s">
        <v>10</v>
      </c>
      <c r="D20039" t="s">
        <v>20</v>
      </c>
      <c r="E20039">
        <v>3805116</v>
      </c>
    </row>
    <row r="20040" spans="1:6" hidden="1">
      <c r="A20040">
        <v>2020</v>
      </c>
      <c r="B20040" t="s">
        <v>98</v>
      </c>
      <c r="C20040" t="s">
        <v>10</v>
      </c>
      <c r="D20040" t="s">
        <v>21</v>
      </c>
      <c r="E20040">
        <v>447974</v>
      </c>
    </row>
    <row r="20041" spans="1:6" hidden="1">
      <c r="A20041">
        <v>2020</v>
      </c>
      <c r="B20041" t="s">
        <v>98</v>
      </c>
      <c r="C20041" t="s">
        <v>10</v>
      </c>
      <c r="D20041" t="s">
        <v>22</v>
      </c>
      <c r="E20041">
        <v>-1194524</v>
      </c>
    </row>
    <row r="20042" spans="1:6" hidden="1">
      <c r="A20042">
        <v>2020</v>
      </c>
      <c r="B20042" t="s">
        <v>98</v>
      </c>
      <c r="C20042" t="s">
        <v>23</v>
      </c>
      <c r="D20042" t="s">
        <v>24</v>
      </c>
      <c r="E20042">
        <v>3564090</v>
      </c>
    </row>
    <row r="20043" spans="1:6" hidden="1">
      <c r="A20043">
        <v>2020</v>
      </c>
      <c r="B20043" t="s">
        <v>98</v>
      </c>
      <c r="C20043" t="s">
        <v>23</v>
      </c>
      <c r="D20043" t="s">
        <v>25</v>
      </c>
      <c r="E20043">
        <v>2744755</v>
      </c>
    </row>
    <row r="20044" spans="1:6" hidden="1">
      <c r="A20044">
        <v>2020</v>
      </c>
      <c r="B20044" t="s">
        <v>98</v>
      </c>
      <c r="C20044" t="s">
        <v>23</v>
      </c>
      <c r="D20044" t="s">
        <v>26</v>
      </c>
      <c r="E20044">
        <v>819335</v>
      </c>
    </row>
    <row r="20045" spans="1:6" hidden="1">
      <c r="A20045">
        <v>2020</v>
      </c>
      <c r="B20045" t="s">
        <v>98</v>
      </c>
      <c r="C20045" t="s">
        <v>23</v>
      </c>
      <c r="D20045" t="s">
        <v>27</v>
      </c>
      <c r="E20045">
        <v>5375</v>
      </c>
    </row>
    <row r="20046" spans="1:6" hidden="1">
      <c r="A20046">
        <v>2020</v>
      </c>
      <c r="B20046" t="s">
        <v>98</v>
      </c>
      <c r="C20046" t="s">
        <v>23</v>
      </c>
      <c r="D20046" t="s">
        <v>29</v>
      </c>
      <c r="E20046">
        <v>5375</v>
      </c>
    </row>
    <row r="20047" spans="1:6" hidden="1">
      <c r="A20047">
        <v>2020</v>
      </c>
      <c r="B20047" t="s">
        <v>98</v>
      </c>
      <c r="C20047" t="s">
        <v>23</v>
      </c>
      <c r="D20047" t="s">
        <v>30</v>
      </c>
      <c r="E20047">
        <v>423118</v>
      </c>
    </row>
    <row r="20048" spans="1:6" hidden="1">
      <c r="A20048">
        <v>2020</v>
      </c>
      <c r="B20048" t="s">
        <v>98</v>
      </c>
      <c r="C20048" t="s">
        <v>23</v>
      </c>
      <c r="D20048" t="s">
        <v>31</v>
      </c>
      <c r="E20048">
        <v>71214</v>
      </c>
    </row>
    <row r="20049" spans="1:5" hidden="1">
      <c r="A20049">
        <v>2020</v>
      </c>
      <c r="B20049" t="s">
        <v>98</v>
      </c>
      <c r="C20049" t="s">
        <v>23</v>
      </c>
      <c r="D20049" t="s">
        <v>32</v>
      </c>
      <c r="E20049">
        <v>351904</v>
      </c>
    </row>
    <row r="20050" spans="1:5" hidden="1">
      <c r="A20050">
        <v>2020</v>
      </c>
      <c r="B20050" t="s">
        <v>98</v>
      </c>
      <c r="C20050" t="s">
        <v>23</v>
      </c>
      <c r="D20050" t="s">
        <v>33</v>
      </c>
      <c r="E20050">
        <v>213578</v>
      </c>
    </row>
    <row r="20051" spans="1:5" hidden="1">
      <c r="A20051">
        <v>2020</v>
      </c>
      <c r="B20051" t="s">
        <v>98</v>
      </c>
      <c r="C20051" t="s">
        <v>23</v>
      </c>
      <c r="D20051" t="s">
        <v>34</v>
      </c>
      <c r="E20051">
        <v>211764</v>
      </c>
    </row>
    <row r="20052" spans="1:5" hidden="1">
      <c r="A20052">
        <v>2020</v>
      </c>
      <c r="B20052" t="s">
        <v>98</v>
      </c>
      <c r="C20052" t="s">
        <v>23</v>
      </c>
      <c r="D20052" t="s">
        <v>35</v>
      </c>
      <c r="E20052">
        <v>228879</v>
      </c>
    </row>
    <row r="20053" spans="1:5" hidden="1">
      <c r="A20053">
        <v>2020</v>
      </c>
      <c r="B20053" t="s">
        <v>98</v>
      </c>
      <c r="C20053" t="s">
        <v>23</v>
      </c>
      <c r="D20053" t="s">
        <v>36</v>
      </c>
      <c r="E20053">
        <v>0</v>
      </c>
    </row>
    <row r="20054" spans="1:5" hidden="1">
      <c r="A20054">
        <v>2020</v>
      </c>
      <c r="B20054" t="s">
        <v>98</v>
      </c>
      <c r="C20054" t="s">
        <v>23</v>
      </c>
      <c r="D20054" t="s">
        <v>37</v>
      </c>
      <c r="E20054">
        <v>0</v>
      </c>
    </row>
    <row r="20055" spans="1:5" hidden="1">
      <c r="A20055">
        <v>2020</v>
      </c>
      <c r="B20055" t="s">
        <v>98</v>
      </c>
      <c r="C20055" t="s">
        <v>23</v>
      </c>
      <c r="D20055" t="s">
        <v>40</v>
      </c>
      <c r="E20055">
        <v>0</v>
      </c>
    </row>
    <row r="20056" spans="1:5" hidden="1">
      <c r="A20056">
        <v>2020</v>
      </c>
      <c r="B20056" t="s">
        <v>98</v>
      </c>
      <c r="C20056" t="s">
        <v>23</v>
      </c>
      <c r="D20056" t="s">
        <v>41</v>
      </c>
      <c r="E20056">
        <v>0</v>
      </c>
    </row>
    <row r="20057" spans="1:5" hidden="1">
      <c r="A20057">
        <v>2020</v>
      </c>
      <c r="B20057" t="s">
        <v>98</v>
      </c>
      <c r="C20057" t="s">
        <v>23</v>
      </c>
      <c r="D20057" t="s">
        <v>42</v>
      </c>
      <c r="E20057">
        <v>0</v>
      </c>
    </row>
    <row r="20058" spans="1:5" hidden="1">
      <c r="A20058">
        <v>2020</v>
      </c>
      <c r="B20058" t="s">
        <v>98</v>
      </c>
      <c r="C20058" t="s">
        <v>23</v>
      </c>
      <c r="D20058" t="s">
        <v>43</v>
      </c>
      <c r="E20058">
        <v>0</v>
      </c>
    </row>
    <row r="20059" spans="1:5" hidden="1">
      <c r="A20059">
        <v>2020</v>
      </c>
      <c r="B20059" t="s">
        <v>98</v>
      </c>
      <c r="C20059" t="s">
        <v>23</v>
      </c>
      <c r="D20059" t="s">
        <v>44</v>
      </c>
      <c r="E20059">
        <v>1814</v>
      </c>
    </row>
    <row r="20060" spans="1:5" hidden="1">
      <c r="A20060">
        <v>2020</v>
      </c>
      <c r="B20060" t="s">
        <v>98</v>
      </c>
      <c r="C20060" t="s">
        <v>23</v>
      </c>
      <c r="D20060" t="s">
        <v>45</v>
      </c>
      <c r="E20060">
        <v>20</v>
      </c>
    </row>
    <row r="20061" spans="1:5" hidden="1">
      <c r="A20061">
        <v>2020</v>
      </c>
      <c r="B20061" t="s">
        <v>98</v>
      </c>
      <c r="C20061" t="s">
        <v>23</v>
      </c>
      <c r="D20061" t="s">
        <v>46</v>
      </c>
      <c r="E20061">
        <v>20</v>
      </c>
    </row>
    <row r="20062" spans="1:5" hidden="1">
      <c r="A20062">
        <v>2020</v>
      </c>
      <c r="B20062" t="s">
        <v>98</v>
      </c>
      <c r="C20062" t="s">
        <v>23</v>
      </c>
      <c r="D20062" t="s">
        <v>47</v>
      </c>
      <c r="E20062">
        <v>0</v>
      </c>
    </row>
    <row r="20063" spans="1:5" hidden="1">
      <c r="A20063">
        <v>2020</v>
      </c>
      <c r="B20063" t="s">
        <v>98</v>
      </c>
      <c r="C20063" t="s">
        <v>23</v>
      </c>
      <c r="D20063" t="s">
        <v>48</v>
      </c>
      <c r="E20063">
        <v>6367016</v>
      </c>
    </row>
    <row r="20064" spans="1:5" hidden="1">
      <c r="A20064">
        <v>2020</v>
      </c>
      <c r="B20064" t="s">
        <v>98</v>
      </c>
      <c r="C20064" t="s">
        <v>23</v>
      </c>
      <c r="D20064" t="s">
        <v>55</v>
      </c>
      <c r="E20064">
        <v>3595363</v>
      </c>
    </row>
    <row r="20065" spans="1:6" hidden="1">
      <c r="A20065">
        <v>2020</v>
      </c>
      <c r="B20065" t="s">
        <v>98</v>
      </c>
      <c r="C20065" t="s">
        <v>23</v>
      </c>
      <c r="D20065" t="s">
        <v>56</v>
      </c>
      <c r="E20065">
        <v>2771653</v>
      </c>
    </row>
    <row r="20066" spans="1:6" hidden="1">
      <c r="A20066">
        <v>2020</v>
      </c>
      <c r="B20066" t="s">
        <v>98</v>
      </c>
      <c r="C20066" t="s">
        <v>23</v>
      </c>
      <c r="D20066" t="s">
        <v>57</v>
      </c>
      <c r="E20066">
        <v>2320825</v>
      </c>
    </row>
    <row r="20067" spans="1:6" hidden="1">
      <c r="A20067">
        <v>2020</v>
      </c>
      <c r="B20067" t="s">
        <v>98</v>
      </c>
      <c r="C20067" t="s">
        <v>23</v>
      </c>
      <c r="D20067" t="s">
        <v>58</v>
      </c>
      <c r="E20067">
        <v>450828</v>
      </c>
    </row>
    <row r="20068" spans="1:6" hidden="1">
      <c r="A20068">
        <v>2020</v>
      </c>
      <c r="B20068" t="s">
        <v>98</v>
      </c>
      <c r="C20068" t="s">
        <v>23</v>
      </c>
      <c r="D20068" t="s">
        <v>59</v>
      </c>
      <c r="E20068">
        <v>688230</v>
      </c>
    </row>
    <row r="20069" spans="1:6" hidden="1">
      <c r="A20069">
        <v>2020</v>
      </c>
      <c r="B20069" t="s">
        <v>98</v>
      </c>
      <c r="C20069" t="s">
        <v>23</v>
      </c>
      <c r="D20069" t="s">
        <v>60</v>
      </c>
      <c r="E20069">
        <v>475</v>
      </c>
    </row>
    <row r="20070" spans="1:6" hidden="1">
      <c r="A20070">
        <v>2020</v>
      </c>
      <c r="B20070" t="s">
        <v>98</v>
      </c>
      <c r="C20070" t="s">
        <v>23</v>
      </c>
      <c r="D20070" t="s">
        <v>61</v>
      </c>
      <c r="E20070">
        <v>0</v>
      </c>
    </row>
    <row r="20071" spans="1:6" hidden="1">
      <c r="A20071">
        <v>2020</v>
      </c>
      <c r="B20071" t="s">
        <v>98</v>
      </c>
      <c r="C20071" t="s">
        <v>23</v>
      </c>
      <c r="D20071" t="s">
        <v>62</v>
      </c>
      <c r="E20071">
        <v>52410</v>
      </c>
    </row>
    <row r="20072" spans="1:6" hidden="1">
      <c r="A20072">
        <v>2020</v>
      </c>
      <c r="B20072" t="s">
        <v>98</v>
      </c>
      <c r="C20072" t="s">
        <v>23</v>
      </c>
      <c r="D20072" t="s">
        <v>63</v>
      </c>
      <c r="E20072">
        <v>0</v>
      </c>
    </row>
    <row r="20073" spans="1:6" hidden="1">
      <c r="A20073">
        <v>2020</v>
      </c>
      <c r="B20073" t="s">
        <v>98</v>
      </c>
      <c r="C20073" t="s">
        <v>23</v>
      </c>
      <c r="D20073" t="s">
        <v>64</v>
      </c>
      <c r="E20073">
        <v>350245</v>
      </c>
    </row>
    <row r="20074" spans="1:6" hidden="1">
      <c r="A20074">
        <v>2020</v>
      </c>
      <c r="B20074" t="s">
        <v>98</v>
      </c>
      <c r="C20074" t="s">
        <v>23</v>
      </c>
      <c r="D20074" t="s">
        <v>65</v>
      </c>
      <c r="E20074">
        <v>285100</v>
      </c>
    </row>
    <row r="20075" spans="1:6" hidden="1">
      <c r="A20075">
        <v>2020</v>
      </c>
      <c r="B20075" t="s">
        <v>98</v>
      </c>
      <c r="C20075" t="s">
        <v>23</v>
      </c>
      <c r="D20075" t="s">
        <v>66</v>
      </c>
      <c r="E20075">
        <v>0</v>
      </c>
      <c r="F20075">
        <v>90</v>
      </c>
    </row>
    <row r="20076" spans="1:6" hidden="1">
      <c r="A20076">
        <v>2020</v>
      </c>
      <c r="B20076" t="s">
        <v>98</v>
      </c>
      <c r="C20076" t="s">
        <v>23</v>
      </c>
      <c r="D20076" t="s">
        <v>67</v>
      </c>
      <c r="E20076">
        <v>348419</v>
      </c>
    </row>
    <row r="20077" spans="1:6" hidden="1">
      <c r="A20077">
        <v>2020</v>
      </c>
      <c r="B20077" t="s">
        <v>98</v>
      </c>
      <c r="C20077" t="s">
        <v>23</v>
      </c>
      <c r="D20077" t="s">
        <v>69</v>
      </c>
      <c r="E20077">
        <v>0</v>
      </c>
    </row>
    <row r="20078" spans="1:6" hidden="1">
      <c r="A20078">
        <v>2020</v>
      </c>
      <c r="B20078" t="s">
        <v>98</v>
      </c>
      <c r="C20078" t="s">
        <v>23</v>
      </c>
      <c r="D20078" t="s">
        <v>70</v>
      </c>
      <c r="E20078">
        <v>348419</v>
      </c>
    </row>
    <row r="20079" spans="1:6" hidden="1">
      <c r="A20079">
        <v>2020</v>
      </c>
      <c r="B20079" t="s">
        <v>98</v>
      </c>
      <c r="C20079" t="s">
        <v>23</v>
      </c>
      <c r="D20079" t="s">
        <v>71</v>
      </c>
      <c r="E20079">
        <v>-16313</v>
      </c>
    </row>
    <row r="20080" spans="1:6" hidden="1">
      <c r="A20080">
        <v>2020</v>
      </c>
      <c r="B20080" t="s">
        <v>98</v>
      </c>
      <c r="C20080" t="s">
        <v>23</v>
      </c>
      <c r="D20080" t="s">
        <v>99</v>
      </c>
      <c r="E20080">
        <v>12933705</v>
      </c>
    </row>
    <row r="20081" spans="1:5" hidden="1">
      <c r="A20081">
        <v>2020</v>
      </c>
      <c r="B20081" t="s">
        <v>98</v>
      </c>
      <c r="C20081" t="s">
        <v>23</v>
      </c>
      <c r="D20081" t="s">
        <v>72</v>
      </c>
      <c r="E20081">
        <v>1967144</v>
      </c>
    </row>
    <row r="20082" spans="1:5" hidden="1">
      <c r="A20082">
        <v>2020</v>
      </c>
      <c r="B20082" t="s">
        <v>98</v>
      </c>
      <c r="C20082" t="s">
        <v>23</v>
      </c>
      <c r="D20082" t="s">
        <v>73</v>
      </c>
      <c r="E20082">
        <v>6128795</v>
      </c>
    </row>
    <row r="20083" spans="1:5" hidden="1">
      <c r="A20083">
        <v>2020</v>
      </c>
      <c r="B20083" t="s">
        <v>98</v>
      </c>
      <c r="C20083" t="s">
        <v>23</v>
      </c>
      <c r="D20083" t="s">
        <v>74</v>
      </c>
      <c r="E20083">
        <v>2771653</v>
      </c>
    </row>
    <row r="20084" spans="1:5" hidden="1">
      <c r="A20084">
        <v>2020</v>
      </c>
      <c r="B20084" t="s">
        <v>98</v>
      </c>
      <c r="C20084" t="s">
        <v>23</v>
      </c>
      <c r="D20084" t="s">
        <v>75</v>
      </c>
      <c r="E20084">
        <v>3357142</v>
      </c>
    </row>
    <row r="20085" spans="1:5" hidden="1">
      <c r="A20085">
        <v>2020</v>
      </c>
      <c r="B20085" t="s">
        <v>98</v>
      </c>
      <c r="C20085" t="s">
        <v>23</v>
      </c>
      <c r="D20085" t="s">
        <v>76</v>
      </c>
      <c r="E20085">
        <v>1693853</v>
      </c>
    </row>
    <row r="20086" spans="1:5" hidden="1">
      <c r="A20086">
        <v>2020</v>
      </c>
      <c r="B20086" t="s">
        <v>98</v>
      </c>
      <c r="C20086" t="s">
        <v>23</v>
      </c>
      <c r="D20086" t="s">
        <v>77</v>
      </c>
      <c r="E20086">
        <v>1276428</v>
      </c>
    </row>
    <row r="20087" spans="1:5" hidden="1">
      <c r="A20087">
        <v>2020</v>
      </c>
      <c r="B20087" t="s">
        <v>98</v>
      </c>
      <c r="C20087" t="s">
        <v>23</v>
      </c>
      <c r="D20087" t="s">
        <v>78</v>
      </c>
      <c r="E20087">
        <v>1735029</v>
      </c>
    </row>
    <row r="20088" spans="1:5" hidden="1">
      <c r="A20088">
        <v>2020</v>
      </c>
      <c r="B20088" t="s">
        <v>98</v>
      </c>
      <c r="C20088" t="s">
        <v>23</v>
      </c>
      <c r="D20088" t="s">
        <v>79</v>
      </c>
      <c r="E20088">
        <v>-42613</v>
      </c>
    </row>
    <row r="20089" spans="1:5" hidden="1">
      <c r="A20089">
        <v>2020</v>
      </c>
      <c r="B20089" t="s">
        <v>98</v>
      </c>
      <c r="C20089" t="s">
        <v>23</v>
      </c>
      <c r="D20089" t="s">
        <v>80</v>
      </c>
      <c r="E20089">
        <v>1437</v>
      </c>
    </row>
    <row r="20090" spans="1:5" hidden="1">
      <c r="A20090">
        <v>2020</v>
      </c>
      <c r="B20090" t="s">
        <v>98</v>
      </c>
      <c r="C20090" t="s">
        <v>81</v>
      </c>
      <c r="D20090" t="s">
        <v>27</v>
      </c>
      <c r="E20090">
        <v>4285586</v>
      </c>
    </row>
    <row r="20091" spans="1:5" hidden="1">
      <c r="A20091">
        <v>2020</v>
      </c>
      <c r="B20091" t="s">
        <v>98</v>
      </c>
      <c r="C20091" t="s">
        <v>81</v>
      </c>
      <c r="D20091" t="s">
        <v>28</v>
      </c>
      <c r="E20091">
        <v>3880059</v>
      </c>
    </row>
    <row r="20092" spans="1:5" hidden="1">
      <c r="A20092">
        <v>2020</v>
      </c>
      <c r="B20092" t="s">
        <v>98</v>
      </c>
      <c r="C20092" t="s">
        <v>81</v>
      </c>
      <c r="D20092" t="s">
        <v>82</v>
      </c>
      <c r="E20092">
        <v>2568485</v>
      </c>
    </row>
    <row r="20093" spans="1:5" hidden="1">
      <c r="A20093">
        <v>2020</v>
      </c>
      <c r="B20093" t="s">
        <v>98</v>
      </c>
      <c r="C20093" t="s">
        <v>81</v>
      </c>
      <c r="D20093" t="s">
        <v>83</v>
      </c>
      <c r="E20093">
        <v>330</v>
      </c>
    </row>
    <row r="20094" spans="1:5" hidden="1">
      <c r="A20094">
        <v>2020</v>
      </c>
      <c r="B20094" t="s">
        <v>98</v>
      </c>
      <c r="C20094" t="s">
        <v>81</v>
      </c>
      <c r="D20094" t="s">
        <v>84</v>
      </c>
      <c r="E20094">
        <v>1311244</v>
      </c>
    </row>
    <row r="20095" spans="1:5" hidden="1">
      <c r="A20095">
        <v>2020</v>
      </c>
      <c r="B20095" t="s">
        <v>98</v>
      </c>
      <c r="C20095" t="s">
        <v>81</v>
      </c>
      <c r="D20095" t="s">
        <v>29</v>
      </c>
      <c r="E20095">
        <v>405527</v>
      </c>
    </row>
    <row r="20096" spans="1:5" hidden="1">
      <c r="A20096">
        <v>2020</v>
      </c>
      <c r="B20096" t="s">
        <v>98</v>
      </c>
      <c r="C20096" t="s">
        <v>81</v>
      </c>
      <c r="D20096" t="s">
        <v>30</v>
      </c>
      <c r="E20096">
        <v>253</v>
      </c>
    </row>
    <row r="20097" spans="1:5" hidden="1">
      <c r="A20097">
        <v>2020</v>
      </c>
      <c r="B20097" t="s">
        <v>98</v>
      </c>
      <c r="C20097" t="s">
        <v>81</v>
      </c>
      <c r="D20097" t="s">
        <v>32</v>
      </c>
      <c r="E20097">
        <v>253</v>
      </c>
    </row>
    <row r="20098" spans="1:5" hidden="1">
      <c r="A20098">
        <v>2020</v>
      </c>
      <c r="B20098" t="s">
        <v>98</v>
      </c>
      <c r="C20098" t="s">
        <v>81</v>
      </c>
      <c r="D20098" t="s">
        <v>33</v>
      </c>
      <c r="E20098">
        <v>227321</v>
      </c>
    </row>
    <row r="20099" spans="1:5" hidden="1">
      <c r="A20099">
        <v>2020</v>
      </c>
      <c r="B20099" t="s">
        <v>98</v>
      </c>
      <c r="C20099" t="s">
        <v>81</v>
      </c>
      <c r="D20099" t="s">
        <v>34</v>
      </c>
      <c r="E20099">
        <v>33112</v>
      </c>
    </row>
    <row r="20100" spans="1:5" hidden="1">
      <c r="A20100">
        <v>2020</v>
      </c>
      <c r="B20100" t="s">
        <v>98</v>
      </c>
      <c r="C20100" t="s">
        <v>81</v>
      </c>
      <c r="D20100" t="s">
        <v>35</v>
      </c>
      <c r="E20100">
        <v>26805</v>
      </c>
    </row>
    <row r="20101" spans="1:5" hidden="1">
      <c r="A20101">
        <v>2020</v>
      </c>
      <c r="B20101" t="s">
        <v>98</v>
      </c>
      <c r="C20101" t="s">
        <v>81</v>
      </c>
      <c r="D20101" t="s">
        <v>36</v>
      </c>
      <c r="E20101">
        <v>184325</v>
      </c>
    </row>
    <row r="20102" spans="1:5" hidden="1">
      <c r="A20102">
        <v>2020</v>
      </c>
      <c r="B20102" t="s">
        <v>98</v>
      </c>
      <c r="C20102" t="s">
        <v>81</v>
      </c>
      <c r="D20102" t="s">
        <v>37</v>
      </c>
      <c r="E20102">
        <v>184325</v>
      </c>
    </row>
    <row r="20103" spans="1:5" hidden="1">
      <c r="A20103">
        <v>2020</v>
      </c>
      <c r="B20103" t="s">
        <v>98</v>
      </c>
      <c r="C20103" t="s">
        <v>81</v>
      </c>
      <c r="D20103" t="s">
        <v>38</v>
      </c>
      <c r="E20103">
        <v>0</v>
      </c>
    </row>
    <row r="20104" spans="1:5" hidden="1">
      <c r="A20104">
        <v>2020</v>
      </c>
      <c r="B20104" t="s">
        <v>98</v>
      </c>
      <c r="C20104" t="s">
        <v>81</v>
      </c>
      <c r="D20104" t="s">
        <v>39</v>
      </c>
      <c r="E20104">
        <v>0</v>
      </c>
    </row>
    <row r="20105" spans="1:5" hidden="1">
      <c r="A20105">
        <v>2020</v>
      </c>
      <c r="B20105" t="s">
        <v>98</v>
      </c>
      <c r="C20105" t="s">
        <v>81</v>
      </c>
      <c r="D20105" t="s">
        <v>40</v>
      </c>
      <c r="E20105">
        <v>475</v>
      </c>
    </row>
    <row r="20106" spans="1:5" hidden="1">
      <c r="A20106">
        <v>2020</v>
      </c>
      <c r="B20106" t="s">
        <v>98</v>
      </c>
      <c r="C20106" t="s">
        <v>81</v>
      </c>
      <c r="D20106" t="s">
        <v>41</v>
      </c>
      <c r="E20106">
        <v>475</v>
      </c>
    </row>
    <row r="20107" spans="1:5" hidden="1">
      <c r="A20107">
        <v>2020</v>
      </c>
      <c r="B20107" t="s">
        <v>98</v>
      </c>
      <c r="C20107" t="s">
        <v>81</v>
      </c>
      <c r="D20107" t="s">
        <v>42</v>
      </c>
      <c r="E20107">
        <v>0</v>
      </c>
    </row>
    <row r="20108" spans="1:5" hidden="1">
      <c r="A20108">
        <v>2020</v>
      </c>
      <c r="B20108" t="s">
        <v>98</v>
      </c>
      <c r="C20108" t="s">
        <v>81</v>
      </c>
      <c r="D20108" t="s">
        <v>43</v>
      </c>
      <c r="E20108">
        <v>0</v>
      </c>
    </row>
    <row r="20109" spans="1:5" hidden="1">
      <c r="A20109">
        <v>2020</v>
      </c>
      <c r="B20109" t="s">
        <v>98</v>
      </c>
      <c r="C20109" t="s">
        <v>81</v>
      </c>
      <c r="D20109" t="s">
        <v>44</v>
      </c>
      <c r="E20109">
        <v>9409</v>
      </c>
    </row>
    <row r="20110" spans="1:5" hidden="1">
      <c r="A20110">
        <v>2020</v>
      </c>
      <c r="B20110" t="s">
        <v>98</v>
      </c>
      <c r="C20110" t="s">
        <v>81</v>
      </c>
      <c r="D20110" t="s">
        <v>45</v>
      </c>
      <c r="E20110">
        <v>2130939</v>
      </c>
    </row>
    <row r="20111" spans="1:5" hidden="1">
      <c r="A20111">
        <v>2020</v>
      </c>
      <c r="B20111" t="s">
        <v>98</v>
      </c>
      <c r="C20111" t="s">
        <v>81</v>
      </c>
      <c r="D20111" t="s">
        <v>46</v>
      </c>
      <c r="E20111">
        <v>2063593</v>
      </c>
    </row>
    <row r="20112" spans="1:5" hidden="1">
      <c r="A20112">
        <v>2020</v>
      </c>
      <c r="B20112" t="s">
        <v>98</v>
      </c>
      <c r="C20112" t="s">
        <v>81</v>
      </c>
      <c r="D20112" t="s">
        <v>47</v>
      </c>
      <c r="E20112">
        <v>67346</v>
      </c>
    </row>
    <row r="20113" spans="1:6" hidden="1">
      <c r="A20113">
        <v>2020</v>
      </c>
      <c r="B20113" t="s">
        <v>98</v>
      </c>
      <c r="C20113" t="s">
        <v>81</v>
      </c>
      <c r="D20113" t="s">
        <v>48</v>
      </c>
      <c r="E20113">
        <v>3134630</v>
      </c>
    </row>
    <row r="20114" spans="1:6" hidden="1">
      <c r="A20114">
        <v>2020</v>
      </c>
      <c r="B20114" t="s">
        <v>98</v>
      </c>
      <c r="C20114" t="s">
        <v>81</v>
      </c>
      <c r="D20114" t="s">
        <v>49</v>
      </c>
      <c r="E20114">
        <v>3134630</v>
      </c>
    </row>
    <row r="20115" spans="1:6" hidden="1">
      <c r="A20115">
        <v>2020</v>
      </c>
      <c r="B20115" t="s">
        <v>98</v>
      </c>
      <c r="C20115" t="s">
        <v>81</v>
      </c>
      <c r="D20115" t="s">
        <v>50</v>
      </c>
      <c r="E20115">
        <v>2077816</v>
      </c>
    </row>
    <row r="20116" spans="1:6" hidden="1">
      <c r="A20116">
        <v>2020</v>
      </c>
      <c r="B20116" t="s">
        <v>98</v>
      </c>
      <c r="C20116" t="s">
        <v>81</v>
      </c>
      <c r="D20116" t="s">
        <v>51</v>
      </c>
      <c r="E20116">
        <v>133741</v>
      </c>
    </row>
    <row r="20117" spans="1:6" hidden="1">
      <c r="A20117">
        <v>2020</v>
      </c>
      <c r="B20117" t="s">
        <v>98</v>
      </c>
      <c r="C20117" t="s">
        <v>81</v>
      </c>
      <c r="D20117" t="s">
        <v>52</v>
      </c>
      <c r="E20117">
        <v>923073</v>
      </c>
    </row>
    <row r="20118" spans="1:6" hidden="1">
      <c r="A20118">
        <v>2020</v>
      </c>
      <c r="B20118" t="s">
        <v>98</v>
      </c>
      <c r="C20118" t="s">
        <v>81</v>
      </c>
      <c r="D20118" t="s">
        <v>53</v>
      </c>
      <c r="E20118">
        <v>0</v>
      </c>
      <c r="F20118">
        <v>90</v>
      </c>
    </row>
    <row r="20119" spans="1:6" hidden="1">
      <c r="A20119">
        <v>2020</v>
      </c>
      <c r="B20119" t="s">
        <v>98</v>
      </c>
      <c r="C20119" t="s">
        <v>81</v>
      </c>
      <c r="D20119" t="s">
        <v>54</v>
      </c>
      <c r="E20119">
        <v>0</v>
      </c>
      <c r="F20119">
        <v>90</v>
      </c>
    </row>
    <row r="20120" spans="1:6" hidden="1">
      <c r="A20120">
        <v>2020</v>
      </c>
      <c r="B20120" t="s">
        <v>98</v>
      </c>
      <c r="C20120" t="s">
        <v>81</v>
      </c>
      <c r="D20120" t="s">
        <v>59</v>
      </c>
      <c r="E20120">
        <v>442174</v>
      </c>
    </row>
    <row r="20121" spans="1:6" hidden="1">
      <c r="A20121">
        <v>2020</v>
      </c>
      <c r="B20121" t="s">
        <v>98</v>
      </c>
      <c r="C20121" t="s">
        <v>81</v>
      </c>
      <c r="D20121" t="s">
        <v>60</v>
      </c>
      <c r="E20121">
        <v>0</v>
      </c>
    </row>
    <row r="20122" spans="1:6" hidden="1">
      <c r="A20122">
        <v>2020</v>
      </c>
      <c r="B20122" t="s">
        <v>98</v>
      </c>
      <c r="C20122" t="s">
        <v>81</v>
      </c>
      <c r="D20122" t="s">
        <v>61</v>
      </c>
      <c r="E20122">
        <v>668</v>
      </c>
    </row>
    <row r="20123" spans="1:6" hidden="1">
      <c r="A20123">
        <v>2020</v>
      </c>
      <c r="B20123" t="s">
        <v>98</v>
      </c>
      <c r="C20123" t="s">
        <v>81</v>
      </c>
      <c r="D20123" t="s">
        <v>62</v>
      </c>
      <c r="E20123">
        <v>202797</v>
      </c>
    </row>
    <row r="20124" spans="1:6" hidden="1">
      <c r="A20124">
        <v>2020</v>
      </c>
      <c r="B20124" t="s">
        <v>98</v>
      </c>
      <c r="C20124" t="s">
        <v>81</v>
      </c>
      <c r="D20124" t="s">
        <v>64</v>
      </c>
      <c r="E20124">
        <v>238709</v>
      </c>
    </row>
    <row r="20125" spans="1:6" hidden="1">
      <c r="A20125">
        <v>2020</v>
      </c>
      <c r="B20125" t="s">
        <v>98</v>
      </c>
      <c r="C20125" t="s">
        <v>81</v>
      </c>
      <c r="D20125" t="s">
        <v>67</v>
      </c>
      <c r="E20125">
        <v>383461</v>
      </c>
    </row>
    <row r="20126" spans="1:6" hidden="1">
      <c r="A20126">
        <v>2020</v>
      </c>
      <c r="B20126" t="s">
        <v>98</v>
      </c>
      <c r="C20126" t="s">
        <v>81</v>
      </c>
      <c r="D20126" t="s">
        <v>68</v>
      </c>
      <c r="E20126">
        <v>14787</v>
      </c>
    </row>
    <row r="20127" spans="1:6" hidden="1">
      <c r="A20127">
        <v>2020</v>
      </c>
      <c r="B20127" t="s">
        <v>98</v>
      </c>
      <c r="C20127" t="s">
        <v>81</v>
      </c>
      <c r="D20127" t="s">
        <v>69</v>
      </c>
      <c r="E20127">
        <v>368674</v>
      </c>
    </row>
    <row r="20128" spans="1:6" hidden="1">
      <c r="A20128">
        <v>2020</v>
      </c>
      <c r="B20128" t="s">
        <v>98</v>
      </c>
      <c r="C20128" t="s">
        <v>81</v>
      </c>
      <c r="D20128" t="s">
        <v>70</v>
      </c>
      <c r="E20128">
        <v>0</v>
      </c>
    </row>
    <row r="20129" spans="1:6" hidden="1">
      <c r="A20129">
        <v>2020</v>
      </c>
      <c r="B20129" t="s">
        <v>98</v>
      </c>
      <c r="C20129" t="s">
        <v>81</v>
      </c>
      <c r="D20129" t="s">
        <v>100</v>
      </c>
      <c r="E20129">
        <v>11739181</v>
      </c>
    </row>
    <row r="20130" spans="1:6" hidden="1">
      <c r="A20130">
        <v>2020</v>
      </c>
      <c r="B20130" t="s">
        <v>98</v>
      </c>
      <c r="C20130" t="s">
        <v>81</v>
      </c>
      <c r="D20130" t="s">
        <v>86</v>
      </c>
      <c r="E20130">
        <v>6812784</v>
      </c>
    </row>
    <row r="20131" spans="1:6" hidden="1">
      <c r="A20131">
        <v>2020</v>
      </c>
      <c r="B20131" t="s">
        <v>98</v>
      </c>
      <c r="C20131" t="s">
        <v>81</v>
      </c>
      <c r="D20131" t="s">
        <v>87</v>
      </c>
      <c r="E20131">
        <v>835705</v>
      </c>
    </row>
    <row r="20132" spans="1:6" hidden="1">
      <c r="A20132">
        <v>2020</v>
      </c>
      <c r="B20132" t="s">
        <v>98</v>
      </c>
      <c r="C20132" t="s">
        <v>81</v>
      </c>
      <c r="D20132" t="s">
        <v>101</v>
      </c>
      <c r="E20132">
        <v>1134817</v>
      </c>
    </row>
    <row r="20133" spans="1:6" hidden="1">
      <c r="A20133">
        <v>2020</v>
      </c>
      <c r="B20133" t="s">
        <v>98</v>
      </c>
      <c r="C20133" t="s">
        <v>81</v>
      </c>
      <c r="D20133" t="s">
        <v>88</v>
      </c>
      <c r="E20133">
        <v>157705</v>
      </c>
    </row>
    <row r="20134" spans="1:6" hidden="1">
      <c r="A20134">
        <v>2020</v>
      </c>
      <c r="B20134" t="s">
        <v>98</v>
      </c>
      <c r="C20134" t="s">
        <v>81</v>
      </c>
      <c r="D20134" t="s">
        <v>89</v>
      </c>
      <c r="E20134">
        <v>5819374</v>
      </c>
    </row>
    <row r="20135" spans="1:6" hidden="1">
      <c r="A20135">
        <v>2020</v>
      </c>
      <c r="B20135" t="s">
        <v>98</v>
      </c>
      <c r="C20135" t="s">
        <v>81</v>
      </c>
      <c r="D20135" t="s">
        <v>77</v>
      </c>
      <c r="E20135">
        <v>1276428</v>
      </c>
    </row>
    <row r="20136" spans="1:6" hidden="1">
      <c r="A20136">
        <v>2020</v>
      </c>
      <c r="B20136" t="s">
        <v>102</v>
      </c>
      <c r="C20136" t="s">
        <v>7</v>
      </c>
      <c r="D20136" t="s">
        <v>263</v>
      </c>
      <c r="E20136">
        <v>-74576</v>
      </c>
    </row>
    <row r="20137" spans="1:6" hidden="1">
      <c r="A20137">
        <v>2020</v>
      </c>
      <c r="B20137" t="s">
        <v>102</v>
      </c>
      <c r="C20137" t="s">
        <v>7</v>
      </c>
      <c r="D20137" t="s">
        <v>8</v>
      </c>
      <c r="E20137">
        <v>0</v>
      </c>
      <c r="F20137">
        <v>20</v>
      </c>
    </row>
    <row r="20138" spans="1:6" hidden="1">
      <c r="A20138">
        <v>2020</v>
      </c>
      <c r="B20138" t="s">
        <v>102</v>
      </c>
      <c r="C20138" t="s">
        <v>7</v>
      </c>
      <c r="D20138" t="s">
        <v>9</v>
      </c>
      <c r="E20138">
        <v>0</v>
      </c>
      <c r="F20138">
        <v>20</v>
      </c>
    </row>
    <row r="20139" spans="1:6" hidden="1">
      <c r="A20139">
        <v>2020</v>
      </c>
      <c r="B20139" t="s">
        <v>102</v>
      </c>
      <c r="C20139" t="s">
        <v>10</v>
      </c>
      <c r="D20139" t="s">
        <v>11</v>
      </c>
      <c r="E20139">
        <v>1671030</v>
      </c>
    </row>
    <row r="20140" spans="1:6" hidden="1">
      <c r="A20140">
        <v>2020</v>
      </c>
      <c r="B20140" t="s">
        <v>102</v>
      </c>
      <c r="C20140" t="s">
        <v>10</v>
      </c>
      <c r="D20140" t="s">
        <v>91</v>
      </c>
      <c r="E20140">
        <v>2457241</v>
      </c>
    </row>
    <row r="20141" spans="1:6" hidden="1">
      <c r="A20141">
        <v>2020</v>
      </c>
      <c r="B20141" t="s">
        <v>102</v>
      </c>
      <c r="C20141" t="s">
        <v>10</v>
      </c>
      <c r="D20141" t="s">
        <v>92</v>
      </c>
      <c r="E20141">
        <v>1561067</v>
      </c>
    </row>
    <row r="20142" spans="1:6" hidden="1">
      <c r="A20142">
        <v>2020</v>
      </c>
      <c r="B20142" t="s">
        <v>102</v>
      </c>
      <c r="C20142" t="s">
        <v>10</v>
      </c>
      <c r="D20142" t="s">
        <v>14</v>
      </c>
      <c r="E20142">
        <v>2659594</v>
      </c>
    </row>
    <row r="20143" spans="1:6" hidden="1">
      <c r="A20143">
        <v>2020</v>
      </c>
      <c r="B20143" t="s">
        <v>102</v>
      </c>
      <c r="C20143" t="s">
        <v>10</v>
      </c>
      <c r="D20143" t="s">
        <v>15</v>
      </c>
      <c r="E20143">
        <v>1113273</v>
      </c>
    </row>
    <row r="20144" spans="1:6" hidden="1">
      <c r="A20144">
        <v>2020</v>
      </c>
      <c r="B20144" t="s">
        <v>102</v>
      </c>
      <c r="C20144" t="s">
        <v>10</v>
      </c>
      <c r="D20144" t="s">
        <v>16</v>
      </c>
      <c r="E20144">
        <v>1546321</v>
      </c>
    </row>
    <row r="20145" spans="1:6" hidden="1">
      <c r="A20145">
        <v>2020</v>
      </c>
      <c r="B20145" t="s">
        <v>102</v>
      </c>
      <c r="C20145" t="s">
        <v>10</v>
      </c>
      <c r="D20145" t="s">
        <v>17</v>
      </c>
      <c r="E20145">
        <v>0</v>
      </c>
      <c r="F20145">
        <v>20</v>
      </c>
    </row>
    <row r="20146" spans="1:6" hidden="1">
      <c r="A20146">
        <v>2020</v>
      </c>
      <c r="B20146" t="s">
        <v>102</v>
      </c>
      <c r="C20146" t="s">
        <v>10</v>
      </c>
      <c r="D20146" t="s">
        <v>18</v>
      </c>
      <c r="E20146">
        <v>19148416</v>
      </c>
    </row>
    <row r="20147" spans="1:6" hidden="1">
      <c r="A20147">
        <v>2020</v>
      </c>
      <c r="B20147" t="s">
        <v>102</v>
      </c>
      <c r="C20147" t="s">
        <v>10</v>
      </c>
      <c r="D20147" t="s">
        <v>19</v>
      </c>
      <c r="E20147">
        <v>17826893</v>
      </c>
    </row>
    <row r="20148" spans="1:6" hidden="1">
      <c r="A20148">
        <v>2020</v>
      </c>
      <c r="B20148" t="s">
        <v>102</v>
      </c>
      <c r="C20148" t="s">
        <v>10</v>
      </c>
      <c r="D20148" t="s">
        <v>20</v>
      </c>
      <c r="E20148">
        <v>20956586</v>
      </c>
    </row>
    <row r="20149" spans="1:6" hidden="1">
      <c r="A20149">
        <v>2020</v>
      </c>
      <c r="B20149" t="s">
        <v>102</v>
      </c>
      <c r="C20149" t="s">
        <v>10</v>
      </c>
      <c r="D20149" t="s">
        <v>21</v>
      </c>
      <c r="E20149">
        <v>2567204</v>
      </c>
    </row>
    <row r="20150" spans="1:6" hidden="1">
      <c r="A20150">
        <v>2020</v>
      </c>
      <c r="B20150" t="s">
        <v>102</v>
      </c>
      <c r="C20150" t="s">
        <v>10</v>
      </c>
      <c r="D20150" t="s">
        <v>22</v>
      </c>
      <c r="E20150">
        <v>1589424</v>
      </c>
    </row>
    <row r="20151" spans="1:6" hidden="1">
      <c r="A20151">
        <v>2020</v>
      </c>
      <c r="B20151" t="s">
        <v>102</v>
      </c>
      <c r="C20151" t="s">
        <v>23</v>
      </c>
      <c r="D20151" t="s">
        <v>24</v>
      </c>
      <c r="E20151">
        <v>173940</v>
      </c>
    </row>
    <row r="20152" spans="1:6" hidden="1">
      <c r="A20152">
        <v>2020</v>
      </c>
      <c r="B20152" t="s">
        <v>102</v>
      </c>
      <c r="C20152" t="s">
        <v>23</v>
      </c>
      <c r="D20152" t="s">
        <v>25</v>
      </c>
      <c r="E20152">
        <v>154986</v>
      </c>
    </row>
    <row r="20153" spans="1:6" hidden="1">
      <c r="A20153">
        <v>2020</v>
      </c>
      <c r="B20153" t="s">
        <v>102</v>
      </c>
      <c r="C20153" t="s">
        <v>23</v>
      </c>
      <c r="D20153" t="s">
        <v>26</v>
      </c>
      <c r="E20153">
        <v>18954</v>
      </c>
    </row>
    <row r="20154" spans="1:6" hidden="1">
      <c r="A20154">
        <v>2020</v>
      </c>
      <c r="B20154" t="s">
        <v>102</v>
      </c>
      <c r="C20154" t="s">
        <v>23</v>
      </c>
      <c r="D20154" t="s">
        <v>27</v>
      </c>
      <c r="E20154">
        <v>29774</v>
      </c>
    </row>
    <row r="20155" spans="1:6" hidden="1">
      <c r="A20155">
        <v>2020</v>
      </c>
      <c r="B20155" t="s">
        <v>102</v>
      </c>
      <c r="C20155" t="s">
        <v>23</v>
      </c>
      <c r="D20155" t="s">
        <v>29</v>
      </c>
      <c r="E20155">
        <v>29774</v>
      </c>
    </row>
    <row r="20156" spans="1:6" hidden="1">
      <c r="A20156">
        <v>2020</v>
      </c>
      <c r="B20156" t="s">
        <v>102</v>
      </c>
      <c r="C20156" t="s">
        <v>23</v>
      </c>
      <c r="D20156" t="s">
        <v>33</v>
      </c>
      <c r="E20156">
        <v>191648</v>
      </c>
    </row>
    <row r="20157" spans="1:6" hidden="1">
      <c r="A20157">
        <v>2020</v>
      </c>
      <c r="B20157" t="s">
        <v>102</v>
      </c>
      <c r="C20157" t="s">
        <v>23</v>
      </c>
      <c r="D20157" t="s">
        <v>34</v>
      </c>
      <c r="E20157">
        <v>170837</v>
      </c>
    </row>
    <row r="20158" spans="1:6" hidden="1">
      <c r="A20158">
        <v>2020</v>
      </c>
      <c r="B20158" t="s">
        <v>102</v>
      </c>
      <c r="C20158" t="s">
        <v>23</v>
      </c>
      <c r="D20158" t="s">
        <v>35</v>
      </c>
      <c r="E20158">
        <v>418353</v>
      </c>
    </row>
    <row r="20159" spans="1:6" hidden="1">
      <c r="A20159">
        <v>2020</v>
      </c>
      <c r="B20159" t="s">
        <v>102</v>
      </c>
      <c r="C20159" t="s">
        <v>23</v>
      </c>
      <c r="D20159" t="s">
        <v>39</v>
      </c>
      <c r="E20159">
        <v>0</v>
      </c>
    </row>
    <row r="20160" spans="1:6" hidden="1">
      <c r="A20160">
        <v>2020</v>
      </c>
      <c r="B20160" t="s">
        <v>102</v>
      </c>
      <c r="C20160" t="s">
        <v>23</v>
      </c>
      <c r="D20160" t="s">
        <v>40</v>
      </c>
      <c r="E20160">
        <v>0</v>
      </c>
    </row>
    <row r="20161" spans="1:5" hidden="1">
      <c r="A20161">
        <v>2020</v>
      </c>
      <c r="B20161" t="s">
        <v>102</v>
      </c>
      <c r="C20161" t="s">
        <v>23</v>
      </c>
      <c r="D20161" t="s">
        <v>41</v>
      </c>
      <c r="E20161">
        <v>0</v>
      </c>
    </row>
    <row r="20162" spans="1:5" hidden="1">
      <c r="A20162">
        <v>2020</v>
      </c>
      <c r="B20162" t="s">
        <v>102</v>
      </c>
      <c r="C20162" t="s">
        <v>23</v>
      </c>
      <c r="D20162" t="s">
        <v>42</v>
      </c>
      <c r="E20162">
        <v>0</v>
      </c>
    </row>
    <row r="20163" spans="1:5" hidden="1">
      <c r="A20163">
        <v>2020</v>
      </c>
      <c r="B20163" t="s">
        <v>102</v>
      </c>
      <c r="C20163" t="s">
        <v>23</v>
      </c>
      <c r="D20163" t="s">
        <v>43</v>
      </c>
      <c r="E20163">
        <v>0</v>
      </c>
    </row>
    <row r="20164" spans="1:5" hidden="1">
      <c r="A20164">
        <v>2020</v>
      </c>
      <c r="B20164" t="s">
        <v>102</v>
      </c>
      <c r="C20164" t="s">
        <v>23</v>
      </c>
      <c r="D20164" t="s">
        <v>44</v>
      </c>
      <c r="E20164">
        <v>20810</v>
      </c>
    </row>
    <row r="20165" spans="1:5" hidden="1">
      <c r="A20165">
        <v>2020</v>
      </c>
      <c r="B20165" t="s">
        <v>102</v>
      </c>
      <c r="C20165" t="s">
        <v>23</v>
      </c>
      <c r="D20165" t="s">
        <v>45</v>
      </c>
      <c r="E20165">
        <v>1871219</v>
      </c>
    </row>
    <row r="20166" spans="1:5" hidden="1">
      <c r="A20166">
        <v>2020</v>
      </c>
      <c r="B20166" t="s">
        <v>102</v>
      </c>
      <c r="C20166" t="s">
        <v>23</v>
      </c>
      <c r="D20166" t="s">
        <v>46</v>
      </c>
      <c r="E20166">
        <v>1803873</v>
      </c>
    </row>
    <row r="20167" spans="1:5" hidden="1">
      <c r="A20167">
        <v>2020</v>
      </c>
      <c r="B20167" t="s">
        <v>102</v>
      </c>
      <c r="C20167" t="s">
        <v>23</v>
      </c>
      <c r="D20167" t="s">
        <v>47</v>
      </c>
      <c r="E20167">
        <v>67346</v>
      </c>
    </row>
    <row r="20168" spans="1:5" hidden="1">
      <c r="A20168">
        <v>2020</v>
      </c>
      <c r="B20168" t="s">
        <v>102</v>
      </c>
      <c r="C20168" t="s">
        <v>23</v>
      </c>
      <c r="D20168" t="s">
        <v>48</v>
      </c>
      <c r="E20168">
        <v>3833661</v>
      </c>
    </row>
    <row r="20169" spans="1:5" hidden="1">
      <c r="A20169">
        <v>2020</v>
      </c>
      <c r="B20169" t="s">
        <v>102</v>
      </c>
      <c r="C20169" t="s">
        <v>23</v>
      </c>
      <c r="D20169" t="s">
        <v>49</v>
      </c>
      <c r="E20169">
        <v>3833445</v>
      </c>
    </row>
    <row r="20170" spans="1:5" hidden="1">
      <c r="A20170">
        <v>2020</v>
      </c>
      <c r="B20170" t="s">
        <v>102</v>
      </c>
      <c r="C20170" t="s">
        <v>23</v>
      </c>
      <c r="D20170" t="s">
        <v>50</v>
      </c>
      <c r="E20170">
        <v>2471260</v>
      </c>
    </row>
    <row r="20171" spans="1:5" hidden="1">
      <c r="A20171">
        <v>2020</v>
      </c>
      <c r="B20171" t="s">
        <v>102</v>
      </c>
      <c r="C20171" t="s">
        <v>23</v>
      </c>
      <c r="D20171" t="s">
        <v>51</v>
      </c>
      <c r="E20171">
        <v>240237</v>
      </c>
    </row>
    <row r="20172" spans="1:5" hidden="1">
      <c r="A20172">
        <v>2020</v>
      </c>
      <c r="B20172" t="s">
        <v>102</v>
      </c>
      <c r="C20172" t="s">
        <v>23</v>
      </c>
      <c r="D20172" t="s">
        <v>52</v>
      </c>
      <c r="E20172">
        <v>1100158</v>
      </c>
    </row>
    <row r="20173" spans="1:5" hidden="1">
      <c r="A20173">
        <v>2020</v>
      </c>
      <c r="B20173" t="s">
        <v>102</v>
      </c>
      <c r="C20173" t="s">
        <v>23</v>
      </c>
      <c r="D20173" t="s">
        <v>53</v>
      </c>
      <c r="E20173">
        <v>48629</v>
      </c>
    </row>
    <row r="20174" spans="1:5" hidden="1">
      <c r="A20174">
        <v>2020</v>
      </c>
      <c r="B20174" t="s">
        <v>102</v>
      </c>
      <c r="C20174" t="s">
        <v>23</v>
      </c>
      <c r="D20174" t="s">
        <v>54</v>
      </c>
      <c r="E20174">
        <v>26839</v>
      </c>
    </row>
    <row r="20175" spans="1:5" hidden="1">
      <c r="A20175">
        <v>2020</v>
      </c>
      <c r="B20175" t="s">
        <v>102</v>
      </c>
      <c r="C20175" t="s">
        <v>23</v>
      </c>
      <c r="D20175" t="s">
        <v>55</v>
      </c>
      <c r="E20175">
        <v>216</v>
      </c>
    </row>
    <row r="20176" spans="1:5" hidden="1">
      <c r="A20176">
        <v>2020</v>
      </c>
      <c r="B20176" t="s">
        <v>102</v>
      </c>
      <c r="C20176" t="s">
        <v>23</v>
      </c>
      <c r="D20176" t="s">
        <v>59</v>
      </c>
      <c r="E20176">
        <v>280700</v>
      </c>
    </row>
    <row r="20177" spans="1:5" hidden="1">
      <c r="A20177">
        <v>2020</v>
      </c>
      <c r="B20177" t="s">
        <v>102</v>
      </c>
      <c r="C20177" t="s">
        <v>23</v>
      </c>
      <c r="D20177" t="s">
        <v>60</v>
      </c>
      <c r="E20177">
        <v>67872</v>
      </c>
    </row>
    <row r="20178" spans="1:5" hidden="1">
      <c r="A20178">
        <v>2020</v>
      </c>
      <c r="B20178" t="s">
        <v>102</v>
      </c>
      <c r="C20178" t="s">
        <v>23</v>
      </c>
      <c r="D20178" t="s">
        <v>64</v>
      </c>
      <c r="E20178">
        <v>212828</v>
      </c>
    </row>
    <row r="20179" spans="1:5" hidden="1">
      <c r="A20179">
        <v>2020</v>
      </c>
      <c r="B20179" t="s">
        <v>102</v>
      </c>
      <c r="C20179" t="s">
        <v>23</v>
      </c>
      <c r="D20179" t="s">
        <v>66</v>
      </c>
      <c r="E20179">
        <v>0</v>
      </c>
    </row>
    <row r="20180" spans="1:5" hidden="1">
      <c r="A20180">
        <v>2020</v>
      </c>
      <c r="B20180" t="s">
        <v>102</v>
      </c>
      <c r="C20180" t="s">
        <v>23</v>
      </c>
      <c r="D20180" t="s">
        <v>67</v>
      </c>
      <c r="E20180">
        <v>0</v>
      </c>
    </row>
    <row r="20181" spans="1:5" hidden="1">
      <c r="A20181">
        <v>2020</v>
      </c>
      <c r="B20181" t="s">
        <v>102</v>
      </c>
      <c r="C20181" t="s">
        <v>23</v>
      </c>
      <c r="D20181" t="s">
        <v>68</v>
      </c>
      <c r="E20181">
        <v>0</v>
      </c>
    </row>
    <row r="20182" spans="1:5" hidden="1">
      <c r="A20182">
        <v>2020</v>
      </c>
      <c r="B20182" t="s">
        <v>102</v>
      </c>
      <c r="C20182" t="s">
        <v>23</v>
      </c>
      <c r="D20182" t="s">
        <v>70</v>
      </c>
      <c r="E20182">
        <v>0</v>
      </c>
    </row>
    <row r="20183" spans="1:5" hidden="1">
      <c r="A20183">
        <v>2020</v>
      </c>
      <c r="B20183" t="s">
        <v>102</v>
      </c>
      <c r="C20183" t="s">
        <v>23</v>
      </c>
      <c r="D20183" t="s">
        <v>71</v>
      </c>
      <c r="E20183">
        <v>0</v>
      </c>
    </row>
    <row r="20184" spans="1:5" hidden="1">
      <c r="A20184">
        <v>2020</v>
      </c>
      <c r="B20184" t="s">
        <v>102</v>
      </c>
      <c r="C20184" t="s">
        <v>23</v>
      </c>
      <c r="D20184" t="s">
        <v>72</v>
      </c>
      <c r="E20184">
        <v>2036653</v>
      </c>
    </row>
    <row r="20185" spans="1:5" hidden="1">
      <c r="A20185">
        <v>2020</v>
      </c>
      <c r="B20185" t="s">
        <v>102</v>
      </c>
      <c r="C20185" t="s">
        <v>23</v>
      </c>
      <c r="D20185" t="s">
        <v>73</v>
      </c>
      <c r="E20185">
        <v>15843275</v>
      </c>
    </row>
    <row r="20186" spans="1:5" hidden="1">
      <c r="A20186">
        <v>2020</v>
      </c>
      <c r="B20186" t="s">
        <v>102</v>
      </c>
      <c r="C20186" t="s">
        <v>23</v>
      </c>
      <c r="D20186" t="s">
        <v>74</v>
      </c>
      <c r="E20186">
        <v>15843275</v>
      </c>
    </row>
    <row r="20187" spans="1:5" hidden="1">
      <c r="A20187">
        <v>2020</v>
      </c>
      <c r="B20187" t="s">
        <v>102</v>
      </c>
      <c r="C20187" t="s">
        <v>23</v>
      </c>
      <c r="D20187" t="s">
        <v>76</v>
      </c>
      <c r="E20187">
        <v>977780</v>
      </c>
    </row>
    <row r="20188" spans="1:5" hidden="1">
      <c r="A20188">
        <v>2020</v>
      </c>
      <c r="B20188" t="s">
        <v>102</v>
      </c>
      <c r="C20188" t="s">
        <v>23</v>
      </c>
      <c r="D20188" t="s">
        <v>77</v>
      </c>
      <c r="E20188">
        <v>896174</v>
      </c>
    </row>
    <row r="20189" spans="1:5" hidden="1">
      <c r="A20189">
        <v>2020</v>
      </c>
      <c r="B20189" t="s">
        <v>102</v>
      </c>
      <c r="C20189" t="s">
        <v>23</v>
      </c>
      <c r="D20189" t="s">
        <v>78</v>
      </c>
      <c r="E20189">
        <v>1035330</v>
      </c>
    </row>
    <row r="20190" spans="1:5" hidden="1">
      <c r="A20190">
        <v>2020</v>
      </c>
      <c r="B20190" t="s">
        <v>102</v>
      </c>
      <c r="C20190" t="s">
        <v>23</v>
      </c>
      <c r="D20190" t="s">
        <v>79</v>
      </c>
      <c r="E20190">
        <v>-59766</v>
      </c>
    </row>
    <row r="20191" spans="1:5" hidden="1">
      <c r="A20191">
        <v>2020</v>
      </c>
      <c r="B20191" t="s">
        <v>102</v>
      </c>
      <c r="C20191" t="s">
        <v>23</v>
      </c>
      <c r="D20191" t="s">
        <v>80</v>
      </c>
      <c r="E20191">
        <v>2217</v>
      </c>
    </row>
    <row r="20192" spans="1:5" hidden="1">
      <c r="A20192">
        <v>2020</v>
      </c>
      <c r="B20192" t="s">
        <v>102</v>
      </c>
      <c r="C20192" t="s">
        <v>81</v>
      </c>
      <c r="D20192" t="s">
        <v>24</v>
      </c>
      <c r="E20192">
        <v>15421654</v>
      </c>
    </row>
    <row r="20193" spans="1:5" hidden="1">
      <c r="A20193">
        <v>2020</v>
      </c>
      <c r="B20193" t="s">
        <v>102</v>
      </c>
      <c r="C20193" t="s">
        <v>81</v>
      </c>
      <c r="D20193" t="s">
        <v>25</v>
      </c>
      <c r="E20193">
        <v>12710156</v>
      </c>
    </row>
    <row r="20194" spans="1:5" hidden="1">
      <c r="A20194">
        <v>2020</v>
      </c>
      <c r="B20194" t="s">
        <v>102</v>
      </c>
      <c r="C20194" t="s">
        <v>81</v>
      </c>
      <c r="D20194" t="s">
        <v>26</v>
      </c>
      <c r="E20194">
        <v>2711498</v>
      </c>
    </row>
    <row r="20195" spans="1:5" hidden="1">
      <c r="A20195">
        <v>2020</v>
      </c>
      <c r="B20195" t="s">
        <v>102</v>
      </c>
      <c r="C20195" t="s">
        <v>81</v>
      </c>
      <c r="D20195" t="s">
        <v>30</v>
      </c>
      <c r="E20195">
        <v>406067</v>
      </c>
    </row>
    <row r="20196" spans="1:5" hidden="1">
      <c r="A20196">
        <v>2020</v>
      </c>
      <c r="B20196" t="s">
        <v>102</v>
      </c>
      <c r="C20196" t="s">
        <v>81</v>
      </c>
      <c r="D20196" t="s">
        <v>32</v>
      </c>
      <c r="E20196">
        <v>406067</v>
      </c>
    </row>
    <row r="20197" spans="1:5" hidden="1">
      <c r="A20197">
        <v>2020</v>
      </c>
      <c r="B20197" t="s">
        <v>102</v>
      </c>
      <c r="C20197" t="s">
        <v>81</v>
      </c>
      <c r="D20197" t="s">
        <v>33</v>
      </c>
      <c r="E20197">
        <v>1258816</v>
      </c>
    </row>
    <row r="20198" spans="1:5" hidden="1">
      <c r="A20198">
        <v>2020</v>
      </c>
      <c r="B20198" t="s">
        <v>102</v>
      </c>
      <c r="C20198" t="s">
        <v>81</v>
      </c>
      <c r="D20198" t="s">
        <v>34</v>
      </c>
      <c r="E20198">
        <v>76019</v>
      </c>
    </row>
    <row r="20199" spans="1:5" hidden="1">
      <c r="A20199">
        <v>2020</v>
      </c>
      <c r="B20199" t="s">
        <v>102</v>
      </c>
      <c r="C20199" t="s">
        <v>81</v>
      </c>
      <c r="D20199" t="s">
        <v>35</v>
      </c>
      <c r="E20199">
        <v>17570</v>
      </c>
    </row>
    <row r="20200" spans="1:5" hidden="1">
      <c r="A20200">
        <v>2020</v>
      </c>
      <c r="B20200" t="s">
        <v>102</v>
      </c>
      <c r="C20200" t="s">
        <v>81</v>
      </c>
      <c r="D20200" t="s">
        <v>36</v>
      </c>
      <c r="E20200">
        <v>1058215</v>
      </c>
    </row>
    <row r="20201" spans="1:5" hidden="1">
      <c r="A20201">
        <v>2020</v>
      </c>
      <c r="B20201" t="s">
        <v>102</v>
      </c>
      <c r="C20201" t="s">
        <v>81</v>
      </c>
      <c r="D20201" t="s">
        <v>37</v>
      </c>
      <c r="E20201">
        <v>242813</v>
      </c>
    </row>
    <row r="20202" spans="1:5" hidden="1">
      <c r="A20202">
        <v>2020</v>
      </c>
      <c r="B20202" t="s">
        <v>102</v>
      </c>
      <c r="C20202" t="s">
        <v>81</v>
      </c>
      <c r="D20202" t="s">
        <v>38</v>
      </c>
      <c r="E20202">
        <v>815402</v>
      </c>
    </row>
    <row r="20203" spans="1:5" hidden="1">
      <c r="A20203">
        <v>2020</v>
      </c>
      <c r="B20203" t="s">
        <v>102</v>
      </c>
      <c r="C20203" t="s">
        <v>81</v>
      </c>
      <c r="D20203" t="s">
        <v>39</v>
      </c>
      <c r="E20203">
        <v>0</v>
      </c>
    </row>
    <row r="20204" spans="1:5" hidden="1">
      <c r="A20204">
        <v>2020</v>
      </c>
      <c r="B20204" t="s">
        <v>102</v>
      </c>
      <c r="C20204" t="s">
        <v>81</v>
      </c>
      <c r="D20204" t="s">
        <v>40</v>
      </c>
      <c r="E20204">
        <v>51982</v>
      </c>
    </row>
    <row r="20205" spans="1:5" hidden="1">
      <c r="A20205">
        <v>2020</v>
      </c>
      <c r="B20205" t="s">
        <v>102</v>
      </c>
      <c r="C20205" t="s">
        <v>81</v>
      </c>
      <c r="D20205" t="s">
        <v>41</v>
      </c>
      <c r="E20205">
        <v>2463</v>
      </c>
    </row>
    <row r="20206" spans="1:5" hidden="1">
      <c r="A20206">
        <v>2020</v>
      </c>
      <c r="B20206" t="s">
        <v>102</v>
      </c>
      <c r="C20206" t="s">
        <v>81</v>
      </c>
      <c r="D20206" t="s">
        <v>42</v>
      </c>
      <c r="E20206">
        <v>48629</v>
      </c>
    </row>
    <row r="20207" spans="1:5" hidden="1">
      <c r="A20207">
        <v>2020</v>
      </c>
      <c r="B20207" t="s">
        <v>102</v>
      </c>
      <c r="C20207" t="s">
        <v>81</v>
      </c>
      <c r="D20207" t="s">
        <v>43</v>
      </c>
      <c r="E20207">
        <v>890</v>
      </c>
    </row>
    <row r="20208" spans="1:5" hidden="1">
      <c r="A20208">
        <v>2020</v>
      </c>
      <c r="B20208" t="s">
        <v>102</v>
      </c>
      <c r="C20208" t="s">
        <v>81</v>
      </c>
      <c r="D20208" t="s">
        <v>44</v>
      </c>
      <c r="E20208">
        <v>72600</v>
      </c>
    </row>
    <row r="20209" spans="1:5" hidden="1">
      <c r="A20209">
        <v>2020</v>
      </c>
      <c r="B20209" t="s">
        <v>102</v>
      </c>
      <c r="C20209" t="s">
        <v>81</v>
      </c>
      <c r="D20209" t="s">
        <v>48</v>
      </c>
      <c r="E20209">
        <v>6953958</v>
      </c>
    </row>
    <row r="20210" spans="1:5" hidden="1">
      <c r="A20210">
        <v>2020</v>
      </c>
      <c r="B20210" t="s">
        <v>102</v>
      </c>
      <c r="C20210" t="s">
        <v>81</v>
      </c>
      <c r="D20210" t="s">
        <v>49</v>
      </c>
      <c r="E20210">
        <v>216</v>
      </c>
    </row>
    <row r="20211" spans="1:5" hidden="1">
      <c r="A20211">
        <v>2020</v>
      </c>
      <c r="B20211" t="s">
        <v>102</v>
      </c>
      <c r="C20211" t="s">
        <v>81</v>
      </c>
      <c r="D20211" t="s">
        <v>50</v>
      </c>
      <c r="E20211">
        <v>0</v>
      </c>
    </row>
    <row r="20212" spans="1:5" hidden="1">
      <c r="A20212">
        <v>2020</v>
      </c>
      <c r="B20212" t="s">
        <v>102</v>
      </c>
      <c r="C20212" t="s">
        <v>81</v>
      </c>
      <c r="D20212" t="s">
        <v>51</v>
      </c>
      <c r="E20212">
        <v>216</v>
      </c>
    </row>
    <row r="20213" spans="1:5" hidden="1">
      <c r="A20213">
        <v>2020</v>
      </c>
      <c r="B20213" t="s">
        <v>102</v>
      </c>
      <c r="C20213" t="s">
        <v>81</v>
      </c>
      <c r="D20213" t="s">
        <v>52</v>
      </c>
      <c r="E20213">
        <v>0</v>
      </c>
    </row>
    <row r="20214" spans="1:5" hidden="1">
      <c r="A20214">
        <v>2020</v>
      </c>
      <c r="B20214" t="s">
        <v>102</v>
      </c>
      <c r="C20214" t="s">
        <v>81</v>
      </c>
      <c r="D20214" t="s">
        <v>53</v>
      </c>
      <c r="E20214">
        <v>0</v>
      </c>
    </row>
    <row r="20215" spans="1:5" hidden="1">
      <c r="A20215">
        <v>2020</v>
      </c>
      <c r="B20215" t="s">
        <v>102</v>
      </c>
      <c r="C20215" t="s">
        <v>81</v>
      </c>
      <c r="D20215" t="s">
        <v>54</v>
      </c>
      <c r="E20215">
        <v>0</v>
      </c>
    </row>
    <row r="20216" spans="1:5" hidden="1">
      <c r="A20216">
        <v>2020</v>
      </c>
      <c r="B20216" t="s">
        <v>102</v>
      </c>
      <c r="C20216" t="s">
        <v>81</v>
      </c>
      <c r="D20216" t="s">
        <v>55</v>
      </c>
      <c r="E20216">
        <v>3824049</v>
      </c>
    </row>
    <row r="20217" spans="1:5" hidden="1">
      <c r="A20217">
        <v>2020</v>
      </c>
      <c r="B20217" t="s">
        <v>102</v>
      </c>
      <c r="C20217" t="s">
        <v>81</v>
      </c>
      <c r="D20217" t="s">
        <v>56</v>
      </c>
      <c r="E20217">
        <v>3129693</v>
      </c>
    </row>
    <row r="20218" spans="1:5" hidden="1">
      <c r="A20218">
        <v>2020</v>
      </c>
      <c r="B20218" t="s">
        <v>102</v>
      </c>
      <c r="C20218" t="s">
        <v>81</v>
      </c>
      <c r="D20218" t="s">
        <v>57</v>
      </c>
      <c r="E20218">
        <v>2568880</v>
      </c>
    </row>
    <row r="20219" spans="1:5" hidden="1">
      <c r="A20219">
        <v>2020</v>
      </c>
      <c r="B20219" t="s">
        <v>102</v>
      </c>
      <c r="C20219" t="s">
        <v>81</v>
      </c>
      <c r="D20219" t="s">
        <v>58</v>
      </c>
      <c r="E20219">
        <v>560812</v>
      </c>
    </row>
    <row r="20220" spans="1:5" hidden="1">
      <c r="A20220">
        <v>2020</v>
      </c>
      <c r="B20220" t="s">
        <v>102</v>
      </c>
      <c r="C20220" t="s">
        <v>81</v>
      </c>
      <c r="D20220" t="s">
        <v>59</v>
      </c>
      <c r="E20220">
        <v>839792</v>
      </c>
    </row>
    <row r="20221" spans="1:5" hidden="1">
      <c r="A20221">
        <v>2020</v>
      </c>
      <c r="B20221" t="s">
        <v>102</v>
      </c>
      <c r="C20221" t="s">
        <v>81</v>
      </c>
      <c r="D20221" t="s">
        <v>61</v>
      </c>
      <c r="E20221">
        <v>79439</v>
      </c>
    </row>
    <row r="20222" spans="1:5" hidden="1">
      <c r="A20222">
        <v>2020</v>
      </c>
      <c r="B20222" t="s">
        <v>102</v>
      </c>
      <c r="C20222" t="s">
        <v>81</v>
      </c>
      <c r="D20222" t="s">
        <v>64</v>
      </c>
      <c r="E20222">
        <v>760353</v>
      </c>
    </row>
    <row r="20223" spans="1:5" hidden="1">
      <c r="A20223">
        <v>2020</v>
      </c>
      <c r="B20223" t="s">
        <v>102</v>
      </c>
      <c r="C20223" t="s">
        <v>81</v>
      </c>
      <c r="D20223" t="s">
        <v>66</v>
      </c>
      <c r="E20223">
        <v>583586</v>
      </c>
    </row>
    <row r="20224" spans="1:5" hidden="1">
      <c r="A20224">
        <v>2020</v>
      </c>
      <c r="B20224" t="s">
        <v>102</v>
      </c>
      <c r="C20224" t="s">
        <v>81</v>
      </c>
      <c r="D20224" t="s">
        <v>67</v>
      </c>
      <c r="E20224">
        <v>0</v>
      </c>
    </row>
    <row r="20225" spans="1:6" hidden="1">
      <c r="A20225">
        <v>2020</v>
      </c>
      <c r="B20225" t="s">
        <v>102</v>
      </c>
      <c r="C20225" t="s">
        <v>81</v>
      </c>
      <c r="D20225" t="s">
        <v>69</v>
      </c>
      <c r="E20225">
        <v>0</v>
      </c>
    </row>
    <row r="20226" spans="1:6" hidden="1">
      <c r="A20226">
        <v>2020</v>
      </c>
      <c r="B20226" t="s">
        <v>102</v>
      </c>
      <c r="C20226" t="s">
        <v>81</v>
      </c>
      <c r="D20226" t="s">
        <v>70</v>
      </c>
      <c r="E20226">
        <v>0</v>
      </c>
    </row>
    <row r="20227" spans="1:6" hidden="1">
      <c r="A20227">
        <v>2020</v>
      </c>
      <c r="B20227" t="s">
        <v>102</v>
      </c>
      <c r="C20227" t="s">
        <v>81</v>
      </c>
      <c r="D20227" t="s">
        <v>86</v>
      </c>
      <c r="E20227">
        <v>4493894</v>
      </c>
    </row>
    <row r="20228" spans="1:6" hidden="1">
      <c r="A20228">
        <v>2020</v>
      </c>
      <c r="B20228" t="s">
        <v>102</v>
      </c>
      <c r="C20228" t="s">
        <v>81</v>
      </c>
      <c r="D20228" t="s">
        <v>87</v>
      </c>
      <c r="E20228">
        <v>2381692</v>
      </c>
    </row>
    <row r="20229" spans="1:6" hidden="1">
      <c r="A20229">
        <v>2020</v>
      </c>
      <c r="B20229" t="s">
        <v>102</v>
      </c>
      <c r="C20229" t="s">
        <v>81</v>
      </c>
      <c r="D20229" t="s">
        <v>88</v>
      </c>
      <c r="E20229">
        <v>2112202</v>
      </c>
    </row>
    <row r="20230" spans="1:6" hidden="1">
      <c r="A20230">
        <v>2020</v>
      </c>
      <c r="B20230" t="s">
        <v>102</v>
      </c>
      <c r="C20230" t="s">
        <v>81</v>
      </c>
      <c r="D20230" t="s">
        <v>77</v>
      </c>
      <c r="E20230">
        <v>896174</v>
      </c>
    </row>
    <row r="20231" spans="1:6" hidden="1">
      <c r="A20231">
        <v>2020</v>
      </c>
      <c r="B20231" t="s">
        <v>103</v>
      </c>
      <c r="C20231" t="s">
        <v>7</v>
      </c>
      <c r="D20231" t="s">
        <v>263</v>
      </c>
      <c r="E20231">
        <v>-34681</v>
      </c>
    </row>
    <row r="20232" spans="1:6" hidden="1">
      <c r="A20232">
        <v>2020</v>
      </c>
      <c r="B20232" t="s">
        <v>103</v>
      </c>
      <c r="C20232" t="s">
        <v>7</v>
      </c>
      <c r="D20232" t="s">
        <v>8</v>
      </c>
      <c r="E20232">
        <v>0</v>
      </c>
      <c r="F20232">
        <v>20</v>
      </c>
    </row>
    <row r="20233" spans="1:6" hidden="1">
      <c r="A20233">
        <v>2020</v>
      </c>
      <c r="B20233" t="s">
        <v>103</v>
      </c>
      <c r="C20233" t="s">
        <v>7</v>
      </c>
      <c r="D20233" t="s">
        <v>9</v>
      </c>
      <c r="E20233">
        <v>0</v>
      </c>
      <c r="F20233">
        <v>20</v>
      </c>
    </row>
    <row r="20234" spans="1:6" hidden="1">
      <c r="A20234">
        <v>2020</v>
      </c>
      <c r="B20234" t="s">
        <v>103</v>
      </c>
      <c r="C20234" t="s">
        <v>10</v>
      </c>
      <c r="D20234" t="s">
        <v>11</v>
      </c>
      <c r="E20234">
        <v>1732486</v>
      </c>
    </row>
    <row r="20235" spans="1:6" hidden="1">
      <c r="A20235">
        <v>2020</v>
      </c>
      <c r="B20235" t="s">
        <v>103</v>
      </c>
      <c r="C20235" t="s">
        <v>10</v>
      </c>
      <c r="D20235" t="s">
        <v>91</v>
      </c>
      <c r="E20235">
        <v>2595007</v>
      </c>
    </row>
    <row r="20236" spans="1:6" hidden="1">
      <c r="A20236">
        <v>2020</v>
      </c>
      <c r="B20236" t="s">
        <v>103</v>
      </c>
      <c r="C20236" t="s">
        <v>10</v>
      </c>
      <c r="D20236" t="s">
        <v>92</v>
      </c>
      <c r="E20236">
        <v>1672646</v>
      </c>
    </row>
    <row r="20237" spans="1:6" hidden="1">
      <c r="A20237">
        <v>2020</v>
      </c>
      <c r="B20237" t="s">
        <v>103</v>
      </c>
      <c r="C20237" t="s">
        <v>10</v>
      </c>
      <c r="D20237" t="s">
        <v>14</v>
      </c>
      <c r="E20237">
        <v>2685759</v>
      </c>
    </row>
    <row r="20238" spans="1:6" hidden="1">
      <c r="A20238">
        <v>2020</v>
      </c>
      <c r="B20238" t="s">
        <v>103</v>
      </c>
      <c r="C20238" t="s">
        <v>10</v>
      </c>
      <c r="D20238" t="s">
        <v>15</v>
      </c>
      <c r="E20238">
        <v>1139438</v>
      </c>
    </row>
    <row r="20239" spans="1:6" hidden="1">
      <c r="A20239">
        <v>2020</v>
      </c>
      <c r="B20239" t="s">
        <v>103</v>
      </c>
      <c r="C20239" t="s">
        <v>10</v>
      </c>
      <c r="D20239" t="s">
        <v>16</v>
      </c>
      <c r="E20239">
        <v>1546321</v>
      </c>
    </row>
    <row r="20240" spans="1:6" hidden="1">
      <c r="A20240">
        <v>2020</v>
      </c>
      <c r="B20240" t="s">
        <v>103</v>
      </c>
      <c r="C20240" t="s">
        <v>10</v>
      </c>
      <c r="D20240" t="s">
        <v>17</v>
      </c>
      <c r="E20240">
        <v>0</v>
      </c>
      <c r="F20240">
        <v>20</v>
      </c>
    </row>
    <row r="20241" spans="1:5" hidden="1">
      <c r="A20241">
        <v>2020</v>
      </c>
      <c r="B20241" t="s">
        <v>103</v>
      </c>
      <c r="C20241" t="s">
        <v>10</v>
      </c>
      <c r="D20241" t="s">
        <v>18</v>
      </c>
      <c r="E20241">
        <v>19174113</v>
      </c>
    </row>
    <row r="20242" spans="1:5" hidden="1">
      <c r="A20242">
        <v>2020</v>
      </c>
      <c r="B20242" t="s">
        <v>103</v>
      </c>
      <c r="C20242" t="s">
        <v>10</v>
      </c>
      <c r="D20242" t="s">
        <v>19</v>
      </c>
      <c r="E20242">
        <v>18272021</v>
      </c>
    </row>
    <row r="20243" spans="1:5" hidden="1">
      <c r="A20243">
        <v>2020</v>
      </c>
      <c r="B20243" t="s">
        <v>103</v>
      </c>
      <c r="C20243" t="s">
        <v>10</v>
      </c>
      <c r="D20243" t="s">
        <v>20</v>
      </c>
      <c r="E20243">
        <v>21043674</v>
      </c>
    </row>
    <row r="20244" spans="1:5" hidden="1">
      <c r="A20244">
        <v>2020</v>
      </c>
      <c r="B20244" t="s">
        <v>103</v>
      </c>
      <c r="C20244" t="s">
        <v>10</v>
      </c>
      <c r="D20244" t="s">
        <v>21</v>
      </c>
      <c r="E20244">
        <v>2654292</v>
      </c>
    </row>
    <row r="20245" spans="1:5" hidden="1">
      <c r="A20245">
        <v>2020</v>
      </c>
      <c r="B20245" t="s">
        <v>103</v>
      </c>
      <c r="C20245" t="s">
        <v>10</v>
      </c>
      <c r="D20245" t="s">
        <v>22</v>
      </c>
      <c r="E20245">
        <v>1646319</v>
      </c>
    </row>
    <row r="20246" spans="1:5" hidden="1">
      <c r="A20246">
        <v>2020</v>
      </c>
      <c r="B20246" t="s">
        <v>103</v>
      </c>
      <c r="C20246" t="s">
        <v>23</v>
      </c>
      <c r="D20246" t="s">
        <v>24</v>
      </c>
      <c r="E20246">
        <v>285215</v>
      </c>
    </row>
    <row r="20247" spans="1:5" hidden="1">
      <c r="A20247">
        <v>2020</v>
      </c>
      <c r="B20247" t="s">
        <v>103</v>
      </c>
      <c r="C20247" t="s">
        <v>23</v>
      </c>
      <c r="D20247" t="s">
        <v>25</v>
      </c>
      <c r="E20247">
        <v>245562</v>
      </c>
    </row>
    <row r="20248" spans="1:5" hidden="1">
      <c r="A20248">
        <v>2020</v>
      </c>
      <c r="B20248" t="s">
        <v>103</v>
      </c>
      <c r="C20248" t="s">
        <v>23</v>
      </c>
      <c r="D20248" t="s">
        <v>26</v>
      </c>
      <c r="E20248">
        <v>39653</v>
      </c>
    </row>
    <row r="20249" spans="1:5" hidden="1">
      <c r="A20249">
        <v>2020</v>
      </c>
      <c r="B20249" t="s">
        <v>103</v>
      </c>
      <c r="C20249" t="s">
        <v>23</v>
      </c>
      <c r="D20249" t="s">
        <v>27</v>
      </c>
      <c r="E20249">
        <v>31243</v>
      </c>
    </row>
    <row r="20250" spans="1:5" hidden="1">
      <c r="A20250">
        <v>2020</v>
      </c>
      <c r="B20250" t="s">
        <v>103</v>
      </c>
      <c r="C20250" t="s">
        <v>23</v>
      </c>
      <c r="D20250" t="s">
        <v>29</v>
      </c>
      <c r="E20250">
        <v>31243</v>
      </c>
    </row>
    <row r="20251" spans="1:5" hidden="1">
      <c r="A20251">
        <v>2020</v>
      </c>
      <c r="B20251" t="s">
        <v>103</v>
      </c>
      <c r="C20251" t="s">
        <v>23</v>
      </c>
      <c r="D20251" t="s">
        <v>33</v>
      </c>
      <c r="E20251">
        <v>193874</v>
      </c>
    </row>
    <row r="20252" spans="1:5" hidden="1">
      <c r="A20252">
        <v>2020</v>
      </c>
      <c r="B20252" t="s">
        <v>103</v>
      </c>
      <c r="C20252" t="s">
        <v>23</v>
      </c>
      <c r="D20252" t="s">
        <v>34</v>
      </c>
      <c r="E20252">
        <v>173064</v>
      </c>
    </row>
    <row r="20253" spans="1:5" hidden="1">
      <c r="A20253">
        <v>2020</v>
      </c>
      <c r="B20253" t="s">
        <v>103</v>
      </c>
      <c r="C20253" t="s">
        <v>23</v>
      </c>
      <c r="D20253" t="s">
        <v>35</v>
      </c>
      <c r="E20253">
        <v>422090</v>
      </c>
    </row>
    <row r="20254" spans="1:5" hidden="1">
      <c r="A20254">
        <v>2020</v>
      </c>
      <c r="B20254" t="s">
        <v>103</v>
      </c>
      <c r="C20254" t="s">
        <v>23</v>
      </c>
      <c r="D20254" t="s">
        <v>39</v>
      </c>
      <c r="E20254">
        <v>0</v>
      </c>
    </row>
    <row r="20255" spans="1:5" hidden="1">
      <c r="A20255">
        <v>2020</v>
      </c>
      <c r="B20255" t="s">
        <v>103</v>
      </c>
      <c r="C20255" t="s">
        <v>23</v>
      </c>
      <c r="D20255" t="s">
        <v>40</v>
      </c>
      <c r="E20255">
        <v>0</v>
      </c>
    </row>
    <row r="20256" spans="1:5" hidden="1">
      <c r="A20256">
        <v>2020</v>
      </c>
      <c r="B20256" t="s">
        <v>103</v>
      </c>
      <c r="C20256" t="s">
        <v>23</v>
      </c>
      <c r="D20256" t="s">
        <v>41</v>
      </c>
      <c r="E20256">
        <v>0</v>
      </c>
    </row>
    <row r="20257" spans="1:5" hidden="1">
      <c r="A20257">
        <v>2020</v>
      </c>
      <c r="B20257" t="s">
        <v>103</v>
      </c>
      <c r="C20257" t="s">
        <v>23</v>
      </c>
      <c r="D20257" t="s">
        <v>42</v>
      </c>
      <c r="E20257">
        <v>0</v>
      </c>
    </row>
    <row r="20258" spans="1:5" hidden="1">
      <c r="A20258">
        <v>2020</v>
      </c>
      <c r="B20258" t="s">
        <v>103</v>
      </c>
      <c r="C20258" t="s">
        <v>23</v>
      </c>
      <c r="D20258" t="s">
        <v>43</v>
      </c>
      <c r="E20258">
        <v>0</v>
      </c>
    </row>
    <row r="20259" spans="1:5" hidden="1">
      <c r="A20259">
        <v>2020</v>
      </c>
      <c r="B20259" t="s">
        <v>103</v>
      </c>
      <c r="C20259" t="s">
        <v>23</v>
      </c>
      <c r="D20259" t="s">
        <v>44</v>
      </c>
      <c r="E20259">
        <v>20810</v>
      </c>
    </row>
    <row r="20260" spans="1:5" hidden="1">
      <c r="A20260">
        <v>2020</v>
      </c>
      <c r="B20260" t="s">
        <v>103</v>
      </c>
      <c r="C20260" t="s">
        <v>23</v>
      </c>
      <c r="D20260" t="s">
        <v>45</v>
      </c>
      <c r="E20260">
        <v>1871219</v>
      </c>
    </row>
    <row r="20261" spans="1:5" hidden="1">
      <c r="A20261">
        <v>2020</v>
      </c>
      <c r="B20261" t="s">
        <v>103</v>
      </c>
      <c r="C20261" t="s">
        <v>23</v>
      </c>
      <c r="D20261" t="s">
        <v>46</v>
      </c>
      <c r="E20261">
        <v>1803873</v>
      </c>
    </row>
    <row r="20262" spans="1:5" hidden="1">
      <c r="A20262">
        <v>2020</v>
      </c>
      <c r="B20262" t="s">
        <v>103</v>
      </c>
      <c r="C20262" t="s">
        <v>23</v>
      </c>
      <c r="D20262" t="s">
        <v>47</v>
      </c>
      <c r="E20262">
        <v>67346</v>
      </c>
    </row>
    <row r="20263" spans="1:5" hidden="1">
      <c r="A20263">
        <v>2020</v>
      </c>
      <c r="B20263" t="s">
        <v>103</v>
      </c>
      <c r="C20263" t="s">
        <v>23</v>
      </c>
      <c r="D20263" t="s">
        <v>48</v>
      </c>
      <c r="E20263">
        <v>4192381</v>
      </c>
    </row>
    <row r="20264" spans="1:5" hidden="1">
      <c r="A20264">
        <v>2020</v>
      </c>
      <c r="B20264" t="s">
        <v>103</v>
      </c>
      <c r="C20264" t="s">
        <v>23</v>
      </c>
      <c r="D20264" t="s">
        <v>49</v>
      </c>
      <c r="E20264">
        <v>3833445</v>
      </c>
    </row>
    <row r="20265" spans="1:5" hidden="1">
      <c r="A20265">
        <v>2020</v>
      </c>
      <c r="B20265" t="s">
        <v>103</v>
      </c>
      <c r="C20265" t="s">
        <v>23</v>
      </c>
      <c r="D20265" t="s">
        <v>50</v>
      </c>
      <c r="E20265">
        <v>2471260</v>
      </c>
    </row>
    <row r="20266" spans="1:5" hidden="1">
      <c r="A20266">
        <v>2020</v>
      </c>
      <c r="B20266" t="s">
        <v>103</v>
      </c>
      <c r="C20266" t="s">
        <v>23</v>
      </c>
      <c r="D20266" t="s">
        <v>51</v>
      </c>
      <c r="E20266">
        <v>240237</v>
      </c>
    </row>
    <row r="20267" spans="1:5" hidden="1">
      <c r="A20267">
        <v>2020</v>
      </c>
      <c r="B20267" t="s">
        <v>103</v>
      </c>
      <c r="C20267" t="s">
        <v>23</v>
      </c>
      <c r="D20267" t="s">
        <v>52</v>
      </c>
      <c r="E20267">
        <v>1100158</v>
      </c>
    </row>
    <row r="20268" spans="1:5" hidden="1">
      <c r="A20268">
        <v>2020</v>
      </c>
      <c r="B20268" t="s">
        <v>103</v>
      </c>
      <c r="C20268" t="s">
        <v>23</v>
      </c>
      <c r="D20268" t="s">
        <v>53</v>
      </c>
      <c r="E20268">
        <v>48629</v>
      </c>
    </row>
    <row r="20269" spans="1:5" hidden="1">
      <c r="A20269">
        <v>2020</v>
      </c>
      <c r="B20269" t="s">
        <v>103</v>
      </c>
      <c r="C20269" t="s">
        <v>23</v>
      </c>
      <c r="D20269" t="s">
        <v>54</v>
      </c>
      <c r="E20269">
        <v>26839</v>
      </c>
    </row>
    <row r="20270" spans="1:5" hidden="1">
      <c r="A20270">
        <v>2020</v>
      </c>
      <c r="B20270" t="s">
        <v>103</v>
      </c>
      <c r="C20270" t="s">
        <v>23</v>
      </c>
      <c r="D20270" t="s">
        <v>55</v>
      </c>
      <c r="E20270">
        <v>895</v>
      </c>
    </row>
    <row r="20271" spans="1:5" hidden="1">
      <c r="A20271">
        <v>2020</v>
      </c>
      <c r="B20271" t="s">
        <v>103</v>
      </c>
      <c r="C20271" t="s">
        <v>23</v>
      </c>
      <c r="D20271" t="s">
        <v>56</v>
      </c>
      <c r="E20271">
        <v>358040</v>
      </c>
    </row>
    <row r="20272" spans="1:5" hidden="1">
      <c r="A20272">
        <v>2020</v>
      </c>
      <c r="B20272" t="s">
        <v>103</v>
      </c>
      <c r="C20272" t="s">
        <v>23</v>
      </c>
      <c r="D20272" t="s">
        <v>57</v>
      </c>
      <c r="E20272">
        <v>248055</v>
      </c>
    </row>
    <row r="20273" spans="1:5" hidden="1">
      <c r="A20273">
        <v>2020</v>
      </c>
      <c r="B20273" t="s">
        <v>103</v>
      </c>
      <c r="C20273" t="s">
        <v>23</v>
      </c>
      <c r="D20273" t="s">
        <v>58</v>
      </c>
      <c r="E20273">
        <v>109984</v>
      </c>
    </row>
    <row r="20274" spans="1:5" hidden="1">
      <c r="A20274">
        <v>2020</v>
      </c>
      <c r="B20274" t="s">
        <v>103</v>
      </c>
      <c r="C20274" t="s">
        <v>23</v>
      </c>
      <c r="D20274" t="s">
        <v>59</v>
      </c>
      <c r="E20274">
        <v>280831</v>
      </c>
    </row>
    <row r="20275" spans="1:5" hidden="1">
      <c r="A20275">
        <v>2020</v>
      </c>
      <c r="B20275" t="s">
        <v>103</v>
      </c>
      <c r="C20275" t="s">
        <v>23</v>
      </c>
      <c r="D20275" t="s">
        <v>60</v>
      </c>
      <c r="E20275">
        <v>67872</v>
      </c>
    </row>
    <row r="20276" spans="1:5" hidden="1">
      <c r="A20276">
        <v>2020</v>
      </c>
      <c r="B20276" t="s">
        <v>103</v>
      </c>
      <c r="C20276" t="s">
        <v>23</v>
      </c>
      <c r="D20276" t="s">
        <v>64</v>
      </c>
      <c r="E20276">
        <v>212959</v>
      </c>
    </row>
    <row r="20277" spans="1:5" hidden="1">
      <c r="A20277">
        <v>2020</v>
      </c>
      <c r="B20277" t="s">
        <v>103</v>
      </c>
      <c r="C20277" t="s">
        <v>23</v>
      </c>
      <c r="D20277" t="s">
        <v>66</v>
      </c>
      <c r="E20277">
        <v>0</v>
      </c>
    </row>
    <row r="20278" spans="1:5" hidden="1">
      <c r="A20278">
        <v>2020</v>
      </c>
      <c r="B20278" t="s">
        <v>103</v>
      </c>
      <c r="C20278" t="s">
        <v>23</v>
      </c>
      <c r="D20278" t="s">
        <v>67</v>
      </c>
      <c r="E20278">
        <v>0</v>
      </c>
    </row>
    <row r="20279" spans="1:5" hidden="1">
      <c r="A20279">
        <v>2020</v>
      </c>
      <c r="B20279" t="s">
        <v>103</v>
      </c>
      <c r="C20279" t="s">
        <v>23</v>
      </c>
      <c r="D20279" t="s">
        <v>68</v>
      </c>
      <c r="E20279">
        <v>0</v>
      </c>
    </row>
    <row r="20280" spans="1:5" hidden="1">
      <c r="A20280">
        <v>2020</v>
      </c>
      <c r="B20280" t="s">
        <v>103</v>
      </c>
      <c r="C20280" t="s">
        <v>23</v>
      </c>
      <c r="D20280" t="s">
        <v>70</v>
      </c>
      <c r="E20280">
        <v>0</v>
      </c>
    </row>
    <row r="20281" spans="1:5" hidden="1">
      <c r="A20281">
        <v>2020</v>
      </c>
      <c r="B20281" t="s">
        <v>103</v>
      </c>
      <c r="C20281" t="s">
        <v>23</v>
      </c>
      <c r="D20281" t="s">
        <v>71</v>
      </c>
      <c r="E20281">
        <v>1389</v>
      </c>
    </row>
    <row r="20282" spans="1:5" hidden="1">
      <c r="A20282">
        <v>2020</v>
      </c>
      <c r="B20282" t="s">
        <v>103</v>
      </c>
      <c r="C20282" t="s">
        <v>23</v>
      </c>
      <c r="D20282" t="s">
        <v>72</v>
      </c>
      <c r="E20282">
        <v>2198585</v>
      </c>
    </row>
    <row r="20283" spans="1:5" hidden="1">
      <c r="A20283">
        <v>2020</v>
      </c>
      <c r="B20283" t="s">
        <v>103</v>
      </c>
      <c r="C20283" t="s">
        <v>23</v>
      </c>
      <c r="D20283" t="s">
        <v>73</v>
      </c>
      <c r="E20283">
        <v>16201315</v>
      </c>
    </row>
    <row r="20284" spans="1:5" hidden="1">
      <c r="A20284">
        <v>2020</v>
      </c>
      <c r="B20284" t="s">
        <v>103</v>
      </c>
      <c r="C20284" t="s">
        <v>23</v>
      </c>
      <c r="D20284" t="s">
        <v>74</v>
      </c>
      <c r="E20284">
        <v>16201315</v>
      </c>
    </row>
    <row r="20285" spans="1:5" hidden="1">
      <c r="A20285">
        <v>2020</v>
      </c>
      <c r="B20285" t="s">
        <v>103</v>
      </c>
      <c r="C20285" t="s">
        <v>23</v>
      </c>
      <c r="D20285" t="s">
        <v>76</v>
      </c>
      <c r="E20285">
        <v>1007138</v>
      </c>
    </row>
    <row r="20286" spans="1:5" hidden="1">
      <c r="A20286">
        <v>2020</v>
      </c>
      <c r="B20286" t="s">
        <v>103</v>
      </c>
      <c r="C20286" t="s">
        <v>23</v>
      </c>
      <c r="D20286" t="s">
        <v>77</v>
      </c>
      <c r="E20286">
        <v>922361</v>
      </c>
    </row>
    <row r="20287" spans="1:5" hidden="1">
      <c r="A20287">
        <v>2020</v>
      </c>
      <c r="B20287" t="s">
        <v>103</v>
      </c>
      <c r="C20287" t="s">
        <v>23</v>
      </c>
      <c r="D20287" t="s">
        <v>78</v>
      </c>
      <c r="E20287">
        <v>1065029</v>
      </c>
    </row>
    <row r="20288" spans="1:5" hidden="1">
      <c r="A20288">
        <v>2020</v>
      </c>
      <c r="B20288" t="s">
        <v>103</v>
      </c>
      <c r="C20288" t="s">
        <v>23</v>
      </c>
      <c r="D20288" t="s">
        <v>79</v>
      </c>
      <c r="E20288">
        <v>-60108</v>
      </c>
    </row>
    <row r="20289" spans="1:5" hidden="1">
      <c r="A20289">
        <v>2020</v>
      </c>
      <c r="B20289" t="s">
        <v>103</v>
      </c>
      <c r="C20289" t="s">
        <v>23</v>
      </c>
      <c r="D20289" t="s">
        <v>80</v>
      </c>
      <c r="E20289">
        <v>2217</v>
      </c>
    </row>
    <row r="20290" spans="1:5" hidden="1">
      <c r="A20290">
        <v>2020</v>
      </c>
      <c r="B20290" t="s">
        <v>103</v>
      </c>
      <c r="C20290" t="s">
        <v>81</v>
      </c>
      <c r="D20290" t="s">
        <v>24</v>
      </c>
      <c r="E20290">
        <v>15421654</v>
      </c>
    </row>
    <row r="20291" spans="1:5" hidden="1">
      <c r="A20291">
        <v>2020</v>
      </c>
      <c r="B20291" t="s">
        <v>103</v>
      </c>
      <c r="C20291" t="s">
        <v>81</v>
      </c>
      <c r="D20291" t="s">
        <v>25</v>
      </c>
      <c r="E20291">
        <v>12710156</v>
      </c>
    </row>
    <row r="20292" spans="1:5" hidden="1">
      <c r="A20292">
        <v>2020</v>
      </c>
      <c r="B20292" t="s">
        <v>103</v>
      </c>
      <c r="C20292" t="s">
        <v>81</v>
      </c>
      <c r="D20292" t="s">
        <v>26</v>
      </c>
      <c r="E20292">
        <v>2711498</v>
      </c>
    </row>
    <row r="20293" spans="1:5" hidden="1">
      <c r="A20293">
        <v>2020</v>
      </c>
      <c r="B20293" t="s">
        <v>103</v>
      </c>
      <c r="C20293" t="s">
        <v>81</v>
      </c>
      <c r="D20293" t="s">
        <v>30</v>
      </c>
      <c r="E20293">
        <v>407211</v>
      </c>
    </row>
    <row r="20294" spans="1:5" hidden="1">
      <c r="A20294">
        <v>2020</v>
      </c>
      <c r="B20294" t="s">
        <v>103</v>
      </c>
      <c r="C20294" t="s">
        <v>81</v>
      </c>
      <c r="D20294" t="s">
        <v>32</v>
      </c>
      <c r="E20294">
        <v>407211</v>
      </c>
    </row>
    <row r="20295" spans="1:5" hidden="1">
      <c r="A20295">
        <v>2020</v>
      </c>
      <c r="B20295" t="s">
        <v>103</v>
      </c>
      <c r="C20295" t="s">
        <v>81</v>
      </c>
      <c r="D20295" t="s">
        <v>33</v>
      </c>
      <c r="E20295">
        <v>1260574</v>
      </c>
    </row>
    <row r="20296" spans="1:5" hidden="1">
      <c r="A20296">
        <v>2020</v>
      </c>
      <c r="B20296" t="s">
        <v>103</v>
      </c>
      <c r="C20296" t="s">
        <v>81</v>
      </c>
      <c r="D20296" t="s">
        <v>34</v>
      </c>
      <c r="E20296">
        <v>77757</v>
      </c>
    </row>
    <row r="20297" spans="1:5" hidden="1">
      <c r="A20297">
        <v>2020</v>
      </c>
      <c r="B20297" t="s">
        <v>103</v>
      </c>
      <c r="C20297" t="s">
        <v>81</v>
      </c>
      <c r="D20297" t="s">
        <v>35</v>
      </c>
      <c r="E20297">
        <v>17952</v>
      </c>
    </row>
    <row r="20298" spans="1:5" hidden="1">
      <c r="A20298">
        <v>2020</v>
      </c>
      <c r="B20298" t="s">
        <v>103</v>
      </c>
      <c r="C20298" t="s">
        <v>81</v>
      </c>
      <c r="D20298" t="s">
        <v>36</v>
      </c>
      <c r="E20298">
        <v>1058215</v>
      </c>
    </row>
    <row r="20299" spans="1:5" hidden="1">
      <c r="A20299">
        <v>2020</v>
      </c>
      <c r="B20299" t="s">
        <v>103</v>
      </c>
      <c r="C20299" t="s">
        <v>81</v>
      </c>
      <c r="D20299" t="s">
        <v>37</v>
      </c>
      <c r="E20299">
        <v>242813</v>
      </c>
    </row>
    <row r="20300" spans="1:5" hidden="1">
      <c r="A20300">
        <v>2020</v>
      </c>
      <c r="B20300" t="s">
        <v>103</v>
      </c>
      <c r="C20300" t="s">
        <v>81</v>
      </c>
      <c r="D20300" t="s">
        <v>38</v>
      </c>
      <c r="E20300">
        <v>815402</v>
      </c>
    </row>
    <row r="20301" spans="1:5" hidden="1">
      <c r="A20301">
        <v>2020</v>
      </c>
      <c r="B20301" t="s">
        <v>103</v>
      </c>
      <c r="C20301" t="s">
        <v>81</v>
      </c>
      <c r="D20301" t="s">
        <v>39</v>
      </c>
      <c r="E20301">
        <v>0</v>
      </c>
    </row>
    <row r="20302" spans="1:5" hidden="1">
      <c r="A20302">
        <v>2020</v>
      </c>
      <c r="B20302" t="s">
        <v>103</v>
      </c>
      <c r="C20302" t="s">
        <v>81</v>
      </c>
      <c r="D20302" t="s">
        <v>40</v>
      </c>
      <c r="E20302">
        <v>52002</v>
      </c>
    </row>
    <row r="20303" spans="1:5" hidden="1">
      <c r="A20303">
        <v>2020</v>
      </c>
      <c r="B20303" t="s">
        <v>103</v>
      </c>
      <c r="C20303" t="s">
        <v>81</v>
      </c>
      <c r="D20303" t="s">
        <v>41</v>
      </c>
      <c r="E20303">
        <v>2463</v>
      </c>
    </row>
    <row r="20304" spans="1:5" hidden="1">
      <c r="A20304">
        <v>2020</v>
      </c>
      <c r="B20304" t="s">
        <v>103</v>
      </c>
      <c r="C20304" t="s">
        <v>81</v>
      </c>
      <c r="D20304" t="s">
        <v>42</v>
      </c>
      <c r="E20304">
        <v>48629</v>
      </c>
    </row>
    <row r="20305" spans="1:5" hidden="1">
      <c r="A20305">
        <v>2020</v>
      </c>
      <c r="B20305" t="s">
        <v>103</v>
      </c>
      <c r="C20305" t="s">
        <v>81</v>
      </c>
      <c r="D20305" t="s">
        <v>43</v>
      </c>
      <c r="E20305">
        <v>911</v>
      </c>
    </row>
    <row r="20306" spans="1:5" hidden="1">
      <c r="A20306">
        <v>2020</v>
      </c>
      <c r="B20306" t="s">
        <v>103</v>
      </c>
      <c r="C20306" t="s">
        <v>81</v>
      </c>
      <c r="D20306" t="s">
        <v>44</v>
      </c>
      <c r="E20306">
        <v>72600</v>
      </c>
    </row>
    <row r="20307" spans="1:5" hidden="1">
      <c r="A20307">
        <v>2020</v>
      </c>
      <c r="B20307" t="s">
        <v>103</v>
      </c>
      <c r="C20307" t="s">
        <v>81</v>
      </c>
      <c r="D20307" t="s">
        <v>48</v>
      </c>
      <c r="E20307">
        <v>6954638</v>
      </c>
    </row>
    <row r="20308" spans="1:5" hidden="1">
      <c r="A20308">
        <v>2020</v>
      </c>
      <c r="B20308" t="s">
        <v>103</v>
      </c>
      <c r="C20308" t="s">
        <v>81</v>
      </c>
      <c r="D20308" t="s">
        <v>49</v>
      </c>
      <c r="E20308">
        <v>895</v>
      </c>
    </row>
    <row r="20309" spans="1:5" hidden="1">
      <c r="A20309">
        <v>2020</v>
      </c>
      <c r="B20309" t="s">
        <v>103</v>
      </c>
      <c r="C20309" t="s">
        <v>81</v>
      </c>
      <c r="D20309" t="s">
        <v>50</v>
      </c>
      <c r="E20309">
        <v>0</v>
      </c>
    </row>
    <row r="20310" spans="1:5" hidden="1">
      <c r="A20310">
        <v>2020</v>
      </c>
      <c r="B20310" t="s">
        <v>103</v>
      </c>
      <c r="C20310" t="s">
        <v>81</v>
      </c>
      <c r="D20310" t="s">
        <v>51</v>
      </c>
      <c r="E20310">
        <v>895</v>
      </c>
    </row>
    <row r="20311" spans="1:5" hidden="1">
      <c r="A20311">
        <v>2020</v>
      </c>
      <c r="B20311" t="s">
        <v>103</v>
      </c>
      <c r="C20311" t="s">
        <v>81</v>
      </c>
      <c r="D20311" t="s">
        <v>52</v>
      </c>
      <c r="E20311">
        <v>0</v>
      </c>
    </row>
    <row r="20312" spans="1:5" hidden="1">
      <c r="A20312">
        <v>2020</v>
      </c>
      <c r="B20312" t="s">
        <v>103</v>
      </c>
      <c r="C20312" t="s">
        <v>81</v>
      </c>
      <c r="D20312" t="s">
        <v>53</v>
      </c>
      <c r="E20312">
        <v>0</v>
      </c>
    </row>
    <row r="20313" spans="1:5" hidden="1">
      <c r="A20313">
        <v>2020</v>
      </c>
      <c r="B20313" t="s">
        <v>103</v>
      </c>
      <c r="C20313" t="s">
        <v>81</v>
      </c>
      <c r="D20313" t="s">
        <v>54</v>
      </c>
      <c r="E20313">
        <v>0</v>
      </c>
    </row>
    <row r="20314" spans="1:5" hidden="1">
      <c r="A20314">
        <v>2020</v>
      </c>
      <c r="B20314" t="s">
        <v>103</v>
      </c>
      <c r="C20314" t="s">
        <v>81</v>
      </c>
      <c r="D20314" t="s">
        <v>55</v>
      </c>
      <c r="E20314">
        <v>3824049</v>
      </c>
    </row>
    <row r="20315" spans="1:5" hidden="1">
      <c r="A20315">
        <v>2020</v>
      </c>
      <c r="B20315" t="s">
        <v>103</v>
      </c>
      <c r="C20315" t="s">
        <v>81</v>
      </c>
      <c r="D20315" t="s">
        <v>56</v>
      </c>
      <c r="E20315">
        <v>3129693</v>
      </c>
    </row>
    <row r="20316" spans="1:5" hidden="1">
      <c r="A20316">
        <v>2020</v>
      </c>
      <c r="B20316" t="s">
        <v>103</v>
      </c>
      <c r="C20316" t="s">
        <v>81</v>
      </c>
      <c r="D20316" t="s">
        <v>57</v>
      </c>
      <c r="E20316">
        <v>2568880</v>
      </c>
    </row>
    <row r="20317" spans="1:5" hidden="1">
      <c r="A20317">
        <v>2020</v>
      </c>
      <c r="B20317" t="s">
        <v>103</v>
      </c>
      <c r="C20317" t="s">
        <v>81</v>
      </c>
      <c r="D20317" t="s">
        <v>58</v>
      </c>
      <c r="E20317">
        <v>560812</v>
      </c>
    </row>
    <row r="20318" spans="1:5" hidden="1">
      <c r="A20318">
        <v>2020</v>
      </c>
      <c r="B20318" t="s">
        <v>103</v>
      </c>
      <c r="C20318" t="s">
        <v>81</v>
      </c>
      <c r="D20318" t="s">
        <v>59</v>
      </c>
      <c r="E20318">
        <v>1259354</v>
      </c>
    </row>
    <row r="20319" spans="1:5" hidden="1">
      <c r="A20319">
        <v>2020</v>
      </c>
      <c r="B20319" t="s">
        <v>103</v>
      </c>
      <c r="C20319" t="s">
        <v>81</v>
      </c>
      <c r="D20319" t="s">
        <v>61</v>
      </c>
      <c r="E20319">
        <v>79439</v>
      </c>
    </row>
    <row r="20320" spans="1:5" hidden="1">
      <c r="A20320">
        <v>2020</v>
      </c>
      <c r="B20320" t="s">
        <v>103</v>
      </c>
      <c r="C20320" t="s">
        <v>81</v>
      </c>
      <c r="D20320" t="s">
        <v>64</v>
      </c>
      <c r="E20320">
        <v>1179914</v>
      </c>
    </row>
    <row r="20321" spans="1:6" hidden="1">
      <c r="A20321">
        <v>2020</v>
      </c>
      <c r="B20321" t="s">
        <v>103</v>
      </c>
      <c r="C20321" t="s">
        <v>81</v>
      </c>
      <c r="D20321" t="s">
        <v>66</v>
      </c>
      <c r="E20321">
        <v>583586</v>
      </c>
    </row>
    <row r="20322" spans="1:6" hidden="1">
      <c r="A20322">
        <v>2020</v>
      </c>
      <c r="B20322" t="s">
        <v>103</v>
      </c>
      <c r="C20322" t="s">
        <v>81</v>
      </c>
      <c r="D20322" t="s">
        <v>67</v>
      </c>
      <c r="E20322">
        <v>554</v>
      </c>
    </row>
    <row r="20323" spans="1:6" hidden="1">
      <c r="A20323">
        <v>2020</v>
      </c>
      <c r="B20323" t="s">
        <v>103</v>
      </c>
      <c r="C20323" t="s">
        <v>81</v>
      </c>
      <c r="D20323" t="s">
        <v>69</v>
      </c>
      <c r="E20323">
        <v>0</v>
      </c>
    </row>
    <row r="20324" spans="1:6" hidden="1">
      <c r="A20324">
        <v>2020</v>
      </c>
      <c r="B20324" t="s">
        <v>103</v>
      </c>
      <c r="C20324" t="s">
        <v>81</v>
      </c>
      <c r="D20324" t="s">
        <v>70</v>
      </c>
      <c r="E20324">
        <v>554</v>
      </c>
    </row>
    <row r="20325" spans="1:6" hidden="1">
      <c r="A20325">
        <v>2020</v>
      </c>
      <c r="B20325" t="s">
        <v>103</v>
      </c>
      <c r="C20325" t="s">
        <v>81</v>
      </c>
      <c r="D20325" t="s">
        <v>86</v>
      </c>
      <c r="E20325">
        <v>4793592</v>
      </c>
    </row>
    <row r="20326" spans="1:6" hidden="1">
      <c r="A20326">
        <v>2020</v>
      </c>
      <c r="B20326" t="s">
        <v>103</v>
      </c>
      <c r="C20326" t="s">
        <v>81</v>
      </c>
      <c r="D20326" t="s">
        <v>87</v>
      </c>
      <c r="E20326">
        <v>2431804</v>
      </c>
    </row>
    <row r="20327" spans="1:6" hidden="1">
      <c r="A20327">
        <v>2020</v>
      </c>
      <c r="B20327" t="s">
        <v>103</v>
      </c>
      <c r="C20327" t="s">
        <v>81</v>
      </c>
      <c r="D20327" t="s">
        <v>88</v>
      </c>
      <c r="E20327">
        <v>2113733</v>
      </c>
    </row>
    <row r="20328" spans="1:6" hidden="1">
      <c r="A20328">
        <v>2020</v>
      </c>
      <c r="B20328" t="s">
        <v>103</v>
      </c>
      <c r="C20328" t="s">
        <v>81</v>
      </c>
      <c r="D20328" t="s">
        <v>89</v>
      </c>
      <c r="E20328">
        <v>248055</v>
      </c>
    </row>
    <row r="20329" spans="1:6" hidden="1">
      <c r="A20329">
        <v>2020</v>
      </c>
      <c r="B20329" t="s">
        <v>103</v>
      </c>
      <c r="C20329" t="s">
        <v>81</v>
      </c>
      <c r="D20329" t="s">
        <v>77</v>
      </c>
      <c r="E20329">
        <v>922361</v>
      </c>
    </row>
    <row r="20330" spans="1:6" hidden="1">
      <c r="A20330">
        <v>2020</v>
      </c>
      <c r="B20330" t="s">
        <v>104</v>
      </c>
      <c r="C20330" t="s">
        <v>7</v>
      </c>
      <c r="D20330" t="s">
        <v>263</v>
      </c>
      <c r="E20330">
        <v>39896</v>
      </c>
    </row>
    <row r="20331" spans="1:6" hidden="1">
      <c r="A20331">
        <v>2020</v>
      </c>
      <c r="B20331" t="s">
        <v>104</v>
      </c>
      <c r="C20331" t="s">
        <v>7</v>
      </c>
      <c r="D20331" t="s">
        <v>8</v>
      </c>
      <c r="E20331">
        <v>0</v>
      </c>
      <c r="F20331">
        <v>20</v>
      </c>
    </row>
    <row r="20332" spans="1:6" hidden="1">
      <c r="A20332">
        <v>2020</v>
      </c>
      <c r="B20332" t="s">
        <v>104</v>
      </c>
      <c r="C20332" t="s">
        <v>7</v>
      </c>
      <c r="D20332" t="s">
        <v>9</v>
      </c>
      <c r="E20332">
        <v>0</v>
      </c>
      <c r="F20332">
        <v>20</v>
      </c>
    </row>
    <row r="20333" spans="1:6" hidden="1">
      <c r="A20333">
        <v>2020</v>
      </c>
      <c r="B20333" t="s">
        <v>104</v>
      </c>
      <c r="C20333" t="s">
        <v>10</v>
      </c>
      <c r="D20333" t="s">
        <v>11</v>
      </c>
      <c r="E20333">
        <v>61456</v>
      </c>
    </row>
    <row r="20334" spans="1:6" hidden="1">
      <c r="A20334">
        <v>2020</v>
      </c>
      <c r="B20334" t="s">
        <v>104</v>
      </c>
      <c r="C20334" t="s">
        <v>10</v>
      </c>
      <c r="D20334" t="s">
        <v>91</v>
      </c>
      <c r="E20334">
        <v>137766</v>
      </c>
    </row>
    <row r="20335" spans="1:6" hidden="1">
      <c r="A20335">
        <v>2020</v>
      </c>
      <c r="B20335" t="s">
        <v>104</v>
      </c>
      <c r="C20335" t="s">
        <v>10</v>
      </c>
      <c r="D20335" t="s">
        <v>92</v>
      </c>
      <c r="E20335">
        <v>111579</v>
      </c>
    </row>
    <row r="20336" spans="1:6" hidden="1">
      <c r="A20336">
        <v>2020</v>
      </c>
      <c r="B20336" t="s">
        <v>104</v>
      </c>
      <c r="C20336" t="s">
        <v>10</v>
      </c>
      <c r="D20336" t="s">
        <v>14</v>
      </c>
      <c r="E20336">
        <v>26166</v>
      </c>
    </row>
    <row r="20337" spans="1:6" hidden="1">
      <c r="A20337">
        <v>2020</v>
      </c>
      <c r="B20337" t="s">
        <v>104</v>
      </c>
      <c r="C20337" t="s">
        <v>10</v>
      </c>
      <c r="D20337" t="s">
        <v>17</v>
      </c>
      <c r="E20337">
        <v>0</v>
      </c>
      <c r="F20337">
        <v>20</v>
      </c>
    </row>
    <row r="20338" spans="1:6" hidden="1">
      <c r="A20338">
        <v>2020</v>
      </c>
      <c r="B20338" t="s">
        <v>104</v>
      </c>
      <c r="C20338" t="s">
        <v>10</v>
      </c>
      <c r="D20338" t="s">
        <v>18</v>
      </c>
      <c r="E20338">
        <v>25697</v>
      </c>
    </row>
    <row r="20339" spans="1:6" hidden="1">
      <c r="A20339">
        <v>2020</v>
      </c>
      <c r="B20339" t="s">
        <v>104</v>
      </c>
      <c r="C20339" t="s">
        <v>10</v>
      </c>
      <c r="D20339" t="s">
        <v>19</v>
      </c>
      <c r="E20339">
        <v>445128</v>
      </c>
    </row>
    <row r="20340" spans="1:6" hidden="1">
      <c r="A20340">
        <v>2020</v>
      </c>
      <c r="B20340" t="s">
        <v>104</v>
      </c>
      <c r="C20340" t="s">
        <v>10</v>
      </c>
      <c r="D20340" t="s">
        <v>20</v>
      </c>
      <c r="E20340">
        <v>87088</v>
      </c>
    </row>
    <row r="20341" spans="1:6" hidden="1">
      <c r="A20341">
        <v>2020</v>
      </c>
      <c r="B20341" t="s">
        <v>104</v>
      </c>
      <c r="C20341" t="s">
        <v>10</v>
      </c>
      <c r="D20341" t="s">
        <v>21</v>
      </c>
      <c r="E20341">
        <v>87088</v>
      </c>
    </row>
    <row r="20342" spans="1:6" hidden="1">
      <c r="A20342">
        <v>2020</v>
      </c>
      <c r="B20342" t="s">
        <v>104</v>
      </c>
      <c r="C20342" t="s">
        <v>10</v>
      </c>
      <c r="D20342" t="s">
        <v>22</v>
      </c>
      <c r="E20342">
        <v>56896</v>
      </c>
    </row>
    <row r="20343" spans="1:6" hidden="1">
      <c r="A20343">
        <v>2020</v>
      </c>
      <c r="B20343" t="s">
        <v>104</v>
      </c>
      <c r="C20343" t="s">
        <v>23</v>
      </c>
      <c r="D20343" t="s">
        <v>24</v>
      </c>
      <c r="E20343">
        <v>111275</v>
      </c>
    </row>
    <row r="20344" spans="1:6" hidden="1">
      <c r="A20344">
        <v>2020</v>
      </c>
      <c r="B20344" t="s">
        <v>104</v>
      </c>
      <c r="C20344" t="s">
        <v>23</v>
      </c>
      <c r="D20344" t="s">
        <v>25</v>
      </c>
      <c r="E20344">
        <v>90576</v>
      </c>
    </row>
    <row r="20345" spans="1:6" hidden="1">
      <c r="A20345">
        <v>2020</v>
      </c>
      <c r="B20345" t="s">
        <v>104</v>
      </c>
      <c r="C20345" t="s">
        <v>23</v>
      </c>
      <c r="D20345" t="s">
        <v>26</v>
      </c>
      <c r="E20345">
        <v>20700</v>
      </c>
    </row>
    <row r="20346" spans="1:6" hidden="1">
      <c r="A20346">
        <v>2020</v>
      </c>
      <c r="B20346" t="s">
        <v>104</v>
      </c>
      <c r="C20346" t="s">
        <v>23</v>
      </c>
      <c r="D20346" t="s">
        <v>27</v>
      </c>
      <c r="E20346">
        <v>1469</v>
      </c>
    </row>
    <row r="20347" spans="1:6" hidden="1">
      <c r="A20347">
        <v>2020</v>
      </c>
      <c r="B20347" t="s">
        <v>104</v>
      </c>
      <c r="C20347" t="s">
        <v>23</v>
      </c>
      <c r="D20347" t="s">
        <v>29</v>
      </c>
      <c r="E20347">
        <v>1469</v>
      </c>
    </row>
    <row r="20348" spans="1:6" hidden="1">
      <c r="A20348">
        <v>2020</v>
      </c>
      <c r="B20348" t="s">
        <v>104</v>
      </c>
      <c r="C20348" t="s">
        <v>23</v>
      </c>
      <c r="D20348" t="s">
        <v>33</v>
      </c>
      <c r="E20348">
        <v>2226</v>
      </c>
    </row>
    <row r="20349" spans="1:6" hidden="1">
      <c r="A20349">
        <v>2020</v>
      </c>
      <c r="B20349" t="s">
        <v>104</v>
      </c>
      <c r="C20349" t="s">
        <v>23</v>
      </c>
      <c r="D20349" t="s">
        <v>34</v>
      </c>
      <c r="E20349">
        <v>2226</v>
      </c>
    </row>
    <row r="20350" spans="1:6" hidden="1">
      <c r="A20350">
        <v>2020</v>
      </c>
      <c r="B20350" t="s">
        <v>104</v>
      </c>
      <c r="C20350" t="s">
        <v>23</v>
      </c>
      <c r="D20350" t="s">
        <v>35</v>
      </c>
      <c r="E20350">
        <v>3737</v>
      </c>
    </row>
    <row r="20351" spans="1:6" hidden="1">
      <c r="A20351">
        <v>2020</v>
      </c>
      <c r="B20351" t="s">
        <v>104</v>
      </c>
      <c r="C20351" t="s">
        <v>23</v>
      </c>
      <c r="D20351" t="s">
        <v>39</v>
      </c>
      <c r="E20351">
        <v>0</v>
      </c>
    </row>
    <row r="20352" spans="1:6" hidden="1">
      <c r="A20352">
        <v>2020</v>
      </c>
      <c r="B20352" t="s">
        <v>104</v>
      </c>
      <c r="C20352" t="s">
        <v>23</v>
      </c>
      <c r="D20352" t="s">
        <v>40</v>
      </c>
      <c r="E20352">
        <v>0</v>
      </c>
    </row>
    <row r="20353" spans="1:5" hidden="1">
      <c r="A20353">
        <v>2020</v>
      </c>
      <c r="B20353" t="s">
        <v>104</v>
      </c>
      <c r="C20353" t="s">
        <v>23</v>
      </c>
      <c r="D20353" t="s">
        <v>41</v>
      </c>
      <c r="E20353">
        <v>0</v>
      </c>
    </row>
    <row r="20354" spans="1:5" hidden="1">
      <c r="A20354">
        <v>2020</v>
      </c>
      <c r="B20354" t="s">
        <v>104</v>
      </c>
      <c r="C20354" t="s">
        <v>23</v>
      </c>
      <c r="D20354" t="s">
        <v>42</v>
      </c>
      <c r="E20354">
        <v>0</v>
      </c>
    </row>
    <row r="20355" spans="1:5" hidden="1">
      <c r="A20355">
        <v>2020</v>
      </c>
      <c r="B20355" t="s">
        <v>104</v>
      </c>
      <c r="C20355" t="s">
        <v>23</v>
      </c>
      <c r="D20355" t="s">
        <v>43</v>
      </c>
      <c r="E20355">
        <v>0</v>
      </c>
    </row>
    <row r="20356" spans="1:5" hidden="1">
      <c r="A20356">
        <v>2020</v>
      </c>
      <c r="B20356" t="s">
        <v>104</v>
      </c>
      <c r="C20356" t="s">
        <v>23</v>
      </c>
      <c r="D20356" t="s">
        <v>44</v>
      </c>
      <c r="E20356">
        <v>0</v>
      </c>
    </row>
    <row r="20357" spans="1:5" hidden="1">
      <c r="A20357">
        <v>2020</v>
      </c>
      <c r="B20357" t="s">
        <v>104</v>
      </c>
      <c r="C20357" t="s">
        <v>23</v>
      </c>
      <c r="D20357" t="s">
        <v>45</v>
      </c>
      <c r="E20357">
        <v>0</v>
      </c>
    </row>
    <row r="20358" spans="1:5" hidden="1">
      <c r="A20358">
        <v>2020</v>
      </c>
      <c r="B20358" t="s">
        <v>104</v>
      </c>
      <c r="C20358" t="s">
        <v>23</v>
      </c>
      <c r="D20358" t="s">
        <v>46</v>
      </c>
      <c r="E20358">
        <v>0</v>
      </c>
    </row>
    <row r="20359" spans="1:5" hidden="1">
      <c r="A20359">
        <v>2020</v>
      </c>
      <c r="B20359" t="s">
        <v>104</v>
      </c>
      <c r="C20359" t="s">
        <v>23</v>
      </c>
      <c r="D20359" t="s">
        <v>47</v>
      </c>
      <c r="E20359">
        <v>0</v>
      </c>
    </row>
    <row r="20360" spans="1:5" hidden="1">
      <c r="A20360">
        <v>2020</v>
      </c>
      <c r="B20360" t="s">
        <v>104</v>
      </c>
      <c r="C20360" t="s">
        <v>23</v>
      </c>
      <c r="D20360" t="s">
        <v>48</v>
      </c>
      <c r="E20360">
        <v>358719</v>
      </c>
    </row>
    <row r="20361" spans="1:5" hidden="1">
      <c r="A20361">
        <v>2020</v>
      </c>
      <c r="B20361" t="s">
        <v>104</v>
      </c>
      <c r="C20361" t="s">
        <v>23</v>
      </c>
      <c r="D20361" t="s">
        <v>55</v>
      </c>
      <c r="E20361">
        <v>679</v>
      </c>
    </row>
    <row r="20362" spans="1:5" hidden="1">
      <c r="A20362">
        <v>2020</v>
      </c>
      <c r="B20362" t="s">
        <v>104</v>
      </c>
      <c r="C20362" t="s">
        <v>23</v>
      </c>
      <c r="D20362" t="s">
        <v>56</v>
      </c>
      <c r="E20362">
        <v>358040</v>
      </c>
    </row>
    <row r="20363" spans="1:5" hidden="1">
      <c r="A20363">
        <v>2020</v>
      </c>
      <c r="B20363" t="s">
        <v>104</v>
      </c>
      <c r="C20363" t="s">
        <v>23</v>
      </c>
      <c r="D20363" t="s">
        <v>57</v>
      </c>
      <c r="E20363">
        <v>248055</v>
      </c>
    </row>
    <row r="20364" spans="1:5" hidden="1">
      <c r="A20364">
        <v>2020</v>
      </c>
      <c r="B20364" t="s">
        <v>104</v>
      </c>
      <c r="C20364" t="s">
        <v>23</v>
      </c>
      <c r="D20364" t="s">
        <v>58</v>
      </c>
      <c r="E20364">
        <v>109984</v>
      </c>
    </row>
    <row r="20365" spans="1:5" hidden="1">
      <c r="A20365">
        <v>2020</v>
      </c>
      <c r="B20365" t="s">
        <v>104</v>
      </c>
      <c r="C20365" t="s">
        <v>23</v>
      </c>
      <c r="D20365" t="s">
        <v>59</v>
      </c>
      <c r="E20365">
        <v>131</v>
      </c>
    </row>
    <row r="20366" spans="1:5" hidden="1">
      <c r="A20366">
        <v>2020</v>
      </c>
      <c r="B20366" t="s">
        <v>104</v>
      </c>
      <c r="C20366" t="s">
        <v>23</v>
      </c>
      <c r="D20366" t="s">
        <v>60</v>
      </c>
      <c r="E20366">
        <v>0</v>
      </c>
    </row>
    <row r="20367" spans="1:5" hidden="1">
      <c r="A20367">
        <v>2020</v>
      </c>
      <c r="B20367" t="s">
        <v>104</v>
      </c>
      <c r="C20367" t="s">
        <v>23</v>
      </c>
      <c r="D20367" t="s">
        <v>64</v>
      </c>
      <c r="E20367">
        <v>131</v>
      </c>
    </row>
    <row r="20368" spans="1:5" hidden="1">
      <c r="A20368">
        <v>2020</v>
      </c>
      <c r="B20368" t="s">
        <v>104</v>
      </c>
      <c r="C20368" t="s">
        <v>23</v>
      </c>
      <c r="D20368" t="s">
        <v>66</v>
      </c>
      <c r="E20368">
        <v>0</v>
      </c>
    </row>
    <row r="20369" spans="1:5" hidden="1">
      <c r="A20369">
        <v>2020</v>
      </c>
      <c r="B20369" t="s">
        <v>104</v>
      </c>
      <c r="C20369" t="s">
        <v>23</v>
      </c>
      <c r="D20369" t="s">
        <v>67</v>
      </c>
      <c r="E20369">
        <v>0</v>
      </c>
    </row>
    <row r="20370" spans="1:5" hidden="1">
      <c r="A20370">
        <v>2020</v>
      </c>
      <c r="B20370" t="s">
        <v>104</v>
      </c>
      <c r="C20370" t="s">
        <v>23</v>
      </c>
      <c r="D20370" t="s">
        <v>68</v>
      </c>
      <c r="E20370">
        <v>0</v>
      </c>
    </row>
    <row r="20371" spans="1:5" hidden="1">
      <c r="A20371">
        <v>2020</v>
      </c>
      <c r="B20371" t="s">
        <v>104</v>
      </c>
      <c r="C20371" t="s">
        <v>23</v>
      </c>
      <c r="D20371" t="s">
        <v>70</v>
      </c>
      <c r="E20371">
        <v>0</v>
      </c>
    </row>
    <row r="20372" spans="1:5" hidden="1">
      <c r="A20372">
        <v>2020</v>
      </c>
      <c r="B20372" t="s">
        <v>104</v>
      </c>
      <c r="C20372" t="s">
        <v>23</v>
      </c>
      <c r="D20372" t="s">
        <v>71</v>
      </c>
      <c r="E20372">
        <v>1389</v>
      </c>
    </row>
    <row r="20373" spans="1:5" hidden="1">
      <c r="A20373">
        <v>2020</v>
      </c>
      <c r="B20373" t="s">
        <v>104</v>
      </c>
      <c r="C20373" t="s">
        <v>23</v>
      </c>
      <c r="D20373" t="s">
        <v>72</v>
      </c>
      <c r="E20373">
        <v>161931</v>
      </c>
    </row>
    <row r="20374" spans="1:5" hidden="1">
      <c r="A20374">
        <v>2020</v>
      </c>
      <c r="B20374" t="s">
        <v>104</v>
      </c>
      <c r="C20374" t="s">
        <v>23</v>
      </c>
      <c r="D20374" t="s">
        <v>73</v>
      </c>
      <c r="E20374">
        <v>358040</v>
      </c>
    </row>
    <row r="20375" spans="1:5" hidden="1">
      <c r="A20375">
        <v>2020</v>
      </c>
      <c r="B20375" t="s">
        <v>104</v>
      </c>
      <c r="C20375" t="s">
        <v>23</v>
      </c>
      <c r="D20375" t="s">
        <v>74</v>
      </c>
      <c r="E20375">
        <v>358040</v>
      </c>
    </row>
    <row r="20376" spans="1:5" hidden="1">
      <c r="A20376">
        <v>2020</v>
      </c>
      <c r="B20376" t="s">
        <v>104</v>
      </c>
      <c r="C20376" t="s">
        <v>23</v>
      </c>
      <c r="D20376" t="s">
        <v>76</v>
      </c>
      <c r="E20376">
        <v>29358</v>
      </c>
    </row>
    <row r="20377" spans="1:5" hidden="1">
      <c r="A20377">
        <v>2020</v>
      </c>
      <c r="B20377" t="s">
        <v>104</v>
      </c>
      <c r="C20377" t="s">
        <v>23</v>
      </c>
      <c r="D20377" t="s">
        <v>77</v>
      </c>
      <c r="E20377">
        <v>26187</v>
      </c>
    </row>
    <row r="20378" spans="1:5" hidden="1">
      <c r="A20378">
        <v>2020</v>
      </c>
      <c r="B20378" t="s">
        <v>104</v>
      </c>
      <c r="C20378" t="s">
        <v>23</v>
      </c>
      <c r="D20378" t="s">
        <v>78</v>
      </c>
      <c r="E20378">
        <v>29700</v>
      </c>
    </row>
    <row r="20379" spans="1:5" hidden="1">
      <c r="A20379">
        <v>2020</v>
      </c>
      <c r="B20379" t="s">
        <v>104</v>
      </c>
      <c r="C20379" t="s">
        <v>23</v>
      </c>
      <c r="D20379" t="s">
        <v>79</v>
      </c>
      <c r="E20379">
        <v>-342</v>
      </c>
    </row>
    <row r="20380" spans="1:5" hidden="1">
      <c r="A20380">
        <v>2020</v>
      </c>
      <c r="B20380" t="s">
        <v>104</v>
      </c>
      <c r="C20380" t="s">
        <v>23</v>
      </c>
      <c r="D20380" t="s">
        <v>80</v>
      </c>
      <c r="E20380">
        <v>0</v>
      </c>
    </row>
    <row r="20381" spans="1:5" hidden="1">
      <c r="A20381">
        <v>2020</v>
      </c>
      <c r="B20381" t="s">
        <v>104</v>
      </c>
      <c r="C20381" t="s">
        <v>81</v>
      </c>
      <c r="D20381" t="s">
        <v>30</v>
      </c>
      <c r="E20381">
        <v>1143</v>
      </c>
    </row>
    <row r="20382" spans="1:5" hidden="1">
      <c r="A20382">
        <v>2020</v>
      </c>
      <c r="B20382" t="s">
        <v>104</v>
      </c>
      <c r="C20382" t="s">
        <v>81</v>
      </c>
      <c r="D20382" t="s">
        <v>32</v>
      </c>
      <c r="E20382">
        <v>1143</v>
      </c>
    </row>
    <row r="20383" spans="1:5" hidden="1">
      <c r="A20383">
        <v>2020</v>
      </c>
      <c r="B20383" t="s">
        <v>104</v>
      </c>
      <c r="C20383" t="s">
        <v>81</v>
      </c>
      <c r="D20383" t="s">
        <v>33</v>
      </c>
      <c r="E20383">
        <v>1758</v>
      </c>
    </row>
    <row r="20384" spans="1:5" hidden="1">
      <c r="A20384">
        <v>2020</v>
      </c>
      <c r="B20384" t="s">
        <v>104</v>
      </c>
      <c r="C20384" t="s">
        <v>81</v>
      </c>
      <c r="D20384" t="s">
        <v>34</v>
      </c>
      <c r="E20384">
        <v>1737</v>
      </c>
    </row>
    <row r="20385" spans="1:5" hidden="1">
      <c r="A20385">
        <v>2020</v>
      </c>
      <c r="B20385" t="s">
        <v>104</v>
      </c>
      <c r="C20385" t="s">
        <v>81</v>
      </c>
      <c r="D20385" t="s">
        <v>35</v>
      </c>
      <c r="E20385">
        <v>381</v>
      </c>
    </row>
    <row r="20386" spans="1:5" hidden="1">
      <c r="A20386">
        <v>2020</v>
      </c>
      <c r="B20386" t="s">
        <v>104</v>
      </c>
      <c r="C20386" t="s">
        <v>81</v>
      </c>
      <c r="D20386" t="s">
        <v>36</v>
      </c>
      <c r="E20386">
        <v>0</v>
      </c>
    </row>
    <row r="20387" spans="1:5" hidden="1">
      <c r="A20387">
        <v>2020</v>
      </c>
      <c r="B20387" t="s">
        <v>104</v>
      </c>
      <c r="C20387" t="s">
        <v>81</v>
      </c>
      <c r="D20387" t="s">
        <v>37</v>
      </c>
      <c r="E20387">
        <v>0</v>
      </c>
    </row>
    <row r="20388" spans="1:5" hidden="1">
      <c r="A20388">
        <v>2020</v>
      </c>
      <c r="B20388" t="s">
        <v>104</v>
      </c>
      <c r="C20388" t="s">
        <v>81</v>
      </c>
      <c r="D20388" t="s">
        <v>38</v>
      </c>
      <c r="E20388">
        <v>0</v>
      </c>
    </row>
    <row r="20389" spans="1:5" hidden="1">
      <c r="A20389">
        <v>2020</v>
      </c>
      <c r="B20389" t="s">
        <v>104</v>
      </c>
      <c r="C20389" t="s">
        <v>81</v>
      </c>
      <c r="D20389" t="s">
        <v>39</v>
      </c>
      <c r="E20389">
        <v>0</v>
      </c>
    </row>
    <row r="20390" spans="1:5" hidden="1">
      <c r="A20390">
        <v>2020</v>
      </c>
      <c r="B20390" t="s">
        <v>104</v>
      </c>
      <c r="C20390" t="s">
        <v>81</v>
      </c>
      <c r="D20390" t="s">
        <v>40</v>
      </c>
      <c r="E20390">
        <v>21</v>
      </c>
    </row>
    <row r="20391" spans="1:5" hidden="1">
      <c r="A20391">
        <v>2020</v>
      </c>
      <c r="B20391" t="s">
        <v>104</v>
      </c>
      <c r="C20391" t="s">
        <v>81</v>
      </c>
      <c r="D20391" t="s">
        <v>41</v>
      </c>
      <c r="E20391">
        <v>0</v>
      </c>
    </row>
    <row r="20392" spans="1:5" hidden="1">
      <c r="A20392">
        <v>2020</v>
      </c>
      <c r="B20392" t="s">
        <v>104</v>
      </c>
      <c r="C20392" t="s">
        <v>81</v>
      </c>
      <c r="D20392" t="s">
        <v>42</v>
      </c>
      <c r="E20392">
        <v>0</v>
      </c>
    </row>
    <row r="20393" spans="1:5" hidden="1">
      <c r="A20393">
        <v>2020</v>
      </c>
      <c r="B20393" t="s">
        <v>104</v>
      </c>
      <c r="C20393" t="s">
        <v>81</v>
      </c>
      <c r="D20393" t="s">
        <v>43</v>
      </c>
      <c r="E20393">
        <v>21</v>
      </c>
    </row>
    <row r="20394" spans="1:5" hidden="1">
      <c r="A20394">
        <v>2020</v>
      </c>
      <c r="B20394" t="s">
        <v>104</v>
      </c>
      <c r="C20394" t="s">
        <v>81</v>
      </c>
      <c r="D20394" t="s">
        <v>44</v>
      </c>
      <c r="E20394">
        <v>0</v>
      </c>
    </row>
    <row r="20395" spans="1:5" hidden="1">
      <c r="A20395">
        <v>2020</v>
      </c>
      <c r="B20395" t="s">
        <v>104</v>
      </c>
      <c r="C20395" t="s">
        <v>81</v>
      </c>
      <c r="D20395" t="s">
        <v>48</v>
      </c>
      <c r="E20395">
        <v>679</v>
      </c>
    </row>
    <row r="20396" spans="1:5" hidden="1">
      <c r="A20396">
        <v>2020</v>
      </c>
      <c r="B20396" t="s">
        <v>104</v>
      </c>
      <c r="C20396" t="s">
        <v>81</v>
      </c>
      <c r="D20396" t="s">
        <v>49</v>
      </c>
      <c r="E20396">
        <v>679</v>
      </c>
    </row>
    <row r="20397" spans="1:5" hidden="1">
      <c r="A20397">
        <v>2020</v>
      </c>
      <c r="B20397" t="s">
        <v>104</v>
      </c>
      <c r="C20397" t="s">
        <v>81</v>
      </c>
      <c r="D20397" t="s">
        <v>50</v>
      </c>
      <c r="E20397">
        <v>0</v>
      </c>
    </row>
    <row r="20398" spans="1:5" hidden="1">
      <c r="A20398">
        <v>2020</v>
      </c>
      <c r="B20398" t="s">
        <v>104</v>
      </c>
      <c r="C20398" t="s">
        <v>81</v>
      </c>
      <c r="D20398" t="s">
        <v>51</v>
      </c>
      <c r="E20398">
        <v>679</v>
      </c>
    </row>
    <row r="20399" spans="1:5" hidden="1">
      <c r="A20399">
        <v>2020</v>
      </c>
      <c r="B20399" t="s">
        <v>104</v>
      </c>
      <c r="C20399" t="s">
        <v>81</v>
      </c>
      <c r="D20399" t="s">
        <v>52</v>
      </c>
      <c r="E20399">
        <v>0</v>
      </c>
    </row>
    <row r="20400" spans="1:5" hidden="1">
      <c r="A20400">
        <v>2020</v>
      </c>
      <c r="B20400" t="s">
        <v>104</v>
      </c>
      <c r="C20400" t="s">
        <v>81</v>
      </c>
      <c r="D20400" t="s">
        <v>53</v>
      </c>
      <c r="E20400">
        <v>0</v>
      </c>
    </row>
    <row r="20401" spans="1:5" hidden="1">
      <c r="A20401">
        <v>2020</v>
      </c>
      <c r="B20401" t="s">
        <v>104</v>
      </c>
      <c r="C20401" t="s">
        <v>81</v>
      </c>
      <c r="D20401" t="s">
        <v>54</v>
      </c>
      <c r="E20401">
        <v>0</v>
      </c>
    </row>
    <row r="20402" spans="1:5" hidden="1">
      <c r="A20402">
        <v>2020</v>
      </c>
      <c r="B20402" t="s">
        <v>104</v>
      </c>
      <c r="C20402" t="s">
        <v>81</v>
      </c>
      <c r="D20402" t="s">
        <v>59</v>
      </c>
      <c r="E20402">
        <v>419562</v>
      </c>
    </row>
    <row r="20403" spans="1:5" hidden="1">
      <c r="A20403">
        <v>2020</v>
      </c>
      <c r="B20403" t="s">
        <v>104</v>
      </c>
      <c r="C20403" t="s">
        <v>81</v>
      </c>
      <c r="D20403" t="s">
        <v>61</v>
      </c>
      <c r="E20403">
        <v>0</v>
      </c>
    </row>
    <row r="20404" spans="1:5" hidden="1">
      <c r="A20404">
        <v>2020</v>
      </c>
      <c r="B20404" t="s">
        <v>104</v>
      </c>
      <c r="C20404" t="s">
        <v>81</v>
      </c>
      <c r="D20404" t="s">
        <v>64</v>
      </c>
      <c r="E20404">
        <v>419562</v>
      </c>
    </row>
    <row r="20405" spans="1:5" hidden="1">
      <c r="A20405">
        <v>2020</v>
      </c>
      <c r="B20405" t="s">
        <v>104</v>
      </c>
      <c r="C20405" t="s">
        <v>81</v>
      </c>
      <c r="D20405" t="s">
        <v>67</v>
      </c>
      <c r="E20405">
        <v>554</v>
      </c>
    </row>
    <row r="20406" spans="1:5" hidden="1">
      <c r="A20406">
        <v>2020</v>
      </c>
      <c r="B20406" t="s">
        <v>104</v>
      </c>
      <c r="C20406" t="s">
        <v>81</v>
      </c>
      <c r="D20406" t="s">
        <v>69</v>
      </c>
      <c r="E20406">
        <v>0</v>
      </c>
    </row>
    <row r="20407" spans="1:5" hidden="1">
      <c r="A20407">
        <v>2020</v>
      </c>
      <c r="B20407" t="s">
        <v>104</v>
      </c>
      <c r="C20407" t="s">
        <v>81</v>
      </c>
      <c r="D20407" t="s">
        <v>70</v>
      </c>
      <c r="E20407">
        <v>554</v>
      </c>
    </row>
    <row r="20408" spans="1:5" hidden="1">
      <c r="A20408">
        <v>2020</v>
      </c>
      <c r="B20408" t="s">
        <v>104</v>
      </c>
      <c r="C20408" t="s">
        <v>81</v>
      </c>
      <c r="D20408" t="s">
        <v>86</v>
      </c>
      <c r="E20408">
        <v>299698</v>
      </c>
    </row>
    <row r="20409" spans="1:5" hidden="1">
      <c r="A20409">
        <v>2020</v>
      </c>
      <c r="B20409" t="s">
        <v>104</v>
      </c>
      <c r="C20409" t="s">
        <v>81</v>
      </c>
      <c r="D20409" t="s">
        <v>87</v>
      </c>
      <c r="E20409">
        <v>50112</v>
      </c>
    </row>
    <row r="20410" spans="1:5" hidden="1">
      <c r="A20410">
        <v>2020</v>
      </c>
      <c r="B20410" t="s">
        <v>104</v>
      </c>
      <c r="C20410" t="s">
        <v>81</v>
      </c>
      <c r="D20410" t="s">
        <v>88</v>
      </c>
      <c r="E20410">
        <v>1531</v>
      </c>
    </row>
    <row r="20411" spans="1:5" hidden="1">
      <c r="A20411">
        <v>2020</v>
      </c>
      <c r="B20411" t="s">
        <v>104</v>
      </c>
      <c r="C20411" t="s">
        <v>81</v>
      </c>
      <c r="D20411" t="s">
        <v>89</v>
      </c>
      <c r="E20411">
        <v>248055</v>
      </c>
    </row>
    <row r="20412" spans="1:5" hidden="1">
      <c r="A20412">
        <v>2020</v>
      </c>
      <c r="B20412" t="s">
        <v>104</v>
      </c>
      <c r="C20412" t="s">
        <v>81</v>
      </c>
      <c r="D20412" t="s">
        <v>77</v>
      </c>
      <c r="E20412">
        <v>26187</v>
      </c>
    </row>
    <row r="20413" spans="1:5" hidden="1">
      <c r="A20413">
        <v>2020</v>
      </c>
      <c r="B20413" t="s">
        <v>105</v>
      </c>
      <c r="C20413" t="s">
        <v>10</v>
      </c>
      <c r="D20413" t="s">
        <v>91</v>
      </c>
      <c r="E20413">
        <v>3857324</v>
      </c>
    </row>
    <row r="20414" spans="1:5" hidden="1">
      <c r="A20414">
        <v>2020</v>
      </c>
      <c r="B20414" t="s">
        <v>105</v>
      </c>
      <c r="C20414" t="s">
        <v>10</v>
      </c>
      <c r="D20414" t="s">
        <v>92</v>
      </c>
      <c r="E20414">
        <v>3857324</v>
      </c>
    </row>
    <row r="20415" spans="1:5" hidden="1">
      <c r="A20415">
        <v>2020</v>
      </c>
      <c r="B20415" t="s">
        <v>105</v>
      </c>
      <c r="C20415" t="s">
        <v>23</v>
      </c>
      <c r="D20415" t="s">
        <v>27</v>
      </c>
      <c r="E20415">
        <v>3928538</v>
      </c>
    </row>
    <row r="20416" spans="1:5" hidden="1">
      <c r="A20416">
        <v>2020</v>
      </c>
      <c r="B20416" t="s">
        <v>105</v>
      </c>
      <c r="C20416" t="s">
        <v>23</v>
      </c>
      <c r="D20416" t="s">
        <v>28</v>
      </c>
      <c r="E20416">
        <v>3928538</v>
      </c>
    </row>
    <row r="20417" spans="1:5" hidden="1">
      <c r="A20417">
        <v>2020</v>
      </c>
      <c r="B20417" t="s">
        <v>105</v>
      </c>
      <c r="C20417" t="s">
        <v>81</v>
      </c>
      <c r="D20417" t="s">
        <v>85</v>
      </c>
      <c r="E20417">
        <v>3857324</v>
      </c>
    </row>
    <row r="20418" spans="1:5" hidden="1">
      <c r="A20418">
        <v>2020</v>
      </c>
      <c r="B20418" t="s">
        <v>105</v>
      </c>
      <c r="C20418" t="s">
        <v>81</v>
      </c>
      <c r="D20418" t="s">
        <v>30</v>
      </c>
      <c r="E20418">
        <v>71214</v>
      </c>
    </row>
    <row r="20419" spans="1:5" hidden="1">
      <c r="A20419">
        <v>2020</v>
      </c>
      <c r="B20419" t="s">
        <v>105</v>
      </c>
      <c r="C20419" t="s">
        <v>81</v>
      </c>
      <c r="D20419" t="s">
        <v>31</v>
      </c>
      <c r="E20419">
        <v>71214</v>
      </c>
    </row>
    <row r="20420" spans="1:5" hidden="1">
      <c r="A20420">
        <v>2020</v>
      </c>
      <c r="B20420" t="s">
        <v>106</v>
      </c>
      <c r="C20420" t="s">
        <v>7</v>
      </c>
      <c r="D20420" t="s">
        <v>263</v>
      </c>
      <c r="E20420">
        <v>441119</v>
      </c>
    </row>
    <row r="20421" spans="1:5" hidden="1">
      <c r="A20421">
        <v>2020</v>
      </c>
      <c r="B20421" t="s">
        <v>106</v>
      </c>
      <c r="C20421" t="s">
        <v>10</v>
      </c>
      <c r="D20421" t="s">
        <v>11</v>
      </c>
      <c r="E20421">
        <v>-1404720</v>
      </c>
    </row>
    <row r="20422" spans="1:5" hidden="1">
      <c r="A20422">
        <v>2020</v>
      </c>
      <c r="B20422" t="s">
        <v>106</v>
      </c>
      <c r="C20422" t="s">
        <v>10</v>
      </c>
      <c r="D20422" t="s">
        <v>107</v>
      </c>
      <c r="E20422">
        <v>-419453</v>
      </c>
    </row>
    <row r="20423" spans="1:5" hidden="1">
      <c r="A20423">
        <v>2020</v>
      </c>
      <c r="B20423" t="s">
        <v>106</v>
      </c>
      <c r="C20423" t="s">
        <v>10</v>
      </c>
      <c r="D20423" t="s">
        <v>108</v>
      </c>
      <c r="E20423">
        <v>-888231</v>
      </c>
    </row>
    <row r="20424" spans="1:5" hidden="1">
      <c r="A20424">
        <v>2020</v>
      </c>
      <c r="B20424" t="s">
        <v>106</v>
      </c>
      <c r="C20424" t="s">
        <v>10</v>
      </c>
      <c r="D20424" t="s">
        <v>22</v>
      </c>
      <c r="E20424">
        <v>-1403881</v>
      </c>
    </row>
    <row r="20425" spans="1:5" hidden="1">
      <c r="A20425">
        <v>2020</v>
      </c>
      <c r="B20425" t="s">
        <v>106</v>
      </c>
      <c r="C20425" t="s">
        <v>23</v>
      </c>
      <c r="D20425" t="s">
        <v>24</v>
      </c>
      <c r="E20425">
        <v>476007</v>
      </c>
    </row>
    <row r="20426" spans="1:5" hidden="1">
      <c r="A20426">
        <v>2020</v>
      </c>
      <c r="B20426" t="s">
        <v>106</v>
      </c>
      <c r="C20426" t="s">
        <v>23</v>
      </c>
      <c r="D20426" t="s">
        <v>25</v>
      </c>
      <c r="E20426">
        <v>476007</v>
      </c>
    </row>
    <row r="20427" spans="1:5" hidden="1">
      <c r="A20427">
        <v>2020</v>
      </c>
      <c r="B20427" t="s">
        <v>106</v>
      </c>
      <c r="C20427" t="s">
        <v>23</v>
      </c>
      <c r="D20427" t="s">
        <v>26</v>
      </c>
      <c r="E20427">
        <v>0</v>
      </c>
    </row>
    <row r="20428" spans="1:5" hidden="1">
      <c r="A20428">
        <v>2020</v>
      </c>
      <c r="B20428" t="s">
        <v>106</v>
      </c>
      <c r="C20428" t="s">
        <v>23</v>
      </c>
      <c r="D20428" t="s">
        <v>30</v>
      </c>
      <c r="E20428">
        <v>437938</v>
      </c>
    </row>
    <row r="20429" spans="1:5" hidden="1">
      <c r="A20429">
        <v>2020</v>
      </c>
      <c r="B20429" t="s">
        <v>106</v>
      </c>
      <c r="C20429" t="s">
        <v>23</v>
      </c>
      <c r="D20429" t="s">
        <v>31</v>
      </c>
      <c r="E20429">
        <v>0</v>
      </c>
    </row>
    <row r="20430" spans="1:5" hidden="1">
      <c r="A20430">
        <v>2020</v>
      </c>
      <c r="B20430" t="s">
        <v>106</v>
      </c>
      <c r="C20430" t="s">
        <v>23</v>
      </c>
      <c r="D20430" t="s">
        <v>32</v>
      </c>
      <c r="E20430">
        <v>437938</v>
      </c>
    </row>
    <row r="20431" spans="1:5" hidden="1">
      <c r="A20431">
        <v>2020</v>
      </c>
      <c r="B20431" t="s">
        <v>106</v>
      </c>
      <c r="C20431" t="s">
        <v>23</v>
      </c>
      <c r="D20431" t="s">
        <v>33</v>
      </c>
      <c r="E20431">
        <v>422968</v>
      </c>
    </row>
    <row r="20432" spans="1:5" hidden="1">
      <c r="A20432">
        <v>2020</v>
      </c>
      <c r="B20432" t="s">
        <v>106</v>
      </c>
      <c r="C20432" t="s">
        <v>23</v>
      </c>
      <c r="D20432" t="s">
        <v>34</v>
      </c>
      <c r="E20432">
        <v>280493</v>
      </c>
    </row>
    <row r="20433" spans="1:5" hidden="1">
      <c r="A20433">
        <v>2020</v>
      </c>
      <c r="B20433" t="s">
        <v>106</v>
      </c>
      <c r="C20433" t="s">
        <v>23</v>
      </c>
      <c r="D20433" t="s">
        <v>35</v>
      </c>
      <c r="E20433">
        <v>315675</v>
      </c>
    </row>
    <row r="20434" spans="1:5" hidden="1">
      <c r="A20434">
        <v>2020</v>
      </c>
      <c r="B20434" t="s">
        <v>106</v>
      </c>
      <c r="C20434" t="s">
        <v>23</v>
      </c>
      <c r="D20434" t="s">
        <v>36</v>
      </c>
      <c r="E20434">
        <v>60174</v>
      </c>
    </row>
    <row r="20435" spans="1:5" hidden="1">
      <c r="A20435">
        <v>2020</v>
      </c>
      <c r="B20435" t="s">
        <v>106</v>
      </c>
      <c r="C20435" t="s">
        <v>23</v>
      </c>
      <c r="D20435" t="s">
        <v>37</v>
      </c>
      <c r="E20435">
        <v>60174</v>
      </c>
    </row>
    <row r="20436" spans="1:5" hidden="1">
      <c r="A20436">
        <v>2020</v>
      </c>
      <c r="B20436" t="s">
        <v>106</v>
      </c>
      <c r="C20436" t="s">
        <v>23</v>
      </c>
      <c r="D20436" t="s">
        <v>38</v>
      </c>
      <c r="E20436">
        <v>0</v>
      </c>
    </row>
    <row r="20437" spans="1:5" hidden="1">
      <c r="A20437">
        <v>2020</v>
      </c>
      <c r="B20437" t="s">
        <v>106</v>
      </c>
      <c r="C20437" t="s">
        <v>23</v>
      </c>
      <c r="D20437" t="s">
        <v>39</v>
      </c>
      <c r="E20437">
        <v>60991</v>
      </c>
    </row>
    <row r="20438" spans="1:5" hidden="1">
      <c r="A20438">
        <v>2020</v>
      </c>
      <c r="B20438" t="s">
        <v>106</v>
      </c>
      <c r="C20438" t="s">
        <v>23</v>
      </c>
      <c r="D20438" t="s">
        <v>40</v>
      </c>
      <c r="E20438">
        <v>21310</v>
      </c>
    </row>
    <row r="20439" spans="1:5" hidden="1">
      <c r="A20439">
        <v>2020</v>
      </c>
      <c r="B20439" t="s">
        <v>106</v>
      </c>
      <c r="C20439" t="s">
        <v>23</v>
      </c>
      <c r="D20439" t="s">
        <v>41</v>
      </c>
      <c r="E20439">
        <v>0</v>
      </c>
    </row>
    <row r="20440" spans="1:5" hidden="1">
      <c r="A20440">
        <v>2020</v>
      </c>
      <c r="B20440" t="s">
        <v>106</v>
      </c>
      <c r="C20440" t="s">
        <v>23</v>
      </c>
      <c r="D20440" t="s">
        <v>42</v>
      </c>
      <c r="E20440">
        <v>0</v>
      </c>
    </row>
    <row r="20441" spans="1:5" hidden="1">
      <c r="A20441">
        <v>2020</v>
      </c>
      <c r="B20441" t="s">
        <v>106</v>
      </c>
      <c r="C20441" t="s">
        <v>23</v>
      </c>
      <c r="D20441" t="s">
        <v>43</v>
      </c>
      <c r="E20441">
        <v>21310</v>
      </c>
    </row>
    <row r="20442" spans="1:5" hidden="1">
      <c r="A20442">
        <v>2020</v>
      </c>
      <c r="B20442" t="s">
        <v>106</v>
      </c>
      <c r="C20442" t="s">
        <v>23</v>
      </c>
      <c r="D20442" t="s">
        <v>44</v>
      </c>
      <c r="E20442">
        <v>0</v>
      </c>
    </row>
    <row r="20443" spans="1:5" hidden="1">
      <c r="A20443">
        <v>2020</v>
      </c>
      <c r="B20443" t="s">
        <v>106</v>
      </c>
      <c r="C20443" t="s">
        <v>23</v>
      </c>
      <c r="D20443" t="s">
        <v>45</v>
      </c>
      <c r="E20443">
        <v>13986</v>
      </c>
    </row>
    <row r="20444" spans="1:5" hidden="1">
      <c r="A20444">
        <v>2020</v>
      </c>
      <c r="B20444" t="s">
        <v>106</v>
      </c>
      <c r="C20444" t="s">
        <v>23</v>
      </c>
      <c r="D20444" t="s">
        <v>46</v>
      </c>
      <c r="E20444">
        <v>13986</v>
      </c>
    </row>
    <row r="20445" spans="1:5" hidden="1">
      <c r="A20445">
        <v>2020</v>
      </c>
      <c r="B20445" t="s">
        <v>106</v>
      </c>
      <c r="C20445" t="s">
        <v>23</v>
      </c>
      <c r="D20445" t="s">
        <v>47</v>
      </c>
      <c r="E20445">
        <v>0</v>
      </c>
    </row>
    <row r="20446" spans="1:5" hidden="1">
      <c r="A20446">
        <v>2020</v>
      </c>
      <c r="B20446" t="s">
        <v>106</v>
      </c>
      <c r="C20446" t="s">
        <v>23</v>
      </c>
      <c r="D20446" t="s">
        <v>48</v>
      </c>
      <c r="E20446">
        <v>113457</v>
      </c>
    </row>
    <row r="20447" spans="1:5" hidden="1">
      <c r="A20447">
        <v>2020</v>
      </c>
      <c r="B20447" t="s">
        <v>106</v>
      </c>
      <c r="C20447" t="s">
        <v>23</v>
      </c>
      <c r="D20447" t="s">
        <v>49</v>
      </c>
      <c r="E20447">
        <v>13132</v>
      </c>
    </row>
    <row r="20448" spans="1:5" hidden="1">
      <c r="A20448">
        <v>2020</v>
      </c>
      <c r="B20448" t="s">
        <v>106</v>
      </c>
      <c r="C20448" t="s">
        <v>23</v>
      </c>
      <c r="D20448" t="s">
        <v>50</v>
      </c>
      <c r="E20448">
        <v>13132</v>
      </c>
    </row>
    <row r="20449" spans="1:5" hidden="1">
      <c r="A20449">
        <v>2020</v>
      </c>
      <c r="B20449" t="s">
        <v>106</v>
      </c>
      <c r="C20449" t="s">
        <v>23</v>
      </c>
      <c r="D20449" t="s">
        <v>51</v>
      </c>
      <c r="E20449">
        <v>0</v>
      </c>
    </row>
    <row r="20450" spans="1:5" hidden="1">
      <c r="A20450">
        <v>2020</v>
      </c>
      <c r="B20450" t="s">
        <v>106</v>
      </c>
      <c r="C20450" t="s">
        <v>23</v>
      </c>
      <c r="D20450" t="s">
        <v>52</v>
      </c>
      <c r="E20450">
        <v>0</v>
      </c>
    </row>
    <row r="20451" spans="1:5" hidden="1">
      <c r="A20451">
        <v>2020</v>
      </c>
      <c r="B20451" t="s">
        <v>106</v>
      </c>
      <c r="C20451" t="s">
        <v>23</v>
      </c>
      <c r="D20451" t="s">
        <v>53</v>
      </c>
      <c r="E20451">
        <v>0</v>
      </c>
    </row>
    <row r="20452" spans="1:5" hidden="1">
      <c r="A20452">
        <v>2020</v>
      </c>
      <c r="B20452" t="s">
        <v>106</v>
      </c>
      <c r="C20452" t="s">
        <v>23</v>
      </c>
      <c r="D20452" t="s">
        <v>54</v>
      </c>
      <c r="E20452">
        <v>0</v>
      </c>
    </row>
    <row r="20453" spans="1:5" hidden="1">
      <c r="A20453">
        <v>2020</v>
      </c>
      <c r="B20453" t="s">
        <v>106</v>
      </c>
      <c r="C20453" t="s">
        <v>23</v>
      </c>
      <c r="D20453" t="s">
        <v>55</v>
      </c>
      <c r="E20453">
        <v>100325</v>
      </c>
    </row>
    <row r="20454" spans="1:5" hidden="1">
      <c r="A20454">
        <v>2020</v>
      </c>
      <c r="B20454" t="s">
        <v>106</v>
      </c>
      <c r="C20454" t="s">
        <v>23</v>
      </c>
      <c r="D20454" t="s">
        <v>59</v>
      </c>
      <c r="E20454">
        <v>933018</v>
      </c>
    </row>
    <row r="20455" spans="1:5" hidden="1">
      <c r="A20455">
        <v>2020</v>
      </c>
      <c r="B20455" t="s">
        <v>106</v>
      </c>
      <c r="C20455" t="s">
        <v>23</v>
      </c>
      <c r="D20455" t="s">
        <v>60</v>
      </c>
      <c r="E20455">
        <v>1405</v>
      </c>
    </row>
    <row r="20456" spans="1:5" hidden="1">
      <c r="A20456">
        <v>2020</v>
      </c>
      <c r="B20456" t="s">
        <v>106</v>
      </c>
      <c r="C20456" t="s">
        <v>23</v>
      </c>
      <c r="D20456" t="s">
        <v>61</v>
      </c>
      <c r="E20456">
        <v>25088</v>
      </c>
    </row>
    <row r="20457" spans="1:5" hidden="1">
      <c r="A20457">
        <v>2020</v>
      </c>
      <c r="B20457" t="s">
        <v>106</v>
      </c>
      <c r="C20457" t="s">
        <v>23</v>
      </c>
      <c r="D20457" t="s">
        <v>62</v>
      </c>
      <c r="E20457">
        <v>202797</v>
      </c>
    </row>
    <row r="20458" spans="1:5" hidden="1">
      <c r="A20458">
        <v>2020</v>
      </c>
      <c r="B20458" t="s">
        <v>106</v>
      </c>
      <c r="C20458" t="s">
        <v>23</v>
      </c>
      <c r="D20458" t="s">
        <v>64</v>
      </c>
      <c r="E20458">
        <v>703728</v>
      </c>
    </row>
    <row r="20459" spans="1:5" hidden="1">
      <c r="A20459">
        <v>2020</v>
      </c>
      <c r="B20459" t="s">
        <v>106</v>
      </c>
      <c r="C20459" t="s">
        <v>23</v>
      </c>
      <c r="D20459" t="s">
        <v>66</v>
      </c>
      <c r="E20459">
        <v>0</v>
      </c>
    </row>
    <row r="20460" spans="1:5" hidden="1">
      <c r="A20460">
        <v>2020</v>
      </c>
      <c r="B20460" t="s">
        <v>106</v>
      </c>
      <c r="C20460" t="s">
        <v>23</v>
      </c>
      <c r="D20460" t="s">
        <v>67</v>
      </c>
      <c r="E20460">
        <v>518131</v>
      </c>
    </row>
    <row r="20461" spans="1:5" hidden="1">
      <c r="A20461">
        <v>2020</v>
      </c>
      <c r="B20461" t="s">
        <v>106</v>
      </c>
      <c r="C20461" t="s">
        <v>23</v>
      </c>
      <c r="D20461" t="s">
        <v>68</v>
      </c>
      <c r="E20461">
        <v>0</v>
      </c>
    </row>
    <row r="20462" spans="1:5" hidden="1">
      <c r="A20462">
        <v>2020</v>
      </c>
      <c r="B20462" t="s">
        <v>106</v>
      </c>
      <c r="C20462" t="s">
        <v>23</v>
      </c>
      <c r="D20462" t="s">
        <v>69</v>
      </c>
      <c r="E20462">
        <v>507380</v>
      </c>
    </row>
    <row r="20463" spans="1:5" hidden="1">
      <c r="A20463">
        <v>2020</v>
      </c>
      <c r="B20463" t="s">
        <v>106</v>
      </c>
      <c r="C20463" t="s">
        <v>23</v>
      </c>
      <c r="D20463" t="s">
        <v>70</v>
      </c>
      <c r="E20463">
        <v>10751</v>
      </c>
    </row>
    <row r="20464" spans="1:5" hidden="1">
      <c r="A20464">
        <v>2020</v>
      </c>
      <c r="B20464" t="s">
        <v>106</v>
      </c>
      <c r="C20464" t="s">
        <v>23</v>
      </c>
      <c r="D20464" t="s">
        <v>71</v>
      </c>
      <c r="E20464">
        <v>-839</v>
      </c>
    </row>
    <row r="20465" spans="1:5" hidden="1">
      <c r="A20465">
        <v>2020</v>
      </c>
      <c r="B20465" t="s">
        <v>106</v>
      </c>
      <c r="C20465" t="s">
        <v>23</v>
      </c>
      <c r="D20465" t="s">
        <v>109</v>
      </c>
      <c r="E20465">
        <v>18311750</v>
      </c>
    </row>
    <row r="20466" spans="1:5" hidden="1">
      <c r="A20466">
        <v>2020</v>
      </c>
      <c r="B20466" t="s">
        <v>106</v>
      </c>
      <c r="C20466" t="s">
        <v>23</v>
      </c>
      <c r="D20466" t="s">
        <v>110</v>
      </c>
      <c r="E20466">
        <v>13453377</v>
      </c>
    </row>
    <row r="20467" spans="1:5" hidden="1">
      <c r="A20467">
        <v>2020</v>
      </c>
      <c r="B20467" t="s">
        <v>106</v>
      </c>
      <c r="C20467" t="s">
        <v>23</v>
      </c>
      <c r="D20467" t="s">
        <v>111</v>
      </c>
      <c r="E20467">
        <v>4858374</v>
      </c>
    </row>
    <row r="20468" spans="1:5" hidden="1">
      <c r="A20468">
        <v>2020</v>
      </c>
      <c r="B20468" t="s">
        <v>106</v>
      </c>
      <c r="C20468" t="s">
        <v>23</v>
      </c>
      <c r="D20468" t="s">
        <v>112</v>
      </c>
      <c r="E20468">
        <v>29129</v>
      </c>
    </row>
    <row r="20469" spans="1:5" hidden="1">
      <c r="A20469">
        <v>2020</v>
      </c>
      <c r="B20469" t="s">
        <v>106</v>
      </c>
      <c r="C20469" t="s">
        <v>81</v>
      </c>
      <c r="D20469" t="s">
        <v>24</v>
      </c>
      <c r="E20469">
        <v>69893</v>
      </c>
    </row>
    <row r="20470" spans="1:5" hidden="1">
      <c r="A20470">
        <v>2020</v>
      </c>
      <c r="B20470" t="s">
        <v>106</v>
      </c>
      <c r="C20470" t="s">
        <v>81</v>
      </c>
      <c r="D20470" t="s">
        <v>25</v>
      </c>
      <c r="E20470">
        <v>56761</v>
      </c>
    </row>
    <row r="20471" spans="1:5" hidden="1">
      <c r="A20471">
        <v>2020</v>
      </c>
      <c r="B20471" t="s">
        <v>106</v>
      </c>
      <c r="C20471" t="s">
        <v>81</v>
      </c>
      <c r="D20471" t="s">
        <v>26</v>
      </c>
      <c r="E20471">
        <v>13132</v>
      </c>
    </row>
    <row r="20472" spans="1:5" hidden="1">
      <c r="A20472">
        <v>2020</v>
      </c>
      <c r="B20472" t="s">
        <v>106</v>
      </c>
      <c r="C20472" t="s">
        <v>81</v>
      </c>
      <c r="D20472" t="s">
        <v>27</v>
      </c>
      <c r="E20472">
        <v>24545</v>
      </c>
    </row>
    <row r="20473" spans="1:5" hidden="1">
      <c r="A20473">
        <v>2020</v>
      </c>
      <c r="B20473" t="s">
        <v>106</v>
      </c>
      <c r="C20473" t="s">
        <v>81</v>
      </c>
      <c r="D20473" t="s">
        <v>28</v>
      </c>
      <c r="E20473">
        <v>48479</v>
      </c>
    </row>
    <row r="20474" spans="1:5" hidden="1">
      <c r="A20474">
        <v>2020</v>
      </c>
      <c r="B20474" t="s">
        <v>106</v>
      </c>
      <c r="C20474" t="s">
        <v>81</v>
      </c>
      <c r="D20474" t="s">
        <v>82</v>
      </c>
      <c r="E20474">
        <v>0</v>
      </c>
    </row>
    <row r="20475" spans="1:5" hidden="1">
      <c r="A20475">
        <v>2020</v>
      </c>
      <c r="B20475" t="s">
        <v>106</v>
      </c>
      <c r="C20475" t="s">
        <v>81</v>
      </c>
      <c r="D20475" t="s">
        <v>83</v>
      </c>
      <c r="E20475">
        <v>48479</v>
      </c>
    </row>
    <row r="20476" spans="1:5" hidden="1">
      <c r="A20476">
        <v>2020</v>
      </c>
      <c r="B20476" t="s">
        <v>106</v>
      </c>
      <c r="C20476" t="s">
        <v>81</v>
      </c>
      <c r="D20476" t="s">
        <v>84</v>
      </c>
      <c r="E20476">
        <v>0</v>
      </c>
    </row>
    <row r="20477" spans="1:5" hidden="1">
      <c r="A20477">
        <v>2020</v>
      </c>
      <c r="B20477" t="s">
        <v>106</v>
      </c>
      <c r="C20477" t="s">
        <v>81</v>
      </c>
      <c r="D20477" t="s">
        <v>29</v>
      </c>
      <c r="E20477">
        <v>-23934</v>
      </c>
    </row>
    <row r="20478" spans="1:5" hidden="1">
      <c r="A20478">
        <v>2020</v>
      </c>
      <c r="B20478" t="s">
        <v>106</v>
      </c>
      <c r="C20478" t="s">
        <v>81</v>
      </c>
      <c r="D20478" t="s">
        <v>33</v>
      </c>
      <c r="E20478">
        <v>1229653</v>
      </c>
    </row>
    <row r="20479" spans="1:5" hidden="1">
      <c r="A20479">
        <v>2020</v>
      </c>
      <c r="B20479" t="s">
        <v>106</v>
      </c>
      <c r="C20479" t="s">
        <v>81</v>
      </c>
      <c r="D20479" t="s">
        <v>34</v>
      </c>
      <c r="E20479">
        <v>297006</v>
      </c>
    </row>
    <row r="20480" spans="1:5" hidden="1">
      <c r="A20480">
        <v>2020</v>
      </c>
      <c r="B20480" t="s">
        <v>106</v>
      </c>
      <c r="C20480" t="s">
        <v>81</v>
      </c>
      <c r="D20480" t="s">
        <v>35</v>
      </c>
      <c r="E20480">
        <v>362141</v>
      </c>
    </row>
    <row r="20481" spans="1:5" hidden="1">
      <c r="A20481">
        <v>2020</v>
      </c>
      <c r="B20481" t="s">
        <v>106</v>
      </c>
      <c r="C20481" t="s">
        <v>81</v>
      </c>
      <c r="D20481" t="s">
        <v>36</v>
      </c>
      <c r="E20481">
        <v>547232</v>
      </c>
    </row>
    <row r="20482" spans="1:5" hidden="1">
      <c r="A20482">
        <v>2020</v>
      </c>
      <c r="B20482" t="s">
        <v>106</v>
      </c>
      <c r="C20482" t="s">
        <v>81</v>
      </c>
      <c r="D20482" t="s">
        <v>37</v>
      </c>
      <c r="E20482">
        <v>547232</v>
      </c>
    </row>
    <row r="20483" spans="1:5" hidden="1">
      <c r="A20483">
        <v>2020</v>
      </c>
      <c r="B20483" t="s">
        <v>106</v>
      </c>
      <c r="C20483" t="s">
        <v>81</v>
      </c>
      <c r="D20483" t="s">
        <v>38</v>
      </c>
      <c r="E20483">
        <v>0</v>
      </c>
    </row>
    <row r="20484" spans="1:5" hidden="1">
      <c r="A20484">
        <v>2020</v>
      </c>
      <c r="B20484" t="s">
        <v>106</v>
      </c>
      <c r="C20484" t="s">
        <v>81</v>
      </c>
      <c r="D20484" t="s">
        <v>39</v>
      </c>
      <c r="E20484">
        <v>385337</v>
      </c>
    </row>
    <row r="20485" spans="1:5" hidden="1">
      <c r="A20485">
        <v>2020</v>
      </c>
      <c r="B20485" t="s">
        <v>106</v>
      </c>
      <c r="C20485" t="s">
        <v>81</v>
      </c>
      <c r="D20485" t="s">
        <v>40</v>
      </c>
      <c r="E20485">
        <v>78</v>
      </c>
    </row>
    <row r="20486" spans="1:5" hidden="1">
      <c r="A20486">
        <v>2020</v>
      </c>
      <c r="B20486" t="s">
        <v>106</v>
      </c>
      <c r="C20486" t="s">
        <v>81</v>
      </c>
      <c r="D20486" t="s">
        <v>41</v>
      </c>
      <c r="E20486">
        <v>0</v>
      </c>
    </row>
    <row r="20487" spans="1:5" hidden="1">
      <c r="A20487">
        <v>2020</v>
      </c>
      <c r="B20487" t="s">
        <v>106</v>
      </c>
      <c r="C20487" t="s">
        <v>81</v>
      </c>
      <c r="D20487" t="s">
        <v>42</v>
      </c>
      <c r="E20487">
        <v>0</v>
      </c>
    </row>
    <row r="20488" spans="1:5" hidden="1">
      <c r="A20488">
        <v>2020</v>
      </c>
      <c r="B20488" t="s">
        <v>106</v>
      </c>
      <c r="C20488" t="s">
        <v>81</v>
      </c>
      <c r="D20488" t="s">
        <v>43</v>
      </c>
      <c r="E20488">
        <v>78</v>
      </c>
    </row>
    <row r="20489" spans="1:5" hidden="1">
      <c r="A20489">
        <v>2020</v>
      </c>
      <c r="B20489" t="s">
        <v>106</v>
      </c>
      <c r="C20489" t="s">
        <v>81</v>
      </c>
      <c r="D20489" t="s">
        <v>44</v>
      </c>
      <c r="E20489">
        <v>0</v>
      </c>
    </row>
    <row r="20490" spans="1:5" hidden="1">
      <c r="A20490">
        <v>2020</v>
      </c>
      <c r="B20490" t="s">
        <v>106</v>
      </c>
      <c r="C20490" t="s">
        <v>81</v>
      </c>
      <c r="D20490" t="s">
        <v>45</v>
      </c>
      <c r="E20490">
        <v>181</v>
      </c>
    </row>
    <row r="20491" spans="1:5" hidden="1">
      <c r="A20491">
        <v>2020</v>
      </c>
      <c r="B20491" t="s">
        <v>106</v>
      </c>
      <c r="C20491" t="s">
        <v>81</v>
      </c>
      <c r="D20491" t="s">
        <v>46</v>
      </c>
      <c r="E20491">
        <v>0</v>
      </c>
    </row>
    <row r="20492" spans="1:5" hidden="1">
      <c r="A20492">
        <v>2020</v>
      </c>
      <c r="B20492" t="s">
        <v>106</v>
      </c>
      <c r="C20492" t="s">
        <v>81</v>
      </c>
      <c r="D20492" t="s">
        <v>47</v>
      </c>
      <c r="E20492">
        <v>181</v>
      </c>
    </row>
    <row r="20493" spans="1:5" hidden="1">
      <c r="A20493">
        <v>2020</v>
      </c>
      <c r="B20493" t="s">
        <v>106</v>
      </c>
      <c r="C20493" t="s">
        <v>81</v>
      </c>
      <c r="D20493" t="s">
        <v>48</v>
      </c>
      <c r="E20493">
        <v>34428</v>
      </c>
    </row>
    <row r="20494" spans="1:5" hidden="1">
      <c r="A20494">
        <v>2020</v>
      </c>
      <c r="B20494" t="s">
        <v>106</v>
      </c>
      <c r="C20494" t="s">
        <v>81</v>
      </c>
      <c r="D20494" t="s">
        <v>49</v>
      </c>
      <c r="E20494">
        <v>0</v>
      </c>
    </row>
    <row r="20495" spans="1:5" hidden="1">
      <c r="A20495">
        <v>2020</v>
      </c>
      <c r="B20495" t="s">
        <v>106</v>
      </c>
      <c r="C20495" t="s">
        <v>81</v>
      </c>
      <c r="D20495" t="s">
        <v>50</v>
      </c>
      <c r="E20495">
        <v>0</v>
      </c>
    </row>
    <row r="20496" spans="1:5" hidden="1">
      <c r="A20496">
        <v>2020</v>
      </c>
      <c r="B20496" t="s">
        <v>106</v>
      </c>
      <c r="C20496" t="s">
        <v>81</v>
      </c>
      <c r="D20496" t="s">
        <v>51</v>
      </c>
      <c r="E20496">
        <v>0</v>
      </c>
    </row>
    <row r="20497" spans="1:5" hidden="1">
      <c r="A20497">
        <v>2020</v>
      </c>
      <c r="B20497" t="s">
        <v>106</v>
      </c>
      <c r="C20497" t="s">
        <v>81</v>
      </c>
      <c r="D20497" t="s">
        <v>52</v>
      </c>
      <c r="E20497">
        <v>0</v>
      </c>
    </row>
    <row r="20498" spans="1:5" hidden="1">
      <c r="A20498">
        <v>2020</v>
      </c>
      <c r="B20498" t="s">
        <v>106</v>
      </c>
      <c r="C20498" t="s">
        <v>81</v>
      </c>
      <c r="D20498" t="s">
        <v>53</v>
      </c>
      <c r="E20498">
        <v>0</v>
      </c>
    </row>
    <row r="20499" spans="1:5" hidden="1">
      <c r="A20499">
        <v>2020</v>
      </c>
      <c r="B20499" t="s">
        <v>106</v>
      </c>
      <c r="C20499" t="s">
        <v>81</v>
      </c>
      <c r="D20499" t="s">
        <v>54</v>
      </c>
      <c r="E20499">
        <v>0</v>
      </c>
    </row>
    <row r="20500" spans="1:5" hidden="1">
      <c r="A20500">
        <v>2020</v>
      </c>
      <c r="B20500" t="s">
        <v>106</v>
      </c>
      <c r="C20500" t="s">
        <v>81</v>
      </c>
      <c r="D20500" t="s">
        <v>55</v>
      </c>
      <c r="E20500">
        <v>34428</v>
      </c>
    </row>
    <row r="20501" spans="1:5" hidden="1">
      <c r="A20501">
        <v>2020</v>
      </c>
      <c r="B20501" t="s">
        <v>106</v>
      </c>
      <c r="C20501" t="s">
        <v>81</v>
      </c>
      <c r="D20501" t="s">
        <v>59</v>
      </c>
      <c r="E20501">
        <v>569897</v>
      </c>
    </row>
    <row r="20502" spans="1:5" hidden="1">
      <c r="A20502">
        <v>2020</v>
      </c>
      <c r="B20502" t="s">
        <v>106</v>
      </c>
      <c r="C20502" t="s">
        <v>81</v>
      </c>
      <c r="D20502" t="s">
        <v>60</v>
      </c>
      <c r="E20502">
        <v>26917</v>
      </c>
    </row>
    <row r="20503" spans="1:5" hidden="1">
      <c r="A20503">
        <v>2020</v>
      </c>
      <c r="B20503" t="s">
        <v>106</v>
      </c>
      <c r="C20503" t="s">
        <v>81</v>
      </c>
      <c r="D20503" t="s">
        <v>61</v>
      </c>
      <c r="E20503">
        <v>2023</v>
      </c>
    </row>
    <row r="20504" spans="1:5" hidden="1">
      <c r="A20504">
        <v>2020</v>
      </c>
      <c r="B20504" t="s">
        <v>106</v>
      </c>
      <c r="C20504" t="s">
        <v>81</v>
      </c>
      <c r="D20504" t="s">
        <v>62</v>
      </c>
      <c r="E20504">
        <v>52410</v>
      </c>
    </row>
    <row r="20505" spans="1:5" hidden="1">
      <c r="A20505">
        <v>2020</v>
      </c>
      <c r="B20505" t="s">
        <v>106</v>
      </c>
      <c r="C20505" t="s">
        <v>81</v>
      </c>
      <c r="D20505" t="s">
        <v>64</v>
      </c>
      <c r="E20505">
        <v>203446</v>
      </c>
    </row>
    <row r="20506" spans="1:5" hidden="1">
      <c r="A20506">
        <v>2020</v>
      </c>
      <c r="B20506" t="s">
        <v>106</v>
      </c>
      <c r="C20506" t="s">
        <v>81</v>
      </c>
      <c r="D20506" t="s">
        <v>65</v>
      </c>
      <c r="E20506">
        <v>285100</v>
      </c>
    </row>
    <row r="20507" spans="1:5" hidden="1">
      <c r="A20507">
        <v>2020</v>
      </c>
      <c r="B20507" t="s">
        <v>106</v>
      </c>
      <c r="C20507" t="s">
        <v>81</v>
      </c>
      <c r="D20507" t="s">
        <v>66</v>
      </c>
      <c r="E20507">
        <v>0</v>
      </c>
    </row>
    <row r="20508" spans="1:5" hidden="1">
      <c r="A20508">
        <v>2020</v>
      </c>
      <c r="B20508" t="s">
        <v>106</v>
      </c>
      <c r="C20508" t="s">
        <v>81</v>
      </c>
      <c r="D20508" t="s">
        <v>67</v>
      </c>
      <c r="E20508">
        <v>1642</v>
      </c>
    </row>
    <row r="20509" spans="1:5" hidden="1">
      <c r="A20509">
        <v>2020</v>
      </c>
      <c r="B20509" t="s">
        <v>106</v>
      </c>
      <c r="C20509" t="s">
        <v>81</v>
      </c>
      <c r="D20509" t="s">
        <v>68</v>
      </c>
      <c r="E20509">
        <v>0</v>
      </c>
    </row>
    <row r="20510" spans="1:5" hidden="1">
      <c r="A20510">
        <v>2020</v>
      </c>
      <c r="B20510" t="s">
        <v>106</v>
      </c>
      <c r="C20510" t="s">
        <v>81</v>
      </c>
      <c r="D20510" t="s">
        <v>69</v>
      </c>
      <c r="E20510">
        <v>0</v>
      </c>
    </row>
    <row r="20511" spans="1:5" hidden="1">
      <c r="A20511">
        <v>2020</v>
      </c>
      <c r="B20511" t="s">
        <v>106</v>
      </c>
      <c r="C20511" t="s">
        <v>81</v>
      </c>
      <c r="D20511" t="s">
        <v>70</v>
      </c>
      <c r="E20511">
        <v>1642</v>
      </c>
    </row>
    <row r="20512" spans="1:5" hidden="1">
      <c r="A20512">
        <v>2020</v>
      </c>
      <c r="B20512" t="s">
        <v>106</v>
      </c>
      <c r="C20512" t="s">
        <v>81</v>
      </c>
      <c r="D20512" t="s">
        <v>113</v>
      </c>
      <c r="E20512">
        <v>17892297</v>
      </c>
    </row>
    <row r="20513" spans="1:6" hidden="1">
      <c r="A20513">
        <v>2020</v>
      </c>
      <c r="B20513" t="s">
        <v>106</v>
      </c>
      <c r="C20513" t="s">
        <v>81</v>
      </c>
      <c r="D20513" t="s">
        <v>114</v>
      </c>
      <c r="E20513">
        <v>15007298</v>
      </c>
    </row>
    <row r="20514" spans="1:6" hidden="1">
      <c r="A20514">
        <v>2020</v>
      </c>
      <c r="B20514" t="s">
        <v>106</v>
      </c>
      <c r="C20514" t="s">
        <v>81</v>
      </c>
      <c r="D20514" t="s">
        <v>115</v>
      </c>
      <c r="E20514">
        <v>2884999</v>
      </c>
    </row>
    <row r="20515" spans="1:6" hidden="1">
      <c r="A20515">
        <v>2020</v>
      </c>
      <c r="B20515" t="s">
        <v>106</v>
      </c>
      <c r="C20515" t="s">
        <v>81</v>
      </c>
      <c r="D20515" t="s">
        <v>116</v>
      </c>
      <c r="E20515">
        <v>59082</v>
      </c>
    </row>
    <row r="20516" spans="1:6" hidden="1">
      <c r="A20516">
        <v>2021</v>
      </c>
      <c r="B20516" t="s">
        <v>6</v>
      </c>
      <c r="C20516" t="s">
        <v>7</v>
      </c>
      <c r="D20516" t="s">
        <v>263</v>
      </c>
      <c r="E20516">
        <v>-628937</v>
      </c>
    </row>
    <row r="20517" spans="1:6" hidden="1">
      <c r="A20517">
        <v>2021</v>
      </c>
      <c r="B20517" t="s">
        <v>6</v>
      </c>
      <c r="C20517" t="s">
        <v>7</v>
      </c>
      <c r="D20517" t="s">
        <v>8</v>
      </c>
      <c r="E20517">
        <v>904312</v>
      </c>
    </row>
    <row r="20518" spans="1:6" hidden="1">
      <c r="A20518">
        <v>2021</v>
      </c>
      <c r="B20518" t="s">
        <v>6</v>
      </c>
      <c r="C20518" t="s">
        <v>7</v>
      </c>
      <c r="D20518" t="s">
        <v>9</v>
      </c>
      <c r="E20518">
        <v>1651803</v>
      </c>
    </row>
    <row r="20519" spans="1:6" hidden="1">
      <c r="A20519">
        <v>2021</v>
      </c>
      <c r="B20519" t="s">
        <v>6</v>
      </c>
      <c r="C20519" t="s">
        <v>10</v>
      </c>
      <c r="D20519" t="s">
        <v>11</v>
      </c>
      <c r="E20519">
        <v>1592833</v>
      </c>
    </row>
    <row r="20520" spans="1:6" hidden="1">
      <c r="A20520">
        <v>2021</v>
      </c>
      <c r="B20520" t="s">
        <v>6</v>
      </c>
      <c r="C20520" t="s">
        <v>10</v>
      </c>
      <c r="D20520" t="s">
        <v>12</v>
      </c>
      <c r="E20520">
        <v>32283780</v>
      </c>
    </row>
    <row r="20521" spans="1:6" hidden="1">
      <c r="A20521">
        <v>2021</v>
      </c>
      <c r="B20521" t="s">
        <v>6</v>
      </c>
      <c r="C20521" t="s">
        <v>10</v>
      </c>
      <c r="D20521" t="s">
        <v>13</v>
      </c>
      <c r="E20521">
        <v>26424808</v>
      </c>
    </row>
    <row r="20522" spans="1:6" hidden="1">
      <c r="A20522">
        <v>2021</v>
      </c>
      <c r="B20522" t="s">
        <v>6</v>
      </c>
      <c r="C20522" t="s">
        <v>10</v>
      </c>
      <c r="D20522" t="s">
        <v>14</v>
      </c>
      <c r="E20522">
        <v>13112570</v>
      </c>
    </row>
    <row r="20523" spans="1:6" hidden="1">
      <c r="A20523">
        <v>2021</v>
      </c>
      <c r="B20523" t="s">
        <v>6</v>
      </c>
      <c r="C20523" t="s">
        <v>10</v>
      </c>
      <c r="D20523" t="s">
        <v>15</v>
      </c>
      <c r="E20523">
        <v>11626216</v>
      </c>
    </row>
    <row r="20524" spans="1:6" hidden="1">
      <c r="A20524">
        <v>2021</v>
      </c>
      <c r="B20524" t="s">
        <v>6</v>
      </c>
      <c r="C20524" t="s">
        <v>10</v>
      </c>
      <c r="D20524" t="s">
        <v>16</v>
      </c>
      <c r="E20524">
        <v>1486354</v>
      </c>
    </row>
    <row r="20525" spans="1:6" hidden="1">
      <c r="A20525">
        <v>2021</v>
      </c>
      <c r="B20525" t="s">
        <v>6</v>
      </c>
      <c r="C20525" t="s">
        <v>10</v>
      </c>
      <c r="D20525" t="s">
        <v>17</v>
      </c>
      <c r="E20525">
        <v>0</v>
      </c>
      <c r="F20525">
        <v>20</v>
      </c>
    </row>
    <row r="20526" spans="1:6" hidden="1">
      <c r="A20526">
        <v>2021</v>
      </c>
      <c r="B20526" t="s">
        <v>6</v>
      </c>
      <c r="C20526" t="s">
        <v>10</v>
      </c>
      <c r="D20526" t="s">
        <v>18</v>
      </c>
      <c r="E20526">
        <v>31679358</v>
      </c>
    </row>
    <row r="20527" spans="1:6" hidden="1">
      <c r="A20527">
        <v>2021</v>
      </c>
      <c r="B20527" t="s">
        <v>6</v>
      </c>
      <c r="C20527" t="s">
        <v>10</v>
      </c>
      <c r="D20527" t="s">
        <v>19</v>
      </c>
      <c r="E20527">
        <v>31995608</v>
      </c>
    </row>
    <row r="20528" spans="1:6" hidden="1">
      <c r="A20528">
        <v>2021</v>
      </c>
      <c r="B20528" t="s">
        <v>6</v>
      </c>
      <c r="C20528" t="s">
        <v>10</v>
      </c>
      <c r="D20528" t="s">
        <v>20</v>
      </c>
      <c r="E20528">
        <v>31995608</v>
      </c>
    </row>
    <row r="20529" spans="1:5" hidden="1">
      <c r="A20529">
        <v>2021</v>
      </c>
      <c r="B20529" t="s">
        <v>6</v>
      </c>
      <c r="C20529" t="s">
        <v>10</v>
      </c>
      <c r="D20529" t="s">
        <v>21</v>
      </c>
      <c r="E20529">
        <v>6991424</v>
      </c>
    </row>
    <row r="20530" spans="1:5" hidden="1">
      <c r="A20530">
        <v>2021</v>
      </c>
      <c r="B20530" t="s">
        <v>6</v>
      </c>
      <c r="C20530" t="s">
        <v>10</v>
      </c>
      <c r="D20530" t="s">
        <v>22</v>
      </c>
      <c r="E20530">
        <v>-856937</v>
      </c>
    </row>
    <row r="20531" spans="1:5" hidden="1">
      <c r="A20531">
        <v>2021</v>
      </c>
      <c r="B20531" t="s">
        <v>6</v>
      </c>
      <c r="C20531" t="s">
        <v>23</v>
      </c>
      <c r="D20531" t="s">
        <v>24</v>
      </c>
      <c r="E20531">
        <v>15869100</v>
      </c>
    </row>
    <row r="20532" spans="1:5" hidden="1">
      <c r="A20532">
        <v>2021</v>
      </c>
      <c r="B20532" t="s">
        <v>6</v>
      </c>
      <c r="C20532" t="s">
        <v>23</v>
      </c>
      <c r="D20532" t="s">
        <v>25</v>
      </c>
      <c r="E20532">
        <v>12967035</v>
      </c>
    </row>
    <row r="20533" spans="1:5" hidden="1">
      <c r="A20533">
        <v>2021</v>
      </c>
      <c r="B20533" t="s">
        <v>6</v>
      </c>
      <c r="C20533" t="s">
        <v>23</v>
      </c>
      <c r="D20533" t="s">
        <v>26</v>
      </c>
      <c r="E20533">
        <v>2902065</v>
      </c>
    </row>
    <row r="20534" spans="1:5" hidden="1">
      <c r="A20534">
        <v>2021</v>
      </c>
      <c r="B20534" t="s">
        <v>6</v>
      </c>
      <c r="C20534" t="s">
        <v>23</v>
      </c>
      <c r="D20534" t="s">
        <v>27</v>
      </c>
      <c r="E20534">
        <v>4676407</v>
      </c>
    </row>
    <row r="20535" spans="1:5" hidden="1">
      <c r="A20535">
        <v>2021</v>
      </c>
      <c r="B20535" t="s">
        <v>6</v>
      </c>
      <c r="C20535" t="s">
        <v>23</v>
      </c>
      <c r="D20535" t="s">
        <v>28</v>
      </c>
      <c r="E20535">
        <v>4286816</v>
      </c>
    </row>
    <row r="20536" spans="1:5" hidden="1">
      <c r="A20536">
        <v>2021</v>
      </c>
      <c r="B20536" t="s">
        <v>6</v>
      </c>
      <c r="C20536" t="s">
        <v>23</v>
      </c>
      <c r="D20536" t="s">
        <v>29</v>
      </c>
      <c r="E20536">
        <v>389592</v>
      </c>
    </row>
    <row r="20537" spans="1:5" hidden="1">
      <c r="A20537">
        <v>2021</v>
      </c>
      <c r="B20537" t="s">
        <v>6</v>
      </c>
      <c r="C20537" t="s">
        <v>23</v>
      </c>
      <c r="D20537" t="s">
        <v>30</v>
      </c>
      <c r="E20537">
        <v>963862</v>
      </c>
    </row>
    <row r="20538" spans="1:5" hidden="1">
      <c r="A20538">
        <v>2021</v>
      </c>
      <c r="B20538" t="s">
        <v>6</v>
      </c>
      <c r="C20538" t="s">
        <v>23</v>
      </c>
      <c r="D20538" t="s">
        <v>31</v>
      </c>
      <c r="E20538">
        <v>65225</v>
      </c>
    </row>
    <row r="20539" spans="1:5" hidden="1">
      <c r="A20539">
        <v>2021</v>
      </c>
      <c r="B20539" t="s">
        <v>6</v>
      </c>
      <c r="C20539" t="s">
        <v>23</v>
      </c>
      <c r="D20539" t="s">
        <v>32</v>
      </c>
      <c r="E20539">
        <v>898637</v>
      </c>
    </row>
    <row r="20540" spans="1:5" hidden="1">
      <c r="A20540">
        <v>2021</v>
      </c>
      <c r="B20540" t="s">
        <v>6</v>
      </c>
      <c r="C20540" t="s">
        <v>23</v>
      </c>
      <c r="D20540" t="s">
        <v>33</v>
      </c>
      <c r="E20540">
        <v>4782178</v>
      </c>
    </row>
    <row r="20541" spans="1:5" hidden="1">
      <c r="A20541">
        <v>2021</v>
      </c>
      <c r="B20541" t="s">
        <v>6</v>
      </c>
      <c r="C20541" t="s">
        <v>23</v>
      </c>
      <c r="D20541" t="s">
        <v>34</v>
      </c>
      <c r="E20541">
        <v>1044523</v>
      </c>
    </row>
    <row r="20542" spans="1:5" hidden="1">
      <c r="A20542">
        <v>2021</v>
      </c>
      <c r="B20542" t="s">
        <v>6</v>
      </c>
      <c r="C20542" t="s">
        <v>23</v>
      </c>
      <c r="D20542" t="s">
        <v>35</v>
      </c>
      <c r="E20542">
        <v>1272316</v>
      </c>
    </row>
    <row r="20543" spans="1:5" hidden="1">
      <c r="A20543">
        <v>2021</v>
      </c>
      <c r="B20543" t="s">
        <v>6</v>
      </c>
      <c r="C20543" t="s">
        <v>23</v>
      </c>
      <c r="D20543" t="s">
        <v>36</v>
      </c>
      <c r="E20543">
        <v>2453548</v>
      </c>
    </row>
    <row r="20544" spans="1:5" hidden="1">
      <c r="A20544">
        <v>2021</v>
      </c>
      <c r="B20544" t="s">
        <v>6</v>
      </c>
      <c r="C20544" t="s">
        <v>23</v>
      </c>
      <c r="D20544" t="s">
        <v>37</v>
      </c>
      <c r="E20544">
        <v>1596553</v>
      </c>
    </row>
    <row r="20545" spans="1:5" hidden="1">
      <c r="A20545">
        <v>2021</v>
      </c>
      <c r="B20545" t="s">
        <v>6</v>
      </c>
      <c r="C20545" t="s">
        <v>23</v>
      </c>
      <c r="D20545" t="s">
        <v>38</v>
      </c>
      <c r="E20545">
        <v>856995</v>
      </c>
    </row>
    <row r="20546" spans="1:5" hidden="1">
      <c r="A20546">
        <v>2021</v>
      </c>
      <c r="B20546" t="s">
        <v>6</v>
      </c>
      <c r="C20546" t="s">
        <v>23</v>
      </c>
      <c r="D20546" t="s">
        <v>39</v>
      </c>
      <c r="E20546">
        <v>1020898</v>
      </c>
    </row>
    <row r="20547" spans="1:5" hidden="1">
      <c r="A20547">
        <v>2021</v>
      </c>
      <c r="B20547" t="s">
        <v>6</v>
      </c>
      <c r="C20547" t="s">
        <v>23</v>
      </c>
      <c r="D20547" t="s">
        <v>40</v>
      </c>
      <c r="E20547">
        <v>178447</v>
      </c>
    </row>
    <row r="20548" spans="1:5" hidden="1">
      <c r="A20548">
        <v>2021</v>
      </c>
      <c r="B20548" t="s">
        <v>6</v>
      </c>
      <c r="C20548" t="s">
        <v>23</v>
      </c>
      <c r="D20548" t="s">
        <v>41</v>
      </c>
      <c r="E20548">
        <v>10360</v>
      </c>
    </row>
    <row r="20549" spans="1:5" hidden="1">
      <c r="A20549">
        <v>2021</v>
      </c>
      <c r="B20549" t="s">
        <v>6</v>
      </c>
      <c r="C20549" t="s">
        <v>23</v>
      </c>
      <c r="D20549" t="s">
        <v>42</v>
      </c>
      <c r="E20549">
        <v>45654</v>
      </c>
    </row>
    <row r="20550" spans="1:5" hidden="1">
      <c r="A20550">
        <v>2021</v>
      </c>
      <c r="B20550" t="s">
        <v>6</v>
      </c>
      <c r="C20550" t="s">
        <v>23</v>
      </c>
      <c r="D20550" t="s">
        <v>43</v>
      </c>
      <c r="E20550">
        <v>122433</v>
      </c>
    </row>
    <row r="20551" spans="1:5" hidden="1">
      <c r="A20551">
        <v>2021</v>
      </c>
      <c r="B20551" t="s">
        <v>6</v>
      </c>
      <c r="C20551" t="s">
        <v>23</v>
      </c>
      <c r="D20551" t="s">
        <v>44</v>
      </c>
      <c r="E20551">
        <v>84762</v>
      </c>
    </row>
    <row r="20552" spans="1:5" hidden="1">
      <c r="A20552">
        <v>2021</v>
      </c>
      <c r="B20552" t="s">
        <v>6</v>
      </c>
      <c r="C20552" t="s">
        <v>23</v>
      </c>
      <c r="D20552" t="s">
        <v>45</v>
      </c>
      <c r="E20552">
        <v>2399353</v>
      </c>
    </row>
    <row r="20553" spans="1:5" hidden="1">
      <c r="A20553">
        <v>2021</v>
      </c>
      <c r="B20553" t="s">
        <v>6</v>
      </c>
      <c r="C20553" t="s">
        <v>23</v>
      </c>
      <c r="D20553" t="s">
        <v>46</v>
      </c>
      <c r="E20553">
        <v>2329417</v>
      </c>
    </row>
    <row r="20554" spans="1:5" hidden="1">
      <c r="A20554">
        <v>2021</v>
      </c>
      <c r="B20554" t="s">
        <v>6</v>
      </c>
      <c r="C20554" t="s">
        <v>23</v>
      </c>
      <c r="D20554" t="s">
        <v>47</v>
      </c>
      <c r="E20554">
        <v>69936</v>
      </c>
    </row>
    <row r="20555" spans="1:5" hidden="1">
      <c r="A20555">
        <v>2021</v>
      </c>
      <c r="B20555" t="s">
        <v>6</v>
      </c>
      <c r="C20555" t="s">
        <v>23</v>
      </c>
      <c r="D20555" t="s">
        <v>48</v>
      </c>
      <c r="E20555">
        <v>12185149</v>
      </c>
    </row>
    <row r="20556" spans="1:5" hidden="1">
      <c r="A20556">
        <v>2021</v>
      </c>
      <c r="B20556" t="s">
        <v>6</v>
      </c>
      <c r="C20556" t="s">
        <v>23</v>
      </c>
      <c r="D20556" t="s">
        <v>49</v>
      </c>
      <c r="E20556">
        <v>4050426</v>
      </c>
    </row>
    <row r="20557" spans="1:5" hidden="1">
      <c r="A20557">
        <v>2021</v>
      </c>
      <c r="B20557" t="s">
        <v>6</v>
      </c>
      <c r="C20557" t="s">
        <v>23</v>
      </c>
      <c r="D20557" t="s">
        <v>50</v>
      </c>
      <c r="E20557">
        <v>2632590</v>
      </c>
    </row>
    <row r="20558" spans="1:5" hidden="1">
      <c r="A20558">
        <v>2021</v>
      </c>
      <c r="B20558" t="s">
        <v>6</v>
      </c>
      <c r="C20558" t="s">
        <v>23</v>
      </c>
      <c r="D20558" t="s">
        <v>51</v>
      </c>
      <c r="E20558">
        <v>250890</v>
      </c>
    </row>
    <row r="20559" spans="1:5" hidden="1">
      <c r="A20559">
        <v>2021</v>
      </c>
      <c r="B20559" t="s">
        <v>6</v>
      </c>
      <c r="C20559" t="s">
        <v>23</v>
      </c>
      <c r="D20559" t="s">
        <v>52</v>
      </c>
      <c r="E20559">
        <v>1157171</v>
      </c>
    </row>
    <row r="20560" spans="1:5" hidden="1">
      <c r="A20560">
        <v>2021</v>
      </c>
      <c r="B20560" t="s">
        <v>6</v>
      </c>
      <c r="C20560" t="s">
        <v>23</v>
      </c>
      <c r="D20560" t="s">
        <v>53</v>
      </c>
      <c r="E20560">
        <v>45654</v>
      </c>
    </row>
    <row r="20561" spans="1:5" hidden="1">
      <c r="A20561">
        <v>2021</v>
      </c>
      <c r="B20561" t="s">
        <v>6</v>
      </c>
      <c r="C20561" t="s">
        <v>23</v>
      </c>
      <c r="D20561" t="s">
        <v>54</v>
      </c>
      <c r="E20561">
        <v>35879</v>
      </c>
    </row>
    <row r="20562" spans="1:5" hidden="1">
      <c r="A20562">
        <v>2021</v>
      </c>
      <c r="B20562" t="s">
        <v>6</v>
      </c>
      <c r="C20562" t="s">
        <v>23</v>
      </c>
      <c r="D20562" t="s">
        <v>55</v>
      </c>
      <c r="E20562">
        <v>4232099</v>
      </c>
    </row>
    <row r="20563" spans="1:5" hidden="1">
      <c r="A20563">
        <v>2021</v>
      </c>
      <c r="B20563" t="s">
        <v>6</v>
      </c>
      <c r="C20563" t="s">
        <v>23</v>
      </c>
      <c r="D20563" t="s">
        <v>56</v>
      </c>
      <c r="E20563">
        <v>3902624</v>
      </c>
    </row>
    <row r="20564" spans="1:5" hidden="1">
      <c r="A20564">
        <v>2021</v>
      </c>
      <c r="B20564" t="s">
        <v>6</v>
      </c>
      <c r="C20564" t="s">
        <v>23</v>
      </c>
      <c r="D20564" t="s">
        <v>57</v>
      </c>
      <c r="E20564">
        <v>2945930</v>
      </c>
    </row>
    <row r="20565" spans="1:5" hidden="1">
      <c r="A20565">
        <v>2021</v>
      </c>
      <c r="B20565" t="s">
        <v>6</v>
      </c>
      <c r="C20565" t="s">
        <v>23</v>
      </c>
      <c r="D20565" t="s">
        <v>58</v>
      </c>
      <c r="E20565">
        <v>956694</v>
      </c>
    </row>
    <row r="20566" spans="1:5" hidden="1">
      <c r="A20566">
        <v>2021</v>
      </c>
      <c r="B20566" t="s">
        <v>6</v>
      </c>
      <c r="C20566" t="s">
        <v>23</v>
      </c>
      <c r="D20566" t="s">
        <v>59</v>
      </c>
      <c r="E20566">
        <v>2399479</v>
      </c>
    </row>
    <row r="20567" spans="1:5" hidden="1">
      <c r="A20567">
        <v>2021</v>
      </c>
      <c r="B20567" t="s">
        <v>6</v>
      </c>
      <c r="C20567" t="s">
        <v>23</v>
      </c>
      <c r="D20567" t="s">
        <v>60</v>
      </c>
      <c r="E20567">
        <v>284934</v>
      </c>
    </row>
    <row r="20568" spans="1:5" hidden="1">
      <c r="A20568">
        <v>2021</v>
      </c>
      <c r="B20568" t="s">
        <v>6</v>
      </c>
      <c r="C20568" t="s">
        <v>23</v>
      </c>
      <c r="D20568" t="s">
        <v>61</v>
      </c>
      <c r="E20568">
        <v>256090</v>
      </c>
    </row>
    <row r="20569" spans="1:5" hidden="1">
      <c r="A20569">
        <v>2021</v>
      </c>
      <c r="B20569" t="s">
        <v>6</v>
      </c>
      <c r="C20569" t="s">
        <v>23</v>
      </c>
      <c r="D20569" t="s">
        <v>62</v>
      </c>
      <c r="E20569">
        <v>61172</v>
      </c>
    </row>
    <row r="20570" spans="1:5" hidden="1">
      <c r="A20570">
        <v>2021</v>
      </c>
      <c r="B20570" t="s">
        <v>6</v>
      </c>
      <c r="C20570" t="s">
        <v>23</v>
      </c>
      <c r="D20570" t="s">
        <v>63</v>
      </c>
      <c r="E20570">
        <v>1700</v>
      </c>
    </row>
    <row r="20571" spans="1:5" hidden="1">
      <c r="A20571">
        <v>2021</v>
      </c>
      <c r="B20571" t="s">
        <v>6</v>
      </c>
      <c r="C20571" t="s">
        <v>23</v>
      </c>
      <c r="D20571" t="s">
        <v>64</v>
      </c>
      <c r="E20571">
        <v>1452717</v>
      </c>
    </row>
    <row r="20572" spans="1:5" hidden="1">
      <c r="A20572">
        <v>2021</v>
      </c>
      <c r="B20572" t="s">
        <v>6</v>
      </c>
      <c r="C20572" t="s">
        <v>23</v>
      </c>
      <c r="D20572" t="s">
        <v>65</v>
      </c>
      <c r="E20572">
        <v>344565</v>
      </c>
    </row>
    <row r="20573" spans="1:5" hidden="1">
      <c r="A20573">
        <v>2021</v>
      </c>
      <c r="B20573" t="s">
        <v>6</v>
      </c>
      <c r="C20573" t="s">
        <v>23</v>
      </c>
      <c r="D20573" t="s">
        <v>66</v>
      </c>
      <c r="E20573">
        <v>597238</v>
      </c>
    </row>
    <row r="20574" spans="1:5" hidden="1">
      <c r="A20574">
        <v>2021</v>
      </c>
      <c r="B20574" t="s">
        <v>6</v>
      </c>
      <c r="C20574" t="s">
        <v>23</v>
      </c>
      <c r="D20574" t="s">
        <v>67</v>
      </c>
      <c r="E20574">
        <v>223911</v>
      </c>
    </row>
    <row r="20575" spans="1:5" hidden="1">
      <c r="A20575">
        <v>2021</v>
      </c>
      <c r="B20575" t="s">
        <v>6</v>
      </c>
      <c r="C20575" t="s">
        <v>23</v>
      </c>
      <c r="D20575" t="s">
        <v>68</v>
      </c>
      <c r="E20575">
        <v>20130</v>
      </c>
    </row>
    <row r="20576" spans="1:5" hidden="1">
      <c r="A20576">
        <v>2021</v>
      </c>
      <c r="B20576" t="s">
        <v>6</v>
      </c>
      <c r="C20576" t="s">
        <v>23</v>
      </c>
      <c r="D20576" t="s">
        <v>69</v>
      </c>
      <c r="E20576">
        <v>34639</v>
      </c>
    </row>
    <row r="20577" spans="1:5" hidden="1">
      <c r="A20577">
        <v>2021</v>
      </c>
      <c r="B20577" t="s">
        <v>6</v>
      </c>
      <c r="C20577" t="s">
        <v>23</v>
      </c>
      <c r="D20577" t="s">
        <v>70</v>
      </c>
      <c r="E20577">
        <v>169142</v>
      </c>
    </row>
    <row r="20578" spans="1:5" hidden="1">
      <c r="A20578">
        <v>2021</v>
      </c>
      <c r="B20578" t="s">
        <v>6</v>
      </c>
      <c r="C20578" t="s">
        <v>23</v>
      </c>
      <c r="D20578" t="s">
        <v>71</v>
      </c>
      <c r="E20578">
        <v>4442</v>
      </c>
    </row>
    <row r="20579" spans="1:5" hidden="1">
      <c r="A20579">
        <v>2021</v>
      </c>
      <c r="B20579" t="s">
        <v>6</v>
      </c>
      <c r="C20579" t="s">
        <v>23</v>
      </c>
      <c r="D20579" t="s">
        <v>72</v>
      </c>
      <c r="E20579">
        <v>31685397</v>
      </c>
    </row>
    <row r="20580" spans="1:5" hidden="1">
      <c r="A20580">
        <v>2021</v>
      </c>
      <c r="B20580" t="s">
        <v>6</v>
      </c>
      <c r="C20580" t="s">
        <v>23</v>
      </c>
      <c r="D20580" t="s">
        <v>73</v>
      </c>
      <c r="E20580">
        <v>25004185</v>
      </c>
    </row>
    <row r="20581" spans="1:5" hidden="1">
      <c r="A20581">
        <v>2021</v>
      </c>
      <c r="B20581" t="s">
        <v>6</v>
      </c>
      <c r="C20581" t="s">
        <v>23</v>
      </c>
      <c r="D20581" t="s">
        <v>74</v>
      </c>
      <c r="E20581">
        <v>21473362</v>
      </c>
    </row>
    <row r="20582" spans="1:5" hidden="1">
      <c r="A20582">
        <v>2021</v>
      </c>
      <c r="B20582" t="s">
        <v>6</v>
      </c>
      <c r="C20582" t="s">
        <v>23</v>
      </c>
      <c r="D20582" t="s">
        <v>75</v>
      </c>
      <c r="E20582">
        <v>3530823</v>
      </c>
    </row>
    <row r="20583" spans="1:5" hidden="1">
      <c r="A20583">
        <v>2021</v>
      </c>
      <c r="B20583" t="s">
        <v>6</v>
      </c>
      <c r="C20583" t="s">
        <v>23</v>
      </c>
      <c r="D20583" t="s">
        <v>76</v>
      </c>
      <c r="E20583">
        <v>8304300</v>
      </c>
    </row>
    <row r="20584" spans="1:5" hidden="1">
      <c r="A20584">
        <v>2021</v>
      </c>
      <c r="B20584" t="s">
        <v>6</v>
      </c>
      <c r="C20584" t="s">
        <v>23</v>
      </c>
      <c r="D20584" t="s">
        <v>77</v>
      </c>
      <c r="E20584">
        <v>5858972</v>
      </c>
    </row>
    <row r="20585" spans="1:5" hidden="1">
      <c r="A20585">
        <v>2021</v>
      </c>
      <c r="B20585" t="s">
        <v>6</v>
      </c>
      <c r="C20585" t="s">
        <v>23</v>
      </c>
      <c r="D20585" t="s">
        <v>78</v>
      </c>
      <c r="E20585">
        <v>7402334</v>
      </c>
    </row>
    <row r="20586" spans="1:5" hidden="1">
      <c r="A20586">
        <v>2021</v>
      </c>
      <c r="B20586" t="s">
        <v>6</v>
      </c>
      <c r="C20586" t="s">
        <v>23</v>
      </c>
      <c r="D20586" t="s">
        <v>79</v>
      </c>
      <c r="E20586">
        <v>899404</v>
      </c>
    </row>
    <row r="20587" spans="1:5" hidden="1">
      <c r="A20587">
        <v>2021</v>
      </c>
      <c r="B20587" t="s">
        <v>6</v>
      </c>
      <c r="C20587" t="s">
        <v>23</v>
      </c>
      <c r="D20587" t="s">
        <v>80</v>
      </c>
      <c r="E20587">
        <v>2562</v>
      </c>
    </row>
    <row r="20588" spans="1:5" hidden="1">
      <c r="A20588">
        <v>2021</v>
      </c>
      <c r="B20588" t="s">
        <v>6</v>
      </c>
      <c r="C20588" t="s">
        <v>81</v>
      </c>
      <c r="D20588" t="s">
        <v>24</v>
      </c>
      <c r="E20588">
        <v>16263948</v>
      </c>
    </row>
    <row r="20589" spans="1:5" hidden="1">
      <c r="A20589">
        <v>2021</v>
      </c>
      <c r="B20589" t="s">
        <v>6</v>
      </c>
      <c r="C20589" t="s">
        <v>81</v>
      </c>
      <c r="D20589" t="s">
        <v>25</v>
      </c>
      <c r="E20589">
        <v>13380468</v>
      </c>
    </row>
    <row r="20590" spans="1:5" hidden="1">
      <c r="A20590">
        <v>2021</v>
      </c>
      <c r="B20590" t="s">
        <v>6</v>
      </c>
      <c r="C20590" t="s">
        <v>81</v>
      </c>
      <c r="D20590" t="s">
        <v>26</v>
      </c>
      <c r="E20590">
        <v>2883480</v>
      </c>
    </row>
    <row r="20591" spans="1:5" hidden="1">
      <c r="A20591">
        <v>2021</v>
      </c>
      <c r="B20591" t="s">
        <v>6</v>
      </c>
      <c r="C20591" t="s">
        <v>81</v>
      </c>
      <c r="D20591" t="s">
        <v>27</v>
      </c>
      <c r="E20591">
        <v>4637996</v>
      </c>
    </row>
    <row r="20592" spans="1:5" hidden="1">
      <c r="A20592">
        <v>2021</v>
      </c>
      <c r="B20592" t="s">
        <v>6</v>
      </c>
      <c r="C20592" t="s">
        <v>81</v>
      </c>
      <c r="D20592" t="s">
        <v>28</v>
      </c>
      <c r="E20592">
        <v>4215239</v>
      </c>
    </row>
    <row r="20593" spans="1:5" hidden="1">
      <c r="A20593">
        <v>2021</v>
      </c>
      <c r="B20593" t="s">
        <v>6</v>
      </c>
      <c r="C20593" t="s">
        <v>81</v>
      </c>
      <c r="D20593" t="s">
        <v>82</v>
      </c>
      <c r="E20593">
        <v>2898628</v>
      </c>
    </row>
    <row r="20594" spans="1:5" hidden="1">
      <c r="A20594">
        <v>2021</v>
      </c>
      <c r="B20594" t="s">
        <v>6</v>
      </c>
      <c r="C20594" t="s">
        <v>81</v>
      </c>
      <c r="D20594" t="s">
        <v>83</v>
      </c>
      <c r="E20594">
        <v>1120</v>
      </c>
    </row>
    <row r="20595" spans="1:5" hidden="1">
      <c r="A20595">
        <v>2021</v>
      </c>
      <c r="B20595" t="s">
        <v>6</v>
      </c>
      <c r="C20595" t="s">
        <v>81</v>
      </c>
      <c r="D20595" t="s">
        <v>84</v>
      </c>
      <c r="E20595">
        <v>1315491</v>
      </c>
    </row>
    <row r="20596" spans="1:5" hidden="1">
      <c r="A20596">
        <v>2021</v>
      </c>
      <c r="B20596" t="s">
        <v>6</v>
      </c>
      <c r="C20596" t="s">
        <v>81</v>
      </c>
      <c r="D20596" t="s">
        <v>85</v>
      </c>
      <c r="E20596">
        <v>4221591</v>
      </c>
    </row>
    <row r="20597" spans="1:5" hidden="1">
      <c r="A20597">
        <v>2021</v>
      </c>
      <c r="B20597" t="s">
        <v>6</v>
      </c>
      <c r="C20597" t="s">
        <v>81</v>
      </c>
      <c r="D20597" t="s">
        <v>29</v>
      </c>
      <c r="E20597">
        <v>422757</v>
      </c>
    </row>
    <row r="20598" spans="1:5" hidden="1">
      <c r="A20598">
        <v>2021</v>
      </c>
      <c r="B20598" t="s">
        <v>6</v>
      </c>
      <c r="C20598" t="s">
        <v>81</v>
      </c>
      <c r="D20598" t="s">
        <v>30</v>
      </c>
      <c r="E20598">
        <v>1374298</v>
      </c>
    </row>
    <row r="20599" spans="1:5" hidden="1">
      <c r="A20599">
        <v>2021</v>
      </c>
      <c r="B20599" t="s">
        <v>6</v>
      </c>
      <c r="C20599" t="s">
        <v>81</v>
      </c>
      <c r="D20599" t="s">
        <v>31</v>
      </c>
      <c r="E20599">
        <v>65225</v>
      </c>
    </row>
    <row r="20600" spans="1:5" hidden="1">
      <c r="A20600">
        <v>2021</v>
      </c>
      <c r="B20600" t="s">
        <v>6</v>
      </c>
      <c r="C20600" t="s">
        <v>81</v>
      </c>
      <c r="D20600" t="s">
        <v>32</v>
      </c>
      <c r="E20600">
        <v>1309073</v>
      </c>
    </row>
    <row r="20601" spans="1:5" hidden="1">
      <c r="A20601">
        <v>2021</v>
      </c>
      <c r="B20601" t="s">
        <v>6</v>
      </c>
      <c r="C20601" t="s">
        <v>81</v>
      </c>
      <c r="D20601" t="s">
        <v>33</v>
      </c>
      <c r="E20601">
        <v>3410884</v>
      </c>
    </row>
    <row r="20602" spans="1:5" hidden="1">
      <c r="A20602">
        <v>2021</v>
      </c>
      <c r="B20602" t="s">
        <v>6</v>
      </c>
      <c r="C20602" t="s">
        <v>81</v>
      </c>
      <c r="D20602" t="s">
        <v>34</v>
      </c>
      <c r="E20602">
        <v>1055450</v>
      </c>
    </row>
    <row r="20603" spans="1:5" hidden="1">
      <c r="A20603">
        <v>2021</v>
      </c>
      <c r="B20603" t="s">
        <v>6</v>
      </c>
      <c r="C20603" t="s">
        <v>81</v>
      </c>
      <c r="D20603" t="s">
        <v>35</v>
      </c>
      <c r="E20603">
        <v>1262008</v>
      </c>
    </row>
    <row r="20604" spans="1:5" hidden="1">
      <c r="A20604">
        <v>2021</v>
      </c>
      <c r="B20604" t="s">
        <v>6</v>
      </c>
      <c r="C20604" t="s">
        <v>81</v>
      </c>
      <c r="D20604" t="s">
        <v>36</v>
      </c>
      <c r="E20604">
        <v>2110905</v>
      </c>
    </row>
    <row r="20605" spans="1:5" hidden="1">
      <c r="A20605">
        <v>2021</v>
      </c>
      <c r="B20605" t="s">
        <v>6</v>
      </c>
      <c r="C20605" t="s">
        <v>81</v>
      </c>
      <c r="D20605" t="s">
        <v>37</v>
      </c>
      <c r="E20605">
        <v>1253910</v>
      </c>
    </row>
    <row r="20606" spans="1:5" hidden="1">
      <c r="A20606">
        <v>2021</v>
      </c>
      <c r="B20606" t="s">
        <v>6</v>
      </c>
      <c r="C20606" t="s">
        <v>81</v>
      </c>
      <c r="D20606" t="s">
        <v>38</v>
      </c>
      <c r="E20606">
        <v>856995</v>
      </c>
    </row>
    <row r="20607" spans="1:5" hidden="1">
      <c r="A20607">
        <v>2021</v>
      </c>
      <c r="B20607" t="s">
        <v>6</v>
      </c>
      <c r="C20607" t="s">
        <v>81</v>
      </c>
      <c r="D20607" t="s">
        <v>39</v>
      </c>
      <c r="E20607">
        <v>-44801</v>
      </c>
    </row>
    <row r="20608" spans="1:5" hidden="1">
      <c r="A20608">
        <v>2021</v>
      </c>
      <c r="B20608" t="s">
        <v>6</v>
      </c>
      <c r="C20608" t="s">
        <v>81</v>
      </c>
      <c r="D20608" t="s">
        <v>40</v>
      </c>
      <c r="E20608">
        <v>204568</v>
      </c>
    </row>
    <row r="20609" spans="1:5" hidden="1">
      <c r="A20609">
        <v>2021</v>
      </c>
      <c r="B20609" t="s">
        <v>6</v>
      </c>
      <c r="C20609" t="s">
        <v>81</v>
      </c>
      <c r="D20609" t="s">
        <v>41</v>
      </c>
      <c r="E20609">
        <v>10360</v>
      </c>
    </row>
    <row r="20610" spans="1:5" hidden="1">
      <c r="A20610">
        <v>2021</v>
      </c>
      <c r="B20610" t="s">
        <v>6</v>
      </c>
      <c r="C20610" t="s">
        <v>81</v>
      </c>
      <c r="D20610" t="s">
        <v>42</v>
      </c>
      <c r="E20610">
        <v>45654</v>
      </c>
    </row>
    <row r="20611" spans="1:5" hidden="1">
      <c r="A20611">
        <v>2021</v>
      </c>
      <c r="B20611" t="s">
        <v>6</v>
      </c>
      <c r="C20611" t="s">
        <v>81</v>
      </c>
      <c r="D20611" t="s">
        <v>43</v>
      </c>
      <c r="E20611">
        <v>148554</v>
      </c>
    </row>
    <row r="20612" spans="1:5" hidden="1">
      <c r="A20612">
        <v>2021</v>
      </c>
      <c r="B20612" t="s">
        <v>6</v>
      </c>
      <c r="C20612" t="s">
        <v>81</v>
      </c>
      <c r="D20612" t="s">
        <v>44</v>
      </c>
      <c r="E20612">
        <v>84762</v>
      </c>
    </row>
    <row r="20613" spans="1:5" hidden="1">
      <c r="A20613">
        <v>2021</v>
      </c>
      <c r="B20613" t="s">
        <v>6</v>
      </c>
      <c r="C20613" t="s">
        <v>81</v>
      </c>
      <c r="D20613" t="s">
        <v>45</v>
      </c>
      <c r="E20613">
        <v>2418799</v>
      </c>
    </row>
    <row r="20614" spans="1:5" hidden="1">
      <c r="A20614">
        <v>2021</v>
      </c>
      <c r="B20614" t="s">
        <v>6</v>
      </c>
      <c r="C20614" t="s">
        <v>81</v>
      </c>
      <c r="D20614" t="s">
        <v>46</v>
      </c>
      <c r="E20614">
        <v>2349314</v>
      </c>
    </row>
    <row r="20615" spans="1:5" hidden="1">
      <c r="A20615">
        <v>2021</v>
      </c>
      <c r="B20615" t="s">
        <v>6</v>
      </c>
      <c r="C20615" t="s">
        <v>81</v>
      </c>
      <c r="D20615" t="s">
        <v>47</v>
      </c>
      <c r="E20615">
        <v>69485</v>
      </c>
    </row>
    <row r="20616" spans="1:5" hidden="1">
      <c r="A20616">
        <v>2021</v>
      </c>
      <c r="B20616" t="s">
        <v>6</v>
      </c>
      <c r="C20616" t="s">
        <v>81</v>
      </c>
      <c r="D20616" t="s">
        <v>48</v>
      </c>
      <c r="E20616">
        <v>12248525</v>
      </c>
    </row>
    <row r="20617" spans="1:5" hidden="1">
      <c r="A20617">
        <v>2021</v>
      </c>
      <c r="B20617" t="s">
        <v>6</v>
      </c>
      <c r="C20617" t="s">
        <v>81</v>
      </c>
      <c r="D20617" t="s">
        <v>49</v>
      </c>
      <c r="E20617">
        <v>4069011</v>
      </c>
    </row>
    <row r="20618" spans="1:5" hidden="1">
      <c r="A20618">
        <v>2021</v>
      </c>
      <c r="B20618" t="s">
        <v>6</v>
      </c>
      <c r="C20618" t="s">
        <v>81</v>
      </c>
      <c r="D20618" t="s">
        <v>50</v>
      </c>
      <c r="E20618">
        <v>2651175</v>
      </c>
    </row>
    <row r="20619" spans="1:5" hidden="1">
      <c r="A20619">
        <v>2021</v>
      </c>
      <c r="B20619" t="s">
        <v>6</v>
      </c>
      <c r="C20619" t="s">
        <v>81</v>
      </c>
      <c r="D20619" t="s">
        <v>51</v>
      </c>
      <c r="E20619">
        <v>250890</v>
      </c>
    </row>
    <row r="20620" spans="1:5" hidden="1">
      <c r="A20620">
        <v>2021</v>
      </c>
      <c r="B20620" t="s">
        <v>6</v>
      </c>
      <c r="C20620" t="s">
        <v>81</v>
      </c>
      <c r="D20620" t="s">
        <v>52</v>
      </c>
      <c r="E20620">
        <v>1157171</v>
      </c>
    </row>
    <row r="20621" spans="1:5" hidden="1">
      <c r="A20621">
        <v>2021</v>
      </c>
      <c r="B20621" t="s">
        <v>6</v>
      </c>
      <c r="C20621" t="s">
        <v>81</v>
      </c>
      <c r="D20621" t="s">
        <v>53</v>
      </c>
      <c r="E20621">
        <v>45654</v>
      </c>
    </row>
    <row r="20622" spans="1:5" hidden="1">
      <c r="A20622">
        <v>2021</v>
      </c>
      <c r="B20622" t="s">
        <v>6</v>
      </c>
      <c r="C20622" t="s">
        <v>81</v>
      </c>
      <c r="D20622" t="s">
        <v>54</v>
      </c>
      <c r="E20622">
        <v>35879</v>
      </c>
    </row>
    <row r="20623" spans="1:5" hidden="1">
      <c r="A20623">
        <v>2021</v>
      </c>
      <c r="B20623" t="s">
        <v>6</v>
      </c>
      <c r="C20623" t="s">
        <v>81</v>
      </c>
      <c r="D20623" t="s">
        <v>55</v>
      </c>
      <c r="E20623">
        <v>4276890</v>
      </c>
    </row>
    <row r="20624" spans="1:5" hidden="1">
      <c r="A20624">
        <v>2021</v>
      </c>
      <c r="B20624" t="s">
        <v>6</v>
      </c>
      <c r="C20624" t="s">
        <v>81</v>
      </c>
      <c r="D20624" t="s">
        <v>56</v>
      </c>
      <c r="E20624">
        <v>3902624</v>
      </c>
    </row>
    <row r="20625" spans="1:5" hidden="1">
      <c r="A20625">
        <v>2021</v>
      </c>
      <c r="B20625" t="s">
        <v>6</v>
      </c>
      <c r="C20625" t="s">
        <v>81</v>
      </c>
      <c r="D20625" t="s">
        <v>57</v>
      </c>
      <c r="E20625">
        <v>2945930</v>
      </c>
    </row>
    <row r="20626" spans="1:5" hidden="1">
      <c r="A20626">
        <v>2021</v>
      </c>
      <c r="B20626" t="s">
        <v>6</v>
      </c>
      <c r="C20626" t="s">
        <v>81</v>
      </c>
      <c r="D20626" t="s">
        <v>58</v>
      </c>
      <c r="E20626">
        <v>956694</v>
      </c>
    </row>
    <row r="20627" spans="1:5" hidden="1">
      <c r="A20627">
        <v>2021</v>
      </c>
      <c r="B20627" t="s">
        <v>6</v>
      </c>
      <c r="C20627" t="s">
        <v>81</v>
      </c>
      <c r="D20627" t="s">
        <v>59</v>
      </c>
      <c r="E20627">
        <v>2632907</v>
      </c>
    </row>
    <row r="20628" spans="1:5" hidden="1">
      <c r="A20628">
        <v>2021</v>
      </c>
      <c r="B20628" t="s">
        <v>6</v>
      </c>
      <c r="C20628" t="s">
        <v>81</v>
      </c>
      <c r="D20628" t="s">
        <v>60</v>
      </c>
      <c r="E20628">
        <v>255952</v>
      </c>
    </row>
    <row r="20629" spans="1:5" hidden="1">
      <c r="A20629">
        <v>2021</v>
      </c>
      <c r="B20629" t="s">
        <v>6</v>
      </c>
      <c r="C20629" t="s">
        <v>81</v>
      </c>
      <c r="D20629" t="s">
        <v>61</v>
      </c>
      <c r="E20629">
        <v>266259</v>
      </c>
    </row>
    <row r="20630" spans="1:5" hidden="1">
      <c r="A20630">
        <v>2021</v>
      </c>
      <c r="B20630" t="s">
        <v>6</v>
      </c>
      <c r="C20630" t="s">
        <v>81</v>
      </c>
      <c r="D20630" t="s">
        <v>62</v>
      </c>
      <c r="E20630">
        <v>211341</v>
      </c>
    </row>
    <row r="20631" spans="1:5" hidden="1">
      <c r="A20631">
        <v>2021</v>
      </c>
      <c r="B20631" t="s">
        <v>6</v>
      </c>
      <c r="C20631" t="s">
        <v>81</v>
      </c>
      <c r="D20631" t="s">
        <v>64</v>
      </c>
      <c r="E20631">
        <v>1899355</v>
      </c>
    </row>
    <row r="20632" spans="1:5" hidden="1">
      <c r="A20632">
        <v>2021</v>
      </c>
      <c r="B20632" t="s">
        <v>6</v>
      </c>
      <c r="C20632" t="s">
        <v>81</v>
      </c>
      <c r="D20632" t="s">
        <v>66</v>
      </c>
      <c r="E20632">
        <v>597238</v>
      </c>
    </row>
    <row r="20633" spans="1:5" hidden="1">
      <c r="A20633">
        <v>2021</v>
      </c>
      <c r="B20633" t="s">
        <v>6</v>
      </c>
      <c r="C20633" t="s">
        <v>81</v>
      </c>
      <c r="D20633" t="s">
        <v>67</v>
      </c>
      <c r="E20633">
        <v>684292</v>
      </c>
    </row>
    <row r="20634" spans="1:5" hidden="1">
      <c r="A20634">
        <v>2021</v>
      </c>
      <c r="B20634" t="s">
        <v>6</v>
      </c>
      <c r="C20634" t="s">
        <v>81</v>
      </c>
      <c r="D20634" t="s">
        <v>68</v>
      </c>
      <c r="E20634">
        <v>20130</v>
      </c>
    </row>
    <row r="20635" spans="1:5" hidden="1">
      <c r="A20635">
        <v>2021</v>
      </c>
      <c r="B20635" t="s">
        <v>6</v>
      </c>
      <c r="C20635" t="s">
        <v>81</v>
      </c>
      <c r="D20635" t="s">
        <v>69</v>
      </c>
      <c r="E20635">
        <v>492184</v>
      </c>
    </row>
    <row r="20636" spans="1:5" hidden="1">
      <c r="A20636">
        <v>2021</v>
      </c>
      <c r="B20636" t="s">
        <v>6</v>
      </c>
      <c r="C20636" t="s">
        <v>81</v>
      </c>
      <c r="D20636" t="s">
        <v>70</v>
      </c>
      <c r="E20636">
        <v>171978</v>
      </c>
    </row>
    <row r="20637" spans="1:5" hidden="1">
      <c r="A20637">
        <v>2021</v>
      </c>
      <c r="B20637" t="s">
        <v>6</v>
      </c>
      <c r="C20637" t="s">
        <v>81</v>
      </c>
      <c r="D20637" t="s">
        <v>86</v>
      </c>
      <c r="E20637">
        <v>59747587</v>
      </c>
    </row>
    <row r="20638" spans="1:5" hidden="1">
      <c r="A20638">
        <v>2021</v>
      </c>
      <c r="B20638" t="s">
        <v>6</v>
      </c>
      <c r="C20638" t="s">
        <v>81</v>
      </c>
      <c r="D20638" t="s">
        <v>87</v>
      </c>
      <c r="E20638">
        <v>50456619</v>
      </c>
    </row>
    <row r="20639" spans="1:5" hidden="1">
      <c r="A20639">
        <v>2021</v>
      </c>
      <c r="B20639" t="s">
        <v>6</v>
      </c>
      <c r="C20639" t="s">
        <v>81</v>
      </c>
      <c r="D20639" t="s">
        <v>88</v>
      </c>
      <c r="E20639">
        <v>2656992</v>
      </c>
    </row>
    <row r="20640" spans="1:5" hidden="1">
      <c r="A20640">
        <v>2021</v>
      </c>
      <c r="B20640" t="s">
        <v>6</v>
      </c>
      <c r="C20640" t="s">
        <v>81</v>
      </c>
      <c r="D20640" t="s">
        <v>89</v>
      </c>
      <c r="E20640">
        <v>6633976</v>
      </c>
    </row>
    <row r="20641" spans="1:6" hidden="1">
      <c r="A20641">
        <v>2021</v>
      </c>
      <c r="B20641" t="s">
        <v>6</v>
      </c>
      <c r="C20641" t="s">
        <v>81</v>
      </c>
      <c r="D20641" t="s">
        <v>77</v>
      </c>
      <c r="E20641">
        <v>5858972</v>
      </c>
    </row>
    <row r="20642" spans="1:6" hidden="1">
      <c r="A20642">
        <v>2021</v>
      </c>
      <c r="B20642" t="s">
        <v>90</v>
      </c>
      <c r="C20642" t="s">
        <v>7</v>
      </c>
      <c r="D20642" t="s">
        <v>263</v>
      </c>
      <c r="E20642">
        <v>-25296</v>
      </c>
    </row>
    <row r="20643" spans="1:6" hidden="1">
      <c r="A20643">
        <v>2021</v>
      </c>
      <c r="B20643" t="s">
        <v>90</v>
      </c>
      <c r="C20643" t="s">
        <v>7</v>
      </c>
      <c r="D20643" t="s">
        <v>8</v>
      </c>
      <c r="E20643">
        <v>0</v>
      </c>
      <c r="F20643">
        <v>20</v>
      </c>
    </row>
    <row r="20644" spans="1:6" hidden="1">
      <c r="A20644">
        <v>2021</v>
      </c>
      <c r="B20644" t="s">
        <v>90</v>
      </c>
      <c r="C20644" t="s">
        <v>7</v>
      </c>
      <c r="D20644" t="s">
        <v>9</v>
      </c>
      <c r="E20644">
        <v>0</v>
      </c>
      <c r="F20644">
        <v>20</v>
      </c>
    </row>
    <row r="20645" spans="1:6" hidden="1">
      <c r="A20645">
        <v>2021</v>
      </c>
      <c r="B20645" t="s">
        <v>90</v>
      </c>
      <c r="C20645" t="s">
        <v>10</v>
      </c>
      <c r="D20645" t="s">
        <v>11</v>
      </c>
      <c r="E20645">
        <v>2253828</v>
      </c>
    </row>
    <row r="20646" spans="1:6" hidden="1">
      <c r="A20646">
        <v>2021</v>
      </c>
      <c r="B20646" t="s">
        <v>90</v>
      </c>
      <c r="C20646" t="s">
        <v>10</v>
      </c>
      <c r="D20646" t="s">
        <v>91</v>
      </c>
      <c r="E20646">
        <v>19088913</v>
      </c>
    </row>
    <row r="20647" spans="1:6" hidden="1">
      <c r="A20647">
        <v>2021</v>
      </c>
      <c r="B20647" t="s">
        <v>90</v>
      </c>
      <c r="C20647" t="s">
        <v>10</v>
      </c>
      <c r="D20647" t="s">
        <v>92</v>
      </c>
      <c r="E20647">
        <v>15633859</v>
      </c>
    </row>
    <row r="20648" spans="1:6" hidden="1">
      <c r="A20648">
        <v>2021</v>
      </c>
      <c r="B20648" t="s">
        <v>90</v>
      </c>
      <c r="C20648" t="s">
        <v>10</v>
      </c>
      <c r="D20648" t="s">
        <v>14</v>
      </c>
      <c r="E20648">
        <v>8667743</v>
      </c>
    </row>
    <row r="20649" spans="1:6" hidden="1">
      <c r="A20649">
        <v>2021</v>
      </c>
      <c r="B20649" t="s">
        <v>90</v>
      </c>
      <c r="C20649" t="s">
        <v>10</v>
      </c>
      <c r="D20649" t="s">
        <v>17</v>
      </c>
      <c r="E20649">
        <v>8919802</v>
      </c>
    </row>
    <row r="20650" spans="1:6" hidden="1">
      <c r="A20650">
        <v>2021</v>
      </c>
      <c r="B20650" t="s">
        <v>90</v>
      </c>
      <c r="C20650" t="s">
        <v>10</v>
      </c>
      <c r="D20650" t="s">
        <v>18</v>
      </c>
      <c r="E20650">
        <v>5952628</v>
      </c>
    </row>
    <row r="20651" spans="1:6" hidden="1">
      <c r="A20651">
        <v>2021</v>
      </c>
      <c r="B20651" t="s">
        <v>90</v>
      </c>
      <c r="C20651" t="s">
        <v>10</v>
      </c>
      <c r="D20651" t="s">
        <v>19</v>
      </c>
      <c r="E20651">
        <v>5425981</v>
      </c>
    </row>
    <row r="20652" spans="1:6" hidden="1">
      <c r="A20652">
        <v>2021</v>
      </c>
      <c r="B20652" t="s">
        <v>90</v>
      </c>
      <c r="C20652" t="s">
        <v>10</v>
      </c>
      <c r="D20652" t="s">
        <v>21</v>
      </c>
      <c r="E20652">
        <v>5425981</v>
      </c>
    </row>
    <row r="20653" spans="1:6" hidden="1">
      <c r="A20653">
        <v>2021</v>
      </c>
      <c r="B20653" t="s">
        <v>90</v>
      </c>
      <c r="C20653" t="s">
        <v>10</v>
      </c>
      <c r="D20653" t="s">
        <v>22</v>
      </c>
      <c r="E20653">
        <v>245704</v>
      </c>
    </row>
    <row r="20654" spans="1:6" hidden="1">
      <c r="A20654">
        <v>2021</v>
      </c>
      <c r="B20654" t="s">
        <v>90</v>
      </c>
      <c r="C20654" t="s">
        <v>23</v>
      </c>
      <c r="D20654" t="s">
        <v>24</v>
      </c>
      <c r="E20654">
        <v>10949262</v>
      </c>
    </row>
    <row r="20655" spans="1:6" hidden="1">
      <c r="A20655">
        <v>2021</v>
      </c>
      <c r="B20655" t="s">
        <v>90</v>
      </c>
      <c r="C20655" t="s">
        <v>23</v>
      </c>
      <c r="D20655" t="s">
        <v>25</v>
      </c>
      <c r="E20655">
        <v>9095722</v>
      </c>
    </row>
    <row r="20656" spans="1:6" hidden="1">
      <c r="A20656">
        <v>2021</v>
      </c>
      <c r="B20656" t="s">
        <v>90</v>
      </c>
      <c r="C20656" t="s">
        <v>23</v>
      </c>
      <c r="D20656" t="s">
        <v>26</v>
      </c>
      <c r="E20656">
        <v>1853540</v>
      </c>
    </row>
    <row r="20657" spans="1:5" hidden="1">
      <c r="A20657">
        <v>2021</v>
      </c>
      <c r="B20657" t="s">
        <v>90</v>
      </c>
      <c r="C20657" t="s">
        <v>23</v>
      </c>
      <c r="D20657" t="s">
        <v>27</v>
      </c>
      <c r="E20657">
        <v>318625</v>
      </c>
    </row>
    <row r="20658" spans="1:5" hidden="1">
      <c r="A20658">
        <v>2021</v>
      </c>
      <c r="B20658" t="s">
        <v>90</v>
      </c>
      <c r="C20658" t="s">
        <v>23</v>
      </c>
      <c r="D20658" t="s">
        <v>29</v>
      </c>
      <c r="E20658">
        <v>318625</v>
      </c>
    </row>
    <row r="20659" spans="1:5" hidden="1">
      <c r="A20659">
        <v>2021</v>
      </c>
      <c r="B20659" t="s">
        <v>90</v>
      </c>
      <c r="C20659" t="s">
        <v>23</v>
      </c>
      <c r="D20659" t="s">
        <v>33</v>
      </c>
      <c r="E20659">
        <v>3376695</v>
      </c>
    </row>
    <row r="20660" spans="1:5" hidden="1">
      <c r="A20660">
        <v>2021</v>
      </c>
      <c r="B20660" t="s">
        <v>90</v>
      </c>
      <c r="C20660" t="s">
        <v>23</v>
      </c>
      <c r="D20660" t="s">
        <v>34</v>
      </c>
      <c r="E20660">
        <v>356015</v>
      </c>
    </row>
    <row r="20661" spans="1:5" hidden="1">
      <c r="A20661">
        <v>2021</v>
      </c>
      <c r="B20661" t="s">
        <v>90</v>
      </c>
      <c r="C20661" t="s">
        <v>23</v>
      </c>
      <c r="D20661" t="s">
        <v>35</v>
      </c>
      <c r="E20661">
        <v>501818</v>
      </c>
    </row>
    <row r="20662" spans="1:5" hidden="1">
      <c r="A20662">
        <v>2021</v>
      </c>
      <c r="B20662" t="s">
        <v>90</v>
      </c>
      <c r="C20662" t="s">
        <v>23</v>
      </c>
      <c r="D20662" t="s">
        <v>36</v>
      </c>
      <c r="E20662">
        <v>2184805</v>
      </c>
    </row>
    <row r="20663" spans="1:5" hidden="1">
      <c r="A20663">
        <v>2021</v>
      </c>
      <c r="B20663" t="s">
        <v>90</v>
      </c>
      <c r="C20663" t="s">
        <v>23</v>
      </c>
      <c r="D20663" t="s">
        <v>37</v>
      </c>
      <c r="E20663">
        <v>1327810</v>
      </c>
    </row>
    <row r="20664" spans="1:5" hidden="1">
      <c r="A20664">
        <v>2021</v>
      </c>
      <c r="B20664" t="s">
        <v>90</v>
      </c>
      <c r="C20664" t="s">
        <v>23</v>
      </c>
      <c r="D20664" t="s">
        <v>38</v>
      </c>
      <c r="E20664">
        <v>856995</v>
      </c>
    </row>
    <row r="20665" spans="1:5" hidden="1">
      <c r="A20665">
        <v>2021</v>
      </c>
      <c r="B20665" t="s">
        <v>90</v>
      </c>
      <c r="C20665" t="s">
        <v>23</v>
      </c>
      <c r="D20665" t="s">
        <v>39</v>
      </c>
      <c r="E20665">
        <v>782369</v>
      </c>
    </row>
    <row r="20666" spans="1:5" hidden="1">
      <c r="A20666">
        <v>2021</v>
      </c>
      <c r="B20666" t="s">
        <v>90</v>
      </c>
      <c r="C20666" t="s">
        <v>23</v>
      </c>
      <c r="D20666" t="s">
        <v>93</v>
      </c>
      <c r="E20666">
        <v>558028</v>
      </c>
    </row>
    <row r="20667" spans="1:5" hidden="1">
      <c r="A20667">
        <v>2021</v>
      </c>
      <c r="B20667" t="s">
        <v>90</v>
      </c>
      <c r="C20667" t="s">
        <v>23</v>
      </c>
      <c r="D20667" t="s">
        <v>94</v>
      </c>
      <c r="E20667">
        <v>224340</v>
      </c>
    </row>
    <row r="20668" spans="1:5" hidden="1">
      <c r="A20668">
        <v>2021</v>
      </c>
      <c r="B20668" t="s">
        <v>90</v>
      </c>
      <c r="C20668" t="s">
        <v>23</v>
      </c>
      <c r="D20668" t="s">
        <v>95</v>
      </c>
      <c r="E20668">
        <v>439164</v>
      </c>
    </row>
    <row r="20669" spans="1:5" hidden="1">
      <c r="A20669">
        <v>2021</v>
      </c>
      <c r="B20669" t="s">
        <v>90</v>
      </c>
      <c r="C20669" t="s">
        <v>23</v>
      </c>
      <c r="D20669" t="s">
        <v>96</v>
      </c>
      <c r="E20669">
        <v>343205</v>
      </c>
    </row>
    <row r="20670" spans="1:5" hidden="1">
      <c r="A20670">
        <v>2021</v>
      </c>
      <c r="B20670" t="s">
        <v>90</v>
      </c>
      <c r="C20670" t="s">
        <v>23</v>
      </c>
      <c r="D20670" t="s">
        <v>40</v>
      </c>
      <c r="E20670">
        <v>0</v>
      </c>
    </row>
    <row r="20671" spans="1:5" hidden="1">
      <c r="A20671">
        <v>2021</v>
      </c>
      <c r="B20671" t="s">
        <v>90</v>
      </c>
      <c r="C20671" t="s">
        <v>23</v>
      </c>
      <c r="D20671" t="s">
        <v>41</v>
      </c>
      <c r="E20671">
        <v>0</v>
      </c>
    </row>
    <row r="20672" spans="1:5" hidden="1">
      <c r="A20672">
        <v>2021</v>
      </c>
      <c r="B20672" t="s">
        <v>90</v>
      </c>
      <c r="C20672" t="s">
        <v>23</v>
      </c>
      <c r="D20672" t="s">
        <v>42</v>
      </c>
      <c r="E20672">
        <v>0</v>
      </c>
    </row>
    <row r="20673" spans="1:5" hidden="1">
      <c r="A20673">
        <v>2021</v>
      </c>
      <c r="B20673" t="s">
        <v>90</v>
      </c>
      <c r="C20673" t="s">
        <v>23</v>
      </c>
      <c r="D20673" t="s">
        <v>43</v>
      </c>
      <c r="E20673">
        <v>0</v>
      </c>
    </row>
    <row r="20674" spans="1:5" hidden="1">
      <c r="A20674">
        <v>2021</v>
      </c>
      <c r="B20674" t="s">
        <v>90</v>
      </c>
      <c r="C20674" t="s">
        <v>23</v>
      </c>
      <c r="D20674" t="s">
        <v>44</v>
      </c>
      <c r="E20674">
        <v>53506</v>
      </c>
    </row>
    <row r="20675" spans="1:5" hidden="1">
      <c r="A20675">
        <v>2021</v>
      </c>
      <c r="B20675" t="s">
        <v>90</v>
      </c>
      <c r="C20675" t="s">
        <v>23</v>
      </c>
      <c r="D20675" t="s">
        <v>45</v>
      </c>
      <c r="E20675">
        <v>296027</v>
      </c>
    </row>
    <row r="20676" spans="1:5" hidden="1">
      <c r="A20676">
        <v>2021</v>
      </c>
      <c r="B20676" t="s">
        <v>90</v>
      </c>
      <c r="C20676" t="s">
        <v>23</v>
      </c>
      <c r="D20676" t="s">
        <v>46</v>
      </c>
      <c r="E20676">
        <v>296027</v>
      </c>
    </row>
    <row r="20677" spans="1:5" hidden="1">
      <c r="A20677">
        <v>2021</v>
      </c>
      <c r="B20677" t="s">
        <v>90</v>
      </c>
      <c r="C20677" t="s">
        <v>23</v>
      </c>
      <c r="D20677" t="s">
        <v>47</v>
      </c>
      <c r="E20677">
        <v>0</v>
      </c>
    </row>
    <row r="20678" spans="1:5" hidden="1">
      <c r="A20678">
        <v>2021</v>
      </c>
      <c r="B20678" t="s">
        <v>90</v>
      </c>
      <c r="C20678" t="s">
        <v>23</v>
      </c>
      <c r="D20678" t="s">
        <v>48</v>
      </c>
      <c r="E20678">
        <v>144006</v>
      </c>
    </row>
    <row r="20679" spans="1:5" hidden="1">
      <c r="A20679">
        <v>2021</v>
      </c>
      <c r="B20679" t="s">
        <v>90</v>
      </c>
      <c r="C20679" t="s">
        <v>23</v>
      </c>
      <c r="D20679" t="s">
        <v>55</v>
      </c>
      <c r="E20679">
        <v>144006</v>
      </c>
    </row>
    <row r="20680" spans="1:5" hidden="1">
      <c r="A20680">
        <v>2021</v>
      </c>
      <c r="B20680" t="s">
        <v>90</v>
      </c>
      <c r="C20680" t="s">
        <v>23</v>
      </c>
      <c r="D20680" t="s">
        <v>59</v>
      </c>
      <c r="E20680">
        <v>475650</v>
      </c>
    </row>
    <row r="20681" spans="1:5" hidden="1">
      <c r="A20681">
        <v>2021</v>
      </c>
      <c r="B20681" t="s">
        <v>90</v>
      </c>
      <c r="C20681" t="s">
        <v>23</v>
      </c>
      <c r="D20681" t="s">
        <v>60</v>
      </c>
      <c r="E20681">
        <v>133927</v>
      </c>
    </row>
    <row r="20682" spans="1:5" hidden="1">
      <c r="A20682">
        <v>2021</v>
      </c>
      <c r="B20682" t="s">
        <v>90</v>
      </c>
      <c r="C20682" t="s">
        <v>23</v>
      </c>
      <c r="D20682" t="s">
        <v>64</v>
      </c>
      <c r="E20682">
        <v>341723</v>
      </c>
    </row>
    <row r="20683" spans="1:5" hidden="1">
      <c r="A20683">
        <v>2021</v>
      </c>
      <c r="B20683" t="s">
        <v>90</v>
      </c>
      <c r="C20683" t="s">
        <v>23</v>
      </c>
      <c r="D20683" t="s">
        <v>66</v>
      </c>
      <c r="E20683">
        <v>0</v>
      </c>
    </row>
    <row r="20684" spans="1:5" hidden="1">
      <c r="A20684">
        <v>2021</v>
      </c>
      <c r="B20684" t="s">
        <v>90</v>
      </c>
      <c r="C20684" t="s">
        <v>23</v>
      </c>
      <c r="D20684" t="s">
        <v>67</v>
      </c>
      <c r="E20684">
        <v>23065</v>
      </c>
    </row>
    <row r="20685" spans="1:5" hidden="1">
      <c r="A20685">
        <v>2021</v>
      </c>
      <c r="B20685" t="s">
        <v>90</v>
      </c>
      <c r="C20685" t="s">
        <v>23</v>
      </c>
      <c r="D20685" t="s">
        <v>68</v>
      </c>
      <c r="E20685">
        <v>20130</v>
      </c>
    </row>
    <row r="20686" spans="1:5" hidden="1">
      <c r="A20686">
        <v>2021</v>
      </c>
      <c r="B20686" t="s">
        <v>90</v>
      </c>
      <c r="C20686" t="s">
        <v>23</v>
      </c>
      <c r="D20686" t="s">
        <v>70</v>
      </c>
      <c r="E20686">
        <v>2935</v>
      </c>
    </row>
    <row r="20687" spans="1:5" hidden="1">
      <c r="A20687">
        <v>2021</v>
      </c>
      <c r="B20687" t="s">
        <v>90</v>
      </c>
      <c r="C20687" t="s">
        <v>23</v>
      </c>
      <c r="D20687" t="s">
        <v>71</v>
      </c>
      <c r="E20687">
        <v>18773</v>
      </c>
    </row>
    <row r="20688" spans="1:5" hidden="1">
      <c r="A20688">
        <v>2021</v>
      </c>
      <c r="B20688" t="s">
        <v>90</v>
      </c>
      <c r="C20688" t="s">
        <v>23</v>
      </c>
      <c r="D20688" t="s">
        <v>72</v>
      </c>
      <c r="E20688">
        <v>26378488</v>
      </c>
    </row>
    <row r="20689" spans="1:5" hidden="1">
      <c r="A20689">
        <v>2021</v>
      </c>
      <c r="B20689" t="s">
        <v>90</v>
      </c>
      <c r="C20689" t="s">
        <v>23</v>
      </c>
      <c r="D20689" t="s">
        <v>76</v>
      </c>
      <c r="E20689">
        <v>5444405</v>
      </c>
    </row>
    <row r="20690" spans="1:5" hidden="1">
      <c r="A20690">
        <v>2021</v>
      </c>
      <c r="B20690" t="s">
        <v>90</v>
      </c>
      <c r="C20690" t="s">
        <v>23</v>
      </c>
      <c r="D20690" t="s">
        <v>77</v>
      </c>
      <c r="E20690">
        <v>3455054</v>
      </c>
    </row>
    <row r="20691" spans="1:5" hidden="1">
      <c r="A20691">
        <v>2021</v>
      </c>
      <c r="B20691" t="s">
        <v>90</v>
      </c>
      <c r="C20691" t="s">
        <v>23</v>
      </c>
      <c r="D20691" t="s">
        <v>78</v>
      </c>
      <c r="E20691">
        <v>4519784</v>
      </c>
    </row>
    <row r="20692" spans="1:5" hidden="1">
      <c r="A20692">
        <v>2021</v>
      </c>
      <c r="B20692" t="s">
        <v>90</v>
      </c>
      <c r="C20692" t="s">
        <v>23</v>
      </c>
      <c r="D20692" t="s">
        <v>79</v>
      </c>
      <c r="E20692">
        <v>924621</v>
      </c>
    </row>
    <row r="20693" spans="1:5" hidden="1">
      <c r="A20693">
        <v>2021</v>
      </c>
      <c r="B20693" t="s">
        <v>90</v>
      </c>
      <c r="C20693" t="s">
        <v>23</v>
      </c>
      <c r="D20693" t="s">
        <v>80</v>
      </c>
      <c r="E20693">
        <v>0</v>
      </c>
    </row>
    <row r="20694" spans="1:5" hidden="1">
      <c r="A20694">
        <v>2021</v>
      </c>
      <c r="B20694" t="s">
        <v>90</v>
      </c>
      <c r="C20694" t="s">
        <v>81</v>
      </c>
      <c r="D20694" t="s">
        <v>30</v>
      </c>
      <c r="E20694">
        <v>846718</v>
      </c>
    </row>
    <row r="20695" spans="1:5" hidden="1">
      <c r="A20695">
        <v>2021</v>
      </c>
      <c r="B20695" t="s">
        <v>90</v>
      </c>
      <c r="C20695" t="s">
        <v>81</v>
      </c>
      <c r="D20695" t="s">
        <v>32</v>
      </c>
      <c r="E20695">
        <v>846718</v>
      </c>
    </row>
    <row r="20696" spans="1:5" hidden="1">
      <c r="A20696">
        <v>2021</v>
      </c>
      <c r="B20696" t="s">
        <v>90</v>
      </c>
      <c r="C20696" t="s">
        <v>81</v>
      </c>
      <c r="D20696" t="s">
        <v>33</v>
      </c>
      <c r="E20696">
        <v>661579</v>
      </c>
    </row>
    <row r="20697" spans="1:5" hidden="1">
      <c r="A20697">
        <v>2021</v>
      </c>
      <c r="B20697" t="s">
        <v>90</v>
      </c>
      <c r="C20697" t="s">
        <v>81</v>
      </c>
      <c r="D20697" t="s">
        <v>34</v>
      </c>
      <c r="E20697">
        <v>261723</v>
      </c>
    </row>
    <row r="20698" spans="1:5" hidden="1">
      <c r="A20698">
        <v>2021</v>
      </c>
      <c r="B20698" t="s">
        <v>90</v>
      </c>
      <c r="C20698" t="s">
        <v>81</v>
      </c>
      <c r="D20698" t="s">
        <v>35</v>
      </c>
      <c r="E20698">
        <v>198067</v>
      </c>
    </row>
    <row r="20699" spans="1:5" hidden="1">
      <c r="A20699">
        <v>2021</v>
      </c>
      <c r="B20699" t="s">
        <v>90</v>
      </c>
      <c r="C20699" t="s">
        <v>81</v>
      </c>
      <c r="D20699" t="s">
        <v>36</v>
      </c>
      <c r="E20699">
        <v>337933</v>
      </c>
    </row>
    <row r="20700" spans="1:5" hidden="1">
      <c r="A20700">
        <v>2021</v>
      </c>
      <c r="B20700" t="s">
        <v>90</v>
      </c>
      <c r="C20700" t="s">
        <v>81</v>
      </c>
      <c r="D20700" t="s">
        <v>37</v>
      </c>
      <c r="E20700">
        <v>337933</v>
      </c>
    </row>
    <row r="20701" spans="1:5" hidden="1">
      <c r="A20701">
        <v>2021</v>
      </c>
      <c r="B20701" t="s">
        <v>90</v>
      </c>
      <c r="C20701" t="s">
        <v>81</v>
      </c>
      <c r="D20701" t="s">
        <v>38</v>
      </c>
      <c r="E20701">
        <v>0</v>
      </c>
    </row>
    <row r="20702" spans="1:5" hidden="1">
      <c r="A20702">
        <v>2021</v>
      </c>
      <c r="B20702" t="s">
        <v>90</v>
      </c>
      <c r="C20702" t="s">
        <v>81</v>
      </c>
      <c r="D20702" t="s">
        <v>39</v>
      </c>
      <c r="E20702">
        <v>12357</v>
      </c>
    </row>
    <row r="20703" spans="1:5" hidden="1">
      <c r="A20703">
        <v>2021</v>
      </c>
      <c r="B20703" t="s">
        <v>90</v>
      </c>
      <c r="C20703" t="s">
        <v>81</v>
      </c>
      <c r="D20703" t="s">
        <v>93</v>
      </c>
      <c r="E20703">
        <v>12590</v>
      </c>
    </row>
    <row r="20704" spans="1:5" hidden="1">
      <c r="A20704">
        <v>2021</v>
      </c>
      <c r="B20704" t="s">
        <v>90</v>
      </c>
      <c r="C20704" t="s">
        <v>81</v>
      </c>
      <c r="D20704" t="s">
        <v>94</v>
      </c>
      <c r="E20704">
        <v>-233</v>
      </c>
    </row>
    <row r="20705" spans="1:5" hidden="1">
      <c r="A20705">
        <v>2021</v>
      </c>
      <c r="B20705" t="s">
        <v>90</v>
      </c>
      <c r="C20705" t="s">
        <v>81</v>
      </c>
      <c r="D20705" t="s">
        <v>95</v>
      </c>
      <c r="E20705">
        <v>12731</v>
      </c>
    </row>
    <row r="20706" spans="1:5" hidden="1">
      <c r="A20706">
        <v>2021</v>
      </c>
      <c r="B20706" t="s">
        <v>90</v>
      </c>
      <c r="C20706" t="s">
        <v>81</v>
      </c>
      <c r="D20706" t="s">
        <v>96</v>
      </c>
      <c r="E20706">
        <v>-373</v>
      </c>
    </row>
    <row r="20707" spans="1:5" hidden="1">
      <c r="A20707">
        <v>2021</v>
      </c>
      <c r="B20707" t="s">
        <v>90</v>
      </c>
      <c r="C20707" t="s">
        <v>81</v>
      </c>
      <c r="D20707" t="s">
        <v>40</v>
      </c>
      <c r="E20707">
        <v>49566</v>
      </c>
    </row>
    <row r="20708" spans="1:5" hidden="1">
      <c r="A20708">
        <v>2021</v>
      </c>
      <c r="B20708" t="s">
        <v>90</v>
      </c>
      <c r="C20708" t="s">
        <v>81</v>
      </c>
      <c r="D20708" t="s">
        <v>41</v>
      </c>
      <c r="E20708">
        <v>6545</v>
      </c>
    </row>
    <row r="20709" spans="1:5" hidden="1">
      <c r="A20709">
        <v>2021</v>
      </c>
      <c r="B20709" t="s">
        <v>90</v>
      </c>
      <c r="C20709" t="s">
        <v>81</v>
      </c>
      <c r="D20709" t="s">
        <v>42</v>
      </c>
      <c r="E20709">
        <v>0</v>
      </c>
    </row>
    <row r="20710" spans="1:5" hidden="1">
      <c r="A20710">
        <v>2021</v>
      </c>
      <c r="B20710" t="s">
        <v>90</v>
      </c>
      <c r="C20710" t="s">
        <v>81</v>
      </c>
      <c r="D20710" t="s">
        <v>43</v>
      </c>
      <c r="E20710">
        <v>43020</v>
      </c>
    </row>
    <row r="20711" spans="1:5" hidden="1">
      <c r="A20711">
        <v>2021</v>
      </c>
      <c r="B20711" t="s">
        <v>90</v>
      </c>
      <c r="C20711" t="s">
        <v>81</v>
      </c>
      <c r="D20711" t="s">
        <v>44</v>
      </c>
      <c r="E20711">
        <v>0</v>
      </c>
    </row>
    <row r="20712" spans="1:5" hidden="1">
      <c r="A20712">
        <v>2021</v>
      </c>
      <c r="B20712" t="s">
        <v>90</v>
      </c>
      <c r="C20712" t="s">
        <v>81</v>
      </c>
      <c r="D20712" t="s">
        <v>48</v>
      </c>
      <c r="E20712">
        <v>103127</v>
      </c>
    </row>
    <row r="20713" spans="1:5" hidden="1">
      <c r="A20713">
        <v>2021</v>
      </c>
      <c r="B20713" t="s">
        <v>90</v>
      </c>
      <c r="C20713" t="s">
        <v>81</v>
      </c>
      <c r="D20713" t="s">
        <v>49</v>
      </c>
      <c r="E20713">
        <v>103127</v>
      </c>
    </row>
    <row r="20714" spans="1:5" hidden="1">
      <c r="A20714">
        <v>2021</v>
      </c>
      <c r="B20714" t="s">
        <v>90</v>
      </c>
      <c r="C20714" t="s">
        <v>81</v>
      </c>
      <c r="D20714" t="s">
        <v>50</v>
      </c>
      <c r="E20714">
        <v>0</v>
      </c>
    </row>
    <row r="20715" spans="1:5" hidden="1">
      <c r="A20715">
        <v>2021</v>
      </c>
      <c r="B20715" t="s">
        <v>90</v>
      </c>
      <c r="C20715" t="s">
        <v>81</v>
      </c>
      <c r="D20715" t="s">
        <v>51</v>
      </c>
      <c r="E20715">
        <v>103127</v>
      </c>
    </row>
    <row r="20716" spans="1:5" hidden="1">
      <c r="A20716">
        <v>2021</v>
      </c>
      <c r="B20716" t="s">
        <v>90</v>
      </c>
      <c r="C20716" t="s">
        <v>81</v>
      </c>
      <c r="D20716" t="s">
        <v>52</v>
      </c>
      <c r="E20716">
        <v>0</v>
      </c>
    </row>
    <row r="20717" spans="1:5" hidden="1">
      <c r="A20717">
        <v>2021</v>
      </c>
      <c r="B20717" t="s">
        <v>90</v>
      </c>
      <c r="C20717" t="s">
        <v>81</v>
      </c>
      <c r="D20717" t="s">
        <v>53</v>
      </c>
      <c r="E20717">
        <v>0</v>
      </c>
    </row>
    <row r="20718" spans="1:5" hidden="1">
      <c r="A20718">
        <v>2021</v>
      </c>
      <c r="B20718" t="s">
        <v>90</v>
      </c>
      <c r="C20718" t="s">
        <v>81</v>
      </c>
      <c r="D20718" t="s">
        <v>54</v>
      </c>
      <c r="E20718">
        <v>0</v>
      </c>
    </row>
    <row r="20719" spans="1:5" hidden="1">
      <c r="A20719">
        <v>2021</v>
      </c>
      <c r="B20719" t="s">
        <v>90</v>
      </c>
      <c r="C20719" t="s">
        <v>81</v>
      </c>
      <c r="D20719" t="s">
        <v>59</v>
      </c>
      <c r="E20719">
        <v>285909</v>
      </c>
    </row>
    <row r="20720" spans="1:5" hidden="1">
      <c r="A20720">
        <v>2021</v>
      </c>
      <c r="B20720" t="s">
        <v>90</v>
      </c>
      <c r="C20720" t="s">
        <v>81</v>
      </c>
      <c r="D20720" t="s">
        <v>61</v>
      </c>
      <c r="E20720">
        <v>161971</v>
      </c>
    </row>
    <row r="20721" spans="1:6" hidden="1">
      <c r="A20721">
        <v>2021</v>
      </c>
      <c r="B20721" t="s">
        <v>90</v>
      </c>
      <c r="C20721" t="s">
        <v>81</v>
      </c>
      <c r="D20721" t="s">
        <v>64</v>
      </c>
      <c r="E20721">
        <v>123938</v>
      </c>
    </row>
    <row r="20722" spans="1:6" hidden="1">
      <c r="A20722">
        <v>2021</v>
      </c>
      <c r="B20722" t="s">
        <v>90</v>
      </c>
      <c r="C20722" t="s">
        <v>81</v>
      </c>
      <c r="D20722" t="s">
        <v>67</v>
      </c>
      <c r="E20722">
        <v>305966</v>
      </c>
    </row>
    <row r="20723" spans="1:6" hidden="1">
      <c r="A20723">
        <v>2021</v>
      </c>
      <c r="B20723" t="s">
        <v>90</v>
      </c>
      <c r="C20723" t="s">
        <v>81</v>
      </c>
      <c r="D20723" t="s">
        <v>69</v>
      </c>
      <c r="E20723">
        <v>135502</v>
      </c>
    </row>
    <row r="20724" spans="1:6" hidden="1">
      <c r="A20724">
        <v>2021</v>
      </c>
      <c r="B20724" t="s">
        <v>90</v>
      </c>
      <c r="C20724" t="s">
        <v>81</v>
      </c>
      <c r="D20724" t="s">
        <v>70</v>
      </c>
      <c r="E20724">
        <v>170464</v>
      </c>
    </row>
    <row r="20725" spans="1:6" hidden="1">
      <c r="A20725">
        <v>2021</v>
      </c>
      <c r="B20725" t="s">
        <v>90</v>
      </c>
      <c r="C20725" t="s">
        <v>81</v>
      </c>
      <c r="D20725" t="s">
        <v>86</v>
      </c>
      <c r="E20725">
        <v>45467401</v>
      </c>
    </row>
    <row r="20726" spans="1:6" hidden="1">
      <c r="A20726">
        <v>2021</v>
      </c>
      <c r="B20726" t="s">
        <v>90</v>
      </c>
      <c r="C20726" t="s">
        <v>81</v>
      </c>
      <c r="D20726" t="s">
        <v>87</v>
      </c>
      <c r="E20726">
        <v>45118775</v>
      </c>
    </row>
    <row r="20727" spans="1:6" hidden="1">
      <c r="A20727">
        <v>2021</v>
      </c>
      <c r="B20727" t="s">
        <v>90</v>
      </c>
      <c r="C20727" t="s">
        <v>81</v>
      </c>
      <c r="D20727" t="s">
        <v>88</v>
      </c>
      <c r="E20727">
        <v>348625</v>
      </c>
    </row>
    <row r="20728" spans="1:6" hidden="1">
      <c r="A20728">
        <v>2021</v>
      </c>
      <c r="B20728" t="s">
        <v>90</v>
      </c>
      <c r="C20728" t="s">
        <v>81</v>
      </c>
      <c r="D20728" t="s">
        <v>77</v>
      </c>
      <c r="E20728">
        <v>3455054</v>
      </c>
    </row>
    <row r="20729" spans="1:6" hidden="1">
      <c r="A20729">
        <v>2021</v>
      </c>
      <c r="B20729" t="s">
        <v>97</v>
      </c>
      <c r="C20729" t="s">
        <v>7</v>
      </c>
      <c r="D20729" t="s">
        <v>263</v>
      </c>
      <c r="E20729">
        <v>-172186</v>
      </c>
    </row>
    <row r="20730" spans="1:6" hidden="1">
      <c r="A20730">
        <v>2021</v>
      </c>
      <c r="B20730" t="s">
        <v>97</v>
      </c>
      <c r="C20730" t="s">
        <v>7</v>
      </c>
      <c r="D20730" t="s">
        <v>8</v>
      </c>
      <c r="E20730">
        <v>0</v>
      </c>
      <c r="F20730">
        <v>20</v>
      </c>
    </row>
    <row r="20731" spans="1:6" hidden="1">
      <c r="A20731">
        <v>2021</v>
      </c>
      <c r="B20731" t="s">
        <v>97</v>
      </c>
      <c r="C20731" t="s">
        <v>7</v>
      </c>
      <c r="D20731" t="s">
        <v>9</v>
      </c>
      <c r="E20731">
        <v>0</v>
      </c>
      <c r="F20731">
        <v>20</v>
      </c>
    </row>
    <row r="20732" spans="1:6" hidden="1">
      <c r="A20732">
        <v>2021</v>
      </c>
      <c r="B20732" t="s">
        <v>97</v>
      </c>
      <c r="C20732" t="s">
        <v>10</v>
      </c>
      <c r="D20732" t="s">
        <v>11</v>
      </c>
      <c r="E20732">
        <v>139840</v>
      </c>
    </row>
    <row r="20733" spans="1:6" hidden="1">
      <c r="A20733">
        <v>2021</v>
      </c>
      <c r="B20733" t="s">
        <v>97</v>
      </c>
      <c r="C20733" t="s">
        <v>10</v>
      </c>
      <c r="D20733" t="s">
        <v>91</v>
      </c>
      <c r="E20733">
        <v>986393</v>
      </c>
    </row>
    <row r="20734" spans="1:6" hidden="1">
      <c r="A20734">
        <v>2021</v>
      </c>
      <c r="B20734" t="s">
        <v>97</v>
      </c>
      <c r="C20734" t="s">
        <v>10</v>
      </c>
      <c r="D20734" t="s">
        <v>92</v>
      </c>
      <c r="E20734">
        <v>902080</v>
      </c>
    </row>
    <row r="20735" spans="1:6" hidden="1">
      <c r="A20735">
        <v>2021</v>
      </c>
      <c r="B20735" t="s">
        <v>97</v>
      </c>
      <c r="C20735" t="s">
        <v>10</v>
      </c>
      <c r="D20735" t="s">
        <v>14</v>
      </c>
      <c r="E20735">
        <v>410163</v>
      </c>
    </row>
    <row r="20736" spans="1:6" hidden="1">
      <c r="A20736">
        <v>2021</v>
      </c>
      <c r="B20736" t="s">
        <v>97</v>
      </c>
      <c r="C20736" t="s">
        <v>10</v>
      </c>
      <c r="D20736" t="s">
        <v>17</v>
      </c>
      <c r="E20736">
        <v>965896</v>
      </c>
    </row>
    <row r="20737" spans="1:5" hidden="1">
      <c r="A20737">
        <v>2021</v>
      </c>
      <c r="B20737" t="s">
        <v>97</v>
      </c>
      <c r="C20737" t="s">
        <v>10</v>
      </c>
      <c r="D20737" t="s">
        <v>18</v>
      </c>
      <c r="E20737">
        <v>458624</v>
      </c>
    </row>
    <row r="20738" spans="1:5" hidden="1">
      <c r="A20738">
        <v>2021</v>
      </c>
      <c r="B20738" t="s">
        <v>97</v>
      </c>
      <c r="C20738" t="s">
        <v>10</v>
      </c>
      <c r="D20738" t="s">
        <v>19</v>
      </c>
      <c r="E20738">
        <v>821405</v>
      </c>
    </row>
    <row r="20739" spans="1:5" hidden="1">
      <c r="A20739">
        <v>2021</v>
      </c>
      <c r="B20739" t="s">
        <v>97</v>
      </c>
      <c r="C20739" t="s">
        <v>10</v>
      </c>
      <c r="D20739" t="s">
        <v>21</v>
      </c>
      <c r="E20739">
        <v>224167</v>
      </c>
    </row>
    <row r="20740" spans="1:5" hidden="1">
      <c r="A20740">
        <v>2021</v>
      </c>
      <c r="B20740" t="s">
        <v>97</v>
      </c>
      <c r="C20740" t="s">
        <v>10</v>
      </c>
      <c r="D20740" t="s">
        <v>22</v>
      </c>
      <c r="E20740">
        <v>167814</v>
      </c>
    </row>
    <row r="20741" spans="1:5" hidden="1">
      <c r="A20741">
        <v>2021</v>
      </c>
      <c r="B20741" t="s">
        <v>97</v>
      </c>
      <c r="C20741" t="s">
        <v>23</v>
      </c>
      <c r="D20741" t="s">
        <v>24</v>
      </c>
      <c r="E20741">
        <v>542946</v>
      </c>
    </row>
    <row r="20742" spans="1:5" hidden="1">
      <c r="A20742">
        <v>2021</v>
      </c>
      <c r="B20742" t="s">
        <v>97</v>
      </c>
      <c r="C20742" t="s">
        <v>23</v>
      </c>
      <c r="D20742" t="s">
        <v>25</v>
      </c>
      <c r="E20742">
        <v>437883</v>
      </c>
    </row>
    <row r="20743" spans="1:5" hidden="1">
      <c r="A20743">
        <v>2021</v>
      </c>
      <c r="B20743" t="s">
        <v>97</v>
      </c>
      <c r="C20743" t="s">
        <v>23</v>
      </c>
      <c r="D20743" t="s">
        <v>26</v>
      </c>
      <c r="E20743">
        <v>105063</v>
      </c>
    </row>
    <row r="20744" spans="1:5" hidden="1">
      <c r="A20744">
        <v>2021</v>
      </c>
      <c r="B20744" t="s">
        <v>97</v>
      </c>
      <c r="C20744" t="s">
        <v>23</v>
      </c>
      <c r="D20744" t="s">
        <v>27</v>
      </c>
      <c r="E20744">
        <v>33673</v>
      </c>
    </row>
    <row r="20745" spans="1:5" hidden="1">
      <c r="A20745">
        <v>2021</v>
      </c>
      <c r="B20745" t="s">
        <v>97</v>
      </c>
      <c r="C20745" t="s">
        <v>23</v>
      </c>
      <c r="D20745" t="s">
        <v>29</v>
      </c>
      <c r="E20745">
        <v>33673</v>
      </c>
    </row>
    <row r="20746" spans="1:5" hidden="1">
      <c r="A20746">
        <v>2021</v>
      </c>
      <c r="B20746" t="s">
        <v>97</v>
      </c>
      <c r="C20746" t="s">
        <v>23</v>
      </c>
      <c r="D20746" t="s">
        <v>33</v>
      </c>
      <c r="E20746">
        <v>1001299</v>
      </c>
    </row>
    <row r="20747" spans="1:5" hidden="1">
      <c r="A20747">
        <v>2021</v>
      </c>
      <c r="B20747" t="s">
        <v>97</v>
      </c>
      <c r="C20747" t="s">
        <v>23</v>
      </c>
      <c r="D20747" t="s">
        <v>34</v>
      </c>
      <c r="E20747">
        <v>315580</v>
      </c>
    </row>
    <row r="20748" spans="1:5" hidden="1">
      <c r="A20748">
        <v>2021</v>
      </c>
      <c r="B20748" t="s">
        <v>97</v>
      </c>
      <c r="C20748" t="s">
        <v>23</v>
      </c>
      <c r="D20748" t="s">
        <v>35</v>
      </c>
      <c r="E20748">
        <v>147042</v>
      </c>
    </row>
    <row r="20749" spans="1:5" hidden="1">
      <c r="A20749">
        <v>2021</v>
      </c>
      <c r="B20749" t="s">
        <v>97</v>
      </c>
      <c r="C20749" t="s">
        <v>23</v>
      </c>
      <c r="D20749" t="s">
        <v>36</v>
      </c>
      <c r="E20749">
        <v>268743</v>
      </c>
    </row>
    <row r="20750" spans="1:5" hidden="1">
      <c r="A20750">
        <v>2021</v>
      </c>
      <c r="B20750" t="s">
        <v>97</v>
      </c>
      <c r="C20750" t="s">
        <v>23</v>
      </c>
      <c r="D20750" t="s">
        <v>37</v>
      </c>
      <c r="E20750">
        <v>268743</v>
      </c>
    </row>
    <row r="20751" spans="1:5" hidden="1">
      <c r="A20751">
        <v>2021</v>
      </c>
      <c r="B20751" t="s">
        <v>97</v>
      </c>
      <c r="C20751" t="s">
        <v>23</v>
      </c>
      <c r="D20751" t="s">
        <v>38</v>
      </c>
      <c r="E20751">
        <v>0</v>
      </c>
    </row>
    <row r="20752" spans="1:5" hidden="1">
      <c r="A20752">
        <v>2021</v>
      </c>
      <c r="B20752" t="s">
        <v>97</v>
      </c>
      <c r="C20752" t="s">
        <v>23</v>
      </c>
      <c r="D20752" t="s">
        <v>39</v>
      </c>
      <c r="E20752">
        <v>238530</v>
      </c>
    </row>
    <row r="20753" spans="1:5" hidden="1">
      <c r="A20753">
        <v>2021</v>
      </c>
      <c r="B20753" t="s">
        <v>97</v>
      </c>
      <c r="C20753" t="s">
        <v>23</v>
      </c>
      <c r="D20753" t="s">
        <v>93</v>
      </c>
      <c r="E20753">
        <v>219706</v>
      </c>
    </row>
    <row r="20754" spans="1:5" hidden="1">
      <c r="A20754">
        <v>2021</v>
      </c>
      <c r="B20754" t="s">
        <v>97</v>
      </c>
      <c r="C20754" t="s">
        <v>23</v>
      </c>
      <c r="D20754" t="s">
        <v>94</v>
      </c>
      <c r="E20754">
        <v>18824</v>
      </c>
    </row>
    <row r="20755" spans="1:5" hidden="1">
      <c r="A20755">
        <v>2021</v>
      </c>
      <c r="B20755" t="s">
        <v>97</v>
      </c>
      <c r="C20755" t="s">
        <v>23</v>
      </c>
      <c r="D20755" t="s">
        <v>95</v>
      </c>
      <c r="E20755">
        <v>-57939</v>
      </c>
    </row>
    <row r="20756" spans="1:5" hidden="1">
      <c r="A20756">
        <v>2021</v>
      </c>
      <c r="B20756" t="s">
        <v>97</v>
      </c>
      <c r="C20756" t="s">
        <v>23</v>
      </c>
      <c r="D20756" t="s">
        <v>96</v>
      </c>
      <c r="E20756">
        <v>296468</v>
      </c>
    </row>
    <row r="20757" spans="1:5" hidden="1">
      <c r="A20757">
        <v>2021</v>
      </c>
      <c r="B20757" t="s">
        <v>97</v>
      </c>
      <c r="C20757" t="s">
        <v>23</v>
      </c>
      <c r="D20757" t="s">
        <v>40</v>
      </c>
      <c r="E20757">
        <v>178447</v>
      </c>
    </row>
    <row r="20758" spans="1:5" hidden="1">
      <c r="A20758">
        <v>2021</v>
      </c>
      <c r="B20758" t="s">
        <v>97</v>
      </c>
      <c r="C20758" t="s">
        <v>23</v>
      </c>
      <c r="D20758" t="s">
        <v>41</v>
      </c>
      <c r="E20758">
        <v>10360</v>
      </c>
    </row>
    <row r="20759" spans="1:5" hidden="1">
      <c r="A20759">
        <v>2021</v>
      </c>
      <c r="B20759" t="s">
        <v>97</v>
      </c>
      <c r="C20759" t="s">
        <v>23</v>
      </c>
      <c r="D20759" t="s">
        <v>42</v>
      </c>
      <c r="E20759">
        <v>45654</v>
      </c>
    </row>
    <row r="20760" spans="1:5" hidden="1">
      <c r="A20760">
        <v>2021</v>
      </c>
      <c r="B20760" t="s">
        <v>97</v>
      </c>
      <c r="C20760" t="s">
        <v>23</v>
      </c>
      <c r="D20760" t="s">
        <v>43</v>
      </c>
      <c r="E20760">
        <v>122433</v>
      </c>
    </row>
    <row r="20761" spans="1:5" hidden="1">
      <c r="A20761">
        <v>2021</v>
      </c>
      <c r="B20761" t="s">
        <v>97</v>
      </c>
      <c r="C20761" t="s">
        <v>23</v>
      </c>
      <c r="D20761" t="s">
        <v>44</v>
      </c>
      <c r="E20761">
        <v>0</v>
      </c>
    </row>
    <row r="20762" spans="1:5" hidden="1">
      <c r="A20762">
        <v>2021</v>
      </c>
      <c r="B20762" t="s">
        <v>97</v>
      </c>
      <c r="C20762" t="s">
        <v>23</v>
      </c>
      <c r="D20762" t="s">
        <v>45</v>
      </c>
      <c r="E20762">
        <v>23035</v>
      </c>
    </row>
    <row r="20763" spans="1:5" hidden="1">
      <c r="A20763">
        <v>2021</v>
      </c>
      <c r="B20763" t="s">
        <v>97</v>
      </c>
      <c r="C20763" t="s">
        <v>23</v>
      </c>
      <c r="D20763" t="s">
        <v>46</v>
      </c>
      <c r="E20763">
        <v>22584</v>
      </c>
    </row>
    <row r="20764" spans="1:5" hidden="1">
      <c r="A20764">
        <v>2021</v>
      </c>
      <c r="B20764" t="s">
        <v>97</v>
      </c>
      <c r="C20764" t="s">
        <v>23</v>
      </c>
      <c r="D20764" t="s">
        <v>47</v>
      </c>
      <c r="E20764">
        <v>451</v>
      </c>
    </row>
    <row r="20765" spans="1:5" hidden="1">
      <c r="A20765">
        <v>2021</v>
      </c>
      <c r="B20765" t="s">
        <v>97</v>
      </c>
      <c r="C20765" t="s">
        <v>23</v>
      </c>
      <c r="D20765" t="s">
        <v>48</v>
      </c>
      <c r="E20765">
        <v>33102</v>
      </c>
    </row>
    <row r="20766" spans="1:5" hidden="1">
      <c r="A20766">
        <v>2021</v>
      </c>
      <c r="B20766" t="s">
        <v>97</v>
      </c>
      <c r="C20766" t="s">
        <v>23</v>
      </c>
      <c r="D20766" t="s">
        <v>55</v>
      </c>
      <c r="E20766">
        <v>33102</v>
      </c>
    </row>
    <row r="20767" spans="1:5" hidden="1">
      <c r="A20767">
        <v>2021</v>
      </c>
      <c r="B20767" t="s">
        <v>97</v>
      </c>
      <c r="C20767" t="s">
        <v>23</v>
      </c>
      <c r="D20767" t="s">
        <v>59</v>
      </c>
      <c r="E20767">
        <v>497686</v>
      </c>
    </row>
    <row r="20768" spans="1:5" hidden="1">
      <c r="A20768">
        <v>2021</v>
      </c>
      <c r="B20768" t="s">
        <v>97</v>
      </c>
      <c r="C20768" t="s">
        <v>23</v>
      </c>
      <c r="D20768" t="s">
        <v>60</v>
      </c>
      <c r="E20768">
        <v>69238</v>
      </c>
    </row>
    <row r="20769" spans="1:5" hidden="1">
      <c r="A20769">
        <v>2021</v>
      </c>
      <c r="B20769" t="s">
        <v>97</v>
      </c>
      <c r="C20769" t="s">
        <v>23</v>
      </c>
      <c r="D20769" t="s">
        <v>61</v>
      </c>
      <c r="E20769">
        <v>256090</v>
      </c>
    </row>
    <row r="20770" spans="1:5" hidden="1">
      <c r="A20770">
        <v>2021</v>
      </c>
      <c r="B20770" t="s">
        <v>97</v>
      </c>
      <c r="C20770" t="s">
        <v>23</v>
      </c>
      <c r="D20770" t="s">
        <v>64</v>
      </c>
      <c r="E20770">
        <v>172358</v>
      </c>
    </row>
    <row r="20771" spans="1:5" hidden="1">
      <c r="A20771">
        <v>2021</v>
      </c>
      <c r="B20771" t="s">
        <v>97</v>
      </c>
      <c r="C20771" t="s">
        <v>23</v>
      </c>
      <c r="D20771" t="s">
        <v>66</v>
      </c>
      <c r="E20771">
        <v>597238</v>
      </c>
    </row>
    <row r="20772" spans="1:5" hidden="1">
      <c r="A20772">
        <v>2021</v>
      </c>
      <c r="B20772" t="s">
        <v>97</v>
      </c>
      <c r="C20772" t="s">
        <v>23</v>
      </c>
      <c r="D20772" t="s">
        <v>67</v>
      </c>
      <c r="E20772">
        <v>84</v>
      </c>
    </row>
    <row r="20773" spans="1:5" hidden="1">
      <c r="A20773">
        <v>2021</v>
      </c>
      <c r="B20773" t="s">
        <v>97</v>
      </c>
      <c r="C20773" t="s">
        <v>23</v>
      </c>
      <c r="D20773" t="s">
        <v>68</v>
      </c>
      <c r="E20773">
        <v>0</v>
      </c>
    </row>
    <row r="20774" spans="1:5" hidden="1">
      <c r="A20774">
        <v>2021</v>
      </c>
      <c r="B20774" t="s">
        <v>97</v>
      </c>
      <c r="C20774" t="s">
        <v>23</v>
      </c>
      <c r="D20774" t="s">
        <v>70</v>
      </c>
      <c r="E20774">
        <v>84</v>
      </c>
    </row>
    <row r="20775" spans="1:5" hidden="1">
      <c r="A20775">
        <v>2021</v>
      </c>
      <c r="B20775" t="s">
        <v>97</v>
      </c>
      <c r="C20775" t="s">
        <v>23</v>
      </c>
      <c r="D20775" t="s">
        <v>71</v>
      </c>
      <c r="E20775">
        <v>4506</v>
      </c>
    </row>
    <row r="20776" spans="1:5" hidden="1">
      <c r="A20776">
        <v>2021</v>
      </c>
      <c r="B20776" t="s">
        <v>97</v>
      </c>
      <c r="C20776" t="s">
        <v>23</v>
      </c>
      <c r="D20776" t="s">
        <v>72</v>
      </c>
      <c r="E20776">
        <v>805215</v>
      </c>
    </row>
    <row r="20777" spans="1:5" hidden="1">
      <c r="A20777">
        <v>2021</v>
      </c>
      <c r="B20777" t="s">
        <v>97</v>
      </c>
      <c r="C20777" t="s">
        <v>23</v>
      </c>
      <c r="D20777" t="s">
        <v>76</v>
      </c>
      <c r="E20777">
        <v>51833</v>
      </c>
    </row>
    <row r="20778" spans="1:5" hidden="1">
      <c r="A20778">
        <v>2021</v>
      </c>
      <c r="B20778" t="s">
        <v>97</v>
      </c>
      <c r="C20778" t="s">
        <v>23</v>
      </c>
      <c r="D20778" t="s">
        <v>77</v>
      </c>
      <c r="E20778">
        <v>84313</v>
      </c>
    </row>
    <row r="20779" spans="1:5" hidden="1">
      <c r="A20779">
        <v>2021</v>
      </c>
      <c r="B20779" t="s">
        <v>97</v>
      </c>
      <c r="C20779" t="s">
        <v>23</v>
      </c>
      <c r="D20779" t="s">
        <v>78</v>
      </c>
      <c r="E20779">
        <v>52732</v>
      </c>
    </row>
    <row r="20780" spans="1:5" hidden="1">
      <c r="A20780">
        <v>2021</v>
      </c>
      <c r="B20780" t="s">
        <v>97</v>
      </c>
      <c r="C20780" t="s">
        <v>23</v>
      </c>
      <c r="D20780" t="s">
        <v>79</v>
      </c>
      <c r="E20780">
        <v>-480</v>
      </c>
    </row>
    <row r="20781" spans="1:5" hidden="1">
      <c r="A20781">
        <v>2021</v>
      </c>
      <c r="B20781" t="s">
        <v>97</v>
      </c>
      <c r="C20781" t="s">
        <v>23</v>
      </c>
      <c r="D20781" t="s">
        <v>80</v>
      </c>
      <c r="E20781">
        <v>-419</v>
      </c>
    </row>
    <row r="20782" spans="1:5" hidden="1">
      <c r="A20782">
        <v>2021</v>
      </c>
      <c r="B20782" t="s">
        <v>97</v>
      </c>
      <c r="C20782" t="s">
        <v>81</v>
      </c>
      <c r="D20782" t="s">
        <v>30</v>
      </c>
      <c r="E20782">
        <v>389</v>
      </c>
    </row>
    <row r="20783" spans="1:5" hidden="1">
      <c r="A20783">
        <v>2021</v>
      </c>
      <c r="B20783" t="s">
        <v>97</v>
      </c>
      <c r="C20783" t="s">
        <v>81</v>
      </c>
      <c r="D20783" t="s">
        <v>32</v>
      </c>
      <c r="E20783">
        <v>389</v>
      </c>
    </row>
    <row r="20784" spans="1:5" hidden="1">
      <c r="A20784">
        <v>2021</v>
      </c>
      <c r="B20784" t="s">
        <v>97</v>
      </c>
      <c r="C20784" t="s">
        <v>81</v>
      </c>
      <c r="D20784" t="s">
        <v>33</v>
      </c>
      <c r="E20784">
        <v>1049760</v>
      </c>
    </row>
    <row r="20785" spans="1:5" hidden="1">
      <c r="A20785">
        <v>2021</v>
      </c>
      <c r="B20785" t="s">
        <v>97</v>
      </c>
      <c r="C20785" t="s">
        <v>81</v>
      </c>
      <c r="D20785" t="s">
        <v>34</v>
      </c>
      <c r="E20785">
        <v>670527</v>
      </c>
    </row>
    <row r="20786" spans="1:5" hidden="1">
      <c r="A20786">
        <v>2021</v>
      </c>
      <c r="B20786" t="s">
        <v>97</v>
      </c>
      <c r="C20786" t="s">
        <v>81</v>
      </c>
      <c r="D20786" t="s">
        <v>35</v>
      </c>
      <c r="E20786">
        <v>1044076</v>
      </c>
    </row>
    <row r="20787" spans="1:5" hidden="1">
      <c r="A20787">
        <v>2021</v>
      </c>
      <c r="B20787" t="s">
        <v>97</v>
      </c>
      <c r="C20787" t="s">
        <v>81</v>
      </c>
      <c r="D20787" t="s">
        <v>36</v>
      </c>
      <c r="E20787">
        <v>331680</v>
      </c>
    </row>
    <row r="20788" spans="1:5" hidden="1">
      <c r="A20788">
        <v>2021</v>
      </c>
      <c r="B20788" t="s">
        <v>97</v>
      </c>
      <c r="C20788" t="s">
        <v>81</v>
      </c>
      <c r="D20788" t="s">
        <v>37</v>
      </c>
      <c r="E20788">
        <v>331680</v>
      </c>
    </row>
    <row r="20789" spans="1:5" hidden="1">
      <c r="A20789">
        <v>2021</v>
      </c>
      <c r="B20789" t="s">
        <v>97</v>
      </c>
      <c r="C20789" t="s">
        <v>81</v>
      </c>
      <c r="D20789" t="s">
        <v>38</v>
      </c>
      <c r="E20789">
        <v>0</v>
      </c>
    </row>
    <row r="20790" spans="1:5" hidden="1">
      <c r="A20790">
        <v>2021</v>
      </c>
      <c r="B20790" t="s">
        <v>97</v>
      </c>
      <c r="C20790" t="s">
        <v>81</v>
      </c>
      <c r="D20790" t="s">
        <v>39</v>
      </c>
      <c r="E20790">
        <v>-57159</v>
      </c>
    </row>
    <row r="20791" spans="1:5" hidden="1">
      <c r="A20791">
        <v>2021</v>
      </c>
      <c r="B20791" t="s">
        <v>97</v>
      </c>
      <c r="C20791" t="s">
        <v>81</v>
      </c>
      <c r="D20791" t="s">
        <v>93</v>
      </c>
      <c r="E20791">
        <v>-63608</v>
      </c>
    </row>
    <row r="20792" spans="1:5" hidden="1">
      <c r="A20792">
        <v>2021</v>
      </c>
      <c r="B20792" t="s">
        <v>97</v>
      </c>
      <c r="C20792" t="s">
        <v>81</v>
      </c>
      <c r="D20792" t="s">
        <v>94</v>
      </c>
      <c r="E20792">
        <v>6449</v>
      </c>
    </row>
    <row r="20793" spans="1:5" hidden="1">
      <c r="A20793">
        <v>2021</v>
      </c>
      <c r="B20793" t="s">
        <v>97</v>
      </c>
      <c r="C20793" t="s">
        <v>81</v>
      </c>
      <c r="D20793" t="s">
        <v>95</v>
      </c>
      <c r="E20793">
        <v>-68216</v>
      </c>
    </row>
    <row r="20794" spans="1:5" hidden="1">
      <c r="A20794">
        <v>2021</v>
      </c>
      <c r="B20794" t="s">
        <v>97</v>
      </c>
      <c r="C20794" t="s">
        <v>81</v>
      </c>
      <c r="D20794" t="s">
        <v>96</v>
      </c>
      <c r="E20794">
        <v>11057</v>
      </c>
    </row>
    <row r="20795" spans="1:5" hidden="1">
      <c r="A20795">
        <v>2021</v>
      </c>
      <c r="B20795" t="s">
        <v>97</v>
      </c>
      <c r="C20795" t="s">
        <v>81</v>
      </c>
      <c r="D20795" t="s">
        <v>40</v>
      </c>
      <c r="E20795">
        <v>104711</v>
      </c>
    </row>
    <row r="20796" spans="1:5" hidden="1">
      <c r="A20796">
        <v>2021</v>
      </c>
      <c r="B20796" t="s">
        <v>97</v>
      </c>
      <c r="C20796" t="s">
        <v>81</v>
      </c>
      <c r="D20796" t="s">
        <v>41</v>
      </c>
      <c r="E20796">
        <v>811</v>
      </c>
    </row>
    <row r="20797" spans="1:5" hidden="1">
      <c r="A20797">
        <v>2021</v>
      </c>
      <c r="B20797" t="s">
        <v>97</v>
      </c>
      <c r="C20797" t="s">
        <v>81</v>
      </c>
      <c r="D20797" t="s">
        <v>42</v>
      </c>
      <c r="E20797">
        <v>0</v>
      </c>
    </row>
    <row r="20798" spans="1:5" hidden="1">
      <c r="A20798">
        <v>2021</v>
      </c>
      <c r="B20798" t="s">
        <v>97</v>
      </c>
      <c r="C20798" t="s">
        <v>81</v>
      </c>
      <c r="D20798" t="s">
        <v>43</v>
      </c>
      <c r="E20798">
        <v>103901</v>
      </c>
    </row>
    <row r="20799" spans="1:5" hidden="1">
      <c r="A20799">
        <v>2021</v>
      </c>
      <c r="B20799" t="s">
        <v>97</v>
      </c>
      <c r="C20799" t="s">
        <v>81</v>
      </c>
      <c r="D20799" t="s">
        <v>44</v>
      </c>
      <c r="E20799">
        <v>0</v>
      </c>
    </row>
    <row r="20800" spans="1:5" hidden="1">
      <c r="A20800">
        <v>2021</v>
      </c>
      <c r="B20800" t="s">
        <v>97</v>
      </c>
      <c r="C20800" t="s">
        <v>81</v>
      </c>
      <c r="D20800" t="s">
        <v>48</v>
      </c>
      <c r="E20800">
        <v>630340</v>
      </c>
    </row>
    <row r="20801" spans="1:5" hidden="1">
      <c r="A20801">
        <v>2021</v>
      </c>
      <c r="B20801" t="s">
        <v>97</v>
      </c>
      <c r="C20801" t="s">
        <v>81</v>
      </c>
      <c r="D20801" t="s">
        <v>49</v>
      </c>
      <c r="E20801">
        <v>630340</v>
      </c>
    </row>
    <row r="20802" spans="1:5" hidden="1">
      <c r="A20802">
        <v>2021</v>
      </c>
      <c r="B20802" t="s">
        <v>97</v>
      </c>
      <c r="C20802" t="s">
        <v>81</v>
      </c>
      <c r="D20802" t="s">
        <v>50</v>
      </c>
      <c r="E20802">
        <v>429536</v>
      </c>
    </row>
    <row r="20803" spans="1:5" hidden="1">
      <c r="A20803">
        <v>2021</v>
      </c>
      <c r="B20803" t="s">
        <v>97</v>
      </c>
      <c r="C20803" t="s">
        <v>81</v>
      </c>
      <c r="D20803" t="s">
        <v>51</v>
      </c>
      <c r="E20803">
        <v>4898</v>
      </c>
    </row>
    <row r="20804" spans="1:5" hidden="1">
      <c r="A20804">
        <v>2021</v>
      </c>
      <c r="B20804" t="s">
        <v>97</v>
      </c>
      <c r="C20804" t="s">
        <v>81</v>
      </c>
      <c r="D20804" t="s">
        <v>52</v>
      </c>
      <c r="E20804">
        <v>186131</v>
      </c>
    </row>
    <row r="20805" spans="1:5" hidden="1">
      <c r="A20805">
        <v>2021</v>
      </c>
      <c r="B20805" t="s">
        <v>97</v>
      </c>
      <c r="C20805" t="s">
        <v>81</v>
      </c>
      <c r="D20805" t="s">
        <v>53</v>
      </c>
      <c r="E20805">
        <v>45654</v>
      </c>
    </row>
    <row r="20806" spans="1:5" hidden="1">
      <c r="A20806">
        <v>2021</v>
      </c>
      <c r="B20806" t="s">
        <v>97</v>
      </c>
      <c r="C20806" t="s">
        <v>81</v>
      </c>
      <c r="D20806" t="s">
        <v>54</v>
      </c>
      <c r="E20806">
        <v>35879</v>
      </c>
    </row>
    <row r="20807" spans="1:5" hidden="1">
      <c r="A20807">
        <v>2021</v>
      </c>
      <c r="B20807" t="s">
        <v>97</v>
      </c>
      <c r="C20807" t="s">
        <v>81</v>
      </c>
      <c r="D20807" t="s">
        <v>59</v>
      </c>
      <c r="E20807">
        <v>286263</v>
      </c>
    </row>
    <row r="20808" spans="1:5" hidden="1">
      <c r="A20808">
        <v>2021</v>
      </c>
      <c r="B20808" t="s">
        <v>97</v>
      </c>
      <c r="C20808" t="s">
        <v>81</v>
      </c>
      <c r="D20808" t="s">
        <v>60</v>
      </c>
      <c r="E20808">
        <v>255952</v>
      </c>
    </row>
    <row r="20809" spans="1:5" hidden="1">
      <c r="A20809">
        <v>2021</v>
      </c>
      <c r="B20809" t="s">
        <v>97</v>
      </c>
      <c r="C20809" t="s">
        <v>81</v>
      </c>
      <c r="D20809" t="s">
        <v>61</v>
      </c>
      <c r="E20809">
        <v>10182</v>
      </c>
    </row>
    <row r="20810" spans="1:5" hidden="1">
      <c r="A20810">
        <v>2021</v>
      </c>
      <c r="B20810" t="s">
        <v>97</v>
      </c>
      <c r="C20810" t="s">
        <v>81</v>
      </c>
      <c r="D20810" t="s">
        <v>64</v>
      </c>
      <c r="E20810">
        <v>20129</v>
      </c>
    </row>
    <row r="20811" spans="1:5" hidden="1">
      <c r="A20811">
        <v>2021</v>
      </c>
      <c r="B20811" t="s">
        <v>97</v>
      </c>
      <c r="C20811" t="s">
        <v>81</v>
      </c>
      <c r="D20811" t="s">
        <v>67</v>
      </c>
      <c r="E20811">
        <v>70</v>
      </c>
    </row>
    <row r="20812" spans="1:5" hidden="1">
      <c r="A20812">
        <v>2021</v>
      </c>
      <c r="B20812" t="s">
        <v>97</v>
      </c>
      <c r="C20812" t="s">
        <v>81</v>
      </c>
      <c r="D20812" t="s">
        <v>69</v>
      </c>
      <c r="E20812">
        <v>0</v>
      </c>
    </row>
    <row r="20813" spans="1:5" hidden="1">
      <c r="A20813">
        <v>2021</v>
      </c>
      <c r="B20813" t="s">
        <v>97</v>
      </c>
      <c r="C20813" t="s">
        <v>81</v>
      </c>
      <c r="D20813" t="s">
        <v>70</v>
      </c>
      <c r="E20813">
        <v>70</v>
      </c>
    </row>
    <row r="20814" spans="1:5" hidden="1">
      <c r="A20814">
        <v>2021</v>
      </c>
      <c r="B20814" t="s">
        <v>97</v>
      </c>
      <c r="C20814" t="s">
        <v>81</v>
      </c>
      <c r="D20814" t="s">
        <v>86</v>
      </c>
      <c r="E20814">
        <v>1791607</v>
      </c>
    </row>
    <row r="20815" spans="1:5" hidden="1">
      <c r="A20815">
        <v>2021</v>
      </c>
      <c r="B20815" t="s">
        <v>97</v>
      </c>
      <c r="C20815" t="s">
        <v>81</v>
      </c>
      <c r="D20815" t="s">
        <v>87</v>
      </c>
      <c r="E20815">
        <v>1763742</v>
      </c>
    </row>
    <row r="20816" spans="1:5" hidden="1">
      <c r="A20816">
        <v>2021</v>
      </c>
      <c r="B20816" t="s">
        <v>97</v>
      </c>
      <c r="C20816" t="s">
        <v>81</v>
      </c>
      <c r="D20816" t="s">
        <v>88</v>
      </c>
      <c r="E20816">
        <v>27865</v>
      </c>
    </row>
    <row r="20817" spans="1:6" hidden="1">
      <c r="A20817">
        <v>2021</v>
      </c>
      <c r="B20817" t="s">
        <v>97</v>
      </c>
      <c r="C20817" t="s">
        <v>81</v>
      </c>
      <c r="D20817" t="s">
        <v>77</v>
      </c>
      <c r="E20817">
        <v>84313</v>
      </c>
    </row>
    <row r="20818" spans="1:6" hidden="1">
      <c r="A20818">
        <v>2021</v>
      </c>
      <c r="B20818" t="s">
        <v>98</v>
      </c>
      <c r="C20818" t="s">
        <v>7</v>
      </c>
      <c r="D20818" t="s">
        <v>263</v>
      </c>
      <c r="E20818">
        <v>-45</v>
      </c>
    </row>
    <row r="20819" spans="1:6" hidden="1">
      <c r="A20819">
        <v>2021</v>
      </c>
      <c r="B20819" t="s">
        <v>98</v>
      </c>
      <c r="C20819" t="s">
        <v>7</v>
      </c>
      <c r="D20819" t="s">
        <v>8</v>
      </c>
      <c r="E20819">
        <v>180524</v>
      </c>
    </row>
    <row r="20820" spans="1:6" hidden="1">
      <c r="A20820">
        <v>2021</v>
      </c>
      <c r="B20820" t="s">
        <v>98</v>
      </c>
      <c r="C20820" t="s">
        <v>7</v>
      </c>
      <c r="D20820" t="s">
        <v>9</v>
      </c>
      <c r="E20820">
        <v>331768</v>
      </c>
    </row>
    <row r="20821" spans="1:6" hidden="1">
      <c r="A20821">
        <v>2021</v>
      </c>
      <c r="B20821" t="s">
        <v>98</v>
      </c>
      <c r="C20821" t="s">
        <v>10</v>
      </c>
      <c r="D20821" t="s">
        <v>11</v>
      </c>
      <c r="E20821">
        <v>-1920830</v>
      </c>
    </row>
    <row r="20822" spans="1:6" hidden="1">
      <c r="A20822">
        <v>2021</v>
      </c>
      <c r="B20822" t="s">
        <v>98</v>
      </c>
      <c r="C20822" t="s">
        <v>10</v>
      </c>
      <c r="D20822" t="s">
        <v>91</v>
      </c>
      <c r="E20822">
        <v>5328280</v>
      </c>
    </row>
    <row r="20823" spans="1:6" hidden="1">
      <c r="A20823">
        <v>2021</v>
      </c>
      <c r="B20823" t="s">
        <v>98</v>
      </c>
      <c r="C20823" t="s">
        <v>10</v>
      </c>
      <c r="D20823" t="s">
        <v>92</v>
      </c>
      <c r="E20823">
        <v>3984404</v>
      </c>
    </row>
    <row r="20824" spans="1:6" hidden="1">
      <c r="A20824">
        <v>2021</v>
      </c>
      <c r="B20824" t="s">
        <v>98</v>
      </c>
      <c r="C20824" t="s">
        <v>10</v>
      </c>
      <c r="D20824" t="s">
        <v>14</v>
      </c>
      <c r="E20824">
        <v>1343877</v>
      </c>
    </row>
    <row r="20825" spans="1:6" hidden="1">
      <c r="A20825">
        <v>2021</v>
      </c>
      <c r="B20825" t="s">
        <v>98</v>
      </c>
      <c r="C20825" t="s">
        <v>10</v>
      </c>
      <c r="D20825" t="s">
        <v>17</v>
      </c>
      <c r="E20825">
        <v>0</v>
      </c>
      <c r="F20825">
        <v>20</v>
      </c>
    </row>
    <row r="20826" spans="1:6" hidden="1">
      <c r="A20826">
        <v>2021</v>
      </c>
      <c r="B20826" t="s">
        <v>98</v>
      </c>
      <c r="C20826" t="s">
        <v>10</v>
      </c>
      <c r="D20826" t="s">
        <v>18</v>
      </c>
      <c r="E20826">
        <v>5088638</v>
      </c>
    </row>
    <row r="20827" spans="1:6" hidden="1">
      <c r="A20827">
        <v>2021</v>
      </c>
      <c r="B20827" t="s">
        <v>98</v>
      </c>
      <c r="C20827" t="s">
        <v>10</v>
      </c>
      <c r="D20827" t="s">
        <v>19</v>
      </c>
      <c r="E20827">
        <v>6285538</v>
      </c>
    </row>
    <row r="20828" spans="1:6" hidden="1">
      <c r="A20828">
        <v>2021</v>
      </c>
      <c r="B20828" t="s">
        <v>98</v>
      </c>
      <c r="C20828" t="s">
        <v>10</v>
      </c>
      <c r="D20828" t="s">
        <v>20</v>
      </c>
      <c r="E20828">
        <v>2777818</v>
      </c>
    </row>
    <row r="20829" spans="1:6" hidden="1">
      <c r="A20829">
        <v>2021</v>
      </c>
      <c r="B20829" t="s">
        <v>98</v>
      </c>
      <c r="C20829" t="s">
        <v>10</v>
      </c>
      <c r="D20829" t="s">
        <v>21</v>
      </c>
      <c r="E20829">
        <v>-753005</v>
      </c>
    </row>
    <row r="20830" spans="1:6" hidden="1">
      <c r="A20830">
        <v>2021</v>
      </c>
      <c r="B20830" t="s">
        <v>98</v>
      </c>
      <c r="C20830" t="s">
        <v>10</v>
      </c>
      <c r="D20830" t="s">
        <v>22</v>
      </c>
      <c r="E20830">
        <v>-2331045</v>
      </c>
    </row>
    <row r="20831" spans="1:6" hidden="1">
      <c r="A20831">
        <v>2021</v>
      </c>
      <c r="B20831" t="s">
        <v>98</v>
      </c>
      <c r="C20831" t="s">
        <v>23</v>
      </c>
      <c r="D20831" t="s">
        <v>24</v>
      </c>
      <c r="E20831">
        <v>3981081</v>
      </c>
    </row>
    <row r="20832" spans="1:6" hidden="1">
      <c r="A20832">
        <v>2021</v>
      </c>
      <c r="B20832" t="s">
        <v>98</v>
      </c>
      <c r="C20832" t="s">
        <v>23</v>
      </c>
      <c r="D20832" t="s">
        <v>25</v>
      </c>
      <c r="E20832">
        <v>3087904</v>
      </c>
    </row>
    <row r="20833" spans="1:5" hidden="1">
      <c r="A20833">
        <v>2021</v>
      </c>
      <c r="B20833" t="s">
        <v>98</v>
      </c>
      <c r="C20833" t="s">
        <v>23</v>
      </c>
      <c r="D20833" t="s">
        <v>26</v>
      </c>
      <c r="E20833">
        <v>893177</v>
      </c>
    </row>
    <row r="20834" spans="1:5" hidden="1">
      <c r="A20834">
        <v>2021</v>
      </c>
      <c r="B20834" t="s">
        <v>98</v>
      </c>
      <c r="C20834" t="s">
        <v>23</v>
      </c>
      <c r="D20834" t="s">
        <v>27</v>
      </c>
      <c r="E20834">
        <v>6129</v>
      </c>
    </row>
    <row r="20835" spans="1:5" hidden="1">
      <c r="A20835">
        <v>2021</v>
      </c>
      <c r="B20835" t="s">
        <v>98</v>
      </c>
      <c r="C20835" t="s">
        <v>23</v>
      </c>
      <c r="D20835" t="s">
        <v>29</v>
      </c>
      <c r="E20835">
        <v>6129</v>
      </c>
    </row>
    <row r="20836" spans="1:5" hidden="1">
      <c r="A20836">
        <v>2021</v>
      </c>
      <c r="B20836" t="s">
        <v>98</v>
      </c>
      <c r="C20836" t="s">
        <v>23</v>
      </c>
      <c r="D20836" t="s">
        <v>30</v>
      </c>
      <c r="E20836">
        <v>963862</v>
      </c>
    </row>
    <row r="20837" spans="1:5" hidden="1">
      <c r="A20837">
        <v>2021</v>
      </c>
      <c r="B20837" t="s">
        <v>98</v>
      </c>
      <c r="C20837" t="s">
        <v>23</v>
      </c>
      <c r="D20837" t="s">
        <v>31</v>
      </c>
      <c r="E20837">
        <v>65225</v>
      </c>
    </row>
    <row r="20838" spans="1:5" hidden="1">
      <c r="A20838">
        <v>2021</v>
      </c>
      <c r="B20838" t="s">
        <v>98</v>
      </c>
      <c r="C20838" t="s">
        <v>23</v>
      </c>
      <c r="D20838" t="s">
        <v>32</v>
      </c>
      <c r="E20838">
        <v>898637</v>
      </c>
    </row>
    <row r="20839" spans="1:5" hidden="1">
      <c r="A20839">
        <v>2021</v>
      </c>
      <c r="B20839" t="s">
        <v>98</v>
      </c>
      <c r="C20839" t="s">
        <v>23</v>
      </c>
      <c r="D20839" t="s">
        <v>33</v>
      </c>
      <c r="E20839">
        <v>176958</v>
      </c>
    </row>
    <row r="20840" spans="1:5" hidden="1">
      <c r="A20840">
        <v>2021</v>
      </c>
      <c r="B20840" t="s">
        <v>98</v>
      </c>
      <c r="C20840" t="s">
        <v>23</v>
      </c>
      <c r="D20840" t="s">
        <v>34</v>
      </c>
      <c r="E20840">
        <v>175245</v>
      </c>
    </row>
    <row r="20841" spans="1:5" hidden="1">
      <c r="A20841">
        <v>2021</v>
      </c>
      <c r="B20841" t="s">
        <v>98</v>
      </c>
      <c r="C20841" t="s">
        <v>23</v>
      </c>
      <c r="D20841" t="s">
        <v>35</v>
      </c>
      <c r="E20841">
        <v>201256</v>
      </c>
    </row>
    <row r="20842" spans="1:5" hidden="1">
      <c r="A20842">
        <v>2021</v>
      </c>
      <c r="B20842" t="s">
        <v>98</v>
      </c>
      <c r="C20842" t="s">
        <v>23</v>
      </c>
      <c r="D20842" t="s">
        <v>36</v>
      </c>
      <c r="E20842">
        <v>0</v>
      </c>
    </row>
    <row r="20843" spans="1:5" hidden="1">
      <c r="A20843">
        <v>2021</v>
      </c>
      <c r="B20843" t="s">
        <v>98</v>
      </c>
      <c r="C20843" t="s">
        <v>23</v>
      </c>
      <c r="D20843" t="s">
        <v>37</v>
      </c>
      <c r="E20843">
        <v>0</v>
      </c>
    </row>
    <row r="20844" spans="1:5" hidden="1">
      <c r="A20844">
        <v>2021</v>
      </c>
      <c r="B20844" t="s">
        <v>98</v>
      </c>
      <c r="C20844" t="s">
        <v>23</v>
      </c>
      <c r="D20844" t="s">
        <v>40</v>
      </c>
      <c r="E20844">
        <v>0</v>
      </c>
    </row>
    <row r="20845" spans="1:5" hidden="1">
      <c r="A20845">
        <v>2021</v>
      </c>
      <c r="B20845" t="s">
        <v>98</v>
      </c>
      <c r="C20845" t="s">
        <v>23</v>
      </c>
      <c r="D20845" t="s">
        <v>41</v>
      </c>
      <c r="E20845">
        <v>0</v>
      </c>
    </row>
    <row r="20846" spans="1:5" hidden="1">
      <c r="A20846">
        <v>2021</v>
      </c>
      <c r="B20846" t="s">
        <v>98</v>
      </c>
      <c r="C20846" t="s">
        <v>23</v>
      </c>
      <c r="D20846" t="s">
        <v>42</v>
      </c>
      <c r="E20846">
        <v>0</v>
      </c>
    </row>
    <row r="20847" spans="1:5" hidden="1">
      <c r="A20847">
        <v>2021</v>
      </c>
      <c r="B20847" t="s">
        <v>98</v>
      </c>
      <c r="C20847" t="s">
        <v>23</v>
      </c>
      <c r="D20847" t="s">
        <v>43</v>
      </c>
      <c r="E20847">
        <v>0</v>
      </c>
    </row>
    <row r="20848" spans="1:5" hidden="1">
      <c r="A20848">
        <v>2021</v>
      </c>
      <c r="B20848" t="s">
        <v>98</v>
      </c>
      <c r="C20848" t="s">
        <v>23</v>
      </c>
      <c r="D20848" t="s">
        <v>44</v>
      </c>
      <c r="E20848">
        <v>1713</v>
      </c>
    </row>
    <row r="20849" spans="1:6" hidden="1">
      <c r="A20849">
        <v>2021</v>
      </c>
      <c r="B20849" t="s">
        <v>98</v>
      </c>
      <c r="C20849" t="s">
        <v>23</v>
      </c>
      <c r="D20849" t="s">
        <v>45</v>
      </c>
      <c r="E20849">
        <v>1174</v>
      </c>
    </row>
    <row r="20850" spans="1:6" hidden="1">
      <c r="A20850">
        <v>2021</v>
      </c>
      <c r="B20850" t="s">
        <v>98</v>
      </c>
      <c r="C20850" t="s">
        <v>23</v>
      </c>
      <c r="D20850" t="s">
        <v>46</v>
      </c>
      <c r="E20850">
        <v>1174</v>
      </c>
    </row>
    <row r="20851" spans="1:6" hidden="1">
      <c r="A20851">
        <v>2021</v>
      </c>
      <c r="B20851" t="s">
        <v>98</v>
      </c>
      <c r="C20851" t="s">
        <v>23</v>
      </c>
      <c r="D20851" t="s">
        <v>47</v>
      </c>
      <c r="E20851">
        <v>0</v>
      </c>
    </row>
    <row r="20852" spans="1:6" hidden="1">
      <c r="A20852">
        <v>2021</v>
      </c>
      <c r="B20852" t="s">
        <v>98</v>
      </c>
      <c r="C20852" t="s">
        <v>23</v>
      </c>
      <c r="D20852" t="s">
        <v>48</v>
      </c>
      <c r="E20852">
        <v>7561834</v>
      </c>
    </row>
    <row r="20853" spans="1:6" hidden="1">
      <c r="A20853">
        <v>2021</v>
      </c>
      <c r="B20853" t="s">
        <v>98</v>
      </c>
      <c r="C20853" t="s">
        <v>23</v>
      </c>
      <c r="D20853" t="s">
        <v>55</v>
      </c>
      <c r="E20853">
        <v>4054114</v>
      </c>
    </row>
    <row r="20854" spans="1:6" hidden="1">
      <c r="A20854">
        <v>2021</v>
      </c>
      <c r="B20854" t="s">
        <v>98</v>
      </c>
      <c r="C20854" t="s">
        <v>23</v>
      </c>
      <c r="D20854" t="s">
        <v>56</v>
      </c>
      <c r="E20854">
        <v>3507720</v>
      </c>
    </row>
    <row r="20855" spans="1:6" hidden="1">
      <c r="A20855">
        <v>2021</v>
      </c>
      <c r="B20855" t="s">
        <v>98</v>
      </c>
      <c r="C20855" t="s">
        <v>23</v>
      </c>
      <c r="D20855" t="s">
        <v>57</v>
      </c>
      <c r="E20855">
        <v>2677505</v>
      </c>
    </row>
    <row r="20856" spans="1:6" hidden="1">
      <c r="A20856">
        <v>2021</v>
      </c>
      <c r="B20856" t="s">
        <v>98</v>
      </c>
      <c r="C20856" t="s">
        <v>23</v>
      </c>
      <c r="D20856" t="s">
        <v>58</v>
      </c>
      <c r="E20856">
        <v>830215</v>
      </c>
    </row>
    <row r="20857" spans="1:6" hidden="1">
      <c r="A20857">
        <v>2021</v>
      </c>
      <c r="B20857" t="s">
        <v>98</v>
      </c>
      <c r="C20857" t="s">
        <v>23</v>
      </c>
      <c r="D20857" t="s">
        <v>59</v>
      </c>
      <c r="E20857">
        <v>973305</v>
      </c>
    </row>
    <row r="20858" spans="1:6" hidden="1">
      <c r="A20858">
        <v>2021</v>
      </c>
      <c r="B20858" t="s">
        <v>98</v>
      </c>
      <c r="C20858" t="s">
        <v>23</v>
      </c>
      <c r="D20858" t="s">
        <v>60</v>
      </c>
      <c r="E20858">
        <v>462</v>
      </c>
    </row>
    <row r="20859" spans="1:6" hidden="1">
      <c r="A20859">
        <v>2021</v>
      </c>
      <c r="B20859" t="s">
        <v>98</v>
      </c>
      <c r="C20859" t="s">
        <v>23</v>
      </c>
      <c r="D20859" t="s">
        <v>61</v>
      </c>
      <c r="E20859">
        <v>0</v>
      </c>
    </row>
    <row r="20860" spans="1:6" hidden="1">
      <c r="A20860">
        <v>2021</v>
      </c>
      <c r="B20860" t="s">
        <v>98</v>
      </c>
      <c r="C20860" t="s">
        <v>23</v>
      </c>
      <c r="D20860" t="s">
        <v>62</v>
      </c>
      <c r="E20860">
        <v>61172</v>
      </c>
    </row>
    <row r="20861" spans="1:6" hidden="1">
      <c r="A20861">
        <v>2021</v>
      </c>
      <c r="B20861" t="s">
        <v>98</v>
      </c>
      <c r="C20861" t="s">
        <v>23</v>
      </c>
      <c r="D20861" t="s">
        <v>63</v>
      </c>
      <c r="E20861">
        <v>1700</v>
      </c>
    </row>
    <row r="20862" spans="1:6" hidden="1">
      <c r="A20862">
        <v>2021</v>
      </c>
      <c r="B20862" t="s">
        <v>98</v>
      </c>
      <c r="C20862" t="s">
        <v>23</v>
      </c>
      <c r="D20862" t="s">
        <v>64</v>
      </c>
      <c r="E20862">
        <v>567106</v>
      </c>
    </row>
    <row r="20863" spans="1:6" hidden="1">
      <c r="A20863">
        <v>2021</v>
      </c>
      <c r="B20863" t="s">
        <v>98</v>
      </c>
      <c r="C20863" t="s">
        <v>23</v>
      </c>
      <c r="D20863" t="s">
        <v>65</v>
      </c>
      <c r="E20863">
        <v>344565</v>
      </c>
    </row>
    <row r="20864" spans="1:6" hidden="1">
      <c r="A20864">
        <v>2021</v>
      </c>
      <c r="B20864" t="s">
        <v>98</v>
      </c>
      <c r="C20864" t="s">
        <v>23</v>
      </c>
      <c r="D20864" t="s">
        <v>66</v>
      </c>
      <c r="E20864">
        <v>0</v>
      </c>
      <c r="F20864">
        <v>90</v>
      </c>
    </row>
    <row r="20865" spans="1:5" hidden="1">
      <c r="A20865">
        <v>2021</v>
      </c>
      <c r="B20865" t="s">
        <v>98</v>
      </c>
      <c r="C20865" t="s">
        <v>23</v>
      </c>
      <c r="D20865" t="s">
        <v>67</v>
      </c>
      <c r="E20865">
        <v>200761</v>
      </c>
    </row>
    <row r="20866" spans="1:5" hidden="1">
      <c r="A20866">
        <v>2021</v>
      </c>
      <c r="B20866" t="s">
        <v>98</v>
      </c>
      <c r="C20866" t="s">
        <v>23</v>
      </c>
      <c r="D20866" t="s">
        <v>69</v>
      </c>
      <c r="E20866">
        <v>34639</v>
      </c>
    </row>
    <row r="20867" spans="1:5" hidden="1">
      <c r="A20867">
        <v>2021</v>
      </c>
      <c r="B20867" t="s">
        <v>98</v>
      </c>
      <c r="C20867" t="s">
        <v>23</v>
      </c>
      <c r="D20867" t="s">
        <v>70</v>
      </c>
      <c r="E20867">
        <v>166122</v>
      </c>
    </row>
    <row r="20868" spans="1:5" hidden="1">
      <c r="A20868">
        <v>2021</v>
      </c>
      <c r="B20868" t="s">
        <v>98</v>
      </c>
      <c r="C20868" t="s">
        <v>23</v>
      </c>
      <c r="D20868" t="s">
        <v>71</v>
      </c>
      <c r="E20868">
        <v>-19070</v>
      </c>
    </row>
    <row r="20869" spans="1:5" hidden="1">
      <c r="A20869">
        <v>2021</v>
      </c>
      <c r="B20869" t="s">
        <v>98</v>
      </c>
      <c r="C20869" t="s">
        <v>23</v>
      </c>
      <c r="D20869" t="s">
        <v>99</v>
      </c>
      <c r="E20869">
        <v>15021738</v>
      </c>
    </row>
    <row r="20870" spans="1:5" hidden="1">
      <c r="A20870">
        <v>2021</v>
      </c>
      <c r="B20870" t="s">
        <v>98</v>
      </c>
      <c r="C20870" t="s">
        <v>23</v>
      </c>
      <c r="D20870" t="s">
        <v>72</v>
      </c>
      <c r="E20870">
        <v>2080047</v>
      </c>
    </row>
    <row r="20871" spans="1:5" hidden="1">
      <c r="A20871">
        <v>2021</v>
      </c>
      <c r="B20871" t="s">
        <v>98</v>
      </c>
      <c r="C20871" t="s">
        <v>23</v>
      </c>
      <c r="D20871" t="s">
        <v>73</v>
      </c>
      <c r="E20871">
        <v>7038543</v>
      </c>
    </row>
    <row r="20872" spans="1:5" hidden="1">
      <c r="A20872">
        <v>2021</v>
      </c>
      <c r="B20872" t="s">
        <v>98</v>
      </c>
      <c r="C20872" t="s">
        <v>23</v>
      </c>
      <c r="D20872" t="s">
        <v>74</v>
      </c>
      <c r="E20872">
        <v>3507720</v>
      </c>
    </row>
    <row r="20873" spans="1:5" hidden="1">
      <c r="A20873">
        <v>2021</v>
      </c>
      <c r="B20873" t="s">
        <v>98</v>
      </c>
      <c r="C20873" t="s">
        <v>23</v>
      </c>
      <c r="D20873" t="s">
        <v>75</v>
      </c>
      <c r="E20873">
        <v>3530823</v>
      </c>
    </row>
    <row r="20874" spans="1:5" hidden="1">
      <c r="A20874">
        <v>2021</v>
      </c>
      <c r="B20874" t="s">
        <v>98</v>
      </c>
      <c r="C20874" t="s">
        <v>23</v>
      </c>
      <c r="D20874" t="s">
        <v>76</v>
      </c>
      <c r="E20874">
        <v>1773161</v>
      </c>
    </row>
    <row r="20875" spans="1:5" hidden="1">
      <c r="A20875">
        <v>2021</v>
      </c>
      <c r="B20875" t="s">
        <v>98</v>
      </c>
      <c r="C20875" t="s">
        <v>23</v>
      </c>
      <c r="D20875" t="s">
        <v>77</v>
      </c>
      <c r="E20875">
        <v>1343876</v>
      </c>
    </row>
    <row r="20876" spans="1:5" hidden="1">
      <c r="A20876">
        <v>2021</v>
      </c>
      <c r="B20876" t="s">
        <v>98</v>
      </c>
      <c r="C20876" t="s">
        <v>23</v>
      </c>
      <c r="D20876" t="s">
        <v>78</v>
      </c>
      <c r="E20876">
        <v>1816953</v>
      </c>
    </row>
    <row r="20877" spans="1:5" hidden="1">
      <c r="A20877">
        <v>2021</v>
      </c>
      <c r="B20877" t="s">
        <v>98</v>
      </c>
      <c r="C20877" t="s">
        <v>23</v>
      </c>
      <c r="D20877" t="s">
        <v>79</v>
      </c>
      <c r="E20877">
        <v>-44581</v>
      </c>
    </row>
    <row r="20878" spans="1:5" hidden="1">
      <c r="A20878">
        <v>2021</v>
      </c>
      <c r="B20878" t="s">
        <v>98</v>
      </c>
      <c r="C20878" t="s">
        <v>23</v>
      </c>
      <c r="D20878" t="s">
        <v>80</v>
      </c>
      <c r="E20878">
        <v>789</v>
      </c>
    </row>
    <row r="20879" spans="1:5" hidden="1">
      <c r="A20879">
        <v>2021</v>
      </c>
      <c r="B20879" t="s">
        <v>98</v>
      </c>
      <c r="C20879" t="s">
        <v>81</v>
      </c>
      <c r="D20879" t="s">
        <v>27</v>
      </c>
      <c r="E20879">
        <v>4637996</v>
      </c>
    </row>
    <row r="20880" spans="1:5" hidden="1">
      <c r="A20880">
        <v>2021</v>
      </c>
      <c r="B20880" t="s">
        <v>98</v>
      </c>
      <c r="C20880" t="s">
        <v>81</v>
      </c>
      <c r="D20880" t="s">
        <v>28</v>
      </c>
      <c r="E20880">
        <v>4215239</v>
      </c>
    </row>
    <row r="20881" spans="1:5" hidden="1">
      <c r="A20881">
        <v>2021</v>
      </c>
      <c r="B20881" t="s">
        <v>98</v>
      </c>
      <c r="C20881" t="s">
        <v>81</v>
      </c>
      <c r="D20881" t="s">
        <v>82</v>
      </c>
      <c r="E20881">
        <v>2898628</v>
      </c>
    </row>
    <row r="20882" spans="1:5" hidden="1">
      <c r="A20882">
        <v>2021</v>
      </c>
      <c r="B20882" t="s">
        <v>98</v>
      </c>
      <c r="C20882" t="s">
        <v>81</v>
      </c>
      <c r="D20882" t="s">
        <v>83</v>
      </c>
      <c r="E20882">
        <v>1120</v>
      </c>
    </row>
    <row r="20883" spans="1:5" hidden="1">
      <c r="A20883">
        <v>2021</v>
      </c>
      <c r="B20883" t="s">
        <v>98</v>
      </c>
      <c r="C20883" t="s">
        <v>81</v>
      </c>
      <c r="D20883" t="s">
        <v>84</v>
      </c>
      <c r="E20883">
        <v>1315491</v>
      </c>
    </row>
    <row r="20884" spans="1:5" hidden="1">
      <c r="A20884">
        <v>2021</v>
      </c>
      <c r="B20884" t="s">
        <v>98</v>
      </c>
      <c r="C20884" t="s">
        <v>81</v>
      </c>
      <c r="D20884" t="s">
        <v>29</v>
      </c>
      <c r="E20884">
        <v>422757</v>
      </c>
    </row>
    <row r="20885" spans="1:5" hidden="1">
      <c r="A20885">
        <v>2021</v>
      </c>
      <c r="B20885" t="s">
        <v>98</v>
      </c>
      <c r="C20885" t="s">
        <v>81</v>
      </c>
      <c r="D20885" t="s">
        <v>30</v>
      </c>
      <c r="E20885">
        <v>2807</v>
      </c>
    </row>
    <row r="20886" spans="1:5" hidden="1">
      <c r="A20886">
        <v>2021</v>
      </c>
      <c r="B20886" t="s">
        <v>98</v>
      </c>
      <c r="C20886" t="s">
        <v>81</v>
      </c>
      <c r="D20886" t="s">
        <v>32</v>
      </c>
      <c r="E20886">
        <v>2807</v>
      </c>
    </row>
    <row r="20887" spans="1:5" hidden="1">
      <c r="A20887">
        <v>2021</v>
      </c>
      <c r="B20887" t="s">
        <v>98</v>
      </c>
      <c r="C20887" t="s">
        <v>81</v>
      </c>
      <c r="D20887" t="s">
        <v>33</v>
      </c>
      <c r="E20887">
        <v>247585</v>
      </c>
    </row>
    <row r="20888" spans="1:5" hidden="1">
      <c r="A20888">
        <v>2021</v>
      </c>
      <c r="B20888" t="s">
        <v>98</v>
      </c>
      <c r="C20888" t="s">
        <v>81</v>
      </c>
      <c r="D20888" t="s">
        <v>34</v>
      </c>
      <c r="E20888">
        <v>15215</v>
      </c>
    </row>
    <row r="20889" spans="1:5" hidden="1">
      <c r="A20889">
        <v>2021</v>
      </c>
      <c r="B20889" t="s">
        <v>98</v>
      </c>
      <c r="C20889" t="s">
        <v>81</v>
      </c>
      <c r="D20889" t="s">
        <v>35</v>
      </c>
      <c r="E20889">
        <v>8327</v>
      </c>
    </row>
    <row r="20890" spans="1:5" hidden="1">
      <c r="A20890">
        <v>2021</v>
      </c>
      <c r="B20890" t="s">
        <v>98</v>
      </c>
      <c r="C20890" t="s">
        <v>81</v>
      </c>
      <c r="D20890" t="s">
        <v>36</v>
      </c>
      <c r="E20890">
        <v>220992</v>
      </c>
    </row>
    <row r="20891" spans="1:5" hidden="1">
      <c r="A20891">
        <v>2021</v>
      </c>
      <c r="B20891" t="s">
        <v>98</v>
      </c>
      <c r="C20891" t="s">
        <v>81</v>
      </c>
      <c r="D20891" t="s">
        <v>37</v>
      </c>
      <c r="E20891">
        <v>220992</v>
      </c>
    </row>
    <row r="20892" spans="1:5" hidden="1">
      <c r="A20892">
        <v>2021</v>
      </c>
      <c r="B20892" t="s">
        <v>98</v>
      </c>
      <c r="C20892" t="s">
        <v>81</v>
      </c>
      <c r="D20892" t="s">
        <v>38</v>
      </c>
      <c r="E20892">
        <v>0</v>
      </c>
    </row>
    <row r="20893" spans="1:5" hidden="1">
      <c r="A20893">
        <v>2021</v>
      </c>
      <c r="B20893" t="s">
        <v>98</v>
      </c>
      <c r="C20893" t="s">
        <v>81</v>
      </c>
      <c r="D20893" t="s">
        <v>39</v>
      </c>
      <c r="E20893">
        <v>0</v>
      </c>
    </row>
    <row r="20894" spans="1:5" hidden="1">
      <c r="A20894">
        <v>2021</v>
      </c>
      <c r="B20894" t="s">
        <v>98</v>
      </c>
      <c r="C20894" t="s">
        <v>81</v>
      </c>
      <c r="D20894" t="s">
        <v>40</v>
      </c>
      <c r="E20894">
        <v>462</v>
      </c>
    </row>
    <row r="20895" spans="1:5" hidden="1">
      <c r="A20895">
        <v>2021</v>
      </c>
      <c r="B20895" t="s">
        <v>98</v>
      </c>
      <c r="C20895" t="s">
        <v>81</v>
      </c>
      <c r="D20895" t="s">
        <v>41</v>
      </c>
      <c r="E20895">
        <v>462</v>
      </c>
    </row>
    <row r="20896" spans="1:5" hidden="1">
      <c r="A20896">
        <v>2021</v>
      </c>
      <c r="B20896" t="s">
        <v>98</v>
      </c>
      <c r="C20896" t="s">
        <v>81</v>
      </c>
      <c r="D20896" t="s">
        <v>42</v>
      </c>
      <c r="E20896">
        <v>0</v>
      </c>
    </row>
    <row r="20897" spans="1:6" hidden="1">
      <c r="A20897">
        <v>2021</v>
      </c>
      <c r="B20897" t="s">
        <v>98</v>
      </c>
      <c r="C20897" t="s">
        <v>81</v>
      </c>
      <c r="D20897" t="s">
        <v>43</v>
      </c>
      <c r="E20897">
        <v>0</v>
      </c>
    </row>
    <row r="20898" spans="1:6" hidden="1">
      <c r="A20898">
        <v>2021</v>
      </c>
      <c r="B20898" t="s">
        <v>98</v>
      </c>
      <c r="C20898" t="s">
        <v>81</v>
      </c>
      <c r="D20898" t="s">
        <v>44</v>
      </c>
      <c r="E20898">
        <v>10916</v>
      </c>
    </row>
    <row r="20899" spans="1:6" hidden="1">
      <c r="A20899">
        <v>2021</v>
      </c>
      <c r="B20899" t="s">
        <v>98</v>
      </c>
      <c r="C20899" t="s">
        <v>81</v>
      </c>
      <c r="D20899" t="s">
        <v>45</v>
      </c>
      <c r="E20899">
        <v>2418799</v>
      </c>
    </row>
    <row r="20900" spans="1:6" hidden="1">
      <c r="A20900">
        <v>2021</v>
      </c>
      <c r="B20900" t="s">
        <v>98</v>
      </c>
      <c r="C20900" t="s">
        <v>81</v>
      </c>
      <c r="D20900" t="s">
        <v>46</v>
      </c>
      <c r="E20900">
        <v>2349314</v>
      </c>
    </row>
    <row r="20901" spans="1:6" hidden="1">
      <c r="A20901">
        <v>2021</v>
      </c>
      <c r="B20901" t="s">
        <v>98</v>
      </c>
      <c r="C20901" t="s">
        <v>81</v>
      </c>
      <c r="D20901" t="s">
        <v>47</v>
      </c>
      <c r="E20901">
        <v>69485</v>
      </c>
    </row>
    <row r="20902" spans="1:6" hidden="1">
      <c r="A20902">
        <v>2021</v>
      </c>
      <c r="B20902" t="s">
        <v>98</v>
      </c>
      <c r="C20902" t="s">
        <v>81</v>
      </c>
      <c r="D20902" t="s">
        <v>48</v>
      </c>
      <c r="E20902">
        <v>3334667</v>
      </c>
    </row>
    <row r="20903" spans="1:6" hidden="1">
      <c r="A20903">
        <v>2021</v>
      </c>
      <c r="B20903" t="s">
        <v>98</v>
      </c>
      <c r="C20903" t="s">
        <v>81</v>
      </c>
      <c r="D20903" t="s">
        <v>49</v>
      </c>
      <c r="E20903">
        <v>3334667</v>
      </c>
    </row>
    <row r="20904" spans="1:6" hidden="1">
      <c r="A20904">
        <v>2021</v>
      </c>
      <c r="B20904" t="s">
        <v>98</v>
      </c>
      <c r="C20904" t="s">
        <v>81</v>
      </c>
      <c r="D20904" t="s">
        <v>50</v>
      </c>
      <c r="E20904">
        <v>2221639</v>
      </c>
    </row>
    <row r="20905" spans="1:6" hidden="1">
      <c r="A20905">
        <v>2021</v>
      </c>
      <c r="B20905" t="s">
        <v>98</v>
      </c>
      <c r="C20905" t="s">
        <v>81</v>
      </c>
      <c r="D20905" t="s">
        <v>51</v>
      </c>
      <c r="E20905">
        <v>141988</v>
      </c>
    </row>
    <row r="20906" spans="1:6" hidden="1">
      <c r="A20906">
        <v>2021</v>
      </c>
      <c r="B20906" t="s">
        <v>98</v>
      </c>
      <c r="C20906" t="s">
        <v>81</v>
      </c>
      <c r="D20906" t="s">
        <v>52</v>
      </c>
      <c r="E20906">
        <v>971040</v>
      </c>
    </row>
    <row r="20907" spans="1:6" hidden="1">
      <c r="A20907">
        <v>2021</v>
      </c>
      <c r="B20907" t="s">
        <v>98</v>
      </c>
      <c r="C20907" t="s">
        <v>81</v>
      </c>
      <c r="D20907" t="s">
        <v>53</v>
      </c>
      <c r="E20907">
        <v>0</v>
      </c>
      <c r="F20907">
        <v>90</v>
      </c>
    </row>
    <row r="20908" spans="1:6" hidden="1">
      <c r="A20908">
        <v>2021</v>
      </c>
      <c r="B20908" t="s">
        <v>98</v>
      </c>
      <c r="C20908" t="s">
        <v>81</v>
      </c>
      <c r="D20908" t="s">
        <v>54</v>
      </c>
      <c r="E20908">
        <v>0</v>
      </c>
      <c r="F20908">
        <v>90</v>
      </c>
    </row>
    <row r="20909" spans="1:6" hidden="1">
      <c r="A20909">
        <v>2021</v>
      </c>
      <c r="B20909" t="s">
        <v>98</v>
      </c>
      <c r="C20909" t="s">
        <v>81</v>
      </c>
      <c r="D20909" t="s">
        <v>59</v>
      </c>
      <c r="E20909">
        <v>472027</v>
      </c>
    </row>
    <row r="20910" spans="1:6" hidden="1">
      <c r="A20910">
        <v>2021</v>
      </c>
      <c r="B20910" t="s">
        <v>98</v>
      </c>
      <c r="C20910" t="s">
        <v>81</v>
      </c>
      <c r="D20910" t="s">
        <v>60</v>
      </c>
      <c r="E20910">
        <v>0</v>
      </c>
    </row>
    <row r="20911" spans="1:6" hidden="1">
      <c r="A20911">
        <v>2021</v>
      </c>
      <c r="B20911" t="s">
        <v>98</v>
      </c>
      <c r="C20911" t="s">
        <v>81</v>
      </c>
      <c r="D20911" t="s">
        <v>61</v>
      </c>
      <c r="E20911">
        <v>1788</v>
      </c>
    </row>
    <row r="20912" spans="1:6" hidden="1">
      <c r="A20912">
        <v>2021</v>
      </c>
      <c r="B20912" t="s">
        <v>98</v>
      </c>
      <c r="C20912" t="s">
        <v>81</v>
      </c>
      <c r="D20912" t="s">
        <v>62</v>
      </c>
      <c r="E20912">
        <v>211341</v>
      </c>
    </row>
    <row r="20913" spans="1:6" hidden="1">
      <c r="A20913">
        <v>2021</v>
      </c>
      <c r="B20913" t="s">
        <v>98</v>
      </c>
      <c r="C20913" t="s">
        <v>81</v>
      </c>
      <c r="D20913" t="s">
        <v>64</v>
      </c>
      <c r="E20913">
        <v>258898</v>
      </c>
    </row>
    <row r="20914" spans="1:6" hidden="1">
      <c r="A20914">
        <v>2021</v>
      </c>
      <c r="B20914" t="s">
        <v>98</v>
      </c>
      <c r="C20914" t="s">
        <v>81</v>
      </c>
      <c r="D20914" t="s">
        <v>67</v>
      </c>
      <c r="E20914">
        <v>376812</v>
      </c>
    </row>
    <row r="20915" spans="1:6" hidden="1">
      <c r="A20915">
        <v>2021</v>
      </c>
      <c r="B20915" t="s">
        <v>98</v>
      </c>
      <c r="C20915" t="s">
        <v>81</v>
      </c>
      <c r="D20915" t="s">
        <v>68</v>
      </c>
      <c r="E20915">
        <v>20130</v>
      </c>
    </row>
    <row r="20916" spans="1:6" hidden="1">
      <c r="A20916">
        <v>2021</v>
      </c>
      <c r="B20916" t="s">
        <v>98</v>
      </c>
      <c r="C20916" t="s">
        <v>81</v>
      </c>
      <c r="D20916" t="s">
        <v>69</v>
      </c>
      <c r="E20916">
        <v>356682</v>
      </c>
    </row>
    <row r="20917" spans="1:6" hidden="1">
      <c r="A20917">
        <v>2021</v>
      </c>
      <c r="B20917" t="s">
        <v>98</v>
      </c>
      <c r="C20917" t="s">
        <v>81</v>
      </c>
      <c r="D20917" t="s">
        <v>70</v>
      </c>
      <c r="E20917">
        <v>0</v>
      </c>
    </row>
    <row r="20918" spans="1:6" hidden="1">
      <c r="A20918">
        <v>2021</v>
      </c>
      <c r="B20918" t="s">
        <v>98</v>
      </c>
      <c r="C20918" t="s">
        <v>81</v>
      </c>
      <c r="D20918" t="s">
        <v>100</v>
      </c>
      <c r="E20918">
        <v>12690692</v>
      </c>
    </row>
    <row r="20919" spans="1:6" hidden="1">
      <c r="A20919">
        <v>2021</v>
      </c>
      <c r="B20919" t="s">
        <v>98</v>
      </c>
      <c r="C20919" t="s">
        <v>81</v>
      </c>
      <c r="D20919" t="s">
        <v>86</v>
      </c>
      <c r="E20919">
        <v>7408327</v>
      </c>
    </row>
    <row r="20920" spans="1:6" hidden="1">
      <c r="A20920">
        <v>2021</v>
      </c>
      <c r="B20920" t="s">
        <v>98</v>
      </c>
      <c r="C20920" t="s">
        <v>81</v>
      </c>
      <c r="D20920" t="s">
        <v>87</v>
      </c>
      <c r="E20920">
        <v>872913</v>
      </c>
    </row>
    <row r="20921" spans="1:6" hidden="1">
      <c r="A20921">
        <v>2021</v>
      </c>
      <c r="B20921" t="s">
        <v>98</v>
      </c>
      <c r="C20921" t="s">
        <v>81</v>
      </c>
      <c r="D20921" t="s">
        <v>101</v>
      </c>
      <c r="E20921">
        <v>1199999</v>
      </c>
    </row>
    <row r="20922" spans="1:6" hidden="1">
      <c r="A20922">
        <v>2021</v>
      </c>
      <c r="B20922" t="s">
        <v>98</v>
      </c>
      <c r="C20922" t="s">
        <v>81</v>
      </c>
      <c r="D20922" t="s">
        <v>88</v>
      </c>
      <c r="E20922">
        <v>169863</v>
      </c>
    </row>
    <row r="20923" spans="1:6" hidden="1">
      <c r="A20923">
        <v>2021</v>
      </c>
      <c r="B20923" t="s">
        <v>98</v>
      </c>
      <c r="C20923" t="s">
        <v>81</v>
      </c>
      <c r="D20923" t="s">
        <v>89</v>
      </c>
      <c r="E20923">
        <v>6365551</v>
      </c>
    </row>
    <row r="20924" spans="1:6" hidden="1">
      <c r="A20924">
        <v>2021</v>
      </c>
      <c r="B20924" t="s">
        <v>98</v>
      </c>
      <c r="C20924" t="s">
        <v>81</v>
      </c>
      <c r="D20924" t="s">
        <v>77</v>
      </c>
      <c r="E20924">
        <v>1343876</v>
      </c>
    </row>
    <row r="20925" spans="1:6" hidden="1">
      <c r="A20925">
        <v>2021</v>
      </c>
      <c r="B20925" t="s">
        <v>102</v>
      </c>
      <c r="C20925" t="s">
        <v>7</v>
      </c>
      <c r="D20925" t="s">
        <v>263</v>
      </c>
      <c r="E20925">
        <v>-432845</v>
      </c>
    </row>
    <row r="20926" spans="1:6" hidden="1">
      <c r="A20926">
        <v>2021</v>
      </c>
      <c r="B20926" t="s">
        <v>102</v>
      </c>
      <c r="C20926" t="s">
        <v>7</v>
      </c>
      <c r="D20926" t="s">
        <v>8</v>
      </c>
      <c r="E20926">
        <v>0</v>
      </c>
      <c r="F20926">
        <v>20</v>
      </c>
    </row>
    <row r="20927" spans="1:6" hidden="1">
      <c r="A20927">
        <v>2021</v>
      </c>
      <c r="B20927" t="s">
        <v>102</v>
      </c>
      <c r="C20927" t="s">
        <v>7</v>
      </c>
      <c r="D20927" t="s">
        <v>9</v>
      </c>
      <c r="E20927">
        <v>0</v>
      </c>
      <c r="F20927">
        <v>20</v>
      </c>
    </row>
    <row r="20928" spans="1:6" hidden="1">
      <c r="A20928">
        <v>2021</v>
      </c>
      <c r="B20928" t="s">
        <v>102</v>
      </c>
      <c r="C20928" t="s">
        <v>10</v>
      </c>
      <c r="D20928" t="s">
        <v>11</v>
      </c>
      <c r="E20928">
        <v>1103394</v>
      </c>
    </row>
    <row r="20929" spans="1:6" hidden="1">
      <c r="A20929">
        <v>2021</v>
      </c>
      <c r="B20929" t="s">
        <v>102</v>
      </c>
      <c r="C20929" t="s">
        <v>10</v>
      </c>
      <c r="D20929" t="s">
        <v>91</v>
      </c>
      <c r="E20929">
        <v>2504907</v>
      </c>
    </row>
    <row r="20930" spans="1:6" hidden="1">
      <c r="A20930">
        <v>2021</v>
      </c>
      <c r="B20930" t="s">
        <v>102</v>
      </c>
      <c r="C20930" t="s">
        <v>10</v>
      </c>
      <c r="D20930" t="s">
        <v>92</v>
      </c>
      <c r="E20930">
        <v>1555455</v>
      </c>
    </row>
    <row r="20931" spans="1:6" hidden="1">
      <c r="A20931">
        <v>2021</v>
      </c>
      <c r="B20931" t="s">
        <v>102</v>
      </c>
      <c r="C20931" t="s">
        <v>10</v>
      </c>
      <c r="D20931" t="s">
        <v>14</v>
      </c>
      <c r="E20931">
        <v>2664509</v>
      </c>
    </row>
    <row r="20932" spans="1:6" hidden="1">
      <c r="A20932">
        <v>2021</v>
      </c>
      <c r="B20932" t="s">
        <v>102</v>
      </c>
      <c r="C20932" t="s">
        <v>10</v>
      </c>
      <c r="D20932" t="s">
        <v>15</v>
      </c>
      <c r="E20932">
        <v>1178155</v>
      </c>
    </row>
    <row r="20933" spans="1:6" hidden="1">
      <c r="A20933">
        <v>2021</v>
      </c>
      <c r="B20933" t="s">
        <v>102</v>
      </c>
      <c r="C20933" t="s">
        <v>10</v>
      </c>
      <c r="D20933" t="s">
        <v>16</v>
      </c>
      <c r="E20933">
        <v>1486354</v>
      </c>
    </row>
    <row r="20934" spans="1:6" hidden="1">
      <c r="A20934">
        <v>2021</v>
      </c>
      <c r="B20934" t="s">
        <v>102</v>
      </c>
      <c r="C20934" t="s">
        <v>10</v>
      </c>
      <c r="D20934" t="s">
        <v>17</v>
      </c>
      <c r="E20934">
        <v>0</v>
      </c>
      <c r="F20934">
        <v>20</v>
      </c>
    </row>
    <row r="20935" spans="1:6" hidden="1">
      <c r="A20935">
        <v>2021</v>
      </c>
      <c r="B20935" t="s">
        <v>102</v>
      </c>
      <c r="C20935" t="s">
        <v>10</v>
      </c>
      <c r="D20935" t="s">
        <v>18</v>
      </c>
      <c r="E20935">
        <v>20154350</v>
      </c>
    </row>
    <row r="20936" spans="1:6" hidden="1">
      <c r="A20936">
        <v>2021</v>
      </c>
      <c r="B20936" t="s">
        <v>102</v>
      </c>
      <c r="C20936" t="s">
        <v>10</v>
      </c>
      <c r="D20936" t="s">
        <v>19</v>
      </c>
      <c r="E20936">
        <v>19026345</v>
      </c>
    </row>
    <row r="20937" spans="1:6" hidden="1">
      <c r="A20937">
        <v>2021</v>
      </c>
      <c r="B20937" t="s">
        <v>102</v>
      </c>
      <c r="C20937" t="s">
        <v>10</v>
      </c>
      <c r="D20937" t="s">
        <v>20</v>
      </c>
      <c r="E20937">
        <v>22928969</v>
      </c>
    </row>
    <row r="20938" spans="1:6" hidden="1">
      <c r="A20938">
        <v>2021</v>
      </c>
      <c r="B20938" t="s">
        <v>102</v>
      </c>
      <c r="C20938" t="s">
        <v>10</v>
      </c>
      <c r="D20938" t="s">
        <v>21</v>
      </c>
      <c r="E20938">
        <v>2052845</v>
      </c>
    </row>
    <row r="20939" spans="1:6" hidden="1">
      <c r="A20939">
        <v>2021</v>
      </c>
      <c r="B20939" t="s">
        <v>102</v>
      </c>
      <c r="C20939" t="s">
        <v>10</v>
      </c>
      <c r="D20939" t="s">
        <v>22</v>
      </c>
      <c r="E20939">
        <v>1039155</v>
      </c>
    </row>
    <row r="20940" spans="1:6" hidden="1">
      <c r="A20940">
        <v>2021</v>
      </c>
      <c r="B20940" t="s">
        <v>102</v>
      </c>
      <c r="C20940" t="s">
        <v>23</v>
      </c>
      <c r="D20940" t="s">
        <v>24</v>
      </c>
      <c r="E20940">
        <v>268171</v>
      </c>
    </row>
    <row r="20941" spans="1:6" hidden="1">
      <c r="A20941">
        <v>2021</v>
      </c>
      <c r="B20941" t="s">
        <v>102</v>
      </c>
      <c r="C20941" t="s">
        <v>23</v>
      </c>
      <c r="D20941" t="s">
        <v>25</v>
      </c>
      <c r="E20941">
        <v>240727</v>
      </c>
    </row>
    <row r="20942" spans="1:6" hidden="1">
      <c r="A20942">
        <v>2021</v>
      </c>
      <c r="B20942" t="s">
        <v>102</v>
      </c>
      <c r="C20942" t="s">
        <v>23</v>
      </c>
      <c r="D20942" t="s">
        <v>26</v>
      </c>
      <c r="E20942">
        <v>27444</v>
      </c>
    </row>
    <row r="20943" spans="1:6" hidden="1">
      <c r="A20943">
        <v>2021</v>
      </c>
      <c r="B20943" t="s">
        <v>102</v>
      </c>
      <c r="C20943" t="s">
        <v>23</v>
      </c>
      <c r="D20943" t="s">
        <v>27</v>
      </c>
      <c r="E20943">
        <v>29798</v>
      </c>
    </row>
    <row r="20944" spans="1:6" hidden="1">
      <c r="A20944">
        <v>2021</v>
      </c>
      <c r="B20944" t="s">
        <v>102</v>
      </c>
      <c r="C20944" t="s">
        <v>23</v>
      </c>
      <c r="D20944" t="s">
        <v>29</v>
      </c>
      <c r="E20944">
        <v>29798</v>
      </c>
    </row>
    <row r="20945" spans="1:5" hidden="1">
      <c r="A20945">
        <v>2021</v>
      </c>
      <c r="B20945" t="s">
        <v>102</v>
      </c>
      <c r="C20945" t="s">
        <v>23</v>
      </c>
      <c r="D20945" t="s">
        <v>33</v>
      </c>
      <c r="E20945">
        <v>223640</v>
      </c>
    </row>
    <row r="20946" spans="1:5" hidden="1">
      <c r="A20946">
        <v>2021</v>
      </c>
      <c r="B20946" t="s">
        <v>102</v>
      </c>
      <c r="C20946" t="s">
        <v>23</v>
      </c>
      <c r="D20946" t="s">
        <v>34</v>
      </c>
      <c r="E20946">
        <v>195385</v>
      </c>
    </row>
    <row r="20947" spans="1:5" hidden="1">
      <c r="A20947">
        <v>2021</v>
      </c>
      <c r="B20947" t="s">
        <v>102</v>
      </c>
      <c r="C20947" t="s">
        <v>23</v>
      </c>
      <c r="D20947" t="s">
        <v>35</v>
      </c>
      <c r="E20947">
        <v>418670</v>
      </c>
    </row>
    <row r="20948" spans="1:5" hidden="1">
      <c r="A20948">
        <v>2021</v>
      </c>
      <c r="B20948" t="s">
        <v>102</v>
      </c>
      <c r="C20948" t="s">
        <v>23</v>
      </c>
      <c r="D20948" t="s">
        <v>39</v>
      </c>
      <c r="E20948">
        <v>0</v>
      </c>
    </row>
    <row r="20949" spans="1:5" hidden="1">
      <c r="A20949">
        <v>2021</v>
      </c>
      <c r="B20949" t="s">
        <v>102</v>
      </c>
      <c r="C20949" t="s">
        <v>23</v>
      </c>
      <c r="D20949" t="s">
        <v>40</v>
      </c>
      <c r="E20949">
        <v>0</v>
      </c>
    </row>
    <row r="20950" spans="1:5" hidden="1">
      <c r="A20950">
        <v>2021</v>
      </c>
      <c r="B20950" t="s">
        <v>102</v>
      </c>
      <c r="C20950" t="s">
        <v>23</v>
      </c>
      <c r="D20950" t="s">
        <v>41</v>
      </c>
      <c r="E20950">
        <v>0</v>
      </c>
    </row>
    <row r="20951" spans="1:5" hidden="1">
      <c r="A20951">
        <v>2021</v>
      </c>
      <c r="B20951" t="s">
        <v>102</v>
      </c>
      <c r="C20951" t="s">
        <v>23</v>
      </c>
      <c r="D20951" t="s">
        <v>42</v>
      </c>
      <c r="E20951">
        <v>0</v>
      </c>
    </row>
    <row r="20952" spans="1:5" hidden="1">
      <c r="A20952">
        <v>2021</v>
      </c>
      <c r="B20952" t="s">
        <v>102</v>
      </c>
      <c r="C20952" t="s">
        <v>23</v>
      </c>
      <c r="D20952" t="s">
        <v>43</v>
      </c>
      <c r="E20952">
        <v>0</v>
      </c>
    </row>
    <row r="20953" spans="1:5" hidden="1">
      <c r="A20953">
        <v>2021</v>
      </c>
      <c r="B20953" t="s">
        <v>102</v>
      </c>
      <c r="C20953" t="s">
        <v>23</v>
      </c>
      <c r="D20953" t="s">
        <v>44</v>
      </c>
      <c r="E20953">
        <v>28255</v>
      </c>
    </row>
    <row r="20954" spans="1:5" hidden="1">
      <c r="A20954">
        <v>2021</v>
      </c>
      <c r="B20954" t="s">
        <v>102</v>
      </c>
      <c r="C20954" t="s">
        <v>23</v>
      </c>
      <c r="D20954" t="s">
        <v>45</v>
      </c>
      <c r="E20954">
        <v>2079117</v>
      </c>
    </row>
    <row r="20955" spans="1:5" hidden="1">
      <c r="A20955">
        <v>2021</v>
      </c>
      <c r="B20955" t="s">
        <v>102</v>
      </c>
      <c r="C20955" t="s">
        <v>23</v>
      </c>
      <c r="D20955" t="s">
        <v>46</v>
      </c>
      <c r="E20955">
        <v>2009632</v>
      </c>
    </row>
    <row r="20956" spans="1:5" hidden="1">
      <c r="A20956">
        <v>2021</v>
      </c>
      <c r="B20956" t="s">
        <v>102</v>
      </c>
      <c r="C20956" t="s">
        <v>23</v>
      </c>
      <c r="D20956" t="s">
        <v>47</v>
      </c>
      <c r="E20956">
        <v>69485</v>
      </c>
    </row>
    <row r="20957" spans="1:5" hidden="1">
      <c r="A20957">
        <v>2021</v>
      </c>
      <c r="B20957" t="s">
        <v>102</v>
      </c>
      <c r="C20957" t="s">
        <v>23</v>
      </c>
      <c r="D20957" t="s">
        <v>48</v>
      </c>
      <c r="E20957">
        <v>4050823</v>
      </c>
    </row>
    <row r="20958" spans="1:5" hidden="1">
      <c r="A20958">
        <v>2021</v>
      </c>
      <c r="B20958" t="s">
        <v>102</v>
      </c>
      <c r="C20958" t="s">
        <v>23</v>
      </c>
      <c r="D20958" t="s">
        <v>49</v>
      </c>
      <c r="E20958">
        <v>4050426</v>
      </c>
    </row>
    <row r="20959" spans="1:5" hidden="1">
      <c r="A20959">
        <v>2021</v>
      </c>
      <c r="B20959" t="s">
        <v>102</v>
      </c>
      <c r="C20959" t="s">
        <v>23</v>
      </c>
      <c r="D20959" t="s">
        <v>50</v>
      </c>
      <c r="E20959">
        <v>2632590</v>
      </c>
    </row>
    <row r="20960" spans="1:5" hidden="1">
      <c r="A20960">
        <v>2021</v>
      </c>
      <c r="B20960" t="s">
        <v>102</v>
      </c>
      <c r="C20960" t="s">
        <v>23</v>
      </c>
      <c r="D20960" t="s">
        <v>51</v>
      </c>
      <c r="E20960">
        <v>250890</v>
      </c>
    </row>
    <row r="20961" spans="1:5" hidden="1">
      <c r="A20961">
        <v>2021</v>
      </c>
      <c r="B20961" t="s">
        <v>102</v>
      </c>
      <c r="C20961" t="s">
        <v>23</v>
      </c>
      <c r="D20961" t="s">
        <v>52</v>
      </c>
      <c r="E20961">
        <v>1157171</v>
      </c>
    </row>
    <row r="20962" spans="1:5" hidden="1">
      <c r="A20962">
        <v>2021</v>
      </c>
      <c r="B20962" t="s">
        <v>102</v>
      </c>
      <c r="C20962" t="s">
        <v>23</v>
      </c>
      <c r="D20962" t="s">
        <v>53</v>
      </c>
      <c r="E20962">
        <v>45654</v>
      </c>
    </row>
    <row r="20963" spans="1:5" hidden="1">
      <c r="A20963">
        <v>2021</v>
      </c>
      <c r="B20963" t="s">
        <v>102</v>
      </c>
      <c r="C20963" t="s">
        <v>23</v>
      </c>
      <c r="D20963" t="s">
        <v>54</v>
      </c>
      <c r="E20963">
        <v>35879</v>
      </c>
    </row>
    <row r="20964" spans="1:5" hidden="1">
      <c r="A20964">
        <v>2021</v>
      </c>
      <c r="B20964" t="s">
        <v>102</v>
      </c>
      <c r="C20964" t="s">
        <v>23</v>
      </c>
      <c r="D20964" t="s">
        <v>55</v>
      </c>
      <c r="E20964">
        <v>397</v>
      </c>
    </row>
    <row r="20965" spans="1:5" hidden="1">
      <c r="A20965">
        <v>2021</v>
      </c>
      <c r="B20965" t="s">
        <v>102</v>
      </c>
      <c r="C20965" t="s">
        <v>23</v>
      </c>
      <c r="D20965" t="s">
        <v>59</v>
      </c>
      <c r="E20965">
        <v>452531</v>
      </c>
    </row>
    <row r="20966" spans="1:5" hidden="1">
      <c r="A20966">
        <v>2021</v>
      </c>
      <c r="B20966" t="s">
        <v>102</v>
      </c>
      <c r="C20966" t="s">
        <v>23</v>
      </c>
      <c r="D20966" t="s">
        <v>60</v>
      </c>
      <c r="E20966">
        <v>81308</v>
      </c>
    </row>
    <row r="20967" spans="1:5" hidden="1">
      <c r="A20967">
        <v>2021</v>
      </c>
      <c r="B20967" t="s">
        <v>102</v>
      </c>
      <c r="C20967" t="s">
        <v>23</v>
      </c>
      <c r="D20967" t="s">
        <v>64</v>
      </c>
      <c r="E20967">
        <v>371223</v>
      </c>
    </row>
    <row r="20968" spans="1:5" hidden="1">
      <c r="A20968">
        <v>2021</v>
      </c>
      <c r="B20968" t="s">
        <v>102</v>
      </c>
      <c r="C20968" t="s">
        <v>23</v>
      </c>
      <c r="D20968" t="s">
        <v>66</v>
      </c>
      <c r="E20968">
        <v>0</v>
      </c>
    </row>
    <row r="20969" spans="1:5" hidden="1">
      <c r="A20969">
        <v>2021</v>
      </c>
      <c r="B20969" t="s">
        <v>102</v>
      </c>
      <c r="C20969" t="s">
        <v>23</v>
      </c>
      <c r="D20969" t="s">
        <v>67</v>
      </c>
      <c r="E20969">
        <v>0</v>
      </c>
    </row>
    <row r="20970" spans="1:5" hidden="1">
      <c r="A20970">
        <v>2021</v>
      </c>
      <c r="B20970" t="s">
        <v>102</v>
      </c>
      <c r="C20970" t="s">
        <v>23</v>
      </c>
      <c r="D20970" t="s">
        <v>68</v>
      </c>
      <c r="E20970">
        <v>0</v>
      </c>
    </row>
    <row r="20971" spans="1:5" hidden="1">
      <c r="A20971">
        <v>2021</v>
      </c>
      <c r="B20971" t="s">
        <v>102</v>
      </c>
      <c r="C20971" t="s">
        <v>23</v>
      </c>
      <c r="D20971" t="s">
        <v>70</v>
      </c>
      <c r="E20971">
        <v>0</v>
      </c>
    </row>
    <row r="20972" spans="1:5" hidden="1">
      <c r="A20972">
        <v>2021</v>
      </c>
      <c r="B20972" t="s">
        <v>102</v>
      </c>
      <c r="C20972" t="s">
        <v>23</v>
      </c>
      <c r="D20972" t="s">
        <v>71</v>
      </c>
      <c r="E20972">
        <v>0</v>
      </c>
    </row>
    <row r="20973" spans="1:5" hidden="1">
      <c r="A20973">
        <v>2021</v>
      </c>
      <c r="B20973" t="s">
        <v>102</v>
      </c>
      <c r="C20973" t="s">
        <v>23</v>
      </c>
      <c r="D20973" t="s">
        <v>72</v>
      </c>
      <c r="E20973">
        <v>2248698</v>
      </c>
    </row>
    <row r="20974" spans="1:5" hidden="1">
      <c r="A20974">
        <v>2021</v>
      </c>
      <c r="B20974" t="s">
        <v>102</v>
      </c>
      <c r="C20974" t="s">
        <v>23</v>
      </c>
      <c r="D20974" t="s">
        <v>73</v>
      </c>
      <c r="E20974">
        <v>17570738</v>
      </c>
    </row>
    <row r="20975" spans="1:5" hidden="1">
      <c r="A20975">
        <v>2021</v>
      </c>
      <c r="B20975" t="s">
        <v>102</v>
      </c>
      <c r="C20975" t="s">
        <v>23</v>
      </c>
      <c r="D20975" t="s">
        <v>74</v>
      </c>
      <c r="E20975">
        <v>17570738</v>
      </c>
    </row>
    <row r="20976" spans="1:5" hidden="1">
      <c r="A20976">
        <v>2021</v>
      </c>
      <c r="B20976" t="s">
        <v>102</v>
      </c>
      <c r="C20976" t="s">
        <v>23</v>
      </c>
      <c r="D20976" t="s">
        <v>76</v>
      </c>
      <c r="E20976">
        <v>1013690</v>
      </c>
    </row>
    <row r="20977" spans="1:5" hidden="1">
      <c r="A20977">
        <v>2021</v>
      </c>
      <c r="B20977" t="s">
        <v>102</v>
      </c>
      <c r="C20977" t="s">
        <v>23</v>
      </c>
      <c r="D20977" t="s">
        <v>77</v>
      </c>
      <c r="E20977">
        <v>949451</v>
      </c>
    </row>
    <row r="20978" spans="1:5" hidden="1">
      <c r="A20978">
        <v>2021</v>
      </c>
      <c r="B20978" t="s">
        <v>102</v>
      </c>
      <c r="C20978" t="s">
        <v>23</v>
      </c>
      <c r="D20978" t="s">
        <v>78</v>
      </c>
      <c r="E20978">
        <v>991132</v>
      </c>
    </row>
    <row r="20979" spans="1:5" hidden="1">
      <c r="A20979">
        <v>2021</v>
      </c>
      <c r="B20979" t="s">
        <v>102</v>
      </c>
      <c r="C20979" t="s">
        <v>23</v>
      </c>
      <c r="D20979" t="s">
        <v>79</v>
      </c>
      <c r="E20979">
        <v>20366</v>
      </c>
    </row>
    <row r="20980" spans="1:5" hidden="1">
      <c r="A20980">
        <v>2021</v>
      </c>
      <c r="B20980" t="s">
        <v>102</v>
      </c>
      <c r="C20980" t="s">
        <v>23</v>
      </c>
      <c r="D20980" t="s">
        <v>80</v>
      </c>
      <c r="E20980">
        <v>2192</v>
      </c>
    </row>
    <row r="20981" spans="1:5" hidden="1">
      <c r="A20981">
        <v>2021</v>
      </c>
      <c r="B20981" t="s">
        <v>102</v>
      </c>
      <c r="C20981" t="s">
        <v>81</v>
      </c>
      <c r="D20981" t="s">
        <v>24</v>
      </c>
      <c r="E20981">
        <v>16263948</v>
      </c>
    </row>
    <row r="20982" spans="1:5" hidden="1">
      <c r="A20982">
        <v>2021</v>
      </c>
      <c r="B20982" t="s">
        <v>102</v>
      </c>
      <c r="C20982" t="s">
        <v>81</v>
      </c>
      <c r="D20982" t="s">
        <v>25</v>
      </c>
      <c r="E20982">
        <v>13380468</v>
      </c>
    </row>
    <row r="20983" spans="1:5" hidden="1">
      <c r="A20983">
        <v>2021</v>
      </c>
      <c r="B20983" t="s">
        <v>102</v>
      </c>
      <c r="C20983" t="s">
        <v>81</v>
      </c>
      <c r="D20983" t="s">
        <v>26</v>
      </c>
      <c r="E20983">
        <v>2883480</v>
      </c>
    </row>
    <row r="20984" spans="1:5" hidden="1">
      <c r="A20984">
        <v>2021</v>
      </c>
      <c r="B20984" t="s">
        <v>102</v>
      </c>
      <c r="C20984" t="s">
        <v>81</v>
      </c>
      <c r="D20984" t="s">
        <v>30</v>
      </c>
      <c r="E20984">
        <v>457572</v>
      </c>
    </row>
    <row r="20985" spans="1:5" hidden="1">
      <c r="A20985">
        <v>2021</v>
      </c>
      <c r="B20985" t="s">
        <v>102</v>
      </c>
      <c r="C20985" t="s">
        <v>81</v>
      </c>
      <c r="D20985" t="s">
        <v>32</v>
      </c>
      <c r="E20985">
        <v>457572</v>
      </c>
    </row>
    <row r="20986" spans="1:5" hidden="1">
      <c r="A20986">
        <v>2021</v>
      </c>
      <c r="B20986" t="s">
        <v>102</v>
      </c>
      <c r="C20986" t="s">
        <v>81</v>
      </c>
      <c r="D20986" t="s">
        <v>33</v>
      </c>
      <c r="E20986">
        <v>1449532</v>
      </c>
    </row>
    <row r="20987" spans="1:5" hidden="1">
      <c r="A20987">
        <v>2021</v>
      </c>
      <c r="B20987" t="s">
        <v>102</v>
      </c>
      <c r="C20987" t="s">
        <v>81</v>
      </c>
      <c r="D20987" t="s">
        <v>34</v>
      </c>
      <c r="E20987">
        <v>105585</v>
      </c>
    </row>
    <row r="20988" spans="1:5" hidden="1">
      <c r="A20988">
        <v>2021</v>
      </c>
      <c r="B20988" t="s">
        <v>102</v>
      </c>
      <c r="C20988" t="s">
        <v>81</v>
      </c>
      <c r="D20988" t="s">
        <v>35</v>
      </c>
      <c r="E20988">
        <v>11296</v>
      </c>
    </row>
    <row r="20989" spans="1:5" hidden="1">
      <c r="A20989">
        <v>2021</v>
      </c>
      <c r="B20989" t="s">
        <v>102</v>
      </c>
      <c r="C20989" t="s">
        <v>81</v>
      </c>
      <c r="D20989" t="s">
        <v>36</v>
      </c>
      <c r="E20989">
        <v>1220299</v>
      </c>
    </row>
    <row r="20990" spans="1:5" hidden="1">
      <c r="A20990">
        <v>2021</v>
      </c>
      <c r="B20990" t="s">
        <v>102</v>
      </c>
      <c r="C20990" t="s">
        <v>81</v>
      </c>
      <c r="D20990" t="s">
        <v>37</v>
      </c>
      <c r="E20990">
        <v>363304</v>
      </c>
    </row>
    <row r="20991" spans="1:5" hidden="1">
      <c r="A20991">
        <v>2021</v>
      </c>
      <c r="B20991" t="s">
        <v>102</v>
      </c>
      <c r="C20991" t="s">
        <v>81</v>
      </c>
      <c r="D20991" t="s">
        <v>38</v>
      </c>
      <c r="E20991">
        <v>856995</v>
      </c>
    </row>
    <row r="20992" spans="1:5" hidden="1">
      <c r="A20992">
        <v>2021</v>
      </c>
      <c r="B20992" t="s">
        <v>102</v>
      </c>
      <c r="C20992" t="s">
        <v>81</v>
      </c>
      <c r="D20992" t="s">
        <v>39</v>
      </c>
      <c r="E20992">
        <v>0</v>
      </c>
    </row>
    <row r="20993" spans="1:5" hidden="1">
      <c r="A20993">
        <v>2021</v>
      </c>
      <c r="B20993" t="s">
        <v>102</v>
      </c>
      <c r="C20993" t="s">
        <v>81</v>
      </c>
      <c r="D20993" t="s">
        <v>40</v>
      </c>
      <c r="E20993">
        <v>49802</v>
      </c>
    </row>
    <row r="20994" spans="1:5" hidden="1">
      <c r="A20994">
        <v>2021</v>
      </c>
      <c r="B20994" t="s">
        <v>102</v>
      </c>
      <c r="C20994" t="s">
        <v>81</v>
      </c>
      <c r="D20994" t="s">
        <v>41</v>
      </c>
      <c r="E20994">
        <v>2541</v>
      </c>
    </row>
    <row r="20995" spans="1:5" hidden="1">
      <c r="A20995">
        <v>2021</v>
      </c>
      <c r="B20995" t="s">
        <v>102</v>
      </c>
      <c r="C20995" t="s">
        <v>81</v>
      </c>
      <c r="D20995" t="s">
        <v>42</v>
      </c>
      <c r="E20995">
        <v>45654</v>
      </c>
    </row>
    <row r="20996" spans="1:5" hidden="1">
      <c r="A20996">
        <v>2021</v>
      </c>
      <c r="B20996" t="s">
        <v>102</v>
      </c>
      <c r="C20996" t="s">
        <v>81</v>
      </c>
      <c r="D20996" t="s">
        <v>43</v>
      </c>
      <c r="E20996">
        <v>1607</v>
      </c>
    </row>
    <row r="20997" spans="1:5" hidden="1">
      <c r="A20997">
        <v>2021</v>
      </c>
      <c r="B20997" t="s">
        <v>102</v>
      </c>
      <c r="C20997" t="s">
        <v>81</v>
      </c>
      <c r="D20997" t="s">
        <v>44</v>
      </c>
      <c r="E20997">
        <v>73846</v>
      </c>
    </row>
    <row r="20998" spans="1:5" hidden="1">
      <c r="A20998">
        <v>2021</v>
      </c>
      <c r="B20998" t="s">
        <v>102</v>
      </c>
      <c r="C20998" t="s">
        <v>81</v>
      </c>
      <c r="D20998" t="s">
        <v>48</v>
      </c>
      <c r="E20998">
        <v>8179911</v>
      </c>
    </row>
    <row r="20999" spans="1:5" hidden="1">
      <c r="A20999">
        <v>2021</v>
      </c>
      <c r="B20999" t="s">
        <v>102</v>
      </c>
      <c r="C20999" t="s">
        <v>81</v>
      </c>
      <c r="D20999" t="s">
        <v>49</v>
      </c>
      <c r="E20999">
        <v>397</v>
      </c>
    </row>
    <row r="21000" spans="1:5" hidden="1">
      <c r="A21000">
        <v>2021</v>
      </c>
      <c r="B21000" t="s">
        <v>102</v>
      </c>
      <c r="C21000" t="s">
        <v>81</v>
      </c>
      <c r="D21000" t="s">
        <v>50</v>
      </c>
      <c r="E21000">
        <v>0</v>
      </c>
    </row>
    <row r="21001" spans="1:5" hidden="1">
      <c r="A21001">
        <v>2021</v>
      </c>
      <c r="B21001" t="s">
        <v>102</v>
      </c>
      <c r="C21001" t="s">
        <v>81</v>
      </c>
      <c r="D21001" t="s">
        <v>51</v>
      </c>
      <c r="E21001">
        <v>397</v>
      </c>
    </row>
    <row r="21002" spans="1:5" hidden="1">
      <c r="A21002">
        <v>2021</v>
      </c>
      <c r="B21002" t="s">
        <v>102</v>
      </c>
      <c r="C21002" t="s">
        <v>81</v>
      </c>
      <c r="D21002" t="s">
        <v>52</v>
      </c>
      <c r="E21002">
        <v>0</v>
      </c>
    </row>
    <row r="21003" spans="1:5" hidden="1">
      <c r="A21003">
        <v>2021</v>
      </c>
      <c r="B21003" t="s">
        <v>102</v>
      </c>
      <c r="C21003" t="s">
        <v>81</v>
      </c>
      <c r="D21003" t="s">
        <v>53</v>
      </c>
      <c r="E21003">
        <v>0</v>
      </c>
    </row>
    <row r="21004" spans="1:5" hidden="1">
      <c r="A21004">
        <v>2021</v>
      </c>
      <c r="B21004" t="s">
        <v>102</v>
      </c>
      <c r="C21004" t="s">
        <v>81</v>
      </c>
      <c r="D21004" t="s">
        <v>54</v>
      </c>
      <c r="E21004">
        <v>0</v>
      </c>
    </row>
    <row r="21005" spans="1:5" hidden="1">
      <c r="A21005">
        <v>2021</v>
      </c>
      <c r="B21005" t="s">
        <v>102</v>
      </c>
      <c r="C21005" t="s">
        <v>81</v>
      </c>
      <c r="D21005" t="s">
        <v>55</v>
      </c>
      <c r="E21005">
        <v>4276890</v>
      </c>
    </row>
    <row r="21006" spans="1:5" hidden="1">
      <c r="A21006">
        <v>2021</v>
      </c>
      <c r="B21006" t="s">
        <v>102</v>
      </c>
      <c r="C21006" t="s">
        <v>81</v>
      </c>
      <c r="D21006" t="s">
        <v>56</v>
      </c>
      <c r="E21006">
        <v>3902624</v>
      </c>
    </row>
    <row r="21007" spans="1:5" hidden="1">
      <c r="A21007">
        <v>2021</v>
      </c>
      <c r="B21007" t="s">
        <v>102</v>
      </c>
      <c r="C21007" t="s">
        <v>81</v>
      </c>
      <c r="D21007" t="s">
        <v>57</v>
      </c>
      <c r="E21007">
        <v>2945930</v>
      </c>
    </row>
    <row r="21008" spans="1:5" hidden="1">
      <c r="A21008">
        <v>2021</v>
      </c>
      <c r="B21008" t="s">
        <v>102</v>
      </c>
      <c r="C21008" t="s">
        <v>81</v>
      </c>
      <c r="D21008" t="s">
        <v>58</v>
      </c>
      <c r="E21008">
        <v>956694</v>
      </c>
    </row>
    <row r="21009" spans="1:6" hidden="1">
      <c r="A21009">
        <v>2021</v>
      </c>
      <c r="B21009" t="s">
        <v>102</v>
      </c>
      <c r="C21009" t="s">
        <v>81</v>
      </c>
      <c r="D21009" t="s">
        <v>59</v>
      </c>
      <c r="E21009">
        <v>1177179</v>
      </c>
    </row>
    <row r="21010" spans="1:6" hidden="1">
      <c r="A21010">
        <v>2021</v>
      </c>
      <c r="B21010" t="s">
        <v>102</v>
      </c>
      <c r="C21010" t="s">
        <v>81</v>
      </c>
      <c r="D21010" t="s">
        <v>61</v>
      </c>
      <c r="E21010">
        <v>92318</v>
      </c>
    </row>
    <row r="21011" spans="1:6" hidden="1">
      <c r="A21011">
        <v>2021</v>
      </c>
      <c r="B21011" t="s">
        <v>102</v>
      </c>
      <c r="C21011" t="s">
        <v>81</v>
      </c>
      <c r="D21011" t="s">
        <v>64</v>
      </c>
      <c r="E21011">
        <v>1084862</v>
      </c>
    </row>
    <row r="21012" spans="1:6" hidden="1">
      <c r="A21012">
        <v>2021</v>
      </c>
      <c r="B21012" t="s">
        <v>102</v>
      </c>
      <c r="C21012" t="s">
        <v>81</v>
      </c>
      <c r="D21012" t="s">
        <v>66</v>
      </c>
      <c r="E21012">
        <v>597238</v>
      </c>
    </row>
    <row r="21013" spans="1:6" hidden="1">
      <c r="A21013">
        <v>2021</v>
      </c>
      <c r="B21013" t="s">
        <v>102</v>
      </c>
      <c r="C21013" t="s">
        <v>81</v>
      </c>
      <c r="D21013" t="s">
        <v>67</v>
      </c>
      <c r="E21013">
        <v>0</v>
      </c>
    </row>
    <row r="21014" spans="1:6" hidden="1">
      <c r="A21014">
        <v>2021</v>
      </c>
      <c r="B21014" t="s">
        <v>102</v>
      </c>
      <c r="C21014" t="s">
        <v>81</v>
      </c>
      <c r="D21014" t="s">
        <v>69</v>
      </c>
      <c r="E21014">
        <v>0</v>
      </c>
    </row>
    <row r="21015" spans="1:6" hidden="1">
      <c r="A21015">
        <v>2021</v>
      </c>
      <c r="B21015" t="s">
        <v>102</v>
      </c>
      <c r="C21015" t="s">
        <v>81</v>
      </c>
      <c r="D21015" t="s">
        <v>70</v>
      </c>
      <c r="E21015">
        <v>0</v>
      </c>
    </row>
    <row r="21016" spans="1:6" hidden="1">
      <c r="A21016">
        <v>2021</v>
      </c>
      <c r="B21016" t="s">
        <v>102</v>
      </c>
      <c r="C21016" t="s">
        <v>81</v>
      </c>
      <c r="D21016" t="s">
        <v>86</v>
      </c>
      <c r="E21016">
        <v>4753605</v>
      </c>
    </row>
    <row r="21017" spans="1:6" hidden="1">
      <c r="A21017">
        <v>2021</v>
      </c>
      <c r="B21017" t="s">
        <v>102</v>
      </c>
      <c r="C21017" t="s">
        <v>81</v>
      </c>
      <c r="D21017" t="s">
        <v>87</v>
      </c>
      <c r="E21017">
        <v>2645573</v>
      </c>
    </row>
    <row r="21018" spans="1:6" hidden="1">
      <c r="A21018">
        <v>2021</v>
      </c>
      <c r="B21018" t="s">
        <v>102</v>
      </c>
      <c r="C21018" t="s">
        <v>81</v>
      </c>
      <c r="D21018" t="s">
        <v>88</v>
      </c>
      <c r="E21018">
        <v>2108032</v>
      </c>
    </row>
    <row r="21019" spans="1:6" hidden="1">
      <c r="A21019">
        <v>2021</v>
      </c>
      <c r="B21019" t="s">
        <v>102</v>
      </c>
      <c r="C21019" t="s">
        <v>81</v>
      </c>
      <c r="D21019" t="s">
        <v>77</v>
      </c>
      <c r="E21019">
        <v>949451</v>
      </c>
    </row>
    <row r="21020" spans="1:6" hidden="1">
      <c r="A21020">
        <v>2021</v>
      </c>
      <c r="B21020" t="s">
        <v>103</v>
      </c>
      <c r="C21020" t="s">
        <v>7</v>
      </c>
      <c r="D21020" t="s">
        <v>263</v>
      </c>
      <c r="E21020">
        <v>-431409</v>
      </c>
    </row>
    <row r="21021" spans="1:6" hidden="1">
      <c r="A21021">
        <v>2021</v>
      </c>
      <c r="B21021" t="s">
        <v>103</v>
      </c>
      <c r="C21021" t="s">
        <v>7</v>
      </c>
      <c r="D21021" t="s">
        <v>8</v>
      </c>
      <c r="E21021">
        <v>0</v>
      </c>
      <c r="F21021">
        <v>20</v>
      </c>
    </row>
    <row r="21022" spans="1:6" hidden="1">
      <c r="A21022">
        <v>2021</v>
      </c>
      <c r="B21022" t="s">
        <v>103</v>
      </c>
      <c r="C21022" t="s">
        <v>7</v>
      </c>
      <c r="D21022" t="s">
        <v>9</v>
      </c>
      <c r="E21022">
        <v>0</v>
      </c>
      <c r="F21022">
        <v>20</v>
      </c>
    </row>
    <row r="21023" spans="1:6" hidden="1">
      <c r="A21023">
        <v>2021</v>
      </c>
      <c r="B21023" t="s">
        <v>103</v>
      </c>
      <c r="C21023" t="s">
        <v>10</v>
      </c>
      <c r="D21023" t="s">
        <v>11</v>
      </c>
      <c r="E21023">
        <v>1119996</v>
      </c>
    </row>
    <row r="21024" spans="1:6" hidden="1">
      <c r="A21024">
        <v>2021</v>
      </c>
      <c r="B21024" t="s">
        <v>103</v>
      </c>
      <c r="C21024" t="s">
        <v>10</v>
      </c>
      <c r="D21024" t="s">
        <v>91</v>
      </c>
      <c r="E21024">
        <v>2658604</v>
      </c>
    </row>
    <row r="21025" spans="1:6" hidden="1">
      <c r="A21025">
        <v>2021</v>
      </c>
      <c r="B21025" t="s">
        <v>103</v>
      </c>
      <c r="C21025" t="s">
        <v>10</v>
      </c>
      <c r="D21025" t="s">
        <v>92</v>
      </c>
      <c r="E21025">
        <v>1682874</v>
      </c>
    </row>
    <row r="21026" spans="1:6" hidden="1">
      <c r="A21026">
        <v>2021</v>
      </c>
      <c r="B21026" t="s">
        <v>103</v>
      </c>
      <c r="C21026" t="s">
        <v>10</v>
      </c>
      <c r="D21026" t="s">
        <v>14</v>
      </c>
      <c r="E21026">
        <v>2690788</v>
      </c>
    </row>
    <row r="21027" spans="1:6" hidden="1">
      <c r="A21027">
        <v>2021</v>
      </c>
      <c r="B21027" t="s">
        <v>103</v>
      </c>
      <c r="C21027" t="s">
        <v>10</v>
      </c>
      <c r="D21027" t="s">
        <v>15</v>
      </c>
      <c r="E21027">
        <v>1204434</v>
      </c>
    </row>
    <row r="21028" spans="1:6" hidden="1">
      <c r="A21028">
        <v>2021</v>
      </c>
      <c r="B21028" t="s">
        <v>103</v>
      </c>
      <c r="C21028" t="s">
        <v>10</v>
      </c>
      <c r="D21028" t="s">
        <v>16</v>
      </c>
      <c r="E21028">
        <v>1486354</v>
      </c>
    </row>
    <row r="21029" spans="1:6" hidden="1">
      <c r="A21029">
        <v>2021</v>
      </c>
      <c r="B21029" t="s">
        <v>103</v>
      </c>
      <c r="C21029" t="s">
        <v>10</v>
      </c>
      <c r="D21029" t="s">
        <v>17</v>
      </c>
      <c r="E21029">
        <v>0</v>
      </c>
      <c r="F21029">
        <v>20</v>
      </c>
    </row>
    <row r="21030" spans="1:6" hidden="1">
      <c r="A21030">
        <v>2021</v>
      </c>
      <c r="B21030" t="s">
        <v>103</v>
      </c>
      <c r="C21030" t="s">
        <v>10</v>
      </c>
      <c r="D21030" t="s">
        <v>18</v>
      </c>
      <c r="E21030">
        <v>20179469</v>
      </c>
    </row>
    <row r="21031" spans="1:6" hidden="1">
      <c r="A21031">
        <v>2021</v>
      </c>
      <c r="B21031" t="s">
        <v>103</v>
      </c>
      <c r="C21031" t="s">
        <v>10</v>
      </c>
      <c r="D21031" t="s">
        <v>19</v>
      </c>
      <c r="E21031">
        <v>19462686</v>
      </c>
    </row>
    <row r="21032" spans="1:6" hidden="1">
      <c r="A21032">
        <v>2021</v>
      </c>
      <c r="B21032" t="s">
        <v>103</v>
      </c>
      <c r="C21032" t="s">
        <v>10</v>
      </c>
      <c r="D21032" t="s">
        <v>20</v>
      </c>
      <c r="E21032">
        <v>22970406</v>
      </c>
    </row>
    <row r="21033" spans="1:6" hidden="1">
      <c r="A21033">
        <v>2021</v>
      </c>
      <c r="B21033" t="s">
        <v>103</v>
      </c>
      <c r="C21033" t="s">
        <v>10</v>
      </c>
      <c r="D21033" t="s">
        <v>21</v>
      </c>
      <c r="E21033">
        <v>2094282</v>
      </c>
    </row>
    <row r="21034" spans="1:6" hidden="1">
      <c r="A21034">
        <v>2021</v>
      </c>
      <c r="B21034" t="s">
        <v>103</v>
      </c>
      <c r="C21034" t="s">
        <v>10</v>
      </c>
      <c r="D21034" t="s">
        <v>22</v>
      </c>
      <c r="E21034">
        <v>1060591</v>
      </c>
    </row>
    <row r="21035" spans="1:6" hidden="1">
      <c r="A21035">
        <v>2021</v>
      </c>
      <c r="B21035" t="s">
        <v>103</v>
      </c>
      <c r="C21035" t="s">
        <v>23</v>
      </c>
      <c r="D21035" t="s">
        <v>24</v>
      </c>
      <c r="E21035">
        <v>395811</v>
      </c>
    </row>
    <row r="21036" spans="1:6" hidden="1">
      <c r="A21036">
        <v>2021</v>
      </c>
      <c r="B21036" t="s">
        <v>103</v>
      </c>
      <c r="C21036" t="s">
        <v>23</v>
      </c>
      <c r="D21036" t="s">
        <v>25</v>
      </c>
      <c r="E21036">
        <v>345526</v>
      </c>
    </row>
    <row r="21037" spans="1:6" hidden="1">
      <c r="A21037">
        <v>2021</v>
      </c>
      <c r="B21037" t="s">
        <v>103</v>
      </c>
      <c r="C21037" t="s">
        <v>23</v>
      </c>
      <c r="D21037" t="s">
        <v>26</v>
      </c>
      <c r="E21037">
        <v>50285</v>
      </c>
    </row>
    <row r="21038" spans="1:6" hidden="1">
      <c r="A21038">
        <v>2021</v>
      </c>
      <c r="B21038" t="s">
        <v>103</v>
      </c>
      <c r="C21038" t="s">
        <v>23</v>
      </c>
      <c r="D21038" t="s">
        <v>27</v>
      </c>
      <c r="E21038">
        <v>31165</v>
      </c>
    </row>
    <row r="21039" spans="1:6" hidden="1">
      <c r="A21039">
        <v>2021</v>
      </c>
      <c r="B21039" t="s">
        <v>103</v>
      </c>
      <c r="C21039" t="s">
        <v>23</v>
      </c>
      <c r="D21039" t="s">
        <v>29</v>
      </c>
      <c r="E21039">
        <v>31165</v>
      </c>
    </row>
    <row r="21040" spans="1:6" hidden="1">
      <c r="A21040">
        <v>2021</v>
      </c>
      <c r="B21040" t="s">
        <v>103</v>
      </c>
      <c r="C21040" t="s">
        <v>23</v>
      </c>
      <c r="D21040" t="s">
        <v>33</v>
      </c>
      <c r="E21040">
        <v>227227</v>
      </c>
    </row>
    <row r="21041" spans="1:5" hidden="1">
      <c r="A21041">
        <v>2021</v>
      </c>
      <c r="B21041" t="s">
        <v>103</v>
      </c>
      <c r="C21041" t="s">
        <v>23</v>
      </c>
      <c r="D21041" t="s">
        <v>34</v>
      </c>
      <c r="E21041">
        <v>197684</v>
      </c>
    </row>
    <row r="21042" spans="1:5" hidden="1">
      <c r="A21042">
        <v>2021</v>
      </c>
      <c r="B21042" t="s">
        <v>103</v>
      </c>
      <c r="C21042" t="s">
        <v>23</v>
      </c>
      <c r="D21042" t="s">
        <v>35</v>
      </c>
      <c r="E21042">
        <v>422200</v>
      </c>
    </row>
    <row r="21043" spans="1:5" hidden="1">
      <c r="A21043">
        <v>2021</v>
      </c>
      <c r="B21043" t="s">
        <v>103</v>
      </c>
      <c r="C21043" t="s">
        <v>23</v>
      </c>
      <c r="D21043" t="s">
        <v>39</v>
      </c>
      <c r="E21043">
        <v>0</v>
      </c>
    </row>
    <row r="21044" spans="1:5" hidden="1">
      <c r="A21044">
        <v>2021</v>
      </c>
      <c r="B21044" t="s">
        <v>103</v>
      </c>
      <c r="C21044" t="s">
        <v>23</v>
      </c>
      <c r="D21044" t="s">
        <v>40</v>
      </c>
      <c r="E21044">
        <v>0</v>
      </c>
    </row>
    <row r="21045" spans="1:5" hidden="1">
      <c r="A21045">
        <v>2021</v>
      </c>
      <c r="B21045" t="s">
        <v>103</v>
      </c>
      <c r="C21045" t="s">
        <v>23</v>
      </c>
      <c r="D21045" t="s">
        <v>41</v>
      </c>
      <c r="E21045">
        <v>0</v>
      </c>
    </row>
    <row r="21046" spans="1:5" hidden="1">
      <c r="A21046">
        <v>2021</v>
      </c>
      <c r="B21046" t="s">
        <v>103</v>
      </c>
      <c r="C21046" t="s">
        <v>23</v>
      </c>
      <c r="D21046" t="s">
        <v>42</v>
      </c>
      <c r="E21046">
        <v>0</v>
      </c>
    </row>
    <row r="21047" spans="1:5" hidden="1">
      <c r="A21047">
        <v>2021</v>
      </c>
      <c r="B21047" t="s">
        <v>103</v>
      </c>
      <c r="C21047" t="s">
        <v>23</v>
      </c>
      <c r="D21047" t="s">
        <v>43</v>
      </c>
      <c r="E21047">
        <v>0</v>
      </c>
    </row>
    <row r="21048" spans="1:5" hidden="1">
      <c r="A21048">
        <v>2021</v>
      </c>
      <c r="B21048" t="s">
        <v>103</v>
      </c>
      <c r="C21048" t="s">
        <v>23</v>
      </c>
      <c r="D21048" t="s">
        <v>44</v>
      </c>
      <c r="E21048">
        <v>29543</v>
      </c>
    </row>
    <row r="21049" spans="1:5" hidden="1">
      <c r="A21049">
        <v>2021</v>
      </c>
      <c r="B21049" t="s">
        <v>103</v>
      </c>
      <c r="C21049" t="s">
        <v>23</v>
      </c>
      <c r="D21049" t="s">
        <v>45</v>
      </c>
      <c r="E21049">
        <v>2079117</v>
      </c>
    </row>
    <row r="21050" spans="1:5" hidden="1">
      <c r="A21050">
        <v>2021</v>
      </c>
      <c r="B21050" t="s">
        <v>103</v>
      </c>
      <c r="C21050" t="s">
        <v>23</v>
      </c>
      <c r="D21050" t="s">
        <v>46</v>
      </c>
      <c r="E21050">
        <v>2009632</v>
      </c>
    </row>
    <row r="21051" spans="1:5" hidden="1">
      <c r="A21051">
        <v>2021</v>
      </c>
      <c r="B21051" t="s">
        <v>103</v>
      </c>
      <c r="C21051" t="s">
        <v>23</v>
      </c>
      <c r="D21051" t="s">
        <v>47</v>
      </c>
      <c r="E21051">
        <v>69485</v>
      </c>
    </row>
    <row r="21052" spans="1:5" hidden="1">
      <c r="A21052">
        <v>2021</v>
      </c>
      <c r="B21052" t="s">
        <v>103</v>
      </c>
      <c r="C21052" t="s">
        <v>23</v>
      </c>
      <c r="D21052" t="s">
        <v>48</v>
      </c>
      <c r="E21052">
        <v>4446207</v>
      </c>
    </row>
    <row r="21053" spans="1:5" hidden="1">
      <c r="A21053">
        <v>2021</v>
      </c>
      <c r="B21053" t="s">
        <v>103</v>
      </c>
      <c r="C21053" t="s">
        <v>23</v>
      </c>
      <c r="D21053" t="s">
        <v>49</v>
      </c>
      <c r="E21053">
        <v>4050426</v>
      </c>
    </row>
    <row r="21054" spans="1:5" hidden="1">
      <c r="A21054">
        <v>2021</v>
      </c>
      <c r="B21054" t="s">
        <v>103</v>
      </c>
      <c r="C21054" t="s">
        <v>23</v>
      </c>
      <c r="D21054" t="s">
        <v>50</v>
      </c>
      <c r="E21054">
        <v>2632590</v>
      </c>
    </row>
    <row r="21055" spans="1:5" hidden="1">
      <c r="A21055">
        <v>2021</v>
      </c>
      <c r="B21055" t="s">
        <v>103</v>
      </c>
      <c r="C21055" t="s">
        <v>23</v>
      </c>
      <c r="D21055" t="s">
        <v>51</v>
      </c>
      <c r="E21055">
        <v>250890</v>
      </c>
    </row>
    <row r="21056" spans="1:5" hidden="1">
      <c r="A21056">
        <v>2021</v>
      </c>
      <c r="B21056" t="s">
        <v>103</v>
      </c>
      <c r="C21056" t="s">
        <v>23</v>
      </c>
      <c r="D21056" t="s">
        <v>52</v>
      </c>
      <c r="E21056">
        <v>1157171</v>
      </c>
    </row>
    <row r="21057" spans="1:5" hidden="1">
      <c r="A21057">
        <v>2021</v>
      </c>
      <c r="B21057" t="s">
        <v>103</v>
      </c>
      <c r="C21057" t="s">
        <v>23</v>
      </c>
      <c r="D21057" t="s">
        <v>53</v>
      </c>
      <c r="E21057">
        <v>45654</v>
      </c>
    </row>
    <row r="21058" spans="1:5" hidden="1">
      <c r="A21058">
        <v>2021</v>
      </c>
      <c r="B21058" t="s">
        <v>103</v>
      </c>
      <c r="C21058" t="s">
        <v>23</v>
      </c>
      <c r="D21058" t="s">
        <v>54</v>
      </c>
      <c r="E21058">
        <v>35879</v>
      </c>
    </row>
    <row r="21059" spans="1:5" hidden="1">
      <c r="A21059">
        <v>2021</v>
      </c>
      <c r="B21059" t="s">
        <v>103</v>
      </c>
      <c r="C21059" t="s">
        <v>23</v>
      </c>
      <c r="D21059" t="s">
        <v>55</v>
      </c>
      <c r="E21059">
        <v>877</v>
      </c>
    </row>
    <row r="21060" spans="1:5" hidden="1">
      <c r="A21060">
        <v>2021</v>
      </c>
      <c r="B21060" t="s">
        <v>103</v>
      </c>
      <c r="C21060" t="s">
        <v>23</v>
      </c>
      <c r="D21060" t="s">
        <v>56</v>
      </c>
      <c r="E21060">
        <v>394904</v>
      </c>
    </row>
    <row r="21061" spans="1:5" hidden="1">
      <c r="A21061">
        <v>2021</v>
      </c>
      <c r="B21061" t="s">
        <v>103</v>
      </c>
      <c r="C21061" t="s">
        <v>23</v>
      </c>
      <c r="D21061" t="s">
        <v>57</v>
      </c>
      <c r="E21061">
        <v>268425</v>
      </c>
    </row>
    <row r="21062" spans="1:5" hidden="1">
      <c r="A21062">
        <v>2021</v>
      </c>
      <c r="B21062" t="s">
        <v>103</v>
      </c>
      <c r="C21062" t="s">
        <v>23</v>
      </c>
      <c r="D21062" t="s">
        <v>58</v>
      </c>
      <c r="E21062">
        <v>126479</v>
      </c>
    </row>
    <row r="21063" spans="1:5" hidden="1">
      <c r="A21063">
        <v>2021</v>
      </c>
      <c r="B21063" t="s">
        <v>103</v>
      </c>
      <c r="C21063" t="s">
        <v>23</v>
      </c>
      <c r="D21063" t="s">
        <v>59</v>
      </c>
      <c r="E21063">
        <v>452838</v>
      </c>
    </row>
    <row r="21064" spans="1:5" hidden="1">
      <c r="A21064">
        <v>2021</v>
      </c>
      <c r="B21064" t="s">
        <v>103</v>
      </c>
      <c r="C21064" t="s">
        <v>23</v>
      </c>
      <c r="D21064" t="s">
        <v>60</v>
      </c>
      <c r="E21064">
        <v>81308</v>
      </c>
    </row>
    <row r="21065" spans="1:5" hidden="1">
      <c r="A21065">
        <v>2021</v>
      </c>
      <c r="B21065" t="s">
        <v>103</v>
      </c>
      <c r="C21065" t="s">
        <v>23</v>
      </c>
      <c r="D21065" t="s">
        <v>64</v>
      </c>
      <c r="E21065">
        <v>371530</v>
      </c>
    </row>
    <row r="21066" spans="1:5" hidden="1">
      <c r="A21066">
        <v>2021</v>
      </c>
      <c r="B21066" t="s">
        <v>103</v>
      </c>
      <c r="C21066" t="s">
        <v>23</v>
      </c>
      <c r="D21066" t="s">
        <v>66</v>
      </c>
      <c r="E21066">
        <v>0</v>
      </c>
    </row>
    <row r="21067" spans="1:5" hidden="1">
      <c r="A21067">
        <v>2021</v>
      </c>
      <c r="B21067" t="s">
        <v>103</v>
      </c>
      <c r="C21067" t="s">
        <v>23</v>
      </c>
      <c r="D21067" t="s">
        <v>67</v>
      </c>
      <c r="E21067">
        <v>0</v>
      </c>
    </row>
    <row r="21068" spans="1:5" hidden="1">
      <c r="A21068">
        <v>2021</v>
      </c>
      <c r="B21068" t="s">
        <v>103</v>
      </c>
      <c r="C21068" t="s">
        <v>23</v>
      </c>
      <c r="D21068" t="s">
        <v>68</v>
      </c>
      <c r="E21068">
        <v>0</v>
      </c>
    </row>
    <row r="21069" spans="1:5" hidden="1">
      <c r="A21069">
        <v>2021</v>
      </c>
      <c r="B21069" t="s">
        <v>103</v>
      </c>
      <c r="C21069" t="s">
        <v>23</v>
      </c>
      <c r="D21069" t="s">
        <v>70</v>
      </c>
      <c r="E21069">
        <v>0</v>
      </c>
    </row>
    <row r="21070" spans="1:5" hidden="1">
      <c r="A21070">
        <v>2021</v>
      </c>
      <c r="B21070" t="s">
        <v>103</v>
      </c>
      <c r="C21070" t="s">
        <v>23</v>
      </c>
      <c r="D21070" t="s">
        <v>71</v>
      </c>
      <c r="E21070">
        <v>234</v>
      </c>
    </row>
    <row r="21071" spans="1:5" hidden="1">
      <c r="A21071">
        <v>2021</v>
      </c>
      <c r="B21071" t="s">
        <v>103</v>
      </c>
      <c r="C21071" t="s">
        <v>23</v>
      </c>
      <c r="D21071" t="s">
        <v>72</v>
      </c>
      <c r="E21071">
        <v>2421647</v>
      </c>
    </row>
    <row r="21072" spans="1:5" hidden="1">
      <c r="A21072">
        <v>2021</v>
      </c>
      <c r="B21072" t="s">
        <v>103</v>
      </c>
      <c r="C21072" t="s">
        <v>23</v>
      </c>
      <c r="D21072" t="s">
        <v>73</v>
      </c>
      <c r="E21072">
        <v>17965642</v>
      </c>
    </row>
    <row r="21073" spans="1:5" hidden="1">
      <c r="A21073">
        <v>2021</v>
      </c>
      <c r="B21073" t="s">
        <v>103</v>
      </c>
      <c r="C21073" t="s">
        <v>23</v>
      </c>
      <c r="D21073" t="s">
        <v>74</v>
      </c>
      <c r="E21073">
        <v>17965642</v>
      </c>
    </row>
    <row r="21074" spans="1:5" hidden="1">
      <c r="A21074">
        <v>2021</v>
      </c>
      <c r="B21074" t="s">
        <v>103</v>
      </c>
      <c r="C21074" t="s">
        <v>23</v>
      </c>
      <c r="D21074" t="s">
        <v>76</v>
      </c>
      <c r="E21074">
        <v>1034901</v>
      </c>
    </row>
    <row r="21075" spans="1:5" hidden="1">
      <c r="A21075">
        <v>2021</v>
      </c>
      <c r="B21075" t="s">
        <v>103</v>
      </c>
      <c r="C21075" t="s">
        <v>23</v>
      </c>
      <c r="D21075" t="s">
        <v>77</v>
      </c>
      <c r="E21075">
        <v>975730</v>
      </c>
    </row>
    <row r="21076" spans="1:5" hidden="1">
      <c r="A21076">
        <v>2021</v>
      </c>
      <c r="B21076" t="s">
        <v>103</v>
      </c>
      <c r="C21076" t="s">
        <v>23</v>
      </c>
      <c r="D21076" t="s">
        <v>78</v>
      </c>
      <c r="E21076">
        <v>1012864</v>
      </c>
    </row>
    <row r="21077" spans="1:5" hidden="1">
      <c r="A21077">
        <v>2021</v>
      </c>
      <c r="B21077" t="s">
        <v>103</v>
      </c>
      <c r="C21077" t="s">
        <v>23</v>
      </c>
      <c r="D21077" t="s">
        <v>79</v>
      </c>
      <c r="E21077">
        <v>19845</v>
      </c>
    </row>
    <row r="21078" spans="1:5" hidden="1">
      <c r="A21078">
        <v>2021</v>
      </c>
      <c r="B21078" t="s">
        <v>103</v>
      </c>
      <c r="C21078" t="s">
        <v>23</v>
      </c>
      <c r="D21078" t="s">
        <v>80</v>
      </c>
      <c r="E21078">
        <v>2192</v>
      </c>
    </row>
    <row r="21079" spans="1:5" hidden="1">
      <c r="A21079">
        <v>2021</v>
      </c>
      <c r="B21079" t="s">
        <v>103</v>
      </c>
      <c r="C21079" t="s">
        <v>81</v>
      </c>
      <c r="D21079" t="s">
        <v>24</v>
      </c>
      <c r="E21079">
        <v>16263948</v>
      </c>
    </row>
    <row r="21080" spans="1:5" hidden="1">
      <c r="A21080">
        <v>2021</v>
      </c>
      <c r="B21080" t="s">
        <v>103</v>
      </c>
      <c r="C21080" t="s">
        <v>81</v>
      </c>
      <c r="D21080" t="s">
        <v>25</v>
      </c>
      <c r="E21080">
        <v>13380468</v>
      </c>
    </row>
    <row r="21081" spans="1:5" hidden="1">
      <c r="A21081">
        <v>2021</v>
      </c>
      <c r="B21081" t="s">
        <v>103</v>
      </c>
      <c r="C21081" t="s">
        <v>81</v>
      </c>
      <c r="D21081" t="s">
        <v>26</v>
      </c>
      <c r="E21081">
        <v>2883480</v>
      </c>
    </row>
    <row r="21082" spans="1:5" hidden="1">
      <c r="A21082">
        <v>2021</v>
      </c>
      <c r="B21082" t="s">
        <v>103</v>
      </c>
      <c r="C21082" t="s">
        <v>81</v>
      </c>
      <c r="D21082" t="s">
        <v>30</v>
      </c>
      <c r="E21082">
        <v>459160</v>
      </c>
    </row>
    <row r="21083" spans="1:5" hidden="1">
      <c r="A21083">
        <v>2021</v>
      </c>
      <c r="B21083" t="s">
        <v>103</v>
      </c>
      <c r="C21083" t="s">
        <v>81</v>
      </c>
      <c r="D21083" t="s">
        <v>32</v>
      </c>
      <c r="E21083">
        <v>459160</v>
      </c>
    </row>
    <row r="21084" spans="1:5" hidden="1">
      <c r="A21084">
        <v>2021</v>
      </c>
      <c r="B21084" t="s">
        <v>103</v>
      </c>
      <c r="C21084" t="s">
        <v>81</v>
      </c>
      <c r="D21084" t="s">
        <v>33</v>
      </c>
      <c r="E21084">
        <v>1451960</v>
      </c>
    </row>
    <row r="21085" spans="1:5" hidden="1">
      <c r="A21085">
        <v>2021</v>
      </c>
      <c r="B21085" t="s">
        <v>103</v>
      </c>
      <c r="C21085" t="s">
        <v>81</v>
      </c>
      <c r="D21085" t="s">
        <v>34</v>
      </c>
      <c r="E21085">
        <v>107985</v>
      </c>
    </row>
    <row r="21086" spans="1:5" hidden="1">
      <c r="A21086">
        <v>2021</v>
      </c>
      <c r="B21086" t="s">
        <v>103</v>
      </c>
      <c r="C21086" t="s">
        <v>81</v>
      </c>
      <c r="D21086" t="s">
        <v>35</v>
      </c>
      <c r="E21086">
        <v>11538</v>
      </c>
    </row>
    <row r="21087" spans="1:5" hidden="1">
      <c r="A21087">
        <v>2021</v>
      </c>
      <c r="B21087" t="s">
        <v>103</v>
      </c>
      <c r="C21087" t="s">
        <v>81</v>
      </c>
      <c r="D21087" t="s">
        <v>36</v>
      </c>
      <c r="E21087">
        <v>1220301</v>
      </c>
    </row>
    <row r="21088" spans="1:5" hidden="1">
      <c r="A21088">
        <v>2021</v>
      </c>
      <c r="B21088" t="s">
        <v>103</v>
      </c>
      <c r="C21088" t="s">
        <v>81</v>
      </c>
      <c r="D21088" t="s">
        <v>37</v>
      </c>
      <c r="E21088">
        <v>363306</v>
      </c>
    </row>
    <row r="21089" spans="1:5" hidden="1">
      <c r="A21089">
        <v>2021</v>
      </c>
      <c r="B21089" t="s">
        <v>103</v>
      </c>
      <c r="C21089" t="s">
        <v>81</v>
      </c>
      <c r="D21089" t="s">
        <v>38</v>
      </c>
      <c r="E21089">
        <v>856995</v>
      </c>
    </row>
    <row r="21090" spans="1:5" hidden="1">
      <c r="A21090">
        <v>2021</v>
      </c>
      <c r="B21090" t="s">
        <v>103</v>
      </c>
      <c r="C21090" t="s">
        <v>81</v>
      </c>
      <c r="D21090" t="s">
        <v>39</v>
      </c>
      <c r="E21090">
        <v>0</v>
      </c>
    </row>
    <row r="21091" spans="1:5" hidden="1">
      <c r="A21091">
        <v>2021</v>
      </c>
      <c r="B21091" t="s">
        <v>103</v>
      </c>
      <c r="C21091" t="s">
        <v>81</v>
      </c>
      <c r="D21091" t="s">
        <v>40</v>
      </c>
      <c r="E21091">
        <v>49828</v>
      </c>
    </row>
    <row r="21092" spans="1:5" hidden="1">
      <c r="A21092">
        <v>2021</v>
      </c>
      <c r="B21092" t="s">
        <v>103</v>
      </c>
      <c r="C21092" t="s">
        <v>81</v>
      </c>
      <c r="D21092" t="s">
        <v>41</v>
      </c>
      <c r="E21092">
        <v>2541</v>
      </c>
    </row>
    <row r="21093" spans="1:5" hidden="1">
      <c r="A21093">
        <v>2021</v>
      </c>
      <c r="B21093" t="s">
        <v>103</v>
      </c>
      <c r="C21093" t="s">
        <v>81</v>
      </c>
      <c r="D21093" t="s">
        <v>42</v>
      </c>
      <c r="E21093">
        <v>45654</v>
      </c>
    </row>
    <row r="21094" spans="1:5" hidden="1">
      <c r="A21094">
        <v>2021</v>
      </c>
      <c r="B21094" t="s">
        <v>103</v>
      </c>
      <c r="C21094" t="s">
        <v>81</v>
      </c>
      <c r="D21094" t="s">
        <v>43</v>
      </c>
      <c r="E21094">
        <v>1633</v>
      </c>
    </row>
    <row r="21095" spans="1:5" hidden="1">
      <c r="A21095">
        <v>2021</v>
      </c>
      <c r="B21095" t="s">
        <v>103</v>
      </c>
      <c r="C21095" t="s">
        <v>81</v>
      </c>
      <c r="D21095" t="s">
        <v>44</v>
      </c>
      <c r="E21095">
        <v>73846</v>
      </c>
    </row>
    <row r="21096" spans="1:5" hidden="1">
      <c r="A21096">
        <v>2021</v>
      </c>
      <c r="B21096" t="s">
        <v>103</v>
      </c>
      <c r="C21096" t="s">
        <v>81</v>
      </c>
      <c r="D21096" t="s">
        <v>48</v>
      </c>
      <c r="E21096">
        <v>8180391</v>
      </c>
    </row>
    <row r="21097" spans="1:5" hidden="1">
      <c r="A21097">
        <v>2021</v>
      </c>
      <c r="B21097" t="s">
        <v>103</v>
      </c>
      <c r="C21097" t="s">
        <v>81</v>
      </c>
      <c r="D21097" t="s">
        <v>49</v>
      </c>
      <c r="E21097">
        <v>877</v>
      </c>
    </row>
    <row r="21098" spans="1:5" hidden="1">
      <c r="A21098">
        <v>2021</v>
      </c>
      <c r="B21098" t="s">
        <v>103</v>
      </c>
      <c r="C21098" t="s">
        <v>81</v>
      </c>
      <c r="D21098" t="s">
        <v>50</v>
      </c>
      <c r="E21098">
        <v>0</v>
      </c>
    </row>
    <row r="21099" spans="1:5" hidden="1">
      <c r="A21099">
        <v>2021</v>
      </c>
      <c r="B21099" t="s">
        <v>103</v>
      </c>
      <c r="C21099" t="s">
        <v>81</v>
      </c>
      <c r="D21099" t="s">
        <v>51</v>
      </c>
      <c r="E21099">
        <v>877</v>
      </c>
    </row>
    <row r="21100" spans="1:5" hidden="1">
      <c r="A21100">
        <v>2021</v>
      </c>
      <c r="B21100" t="s">
        <v>103</v>
      </c>
      <c r="C21100" t="s">
        <v>81</v>
      </c>
      <c r="D21100" t="s">
        <v>52</v>
      </c>
      <c r="E21100">
        <v>0</v>
      </c>
    </row>
    <row r="21101" spans="1:5" hidden="1">
      <c r="A21101">
        <v>2021</v>
      </c>
      <c r="B21101" t="s">
        <v>103</v>
      </c>
      <c r="C21101" t="s">
        <v>81</v>
      </c>
      <c r="D21101" t="s">
        <v>53</v>
      </c>
      <c r="E21101">
        <v>0</v>
      </c>
    </row>
    <row r="21102" spans="1:5" hidden="1">
      <c r="A21102">
        <v>2021</v>
      </c>
      <c r="B21102" t="s">
        <v>103</v>
      </c>
      <c r="C21102" t="s">
        <v>81</v>
      </c>
      <c r="D21102" t="s">
        <v>54</v>
      </c>
      <c r="E21102">
        <v>0</v>
      </c>
    </row>
    <row r="21103" spans="1:5" hidden="1">
      <c r="A21103">
        <v>2021</v>
      </c>
      <c r="B21103" t="s">
        <v>103</v>
      </c>
      <c r="C21103" t="s">
        <v>81</v>
      </c>
      <c r="D21103" t="s">
        <v>55</v>
      </c>
      <c r="E21103">
        <v>4276890</v>
      </c>
    </row>
    <row r="21104" spans="1:5" hidden="1">
      <c r="A21104">
        <v>2021</v>
      </c>
      <c r="B21104" t="s">
        <v>103</v>
      </c>
      <c r="C21104" t="s">
        <v>81</v>
      </c>
      <c r="D21104" t="s">
        <v>56</v>
      </c>
      <c r="E21104">
        <v>3902624</v>
      </c>
    </row>
    <row r="21105" spans="1:6" hidden="1">
      <c r="A21105">
        <v>2021</v>
      </c>
      <c r="B21105" t="s">
        <v>103</v>
      </c>
      <c r="C21105" t="s">
        <v>81</v>
      </c>
      <c r="D21105" t="s">
        <v>57</v>
      </c>
      <c r="E21105">
        <v>2945930</v>
      </c>
    </row>
    <row r="21106" spans="1:6" hidden="1">
      <c r="A21106">
        <v>2021</v>
      </c>
      <c r="B21106" t="s">
        <v>103</v>
      </c>
      <c r="C21106" t="s">
        <v>81</v>
      </c>
      <c r="D21106" t="s">
        <v>58</v>
      </c>
      <c r="E21106">
        <v>956694</v>
      </c>
    </row>
    <row r="21107" spans="1:6" hidden="1">
      <c r="A21107">
        <v>2021</v>
      </c>
      <c r="B21107" t="s">
        <v>103</v>
      </c>
      <c r="C21107" t="s">
        <v>81</v>
      </c>
      <c r="D21107" t="s">
        <v>59</v>
      </c>
      <c r="E21107">
        <v>1588707</v>
      </c>
    </row>
    <row r="21108" spans="1:6" hidden="1">
      <c r="A21108">
        <v>2021</v>
      </c>
      <c r="B21108" t="s">
        <v>103</v>
      </c>
      <c r="C21108" t="s">
        <v>81</v>
      </c>
      <c r="D21108" t="s">
        <v>61</v>
      </c>
      <c r="E21108">
        <v>92318</v>
      </c>
    </row>
    <row r="21109" spans="1:6" hidden="1">
      <c r="A21109">
        <v>2021</v>
      </c>
      <c r="B21109" t="s">
        <v>103</v>
      </c>
      <c r="C21109" t="s">
        <v>81</v>
      </c>
      <c r="D21109" t="s">
        <v>64</v>
      </c>
      <c r="E21109">
        <v>1496390</v>
      </c>
    </row>
    <row r="21110" spans="1:6" hidden="1">
      <c r="A21110">
        <v>2021</v>
      </c>
      <c r="B21110" t="s">
        <v>103</v>
      </c>
      <c r="C21110" t="s">
        <v>81</v>
      </c>
      <c r="D21110" t="s">
        <v>66</v>
      </c>
      <c r="E21110">
        <v>597238</v>
      </c>
    </row>
    <row r="21111" spans="1:6" hidden="1">
      <c r="A21111">
        <v>2021</v>
      </c>
      <c r="B21111" t="s">
        <v>103</v>
      </c>
      <c r="C21111" t="s">
        <v>81</v>
      </c>
      <c r="D21111" t="s">
        <v>67</v>
      </c>
      <c r="E21111">
        <v>1444</v>
      </c>
    </row>
    <row r="21112" spans="1:6" hidden="1">
      <c r="A21112">
        <v>2021</v>
      </c>
      <c r="B21112" t="s">
        <v>103</v>
      </c>
      <c r="C21112" t="s">
        <v>81</v>
      </c>
      <c r="D21112" t="s">
        <v>69</v>
      </c>
      <c r="E21112">
        <v>0</v>
      </c>
    </row>
    <row r="21113" spans="1:6" hidden="1">
      <c r="A21113">
        <v>2021</v>
      </c>
      <c r="B21113" t="s">
        <v>103</v>
      </c>
      <c r="C21113" t="s">
        <v>81</v>
      </c>
      <c r="D21113" t="s">
        <v>70</v>
      </c>
      <c r="E21113">
        <v>1444</v>
      </c>
    </row>
    <row r="21114" spans="1:6" hidden="1">
      <c r="A21114">
        <v>2021</v>
      </c>
      <c r="B21114" t="s">
        <v>103</v>
      </c>
      <c r="C21114" t="s">
        <v>81</v>
      </c>
      <c r="D21114" t="s">
        <v>86</v>
      </c>
      <c r="E21114">
        <v>5080252</v>
      </c>
    </row>
    <row r="21115" spans="1:6" hidden="1">
      <c r="A21115">
        <v>2021</v>
      </c>
      <c r="B21115" t="s">
        <v>103</v>
      </c>
      <c r="C21115" t="s">
        <v>81</v>
      </c>
      <c r="D21115" t="s">
        <v>87</v>
      </c>
      <c r="E21115">
        <v>2701188</v>
      </c>
    </row>
    <row r="21116" spans="1:6" hidden="1">
      <c r="A21116">
        <v>2021</v>
      </c>
      <c r="B21116" t="s">
        <v>103</v>
      </c>
      <c r="C21116" t="s">
        <v>81</v>
      </c>
      <c r="D21116" t="s">
        <v>88</v>
      </c>
      <c r="E21116">
        <v>2110638</v>
      </c>
    </row>
    <row r="21117" spans="1:6" hidden="1">
      <c r="A21117">
        <v>2021</v>
      </c>
      <c r="B21117" t="s">
        <v>103</v>
      </c>
      <c r="C21117" t="s">
        <v>81</v>
      </c>
      <c r="D21117" t="s">
        <v>89</v>
      </c>
      <c r="E21117">
        <v>268425</v>
      </c>
    </row>
    <row r="21118" spans="1:6" hidden="1">
      <c r="A21118">
        <v>2021</v>
      </c>
      <c r="B21118" t="s">
        <v>103</v>
      </c>
      <c r="C21118" t="s">
        <v>81</v>
      </c>
      <c r="D21118" t="s">
        <v>77</v>
      </c>
      <c r="E21118">
        <v>975730</v>
      </c>
    </row>
    <row r="21119" spans="1:6" hidden="1">
      <c r="A21119">
        <v>2021</v>
      </c>
      <c r="B21119" t="s">
        <v>104</v>
      </c>
      <c r="C21119" t="s">
        <v>7</v>
      </c>
      <c r="D21119" t="s">
        <v>263</v>
      </c>
      <c r="E21119">
        <v>1436</v>
      </c>
    </row>
    <row r="21120" spans="1:6" hidden="1">
      <c r="A21120">
        <v>2021</v>
      </c>
      <c r="B21120" t="s">
        <v>104</v>
      </c>
      <c r="C21120" t="s">
        <v>7</v>
      </c>
      <c r="D21120" t="s">
        <v>8</v>
      </c>
      <c r="E21120">
        <v>0</v>
      </c>
      <c r="F21120">
        <v>20</v>
      </c>
    </row>
    <row r="21121" spans="1:6" hidden="1">
      <c r="A21121">
        <v>2021</v>
      </c>
      <c r="B21121" t="s">
        <v>104</v>
      </c>
      <c r="C21121" t="s">
        <v>7</v>
      </c>
      <c r="D21121" t="s">
        <v>9</v>
      </c>
      <c r="E21121">
        <v>0</v>
      </c>
      <c r="F21121">
        <v>20</v>
      </c>
    </row>
    <row r="21122" spans="1:6" hidden="1">
      <c r="A21122">
        <v>2021</v>
      </c>
      <c r="B21122" t="s">
        <v>104</v>
      </c>
      <c r="C21122" t="s">
        <v>10</v>
      </c>
      <c r="D21122" t="s">
        <v>11</v>
      </c>
      <c r="E21122">
        <v>16602</v>
      </c>
    </row>
    <row r="21123" spans="1:6" hidden="1">
      <c r="A21123">
        <v>2021</v>
      </c>
      <c r="B21123" t="s">
        <v>104</v>
      </c>
      <c r="C21123" t="s">
        <v>10</v>
      </c>
      <c r="D21123" t="s">
        <v>91</v>
      </c>
      <c r="E21123">
        <v>153698</v>
      </c>
    </row>
    <row r="21124" spans="1:6" hidden="1">
      <c r="A21124">
        <v>2021</v>
      </c>
      <c r="B21124" t="s">
        <v>104</v>
      </c>
      <c r="C21124" t="s">
        <v>10</v>
      </c>
      <c r="D21124" t="s">
        <v>92</v>
      </c>
      <c r="E21124">
        <v>127419</v>
      </c>
    </row>
    <row r="21125" spans="1:6" hidden="1">
      <c r="A21125">
        <v>2021</v>
      </c>
      <c r="B21125" t="s">
        <v>104</v>
      </c>
      <c r="C21125" t="s">
        <v>10</v>
      </c>
      <c r="D21125" t="s">
        <v>14</v>
      </c>
      <c r="E21125">
        <v>26279</v>
      </c>
    </row>
    <row r="21126" spans="1:6" hidden="1">
      <c r="A21126">
        <v>2021</v>
      </c>
      <c r="B21126" t="s">
        <v>104</v>
      </c>
      <c r="C21126" t="s">
        <v>10</v>
      </c>
      <c r="D21126" t="s">
        <v>17</v>
      </c>
      <c r="E21126">
        <v>0</v>
      </c>
      <c r="F21126">
        <v>20</v>
      </c>
    </row>
    <row r="21127" spans="1:6" hidden="1">
      <c r="A21127">
        <v>2021</v>
      </c>
      <c r="B21127" t="s">
        <v>104</v>
      </c>
      <c r="C21127" t="s">
        <v>10</v>
      </c>
      <c r="D21127" t="s">
        <v>18</v>
      </c>
      <c r="E21127">
        <v>25119</v>
      </c>
    </row>
    <row r="21128" spans="1:6" hidden="1">
      <c r="A21128">
        <v>2021</v>
      </c>
      <c r="B21128" t="s">
        <v>104</v>
      </c>
      <c r="C21128" t="s">
        <v>10</v>
      </c>
      <c r="D21128" t="s">
        <v>19</v>
      </c>
      <c r="E21128">
        <v>436341</v>
      </c>
    </row>
    <row r="21129" spans="1:6" hidden="1">
      <c r="A21129">
        <v>2021</v>
      </c>
      <c r="B21129" t="s">
        <v>104</v>
      </c>
      <c r="C21129" t="s">
        <v>10</v>
      </c>
      <c r="D21129" t="s">
        <v>20</v>
      </c>
      <c r="E21129">
        <v>41437</v>
      </c>
    </row>
    <row r="21130" spans="1:6" hidden="1">
      <c r="A21130">
        <v>2021</v>
      </c>
      <c r="B21130" t="s">
        <v>104</v>
      </c>
      <c r="C21130" t="s">
        <v>10</v>
      </c>
      <c r="D21130" t="s">
        <v>21</v>
      </c>
      <c r="E21130">
        <v>41437</v>
      </c>
    </row>
    <row r="21131" spans="1:6" hidden="1">
      <c r="A21131">
        <v>2021</v>
      </c>
      <c r="B21131" t="s">
        <v>104</v>
      </c>
      <c r="C21131" t="s">
        <v>10</v>
      </c>
      <c r="D21131" t="s">
        <v>22</v>
      </c>
      <c r="E21131">
        <v>21436</v>
      </c>
    </row>
    <row r="21132" spans="1:6" hidden="1">
      <c r="A21132">
        <v>2021</v>
      </c>
      <c r="B21132" t="s">
        <v>104</v>
      </c>
      <c r="C21132" t="s">
        <v>23</v>
      </c>
      <c r="D21132" t="s">
        <v>24</v>
      </c>
      <c r="E21132">
        <v>127640</v>
      </c>
    </row>
    <row r="21133" spans="1:6" hidden="1">
      <c r="A21133">
        <v>2021</v>
      </c>
      <c r="B21133" t="s">
        <v>104</v>
      </c>
      <c r="C21133" t="s">
        <v>23</v>
      </c>
      <c r="D21133" t="s">
        <v>25</v>
      </c>
      <c r="E21133">
        <v>104798</v>
      </c>
    </row>
    <row r="21134" spans="1:6" hidden="1">
      <c r="A21134">
        <v>2021</v>
      </c>
      <c r="B21134" t="s">
        <v>104</v>
      </c>
      <c r="C21134" t="s">
        <v>23</v>
      </c>
      <c r="D21134" t="s">
        <v>26</v>
      </c>
      <c r="E21134">
        <v>22841</v>
      </c>
    </row>
    <row r="21135" spans="1:6" hidden="1">
      <c r="A21135">
        <v>2021</v>
      </c>
      <c r="B21135" t="s">
        <v>104</v>
      </c>
      <c r="C21135" t="s">
        <v>23</v>
      </c>
      <c r="D21135" t="s">
        <v>27</v>
      </c>
      <c r="E21135">
        <v>1368</v>
      </c>
    </row>
    <row r="21136" spans="1:6" hidden="1">
      <c r="A21136">
        <v>2021</v>
      </c>
      <c r="B21136" t="s">
        <v>104</v>
      </c>
      <c r="C21136" t="s">
        <v>23</v>
      </c>
      <c r="D21136" t="s">
        <v>29</v>
      </c>
      <c r="E21136">
        <v>1368</v>
      </c>
    </row>
    <row r="21137" spans="1:5" hidden="1">
      <c r="A21137">
        <v>2021</v>
      </c>
      <c r="B21137" t="s">
        <v>104</v>
      </c>
      <c r="C21137" t="s">
        <v>23</v>
      </c>
      <c r="D21137" t="s">
        <v>33</v>
      </c>
      <c r="E21137">
        <v>3587</v>
      </c>
    </row>
    <row r="21138" spans="1:5" hidden="1">
      <c r="A21138">
        <v>2021</v>
      </c>
      <c r="B21138" t="s">
        <v>104</v>
      </c>
      <c r="C21138" t="s">
        <v>23</v>
      </c>
      <c r="D21138" t="s">
        <v>34</v>
      </c>
      <c r="E21138">
        <v>2299</v>
      </c>
    </row>
    <row r="21139" spans="1:5" hidden="1">
      <c r="A21139">
        <v>2021</v>
      </c>
      <c r="B21139" t="s">
        <v>104</v>
      </c>
      <c r="C21139" t="s">
        <v>23</v>
      </c>
      <c r="D21139" t="s">
        <v>35</v>
      </c>
      <c r="E21139">
        <v>3530</v>
      </c>
    </row>
    <row r="21140" spans="1:5" hidden="1">
      <c r="A21140">
        <v>2021</v>
      </c>
      <c r="B21140" t="s">
        <v>104</v>
      </c>
      <c r="C21140" t="s">
        <v>23</v>
      </c>
      <c r="D21140" t="s">
        <v>39</v>
      </c>
      <c r="E21140">
        <v>0</v>
      </c>
    </row>
    <row r="21141" spans="1:5" hidden="1">
      <c r="A21141">
        <v>2021</v>
      </c>
      <c r="B21141" t="s">
        <v>104</v>
      </c>
      <c r="C21141" t="s">
        <v>23</v>
      </c>
      <c r="D21141" t="s">
        <v>40</v>
      </c>
      <c r="E21141">
        <v>0</v>
      </c>
    </row>
    <row r="21142" spans="1:5" hidden="1">
      <c r="A21142">
        <v>2021</v>
      </c>
      <c r="B21142" t="s">
        <v>104</v>
      </c>
      <c r="C21142" t="s">
        <v>23</v>
      </c>
      <c r="D21142" t="s">
        <v>41</v>
      </c>
      <c r="E21142">
        <v>0</v>
      </c>
    </row>
    <row r="21143" spans="1:5" hidden="1">
      <c r="A21143">
        <v>2021</v>
      </c>
      <c r="B21143" t="s">
        <v>104</v>
      </c>
      <c r="C21143" t="s">
        <v>23</v>
      </c>
      <c r="D21143" t="s">
        <v>42</v>
      </c>
      <c r="E21143">
        <v>0</v>
      </c>
    </row>
    <row r="21144" spans="1:5" hidden="1">
      <c r="A21144">
        <v>2021</v>
      </c>
      <c r="B21144" t="s">
        <v>104</v>
      </c>
      <c r="C21144" t="s">
        <v>23</v>
      </c>
      <c r="D21144" t="s">
        <v>43</v>
      </c>
      <c r="E21144">
        <v>0</v>
      </c>
    </row>
    <row r="21145" spans="1:5" hidden="1">
      <c r="A21145">
        <v>2021</v>
      </c>
      <c r="B21145" t="s">
        <v>104</v>
      </c>
      <c r="C21145" t="s">
        <v>23</v>
      </c>
      <c r="D21145" t="s">
        <v>44</v>
      </c>
      <c r="E21145">
        <v>1288</v>
      </c>
    </row>
    <row r="21146" spans="1:5" hidden="1">
      <c r="A21146">
        <v>2021</v>
      </c>
      <c r="B21146" t="s">
        <v>104</v>
      </c>
      <c r="C21146" t="s">
        <v>23</v>
      </c>
      <c r="D21146" t="s">
        <v>45</v>
      </c>
      <c r="E21146">
        <v>0</v>
      </c>
    </row>
    <row r="21147" spans="1:5" hidden="1">
      <c r="A21147">
        <v>2021</v>
      </c>
      <c r="B21147" t="s">
        <v>104</v>
      </c>
      <c r="C21147" t="s">
        <v>23</v>
      </c>
      <c r="D21147" t="s">
        <v>46</v>
      </c>
      <c r="E21147">
        <v>0</v>
      </c>
    </row>
    <row r="21148" spans="1:5" hidden="1">
      <c r="A21148">
        <v>2021</v>
      </c>
      <c r="B21148" t="s">
        <v>104</v>
      </c>
      <c r="C21148" t="s">
        <v>23</v>
      </c>
      <c r="D21148" t="s">
        <v>47</v>
      </c>
      <c r="E21148">
        <v>0</v>
      </c>
    </row>
    <row r="21149" spans="1:5" hidden="1">
      <c r="A21149">
        <v>2021</v>
      </c>
      <c r="B21149" t="s">
        <v>104</v>
      </c>
      <c r="C21149" t="s">
        <v>23</v>
      </c>
      <c r="D21149" t="s">
        <v>48</v>
      </c>
      <c r="E21149">
        <v>395385</v>
      </c>
    </row>
    <row r="21150" spans="1:5" hidden="1">
      <c r="A21150">
        <v>2021</v>
      </c>
      <c r="B21150" t="s">
        <v>104</v>
      </c>
      <c r="C21150" t="s">
        <v>23</v>
      </c>
      <c r="D21150" t="s">
        <v>55</v>
      </c>
      <c r="E21150">
        <v>481</v>
      </c>
    </row>
    <row r="21151" spans="1:5" hidden="1">
      <c r="A21151">
        <v>2021</v>
      </c>
      <c r="B21151" t="s">
        <v>104</v>
      </c>
      <c r="C21151" t="s">
        <v>23</v>
      </c>
      <c r="D21151" t="s">
        <v>56</v>
      </c>
      <c r="E21151">
        <v>394904</v>
      </c>
    </row>
    <row r="21152" spans="1:5" hidden="1">
      <c r="A21152">
        <v>2021</v>
      </c>
      <c r="B21152" t="s">
        <v>104</v>
      </c>
      <c r="C21152" t="s">
        <v>23</v>
      </c>
      <c r="D21152" t="s">
        <v>57</v>
      </c>
      <c r="E21152">
        <v>268425</v>
      </c>
    </row>
    <row r="21153" spans="1:5" hidden="1">
      <c r="A21153">
        <v>2021</v>
      </c>
      <c r="B21153" t="s">
        <v>104</v>
      </c>
      <c r="C21153" t="s">
        <v>23</v>
      </c>
      <c r="D21153" t="s">
        <v>58</v>
      </c>
      <c r="E21153">
        <v>126479</v>
      </c>
    </row>
    <row r="21154" spans="1:5" hidden="1">
      <c r="A21154">
        <v>2021</v>
      </c>
      <c r="B21154" t="s">
        <v>104</v>
      </c>
      <c r="C21154" t="s">
        <v>23</v>
      </c>
      <c r="D21154" t="s">
        <v>59</v>
      </c>
      <c r="E21154">
        <v>307</v>
      </c>
    </row>
    <row r="21155" spans="1:5" hidden="1">
      <c r="A21155">
        <v>2021</v>
      </c>
      <c r="B21155" t="s">
        <v>104</v>
      </c>
      <c r="C21155" t="s">
        <v>23</v>
      </c>
      <c r="D21155" t="s">
        <v>60</v>
      </c>
      <c r="E21155">
        <v>0</v>
      </c>
    </row>
    <row r="21156" spans="1:5" hidden="1">
      <c r="A21156">
        <v>2021</v>
      </c>
      <c r="B21156" t="s">
        <v>104</v>
      </c>
      <c r="C21156" t="s">
        <v>23</v>
      </c>
      <c r="D21156" t="s">
        <v>64</v>
      </c>
      <c r="E21156">
        <v>307</v>
      </c>
    </row>
    <row r="21157" spans="1:5" hidden="1">
      <c r="A21157">
        <v>2021</v>
      </c>
      <c r="B21157" t="s">
        <v>104</v>
      </c>
      <c r="C21157" t="s">
        <v>23</v>
      </c>
      <c r="D21157" t="s">
        <v>66</v>
      </c>
      <c r="E21157">
        <v>0</v>
      </c>
    </row>
    <row r="21158" spans="1:5" hidden="1">
      <c r="A21158">
        <v>2021</v>
      </c>
      <c r="B21158" t="s">
        <v>104</v>
      </c>
      <c r="C21158" t="s">
        <v>23</v>
      </c>
      <c r="D21158" t="s">
        <v>67</v>
      </c>
      <c r="E21158">
        <v>0</v>
      </c>
    </row>
    <row r="21159" spans="1:5" hidden="1">
      <c r="A21159">
        <v>2021</v>
      </c>
      <c r="B21159" t="s">
        <v>104</v>
      </c>
      <c r="C21159" t="s">
        <v>23</v>
      </c>
      <c r="D21159" t="s">
        <v>68</v>
      </c>
      <c r="E21159">
        <v>0</v>
      </c>
    </row>
    <row r="21160" spans="1:5" hidden="1">
      <c r="A21160">
        <v>2021</v>
      </c>
      <c r="B21160" t="s">
        <v>104</v>
      </c>
      <c r="C21160" t="s">
        <v>23</v>
      </c>
      <c r="D21160" t="s">
        <v>70</v>
      </c>
      <c r="E21160">
        <v>0</v>
      </c>
    </row>
    <row r="21161" spans="1:5" hidden="1">
      <c r="A21161">
        <v>2021</v>
      </c>
      <c r="B21161" t="s">
        <v>104</v>
      </c>
      <c r="C21161" t="s">
        <v>23</v>
      </c>
      <c r="D21161" t="s">
        <v>71</v>
      </c>
      <c r="E21161">
        <v>234</v>
      </c>
    </row>
    <row r="21162" spans="1:5" hidden="1">
      <c r="A21162">
        <v>2021</v>
      </c>
      <c r="B21162" t="s">
        <v>104</v>
      </c>
      <c r="C21162" t="s">
        <v>23</v>
      </c>
      <c r="D21162" t="s">
        <v>72</v>
      </c>
      <c r="E21162">
        <v>172949</v>
      </c>
    </row>
    <row r="21163" spans="1:5" hidden="1">
      <c r="A21163">
        <v>2021</v>
      </c>
      <c r="B21163" t="s">
        <v>104</v>
      </c>
      <c r="C21163" t="s">
        <v>23</v>
      </c>
      <c r="D21163" t="s">
        <v>73</v>
      </c>
      <c r="E21163">
        <v>394904</v>
      </c>
    </row>
    <row r="21164" spans="1:5" hidden="1">
      <c r="A21164">
        <v>2021</v>
      </c>
      <c r="B21164" t="s">
        <v>104</v>
      </c>
      <c r="C21164" t="s">
        <v>23</v>
      </c>
      <c r="D21164" t="s">
        <v>74</v>
      </c>
      <c r="E21164">
        <v>394904</v>
      </c>
    </row>
    <row r="21165" spans="1:5" hidden="1">
      <c r="A21165">
        <v>2021</v>
      </c>
      <c r="B21165" t="s">
        <v>104</v>
      </c>
      <c r="C21165" t="s">
        <v>23</v>
      </c>
      <c r="D21165" t="s">
        <v>76</v>
      </c>
      <c r="E21165">
        <v>21211</v>
      </c>
    </row>
    <row r="21166" spans="1:5" hidden="1">
      <c r="A21166">
        <v>2021</v>
      </c>
      <c r="B21166" t="s">
        <v>104</v>
      </c>
      <c r="C21166" t="s">
        <v>23</v>
      </c>
      <c r="D21166" t="s">
        <v>77</v>
      </c>
      <c r="E21166">
        <v>26279</v>
      </c>
    </row>
    <row r="21167" spans="1:5" hidden="1">
      <c r="A21167">
        <v>2021</v>
      </c>
      <c r="B21167" t="s">
        <v>104</v>
      </c>
      <c r="C21167" t="s">
        <v>23</v>
      </c>
      <c r="D21167" t="s">
        <v>78</v>
      </c>
      <c r="E21167">
        <v>21732</v>
      </c>
    </row>
    <row r="21168" spans="1:5" hidden="1">
      <c r="A21168">
        <v>2021</v>
      </c>
      <c r="B21168" t="s">
        <v>104</v>
      </c>
      <c r="C21168" t="s">
        <v>23</v>
      </c>
      <c r="D21168" t="s">
        <v>79</v>
      </c>
      <c r="E21168">
        <v>-521</v>
      </c>
    </row>
    <row r="21169" spans="1:5" hidden="1">
      <c r="A21169">
        <v>2021</v>
      </c>
      <c r="B21169" t="s">
        <v>104</v>
      </c>
      <c r="C21169" t="s">
        <v>23</v>
      </c>
      <c r="D21169" t="s">
        <v>80</v>
      </c>
      <c r="E21169">
        <v>0</v>
      </c>
    </row>
    <row r="21170" spans="1:5" hidden="1">
      <c r="A21170">
        <v>2021</v>
      </c>
      <c r="B21170" t="s">
        <v>104</v>
      </c>
      <c r="C21170" t="s">
        <v>81</v>
      </c>
      <c r="D21170" t="s">
        <v>30</v>
      </c>
      <c r="E21170">
        <v>1588</v>
      </c>
    </row>
    <row r="21171" spans="1:5" hidden="1">
      <c r="A21171">
        <v>2021</v>
      </c>
      <c r="B21171" t="s">
        <v>104</v>
      </c>
      <c r="C21171" t="s">
        <v>81</v>
      </c>
      <c r="D21171" t="s">
        <v>32</v>
      </c>
      <c r="E21171">
        <v>1588</v>
      </c>
    </row>
    <row r="21172" spans="1:5" hidden="1">
      <c r="A21172">
        <v>2021</v>
      </c>
      <c r="B21172" t="s">
        <v>104</v>
      </c>
      <c r="C21172" t="s">
        <v>81</v>
      </c>
      <c r="D21172" t="s">
        <v>33</v>
      </c>
      <c r="E21172">
        <v>2428</v>
      </c>
    </row>
    <row r="21173" spans="1:5" hidden="1">
      <c r="A21173">
        <v>2021</v>
      </c>
      <c r="B21173" t="s">
        <v>104</v>
      </c>
      <c r="C21173" t="s">
        <v>81</v>
      </c>
      <c r="D21173" t="s">
        <v>34</v>
      </c>
      <c r="E21173">
        <v>2400</v>
      </c>
    </row>
    <row r="21174" spans="1:5" hidden="1">
      <c r="A21174">
        <v>2021</v>
      </c>
      <c r="B21174" t="s">
        <v>104</v>
      </c>
      <c r="C21174" t="s">
        <v>81</v>
      </c>
      <c r="D21174" t="s">
        <v>35</v>
      </c>
      <c r="E21174">
        <v>242</v>
      </c>
    </row>
    <row r="21175" spans="1:5" hidden="1">
      <c r="A21175">
        <v>2021</v>
      </c>
      <c r="B21175" t="s">
        <v>104</v>
      </c>
      <c r="C21175" t="s">
        <v>81</v>
      </c>
      <c r="D21175" t="s">
        <v>36</v>
      </c>
      <c r="E21175">
        <v>1</v>
      </c>
    </row>
    <row r="21176" spans="1:5" hidden="1">
      <c r="A21176">
        <v>2021</v>
      </c>
      <c r="B21176" t="s">
        <v>104</v>
      </c>
      <c r="C21176" t="s">
        <v>81</v>
      </c>
      <c r="D21176" t="s">
        <v>37</v>
      </c>
      <c r="E21176">
        <v>1</v>
      </c>
    </row>
    <row r="21177" spans="1:5" hidden="1">
      <c r="A21177">
        <v>2021</v>
      </c>
      <c r="B21177" t="s">
        <v>104</v>
      </c>
      <c r="C21177" t="s">
        <v>81</v>
      </c>
      <c r="D21177" t="s">
        <v>38</v>
      </c>
      <c r="E21177">
        <v>0</v>
      </c>
    </row>
    <row r="21178" spans="1:5" hidden="1">
      <c r="A21178">
        <v>2021</v>
      </c>
      <c r="B21178" t="s">
        <v>104</v>
      </c>
      <c r="C21178" t="s">
        <v>81</v>
      </c>
      <c r="D21178" t="s">
        <v>39</v>
      </c>
      <c r="E21178">
        <v>0</v>
      </c>
    </row>
    <row r="21179" spans="1:5" hidden="1">
      <c r="A21179">
        <v>2021</v>
      </c>
      <c r="B21179" t="s">
        <v>104</v>
      </c>
      <c r="C21179" t="s">
        <v>81</v>
      </c>
      <c r="D21179" t="s">
        <v>40</v>
      </c>
      <c r="E21179">
        <v>26</v>
      </c>
    </row>
    <row r="21180" spans="1:5" hidden="1">
      <c r="A21180">
        <v>2021</v>
      </c>
      <c r="B21180" t="s">
        <v>104</v>
      </c>
      <c r="C21180" t="s">
        <v>81</v>
      </c>
      <c r="D21180" t="s">
        <v>41</v>
      </c>
      <c r="E21180">
        <v>0</v>
      </c>
    </row>
    <row r="21181" spans="1:5" hidden="1">
      <c r="A21181">
        <v>2021</v>
      </c>
      <c r="B21181" t="s">
        <v>104</v>
      </c>
      <c r="C21181" t="s">
        <v>81</v>
      </c>
      <c r="D21181" t="s">
        <v>42</v>
      </c>
      <c r="E21181">
        <v>0</v>
      </c>
    </row>
    <row r="21182" spans="1:5" hidden="1">
      <c r="A21182">
        <v>2021</v>
      </c>
      <c r="B21182" t="s">
        <v>104</v>
      </c>
      <c r="C21182" t="s">
        <v>81</v>
      </c>
      <c r="D21182" t="s">
        <v>43</v>
      </c>
      <c r="E21182">
        <v>26</v>
      </c>
    </row>
    <row r="21183" spans="1:5" hidden="1">
      <c r="A21183">
        <v>2021</v>
      </c>
      <c r="B21183" t="s">
        <v>104</v>
      </c>
      <c r="C21183" t="s">
        <v>81</v>
      </c>
      <c r="D21183" t="s">
        <v>44</v>
      </c>
      <c r="E21183">
        <v>0</v>
      </c>
    </row>
    <row r="21184" spans="1:5" hidden="1">
      <c r="A21184">
        <v>2021</v>
      </c>
      <c r="B21184" t="s">
        <v>104</v>
      </c>
      <c r="C21184" t="s">
        <v>81</v>
      </c>
      <c r="D21184" t="s">
        <v>48</v>
      </c>
      <c r="E21184">
        <v>481</v>
      </c>
    </row>
    <row r="21185" spans="1:5" hidden="1">
      <c r="A21185">
        <v>2021</v>
      </c>
      <c r="B21185" t="s">
        <v>104</v>
      </c>
      <c r="C21185" t="s">
        <v>81</v>
      </c>
      <c r="D21185" t="s">
        <v>49</v>
      </c>
      <c r="E21185">
        <v>481</v>
      </c>
    </row>
    <row r="21186" spans="1:5" hidden="1">
      <c r="A21186">
        <v>2021</v>
      </c>
      <c r="B21186" t="s">
        <v>104</v>
      </c>
      <c r="C21186" t="s">
        <v>81</v>
      </c>
      <c r="D21186" t="s">
        <v>50</v>
      </c>
      <c r="E21186">
        <v>0</v>
      </c>
    </row>
    <row r="21187" spans="1:5" hidden="1">
      <c r="A21187">
        <v>2021</v>
      </c>
      <c r="B21187" t="s">
        <v>104</v>
      </c>
      <c r="C21187" t="s">
        <v>81</v>
      </c>
      <c r="D21187" t="s">
        <v>51</v>
      </c>
      <c r="E21187">
        <v>481</v>
      </c>
    </row>
    <row r="21188" spans="1:5" hidden="1">
      <c r="A21188">
        <v>2021</v>
      </c>
      <c r="B21188" t="s">
        <v>104</v>
      </c>
      <c r="C21188" t="s">
        <v>81</v>
      </c>
      <c r="D21188" t="s">
        <v>52</v>
      </c>
      <c r="E21188">
        <v>0</v>
      </c>
    </row>
    <row r="21189" spans="1:5" hidden="1">
      <c r="A21189">
        <v>2021</v>
      </c>
      <c r="B21189" t="s">
        <v>104</v>
      </c>
      <c r="C21189" t="s">
        <v>81</v>
      </c>
      <c r="D21189" t="s">
        <v>53</v>
      </c>
      <c r="E21189">
        <v>0</v>
      </c>
    </row>
    <row r="21190" spans="1:5" hidden="1">
      <c r="A21190">
        <v>2021</v>
      </c>
      <c r="B21190" t="s">
        <v>104</v>
      </c>
      <c r="C21190" t="s">
        <v>81</v>
      </c>
      <c r="D21190" t="s">
        <v>54</v>
      </c>
      <c r="E21190">
        <v>0</v>
      </c>
    </row>
    <row r="21191" spans="1:5" hidden="1">
      <c r="A21191">
        <v>2021</v>
      </c>
      <c r="B21191" t="s">
        <v>104</v>
      </c>
      <c r="C21191" t="s">
        <v>81</v>
      </c>
      <c r="D21191" t="s">
        <v>59</v>
      </c>
      <c r="E21191">
        <v>411528</v>
      </c>
    </row>
    <row r="21192" spans="1:5" hidden="1">
      <c r="A21192">
        <v>2021</v>
      </c>
      <c r="B21192" t="s">
        <v>104</v>
      </c>
      <c r="C21192" t="s">
        <v>81</v>
      </c>
      <c r="D21192" t="s">
        <v>61</v>
      </c>
      <c r="E21192">
        <v>0</v>
      </c>
    </row>
    <row r="21193" spans="1:5" hidden="1">
      <c r="A21193">
        <v>2021</v>
      </c>
      <c r="B21193" t="s">
        <v>104</v>
      </c>
      <c r="C21193" t="s">
        <v>81</v>
      </c>
      <c r="D21193" t="s">
        <v>64</v>
      </c>
      <c r="E21193">
        <v>411528</v>
      </c>
    </row>
    <row r="21194" spans="1:5" hidden="1">
      <c r="A21194">
        <v>2021</v>
      </c>
      <c r="B21194" t="s">
        <v>104</v>
      </c>
      <c r="C21194" t="s">
        <v>81</v>
      </c>
      <c r="D21194" t="s">
        <v>67</v>
      </c>
      <c r="E21194">
        <v>1444</v>
      </c>
    </row>
    <row r="21195" spans="1:5" hidden="1">
      <c r="A21195">
        <v>2021</v>
      </c>
      <c r="B21195" t="s">
        <v>104</v>
      </c>
      <c r="C21195" t="s">
        <v>81</v>
      </c>
      <c r="D21195" t="s">
        <v>69</v>
      </c>
      <c r="E21195">
        <v>0</v>
      </c>
    </row>
    <row r="21196" spans="1:5" hidden="1">
      <c r="A21196">
        <v>2021</v>
      </c>
      <c r="B21196" t="s">
        <v>104</v>
      </c>
      <c r="C21196" t="s">
        <v>81</v>
      </c>
      <c r="D21196" t="s">
        <v>70</v>
      </c>
      <c r="E21196">
        <v>1444</v>
      </c>
    </row>
    <row r="21197" spans="1:5" hidden="1">
      <c r="A21197">
        <v>2021</v>
      </c>
      <c r="B21197" t="s">
        <v>104</v>
      </c>
      <c r="C21197" t="s">
        <v>81</v>
      </c>
      <c r="D21197" t="s">
        <v>86</v>
      </c>
      <c r="E21197">
        <v>326647</v>
      </c>
    </row>
    <row r="21198" spans="1:5" hidden="1">
      <c r="A21198">
        <v>2021</v>
      </c>
      <c r="B21198" t="s">
        <v>104</v>
      </c>
      <c r="C21198" t="s">
        <v>81</v>
      </c>
      <c r="D21198" t="s">
        <v>87</v>
      </c>
      <c r="E21198">
        <v>55615</v>
      </c>
    </row>
    <row r="21199" spans="1:5" hidden="1">
      <c r="A21199">
        <v>2021</v>
      </c>
      <c r="B21199" t="s">
        <v>104</v>
      </c>
      <c r="C21199" t="s">
        <v>81</v>
      </c>
      <c r="D21199" t="s">
        <v>88</v>
      </c>
      <c r="E21199">
        <v>2607</v>
      </c>
    </row>
    <row r="21200" spans="1:5" hidden="1">
      <c r="A21200">
        <v>2021</v>
      </c>
      <c r="B21200" t="s">
        <v>104</v>
      </c>
      <c r="C21200" t="s">
        <v>81</v>
      </c>
      <c r="D21200" t="s">
        <v>89</v>
      </c>
      <c r="E21200">
        <v>268425</v>
      </c>
    </row>
    <row r="21201" spans="1:5" hidden="1">
      <c r="A21201">
        <v>2021</v>
      </c>
      <c r="B21201" t="s">
        <v>104</v>
      </c>
      <c r="C21201" t="s">
        <v>81</v>
      </c>
      <c r="D21201" t="s">
        <v>77</v>
      </c>
      <c r="E21201">
        <v>26279</v>
      </c>
    </row>
    <row r="21202" spans="1:5" hidden="1">
      <c r="A21202">
        <v>2021</v>
      </c>
      <c r="B21202" t="s">
        <v>105</v>
      </c>
      <c r="C21202" t="s">
        <v>10</v>
      </c>
      <c r="D21202" t="s">
        <v>91</v>
      </c>
      <c r="E21202">
        <v>4221591</v>
      </c>
    </row>
    <row r="21203" spans="1:5" hidden="1">
      <c r="A21203">
        <v>2021</v>
      </c>
      <c r="B21203" t="s">
        <v>105</v>
      </c>
      <c r="C21203" t="s">
        <v>10</v>
      </c>
      <c r="D21203" t="s">
        <v>92</v>
      </c>
      <c r="E21203">
        <v>4221591</v>
      </c>
    </row>
    <row r="21204" spans="1:5" hidden="1">
      <c r="A21204">
        <v>2021</v>
      </c>
      <c r="B21204" t="s">
        <v>105</v>
      </c>
      <c r="C21204" t="s">
        <v>23</v>
      </c>
      <c r="D21204" t="s">
        <v>27</v>
      </c>
      <c r="E21204">
        <v>4286816</v>
      </c>
    </row>
    <row r="21205" spans="1:5" hidden="1">
      <c r="A21205">
        <v>2021</v>
      </c>
      <c r="B21205" t="s">
        <v>105</v>
      </c>
      <c r="C21205" t="s">
        <v>23</v>
      </c>
      <c r="D21205" t="s">
        <v>28</v>
      </c>
      <c r="E21205">
        <v>4286816</v>
      </c>
    </row>
    <row r="21206" spans="1:5" hidden="1">
      <c r="A21206">
        <v>2021</v>
      </c>
      <c r="B21206" t="s">
        <v>105</v>
      </c>
      <c r="C21206" t="s">
        <v>81</v>
      </c>
      <c r="D21206" t="s">
        <v>85</v>
      </c>
      <c r="E21206">
        <v>4221591</v>
      </c>
    </row>
    <row r="21207" spans="1:5" hidden="1">
      <c r="A21207">
        <v>2021</v>
      </c>
      <c r="B21207" t="s">
        <v>105</v>
      </c>
      <c r="C21207" t="s">
        <v>81</v>
      </c>
      <c r="D21207" t="s">
        <v>30</v>
      </c>
      <c r="E21207">
        <v>65225</v>
      </c>
    </row>
    <row r="21208" spans="1:5" hidden="1">
      <c r="A21208">
        <v>2021</v>
      </c>
      <c r="B21208" t="s">
        <v>105</v>
      </c>
      <c r="C21208" t="s">
        <v>81</v>
      </c>
      <c r="D21208" t="s">
        <v>31</v>
      </c>
      <c r="E21208">
        <v>65225</v>
      </c>
    </row>
    <row r="21209" spans="1:5" hidden="1">
      <c r="A21209">
        <v>2021</v>
      </c>
      <c r="B21209" t="s">
        <v>106</v>
      </c>
      <c r="C21209" t="s">
        <v>7</v>
      </c>
      <c r="D21209" t="s">
        <v>263</v>
      </c>
      <c r="E21209">
        <v>628939</v>
      </c>
    </row>
    <row r="21210" spans="1:5" hidden="1">
      <c r="A21210">
        <v>2021</v>
      </c>
      <c r="B21210" t="s">
        <v>106</v>
      </c>
      <c r="C21210" t="s">
        <v>10</v>
      </c>
      <c r="D21210" t="s">
        <v>11</v>
      </c>
      <c r="E21210">
        <v>852497</v>
      </c>
    </row>
    <row r="21211" spans="1:5" hidden="1">
      <c r="A21211">
        <v>2021</v>
      </c>
      <c r="B21211" t="s">
        <v>106</v>
      </c>
      <c r="C21211" t="s">
        <v>10</v>
      </c>
      <c r="D21211" t="s">
        <v>107</v>
      </c>
      <c r="E21211">
        <v>1024707</v>
      </c>
    </row>
    <row r="21212" spans="1:5" hidden="1">
      <c r="A21212">
        <v>2021</v>
      </c>
      <c r="B21212" t="s">
        <v>106</v>
      </c>
      <c r="C21212" t="s">
        <v>10</v>
      </c>
      <c r="D21212" t="s">
        <v>108</v>
      </c>
      <c r="E21212">
        <v>1312878</v>
      </c>
    </row>
    <row r="21213" spans="1:5" hidden="1">
      <c r="A21213">
        <v>2021</v>
      </c>
      <c r="B21213" t="s">
        <v>106</v>
      </c>
      <c r="C21213" t="s">
        <v>10</v>
      </c>
      <c r="D21213" t="s">
        <v>22</v>
      </c>
      <c r="E21213" s="211">
        <v>856939</v>
      </c>
    </row>
    <row r="21214" spans="1:5" hidden="1">
      <c r="A21214">
        <v>2021</v>
      </c>
      <c r="B21214" t="s">
        <v>106</v>
      </c>
      <c r="C21214" t="s">
        <v>23</v>
      </c>
      <c r="D21214" t="s">
        <v>24</v>
      </c>
      <c r="E21214">
        <v>492493</v>
      </c>
    </row>
    <row r="21215" spans="1:5" hidden="1">
      <c r="A21215">
        <v>2021</v>
      </c>
      <c r="B21215" t="s">
        <v>106</v>
      </c>
      <c r="C21215" t="s">
        <v>23</v>
      </c>
      <c r="D21215" t="s">
        <v>25</v>
      </c>
      <c r="E21215">
        <v>492493</v>
      </c>
    </row>
    <row r="21216" spans="1:5" hidden="1">
      <c r="A21216">
        <v>2021</v>
      </c>
      <c r="B21216" t="s">
        <v>106</v>
      </c>
      <c r="C21216" t="s">
        <v>23</v>
      </c>
      <c r="D21216" t="s">
        <v>26</v>
      </c>
      <c r="E21216">
        <v>0</v>
      </c>
    </row>
    <row r="21217" spans="1:5" hidden="1">
      <c r="A21217">
        <v>2021</v>
      </c>
      <c r="B21217" t="s">
        <v>106</v>
      </c>
      <c r="C21217" t="s">
        <v>23</v>
      </c>
      <c r="D21217" t="s">
        <v>30</v>
      </c>
      <c r="E21217">
        <v>410436</v>
      </c>
    </row>
    <row r="21218" spans="1:5" hidden="1">
      <c r="A21218">
        <v>2021</v>
      </c>
      <c r="B21218" t="s">
        <v>106</v>
      </c>
      <c r="C21218" t="s">
        <v>23</v>
      </c>
      <c r="D21218" t="s">
        <v>31</v>
      </c>
      <c r="E21218">
        <v>0</v>
      </c>
    </row>
    <row r="21219" spans="1:5" hidden="1">
      <c r="A21219">
        <v>2021</v>
      </c>
      <c r="B21219" t="s">
        <v>106</v>
      </c>
      <c r="C21219" t="s">
        <v>23</v>
      </c>
      <c r="D21219" t="s">
        <v>32</v>
      </c>
      <c r="E21219">
        <v>410436</v>
      </c>
    </row>
    <row r="21220" spans="1:5" hidden="1">
      <c r="A21220">
        <v>2021</v>
      </c>
      <c r="B21220" t="s">
        <v>106</v>
      </c>
      <c r="C21220" t="s">
        <v>23</v>
      </c>
      <c r="D21220" t="s">
        <v>33</v>
      </c>
      <c r="E21220">
        <v>587900</v>
      </c>
    </row>
    <row r="21221" spans="1:5" hidden="1">
      <c r="A21221">
        <v>2021</v>
      </c>
      <c r="B21221" t="s">
        <v>106</v>
      </c>
      <c r="C21221" t="s">
        <v>23</v>
      </c>
      <c r="D21221" t="s">
        <v>34</v>
      </c>
      <c r="E21221">
        <v>242155</v>
      </c>
    </row>
    <row r="21222" spans="1:5" hidden="1">
      <c r="A21222">
        <v>2021</v>
      </c>
      <c r="B21222" t="s">
        <v>106</v>
      </c>
      <c r="C21222" t="s">
        <v>23</v>
      </c>
      <c r="D21222" t="s">
        <v>35</v>
      </c>
      <c r="E21222">
        <v>273705</v>
      </c>
    </row>
    <row r="21223" spans="1:5" hidden="1">
      <c r="A21223">
        <v>2021</v>
      </c>
      <c r="B21223" t="s">
        <v>106</v>
      </c>
      <c r="C21223" t="s">
        <v>23</v>
      </c>
      <c r="D21223" t="s">
        <v>36</v>
      </c>
      <c r="E21223">
        <v>364351</v>
      </c>
    </row>
    <row r="21224" spans="1:5" hidden="1">
      <c r="A21224">
        <v>2021</v>
      </c>
      <c r="B21224" t="s">
        <v>106</v>
      </c>
      <c r="C21224" t="s">
        <v>23</v>
      </c>
      <c r="D21224" t="s">
        <v>37</v>
      </c>
      <c r="E21224">
        <v>364351</v>
      </c>
    </row>
    <row r="21225" spans="1:5" hidden="1">
      <c r="A21225">
        <v>2021</v>
      </c>
      <c r="B21225" t="s">
        <v>106</v>
      </c>
      <c r="C21225" t="s">
        <v>23</v>
      </c>
      <c r="D21225" t="s">
        <v>38</v>
      </c>
      <c r="E21225">
        <v>0</v>
      </c>
    </row>
    <row r="21226" spans="1:5" hidden="1">
      <c r="A21226">
        <v>2021</v>
      </c>
      <c r="B21226" t="s">
        <v>106</v>
      </c>
      <c r="C21226" t="s">
        <v>23</v>
      </c>
      <c r="D21226" t="s">
        <v>39</v>
      </c>
      <c r="E21226">
        <v>-44801</v>
      </c>
    </row>
    <row r="21227" spans="1:5" hidden="1">
      <c r="A21227">
        <v>2021</v>
      </c>
      <c r="B21227" t="s">
        <v>106</v>
      </c>
      <c r="C21227" t="s">
        <v>23</v>
      </c>
      <c r="D21227" t="s">
        <v>40</v>
      </c>
      <c r="E21227">
        <v>26195</v>
      </c>
    </row>
    <row r="21228" spans="1:5" hidden="1">
      <c r="A21228">
        <v>2021</v>
      </c>
      <c r="B21228" t="s">
        <v>106</v>
      </c>
      <c r="C21228" t="s">
        <v>23</v>
      </c>
      <c r="D21228" t="s">
        <v>41</v>
      </c>
      <c r="E21228">
        <v>0</v>
      </c>
    </row>
    <row r="21229" spans="1:5" hidden="1">
      <c r="A21229">
        <v>2021</v>
      </c>
      <c r="B21229" t="s">
        <v>106</v>
      </c>
      <c r="C21229" t="s">
        <v>23</v>
      </c>
      <c r="D21229" t="s">
        <v>42</v>
      </c>
      <c r="E21229">
        <v>0</v>
      </c>
    </row>
    <row r="21230" spans="1:5" hidden="1">
      <c r="A21230">
        <v>2021</v>
      </c>
      <c r="B21230" t="s">
        <v>106</v>
      </c>
      <c r="C21230" t="s">
        <v>23</v>
      </c>
      <c r="D21230" t="s">
        <v>43</v>
      </c>
      <c r="E21230">
        <v>26195</v>
      </c>
    </row>
    <row r="21231" spans="1:5" hidden="1">
      <c r="A21231">
        <v>2021</v>
      </c>
      <c r="B21231" t="s">
        <v>106</v>
      </c>
      <c r="C21231" t="s">
        <v>23</v>
      </c>
      <c r="D21231" t="s">
        <v>44</v>
      </c>
      <c r="E21231">
        <v>0</v>
      </c>
    </row>
    <row r="21232" spans="1:5" hidden="1">
      <c r="A21232">
        <v>2021</v>
      </c>
      <c r="B21232" t="s">
        <v>106</v>
      </c>
      <c r="C21232" t="s">
        <v>23</v>
      </c>
      <c r="D21232" t="s">
        <v>45</v>
      </c>
      <c r="E21232">
        <v>19897</v>
      </c>
    </row>
    <row r="21233" spans="1:5" hidden="1">
      <c r="A21233">
        <v>2021</v>
      </c>
      <c r="B21233" t="s">
        <v>106</v>
      </c>
      <c r="C21233" t="s">
        <v>23</v>
      </c>
      <c r="D21233" t="s">
        <v>46</v>
      </c>
      <c r="E21233">
        <v>19897</v>
      </c>
    </row>
    <row r="21234" spans="1:5" hidden="1">
      <c r="A21234">
        <v>2021</v>
      </c>
      <c r="B21234" t="s">
        <v>106</v>
      </c>
      <c r="C21234" t="s">
        <v>23</v>
      </c>
      <c r="D21234" t="s">
        <v>47</v>
      </c>
      <c r="E21234">
        <v>0</v>
      </c>
    </row>
    <row r="21235" spans="1:5" hidden="1">
      <c r="A21235">
        <v>2021</v>
      </c>
      <c r="B21235" t="s">
        <v>106</v>
      </c>
      <c r="C21235" t="s">
        <v>23</v>
      </c>
      <c r="D21235" t="s">
        <v>48</v>
      </c>
      <c r="E21235">
        <v>104255</v>
      </c>
    </row>
    <row r="21236" spans="1:5" hidden="1">
      <c r="A21236">
        <v>2021</v>
      </c>
      <c r="B21236" t="s">
        <v>106</v>
      </c>
      <c r="C21236" t="s">
        <v>23</v>
      </c>
      <c r="D21236" t="s">
        <v>49</v>
      </c>
      <c r="E21236">
        <v>18585</v>
      </c>
    </row>
    <row r="21237" spans="1:5" hidden="1">
      <c r="A21237">
        <v>2021</v>
      </c>
      <c r="B21237" t="s">
        <v>106</v>
      </c>
      <c r="C21237" t="s">
        <v>23</v>
      </c>
      <c r="D21237" t="s">
        <v>50</v>
      </c>
      <c r="E21237">
        <v>18585</v>
      </c>
    </row>
    <row r="21238" spans="1:5" hidden="1">
      <c r="A21238">
        <v>2021</v>
      </c>
      <c r="B21238" t="s">
        <v>106</v>
      </c>
      <c r="C21238" t="s">
        <v>23</v>
      </c>
      <c r="D21238" t="s">
        <v>51</v>
      </c>
      <c r="E21238">
        <v>0</v>
      </c>
    </row>
    <row r="21239" spans="1:5" hidden="1">
      <c r="A21239">
        <v>2021</v>
      </c>
      <c r="B21239" t="s">
        <v>106</v>
      </c>
      <c r="C21239" t="s">
        <v>23</v>
      </c>
      <c r="D21239" t="s">
        <v>52</v>
      </c>
      <c r="E21239">
        <v>0</v>
      </c>
    </row>
    <row r="21240" spans="1:5" hidden="1">
      <c r="A21240">
        <v>2021</v>
      </c>
      <c r="B21240" t="s">
        <v>106</v>
      </c>
      <c r="C21240" t="s">
        <v>23</v>
      </c>
      <c r="D21240" t="s">
        <v>53</v>
      </c>
      <c r="E21240">
        <v>0</v>
      </c>
    </row>
    <row r="21241" spans="1:5" hidden="1">
      <c r="A21241">
        <v>2021</v>
      </c>
      <c r="B21241" t="s">
        <v>106</v>
      </c>
      <c r="C21241" t="s">
        <v>23</v>
      </c>
      <c r="D21241" t="s">
        <v>54</v>
      </c>
      <c r="E21241">
        <v>0</v>
      </c>
    </row>
    <row r="21242" spans="1:5" hidden="1">
      <c r="A21242">
        <v>2021</v>
      </c>
      <c r="B21242" t="s">
        <v>106</v>
      </c>
      <c r="C21242" t="s">
        <v>23</v>
      </c>
      <c r="D21242" t="s">
        <v>55</v>
      </c>
      <c r="E21242">
        <v>85670</v>
      </c>
    </row>
    <row r="21243" spans="1:5" hidden="1">
      <c r="A21243">
        <v>2021</v>
      </c>
      <c r="B21243" t="s">
        <v>106</v>
      </c>
      <c r="C21243" t="s">
        <v>23</v>
      </c>
      <c r="D21243" t="s">
        <v>59</v>
      </c>
      <c r="E21243">
        <v>1043049</v>
      </c>
    </row>
    <row r="21244" spans="1:5" hidden="1">
      <c r="A21244">
        <v>2021</v>
      </c>
      <c r="B21244" t="s">
        <v>106</v>
      </c>
      <c r="C21244" t="s">
        <v>23</v>
      </c>
      <c r="D21244" t="s">
        <v>60</v>
      </c>
      <c r="E21244">
        <v>1954</v>
      </c>
    </row>
    <row r="21245" spans="1:5" hidden="1">
      <c r="A21245">
        <v>2021</v>
      </c>
      <c r="B21245" t="s">
        <v>106</v>
      </c>
      <c r="C21245" t="s">
        <v>23</v>
      </c>
      <c r="D21245" t="s">
        <v>61</v>
      </c>
      <c r="E21245">
        <v>11795</v>
      </c>
    </row>
    <row r="21246" spans="1:5" hidden="1">
      <c r="A21246">
        <v>2021</v>
      </c>
      <c r="B21246" t="s">
        <v>106</v>
      </c>
      <c r="C21246" t="s">
        <v>23</v>
      </c>
      <c r="D21246" t="s">
        <v>62</v>
      </c>
      <c r="E21246">
        <v>211341</v>
      </c>
    </row>
    <row r="21247" spans="1:5" hidden="1">
      <c r="A21247">
        <v>2021</v>
      </c>
      <c r="B21247" t="s">
        <v>106</v>
      </c>
      <c r="C21247" t="s">
        <v>23</v>
      </c>
      <c r="D21247" t="s">
        <v>64</v>
      </c>
      <c r="E21247">
        <v>817959</v>
      </c>
    </row>
    <row r="21248" spans="1:5" hidden="1">
      <c r="A21248">
        <v>2021</v>
      </c>
      <c r="B21248" t="s">
        <v>106</v>
      </c>
      <c r="C21248" t="s">
        <v>23</v>
      </c>
      <c r="D21248" t="s">
        <v>66</v>
      </c>
      <c r="E21248">
        <v>0</v>
      </c>
    </row>
    <row r="21249" spans="1:5" hidden="1">
      <c r="A21249">
        <v>2021</v>
      </c>
      <c r="B21249" t="s">
        <v>106</v>
      </c>
      <c r="C21249" t="s">
        <v>23</v>
      </c>
      <c r="D21249" t="s">
        <v>67</v>
      </c>
      <c r="E21249">
        <v>463247</v>
      </c>
    </row>
    <row r="21250" spans="1:5" hidden="1">
      <c r="A21250">
        <v>2021</v>
      </c>
      <c r="B21250" t="s">
        <v>106</v>
      </c>
      <c r="C21250" t="s">
        <v>23</v>
      </c>
      <c r="D21250" t="s">
        <v>68</v>
      </c>
      <c r="E21250">
        <v>0</v>
      </c>
    </row>
    <row r="21251" spans="1:5" hidden="1">
      <c r="A21251">
        <v>2021</v>
      </c>
      <c r="B21251" t="s">
        <v>106</v>
      </c>
      <c r="C21251" t="s">
        <v>23</v>
      </c>
      <c r="D21251" t="s">
        <v>69</v>
      </c>
      <c r="E21251">
        <v>457545</v>
      </c>
    </row>
    <row r="21252" spans="1:5" hidden="1">
      <c r="A21252">
        <v>2021</v>
      </c>
      <c r="B21252" t="s">
        <v>106</v>
      </c>
      <c r="C21252" t="s">
        <v>23</v>
      </c>
      <c r="D21252" t="s">
        <v>70</v>
      </c>
      <c r="E21252">
        <v>5702</v>
      </c>
    </row>
    <row r="21253" spans="1:5" hidden="1">
      <c r="A21253">
        <v>2021</v>
      </c>
      <c r="B21253" t="s">
        <v>106</v>
      </c>
      <c r="C21253" t="s">
        <v>23</v>
      </c>
      <c r="D21253" t="s">
        <v>71</v>
      </c>
      <c r="E21253">
        <v>-4442</v>
      </c>
    </row>
    <row r="21254" spans="1:5" hidden="1">
      <c r="A21254">
        <v>2021</v>
      </c>
      <c r="B21254" t="s">
        <v>106</v>
      </c>
      <c r="C21254" t="s">
        <v>23</v>
      </c>
      <c r="D21254" t="s">
        <v>109</v>
      </c>
      <c r="E21254">
        <v>21569205</v>
      </c>
    </row>
    <row r="21255" spans="1:5" hidden="1">
      <c r="A21255">
        <v>2021</v>
      </c>
      <c r="B21255" t="s">
        <v>106</v>
      </c>
      <c r="C21255" t="s">
        <v>23</v>
      </c>
      <c r="D21255" t="s">
        <v>110</v>
      </c>
      <c r="E21255">
        <v>16221761</v>
      </c>
    </row>
    <row r="21256" spans="1:5" hidden="1">
      <c r="A21256">
        <v>2021</v>
      </c>
      <c r="B21256" t="s">
        <v>106</v>
      </c>
      <c r="C21256" t="s">
        <v>23</v>
      </c>
      <c r="D21256" t="s">
        <v>111</v>
      </c>
      <c r="E21256">
        <v>5347444</v>
      </c>
    </row>
    <row r="21257" spans="1:5" hidden="1">
      <c r="A21257">
        <v>2021</v>
      </c>
      <c r="B21257" t="s">
        <v>106</v>
      </c>
      <c r="C21257" t="s">
        <v>23</v>
      </c>
      <c r="D21257" t="s">
        <v>112</v>
      </c>
      <c r="E21257">
        <v>30837</v>
      </c>
    </row>
    <row r="21258" spans="1:5" hidden="1">
      <c r="A21258">
        <v>2021</v>
      </c>
      <c r="B21258" t="s">
        <v>106</v>
      </c>
      <c r="C21258" t="s">
        <v>81</v>
      </c>
      <c r="D21258" t="s">
        <v>24</v>
      </c>
      <c r="E21258">
        <v>97645</v>
      </c>
    </row>
    <row r="21259" spans="1:5" hidden="1">
      <c r="A21259">
        <v>2021</v>
      </c>
      <c r="B21259" t="s">
        <v>106</v>
      </c>
      <c r="C21259" t="s">
        <v>81</v>
      </c>
      <c r="D21259" t="s">
        <v>25</v>
      </c>
      <c r="E21259">
        <v>79060</v>
      </c>
    </row>
    <row r="21260" spans="1:5" hidden="1">
      <c r="A21260">
        <v>2021</v>
      </c>
      <c r="B21260" t="s">
        <v>106</v>
      </c>
      <c r="C21260" t="s">
        <v>81</v>
      </c>
      <c r="D21260" t="s">
        <v>26</v>
      </c>
      <c r="E21260">
        <v>18585</v>
      </c>
    </row>
    <row r="21261" spans="1:5" hidden="1">
      <c r="A21261">
        <v>2021</v>
      </c>
      <c r="B21261" t="s">
        <v>106</v>
      </c>
      <c r="C21261" t="s">
        <v>81</v>
      </c>
      <c r="D21261" t="s">
        <v>27</v>
      </c>
      <c r="E21261">
        <v>38410</v>
      </c>
    </row>
    <row r="21262" spans="1:5" hidden="1">
      <c r="A21262">
        <v>2021</v>
      </c>
      <c r="B21262" t="s">
        <v>106</v>
      </c>
      <c r="C21262" t="s">
        <v>81</v>
      </c>
      <c r="D21262" t="s">
        <v>28</v>
      </c>
      <c r="E21262">
        <v>71576</v>
      </c>
    </row>
    <row r="21263" spans="1:5" hidden="1">
      <c r="A21263">
        <v>2021</v>
      </c>
      <c r="B21263" t="s">
        <v>106</v>
      </c>
      <c r="C21263" t="s">
        <v>81</v>
      </c>
      <c r="D21263" t="s">
        <v>82</v>
      </c>
      <c r="E21263">
        <v>0</v>
      </c>
    </row>
    <row r="21264" spans="1:5" hidden="1">
      <c r="A21264">
        <v>2021</v>
      </c>
      <c r="B21264" t="s">
        <v>106</v>
      </c>
      <c r="C21264" t="s">
        <v>81</v>
      </c>
      <c r="D21264" t="s">
        <v>83</v>
      </c>
      <c r="E21264">
        <v>71576</v>
      </c>
    </row>
    <row r="21265" spans="1:5" hidden="1">
      <c r="A21265">
        <v>2021</v>
      </c>
      <c r="B21265" t="s">
        <v>106</v>
      </c>
      <c r="C21265" t="s">
        <v>81</v>
      </c>
      <c r="D21265" t="s">
        <v>84</v>
      </c>
      <c r="E21265">
        <v>0</v>
      </c>
    </row>
    <row r="21266" spans="1:5" hidden="1">
      <c r="A21266">
        <v>2021</v>
      </c>
      <c r="B21266" t="s">
        <v>106</v>
      </c>
      <c r="C21266" t="s">
        <v>81</v>
      </c>
      <c r="D21266" t="s">
        <v>29</v>
      </c>
      <c r="E21266">
        <v>-33166</v>
      </c>
    </row>
    <row r="21267" spans="1:5" hidden="1">
      <c r="A21267">
        <v>2021</v>
      </c>
      <c r="B21267" t="s">
        <v>106</v>
      </c>
      <c r="C21267" t="s">
        <v>81</v>
      </c>
      <c r="D21267" t="s">
        <v>33</v>
      </c>
      <c r="E21267">
        <v>1959195</v>
      </c>
    </row>
    <row r="21268" spans="1:5" hidden="1">
      <c r="A21268">
        <v>2021</v>
      </c>
      <c r="B21268" t="s">
        <v>106</v>
      </c>
      <c r="C21268" t="s">
        <v>81</v>
      </c>
      <c r="D21268" t="s">
        <v>34</v>
      </c>
      <c r="E21268">
        <v>231228</v>
      </c>
    </row>
    <row r="21269" spans="1:5" hidden="1">
      <c r="A21269">
        <v>2021</v>
      </c>
      <c r="B21269" t="s">
        <v>106</v>
      </c>
      <c r="C21269" t="s">
        <v>81</v>
      </c>
      <c r="D21269" t="s">
        <v>35</v>
      </c>
      <c r="E21269">
        <v>284013</v>
      </c>
    </row>
    <row r="21270" spans="1:5" hidden="1">
      <c r="A21270">
        <v>2021</v>
      </c>
      <c r="B21270" t="s">
        <v>106</v>
      </c>
      <c r="C21270" t="s">
        <v>81</v>
      </c>
      <c r="D21270" t="s">
        <v>36</v>
      </c>
      <c r="E21270" s="211">
        <v>706994</v>
      </c>
    </row>
    <row r="21271" spans="1:5" hidden="1">
      <c r="A21271">
        <v>2021</v>
      </c>
      <c r="B21271" t="s">
        <v>106</v>
      </c>
      <c r="C21271" t="s">
        <v>81</v>
      </c>
      <c r="D21271" t="s">
        <v>37</v>
      </c>
      <c r="E21271">
        <v>706994</v>
      </c>
    </row>
    <row r="21272" spans="1:5" hidden="1">
      <c r="A21272">
        <v>2021</v>
      </c>
      <c r="B21272" t="s">
        <v>106</v>
      </c>
      <c r="C21272" t="s">
        <v>81</v>
      </c>
      <c r="D21272" t="s">
        <v>38</v>
      </c>
      <c r="E21272">
        <v>0</v>
      </c>
    </row>
    <row r="21273" spans="1:5" hidden="1">
      <c r="A21273">
        <v>2021</v>
      </c>
      <c r="B21273" t="s">
        <v>106</v>
      </c>
      <c r="C21273" t="s">
        <v>81</v>
      </c>
      <c r="D21273" t="s">
        <v>39</v>
      </c>
      <c r="E21273">
        <v>1020898</v>
      </c>
    </row>
    <row r="21274" spans="1:5" hidden="1">
      <c r="A21274">
        <v>2021</v>
      </c>
      <c r="B21274" t="s">
        <v>106</v>
      </c>
      <c r="C21274" t="s">
        <v>81</v>
      </c>
      <c r="D21274" t="s">
        <v>40</v>
      </c>
      <c r="E21274">
        <v>74</v>
      </c>
    </row>
    <row r="21275" spans="1:5" hidden="1">
      <c r="A21275">
        <v>2021</v>
      </c>
      <c r="B21275" t="s">
        <v>106</v>
      </c>
      <c r="C21275" t="s">
        <v>81</v>
      </c>
      <c r="D21275" t="s">
        <v>41</v>
      </c>
      <c r="E21275">
        <v>0</v>
      </c>
    </row>
    <row r="21276" spans="1:5" hidden="1">
      <c r="A21276">
        <v>2021</v>
      </c>
      <c r="B21276" t="s">
        <v>106</v>
      </c>
      <c r="C21276" t="s">
        <v>81</v>
      </c>
      <c r="D21276" t="s">
        <v>42</v>
      </c>
      <c r="E21276">
        <v>0</v>
      </c>
    </row>
    <row r="21277" spans="1:5" hidden="1">
      <c r="A21277">
        <v>2021</v>
      </c>
      <c r="B21277" t="s">
        <v>106</v>
      </c>
      <c r="C21277" t="s">
        <v>81</v>
      </c>
      <c r="D21277" t="s">
        <v>43</v>
      </c>
      <c r="E21277">
        <v>74</v>
      </c>
    </row>
    <row r="21278" spans="1:5" hidden="1">
      <c r="A21278">
        <v>2021</v>
      </c>
      <c r="B21278" t="s">
        <v>106</v>
      </c>
      <c r="C21278" t="s">
        <v>81</v>
      </c>
      <c r="D21278" t="s">
        <v>44</v>
      </c>
      <c r="E21278">
        <v>0</v>
      </c>
    </row>
    <row r="21279" spans="1:5" hidden="1">
      <c r="A21279">
        <v>2021</v>
      </c>
      <c r="B21279" t="s">
        <v>106</v>
      </c>
      <c r="C21279" t="s">
        <v>81</v>
      </c>
      <c r="D21279" t="s">
        <v>45</v>
      </c>
      <c r="E21279">
        <v>451</v>
      </c>
    </row>
    <row r="21280" spans="1:5" hidden="1">
      <c r="A21280">
        <v>2021</v>
      </c>
      <c r="B21280" t="s">
        <v>106</v>
      </c>
      <c r="C21280" t="s">
        <v>81</v>
      </c>
      <c r="D21280" t="s">
        <v>46</v>
      </c>
      <c r="E21280">
        <v>0</v>
      </c>
    </row>
    <row r="21281" spans="1:5" hidden="1">
      <c r="A21281">
        <v>2021</v>
      </c>
      <c r="B21281" t="s">
        <v>106</v>
      </c>
      <c r="C21281" t="s">
        <v>81</v>
      </c>
      <c r="D21281" t="s">
        <v>47</v>
      </c>
      <c r="E21281">
        <v>451</v>
      </c>
    </row>
    <row r="21282" spans="1:5" hidden="1">
      <c r="A21282">
        <v>2021</v>
      </c>
      <c r="B21282" t="s">
        <v>106</v>
      </c>
      <c r="C21282" t="s">
        <v>81</v>
      </c>
      <c r="D21282" t="s">
        <v>48</v>
      </c>
      <c r="E21282">
        <v>40879</v>
      </c>
    </row>
    <row r="21283" spans="1:5" hidden="1">
      <c r="A21283">
        <v>2021</v>
      </c>
      <c r="B21283" t="s">
        <v>106</v>
      </c>
      <c r="C21283" t="s">
        <v>81</v>
      </c>
      <c r="D21283" t="s">
        <v>49</v>
      </c>
      <c r="E21283">
        <v>0</v>
      </c>
    </row>
    <row r="21284" spans="1:5" hidden="1">
      <c r="A21284">
        <v>2021</v>
      </c>
      <c r="B21284" t="s">
        <v>106</v>
      </c>
      <c r="C21284" t="s">
        <v>81</v>
      </c>
      <c r="D21284" t="s">
        <v>50</v>
      </c>
      <c r="E21284">
        <v>0</v>
      </c>
    </row>
    <row r="21285" spans="1:5" hidden="1">
      <c r="A21285">
        <v>2021</v>
      </c>
      <c r="B21285" t="s">
        <v>106</v>
      </c>
      <c r="C21285" t="s">
        <v>81</v>
      </c>
      <c r="D21285" t="s">
        <v>51</v>
      </c>
      <c r="E21285">
        <v>0</v>
      </c>
    </row>
    <row r="21286" spans="1:5" hidden="1">
      <c r="A21286">
        <v>2021</v>
      </c>
      <c r="B21286" t="s">
        <v>106</v>
      </c>
      <c r="C21286" t="s">
        <v>81</v>
      </c>
      <c r="D21286" t="s">
        <v>52</v>
      </c>
      <c r="E21286">
        <v>0</v>
      </c>
    </row>
    <row r="21287" spans="1:5" hidden="1">
      <c r="A21287">
        <v>2021</v>
      </c>
      <c r="B21287" t="s">
        <v>106</v>
      </c>
      <c r="C21287" t="s">
        <v>81</v>
      </c>
      <c r="D21287" t="s">
        <v>53</v>
      </c>
      <c r="E21287">
        <v>0</v>
      </c>
    </row>
    <row r="21288" spans="1:5" hidden="1">
      <c r="A21288">
        <v>2021</v>
      </c>
      <c r="B21288" t="s">
        <v>106</v>
      </c>
      <c r="C21288" t="s">
        <v>81</v>
      </c>
      <c r="D21288" t="s">
        <v>54</v>
      </c>
      <c r="E21288">
        <v>0</v>
      </c>
    </row>
    <row r="21289" spans="1:5" hidden="1">
      <c r="A21289">
        <v>2021</v>
      </c>
      <c r="B21289" t="s">
        <v>106</v>
      </c>
      <c r="C21289" t="s">
        <v>81</v>
      </c>
      <c r="D21289" t="s">
        <v>55</v>
      </c>
      <c r="E21289">
        <v>40879</v>
      </c>
    </row>
    <row r="21290" spans="1:5" hidden="1">
      <c r="A21290">
        <v>2021</v>
      </c>
      <c r="B21290" t="s">
        <v>106</v>
      </c>
      <c r="C21290" t="s">
        <v>81</v>
      </c>
      <c r="D21290" t="s">
        <v>59</v>
      </c>
      <c r="E21290">
        <v>809622</v>
      </c>
    </row>
    <row r="21291" spans="1:5" hidden="1">
      <c r="A21291">
        <v>2021</v>
      </c>
      <c r="B21291" t="s">
        <v>106</v>
      </c>
      <c r="C21291" t="s">
        <v>81</v>
      </c>
      <c r="D21291" t="s">
        <v>60</v>
      </c>
      <c r="E21291">
        <v>30937</v>
      </c>
    </row>
    <row r="21292" spans="1:5" hidden="1">
      <c r="A21292">
        <v>2021</v>
      </c>
      <c r="B21292" t="s">
        <v>106</v>
      </c>
      <c r="C21292" t="s">
        <v>81</v>
      </c>
      <c r="D21292" t="s">
        <v>61</v>
      </c>
      <c r="E21292">
        <v>1627</v>
      </c>
    </row>
    <row r="21293" spans="1:5" hidden="1">
      <c r="A21293">
        <v>2021</v>
      </c>
      <c r="B21293" t="s">
        <v>106</v>
      </c>
      <c r="C21293" t="s">
        <v>81</v>
      </c>
      <c r="D21293" t="s">
        <v>62</v>
      </c>
      <c r="E21293">
        <v>61172</v>
      </c>
    </row>
    <row r="21294" spans="1:5" hidden="1">
      <c r="A21294">
        <v>2021</v>
      </c>
      <c r="B21294" t="s">
        <v>106</v>
      </c>
      <c r="C21294" t="s">
        <v>81</v>
      </c>
      <c r="D21294" t="s">
        <v>64</v>
      </c>
      <c r="E21294">
        <v>371321</v>
      </c>
    </row>
    <row r="21295" spans="1:5" hidden="1">
      <c r="A21295">
        <v>2021</v>
      </c>
      <c r="B21295" t="s">
        <v>106</v>
      </c>
      <c r="C21295" t="s">
        <v>81</v>
      </c>
      <c r="D21295" t="s">
        <v>65</v>
      </c>
      <c r="E21295">
        <v>344565</v>
      </c>
    </row>
    <row r="21296" spans="1:5" hidden="1">
      <c r="A21296">
        <v>2021</v>
      </c>
      <c r="B21296" t="s">
        <v>106</v>
      </c>
      <c r="C21296" t="s">
        <v>81</v>
      </c>
      <c r="D21296" t="s">
        <v>66</v>
      </c>
      <c r="E21296">
        <v>0</v>
      </c>
    </row>
    <row r="21297" spans="1:5" hidden="1">
      <c r="A21297">
        <v>2021</v>
      </c>
      <c r="B21297" t="s">
        <v>106</v>
      </c>
      <c r="C21297" t="s">
        <v>81</v>
      </c>
      <c r="D21297" t="s">
        <v>67</v>
      </c>
      <c r="E21297">
        <v>2865</v>
      </c>
    </row>
    <row r="21298" spans="1:5" hidden="1">
      <c r="A21298">
        <v>2021</v>
      </c>
      <c r="B21298" t="s">
        <v>106</v>
      </c>
      <c r="C21298" t="s">
        <v>81</v>
      </c>
      <c r="D21298" t="s">
        <v>68</v>
      </c>
      <c r="E21298">
        <v>0</v>
      </c>
    </row>
    <row r="21299" spans="1:5" hidden="1">
      <c r="A21299">
        <v>2021</v>
      </c>
      <c r="B21299" t="s">
        <v>106</v>
      </c>
      <c r="C21299" t="s">
        <v>81</v>
      </c>
      <c r="D21299" t="s">
        <v>69</v>
      </c>
      <c r="E21299">
        <v>0</v>
      </c>
    </row>
    <row r="21300" spans="1:5" hidden="1">
      <c r="A21300">
        <v>2021</v>
      </c>
      <c r="B21300" t="s">
        <v>106</v>
      </c>
      <c r="C21300" t="s">
        <v>81</v>
      </c>
      <c r="D21300" t="s">
        <v>70</v>
      </c>
      <c r="E21300">
        <v>2865</v>
      </c>
    </row>
    <row r="21301" spans="1:5" hidden="1">
      <c r="A21301">
        <v>2021</v>
      </c>
      <c r="B21301" t="s">
        <v>106</v>
      </c>
      <c r="C21301" t="s">
        <v>81</v>
      </c>
      <c r="D21301" t="s">
        <v>113</v>
      </c>
      <c r="E21301">
        <v>22593912</v>
      </c>
    </row>
    <row r="21302" spans="1:5" hidden="1">
      <c r="A21302">
        <v>2021</v>
      </c>
      <c r="B21302" t="s">
        <v>106</v>
      </c>
      <c r="C21302" t="s">
        <v>81</v>
      </c>
      <c r="D21302" t="s">
        <v>114</v>
      </c>
      <c r="E21302">
        <v>18986540</v>
      </c>
    </row>
    <row r="21303" spans="1:5" hidden="1">
      <c r="A21303">
        <v>2021</v>
      </c>
      <c r="B21303" t="s">
        <v>106</v>
      </c>
      <c r="C21303" t="s">
        <v>81</v>
      </c>
      <c r="D21303" t="s">
        <v>115</v>
      </c>
      <c r="E21303">
        <v>3607372</v>
      </c>
    </row>
    <row r="21304" spans="1:5" hidden="1">
      <c r="A21304">
        <v>2021</v>
      </c>
      <c r="B21304" t="s">
        <v>106</v>
      </c>
      <c r="C21304" t="s">
        <v>81</v>
      </c>
      <c r="D21304" t="s">
        <v>116</v>
      </c>
      <c r="E21304">
        <v>52072</v>
      </c>
    </row>
    <row r="21305" spans="1:5" hidden="1">
      <c r="A21305">
        <v>2022</v>
      </c>
      <c r="B21305" t="s">
        <v>6</v>
      </c>
      <c r="C21305" t="s">
        <v>7</v>
      </c>
      <c r="D21305" t="s">
        <v>263</v>
      </c>
      <c r="E21305">
        <v>-1123095</v>
      </c>
    </row>
    <row r="21306" spans="1:5" hidden="1">
      <c r="A21306">
        <v>2022</v>
      </c>
      <c r="B21306" t="s">
        <v>6</v>
      </c>
      <c r="C21306" t="s">
        <v>7</v>
      </c>
      <c r="D21306" t="s">
        <v>8</v>
      </c>
      <c r="E21306">
        <v>906068</v>
      </c>
    </row>
    <row r="21307" spans="1:5" hidden="1">
      <c r="A21307">
        <v>2022</v>
      </c>
      <c r="B21307" t="s">
        <v>6</v>
      </c>
      <c r="C21307" t="s">
        <v>7</v>
      </c>
      <c r="D21307" t="s">
        <v>9</v>
      </c>
      <c r="E21307">
        <v>1689057</v>
      </c>
    </row>
    <row r="21308" spans="1:5" hidden="1">
      <c r="A21308">
        <v>2022</v>
      </c>
      <c r="B21308" t="s">
        <v>6</v>
      </c>
      <c r="C21308" t="s">
        <v>10</v>
      </c>
      <c r="D21308" t="s">
        <v>11</v>
      </c>
      <c r="E21308">
        <v>748471</v>
      </c>
    </row>
    <row r="21309" spans="1:5" hidden="1">
      <c r="A21309">
        <v>2022</v>
      </c>
      <c r="B21309" t="s">
        <v>6</v>
      </c>
      <c r="C21309" t="s">
        <v>10</v>
      </c>
      <c r="D21309" t="s">
        <v>12</v>
      </c>
      <c r="E21309">
        <v>36088741</v>
      </c>
    </row>
    <row r="21310" spans="1:5" hidden="1">
      <c r="A21310">
        <v>2022</v>
      </c>
      <c r="B21310" t="s">
        <v>6</v>
      </c>
      <c r="C21310" t="s">
        <v>10</v>
      </c>
      <c r="D21310" t="s">
        <v>13</v>
      </c>
      <c r="E21310">
        <v>29643095</v>
      </c>
    </row>
    <row r="21311" spans="1:5" hidden="1">
      <c r="A21311">
        <v>2022</v>
      </c>
      <c r="B21311" t="s">
        <v>6</v>
      </c>
      <c r="C21311" t="s">
        <v>10</v>
      </c>
      <c r="D21311" t="s">
        <v>14</v>
      </c>
      <c r="E21311">
        <v>13897075</v>
      </c>
    </row>
    <row r="21312" spans="1:5" hidden="1">
      <c r="A21312">
        <v>2022</v>
      </c>
      <c r="B21312" t="s">
        <v>6</v>
      </c>
      <c r="C21312" t="s">
        <v>10</v>
      </c>
      <c r="D21312" t="s">
        <v>15</v>
      </c>
      <c r="E21312">
        <v>11987927</v>
      </c>
    </row>
    <row r="21313" spans="1:6" hidden="1">
      <c r="A21313">
        <v>2022</v>
      </c>
      <c r="B21313" t="s">
        <v>6</v>
      </c>
      <c r="C21313" t="s">
        <v>10</v>
      </c>
      <c r="D21313" t="s">
        <v>16</v>
      </c>
      <c r="E21313">
        <v>1909148</v>
      </c>
    </row>
    <row r="21314" spans="1:6" hidden="1">
      <c r="A21314">
        <v>2022</v>
      </c>
      <c r="B21314" t="s">
        <v>6</v>
      </c>
      <c r="C21314" t="s">
        <v>10</v>
      </c>
      <c r="D21314" t="s">
        <v>17</v>
      </c>
      <c r="E21314">
        <v>0</v>
      </c>
      <c r="F21314">
        <v>20</v>
      </c>
    </row>
    <row r="21315" spans="1:6" hidden="1">
      <c r="A21315">
        <v>2022</v>
      </c>
      <c r="B21315" t="s">
        <v>6</v>
      </c>
      <c r="C21315" t="s">
        <v>10</v>
      </c>
      <c r="D21315" t="s">
        <v>18</v>
      </c>
      <c r="E21315">
        <v>35455372</v>
      </c>
    </row>
    <row r="21316" spans="1:6" hidden="1">
      <c r="A21316">
        <v>2022</v>
      </c>
      <c r="B21316" t="s">
        <v>6</v>
      </c>
      <c r="C21316" t="s">
        <v>10</v>
      </c>
      <c r="D21316" t="s">
        <v>19</v>
      </c>
      <c r="E21316">
        <v>35878918</v>
      </c>
    </row>
    <row r="21317" spans="1:6" hidden="1">
      <c r="A21317">
        <v>2022</v>
      </c>
      <c r="B21317" t="s">
        <v>6</v>
      </c>
      <c r="C21317" t="s">
        <v>10</v>
      </c>
      <c r="D21317" t="s">
        <v>20</v>
      </c>
      <c r="E21317">
        <v>35878918</v>
      </c>
    </row>
    <row r="21318" spans="1:6" hidden="1">
      <c r="A21318">
        <v>2022</v>
      </c>
      <c r="B21318" t="s">
        <v>6</v>
      </c>
      <c r="C21318" t="s">
        <v>10</v>
      </c>
      <c r="D21318" t="s">
        <v>21</v>
      </c>
      <c r="E21318">
        <v>6928681</v>
      </c>
    </row>
    <row r="21319" spans="1:6" hidden="1">
      <c r="A21319">
        <v>2022</v>
      </c>
      <c r="B21319" t="s">
        <v>6</v>
      </c>
      <c r="C21319" t="s">
        <v>10</v>
      </c>
      <c r="D21319" t="s">
        <v>22</v>
      </c>
      <c r="E21319">
        <v>-1706095</v>
      </c>
    </row>
    <row r="21320" spans="1:6" hidden="1">
      <c r="A21320">
        <v>2022</v>
      </c>
      <c r="B21320" t="s">
        <v>6</v>
      </c>
      <c r="C21320" t="s">
        <v>23</v>
      </c>
      <c r="D21320" t="s">
        <v>24</v>
      </c>
      <c r="E21320">
        <v>17872227</v>
      </c>
    </row>
    <row r="21321" spans="1:6" hidden="1">
      <c r="A21321">
        <v>2022</v>
      </c>
      <c r="B21321" t="s">
        <v>6</v>
      </c>
      <c r="C21321" t="s">
        <v>23</v>
      </c>
      <c r="D21321" t="s">
        <v>25</v>
      </c>
      <c r="E21321">
        <v>14596824</v>
      </c>
    </row>
    <row r="21322" spans="1:6" hidden="1">
      <c r="A21322">
        <v>2022</v>
      </c>
      <c r="B21322" t="s">
        <v>6</v>
      </c>
      <c r="C21322" t="s">
        <v>23</v>
      </c>
      <c r="D21322" t="s">
        <v>26</v>
      </c>
      <c r="E21322">
        <v>3275403</v>
      </c>
    </row>
    <row r="21323" spans="1:6" hidden="1">
      <c r="A21323">
        <v>2022</v>
      </c>
      <c r="B21323" t="s">
        <v>6</v>
      </c>
      <c r="C21323" t="s">
        <v>23</v>
      </c>
      <c r="D21323" t="s">
        <v>27</v>
      </c>
      <c r="E21323">
        <v>5448503</v>
      </c>
    </row>
    <row r="21324" spans="1:6" hidden="1">
      <c r="A21324">
        <v>2022</v>
      </c>
      <c r="B21324" t="s">
        <v>6</v>
      </c>
      <c r="C21324" t="s">
        <v>23</v>
      </c>
      <c r="D21324" t="s">
        <v>28</v>
      </c>
      <c r="E21324">
        <v>5010919</v>
      </c>
    </row>
    <row r="21325" spans="1:6" hidden="1">
      <c r="A21325">
        <v>2022</v>
      </c>
      <c r="B21325" t="s">
        <v>6</v>
      </c>
      <c r="C21325" t="s">
        <v>23</v>
      </c>
      <c r="D21325" t="s">
        <v>29</v>
      </c>
      <c r="E21325">
        <v>437585</v>
      </c>
    </row>
    <row r="21326" spans="1:6" hidden="1">
      <c r="A21326">
        <v>2022</v>
      </c>
      <c r="B21326" t="s">
        <v>6</v>
      </c>
      <c r="C21326" t="s">
        <v>23</v>
      </c>
      <c r="D21326" t="s">
        <v>30</v>
      </c>
      <c r="E21326">
        <v>663027</v>
      </c>
    </row>
    <row r="21327" spans="1:6" hidden="1">
      <c r="A21327">
        <v>2022</v>
      </c>
      <c r="B21327" t="s">
        <v>6</v>
      </c>
      <c r="C21327" t="s">
        <v>23</v>
      </c>
      <c r="D21327" t="s">
        <v>31</v>
      </c>
      <c r="E21327" s="211">
        <v>443562</v>
      </c>
    </row>
    <row r="21328" spans="1:6" hidden="1">
      <c r="A21328">
        <v>2022</v>
      </c>
      <c r="B21328" t="s">
        <v>6</v>
      </c>
      <c r="C21328" t="s">
        <v>23</v>
      </c>
      <c r="D21328" t="s">
        <v>32</v>
      </c>
      <c r="E21328">
        <v>219465</v>
      </c>
    </row>
    <row r="21329" spans="1:5" hidden="1">
      <c r="A21329">
        <v>2022</v>
      </c>
      <c r="B21329" t="s">
        <v>6</v>
      </c>
      <c r="C21329" t="s">
        <v>23</v>
      </c>
      <c r="D21329" t="s">
        <v>33</v>
      </c>
      <c r="E21329">
        <v>5567441</v>
      </c>
    </row>
    <row r="21330" spans="1:5" hidden="1">
      <c r="A21330">
        <v>2022</v>
      </c>
      <c r="B21330" t="s">
        <v>6</v>
      </c>
      <c r="C21330" t="s">
        <v>23</v>
      </c>
      <c r="D21330" t="s">
        <v>34</v>
      </c>
      <c r="E21330">
        <v>1515381</v>
      </c>
    </row>
    <row r="21331" spans="1:5" hidden="1">
      <c r="A21331">
        <v>2022</v>
      </c>
      <c r="B21331" t="s">
        <v>6</v>
      </c>
      <c r="C21331" t="s">
        <v>23</v>
      </c>
      <c r="D21331" t="s">
        <v>35</v>
      </c>
      <c r="E21331">
        <v>1606583</v>
      </c>
    </row>
    <row r="21332" spans="1:5" hidden="1">
      <c r="A21332">
        <v>2022</v>
      </c>
      <c r="B21332" t="s">
        <v>6</v>
      </c>
      <c r="C21332" t="s">
        <v>23</v>
      </c>
      <c r="D21332" t="s">
        <v>36</v>
      </c>
      <c r="E21332">
        <v>2751026</v>
      </c>
    </row>
    <row r="21333" spans="1:5" hidden="1">
      <c r="A21333">
        <v>2022</v>
      </c>
      <c r="B21333" t="s">
        <v>6</v>
      </c>
      <c r="C21333" t="s">
        <v>23</v>
      </c>
      <c r="D21333" t="s">
        <v>37</v>
      </c>
      <c r="E21333">
        <v>1847219</v>
      </c>
    </row>
    <row r="21334" spans="1:5" hidden="1">
      <c r="A21334">
        <v>2022</v>
      </c>
      <c r="B21334" t="s">
        <v>6</v>
      </c>
      <c r="C21334" t="s">
        <v>23</v>
      </c>
      <c r="D21334" t="s">
        <v>38</v>
      </c>
      <c r="E21334">
        <v>903806</v>
      </c>
    </row>
    <row r="21335" spans="1:5" hidden="1">
      <c r="A21335">
        <v>2022</v>
      </c>
      <c r="B21335" t="s">
        <v>6</v>
      </c>
      <c r="C21335" t="s">
        <v>23</v>
      </c>
      <c r="D21335" t="s">
        <v>39</v>
      </c>
      <c r="E21335">
        <v>1125233</v>
      </c>
    </row>
    <row r="21336" spans="1:5" hidden="1">
      <c r="A21336">
        <v>2022</v>
      </c>
      <c r="B21336" t="s">
        <v>6</v>
      </c>
      <c r="C21336" t="s">
        <v>23</v>
      </c>
      <c r="D21336" t="s">
        <v>40</v>
      </c>
      <c r="E21336" s="211">
        <v>69177</v>
      </c>
    </row>
    <row r="21337" spans="1:5" hidden="1">
      <c r="A21337">
        <v>2022</v>
      </c>
      <c r="B21337" t="s">
        <v>6</v>
      </c>
      <c r="C21337" t="s">
        <v>23</v>
      </c>
      <c r="D21337" t="s">
        <v>41</v>
      </c>
      <c r="E21337">
        <v>6680</v>
      </c>
    </row>
    <row r="21338" spans="1:5" hidden="1">
      <c r="A21338">
        <v>2022</v>
      </c>
      <c r="B21338" t="s">
        <v>6</v>
      </c>
      <c r="C21338" t="s">
        <v>23</v>
      </c>
      <c r="D21338" t="s">
        <v>42</v>
      </c>
      <c r="E21338">
        <v>51303</v>
      </c>
    </row>
    <row r="21339" spans="1:5" hidden="1">
      <c r="A21339">
        <v>2022</v>
      </c>
      <c r="B21339" t="s">
        <v>6</v>
      </c>
      <c r="C21339" t="s">
        <v>23</v>
      </c>
      <c r="D21339" t="s">
        <v>43</v>
      </c>
      <c r="E21339">
        <v>11193</v>
      </c>
    </row>
    <row r="21340" spans="1:5" hidden="1">
      <c r="A21340">
        <v>2022</v>
      </c>
      <c r="B21340" t="s">
        <v>6</v>
      </c>
      <c r="C21340" t="s">
        <v>23</v>
      </c>
      <c r="D21340" t="s">
        <v>44</v>
      </c>
      <c r="E21340">
        <v>106625</v>
      </c>
    </row>
    <row r="21341" spans="1:5" hidden="1">
      <c r="A21341">
        <v>2022</v>
      </c>
      <c r="B21341" t="s">
        <v>6</v>
      </c>
      <c r="C21341" t="s">
        <v>23</v>
      </c>
      <c r="D21341" t="s">
        <v>45</v>
      </c>
      <c r="E21341">
        <v>2725708</v>
      </c>
    </row>
    <row r="21342" spans="1:5" hidden="1">
      <c r="A21342">
        <v>2022</v>
      </c>
      <c r="B21342" t="s">
        <v>6</v>
      </c>
      <c r="C21342" t="s">
        <v>23</v>
      </c>
      <c r="D21342" t="s">
        <v>46</v>
      </c>
      <c r="E21342">
        <v>2654533</v>
      </c>
    </row>
    <row r="21343" spans="1:5" hidden="1">
      <c r="A21343">
        <v>2022</v>
      </c>
      <c r="B21343" t="s">
        <v>6</v>
      </c>
      <c r="C21343" t="s">
        <v>23</v>
      </c>
      <c r="D21343" t="s">
        <v>47</v>
      </c>
      <c r="E21343">
        <v>71175</v>
      </c>
    </row>
    <row r="21344" spans="1:5" hidden="1">
      <c r="A21344">
        <v>2022</v>
      </c>
      <c r="B21344" t="s">
        <v>6</v>
      </c>
      <c r="C21344" t="s">
        <v>23</v>
      </c>
      <c r="D21344" t="s">
        <v>48</v>
      </c>
      <c r="E21344">
        <v>13463039</v>
      </c>
    </row>
    <row r="21345" spans="1:5" hidden="1">
      <c r="A21345">
        <v>2022</v>
      </c>
      <c r="B21345" t="s">
        <v>6</v>
      </c>
      <c r="C21345" t="s">
        <v>23</v>
      </c>
      <c r="D21345" t="s">
        <v>49</v>
      </c>
      <c r="E21345">
        <v>4620562</v>
      </c>
    </row>
    <row r="21346" spans="1:5" hidden="1">
      <c r="A21346">
        <v>2022</v>
      </c>
      <c r="B21346" t="s">
        <v>6</v>
      </c>
      <c r="C21346" t="s">
        <v>23</v>
      </c>
      <c r="D21346" t="s">
        <v>50</v>
      </c>
      <c r="E21346">
        <v>2945410</v>
      </c>
    </row>
    <row r="21347" spans="1:5" hidden="1">
      <c r="A21347">
        <v>2022</v>
      </c>
      <c r="B21347" t="s">
        <v>6</v>
      </c>
      <c r="C21347" t="s">
        <v>23</v>
      </c>
      <c r="D21347" t="s">
        <v>51</v>
      </c>
      <c r="E21347">
        <v>305818</v>
      </c>
    </row>
    <row r="21348" spans="1:5" hidden="1">
      <c r="A21348">
        <v>2022</v>
      </c>
      <c r="B21348" t="s">
        <v>6</v>
      </c>
      <c r="C21348" t="s">
        <v>23</v>
      </c>
      <c r="D21348" t="s">
        <v>52</v>
      </c>
      <c r="E21348">
        <v>1348821</v>
      </c>
    </row>
    <row r="21349" spans="1:5" hidden="1">
      <c r="A21349">
        <v>2022</v>
      </c>
      <c r="B21349" t="s">
        <v>6</v>
      </c>
      <c r="C21349" t="s">
        <v>23</v>
      </c>
      <c r="D21349" t="s">
        <v>53</v>
      </c>
      <c r="E21349">
        <v>51303</v>
      </c>
    </row>
    <row r="21350" spans="1:5" hidden="1">
      <c r="A21350">
        <v>2022</v>
      </c>
      <c r="B21350" t="s">
        <v>6</v>
      </c>
      <c r="C21350" t="s">
        <v>23</v>
      </c>
      <c r="D21350" t="s">
        <v>54</v>
      </c>
      <c r="E21350">
        <v>30790</v>
      </c>
    </row>
    <row r="21351" spans="1:5" hidden="1">
      <c r="A21351">
        <v>2022</v>
      </c>
      <c r="B21351" t="s">
        <v>6</v>
      </c>
      <c r="C21351" t="s">
        <v>23</v>
      </c>
      <c r="D21351" t="s">
        <v>55</v>
      </c>
      <c r="E21351">
        <v>4808371</v>
      </c>
    </row>
    <row r="21352" spans="1:5" hidden="1">
      <c r="A21352">
        <v>2022</v>
      </c>
      <c r="B21352" t="s">
        <v>6</v>
      </c>
      <c r="C21352" t="s">
        <v>23</v>
      </c>
      <c r="D21352" t="s">
        <v>56</v>
      </c>
      <c r="E21352">
        <v>4034106</v>
      </c>
    </row>
    <row r="21353" spans="1:5" hidden="1">
      <c r="A21353">
        <v>2022</v>
      </c>
      <c r="B21353" t="s">
        <v>6</v>
      </c>
      <c r="C21353" t="s">
        <v>23</v>
      </c>
      <c r="D21353" t="s">
        <v>57</v>
      </c>
      <c r="E21353">
        <v>3307999</v>
      </c>
    </row>
    <row r="21354" spans="1:5" hidden="1">
      <c r="A21354">
        <v>2022</v>
      </c>
      <c r="B21354" t="s">
        <v>6</v>
      </c>
      <c r="C21354" t="s">
        <v>23</v>
      </c>
      <c r="D21354" t="s">
        <v>58</v>
      </c>
      <c r="E21354">
        <v>726107</v>
      </c>
    </row>
    <row r="21355" spans="1:5" hidden="1">
      <c r="A21355">
        <v>2022</v>
      </c>
      <c r="B21355" t="s">
        <v>6</v>
      </c>
      <c r="C21355" t="s">
        <v>23</v>
      </c>
      <c r="D21355" t="s">
        <v>59</v>
      </c>
      <c r="E21355">
        <v>2762908</v>
      </c>
    </row>
    <row r="21356" spans="1:5" hidden="1">
      <c r="A21356">
        <v>2022</v>
      </c>
      <c r="B21356" t="s">
        <v>6</v>
      </c>
      <c r="C21356" t="s">
        <v>23</v>
      </c>
      <c r="D21356" t="s">
        <v>60</v>
      </c>
      <c r="E21356">
        <v>365031</v>
      </c>
    </row>
    <row r="21357" spans="1:5" hidden="1">
      <c r="A21357">
        <v>2022</v>
      </c>
      <c r="B21357" t="s">
        <v>6</v>
      </c>
      <c r="C21357" t="s">
        <v>23</v>
      </c>
      <c r="D21357" t="s">
        <v>61</v>
      </c>
      <c r="E21357">
        <v>310827</v>
      </c>
    </row>
    <row r="21358" spans="1:5" hidden="1">
      <c r="A21358">
        <v>2022</v>
      </c>
      <c r="B21358" t="s">
        <v>6</v>
      </c>
      <c r="C21358" t="s">
        <v>23</v>
      </c>
      <c r="D21358" t="s">
        <v>62</v>
      </c>
      <c r="E21358">
        <v>149403</v>
      </c>
    </row>
    <row r="21359" spans="1:5" hidden="1">
      <c r="A21359">
        <v>2022</v>
      </c>
      <c r="B21359" t="s">
        <v>6</v>
      </c>
      <c r="C21359" t="s">
        <v>23</v>
      </c>
      <c r="D21359" t="s">
        <v>63</v>
      </c>
      <c r="E21359">
        <v>1326</v>
      </c>
    </row>
    <row r="21360" spans="1:5" hidden="1">
      <c r="A21360">
        <v>2022</v>
      </c>
      <c r="B21360" t="s">
        <v>6</v>
      </c>
      <c r="C21360" t="s">
        <v>23</v>
      </c>
      <c r="D21360" t="s">
        <v>64</v>
      </c>
      <c r="E21360">
        <v>1621580</v>
      </c>
    </row>
    <row r="21361" spans="1:5" hidden="1">
      <c r="A21361">
        <v>2022</v>
      </c>
      <c r="B21361" t="s">
        <v>6</v>
      </c>
      <c r="C21361" t="s">
        <v>23</v>
      </c>
      <c r="D21361" t="s">
        <v>65</v>
      </c>
      <c r="E21361">
        <v>316068</v>
      </c>
    </row>
    <row r="21362" spans="1:5" hidden="1">
      <c r="A21362">
        <v>2022</v>
      </c>
      <c r="B21362" t="s">
        <v>6</v>
      </c>
      <c r="C21362" t="s">
        <v>23</v>
      </c>
      <c r="D21362" t="s">
        <v>66</v>
      </c>
      <c r="E21362">
        <v>687041</v>
      </c>
    </row>
    <row r="21363" spans="1:5" hidden="1">
      <c r="A21363">
        <v>2022</v>
      </c>
      <c r="B21363" t="s">
        <v>6</v>
      </c>
      <c r="C21363" t="s">
        <v>23</v>
      </c>
      <c r="D21363" t="s">
        <v>67</v>
      </c>
      <c r="E21363">
        <v>493802</v>
      </c>
    </row>
    <row r="21364" spans="1:5" hidden="1">
      <c r="A21364">
        <v>2022</v>
      </c>
      <c r="B21364" t="s">
        <v>6</v>
      </c>
      <c r="C21364" t="s">
        <v>23</v>
      </c>
      <c r="D21364" t="s">
        <v>68</v>
      </c>
      <c r="E21364">
        <v>17267</v>
      </c>
    </row>
    <row r="21365" spans="1:5" hidden="1">
      <c r="A21365">
        <v>2022</v>
      </c>
      <c r="B21365" t="s">
        <v>6</v>
      </c>
      <c r="C21365" t="s">
        <v>23</v>
      </c>
      <c r="D21365" t="s">
        <v>69</v>
      </c>
      <c r="E21365">
        <v>152760</v>
      </c>
    </row>
    <row r="21366" spans="1:5" hidden="1">
      <c r="A21366">
        <v>2022</v>
      </c>
      <c r="B21366" t="s">
        <v>6</v>
      </c>
      <c r="C21366" t="s">
        <v>23</v>
      </c>
      <c r="D21366" t="s">
        <v>70</v>
      </c>
      <c r="E21366">
        <v>323775</v>
      </c>
    </row>
    <row r="21367" spans="1:5" hidden="1">
      <c r="A21367">
        <v>2022</v>
      </c>
      <c r="B21367" t="s">
        <v>6</v>
      </c>
      <c r="C21367" t="s">
        <v>23</v>
      </c>
      <c r="D21367" t="s">
        <v>71</v>
      </c>
      <c r="E21367">
        <v>-2962</v>
      </c>
    </row>
    <row r="21368" spans="1:5" hidden="1">
      <c r="A21368">
        <v>2022</v>
      </c>
      <c r="B21368" t="s">
        <v>6</v>
      </c>
      <c r="C21368" t="s">
        <v>23</v>
      </c>
      <c r="D21368" t="s">
        <v>72</v>
      </c>
      <c r="E21368">
        <v>40887457</v>
      </c>
    </row>
    <row r="21369" spans="1:5" hidden="1">
      <c r="A21369">
        <v>2022</v>
      </c>
      <c r="B21369" t="s">
        <v>6</v>
      </c>
      <c r="C21369" t="s">
        <v>23</v>
      </c>
      <c r="D21369" t="s">
        <v>73</v>
      </c>
      <c r="E21369">
        <v>28950237</v>
      </c>
    </row>
    <row r="21370" spans="1:5" hidden="1">
      <c r="A21370">
        <v>2022</v>
      </c>
      <c r="B21370" t="s">
        <v>6</v>
      </c>
      <c r="C21370" t="s">
        <v>23</v>
      </c>
      <c r="D21370" t="s">
        <v>74</v>
      </c>
      <c r="E21370">
        <v>25073834</v>
      </c>
    </row>
    <row r="21371" spans="1:5" hidden="1">
      <c r="A21371">
        <v>2022</v>
      </c>
      <c r="B21371" t="s">
        <v>6</v>
      </c>
      <c r="C21371" t="s">
        <v>23</v>
      </c>
      <c r="D21371" t="s">
        <v>75</v>
      </c>
      <c r="E21371">
        <v>3876403</v>
      </c>
    </row>
    <row r="21372" spans="1:5" hidden="1">
      <c r="A21372">
        <v>2022</v>
      </c>
      <c r="B21372" t="s">
        <v>6</v>
      </c>
      <c r="C21372" t="s">
        <v>23</v>
      </c>
      <c r="D21372" t="s">
        <v>76</v>
      </c>
      <c r="E21372">
        <v>8903173</v>
      </c>
    </row>
    <row r="21373" spans="1:5" hidden="1">
      <c r="A21373">
        <v>2022</v>
      </c>
      <c r="B21373" t="s">
        <v>6</v>
      </c>
      <c r="C21373" t="s">
        <v>23</v>
      </c>
      <c r="D21373" t="s">
        <v>77</v>
      </c>
      <c r="E21373">
        <v>6445645</v>
      </c>
    </row>
    <row r="21374" spans="1:5" hidden="1">
      <c r="A21374">
        <v>2022</v>
      </c>
      <c r="B21374" t="s">
        <v>6</v>
      </c>
      <c r="C21374" t="s">
        <v>23</v>
      </c>
      <c r="D21374" t="s">
        <v>78</v>
      </c>
      <c r="E21374">
        <v>8404372</v>
      </c>
    </row>
    <row r="21375" spans="1:5" hidden="1">
      <c r="A21375">
        <v>2022</v>
      </c>
      <c r="B21375" t="s">
        <v>6</v>
      </c>
      <c r="C21375" t="s">
        <v>23</v>
      </c>
      <c r="D21375" t="s">
        <v>79</v>
      </c>
      <c r="E21375">
        <v>460518</v>
      </c>
    </row>
    <row r="21376" spans="1:5" hidden="1">
      <c r="A21376">
        <v>2022</v>
      </c>
      <c r="B21376" t="s">
        <v>6</v>
      </c>
      <c r="C21376" t="s">
        <v>23</v>
      </c>
      <c r="D21376" t="s">
        <v>80</v>
      </c>
      <c r="E21376">
        <v>38283</v>
      </c>
    </row>
    <row r="21377" spans="1:5" hidden="1">
      <c r="A21377">
        <v>2022</v>
      </c>
      <c r="B21377" t="s">
        <v>6</v>
      </c>
      <c r="C21377" t="s">
        <v>81</v>
      </c>
      <c r="D21377" t="s">
        <v>24</v>
      </c>
      <c r="E21377">
        <v>18257287</v>
      </c>
    </row>
    <row r="21378" spans="1:5" hidden="1">
      <c r="A21378">
        <v>2022</v>
      </c>
      <c r="B21378" t="s">
        <v>6</v>
      </c>
      <c r="C21378" t="s">
        <v>81</v>
      </c>
      <c r="D21378" t="s">
        <v>25</v>
      </c>
      <c r="E21378">
        <v>15006058</v>
      </c>
    </row>
    <row r="21379" spans="1:5" hidden="1">
      <c r="A21379">
        <v>2022</v>
      </c>
      <c r="B21379" t="s">
        <v>6</v>
      </c>
      <c r="C21379" t="s">
        <v>81</v>
      </c>
      <c r="D21379" t="s">
        <v>26</v>
      </c>
      <c r="E21379">
        <v>3251229</v>
      </c>
    </row>
    <row r="21380" spans="1:5" hidden="1">
      <c r="A21380">
        <v>2022</v>
      </c>
      <c r="B21380" t="s">
        <v>6</v>
      </c>
      <c r="C21380" t="s">
        <v>81</v>
      </c>
      <c r="D21380" t="s">
        <v>27</v>
      </c>
      <c r="E21380">
        <v>5362543</v>
      </c>
    </row>
    <row r="21381" spans="1:5" hidden="1">
      <c r="A21381">
        <v>2022</v>
      </c>
      <c r="B21381" t="s">
        <v>6</v>
      </c>
      <c r="C21381" t="s">
        <v>81</v>
      </c>
      <c r="D21381" t="s">
        <v>28</v>
      </c>
      <c r="E21381">
        <v>4923667</v>
      </c>
    </row>
    <row r="21382" spans="1:5" hidden="1">
      <c r="A21382">
        <v>2022</v>
      </c>
      <c r="B21382" t="s">
        <v>6</v>
      </c>
      <c r="C21382" t="s">
        <v>81</v>
      </c>
      <c r="D21382" t="s">
        <v>82</v>
      </c>
      <c r="E21382">
        <v>3652741</v>
      </c>
    </row>
    <row r="21383" spans="1:5" hidden="1">
      <c r="A21383">
        <v>2022</v>
      </c>
      <c r="B21383" t="s">
        <v>6</v>
      </c>
      <c r="C21383" t="s">
        <v>81</v>
      </c>
      <c r="D21383" t="s">
        <v>83</v>
      </c>
      <c r="E21383">
        <v>4405</v>
      </c>
    </row>
    <row r="21384" spans="1:5" hidden="1">
      <c r="A21384">
        <v>2022</v>
      </c>
      <c r="B21384" t="s">
        <v>6</v>
      </c>
      <c r="C21384" t="s">
        <v>81</v>
      </c>
      <c r="D21384" t="s">
        <v>84</v>
      </c>
      <c r="E21384">
        <v>1266521</v>
      </c>
    </row>
    <row r="21385" spans="1:5" hidden="1">
      <c r="A21385">
        <v>2022</v>
      </c>
      <c r="B21385" t="s">
        <v>6</v>
      </c>
      <c r="C21385" t="s">
        <v>81</v>
      </c>
      <c r="D21385" t="s">
        <v>85</v>
      </c>
      <c r="E21385">
        <v>4567356</v>
      </c>
    </row>
    <row r="21386" spans="1:5" hidden="1">
      <c r="A21386">
        <v>2022</v>
      </c>
      <c r="B21386" t="s">
        <v>6</v>
      </c>
      <c r="C21386" t="s">
        <v>81</v>
      </c>
      <c r="D21386" t="s">
        <v>29</v>
      </c>
      <c r="E21386">
        <v>438876</v>
      </c>
    </row>
    <row r="21387" spans="1:5" hidden="1">
      <c r="A21387">
        <v>2022</v>
      </c>
      <c r="B21387" t="s">
        <v>6</v>
      </c>
      <c r="C21387" t="s">
        <v>81</v>
      </c>
      <c r="D21387" t="s">
        <v>30</v>
      </c>
      <c r="E21387">
        <v>1129064</v>
      </c>
    </row>
    <row r="21388" spans="1:5" hidden="1">
      <c r="A21388">
        <v>2022</v>
      </c>
      <c r="B21388" t="s">
        <v>6</v>
      </c>
      <c r="C21388" t="s">
        <v>81</v>
      </c>
      <c r="D21388" t="s">
        <v>31</v>
      </c>
      <c r="E21388">
        <v>443562</v>
      </c>
    </row>
    <row r="21389" spans="1:5" hidden="1">
      <c r="A21389">
        <v>2022</v>
      </c>
      <c r="B21389" t="s">
        <v>6</v>
      </c>
      <c r="C21389" t="s">
        <v>81</v>
      </c>
      <c r="D21389" t="s">
        <v>32</v>
      </c>
      <c r="E21389">
        <v>685502</v>
      </c>
    </row>
    <row r="21390" spans="1:5" hidden="1">
      <c r="A21390">
        <v>2022</v>
      </c>
      <c r="B21390" t="s">
        <v>6</v>
      </c>
      <c r="C21390" t="s">
        <v>81</v>
      </c>
      <c r="D21390" t="s">
        <v>33</v>
      </c>
      <c r="E21390">
        <v>4168935</v>
      </c>
    </row>
    <row r="21391" spans="1:5" hidden="1">
      <c r="A21391">
        <v>2022</v>
      </c>
      <c r="B21391" t="s">
        <v>6</v>
      </c>
      <c r="C21391" t="s">
        <v>81</v>
      </c>
      <c r="D21391" t="s">
        <v>34</v>
      </c>
      <c r="E21391">
        <v>1496274</v>
      </c>
    </row>
    <row r="21392" spans="1:5" hidden="1">
      <c r="A21392">
        <v>2022</v>
      </c>
      <c r="B21392" t="s">
        <v>6</v>
      </c>
      <c r="C21392" t="s">
        <v>81</v>
      </c>
      <c r="D21392" t="s">
        <v>35</v>
      </c>
      <c r="E21392">
        <v>1576623</v>
      </c>
    </row>
    <row r="21393" spans="1:5" hidden="1">
      <c r="A21393">
        <v>2022</v>
      </c>
      <c r="B21393" t="s">
        <v>6</v>
      </c>
      <c r="C21393" t="s">
        <v>81</v>
      </c>
      <c r="D21393" t="s">
        <v>36</v>
      </c>
      <c r="E21393">
        <v>2315624</v>
      </c>
    </row>
    <row r="21394" spans="1:5" hidden="1">
      <c r="A21394">
        <v>2022</v>
      </c>
      <c r="B21394" t="s">
        <v>6</v>
      </c>
      <c r="C21394" t="s">
        <v>81</v>
      </c>
      <c r="D21394" t="s">
        <v>37</v>
      </c>
      <c r="E21394">
        <v>1411818</v>
      </c>
    </row>
    <row r="21395" spans="1:5" hidden="1">
      <c r="A21395">
        <v>2022</v>
      </c>
      <c r="B21395" t="s">
        <v>6</v>
      </c>
      <c r="C21395" t="s">
        <v>81</v>
      </c>
      <c r="D21395" t="s">
        <v>38</v>
      </c>
      <c r="E21395">
        <v>903806</v>
      </c>
    </row>
    <row r="21396" spans="1:5" hidden="1">
      <c r="A21396">
        <v>2022</v>
      </c>
      <c r="B21396" t="s">
        <v>6</v>
      </c>
      <c r="C21396" t="s">
        <v>81</v>
      </c>
      <c r="D21396" t="s">
        <v>39</v>
      </c>
      <c r="E21396">
        <v>149916</v>
      </c>
    </row>
    <row r="21397" spans="1:5" hidden="1">
      <c r="A21397">
        <v>2022</v>
      </c>
      <c r="B21397" t="s">
        <v>6</v>
      </c>
      <c r="C21397" t="s">
        <v>81</v>
      </c>
      <c r="D21397" t="s">
        <v>40</v>
      </c>
      <c r="E21397">
        <v>100496</v>
      </c>
    </row>
    <row r="21398" spans="1:5" hidden="1">
      <c r="A21398">
        <v>2022</v>
      </c>
      <c r="B21398" t="s">
        <v>6</v>
      </c>
      <c r="C21398" t="s">
        <v>81</v>
      </c>
      <c r="D21398" t="s">
        <v>41</v>
      </c>
      <c r="E21398">
        <v>6680</v>
      </c>
    </row>
    <row r="21399" spans="1:5" hidden="1">
      <c r="A21399">
        <v>2022</v>
      </c>
      <c r="B21399" t="s">
        <v>6</v>
      </c>
      <c r="C21399" t="s">
        <v>81</v>
      </c>
      <c r="D21399" t="s">
        <v>42</v>
      </c>
      <c r="E21399">
        <v>51303</v>
      </c>
    </row>
    <row r="21400" spans="1:5" hidden="1">
      <c r="A21400">
        <v>2022</v>
      </c>
      <c r="B21400" t="s">
        <v>6</v>
      </c>
      <c r="C21400" t="s">
        <v>81</v>
      </c>
      <c r="D21400" t="s">
        <v>43</v>
      </c>
      <c r="E21400">
        <v>42513</v>
      </c>
    </row>
    <row r="21401" spans="1:5" hidden="1">
      <c r="A21401">
        <v>2022</v>
      </c>
      <c r="B21401" t="s">
        <v>6</v>
      </c>
      <c r="C21401" t="s">
        <v>81</v>
      </c>
      <c r="D21401" t="s">
        <v>44</v>
      </c>
      <c r="E21401">
        <v>106625</v>
      </c>
    </row>
    <row r="21402" spans="1:5" hidden="1">
      <c r="A21402">
        <v>2022</v>
      </c>
      <c r="B21402" t="s">
        <v>6</v>
      </c>
      <c r="C21402" t="s">
        <v>81</v>
      </c>
      <c r="D21402" t="s">
        <v>45</v>
      </c>
      <c r="E21402">
        <v>2752922</v>
      </c>
    </row>
    <row r="21403" spans="1:5" hidden="1">
      <c r="A21403">
        <v>2022</v>
      </c>
      <c r="B21403" t="s">
        <v>6</v>
      </c>
      <c r="C21403" t="s">
        <v>81</v>
      </c>
      <c r="D21403" t="s">
        <v>46</v>
      </c>
      <c r="E21403">
        <v>2681765</v>
      </c>
    </row>
    <row r="21404" spans="1:5" hidden="1">
      <c r="A21404">
        <v>2022</v>
      </c>
      <c r="B21404" t="s">
        <v>6</v>
      </c>
      <c r="C21404" t="s">
        <v>81</v>
      </c>
      <c r="D21404" t="s">
        <v>47</v>
      </c>
      <c r="E21404">
        <v>71157</v>
      </c>
    </row>
    <row r="21405" spans="1:5" hidden="1">
      <c r="A21405">
        <v>2022</v>
      </c>
      <c r="B21405" t="s">
        <v>6</v>
      </c>
      <c r="C21405" t="s">
        <v>81</v>
      </c>
      <c r="D21405" t="s">
        <v>48</v>
      </c>
      <c r="E21405">
        <v>13545930</v>
      </c>
    </row>
    <row r="21406" spans="1:5" hidden="1">
      <c r="A21406">
        <v>2022</v>
      </c>
      <c r="B21406" t="s">
        <v>6</v>
      </c>
      <c r="C21406" t="s">
        <v>81</v>
      </c>
      <c r="D21406" t="s">
        <v>49</v>
      </c>
      <c r="E21406">
        <v>4644736</v>
      </c>
    </row>
    <row r="21407" spans="1:5" hidden="1">
      <c r="A21407">
        <v>2022</v>
      </c>
      <c r="B21407" t="s">
        <v>6</v>
      </c>
      <c r="C21407" t="s">
        <v>81</v>
      </c>
      <c r="D21407" t="s">
        <v>50</v>
      </c>
      <c r="E21407">
        <v>2969584</v>
      </c>
    </row>
    <row r="21408" spans="1:5" hidden="1">
      <c r="A21408">
        <v>2022</v>
      </c>
      <c r="B21408" t="s">
        <v>6</v>
      </c>
      <c r="C21408" t="s">
        <v>81</v>
      </c>
      <c r="D21408" t="s">
        <v>51</v>
      </c>
      <c r="E21408">
        <v>305818</v>
      </c>
    </row>
    <row r="21409" spans="1:5" hidden="1">
      <c r="A21409">
        <v>2022</v>
      </c>
      <c r="B21409" t="s">
        <v>6</v>
      </c>
      <c r="C21409" t="s">
        <v>81</v>
      </c>
      <c r="D21409" t="s">
        <v>52</v>
      </c>
      <c r="E21409">
        <v>1348821</v>
      </c>
    </row>
    <row r="21410" spans="1:5" hidden="1">
      <c r="A21410">
        <v>2022</v>
      </c>
      <c r="B21410" t="s">
        <v>6</v>
      </c>
      <c r="C21410" t="s">
        <v>81</v>
      </c>
      <c r="D21410" t="s">
        <v>53</v>
      </c>
      <c r="E21410">
        <v>51303</v>
      </c>
    </row>
    <row r="21411" spans="1:5" hidden="1">
      <c r="A21411">
        <v>2022</v>
      </c>
      <c r="B21411" t="s">
        <v>6</v>
      </c>
      <c r="C21411" t="s">
        <v>81</v>
      </c>
      <c r="D21411" t="s">
        <v>54</v>
      </c>
      <c r="E21411">
        <v>30790</v>
      </c>
    </row>
    <row r="21412" spans="1:5" hidden="1">
      <c r="A21412">
        <v>2022</v>
      </c>
      <c r="B21412" t="s">
        <v>6</v>
      </c>
      <c r="C21412" t="s">
        <v>81</v>
      </c>
      <c r="D21412" t="s">
        <v>55</v>
      </c>
      <c r="E21412">
        <v>4867088</v>
      </c>
    </row>
    <row r="21413" spans="1:5" hidden="1">
      <c r="A21413">
        <v>2022</v>
      </c>
      <c r="B21413" t="s">
        <v>6</v>
      </c>
      <c r="C21413" t="s">
        <v>81</v>
      </c>
      <c r="D21413" t="s">
        <v>56</v>
      </c>
      <c r="E21413">
        <v>4034106</v>
      </c>
    </row>
    <row r="21414" spans="1:5" hidden="1">
      <c r="A21414">
        <v>2022</v>
      </c>
      <c r="B21414" t="s">
        <v>6</v>
      </c>
      <c r="C21414" t="s">
        <v>81</v>
      </c>
      <c r="D21414" t="s">
        <v>57</v>
      </c>
      <c r="E21414" s="211">
        <v>3307999</v>
      </c>
    </row>
    <row r="21415" spans="1:5" hidden="1">
      <c r="A21415">
        <v>2022</v>
      </c>
      <c r="B21415" t="s">
        <v>6</v>
      </c>
      <c r="C21415" t="s">
        <v>81</v>
      </c>
      <c r="D21415" t="s">
        <v>58</v>
      </c>
      <c r="E21415">
        <v>726107</v>
      </c>
    </row>
    <row r="21416" spans="1:5" hidden="1">
      <c r="A21416">
        <v>2022</v>
      </c>
      <c r="B21416" t="s">
        <v>6</v>
      </c>
      <c r="C21416" t="s">
        <v>81</v>
      </c>
      <c r="D21416" t="s">
        <v>59</v>
      </c>
      <c r="E21416">
        <v>3076350</v>
      </c>
    </row>
    <row r="21417" spans="1:5" hidden="1">
      <c r="A21417">
        <v>2022</v>
      </c>
      <c r="B21417" t="s">
        <v>6</v>
      </c>
      <c r="C21417" t="s">
        <v>81</v>
      </c>
      <c r="D21417" t="s">
        <v>60</v>
      </c>
      <c r="E21417">
        <v>348889</v>
      </c>
    </row>
    <row r="21418" spans="1:5" hidden="1">
      <c r="A21418">
        <v>2022</v>
      </c>
      <c r="B21418" t="s">
        <v>6</v>
      </c>
      <c r="C21418" t="s">
        <v>81</v>
      </c>
      <c r="D21418" t="s">
        <v>61</v>
      </c>
      <c r="E21418">
        <v>318393</v>
      </c>
    </row>
    <row r="21419" spans="1:5" hidden="1">
      <c r="A21419">
        <v>2022</v>
      </c>
      <c r="B21419" t="s">
        <v>6</v>
      </c>
      <c r="C21419" t="s">
        <v>81</v>
      </c>
      <c r="D21419" t="s">
        <v>62</v>
      </c>
      <c r="E21419">
        <v>233018</v>
      </c>
    </row>
    <row r="21420" spans="1:5" hidden="1">
      <c r="A21420">
        <v>2022</v>
      </c>
      <c r="B21420" t="s">
        <v>6</v>
      </c>
      <c r="C21420" t="s">
        <v>81</v>
      </c>
      <c r="D21420" t="s">
        <v>64</v>
      </c>
      <c r="E21420">
        <v>2176050</v>
      </c>
    </row>
    <row r="21421" spans="1:5" hidden="1">
      <c r="A21421">
        <v>2022</v>
      </c>
      <c r="B21421" t="s">
        <v>6</v>
      </c>
      <c r="C21421" t="s">
        <v>81</v>
      </c>
      <c r="D21421" t="s">
        <v>66</v>
      </c>
      <c r="E21421">
        <v>687041</v>
      </c>
    </row>
    <row r="21422" spans="1:5" hidden="1">
      <c r="A21422">
        <v>2022</v>
      </c>
      <c r="B21422" t="s">
        <v>6</v>
      </c>
      <c r="C21422" t="s">
        <v>81</v>
      </c>
      <c r="D21422" t="s">
        <v>67</v>
      </c>
      <c r="E21422">
        <v>759237</v>
      </c>
    </row>
    <row r="21423" spans="1:5" hidden="1">
      <c r="A21423">
        <v>2022</v>
      </c>
      <c r="B21423" t="s">
        <v>6</v>
      </c>
      <c r="C21423" t="s">
        <v>81</v>
      </c>
      <c r="D21423" t="s">
        <v>68</v>
      </c>
      <c r="E21423" s="211">
        <v>17267</v>
      </c>
    </row>
    <row r="21424" spans="1:5" hidden="1">
      <c r="A21424">
        <v>2022</v>
      </c>
      <c r="B21424" t="s">
        <v>6</v>
      </c>
      <c r="C21424" t="s">
        <v>81</v>
      </c>
      <c r="D21424" t="s">
        <v>69</v>
      </c>
      <c r="E21424">
        <v>617132</v>
      </c>
    </row>
    <row r="21425" spans="1:6" hidden="1">
      <c r="A21425">
        <v>2022</v>
      </c>
      <c r="B21425" t="s">
        <v>6</v>
      </c>
      <c r="C21425" t="s">
        <v>81</v>
      </c>
      <c r="D21425" t="s">
        <v>70</v>
      </c>
      <c r="E21425">
        <v>124838</v>
      </c>
    </row>
    <row r="21426" spans="1:6" hidden="1">
      <c r="A21426">
        <v>2022</v>
      </c>
      <c r="B21426" t="s">
        <v>6</v>
      </c>
      <c r="C21426" t="s">
        <v>81</v>
      </c>
      <c r="D21426" t="s">
        <v>86</v>
      </c>
      <c r="E21426">
        <v>72408841</v>
      </c>
    </row>
    <row r="21427" spans="1:6" hidden="1">
      <c r="A21427">
        <v>2022</v>
      </c>
      <c r="B21427" t="s">
        <v>6</v>
      </c>
      <c r="C21427" t="s">
        <v>81</v>
      </c>
      <c r="D21427" t="s">
        <v>87</v>
      </c>
      <c r="E21427">
        <v>62005234</v>
      </c>
    </row>
    <row r="21428" spans="1:6" hidden="1">
      <c r="A21428">
        <v>2022</v>
      </c>
      <c r="B21428" t="s">
        <v>6</v>
      </c>
      <c r="C21428" t="s">
        <v>81</v>
      </c>
      <c r="D21428" t="s">
        <v>88</v>
      </c>
      <c r="E21428">
        <v>3024904</v>
      </c>
    </row>
    <row r="21429" spans="1:6" hidden="1">
      <c r="A21429">
        <v>2022</v>
      </c>
      <c r="B21429" t="s">
        <v>6</v>
      </c>
      <c r="C21429" t="s">
        <v>81</v>
      </c>
      <c r="D21429" t="s">
        <v>89</v>
      </c>
      <c r="E21429">
        <v>7378704</v>
      </c>
    </row>
    <row r="21430" spans="1:6" hidden="1">
      <c r="A21430">
        <v>2022</v>
      </c>
      <c r="B21430" t="s">
        <v>6</v>
      </c>
      <c r="C21430" t="s">
        <v>81</v>
      </c>
      <c r="D21430" t="s">
        <v>77</v>
      </c>
      <c r="E21430">
        <v>6445645</v>
      </c>
    </row>
    <row r="21431" spans="1:6" hidden="1">
      <c r="A21431">
        <v>2022</v>
      </c>
      <c r="B21431" t="s">
        <v>90</v>
      </c>
      <c r="C21431" t="s">
        <v>7</v>
      </c>
      <c r="D21431" t="s">
        <v>263</v>
      </c>
      <c r="E21431">
        <v>-277162</v>
      </c>
    </row>
    <row r="21432" spans="1:6" hidden="1">
      <c r="A21432">
        <v>2022</v>
      </c>
      <c r="B21432" t="s">
        <v>90</v>
      </c>
      <c r="C21432" t="s">
        <v>7</v>
      </c>
      <c r="D21432" t="s">
        <v>8</v>
      </c>
      <c r="E21432">
        <v>0</v>
      </c>
      <c r="F21432">
        <v>20</v>
      </c>
    </row>
    <row r="21433" spans="1:6" hidden="1">
      <c r="A21433">
        <v>2022</v>
      </c>
      <c r="B21433" t="s">
        <v>90</v>
      </c>
      <c r="C21433" t="s">
        <v>7</v>
      </c>
      <c r="D21433" t="s">
        <v>9</v>
      </c>
      <c r="E21433">
        <v>0</v>
      </c>
      <c r="F21433">
        <v>20</v>
      </c>
    </row>
    <row r="21434" spans="1:6" hidden="1">
      <c r="A21434">
        <v>2022</v>
      </c>
      <c r="B21434" t="s">
        <v>90</v>
      </c>
      <c r="C21434" t="s">
        <v>10</v>
      </c>
      <c r="D21434" t="s">
        <v>11</v>
      </c>
      <c r="E21434">
        <v>2529618</v>
      </c>
    </row>
    <row r="21435" spans="1:6" hidden="1">
      <c r="A21435">
        <v>2022</v>
      </c>
      <c r="B21435" t="s">
        <v>90</v>
      </c>
      <c r="C21435" t="s">
        <v>10</v>
      </c>
      <c r="D21435" t="s">
        <v>91</v>
      </c>
      <c r="E21435">
        <v>21384334</v>
      </c>
    </row>
    <row r="21436" spans="1:6" hidden="1">
      <c r="A21436">
        <v>2022</v>
      </c>
      <c r="B21436" t="s">
        <v>90</v>
      </c>
      <c r="C21436" t="s">
        <v>10</v>
      </c>
      <c r="D21436" t="s">
        <v>92</v>
      </c>
      <c r="E21436">
        <v>17619423</v>
      </c>
    </row>
    <row r="21437" spans="1:6" hidden="1">
      <c r="A21437">
        <v>2022</v>
      </c>
      <c r="B21437" t="s">
        <v>90</v>
      </c>
      <c r="C21437" t="s">
        <v>10</v>
      </c>
      <c r="D21437" t="s">
        <v>14</v>
      </c>
      <c r="E21437">
        <v>8612199</v>
      </c>
    </row>
    <row r="21438" spans="1:6" hidden="1">
      <c r="A21438">
        <v>2022</v>
      </c>
      <c r="B21438" t="s">
        <v>90</v>
      </c>
      <c r="C21438" t="s">
        <v>10</v>
      </c>
      <c r="D21438" t="s">
        <v>17</v>
      </c>
      <c r="E21438">
        <v>9283560</v>
      </c>
    </row>
    <row r="21439" spans="1:6" hidden="1">
      <c r="A21439">
        <v>2022</v>
      </c>
      <c r="B21439" t="s">
        <v>90</v>
      </c>
      <c r="C21439" t="s">
        <v>10</v>
      </c>
      <c r="D21439" t="s">
        <v>18</v>
      </c>
      <c r="E21439">
        <v>6580775</v>
      </c>
    </row>
    <row r="21440" spans="1:6" hidden="1">
      <c r="A21440">
        <v>2022</v>
      </c>
      <c r="B21440" t="s">
        <v>90</v>
      </c>
      <c r="C21440" t="s">
        <v>10</v>
      </c>
      <c r="D21440" t="s">
        <v>19</v>
      </c>
      <c r="E21440">
        <v>6028485</v>
      </c>
    </row>
    <row r="21441" spans="1:5" hidden="1">
      <c r="A21441">
        <v>2022</v>
      </c>
      <c r="B21441" t="s">
        <v>90</v>
      </c>
      <c r="C21441" t="s">
        <v>10</v>
      </c>
      <c r="D21441" t="s">
        <v>21</v>
      </c>
      <c r="E21441">
        <v>6028485</v>
      </c>
    </row>
    <row r="21442" spans="1:5" hidden="1">
      <c r="A21442">
        <v>2022</v>
      </c>
      <c r="B21442" t="s">
        <v>90</v>
      </c>
      <c r="C21442" t="s">
        <v>10</v>
      </c>
      <c r="D21442" t="s">
        <v>22</v>
      </c>
      <c r="E21442">
        <v>775838</v>
      </c>
    </row>
    <row r="21443" spans="1:5" hidden="1">
      <c r="A21443">
        <v>2022</v>
      </c>
      <c r="B21443" t="s">
        <v>90</v>
      </c>
      <c r="C21443" t="s">
        <v>23</v>
      </c>
      <c r="D21443" t="s">
        <v>24</v>
      </c>
      <c r="E21443">
        <v>12682262</v>
      </c>
    </row>
    <row r="21444" spans="1:5" hidden="1">
      <c r="A21444">
        <v>2022</v>
      </c>
      <c r="B21444" t="s">
        <v>90</v>
      </c>
      <c r="C21444" t="s">
        <v>23</v>
      </c>
      <c r="D21444" t="s">
        <v>25</v>
      </c>
      <c r="E21444">
        <v>10542332</v>
      </c>
    </row>
    <row r="21445" spans="1:5" hidden="1">
      <c r="A21445">
        <v>2022</v>
      </c>
      <c r="B21445" t="s">
        <v>90</v>
      </c>
      <c r="C21445" t="s">
        <v>23</v>
      </c>
      <c r="D21445" t="s">
        <v>26</v>
      </c>
      <c r="E21445">
        <v>2139930</v>
      </c>
    </row>
    <row r="21446" spans="1:5" hidden="1">
      <c r="A21446">
        <v>2022</v>
      </c>
      <c r="B21446" t="s">
        <v>90</v>
      </c>
      <c r="C21446" t="s">
        <v>23</v>
      </c>
      <c r="D21446" t="s">
        <v>27</v>
      </c>
      <c r="E21446">
        <v>358408</v>
      </c>
    </row>
    <row r="21447" spans="1:5" hidden="1">
      <c r="A21447">
        <v>2022</v>
      </c>
      <c r="B21447" t="s">
        <v>90</v>
      </c>
      <c r="C21447" t="s">
        <v>23</v>
      </c>
      <c r="D21447" t="s">
        <v>29</v>
      </c>
      <c r="E21447">
        <v>358408</v>
      </c>
    </row>
    <row r="21448" spans="1:5" hidden="1">
      <c r="A21448">
        <v>2022</v>
      </c>
      <c r="B21448" t="s">
        <v>90</v>
      </c>
      <c r="C21448" t="s">
        <v>23</v>
      </c>
      <c r="D21448" t="s">
        <v>33</v>
      </c>
      <c r="E21448">
        <v>3196535</v>
      </c>
    </row>
    <row r="21449" spans="1:5" hidden="1">
      <c r="A21449">
        <v>2022</v>
      </c>
      <c r="B21449" t="s">
        <v>90</v>
      </c>
      <c r="C21449" t="s">
        <v>23</v>
      </c>
      <c r="D21449" t="s">
        <v>34</v>
      </c>
      <c r="E21449">
        <v>423037</v>
      </c>
    </row>
    <row r="21450" spans="1:5" hidden="1">
      <c r="A21450">
        <v>2022</v>
      </c>
      <c r="B21450" t="s">
        <v>90</v>
      </c>
      <c r="C21450" t="s">
        <v>23</v>
      </c>
      <c r="D21450" t="s">
        <v>35</v>
      </c>
      <c r="E21450">
        <v>538993</v>
      </c>
    </row>
    <row r="21451" spans="1:5" hidden="1">
      <c r="A21451">
        <v>2022</v>
      </c>
      <c r="B21451" t="s">
        <v>90</v>
      </c>
      <c r="C21451" t="s">
        <v>23</v>
      </c>
      <c r="D21451" t="s">
        <v>36</v>
      </c>
      <c r="E21451">
        <v>2079632</v>
      </c>
    </row>
    <row r="21452" spans="1:5" hidden="1">
      <c r="A21452">
        <v>2022</v>
      </c>
      <c r="B21452" t="s">
        <v>90</v>
      </c>
      <c r="C21452" t="s">
        <v>23</v>
      </c>
      <c r="D21452" t="s">
        <v>37</v>
      </c>
      <c r="E21452">
        <v>1175826</v>
      </c>
    </row>
    <row r="21453" spans="1:5" hidden="1">
      <c r="A21453">
        <v>2022</v>
      </c>
      <c r="B21453" t="s">
        <v>90</v>
      </c>
      <c r="C21453" t="s">
        <v>23</v>
      </c>
      <c r="D21453" t="s">
        <v>38</v>
      </c>
      <c r="E21453">
        <v>903806</v>
      </c>
    </row>
    <row r="21454" spans="1:5" hidden="1">
      <c r="A21454">
        <v>2022</v>
      </c>
      <c r="B21454" t="s">
        <v>90</v>
      </c>
      <c r="C21454" t="s">
        <v>23</v>
      </c>
      <c r="D21454" t="s">
        <v>39</v>
      </c>
      <c r="E21454">
        <v>623153</v>
      </c>
    </row>
    <row r="21455" spans="1:5" hidden="1">
      <c r="A21455">
        <v>2022</v>
      </c>
      <c r="B21455" t="s">
        <v>90</v>
      </c>
      <c r="C21455" t="s">
        <v>23</v>
      </c>
      <c r="D21455" t="s">
        <v>93</v>
      </c>
      <c r="E21455">
        <v>471113</v>
      </c>
    </row>
    <row r="21456" spans="1:5" hidden="1">
      <c r="A21456">
        <v>2022</v>
      </c>
      <c r="B21456" t="s">
        <v>90</v>
      </c>
      <c r="C21456" t="s">
        <v>23</v>
      </c>
      <c r="D21456" t="s">
        <v>94</v>
      </c>
      <c r="E21456">
        <v>152040</v>
      </c>
    </row>
    <row r="21457" spans="1:5" hidden="1">
      <c r="A21457">
        <v>2022</v>
      </c>
      <c r="B21457" t="s">
        <v>90</v>
      </c>
      <c r="C21457" t="s">
        <v>23</v>
      </c>
      <c r="D21457" t="s">
        <v>95</v>
      </c>
      <c r="E21457">
        <v>335850</v>
      </c>
    </row>
    <row r="21458" spans="1:5" hidden="1">
      <c r="A21458">
        <v>2022</v>
      </c>
      <c r="B21458" t="s">
        <v>90</v>
      </c>
      <c r="C21458" t="s">
        <v>23</v>
      </c>
      <c r="D21458" t="s">
        <v>96</v>
      </c>
      <c r="E21458">
        <v>287303</v>
      </c>
    </row>
    <row r="21459" spans="1:5" hidden="1">
      <c r="A21459">
        <v>2022</v>
      </c>
      <c r="B21459" t="s">
        <v>90</v>
      </c>
      <c r="C21459" t="s">
        <v>23</v>
      </c>
      <c r="D21459" t="s">
        <v>40</v>
      </c>
      <c r="E21459">
        <v>0</v>
      </c>
    </row>
    <row r="21460" spans="1:5" hidden="1">
      <c r="A21460">
        <v>2022</v>
      </c>
      <c r="B21460" t="s">
        <v>90</v>
      </c>
      <c r="C21460" t="s">
        <v>23</v>
      </c>
      <c r="D21460" t="s">
        <v>41</v>
      </c>
      <c r="E21460">
        <v>0</v>
      </c>
    </row>
    <row r="21461" spans="1:5" hidden="1">
      <c r="A21461">
        <v>2022</v>
      </c>
      <c r="B21461" t="s">
        <v>90</v>
      </c>
      <c r="C21461" t="s">
        <v>23</v>
      </c>
      <c r="D21461" t="s">
        <v>42</v>
      </c>
      <c r="E21461">
        <v>0</v>
      </c>
    </row>
    <row r="21462" spans="1:5" hidden="1">
      <c r="A21462">
        <v>2022</v>
      </c>
      <c r="B21462" t="s">
        <v>90</v>
      </c>
      <c r="C21462" t="s">
        <v>23</v>
      </c>
      <c r="D21462" t="s">
        <v>43</v>
      </c>
      <c r="E21462">
        <v>0</v>
      </c>
    </row>
    <row r="21463" spans="1:5" hidden="1">
      <c r="A21463">
        <v>2022</v>
      </c>
      <c r="B21463" t="s">
        <v>90</v>
      </c>
      <c r="C21463" t="s">
        <v>23</v>
      </c>
      <c r="D21463" t="s">
        <v>44</v>
      </c>
      <c r="E21463">
        <v>70713</v>
      </c>
    </row>
    <row r="21464" spans="1:5" hidden="1">
      <c r="A21464">
        <v>2022</v>
      </c>
      <c r="B21464" t="s">
        <v>90</v>
      </c>
      <c r="C21464" t="s">
        <v>23</v>
      </c>
      <c r="D21464" t="s">
        <v>45</v>
      </c>
      <c r="E21464">
        <v>356913</v>
      </c>
    </row>
    <row r="21465" spans="1:5" hidden="1">
      <c r="A21465">
        <v>2022</v>
      </c>
      <c r="B21465" t="s">
        <v>90</v>
      </c>
      <c r="C21465" t="s">
        <v>23</v>
      </c>
      <c r="D21465" t="s">
        <v>46</v>
      </c>
      <c r="E21465">
        <v>356913</v>
      </c>
    </row>
    <row r="21466" spans="1:5" hidden="1">
      <c r="A21466">
        <v>2022</v>
      </c>
      <c r="B21466" t="s">
        <v>90</v>
      </c>
      <c r="C21466" t="s">
        <v>23</v>
      </c>
      <c r="D21466" t="s">
        <v>47</v>
      </c>
      <c r="E21466">
        <v>0</v>
      </c>
    </row>
    <row r="21467" spans="1:5" hidden="1">
      <c r="A21467">
        <v>2022</v>
      </c>
      <c r="B21467" t="s">
        <v>90</v>
      </c>
      <c r="C21467" t="s">
        <v>23</v>
      </c>
      <c r="D21467" t="s">
        <v>48</v>
      </c>
      <c r="E21467">
        <v>179482</v>
      </c>
    </row>
    <row r="21468" spans="1:5" hidden="1">
      <c r="A21468">
        <v>2022</v>
      </c>
      <c r="B21468" t="s">
        <v>90</v>
      </c>
      <c r="C21468" t="s">
        <v>23</v>
      </c>
      <c r="D21468" t="s">
        <v>55</v>
      </c>
      <c r="E21468">
        <v>179482</v>
      </c>
    </row>
    <row r="21469" spans="1:5" hidden="1">
      <c r="A21469">
        <v>2022</v>
      </c>
      <c r="B21469" t="s">
        <v>90</v>
      </c>
      <c r="C21469" t="s">
        <v>23</v>
      </c>
      <c r="D21469" t="s">
        <v>59</v>
      </c>
      <c r="E21469">
        <v>542303</v>
      </c>
    </row>
    <row r="21470" spans="1:5" hidden="1">
      <c r="A21470">
        <v>2022</v>
      </c>
      <c r="B21470" t="s">
        <v>90</v>
      </c>
      <c r="C21470" t="s">
        <v>23</v>
      </c>
      <c r="D21470" t="s">
        <v>60</v>
      </c>
      <c r="E21470">
        <v>155068</v>
      </c>
    </row>
    <row r="21471" spans="1:5" hidden="1">
      <c r="A21471">
        <v>2022</v>
      </c>
      <c r="B21471" t="s">
        <v>90</v>
      </c>
      <c r="C21471" t="s">
        <v>23</v>
      </c>
      <c r="D21471" t="s">
        <v>64</v>
      </c>
      <c r="E21471">
        <v>387235</v>
      </c>
    </row>
    <row r="21472" spans="1:5" hidden="1">
      <c r="A21472">
        <v>2022</v>
      </c>
      <c r="B21472" t="s">
        <v>90</v>
      </c>
      <c r="C21472" t="s">
        <v>23</v>
      </c>
      <c r="D21472" t="s">
        <v>66</v>
      </c>
      <c r="E21472">
        <v>0</v>
      </c>
    </row>
    <row r="21473" spans="1:5" hidden="1">
      <c r="A21473">
        <v>2022</v>
      </c>
      <c r="B21473" t="s">
        <v>90</v>
      </c>
      <c r="C21473" t="s">
        <v>23</v>
      </c>
      <c r="D21473" t="s">
        <v>67</v>
      </c>
      <c r="E21473">
        <v>226048</v>
      </c>
    </row>
    <row r="21474" spans="1:5" hidden="1">
      <c r="A21474">
        <v>2022</v>
      </c>
      <c r="B21474" t="s">
        <v>90</v>
      </c>
      <c r="C21474" t="s">
        <v>23</v>
      </c>
      <c r="D21474" t="s">
        <v>68</v>
      </c>
      <c r="E21474">
        <v>17267</v>
      </c>
    </row>
    <row r="21475" spans="1:5" hidden="1">
      <c r="A21475">
        <v>2022</v>
      </c>
      <c r="B21475" t="s">
        <v>90</v>
      </c>
      <c r="C21475" t="s">
        <v>23</v>
      </c>
      <c r="D21475" t="s">
        <v>70</v>
      </c>
      <c r="E21475">
        <v>208781</v>
      </c>
    </row>
    <row r="21476" spans="1:5" hidden="1">
      <c r="A21476">
        <v>2022</v>
      </c>
      <c r="B21476" t="s">
        <v>90</v>
      </c>
      <c r="C21476" t="s">
        <v>23</v>
      </c>
      <c r="D21476" t="s">
        <v>71</v>
      </c>
      <c r="E21476">
        <v>8804</v>
      </c>
    </row>
    <row r="21477" spans="1:5" hidden="1">
      <c r="A21477">
        <v>2022</v>
      </c>
      <c r="B21477" t="s">
        <v>90</v>
      </c>
      <c r="C21477" t="s">
        <v>23</v>
      </c>
      <c r="D21477" t="s">
        <v>72</v>
      </c>
      <c r="E21477">
        <v>35031105</v>
      </c>
    </row>
    <row r="21478" spans="1:5" hidden="1">
      <c r="A21478">
        <v>2022</v>
      </c>
      <c r="B21478" t="s">
        <v>90</v>
      </c>
      <c r="C21478" t="s">
        <v>23</v>
      </c>
      <c r="D21478" t="s">
        <v>76</v>
      </c>
      <c r="E21478">
        <v>5509888</v>
      </c>
    </row>
    <row r="21479" spans="1:5" hidden="1">
      <c r="A21479">
        <v>2022</v>
      </c>
      <c r="B21479" t="s">
        <v>90</v>
      </c>
      <c r="C21479" t="s">
        <v>23</v>
      </c>
      <c r="D21479" t="s">
        <v>77</v>
      </c>
      <c r="E21479">
        <v>3764911</v>
      </c>
    </row>
    <row r="21480" spans="1:5" hidden="1">
      <c r="A21480">
        <v>2022</v>
      </c>
      <c r="B21480" t="s">
        <v>90</v>
      </c>
      <c r="C21480" t="s">
        <v>23</v>
      </c>
      <c r="D21480" t="s">
        <v>78</v>
      </c>
      <c r="E21480">
        <v>5307709</v>
      </c>
    </row>
    <row r="21481" spans="1:5" hidden="1">
      <c r="A21481">
        <v>2022</v>
      </c>
      <c r="B21481" t="s">
        <v>90</v>
      </c>
      <c r="C21481" t="s">
        <v>23</v>
      </c>
      <c r="D21481" t="s">
        <v>79</v>
      </c>
      <c r="E21481">
        <v>202179</v>
      </c>
    </row>
    <row r="21482" spans="1:5" hidden="1">
      <c r="A21482">
        <v>2022</v>
      </c>
      <c r="B21482" t="s">
        <v>90</v>
      </c>
      <c r="C21482" t="s">
        <v>23</v>
      </c>
      <c r="D21482" t="s">
        <v>80</v>
      </c>
      <c r="E21482">
        <v>0</v>
      </c>
    </row>
    <row r="21483" spans="1:5" hidden="1">
      <c r="A21483">
        <v>2022</v>
      </c>
      <c r="B21483" t="s">
        <v>90</v>
      </c>
      <c r="C21483" t="s">
        <v>81</v>
      </c>
      <c r="D21483" t="s">
        <v>30</v>
      </c>
      <c r="E21483">
        <v>268534</v>
      </c>
    </row>
    <row r="21484" spans="1:5" hidden="1">
      <c r="A21484">
        <v>2022</v>
      </c>
      <c r="B21484" t="s">
        <v>90</v>
      </c>
      <c r="C21484" t="s">
        <v>81</v>
      </c>
      <c r="D21484" t="s">
        <v>32</v>
      </c>
      <c r="E21484">
        <v>268534</v>
      </c>
    </row>
    <row r="21485" spans="1:5" hidden="1">
      <c r="A21485">
        <v>2022</v>
      </c>
      <c r="B21485" t="s">
        <v>90</v>
      </c>
      <c r="C21485" t="s">
        <v>81</v>
      </c>
      <c r="D21485" t="s">
        <v>33</v>
      </c>
      <c r="E21485">
        <v>1165111</v>
      </c>
    </row>
    <row r="21486" spans="1:5" hidden="1">
      <c r="A21486">
        <v>2022</v>
      </c>
      <c r="B21486" t="s">
        <v>90</v>
      </c>
      <c r="C21486" t="s">
        <v>81</v>
      </c>
      <c r="D21486" t="s">
        <v>34</v>
      </c>
      <c r="E21486">
        <v>658537</v>
      </c>
    </row>
    <row r="21487" spans="1:5" hidden="1">
      <c r="A21487">
        <v>2022</v>
      </c>
      <c r="B21487" t="s">
        <v>90</v>
      </c>
      <c r="C21487" t="s">
        <v>81</v>
      </c>
      <c r="D21487" t="s">
        <v>35</v>
      </c>
      <c r="E21487">
        <v>550560</v>
      </c>
    </row>
    <row r="21488" spans="1:5" hidden="1">
      <c r="A21488">
        <v>2022</v>
      </c>
      <c r="B21488" t="s">
        <v>90</v>
      </c>
      <c r="C21488" t="s">
        <v>81</v>
      </c>
      <c r="D21488" t="s">
        <v>36</v>
      </c>
      <c r="E21488">
        <v>469119</v>
      </c>
    </row>
    <row r="21489" spans="1:5" hidden="1">
      <c r="A21489">
        <v>2022</v>
      </c>
      <c r="B21489" t="s">
        <v>90</v>
      </c>
      <c r="C21489" t="s">
        <v>81</v>
      </c>
      <c r="D21489" t="s">
        <v>37</v>
      </c>
      <c r="E21489">
        <v>469119</v>
      </c>
    </row>
    <row r="21490" spans="1:5" hidden="1">
      <c r="A21490">
        <v>2022</v>
      </c>
      <c r="B21490" t="s">
        <v>90</v>
      </c>
      <c r="C21490" t="s">
        <v>81</v>
      </c>
      <c r="D21490" t="s">
        <v>38</v>
      </c>
      <c r="E21490">
        <v>0</v>
      </c>
    </row>
    <row r="21491" spans="1:5" hidden="1">
      <c r="A21491">
        <v>2022</v>
      </c>
      <c r="B21491" t="s">
        <v>90</v>
      </c>
      <c r="C21491" t="s">
        <v>81</v>
      </c>
      <c r="D21491" t="s">
        <v>39</v>
      </c>
      <c r="E21491">
        <v>21946</v>
      </c>
    </row>
    <row r="21492" spans="1:5" hidden="1">
      <c r="A21492">
        <v>2022</v>
      </c>
      <c r="B21492" t="s">
        <v>90</v>
      </c>
      <c r="C21492" t="s">
        <v>81</v>
      </c>
      <c r="D21492" t="s">
        <v>93</v>
      </c>
      <c r="E21492">
        <v>19316</v>
      </c>
    </row>
    <row r="21493" spans="1:5" hidden="1">
      <c r="A21493">
        <v>2022</v>
      </c>
      <c r="B21493" t="s">
        <v>90</v>
      </c>
      <c r="C21493" t="s">
        <v>81</v>
      </c>
      <c r="D21493" t="s">
        <v>94</v>
      </c>
      <c r="E21493">
        <v>2630</v>
      </c>
    </row>
    <row r="21494" spans="1:5" hidden="1">
      <c r="A21494">
        <v>2022</v>
      </c>
      <c r="B21494" t="s">
        <v>90</v>
      </c>
      <c r="C21494" t="s">
        <v>81</v>
      </c>
      <c r="D21494" t="s">
        <v>95</v>
      </c>
      <c r="E21494">
        <v>13814</v>
      </c>
    </row>
    <row r="21495" spans="1:5" hidden="1">
      <c r="A21495">
        <v>2022</v>
      </c>
      <c r="B21495" t="s">
        <v>90</v>
      </c>
      <c r="C21495" t="s">
        <v>81</v>
      </c>
      <c r="D21495" t="s">
        <v>96</v>
      </c>
      <c r="E21495">
        <v>8132</v>
      </c>
    </row>
    <row r="21496" spans="1:5" hidden="1">
      <c r="A21496">
        <v>2022</v>
      </c>
      <c r="B21496" t="s">
        <v>90</v>
      </c>
      <c r="C21496" t="s">
        <v>81</v>
      </c>
      <c r="D21496" t="s">
        <v>40</v>
      </c>
      <c r="E21496">
        <v>15509</v>
      </c>
    </row>
    <row r="21497" spans="1:5" hidden="1">
      <c r="A21497">
        <v>2022</v>
      </c>
      <c r="B21497" t="s">
        <v>90</v>
      </c>
      <c r="C21497" t="s">
        <v>81</v>
      </c>
      <c r="D21497" t="s">
        <v>41</v>
      </c>
      <c r="E21497">
        <v>4282</v>
      </c>
    </row>
    <row r="21498" spans="1:5" hidden="1">
      <c r="A21498">
        <v>2022</v>
      </c>
      <c r="B21498" t="s">
        <v>90</v>
      </c>
      <c r="C21498" t="s">
        <v>81</v>
      </c>
      <c r="D21498" t="s">
        <v>42</v>
      </c>
      <c r="E21498">
        <v>0</v>
      </c>
    </row>
    <row r="21499" spans="1:5" hidden="1">
      <c r="A21499">
        <v>2022</v>
      </c>
      <c r="B21499" t="s">
        <v>90</v>
      </c>
      <c r="C21499" t="s">
        <v>81</v>
      </c>
      <c r="D21499" t="s">
        <v>43</v>
      </c>
      <c r="E21499">
        <v>11227</v>
      </c>
    </row>
    <row r="21500" spans="1:5" hidden="1">
      <c r="A21500">
        <v>2022</v>
      </c>
      <c r="B21500" t="s">
        <v>90</v>
      </c>
      <c r="C21500" t="s">
        <v>81</v>
      </c>
      <c r="D21500" t="s">
        <v>44</v>
      </c>
      <c r="E21500">
        <v>0</v>
      </c>
    </row>
    <row r="21501" spans="1:5" hidden="1">
      <c r="A21501">
        <v>2022</v>
      </c>
      <c r="B21501" t="s">
        <v>90</v>
      </c>
      <c r="C21501" t="s">
        <v>81</v>
      </c>
      <c r="D21501" t="s">
        <v>48</v>
      </c>
      <c r="E21501">
        <v>129218</v>
      </c>
    </row>
    <row r="21502" spans="1:5" hidden="1">
      <c r="A21502">
        <v>2022</v>
      </c>
      <c r="B21502" t="s">
        <v>90</v>
      </c>
      <c r="C21502" t="s">
        <v>81</v>
      </c>
      <c r="D21502" t="s">
        <v>49</v>
      </c>
      <c r="E21502">
        <v>129218</v>
      </c>
    </row>
    <row r="21503" spans="1:5" hidden="1">
      <c r="A21503">
        <v>2022</v>
      </c>
      <c r="B21503" t="s">
        <v>90</v>
      </c>
      <c r="C21503" t="s">
        <v>81</v>
      </c>
      <c r="D21503" t="s">
        <v>50</v>
      </c>
      <c r="E21503" s="211">
        <v>0</v>
      </c>
    </row>
    <row r="21504" spans="1:5" hidden="1">
      <c r="A21504">
        <v>2022</v>
      </c>
      <c r="B21504" t="s">
        <v>90</v>
      </c>
      <c r="C21504" t="s">
        <v>81</v>
      </c>
      <c r="D21504" t="s">
        <v>51</v>
      </c>
      <c r="E21504">
        <v>129218</v>
      </c>
    </row>
    <row r="21505" spans="1:6" hidden="1">
      <c r="A21505">
        <v>2022</v>
      </c>
      <c r="B21505" t="s">
        <v>90</v>
      </c>
      <c r="C21505" t="s">
        <v>81</v>
      </c>
      <c r="D21505" t="s">
        <v>52</v>
      </c>
      <c r="E21505">
        <v>0</v>
      </c>
    </row>
    <row r="21506" spans="1:6" hidden="1">
      <c r="A21506">
        <v>2022</v>
      </c>
      <c r="B21506" t="s">
        <v>90</v>
      </c>
      <c r="C21506" t="s">
        <v>81</v>
      </c>
      <c r="D21506" t="s">
        <v>53</v>
      </c>
      <c r="E21506">
        <v>0</v>
      </c>
    </row>
    <row r="21507" spans="1:6" hidden="1">
      <c r="A21507">
        <v>2022</v>
      </c>
      <c r="B21507" t="s">
        <v>90</v>
      </c>
      <c r="C21507" t="s">
        <v>81</v>
      </c>
      <c r="D21507" t="s">
        <v>54</v>
      </c>
      <c r="E21507">
        <v>0</v>
      </c>
    </row>
    <row r="21508" spans="1:6" hidden="1">
      <c r="A21508">
        <v>2022</v>
      </c>
      <c r="B21508" t="s">
        <v>90</v>
      </c>
      <c r="C21508" t="s">
        <v>81</v>
      </c>
      <c r="D21508" t="s">
        <v>59</v>
      </c>
      <c r="E21508">
        <v>397190</v>
      </c>
    </row>
    <row r="21509" spans="1:6" hidden="1">
      <c r="A21509">
        <v>2022</v>
      </c>
      <c r="B21509" t="s">
        <v>90</v>
      </c>
      <c r="C21509" t="s">
        <v>81</v>
      </c>
      <c r="D21509" t="s">
        <v>61</v>
      </c>
      <c r="E21509">
        <v>192030</v>
      </c>
    </row>
    <row r="21510" spans="1:6" hidden="1">
      <c r="A21510">
        <v>2022</v>
      </c>
      <c r="B21510" t="s">
        <v>90</v>
      </c>
      <c r="C21510" t="s">
        <v>81</v>
      </c>
      <c r="D21510" t="s">
        <v>64</v>
      </c>
      <c r="E21510">
        <v>205160</v>
      </c>
    </row>
    <row r="21511" spans="1:6" hidden="1">
      <c r="A21511">
        <v>2022</v>
      </c>
      <c r="B21511" t="s">
        <v>90</v>
      </c>
      <c r="C21511" t="s">
        <v>81</v>
      </c>
      <c r="D21511" t="s">
        <v>67</v>
      </c>
      <c r="E21511">
        <v>492092</v>
      </c>
    </row>
    <row r="21512" spans="1:6" hidden="1">
      <c r="A21512">
        <v>2022</v>
      </c>
      <c r="B21512" t="s">
        <v>90</v>
      </c>
      <c r="C21512" t="s">
        <v>81</v>
      </c>
      <c r="D21512" t="s">
        <v>69</v>
      </c>
      <c r="E21512">
        <v>370742</v>
      </c>
    </row>
    <row r="21513" spans="1:6" hidden="1">
      <c r="A21513">
        <v>2022</v>
      </c>
      <c r="B21513" t="s">
        <v>90</v>
      </c>
      <c r="C21513" t="s">
        <v>81</v>
      </c>
      <c r="D21513" t="s">
        <v>70</v>
      </c>
      <c r="E21513" s="211">
        <v>121350</v>
      </c>
    </row>
    <row r="21514" spans="1:6" hidden="1">
      <c r="A21514">
        <v>2022</v>
      </c>
      <c r="B21514" t="s">
        <v>90</v>
      </c>
      <c r="C21514" t="s">
        <v>81</v>
      </c>
      <c r="D21514" t="s">
        <v>86</v>
      </c>
      <c r="E21514">
        <v>56415440</v>
      </c>
    </row>
    <row r="21515" spans="1:6" hidden="1">
      <c r="A21515">
        <v>2022</v>
      </c>
      <c r="B21515" t="s">
        <v>90</v>
      </c>
      <c r="C21515" t="s">
        <v>81</v>
      </c>
      <c r="D21515" t="s">
        <v>87</v>
      </c>
      <c r="E21515">
        <v>56016756</v>
      </c>
    </row>
    <row r="21516" spans="1:6" hidden="1">
      <c r="A21516">
        <v>2022</v>
      </c>
      <c r="B21516" t="s">
        <v>90</v>
      </c>
      <c r="C21516" t="s">
        <v>81</v>
      </c>
      <c r="D21516" t="s">
        <v>88</v>
      </c>
      <c r="E21516">
        <v>398684</v>
      </c>
    </row>
    <row r="21517" spans="1:6" hidden="1">
      <c r="A21517">
        <v>2022</v>
      </c>
      <c r="B21517" t="s">
        <v>90</v>
      </c>
      <c r="C21517" t="s">
        <v>81</v>
      </c>
      <c r="D21517" t="s">
        <v>77</v>
      </c>
      <c r="E21517">
        <v>3764911</v>
      </c>
    </row>
    <row r="21518" spans="1:6" hidden="1">
      <c r="A21518">
        <v>2022</v>
      </c>
      <c r="B21518" t="s">
        <v>97</v>
      </c>
      <c r="C21518" t="s">
        <v>7</v>
      </c>
      <c r="D21518" t="s">
        <v>263</v>
      </c>
      <c r="E21518">
        <v>-670489</v>
      </c>
    </row>
    <row r="21519" spans="1:6" hidden="1">
      <c r="A21519">
        <v>2022</v>
      </c>
      <c r="B21519" t="s">
        <v>97</v>
      </c>
      <c r="C21519" t="s">
        <v>7</v>
      </c>
      <c r="D21519" t="s">
        <v>8</v>
      </c>
      <c r="E21519">
        <v>0</v>
      </c>
      <c r="F21519">
        <v>20</v>
      </c>
    </row>
    <row r="21520" spans="1:6" hidden="1">
      <c r="A21520">
        <v>2022</v>
      </c>
      <c r="B21520" t="s">
        <v>97</v>
      </c>
      <c r="C21520" t="s">
        <v>7</v>
      </c>
      <c r="D21520" t="s">
        <v>9</v>
      </c>
      <c r="E21520">
        <v>0</v>
      </c>
      <c r="F21520">
        <v>20</v>
      </c>
    </row>
    <row r="21521" spans="1:5" hidden="1">
      <c r="A21521">
        <v>2022</v>
      </c>
      <c r="B21521" t="s">
        <v>97</v>
      </c>
      <c r="C21521" t="s">
        <v>10</v>
      </c>
      <c r="D21521" t="s">
        <v>11</v>
      </c>
      <c r="E21521">
        <v>-319115</v>
      </c>
    </row>
    <row r="21522" spans="1:5" hidden="1">
      <c r="A21522">
        <v>2022</v>
      </c>
      <c r="B21522" t="s">
        <v>97</v>
      </c>
      <c r="C21522" t="s">
        <v>10</v>
      </c>
      <c r="D21522" t="s">
        <v>91</v>
      </c>
      <c r="E21522">
        <v>1164113</v>
      </c>
    </row>
    <row r="21523" spans="1:5" hidden="1">
      <c r="A21523">
        <v>2022</v>
      </c>
      <c r="B21523" t="s">
        <v>97</v>
      </c>
      <c r="C21523" t="s">
        <v>10</v>
      </c>
      <c r="D21523" t="s">
        <v>92</v>
      </c>
      <c r="E21523">
        <v>1076780</v>
      </c>
    </row>
    <row r="21524" spans="1:5" hidden="1">
      <c r="A21524">
        <v>2022</v>
      </c>
      <c r="B21524" t="s">
        <v>97</v>
      </c>
      <c r="C21524" t="s">
        <v>10</v>
      </c>
      <c r="D21524" t="s">
        <v>14</v>
      </c>
      <c r="E21524">
        <v>528138</v>
      </c>
    </row>
    <row r="21525" spans="1:5" hidden="1">
      <c r="A21525">
        <v>2022</v>
      </c>
      <c r="B21525" t="s">
        <v>97</v>
      </c>
      <c r="C21525" t="s">
        <v>10</v>
      </c>
      <c r="D21525" t="s">
        <v>17</v>
      </c>
      <c r="E21525">
        <v>1156130</v>
      </c>
    </row>
    <row r="21526" spans="1:5" hidden="1">
      <c r="A21526">
        <v>2022</v>
      </c>
      <c r="B21526" t="s">
        <v>97</v>
      </c>
      <c r="C21526" t="s">
        <v>10</v>
      </c>
      <c r="D21526" t="s">
        <v>18</v>
      </c>
      <c r="E21526">
        <v>-17344</v>
      </c>
    </row>
    <row r="21527" spans="1:5" hidden="1">
      <c r="A21527">
        <v>2022</v>
      </c>
      <c r="B21527" t="s">
        <v>97</v>
      </c>
      <c r="C21527" t="s">
        <v>10</v>
      </c>
      <c r="D21527" t="s">
        <v>19</v>
      </c>
      <c r="E21527">
        <v>455359</v>
      </c>
    </row>
    <row r="21528" spans="1:5" hidden="1">
      <c r="A21528">
        <v>2022</v>
      </c>
      <c r="B21528" t="s">
        <v>97</v>
      </c>
      <c r="C21528" t="s">
        <v>10</v>
      </c>
      <c r="D21528" t="s">
        <v>21</v>
      </c>
      <c r="E21528">
        <v>-231682</v>
      </c>
    </row>
    <row r="21529" spans="1:5" hidden="1">
      <c r="A21529">
        <v>2022</v>
      </c>
      <c r="B21529" t="s">
        <v>97</v>
      </c>
      <c r="C21529" t="s">
        <v>10</v>
      </c>
      <c r="D21529" t="s">
        <v>22</v>
      </c>
      <c r="E21529">
        <v>-310489</v>
      </c>
    </row>
    <row r="21530" spans="1:5" hidden="1">
      <c r="A21530">
        <v>2022</v>
      </c>
      <c r="B21530" t="s">
        <v>97</v>
      </c>
      <c r="C21530" t="s">
        <v>23</v>
      </c>
      <c r="D21530" t="s">
        <v>24</v>
      </c>
      <c r="E21530">
        <v>595470</v>
      </c>
    </row>
    <row r="21531" spans="1:5" hidden="1">
      <c r="A21531">
        <v>2022</v>
      </c>
      <c r="B21531" t="s">
        <v>97</v>
      </c>
      <c r="C21531" t="s">
        <v>23</v>
      </c>
      <c r="D21531" t="s">
        <v>25</v>
      </c>
      <c r="E21531">
        <v>477511</v>
      </c>
    </row>
    <row r="21532" spans="1:5" hidden="1">
      <c r="A21532">
        <v>2022</v>
      </c>
      <c r="B21532" t="s">
        <v>97</v>
      </c>
      <c r="C21532" t="s">
        <v>23</v>
      </c>
      <c r="D21532" t="s">
        <v>26</v>
      </c>
      <c r="E21532">
        <v>117960</v>
      </c>
    </row>
    <row r="21533" spans="1:5" hidden="1">
      <c r="A21533">
        <v>2022</v>
      </c>
      <c r="B21533" t="s">
        <v>97</v>
      </c>
      <c r="C21533" t="s">
        <v>23</v>
      </c>
      <c r="D21533" t="s">
        <v>27</v>
      </c>
      <c r="E21533">
        <v>40506</v>
      </c>
    </row>
    <row r="21534" spans="1:5" hidden="1">
      <c r="A21534">
        <v>2022</v>
      </c>
      <c r="B21534" t="s">
        <v>97</v>
      </c>
      <c r="C21534" t="s">
        <v>23</v>
      </c>
      <c r="D21534" t="s">
        <v>29</v>
      </c>
      <c r="E21534">
        <v>40506</v>
      </c>
    </row>
    <row r="21535" spans="1:5" hidden="1">
      <c r="A21535">
        <v>2022</v>
      </c>
      <c r="B21535" t="s">
        <v>97</v>
      </c>
      <c r="C21535" t="s">
        <v>23</v>
      </c>
      <c r="D21535" t="s">
        <v>33</v>
      </c>
      <c r="E21535">
        <v>1810330</v>
      </c>
    </row>
    <row r="21536" spans="1:5" hidden="1">
      <c r="A21536">
        <v>2022</v>
      </c>
      <c r="B21536" t="s">
        <v>97</v>
      </c>
      <c r="C21536" t="s">
        <v>23</v>
      </c>
      <c r="D21536" t="s">
        <v>34</v>
      </c>
      <c r="E21536">
        <v>567679</v>
      </c>
    </row>
    <row r="21537" spans="1:5" hidden="1">
      <c r="A21537">
        <v>2022</v>
      </c>
      <c r="B21537" t="s">
        <v>97</v>
      </c>
      <c r="C21537" t="s">
        <v>23</v>
      </c>
      <c r="D21537" t="s">
        <v>35</v>
      </c>
      <c r="E21537">
        <v>276225</v>
      </c>
    </row>
    <row r="21538" spans="1:5" hidden="1">
      <c r="A21538">
        <v>2022</v>
      </c>
      <c r="B21538" t="s">
        <v>97</v>
      </c>
      <c r="C21538" t="s">
        <v>23</v>
      </c>
      <c r="D21538" t="s">
        <v>36</v>
      </c>
      <c r="E21538">
        <v>671394</v>
      </c>
    </row>
    <row r="21539" spans="1:5" hidden="1">
      <c r="A21539">
        <v>2022</v>
      </c>
      <c r="B21539" t="s">
        <v>97</v>
      </c>
      <c r="C21539" t="s">
        <v>23</v>
      </c>
      <c r="D21539" t="s">
        <v>37</v>
      </c>
      <c r="E21539">
        <v>671394</v>
      </c>
    </row>
    <row r="21540" spans="1:5" hidden="1">
      <c r="A21540">
        <v>2022</v>
      </c>
      <c r="B21540" t="s">
        <v>97</v>
      </c>
      <c r="C21540" t="s">
        <v>23</v>
      </c>
      <c r="D21540" t="s">
        <v>38</v>
      </c>
      <c r="E21540">
        <v>0</v>
      </c>
    </row>
    <row r="21541" spans="1:5" hidden="1">
      <c r="A21541">
        <v>2022</v>
      </c>
      <c r="B21541" t="s">
        <v>97</v>
      </c>
      <c r="C21541" t="s">
        <v>23</v>
      </c>
      <c r="D21541" t="s">
        <v>39</v>
      </c>
      <c r="E21541">
        <v>502080</v>
      </c>
    </row>
    <row r="21542" spans="1:5" hidden="1">
      <c r="A21542">
        <v>2022</v>
      </c>
      <c r="B21542" t="s">
        <v>97</v>
      </c>
      <c r="C21542" t="s">
        <v>23</v>
      </c>
      <c r="D21542" t="s">
        <v>93</v>
      </c>
      <c r="E21542">
        <v>475432</v>
      </c>
    </row>
    <row r="21543" spans="1:5" hidden="1">
      <c r="A21543">
        <v>2022</v>
      </c>
      <c r="B21543" t="s">
        <v>97</v>
      </c>
      <c r="C21543" t="s">
        <v>23</v>
      </c>
      <c r="D21543" t="s">
        <v>94</v>
      </c>
      <c r="E21543">
        <v>26648</v>
      </c>
    </row>
    <row r="21544" spans="1:5" hidden="1">
      <c r="A21544">
        <v>2022</v>
      </c>
      <c r="B21544" t="s">
        <v>97</v>
      </c>
      <c r="C21544" t="s">
        <v>23</v>
      </c>
      <c r="D21544" t="s">
        <v>95</v>
      </c>
      <c r="E21544">
        <v>80849</v>
      </c>
    </row>
    <row r="21545" spans="1:5" hidden="1">
      <c r="A21545">
        <v>2022</v>
      </c>
      <c r="B21545" t="s">
        <v>97</v>
      </c>
      <c r="C21545" t="s">
        <v>23</v>
      </c>
      <c r="D21545" t="s">
        <v>96</v>
      </c>
      <c r="E21545">
        <v>421231</v>
      </c>
    </row>
    <row r="21546" spans="1:5" hidden="1">
      <c r="A21546">
        <v>2022</v>
      </c>
      <c r="B21546" t="s">
        <v>97</v>
      </c>
      <c r="C21546" t="s">
        <v>23</v>
      </c>
      <c r="D21546" t="s">
        <v>40</v>
      </c>
      <c r="E21546">
        <v>69177</v>
      </c>
    </row>
    <row r="21547" spans="1:5" hidden="1">
      <c r="A21547">
        <v>2022</v>
      </c>
      <c r="B21547" t="s">
        <v>97</v>
      </c>
      <c r="C21547" t="s">
        <v>23</v>
      </c>
      <c r="D21547" t="s">
        <v>41</v>
      </c>
      <c r="E21547">
        <v>6680</v>
      </c>
    </row>
    <row r="21548" spans="1:5" hidden="1">
      <c r="A21548">
        <v>2022</v>
      </c>
      <c r="B21548" t="s">
        <v>97</v>
      </c>
      <c r="C21548" t="s">
        <v>23</v>
      </c>
      <c r="D21548" t="s">
        <v>42</v>
      </c>
      <c r="E21548">
        <v>51303</v>
      </c>
    </row>
    <row r="21549" spans="1:5" hidden="1">
      <c r="A21549">
        <v>2022</v>
      </c>
      <c r="B21549" t="s">
        <v>97</v>
      </c>
      <c r="C21549" t="s">
        <v>23</v>
      </c>
      <c r="D21549" t="s">
        <v>43</v>
      </c>
      <c r="E21549">
        <v>11193</v>
      </c>
    </row>
    <row r="21550" spans="1:5" hidden="1">
      <c r="A21550">
        <v>2022</v>
      </c>
      <c r="B21550" t="s">
        <v>97</v>
      </c>
      <c r="C21550" t="s">
        <v>23</v>
      </c>
      <c r="D21550" t="s">
        <v>44</v>
      </c>
      <c r="E21550">
        <v>0</v>
      </c>
    </row>
    <row r="21551" spans="1:5" hidden="1">
      <c r="A21551">
        <v>2022</v>
      </c>
      <c r="B21551" t="s">
        <v>97</v>
      </c>
      <c r="C21551" t="s">
        <v>23</v>
      </c>
      <c r="D21551" t="s">
        <v>45</v>
      </c>
      <c r="E21551">
        <v>27052</v>
      </c>
    </row>
    <row r="21552" spans="1:5" hidden="1">
      <c r="A21552">
        <v>2022</v>
      </c>
      <c r="B21552" t="s">
        <v>97</v>
      </c>
      <c r="C21552" t="s">
        <v>23</v>
      </c>
      <c r="D21552" t="s">
        <v>46</v>
      </c>
      <c r="E21552">
        <v>27035</v>
      </c>
    </row>
    <row r="21553" spans="1:5" hidden="1">
      <c r="A21553">
        <v>2022</v>
      </c>
      <c r="B21553" t="s">
        <v>97</v>
      </c>
      <c r="C21553" t="s">
        <v>23</v>
      </c>
      <c r="D21553" t="s">
        <v>47</v>
      </c>
      <c r="E21553">
        <v>18</v>
      </c>
    </row>
    <row r="21554" spans="1:5" hidden="1">
      <c r="A21554">
        <v>2022</v>
      </c>
      <c r="B21554" t="s">
        <v>97</v>
      </c>
      <c r="C21554" t="s">
        <v>23</v>
      </c>
      <c r="D21554" t="s">
        <v>48</v>
      </c>
      <c r="E21554">
        <v>49635</v>
      </c>
    </row>
    <row r="21555" spans="1:5" hidden="1">
      <c r="A21555">
        <v>2022</v>
      </c>
      <c r="B21555" t="s">
        <v>97</v>
      </c>
      <c r="C21555" t="s">
        <v>23</v>
      </c>
      <c r="D21555" t="s">
        <v>55</v>
      </c>
      <c r="E21555">
        <v>49635</v>
      </c>
    </row>
    <row r="21556" spans="1:5" hidden="1">
      <c r="A21556">
        <v>2022</v>
      </c>
      <c r="B21556" t="s">
        <v>97</v>
      </c>
      <c r="C21556" t="s">
        <v>23</v>
      </c>
      <c r="D21556" t="s">
        <v>59</v>
      </c>
      <c r="E21556">
        <v>598374</v>
      </c>
    </row>
    <row r="21557" spans="1:5" hidden="1">
      <c r="A21557">
        <v>2022</v>
      </c>
      <c r="B21557" t="s">
        <v>97</v>
      </c>
      <c r="C21557" t="s">
        <v>23</v>
      </c>
      <c r="D21557" t="s">
        <v>60</v>
      </c>
      <c r="E21557">
        <v>112123</v>
      </c>
    </row>
    <row r="21558" spans="1:5" hidden="1">
      <c r="A21558">
        <v>2022</v>
      </c>
      <c r="B21558" t="s">
        <v>97</v>
      </c>
      <c r="C21558" t="s">
        <v>23</v>
      </c>
      <c r="D21558" t="s">
        <v>61</v>
      </c>
      <c r="E21558">
        <v>310827</v>
      </c>
    </row>
    <row r="21559" spans="1:5" hidden="1">
      <c r="A21559">
        <v>2022</v>
      </c>
      <c r="B21559" t="s">
        <v>97</v>
      </c>
      <c r="C21559" t="s">
        <v>23</v>
      </c>
      <c r="D21559" t="s">
        <v>64</v>
      </c>
      <c r="E21559">
        <v>175425</v>
      </c>
    </row>
    <row r="21560" spans="1:5" hidden="1">
      <c r="A21560">
        <v>2022</v>
      </c>
      <c r="B21560" t="s">
        <v>97</v>
      </c>
      <c r="C21560" t="s">
        <v>23</v>
      </c>
      <c r="D21560" t="s">
        <v>66</v>
      </c>
      <c r="E21560">
        <v>687041</v>
      </c>
    </row>
    <row r="21561" spans="1:5" hidden="1">
      <c r="A21561">
        <v>2022</v>
      </c>
      <c r="B21561" t="s">
        <v>97</v>
      </c>
      <c r="C21561" t="s">
        <v>23</v>
      </c>
      <c r="D21561" t="s">
        <v>67</v>
      </c>
      <c r="E21561">
        <v>100</v>
      </c>
    </row>
    <row r="21562" spans="1:5" hidden="1">
      <c r="A21562">
        <v>2022</v>
      </c>
      <c r="B21562" t="s">
        <v>97</v>
      </c>
      <c r="C21562" t="s">
        <v>23</v>
      </c>
      <c r="D21562" t="s">
        <v>68</v>
      </c>
      <c r="E21562">
        <v>0</v>
      </c>
    </row>
    <row r="21563" spans="1:5" hidden="1">
      <c r="A21563">
        <v>2022</v>
      </c>
      <c r="B21563" t="s">
        <v>97</v>
      </c>
      <c r="C21563" t="s">
        <v>23</v>
      </c>
      <c r="D21563" t="s">
        <v>70</v>
      </c>
      <c r="E21563">
        <v>100</v>
      </c>
    </row>
    <row r="21564" spans="1:5" hidden="1">
      <c r="A21564">
        <v>2022</v>
      </c>
      <c r="B21564" t="s">
        <v>97</v>
      </c>
      <c r="C21564" t="s">
        <v>23</v>
      </c>
      <c r="D21564" t="s">
        <v>71</v>
      </c>
      <c r="E21564">
        <v>6155</v>
      </c>
    </row>
    <row r="21565" spans="1:5" hidden="1">
      <c r="A21565">
        <v>2022</v>
      </c>
      <c r="B21565" t="s">
        <v>97</v>
      </c>
      <c r="C21565" t="s">
        <v>23</v>
      </c>
      <c r="D21565" t="s">
        <v>72</v>
      </c>
      <c r="E21565">
        <v>784201</v>
      </c>
    </row>
    <row r="21566" spans="1:5" hidden="1">
      <c r="A21566">
        <v>2022</v>
      </c>
      <c r="B21566" t="s">
        <v>97</v>
      </c>
      <c r="C21566" t="s">
        <v>23</v>
      </c>
      <c r="D21566" t="s">
        <v>76</v>
      </c>
      <c r="E21566">
        <v>72551</v>
      </c>
    </row>
    <row r="21567" spans="1:5" hidden="1">
      <c r="A21567">
        <v>2022</v>
      </c>
      <c r="B21567" t="s">
        <v>97</v>
      </c>
      <c r="C21567" t="s">
        <v>23</v>
      </c>
      <c r="D21567" t="s">
        <v>77</v>
      </c>
      <c r="E21567">
        <v>87333</v>
      </c>
    </row>
    <row r="21568" spans="1:5" hidden="1">
      <c r="A21568">
        <v>2022</v>
      </c>
      <c r="B21568" t="s">
        <v>97</v>
      </c>
      <c r="C21568" t="s">
        <v>23</v>
      </c>
      <c r="D21568" t="s">
        <v>78</v>
      </c>
      <c r="E21568">
        <v>65997</v>
      </c>
    </row>
    <row r="21569" spans="1:5" hidden="1">
      <c r="A21569">
        <v>2022</v>
      </c>
      <c r="B21569" t="s">
        <v>97</v>
      </c>
      <c r="C21569" t="s">
        <v>23</v>
      </c>
      <c r="D21569" t="s">
        <v>79</v>
      </c>
      <c r="E21569">
        <v>7077</v>
      </c>
    </row>
    <row r="21570" spans="1:5" hidden="1">
      <c r="A21570">
        <v>2022</v>
      </c>
      <c r="B21570" t="s">
        <v>97</v>
      </c>
      <c r="C21570" t="s">
        <v>23</v>
      </c>
      <c r="D21570" t="s">
        <v>80</v>
      </c>
      <c r="E21570">
        <v>-522</v>
      </c>
    </row>
    <row r="21571" spans="1:5" hidden="1">
      <c r="A21571">
        <v>2022</v>
      </c>
      <c r="B21571" t="s">
        <v>97</v>
      </c>
      <c r="C21571" t="s">
        <v>81</v>
      </c>
      <c r="D21571" t="s">
        <v>30</v>
      </c>
      <c r="E21571">
        <v>1</v>
      </c>
    </row>
    <row r="21572" spans="1:5" hidden="1">
      <c r="A21572">
        <v>2022</v>
      </c>
      <c r="B21572" t="s">
        <v>97</v>
      </c>
      <c r="C21572" t="s">
        <v>81</v>
      </c>
      <c r="D21572" t="s">
        <v>32</v>
      </c>
      <c r="E21572">
        <v>1</v>
      </c>
    </row>
    <row r="21573" spans="1:5" hidden="1">
      <c r="A21573">
        <v>2022</v>
      </c>
      <c r="B21573" t="s">
        <v>97</v>
      </c>
      <c r="C21573" t="s">
        <v>81</v>
      </c>
      <c r="D21573" t="s">
        <v>33</v>
      </c>
      <c r="E21573">
        <v>1264847</v>
      </c>
    </row>
    <row r="21574" spans="1:5" hidden="1">
      <c r="A21574">
        <v>2022</v>
      </c>
      <c r="B21574" t="s">
        <v>97</v>
      </c>
      <c r="C21574" t="s">
        <v>81</v>
      </c>
      <c r="D21574" t="s">
        <v>34</v>
      </c>
      <c r="E21574">
        <v>632559</v>
      </c>
    </row>
    <row r="21575" spans="1:5" hidden="1">
      <c r="A21575">
        <v>2022</v>
      </c>
      <c r="B21575" t="s">
        <v>97</v>
      </c>
      <c r="C21575" t="s">
        <v>81</v>
      </c>
      <c r="D21575" t="s">
        <v>35</v>
      </c>
      <c r="E21575">
        <v>994677</v>
      </c>
    </row>
    <row r="21576" spans="1:5" hidden="1">
      <c r="A21576">
        <v>2022</v>
      </c>
      <c r="B21576" t="s">
        <v>97</v>
      </c>
      <c r="C21576" t="s">
        <v>81</v>
      </c>
      <c r="D21576" t="s">
        <v>36</v>
      </c>
      <c r="E21576">
        <v>474410</v>
      </c>
    </row>
    <row r="21577" spans="1:5" hidden="1">
      <c r="A21577">
        <v>2022</v>
      </c>
      <c r="B21577" t="s">
        <v>97</v>
      </c>
      <c r="C21577" t="s">
        <v>81</v>
      </c>
      <c r="D21577" t="s">
        <v>37</v>
      </c>
      <c r="E21577">
        <v>474410</v>
      </c>
    </row>
    <row r="21578" spans="1:5" hidden="1">
      <c r="A21578">
        <v>2022</v>
      </c>
      <c r="B21578" t="s">
        <v>97</v>
      </c>
      <c r="C21578" t="s">
        <v>81</v>
      </c>
      <c r="D21578" t="s">
        <v>38</v>
      </c>
      <c r="E21578">
        <v>0</v>
      </c>
    </row>
    <row r="21579" spans="1:5" hidden="1">
      <c r="A21579">
        <v>2022</v>
      </c>
      <c r="B21579" t="s">
        <v>97</v>
      </c>
      <c r="C21579" t="s">
        <v>81</v>
      </c>
      <c r="D21579" t="s">
        <v>39</v>
      </c>
      <c r="E21579">
        <v>127970</v>
      </c>
    </row>
    <row r="21580" spans="1:5" hidden="1">
      <c r="A21580">
        <v>2022</v>
      </c>
      <c r="B21580" t="s">
        <v>97</v>
      </c>
      <c r="C21580" t="s">
        <v>81</v>
      </c>
      <c r="D21580" t="s">
        <v>93</v>
      </c>
      <c r="E21580">
        <v>121667</v>
      </c>
    </row>
    <row r="21581" spans="1:5" hidden="1">
      <c r="A21581">
        <v>2022</v>
      </c>
      <c r="B21581" t="s">
        <v>97</v>
      </c>
      <c r="C21581" t="s">
        <v>81</v>
      </c>
      <c r="D21581" t="s">
        <v>94</v>
      </c>
      <c r="E21581">
        <v>6302</v>
      </c>
    </row>
    <row r="21582" spans="1:5" hidden="1">
      <c r="A21582">
        <v>2022</v>
      </c>
      <c r="B21582" t="s">
        <v>97</v>
      </c>
      <c r="C21582" t="s">
        <v>81</v>
      </c>
      <c r="D21582" t="s">
        <v>95</v>
      </c>
      <c r="E21582">
        <v>112415</v>
      </c>
    </row>
    <row r="21583" spans="1:5" hidden="1">
      <c r="A21583">
        <v>2022</v>
      </c>
      <c r="B21583" t="s">
        <v>97</v>
      </c>
      <c r="C21583" t="s">
        <v>81</v>
      </c>
      <c r="D21583" t="s">
        <v>96</v>
      </c>
      <c r="E21583">
        <v>15555</v>
      </c>
    </row>
    <row r="21584" spans="1:5" hidden="1">
      <c r="A21584">
        <v>2022</v>
      </c>
      <c r="B21584" t="s">
        <v>97</v>
      </c>
      <c r="C21584" t="s">
        <v>81</v>
      </c>
      <c r="D21584" t="s">
        <v>40</v>
      </c>
      <c r="E21584">
        <v>29910</v>
      </c>
    </row>
    <row r="21585" spans="1:5" hidden="1">
      <c r="A21585">
        <v>2022</v>
      </c>
      <c r="B21585" t="s">
        <v>97</v>
      </c>
      <c r="C21585" t="s">
        <v>81</v>
      </c>
      <c r="D21585" t="s">
        <v>41</v>
      </c>
      <c r="E21585">
        <v>576</v>
      </c>
    </row>
    <row r="21586" spans="1:5" hidden="1">
      <c r="A21586">
        <v>2022</v>
      </c>
      <c r="B21586" t="s">
        <v>97</v>
      </c>
      <c r="C21586" t="s">
        <v>81</v>
      </c>
      <c r="D21586" t="s">
        <v>42</v>
      </c>
      <c r="E21586">
        <v>0</v>
      </c>
    </row>
    <row r="21587" spans="1:5" hidden="1">
      <c r="A21587">
        <v>2022</v>
      </c>
      <c r="B21587" t="s">
        <v>97</v>
      </c>
      <c r="C21587" t="s">
        <v>81</v>
      </c>
      <c r="D21587" t="s">
        <v>43</v>
      </c>
      <c r="E21587">
        <v>29334</v>
      </c>
    </row>
    <row r="21588" spans="1:5" hidden="1">
      <c r="A21588">
        <v>2022</v>
      </c>
      <c r="B21588" t="s">
        <v>97</v>
      </c>
      <c r="C21588" t="s">
        <v>81</v>
      </c>
      <c r="D21588" t="s">
        <v>44</v>
      </c>
      <c r="E21588">
        <v>0</v>
      </c>
    </row>
    <row r="21589" spans="1:5" hidden="1">
      <c r="A21589">
        <v>2022</v>
      </c>
      <c r="B21589" t="s">
        <v>97</v>
      </c>
      <c r="C21589" t="s">
        <v>81</v>
      </c>
      <c r="D21589" t="s">
        <v>48</v>
      </c>
      <c r="E21589">
        <v>736676</v>
      </c>
    </row>
    <row r="21590" spans="1:5" hidden="1">
      <c r="A21590">
        <v>2022</v>
      </c>
      <c r="B21590" t="s">
        <v>97</v>
      </c>
      <c r="C21590" t="s">
        <v>81</v>
      </c>
      <c r="D21590" t="s">
        <v>49</v>
      </c>
      <c r="E21590">
        <v>736676</v>
      </c>
    </row>
    <row r="21591" spans="1:5" hidden="1">
      <c r="A21591">
        <v>2022</v>
      </c>
      <c r="B21591" t="s">
        <v>97</v>
      </c>
      <c r="C21591" t="s">
        <v>81</v>
      </c>
      <c r="D21591" t="s">
        <v>50</v>
      </c>
      <c r="E21591">
        <v>494377</v>
      </c>
    </row>
    <row r="21592" spans="1:5" hidden="1">
      <c r="A21592">
        <v>2022</v>
      </c>
      <c r="B21592" t="s">
        <v>97</v>
      </c>
      <c r="C21592" t="s">
        <v>81</v>
      </c>
      <c r="D21592" t="s">
        <v>51</v>
      </c>
      <c r="E21592">
        <v>8081</v>
      </c>
    </row>
    <row r="21593" spans="1:5" hidden="1">
      <c r="A21593">
        <v>2022</v>
      </c>
      <c r="B21593" t="s">
        <v>97</v>
      </c>
      <c r="C21593" t="s">
        <v>81</v>
      </c>
      <c r="D21593" t="s">
        <v>52</v>
      </c>
      <c r="E21593">
        <v>213705</v>
      </c>
    </row>
    <row r="21594" spans="1:5" hidden="1">
      <c r="A21594">
        <v>2022</v>
      </c>
      <c r="B21594" t="s">
        <v>97</v>
      </c>
      <c r="C21594" t="s">
        <v>81</v>
      </c>
      <c r="D21594" t="s">
        <v>53</v>
      </c>
      <c r="E21594">
        <v>51303</v>
      </c>
    </row>
    <row r="21595" spans="1:5" hidden="1">
      <c r="A21595">
        <v>2022</v>
      </c>
      <c r="B21595" t="s">
        <v>97</v>
      </c>
      <c r="C21595" t="s">
        <v>81</v>
      </c>
      <c r="D21595" t="s">
        <v>54</v>
      </c>
      <c r="E21595">
        <v>30790</v>
      </c>
    </row>
    <row r="21596" spans="1:5" hidden="1">
      <c r="A21596">
        <v>2022</v>
      </c>
      <c r="B21596" t="s">
        <v>97</v>
      </c>
      <c r="C21596" t="s">
        <v>81</v>
      </c>
      <c r="D21596" t="s">
        <v>59</v>
      </c>
      <c r="E21596">
        <v>411088</v>
      </c>
    </row>
    <row r="21597" spans="1:5" hidden="1">
      <c r="A21597">
        <v>2022</v>
      </c>
      <c r="B21597" t="s">
        <v>97</v>
      </c>
      <c r="C21597" t="s">
        <v>81</v>
      </c>
      <c r="D21597" t="s">
        <v>60</v>
      </c>
      <c r="E21597">
        <v>348889</v>
      </c>
    </row>
    <row r="21598" spans="1:5" hidden="1">
      <c r="A21598">
        <v>2022</v>
      </c>
      <c r="B21598" t="s">
        <v>97</v>
      </c>
      <c r="C21598" t="s">
        <v>81</v>
      </c>
      <c r="D21598" t="s">
        <v>61</v>
      </c>
      <c r="E21598">
        <v>16677</v>
      </c>
    </row>
    <row r="21599" spans="1:5" hidden="1">
      <c r="A21599">
        <v>2022</v>
      </c>
      <c r="B21599" t="s">
        <v>97</v>
      </c>
      <c r="C21599" t="s">
        <v>81</v>
      </c>
      <c r="D21599" t="s">
        <v>64</v>
      </c>
      <c r="E21599">
        <v>45523</v>
      </c>
    </row>
    <row r="21600" spans="1:5" hidden="1">
      <c r="A21600">
        <v>2022</v>
      </c>
      <c r="B21600" t="s">
        <v>97</v>
      </c>
      <c r="C21600" t="s">
        <v>81</v>
      </c>
      <c r="D21600" t="s">
        <v>67</v>
      </c>
      <c r="E21600">
        <v>0</v>
      </c>
    </row>
    <row r="21601" spans="1:6" hidden="1">
      <c r="A21601">
        <v>2022</v>
      </c>
      <c r="B21601" t="s">
        <v>97</v>
      </c>
      <c r="C21601" t="s">
        <v>81</v>
      </c>
      <c r="D21601" t="s">
        <v>69</v>
      </c>
      <c r="E21601">
        <v>0</v>
      </c>
    </row>
    <row r="21602" spans="1:6" hidden="1">
      <c r="A21602">
        <v>2022</v>
      </c>
      <c r="B21602" t="s">
        <v>97</v>
      </c>
      <c r="C21602" t="s">
        <v>81</v>
      </c>
      <c r="D21602" t="s">
        <v>70</v>
      </c>
      <c r="E21602">
        <v>0</v>
      </c>
    </row>
    <row r="21603" spans="1:6" hidden="1">
      <c r="A21603">
        <v>2022</v>
      </c>
      <c r="B21603" t="s">
        <v>97</v>
      </c>
      <c r="C21603" t="s">
        <v>81</v>
      </c>
      <c r="D21603" t="s">
        <v>86</v>
      </c>
      <c r="E21603">
        <v>1948314</v>
      </c>
    </row>
    <row r="21604" spans="1:6" hidden="1">
      <c r="A21604">
        <v>2022</v>
      </c>
      <c r="B21604" t="s">
        <v>97</v>
      </c>
      <c r="C21604" t="s">
        <v>81</v>
      </c>
      <c r="D21604" t="s">
        <v>87</v>
      </c>
      <c r="E21604">
        <v>1911600</v>
      </c>
    </row>
    <row r="21605" spans="1:6" hidden="1">
      <c r="A21605">
        <v>2022</v>
      </c>
      <c r="B21605" t="s">
        <v>97</v>
      </c>
      <c r="C21605" t="s">
        <v>81</v>
      </c>
      <c r="D21605" t="s">
        <v>88</v>
      </c>
      <c r="E21605">
        <v>36714</v>
      </c>
    </row>
    <row r="21606" spans="1:6" hidden="1">
      <c r="A21606">
        <v>2022</v>
      </c>
      <c r="B21606" t="s">
        <v>97</v>
      </c>
      <c r="C21606" t="s">
        <v>81</v>
      </c>
      <c r="D21606" t="s">
        <v>77</v>
      </c>
      <c r="E21606">
        <v>87333</v>
      </c>
    </row>
    <row r="21607" spans="1:6" hidden="1">
      <c r="A21607">
        <v>2022</v>
      </c>
      <c r="B21607" t="s">
        <v>98</v>
      </c>
      <c r="C21607" t="s">
        <v>7</v>
      </c>
      <c r="D21607" t="s">
        <v>263</v>
      </c>
      <c r="E21607">
        <v>-3615</v>
      </c>
    </row>
    <row r="21608" spans="1:6" hidden="1">
      <c r="A21608">
        <v>2022</v>
      </c>
      <c r="B21608" t="s">
        <v>98</v>
      </c>
      <c r="C21608" t="s">
        <v>7</v>
      </c>
      <c r="D21608" t="s">
        <v>8</v>
      </c>
      <c r="E21608" s="211">
        <v>176623</v>
      </c>
    </row>
    <row r="21609" spans="1:6" hidden="1">
      <c r="A21609">
        <v>2022</v>
      </c>
      <c r="B21609" t="s">
        <v>98</v>
      </c>
      <c r="C21609" t="s">
        <v>7</v>
      </c>
      <c r="D21609" t="s">
        <v>9</v>
      </c>
      <c r="E21609">
        <v>326060</v>
      </c>
    </row>
    <row r="21610" spans="1:6" hidden="1">
      <c r="A21610">
        <v>2022</v>
      </c>
      <c r="B21610" t="s">
        <v>98</v>
      </c>
      <c r="C21610" t="s">
        <v>10</v>
      </c>
      <c r="D21610" t="s">
        <v>11</v>
      </c>
      <c r="E21610">
        <v>-1214673</v>
      </c>
    </row>
    <row r="21611" spans="1:6" hidden="1">
      <c r="A21611">
        <v>2022</v>
      </c>
      <c r="B21611" t="s">
        <v>98</v>
      </c>
      <c r="C21611" t="s">
        <v>10</v>
      </c>
      <c r="D21611" t="s">
        <v>91</v>
      </c>
      <c r="E21611">
        <v>5695715</v>
      </c>
    </row>
    <row r="21612" spans="1:6" hidden="1">
      <c r="A21612">
        <v>2022</v>
      </c>
      <c r="B21612" t="s">
        <v>98</v>
      </c>
      <c r="C21612" t="s">
        <v>10</v>
      </c>
      <c r="D21612" t="s">
        <v>92</v>
      </c>
      <c r="E21612">
        <v>4211635</v>
      </c>
    </row>
    <row r="21613" spans="1:6" hidden="1">
      <c r="A21613">
        <v>2022</v>
      </c>
      <c r="B21613" t="s">
        <v>98</v>
      </c>
      <c r="C21613" t="s">
        <v>10</v>
      </c>
      <c r="D21613" t="s">
        <v>14</v>
      </c>
      <c r="E21613">
        <v>1484080</v>
      </c>
    </row>
    <row r="21614" spans="1:6" hidden="1">
      <c r="A21614">
        <v>2022</v>
      </c>
      <c r="B21614" t="s">
        <v>98</v>
      </c>
      <c r="C21614" t="s">
        <v>10</v>
      </c>
      <c r="D21614" t="s">
        <v>17</v>
      </c>
      <c r="E21614">
        <v>0</v>
      </c>
      <c r="F21614">
        <v>20</v>
      </c>
    </row>
    <row r="21615" spans="1:6" hidden="1">
      <c r="A21615">
        <v>2022</v>
      </c>
      <c r="B21615" t="s">
        <v>98</v>
      </c>
      <c r="C21615" t="s">
        <v>10</v>
      </c>
      <c r="D21615" t="s">
        <v>18</v>
      </c>
      <c r="E21615">
        <v>6210216</v>
      </c>
    </row>
    <row r="21616" spans="1:6" hidden="1">
      <c r="A21616">
        <v>2022</v>
      </c>
      <c r="B21616" t="s">
        <v>98</v>
      </c>
      <c r="C21616" t="s">
        <v>10</v>
      </c>
      <c r="D21616" t="s">
        <v>19</v>
      </c>
      <c r="E21616">
        <v>7748672</v>
      </c>
    </row>
    <row r="21617" spans="1:5" hidden="1">
      <c r="A21617">
        <v>2022</v>
      </c>
      <c r="B21617" t="s">
        <v>98</v>
      </c>
      <c r="C21617" t="s">
        <v>10</v>
      </c>
      <c r="D21617" t="s">
        <v>20</v>
      </c>
      <c r="E21617">
        <v>4149808</v>
      </c>
    </row>
    <row r="21618" spans="1:5" hidden="1">
      <c r="A21618">
        <v>2022</v>
      </c>
      <c r="B21618" t="s">
        <v>98</v>
      </c>
      <c r="C21618" t="s">
        <v>10</v>
      </c>
      <c r="D21618" t="s">
        <v>21</v>
      </c>
      <c r="E21618">
        <v>273405</v>
      </c>
    </row>
    <row r="21619" spans="1:5" hidden="1">
      <c r="A21619">
        <v>2022</v>
      </c>
      <c r="B21619" t="s">
        <v>98</v>
      </c>
      <c r="C21619" t="s">
        <v>10</v>
      </c>
      <c r="D21619" t="s">
        <v>22</v>
      </c>
      <c r="E21619">
        <v>-1753615</v>
      </c>
    </row>
    <row r="21620" spans="1:5" hidden="1">
      <c r="A21620">
        <v>2022</v>
      </c>
      <c r="B21620" t="s">
        <v>98</v>
      </c>
      <c r="C21620" t="s">
        <v>23</v>
      </c>
      <c r="D21620" t="s">
        <v>24</v>
      </c>
      <c r="E21620" s="211">
        <v>4205928</v>
      </c>
    </row>
    <row r="21621" spans="1:5" hidden="1">
      <c r="A21621">
        <v>2022</v>
      </c>
      <c r="B21621" t="s">
        <v>98</v>
      </c>
      <c r="C21621" t="s">
        <v>23</v>
      </c>
      <c r="D21621" t="s">
        <v>25</v>
      </c>
      <c r="E21621">
        <v>3243758</v>
      </c>
    </row>
    <row r="21622" spans="1:5" hidden="1">
      <c r="A21622">
        <v>2022</v>
      </c>
      <c r="B21622" t="s">
        <v>98</v>
      </c>
      <c r="C21622" t="s">
        <v>23</v>
      </c>
      <c r="D21622" t="s">
        <v>26</v>
      </c>
      <c r="E21622">
        <v>962170</v>
      </c>
    </row>
    <row r="21623" spans="1:5" hidden="1">
      <c r="A21623">
        <v>2022</v>
      </c>
      <c r="B21623" t="s">
        <v>98</v>
      </c>
      <c r="C21623" t="s">
        <v>23</v>
      </c>
      <c r="D21623" t="s">
        <v>27</v>
      </c>
      <c r="E21623">
        <v>6300</v>
      </c>
    </row>
    <row r="21624" spans="1:5" hidden="1">
      <c r="A21624">
        <v>2022</v>
      </c>
      <c r="B21624" t="s">
        <v>98</v>
      </c>
      <c r="C21624" t="s">
        <v>23</v>
      </c>
      <c r="D21624" t="s">
        <v>29</v>
      </c>
      <c r="E21624">
        <v>6300</v>
      </c>
    </row>
    <row r="21625" spans="1:5" hidden="1">
      <c r="A21625">
        <v>2022</v>
      </c>
      <c r="B21625" t="s">
        <v>98</v>
      </c>
      <c r="C21625" t="s">
        <v>23</v>
      </c>
      <c r="D21625" t="s">
        <v>30</v>
      </c>
      <c r="E21625">
        <v>663027</v>
      </c>
    </row>
    <row r="21626" spans="1:5" hidden="1">
      <c r="A21626">
        <v>2022</v>
      </c>
      <c r="B21626" t="s">
        <v>98</v>
      </c>
      <c r="C21626" t="s">
        <v>23</v>
      </c>
      <c r="D21626" t="s">
        <v>31</v>
      </c>
      <c r="E21626">
        <v>443562</v>
      </c>
    </row>
    <row r="21627" spans="1:5" hidden="1">
      <c r="A21627">
        <v>2022</v>
      </c>
      <c r="B21627" t="s">
        <v>98</v>
      </c>
      <c r="C21627" t="s">
        <v>23</v>
      </c>
      <c r="D21627" t="s">
        <v>32</v>
      </c>
      <c r="E21627">
        <v>219465</v>
      </c>
    </row>
    <row r="21628" spans="1:5" hidden="1">
      <c r="A21628">
        <v>2022</v>
      </c>
      <c r="B21628" t="s">
        <v>98</v>
      </c>
      <c r="C21628" t="s">
        <v>23</v>
      </c>
      <c r="D21628" t="s">
        <v>33</v>
      </c>
      <c r="E21628">
        <v>184801</v>
      </c>
    </row>
    <row r="21629" spans="1:5" hidden="1">
      <c r="A21629">
        <v>2022</v>
      </c>
      <c r="B21629" t="s">
        <v>98</v>
      </c>
      <c r="C21629" t="s">
        <v>23</v>
      </c>
      <c r="D21629" t="s">
        <v>34</v>
      </c>
      <c r="E21629">
        <v>183190</v>
      </c>
    </row>
    <row r="21630" spans="1:5" hidden="1">
      <c r="A21630">
        <v>2022</v>
      </c>
      <c r="B21630" t="s">
        <v>98</v>
      </c>
      <c r="C21630" t="s">
        <v>23</v>
      </c>
      <c r="D21630" t="s">
        <v>35</v>
      </c>
      <c r="E21630">
        <v>206051</v>
      </c>
    </row>
    <row r="21631" spans="1:5" hidden="1">
      <c r="A21631">
        <v>2022</v>
      </c>
      <c r="B21631" t="s">
        <v>98</v>
      </c>
      <c r="C21631" t="s">
        <v>23</v>
      </c>
      <c r="D21631" t="s">
        <v>36</v>
      </c>
      <c r="E21631">
        <v>0</v>
      </c>
    </row>
    <row r="21632" spans="1:5" hidden="1">
      <c r="A21632">
        <v>2022</v>
      </c>
      <c r="B21632" t="s">
        <v>98</v>
      </c>
      <c r="C21632" t="s">
        <v>23</v>
      </c>
      <c r="D21632" t="s">
        <v>37</v>
      </c>
      <c r="E21632">
        <v>0</v>
      </c>
    </row>
    <row r="21633" spans="1:5" hidden="1">
      <c r="A21633">
        <v>2022</v>
      </c>
      <c r="B21633" t="s">
        <v>98</v>
      </c>
      <c r="C21633" t="s">
        <v>23</v>
      </c>
      <c r="D21633" t="s">
        <v>40</v>
      </c>
      <c r="E21633">
        <v>0</v>
      </c>
    </row>
    <row r="21634" spans="1:5" hidden="1">
      <c r="A21634">
        <v>2022</v>
      </c>
      <c r="B21634" t="s">
        <v>98</v>
      </c>
      <c r="C21634" t="s">
        <v>23</v>
      </c>
      <c r="D21634" t="s">
        <v>41</v>
      </c>
      <c r="E21634">
        <v>0</v>
      </c>
    </row>
    <row r="21635" spans="1:5" hidden="1">
      <c r="A21635">
        <v>2022</v>
      </c>
      <c r="B21635" t="s">
        <v>98</v>
      </c>
      <c r="C21635" t="s">
        <v>23</v>
      </c>
      <c r="D21635" t="s">
        <v>42</v>
      </c>
      <c r="E21635">
        <v>0</v>
      </c>
    </row>
    <row r="21636" spans="1:5" hidden="1">
      <c r="A21636">
        <v>2022</v>
      </c>
      <c r="B21636" t="s">
        <v>98</v>
      </c>
      <c r="C21636" t="s">
        <v>23</v>
      </c>
      <c r="D21636" t="s">
        <v>43</v>
      </c>
      <c r="E21636">
        <v>0</v>
      </c>
    </row>
    <row r="21637" spans="1:5" hidden="1">
      <c r="A21637">
        <v>2022</v>
      </c>
      <c r="B21637" t="s">
        <v>98</v>
      </c>
      <c r="C21637" t="s">
        <v>23</v>
      </c>
      <c r="D21637" t="s">
        <v>44</v>
      </c>
      <c r="E21637">
        <v>1611</v>
      </c>
    </row>
    <row r="21638" spans="1:5" hidden="1">
      <c r="A21638">
        <v>2022</v>
      </c>
      <c r="B21638" t="s">
        <v>98</v>
      </c>
      <c r="C21638" t="s">
        <v>23</v>
      </c>
      <c r="D21638" t="s">
        <v>45</v>
      </c>
      <c r="E21638">
        <v>1649</v>
      </c>
    </row>
    <row r="21639" spans="1:5" hidden="1">
      <c r="A21639">
        <v>2022</v>
      </c>
      <c r="B21639" t="s">
        <v>98</v>
      </c>
      <c r="C21639" t="s">
        <v>23</v>
      </c>
      <c r="D21639" t="s">
        <v>46</v>
      </c>
      <c r="E21639">
        <v>1649</v>
      </c>
    </row>
    <row r="21640" spans="1:5" hidden="1">
      <c r="A21640">
        <v>2022</v>
      </c>
      <c r="B21640" t="s">
        <v>98</v>
      </c>
      <c r="C21640" t="s">
        <v>23</v>
      </c>
      <c r="D21640" t="s">
        <v>47</v>
      </c>
      <c r="E21640">
        <v>0</v>
      </c>
    </row>
    <row r="21641" spans="1:5" hidden="1">
      <c r="A21641">
        <v>2022</v>
      </c>
      <c r="B21641" t="s">
        <v>98</v>
      </c>
      <c r="C21641" t="s">
        <v>23</v>
      </c>
      <c r="D21641" t="s">
        <v>48</v>
      </c>
      <c r="E21641">
        <v>8176895</v>
      </c>
    </row>
    <row r="21642" spans="1:5" hidden="1">
      <c r="A21642">
        <v>2022</v>
      </c>
      <c r="B21642" t="s">
        <v>98</v>
      </c>
      <c r="C21642" t="s">
        <v>23</v>
      </c>
      <c r="D21642" t="s">
        <v>55</v>
      </c>
      <c r="E21642">
        <v>4578031</v>
      </c>
    </row>
    <row r="21643" spans="1:5" hidden="1">
      <c r="A21643">
        <v>2022</v>
      </c>
      <c r="B21643" t="s">
        <v>98</v>
      </c>
      <c r="C21643" t="s">
        <v>23</v>
      </c>
      <c r="D21643" t="s">
        <v>56</v>
      </c>
      <c r="E21643">
        <v>3598864</v>
      </c>
    </row>
    <row r="21644" spans="1:5" hidden="1">
      <c r="A21644">
        <v>2022</v>
      </c>
      <c r="B21644" t="s">
        <v>98</v>
      </c>
      <c r="C21644" t="s">
        <v>23</v>
      </c>
      <c r="D21644" t="s">
        <v>57</v>
      </c>
      <c r="E21644">
        <v>2928421</v>
      </c>
    </row>
    <row r="21645" spans="1:5" hidden="1">
      <c r="A21645">
        <v>2022</v>
      </c>
      <c r="B21645" t="s">
        <v>98</v>
      </c>
      <c r="C21645" t="s">
        <v>23</v>
      </c>
      <c r="D21645" t="s">
        <v>58</v>
      </c>
      <c r="E21645">
        <v>670443</v>
      </c>
    </row>
    <row r="21646" spans="1:5" hidden="1">
      <c r="A21646">
        <v>2022</v>
      </c>
      <c r="B21646" t="s">
        <v>98</v>
      </c>
      <c r="C21646" t="s">
        <v>23</v>
      </c>
      <c r="D21646" t="s">
        <v>59</v>
      </c>
      <c r="E21646">
        <v>937039</v>
      </c>
    </row>
    <row r="21647" spans="1:5" hidden="1">
      <c r="A21647">
        <v>2022</v>
      </c>
      <c r="B21647" t="s">
        <v>98</v>
      </c>
      <c r="C21647" t="s">
        <v>23</v>
      </c>
      <c r="D21647" t="s">
        <v>60</v>
      </c>
      <c r="E21647">
        <v>325</v>
      </c>
    </row>
    <row r="21648" spans="1:5" hidden="1">
      <c r="A21648">
        <v>2022</v>
      </c>
      <c r="B21648" t="s">
        <v>98</v>
      </c>
      <c r="C21648" t="s">
        <v>23</v>
      </c>
      <c r="D21648" t="s">
        <v>61</v>
      </c>
      <c r="E21648">
        <v>0</v>
      </c>
    </row>
    <row r="21649" spans="1:6" hidden="1">
      <c r="A21649">
        <v>2022</v>
      </c>
      <c r="B21649" t="s">
        <v>98</v>
      </c>
      <c r="C21649" t="s">
        <v>23</v>
      </c>
      <c r="D21649" t="s">
        <v>62</v>
      </c>
      <c r="E21649">
        <v>149403</v>
      </c>
    </row>
    <row r="21650" spans="1:6" hidden="1">
      <c r="A21650">
        <v>2022</v>
      </c>
      <c r="B21650" t="s">
        <v>98</v>
      </c>
      <c r="C21650" t="s">
        <v>23</v>
      </c>
      <c r="D21650" t="s">
        <v>63</v>
      </c>
      <c r="E21650">
        <v>1326</v>
      </c>
    </row>
    <row r="21651" spans="1:6" hidden="1">
      <c r="A21651">
        <v>2022</v>
      </c>
      <c r="B21651" t="s">
        <v>98</v>
      </c>
      <c r="C21651" t="s">
        <v>23</v>
      </c>
      <c r="D21651" t="s">
        <v>64</v>
      </c>
      <c r="E21651">
        <v>471243</v>
      </c>
    </row>
    <row r="21652" spans="1:6" hidden="1">
      <c r="A21652">
        <v>2022</v>
      </c>
      <c r="B21652" t="s">
        <v>98</v>
      </c>
      <c r="C21652" t="s">
        <v>23</v>
      </c>
      <c r="D21652" t="s">
        <v>65</v>
      </c>
      <c r="E21652">
        <v>316068</v>
      </c>
    </row>
    <row r="21653" spans="1:6" hidden="1">
      <c r="A21653">
        <v>2022</v>
      </c>
      <c r="B21653" t="s">
        <v>98</v>
      </c>
      <c r="C21653" t="s">
        <v>23</v>
      </c>
      <c r="D21653" t="s">
        <v>66</v>
      </c>
      <c r="E21653">
        <v>0</v>
      </c>
      <c r="F21653">
        <v>90</v>
      </c>
    </row>
    <row r="21654" spans="1:6" hidden="1">
      <c r="A21654">
        <v>2022</v>
      </c>
      <c r="B21654" t="s">
        <v>98</v>
      </c>
      <c r="C21654" t="s">
        <v>23</v>
      </c>
      <c r="D21654" t="s">
        <v>67</v>
      </c>
      <c r="E21654">
        <v>267655</v>
      </c>
    </row>
    <row r="21655" spans="1:6" hidden="1">
      <c r="A21655">
        <v>2022</v>
      </c>
      <c r="B21655" t="s">
        <v>98</v>
      </c>
      <c r="C21655" t="s">
        <v>23</v>
      </c>
      <c r="D21655" t="s">
        <v>69</v>
      </c>
      <c r="E21655">
        <v>152760</v>
      </c>
    </row>
    <row r="21656" spans="1:6" hidden="1">
      <c r="A21656">
        <v>2022</v>
      </c>
      <c r="B21656" t="s">
        <v>98</v>
      </c>
      <c r="C21656" t="s">
        <v>23</v>
      </c>
      <c r="D21656" t="s">
        <v>70</v>
      </c>
      <c r="E21656">
        <v>114895</v>
      </c>
    </row>
    <row r="21657" spans="1:6" hidden="1">
      <c r="A21657">
        <v>2022</v>
      </c>
      <c r="B21657" t="s">
        <v>98</v>
      </c>
      <c r="C21657" t="s">
        <v>23</v>
      </c>
      <c r="D21657" t="s">
        <v>71</v>
      </c>
      <c r="E21657">
        <v>-19999</v>
      </c>
    </row>
    <row r="21658" spans="1:6" hidden="1">
      <c r="A21658">
        <v>2022</v>
      </c>
      <c r="B21658" t="s">
        <v>98</v>
      </c>
      <c r="C21658" t="s">
        <v>23</v>
      </c>
      <c r="D21658" t="s">
        <v>99</v>
      </c>
      <c r="E21658">
        <v>15964702</v>
      </c>
    </row>
    <row r="21659" spans="1:6" hidden="1">
      <c r="A21659">
        <v>2022</v>
      </c>
      <c r="B21659" t="s">
        <v>98</v>
      </c>
      <c r="C21659" t="s">
        <v>23</v>
      </c>
      <c r="D21659" t="s">
        <v>72</v>
      </c>
      <c r="E21659">
        <v>2426805</v>
      </c>
    </row>
    <row r="21660" spans="1:6" hidden="1">
      <c r="A21660">
        <v>2022</v>
      </c>
      <c r="B21660" t="s">
        <v>98</v>
      </c>
      <c r="C21660" t="s">
        <v>23</v>
      </c>
      <c r="D21660" t="s">
        <v>73</v>
      </c>
      <c r="E21660">
        <v>7475267</v>
      </c>
    </row>
    <row r="21661" spans="1:6" hidden="1">
      <c r="A21661">
        <v>2022</v>
      </c>
      <c r="B21661" t="s">
        <v>98</v>
      </c>
      <c r="C21661" t="s">
        <v>23</v>
      </c>
      <c r="D21661" t="s">
        <v>74</v>
      </c>
      <c r="E21661" s="211">
        <v>3598864</v>
      </c>
    </row>
    <row r="21662" spans="1:6" hidden="1">
      <c r="A21662">
        <v>2022</v>
      </c>
      <c r="B21662" t="s">
        <v>98</v>
      </c>
      <c r="C21662" t="s">
        <v>23</v>
      </c>
      <c r="D21662" t="s">
        <v>75</v>
      </c>
      <c r="E21662">
        <v>3876403</v>
      </c>
    </row>
    <row r="21663" spans="1:6" hidden="1">
      <c r="A21663">
        <v>2022</v>
      </c>
      <c r="B21663" t="s">
        <v>98</v>
      </c>
      <c r="C21663" t="s">
        <v>23</v>
      </c>
      <c r="D21663" t="s">
        <v>76</v>
      </c>
      <c r="E21663">
        <v>2043022</v>
      </c>
    </row>
    <row r="21664" spans="1:6" hidden="1">
      <c r="A21664">
        <v>2022</v>
      </c>
      <c r="B21664" t="s">
        <v>98</v>
      </c>
      <c r="C21664" t="s">
        <v>23</v>
      </c>
      <c r="D21664" t="s">
        <v>77</v>
      </c>
      <c r="E21664">
        <v>1484080</v>
      </c>
    </row>
    <row r="21665" spans="1:5" hidden="1">
      <c r="A21665">
        <v>2022</v>
      </c>
      <c r="B21665" t="s">
        <v>98</v>
      </c>
      <c r="C21665" t="s">
        <v>23</v>
      </c>
      <c r="D21665" t="s">
        <v>78</v>
      </c>
      <c r="E21665">
        <v>1717637</v>
      </c>
    </row>
    <row r="21666" spans="1:5" hidden="1">
      <c r="A21666">
        <v>2022</v>
      </c>
      <c r="B21666" t="s">
        <v>98</v>
      </c>
      <c r="C21666" t="s">
        <v>23</v>
      </c>
      <c r="D21666" t="s">
        <v>79</v>
      </c>
      <c r="E21666">
        <v>325051</v>
      </c>
    </row>
    <row r="21667" spans="1:5" hidden="1">
      <c r="A21667">
        <v>2022</v>
      </c>
      <c r="B21667" t="s">
        <v>98</v>
      </c>
      <c r="C21667" t="s">
        <v>23</v>
      </c>
      <c r="D21667" t="s">
        <v>80</v>
      </c>
      <c r="E21667">
        <v>334</v>
      </c>
    </row>
    <row r="21668" spans="1:5" hidden="1">
      <c r="A21668">
        <v>2022</v>
      </c>
      <c r="B21668" t="s">
        <v>98</v>
      </c>
      <c r="C21668" t="s">
        <v>81</v>
      </c>
      <c r="D21668" t="s">
        <v>27</v>
      </c>
      <c r="E21668">
        <v>5362543</v>
      </c>
    </row>
    <row r="21669" spans="1:5" hidden="1">
      <c r="A21669">
        <v>2022</v>
      </c>
      <c r="B21669" t="s">
        <v>98</v>
      </c>
      <c r="C21669" t="s">
        <v>81</v>
      </c>
      <c r="D21669" t="s">
        <v>28</v>
      </c>
      <c r="E21669">
        <v>4923667</v>
      </c>
    </row>
    <row r="21670" spans="1:5" hidden="1">
      <c r="A21670">
        <v>2022</v>
      </c>
      <c r="B21670" t="s">
        <v>98</v>
      </c>
      <c r="C21670" t="s">
        <v>81</v>
      </c>
      <c r="D21670" t="s">
        <v>82</v>
      </c>
      <c r="E21670">
        <v>3652741</v>
      </c>
    </row>
    <row r="21671" spans="1:5" hidden="1">
      <c r="A21671">
        <v>2022</v>
      </c>
      <c r="B21671" t="s">
        <v>98</v>
      </c>
      <c r="C21671" t="s">
        <v>81</v>
      </c>
      <c r="D21671" t="s">
        <v>83</v>
      </c>
      <c r="E21671">
        <v>4405</v>
      </c>
    </row>
    <row r="21672" spans="1:5" hidden="1">
      <c r="A21672">
        <v>2022</v>
      </c>
      <c r="B21672" t="s">
        <v>98</v>
      </c>
      <c r="C21672" t="s">
        <v>81</v>
      </c>
      <c r="D21672" t="s">
        <v>84</v>
      </c>
      <c r="E21672">
        <v>1266521</v>
      </c>
    </row>
    <row r="21673" spans="1:5" hidden="1">
      <c r="A21673">
        <v>2022</v>
      </c>
      <c r="B21673" t="s">
        <v>98</v>
      </c>
      <c r="C21673" t="s">
        <v>81</v>
      </c>
      <c r="D21673" t="s">
        <v>29</v>
      </c>
      <c r="E21673">
        <v>438876</v>
      </c>
    </row>
    <row r="21674" spans="1:5" hidden="1">
      <c r="A21674">
        <v>2022</v>
      </c>
      <c r="B21674" t="s">
        <v>98</v>
      </c>
      <c r="C21674" t="s">
        <v>81</v>
      </c>
      <c r="D21674" t="s">
        <v>30</v>
      </c>
      <c r="E21674">
        <v>593</v>
      </c>
    </row>
    <row r="21675" spans="1:5" hidden="1">
      <c r="A21675">
        <v>2022</v>
      </c>
      <c r="B21675" t="s">
        <v>98</v>
      </c>
      <c r="C21675" t="s">
        <v>81</v>
      </c>
      <c r="D21675" t="s">
        <v>32</v>
      </c>
      <c r="E21675">
        <v>593</v>
      </c>
    </row>
    <row r="21676" spans="1:5" hidden="1">
      <c r="A21676">
        <v>2022</v>
      </c>
      <c r="B21676" t="s">
        <v>98</v>
      </c>
      <c r="C21676" t="s">
        <v>81</v>
      </c>
      <c r="D21676" t="s">
        <v>33</v>
      </c>
      <c r="E21676">
        <v>211421</v>
      </c>
    </row>
    <row r="21677" spans="1:5" hidden="1">
      <c r="A21677">
        <v>2022</v>
      </c>
      <c r="B21677" t="s">
        <v>98</v>
      </c>
      <c r="C21677" t="s">
        <v>81</v>
      </c>
      <c r="D21677" t="s">
        <v>34</v>
      </c>
      <c r="E21677">
        <v>34954</v>
      </c>
    </row>
    <row r="21678" spans="1:5" hidden="1">
      <c r="A21678">
        <v>2022</v>
      </c>
      <c r="B21678" t="s">
        <v>98</v>
      </c>
      <c r="C21678" t="s">
        <v>81</v>
      </c>
      <c r="D21678" t="s">
        <v>35</v>
      </c>
      <c r="E21678">
        <v>24734</v>
      </c>
    </row>
    <row r="21679" spans="1:5" hidden="1">
      <c r="A21679">
        <v>2022</v>
      </c>
      <c r="B21679" t="s">
        <v>98</v>
      </c>
      <c r="C21679" t="s">
        <v>81</v>
      </c>
      <c r="D21679" t="s">
        <v>36</v>
      </c>
      <c r="E21679">
        <v>162627</v>
      </c>
    </row>
    <row r="21680" spans="1:5" hidden="1">
      <c r="A21680">
        <v>2022</v>
      </c>
      <c r="B21680" t="s">
        <v>98</v>
      </c>
      <c r="C21680" t="s">
        <v>81</v>
      </c>
      <c r="D21680" t="s">
        <v>37</v>
      </c>
      <c r="E21680">
        <v>162627</v>
      </c>
    </row>
    <row r="21681" spans="1:6" hidden="1">
      <c r="A21681">
        <v>2022</v>
      </c>
      <c r="B21681" t="s">
        <v>98</v>
      </c>
      <c r="C21681" t="s">
        <v>81</v>
      </c>
      <c r="D21681" t="s">
        <v>38</v>
      </c>
      <c r="E21681">
        <v>0</v>
      </c>
    </row>
    <row r="21682" spans="1:6" hidden="1">
      <c r="A21682">
        <v>2022</v>
      </c>
      <c r="B21682" t="s">
        <v>98</v>
      </c>
      <c r="C21682" t="s">
        <v>81</v>
      </c>
      <c r="D21682" t="s">
        <v>39</v>
      </c>
      <c r="E21682">
        <v>0</v>
      </c>
    </row>
    <row r="21683" spans="1:6" hidden="1">
      <c r="A21683">
        <v>2022</v>
      </c>
      <c r="B21683" t="s">
        <v>98</v>
      </c>
      <c r="C21683" t="s">
        <v>81</v>
      </c>
      <c r="D21683" t="s">
        <v>40</v>
      </c>
      <c r="E21683">
        <v>325</v>
      </c>
    </row>
    <row r="21684" spans="1:6" hidden="1">
      <c r="A21684">
        <v>2022</v>
      </c>
      <c r="B21684" t="s">
        <v>98</v>
      </c>
      <c r="C21684" t="s">
        <v>81</v>
      </c>
      <c r="D21684" t="s">
        <v>41</v>
      </c>
      <c r="E21684">
        <v>325</v>
      </c>
    </row>
    <row r="21685" spans="1:6" hidden="1">
      <c r="A21685">
        <v>2022</v>
      </c>
      <c r="B21685" t="s">
        <v>98</v>
      </c>
      <c r="C21685" t="s">
        <v>81</v>
      </c>
      <c r="D21685" t="s">
        <v>42</v>
      </c>
      <c r="E21685">
        <v>0</v>
      </c>
    </row>
    <row r="21686" spans="1:6" hidden="1">
      <c r="A21686">
        <v>2022</v>
      </c>
      <c r="B21686" t="s">
        <v>98</v>
      </c>
      <c r="C21686" t="s">
        <v>81</v>
      </c>
      <c r="D21686" t="s">
        <v>43</v>
      </c>
      <c r="E21686">
        <v>0</v>
      </c>
    </row>
    <row r="21687" spans="1:6" hidden="1">
      <c r="A21687">
        <v>2022</v>
      </c>
      <c r="B21687" t="s">
        <v>98</v>
      </c>
      <c r="C21687" t="s">
        <v>81</v>
      </c>
      <c r="D21687" t="s">
        <v>44</v>
      </c>
      <c r="E21687">
        <v>13515</v>
      </c>
    </row>
    <row r="21688" spans="1:6" hidden="1">
      <c r="A21688">
        <v>2022</v>
      </c>
      <c r="B21688" t="s">
        <v>98</v>
      </c>
      <c r="C21688" t="s">
        <v>81</v>
      </c>
      <c r="D21688" t="s">
        <v>45</v>
      </c>
      <c r="E21688">
        <v>2752922</v>
      </c>
    </row>
    <row r="21689" spans="1:6" hidden="1">
      <c r="A21689">
        <v>2022</v>
      </c>
      <c r="B21689" t="s">
        <v>98</v>
      </c>
      <c r="C21689" t="s">
        <v>81</v>
      </c>
      <c r="D21689" t="s">
        <v>46</v>
      </c>
      <c r="E21689">
        <v>2681765</v>
      </c>
    </row>
    <row r="21690" spans="1:6" hidden="1">
      <c r="A21690">
        <v>2022</v>
      </c>
      <c r="B21690" t="s">
        <v>98</v>
      </c>
      <c r="C21690" t="s">
        <v>81</v>
      </c>
      <c r="D21690" t="s">
        <v>47</v>
      </c>
      <c r="E21690">
        <v>71157</v>
      </c>
    </row>
    <row r="21691" spans="1:6" hidden="1">
      <c r="A21691">
        <v>2022</v>
      </c>
      <c r="B21691" t="s">
        <v>98</v>
      </c>
      <c r="C21691" t="s">
        <v>81</v>
      </c>
      <c r="D21691" t="s">
        <v>48</v>
      </c>
      <c r="E21691">
        <v>3777619</v>
      </c>
    </row>
    <row r="21692" spans="1:6" hidden="1">
      <c r="A21692">
        <v>2022</v>
      </c>
      <c r="B21692" t="s">
        <v>98</v>
      </c>
      <c r="C21692" t="s">
        <v>81</v>
      </c>
      <c r="D21692" t="s">
        <v>49</v>
      </c>
      <c r="E21692">
        <v>3777619</v>
      </c>
    </row>
    <row r="21693" spans="1:6" hidden="1">
      <c r="A21693">
        <v>2022</v>
      </c>
      <c r="B21693" t="s">
        <v>98</v>
      </c>
      <c r="C21693" t="s">
        <v>81</v>
      </c>
      <c r="D21693" t="s">
        <v>50</v>
      </c>
      <c r="E21693">
        <v>2475207</v>
      </c>
    </row>
    <row r="21694" spans="1:6" hidden="1">
      <c r="A21694">
        <v>2022</v>
      </c>
      <c r="B21694" t="s">
        <v>98</v>
      </c>
      <c r="C21694" t="s">
        <v>81</v>
      </c>
      <c r="D21694" t="s">
        <v>51</v>
      </c>
      <c r="E21694">
        <v>167296</v>
      </c>
    </row>
    <row r="21695" spans="1:6" hidden="1">
      <c r="A21695">
        <v>2022</v>
      </c>
      <c r="B21695" t="s">
        <v>98</v>
      </c>
      <c r="C21695" t="s">
        <v>81</v>
      </c>
      <c r="D21695" t="s">
        <v>52</v>
      </c>
      <c r="E21695">
        <v>1135116</v>
      </c>
    </row>
    <row r="21696" spans="1:6" hidden="1">
      <c r="A21696">
        <v>2022</v>
      </c>
      <c r="B21696" t="s">
        <v>98</v>
      </c>
      <c r="C21696" t="s">
        <v>81</v>
      </c>
      <c r="D21696" t="s">
        <v>53</v>
      </c>
      <c r="E21696">
        <v>0</v>
      </c>
      <c r="F21696">
        <v>90</v>
      </c>
    </row>
    <row r="21697" spans="1:6" hidden="1">
      <c r="A21697">
        <v>2022</v>
      </c>
      <c r="B21697" t="s">
        <v>98</v>
      </c>
      <c r="C21697" t="s">
        <v>81</v>
      </c>
      <c r="D21697" t="s">
        <v>54</v>
      </c>
      <c r="E21697">
        <v>0</v>
      </c>
      <c r="F21697">
        <v>90</v>
      </c>
    </row>
    <row r="21698" spans="1:6" hidden="1">
      <c r="A21698">
        <v>2022</v>
      </c>
      <c r="B21698" t="s">
        <v>98</v>
      </c>
      <c r="C21698" t="s">
        <v>81</v>
      </c>
      <c r="D21698" t="s">
        <v>59</v>
      </c>
      <c r="E21698">
        <v>524634</v>
      </c>
    </row>
    <row r="21699" spans="1:6" hidden="1">
      <c r="A21699">
        <v>2022</v>
      </c>
      <c r="B21699" t="s">
        <v>98</v>
      </c>
      <c r="C21699" t="s">
        <v>81</v>
      </c>
      <c r="D21699" t="s">
        <v>60</v>
      </c>
      <c r="E21699">
        <v>0</v>
      </c>
    </row>
    <row r="21700" spans="1:6" hidden="1">
      <c r="A21700">
        <v>2022</v>
      </c>
      <c r="B21700" t="s">
        <v>98</v>
      </c>
      <c r="C21700" t="s">
        <v>81</v>
      </c>
      <c r="D21700" t="s">
        <v>61</v>
      </c>
      <c r="E21700">
        <v>2013</v>
      </c>
    </row>
    <row r="21701" spans="1:6" hidden="1">
      <c r="A21701">
        <v>2022</v>
      </c>
      <c r="B21701" t="s">
        <v>98</v>
      </c>
      <c r="C21701" t="s">
        <v>81</v>
      </c>
      <c r="D21701" t="s">
        <v>62</v>
      </c>
      <c r="E21701">
        <v>233018</v>
      </c>
    </row>
    <row r="21702" spans="1:6" hidden="1">
      <c r="A21702">
        <v>2022</v>
      </c>
      <c r="B21702" t="s">
        <v>98</v>
      </c>
      <c r="C21702" t="s">
        <v>81</v>
      </c>
      <c r="D21702" t="s">
        <v>64</v>
      </c>
      <c r="E21702">
        <v>289603</v>
      </c>
    </row>
    <row r="21703" spans="1:6" hidden="1">
      <c r="A21703">
        <v>2022</v>
      </c>
      <c r="B21703" t="s">
        <v>98</v>
      </c>
      <c r="C21703" t="s">
        <v>81</v>
      </c>
      <c r="D21703" t="s">
        <v>67</v>
      </c>
      <c r="E21703" s="211">
        <v>263657</v>
      </c>
    </row>
    <row r="21704" spans="1:6" hidden="1">
      <c r="A21704">
        <v>2022</v>
      </c>
      <c r="B21704" t="s">
        <v>98</v>
      </c>
      <c r="C21704" t="s">
        <v>81</v>
      </c>
      <c r="D21704" t="s">
        <v>68</v>
      </c>
      <c r="E21704">
        <v>17267</v>
      </c>
    </row>
    <row r="21705" spans="1:6" hidden="1">
      <c r="A21705">
        <v>2022</v>
      </c>
      <c r="B21705" t="s">
        <v>98</v>
      </c>
      <c r="C21705" t="s">
        <v>81</v>
      </c>
      <c r="D21705" t="s">
        <v>69</v>
      </c>
      <c r="E21705">
        <v>246390</v>
      </c>
    </row>
    <row r="21706" spans="1:6" hidden="1">
      <c r="A21706">
        <v>2022</v>
      </c>
      <c r="B21706" t="s">
        <v>98</v>
      </c>
      <c r="C21706" t="s">
        <v>81</v>
      </c>
      <c r="D21706" t="s">
        <v>70</v>
      </c>
      <c r="E21706">
        <v>0</v>
      </c>
    </row>
    <row r="21707" spans="1:6" hidden="1">
      <c r="A21707">
        <v>2022</v>
      </c>
      <c r="B21707" t="s">
        <v>98</v>
      </c>
      <c r="C21707" t="s">
        <v>81</v>
      </c>
      <c r="D21707" t="s">
        <v>100</v>
      </c>
      <c r="E21707">
        <v>14211085</v>
      </c>
    </row>
    <row r="21708" spans="1:6" hidden="1">
      <c r="A21708">
        <v>2022</v>
      </c>
      <c r="B21708" t="s">
        <v>98</v>
      </c>
      <c r="C21708" t="s">
        <v>81</v>
      </c>
      <c r="D21708" t="s">
        <v>86</v>
      </c>
      <c r="E21708">
        <v>8122520</v>
      </c>
    </row>
    <row r="21709" spans="1:6" hidden="1">
      <c r="A21709">
        <v>2022</v>
      </c>
      <c r="B21709" t="s">
        <v>98</v>
      </c>
      <c r="C21709" t="s">
        <v>81</v>
      </c>
      <c r="D21709" t="s">
        <v>87</v>
      </c>
      <c r="E21709">
        <v>910785</v>
      </c>
    </row>
    <row r="21710" spans="1:6" hidden="1">
      <c r="A21710">
        <v>2022</v>
      </c>
      <c r="B21710" t="s">
        <v>98</v>
      </c>
      <c r="C21710" t="s">
        <v>81</v>
      </c>
      <c r="D21710" t="s">
        <v>101</v>
      </c>
      <c r="E21710">
        <v>1317696</v>
      </c>
    </row>
    <row r="21711" spans="1:6" hidden="1">
      <c r="A21711">
        <v>2022</v>
      </c>
      <c r="B21711" t="s">
        <v>98</v>
      </c>
      <c r="C21711" t="s">
        <v>81</v>
      </c>
      <c r="D21711" t="s">
        <v>88</v>
      </c>
      <c r="E21711">
        <v>212610</v>
      </c>
    </row>
    <row r="21712" spans="1:6" hidden="1">
      <c r="A21712">
        <v>2022</v>
      </c>
      <c r="B21712" t="s">
        <v>98</v>
      </c>
      <c r="C21712" t="s">
        <v>81</v>
      </c>
      <c r="D21712" t="s">
        <v>89</v>
      </c>
      <c r="E21712">
        <v>6999126</v>
      </c>
    </row>
    <row r="21713" spans="1:6" hidden="1">
      <c r="A21713">
        <v>2022</v>
      </c>
      <c r="B21713" t="s">
        <v>98</v>
      </c>
      <c r="C21713" t="s">
        <v>81</v>
      </c>
      <c r="D21713" t="s">
        <v>77</v>
      </c>
      <c r="E21713">
        <v>1484080</v>
      </c>
    </row>
    <row r="21714" spans="1:6" hidden="1">
      <c r="A21714">
        <v>2022</v>
      </c>
      <c r="B21714" t="s">
        <v>102</v>
      </c>
      <c r="C21714" t="s">
        <v>7</v>
      </c>
      <c r="D21714" t="s">
        <v>263</v>
      </c>
      <c r="E21714">
        <v>-200932</v>
      </c>
    </row>
    <row r="21715" spans="1:6" hidden="1">
      <c r="A21715">
        <v>2022</v>
      </c>
      <c r="B21715" t="s">
        <v>102</v>
      </c>
      <c r="C21715" t="s">
        <v>7</v>
      </c>
      <c r="D21715" t="s">
        <v>8</v>
      </c>
      <c r="E21715" s="211">
        <v>0</v>
      </c>
      <c r="F21715">
        <v>20</v>
      </c>
    </row>
    <row r="21716" spans="1:6" hidden="1">
      <c r="A21716">
        <v>2022</v>
      </c>
      <c r="B21716" t="s">
        <v>102</v>
      </c>
      <c r="C21716" t="s">
        <v>7</v>
      </c>
      <c r="D21716" t="s">
        <v>9</v>
      </c>
      <c r="E21716">
        <v>0</v>
      </c>
      <c r="F21716">
        <v>20</v>
      </c>
    </row>
    <row r="21717" spans="1:6" hidden="1">
      <c r="A21717">
        <v>2022</v>
      </c>
      <c r="B21717" t="s">
        <v>102</v>
      </c>
      <c r="C21717" t="s">
        <v>10</v>
      </c>
      <c r="D21717" t="s">
        <v>11</v>
      </c>
      <c r="E21717">
        <v>-290711</v>
      </c>
    </row>
    <row r="21718" spans="1:6" hidden="1">
      <c r="A21718">
        <v>2022</v>
      </c>
      <c r="B21718" t="s">
        <v>102</v>
      </c>
      <c r="C21718" t="s">
        <v>10</v>
      </c>
      <c r="D21718" t="s">
        <v>91</v>
      </c>
      <c r="E21718">
        <v>3100190</v>
      </c>
    </row>
    <row r="21719" spans="1:6" hidden="1">
      <c r="A21719">
        <v>2022</v>
      </c>
      <c r="B21719" t="s">
        <v>102</v>
      </c>
      <c r="C21719" t="s">
        <v>10</v>
      </c>
      <c r="D21719" t="s">
        <v>92</v>
      </c>
      <c r="E21719">
        <v>2018058</v>
      </c>
    </row>
    <row r="21720" spans="1:6" hidden="1">
      <c r="A21720">
        <v>2022</v>
      </c>
      <c r="B21720" t="s">
        <v>102</v>
      </c>
      <c r="C21720" t="s">
        <v>10</v>
      </c>
      <c r="D21720" t="s">
        <v>14</v>
      </c>
      <c r="E21720">
        <v>3245467</v>
      </c>
    </row>
    <row r="21721" spans="1:6" hidden="1">
      <c r="A21721">
        <v>2022</v>
      </c>
      <c r="B21721" t="s">
        <v>102</v>
      </c>
      <c r="C21721" t="s">
        <v>10</v>
      </c>
      <c r="D21721" t="s">
        <v>15</v>
      </c>
      <c r="E21721">
        <v>1336319</v>
      </c>
    </row>
    <row r="21722" spans="1:6" hidden="1">
      <c r="A21722">
        <v>2022</v>
      </c>
      <c r="B21722" t="s">
        <v>102</v>
      </c>
      <c r="C21722" t="s">
        <v>10</v>
      </c>
      <c r="D21722" t="s">
        <v>16</v>
      </c>
      <c r="E21722">
        <v>1909148</v>
      </c>
    </row>
    <row r="21723" spans="1:6" hidden="1">
      <c r="A21723">
        <v>2022</v>
      </c>
      <c r="B21723" t="s">
        <v>102</v>
      </c>
      <c r="C21723" t="s">
        <v>10</v>
      </c>
      <c r="D21723" t="s">
        <v>17</v>
      </c>
      <c r="E21723">
        <v>0</v>
      </c>
      <c r="F21723">
        <v>20</v>
      </c>
    </row>
    <row r="21724" spans="1:6" hidden="1">
      <c r="A21724">
        <v>2022</v>
      </c>
      <c r="B21724" t="s">
        <v>102</v>
      </c>
      <c r="C21724" t="s">
        <v>10</v>
      </c>
      <c r="D21724" t="s">
        <v>18</v>
      </c>
      <c r="E21724">
        <v>22654461</v>
      </c>
    </row>
    <row r="21725" spans="1:6" hidden="1">
      <c r="A21725">
        <v>2022</v>
      </c>
      <c r="B21725" t="s">
        <v>102</v>
      </c>
      <c r="C21725" t="s">
        <v>10</v>
      </c>
      <c r="D21725" t="s">
        <v>19</v>
      </c>
      <c r="E21725">
        <v>21144107</v>
      </c>
    </row>
    <row r="21726" spans="1:6" hidden="1">
      <c r="A21726">
        <v>2022</v>
      </c>
      <c r="B21726" t="s">
        <v>102</v>
      </c>
      <c r="C21726" t="s">
        <v>10</v>
      </c>
      <c r="D21726" t="s">
        <v>20</v>
      </c>
      <c r="E21726">
        <v>25178213</v>
      </c>
    </row>
    <row r="21727" spans="1:6" hidden="1">
      <c r="A21727">
        <v>2022</v>
      </c>
      <c r="B21727" t="s">
        <v>102</v>
      </c>
      <c r="C21727" t="s">
        <v>10</v>
      </c>
      <c r="D21727" t="s">
        <v>21</v>
      </c>
      <c r="E21727">
        <v>791420</v>
      </c>
    </row>
    <row r="21728" spans="1:6" hidden="1">
      <c r="A21728">
        <v>2022</v>
      </c>
      <c r="B21728" t="s">
        <v>102</v>
      </c>
      <c r="C21728" t="s">
        <v>10</v>
      </c>
      <c r="D21728" t="s">
        <v>22</v>
      </c>
      <c r="E21728">
        <v>-459932</v>
      </c>
    </row>
    <row r="21729" spans="1:5" hidden="1">
      <c r="A21729">
        <v>2022</v>
      </c>
      <c r="B21729" t="s">
        <v>102</v>
      </c>
      <c r="C21729" t="s">
        <v>23</v>
      </c>
      <c r="D21729" t="s">
        <v>24</v>
      </c>
      <c r="E21729">
        <v>239963</v>
      </c>
    </row>
    <row r="21730" spans="1:5" hidden="1">
      <c r="A21730">
        <v>2022</v>
      </c>
      <c r="B21730" t="s">
        <v>102</v>
      </c>
      <c r="C21730" t="s">
        <v>23</v>
      </c>
      <c r="D21730" t="s">
        <v>25</v>
      </c>
      <c r="E21730">
        <v>209588</v>
      </c>
    </row>
    <row r="21731" spans="1:5" hidden="1">
      <c r="A21731">
        <v>2022</v>
      </c>
      <c r="B21731" t="s">
        <v>102</v>
      </c>
      <c r="C21731" t="s">
        <v>23</v>
      </c>
      <c r="D21731" t="s">
        <v>26</v>
      </c>
      <c r="E21731">
        <v>30375</v>
      </c>
    </row>
    <row r="21732" spans="1:5" hidden="1">
      <c r="A21732">
        <v>2022</v>
      </c>
      <c r="B21732" t="s">
        <v>102</v>
      </c>
      <c r="C21732" t="s">
        <v>23</v>
      </c>
      <c r="D21732" t="s">
        <v>27</v>
      </c>
      <c r="E21732">
        <v>30868</v>
      </c>
    </row>
    <row r="21733" spans="1:5" hidden="1">
      <c r="A21733">
        <v>2022</v>
      </c>
      <c r="B21733" t="s">
        <v>102</v>
      </c>
      <c r="C21733" t="s">
        <v>23</v>
      </c>
      <c r="D21733" t="s">
        <v>29</v>
      </c>
      <c r="E21733">
        <v>30868</v>
      </c>
    </row>
    <row r="21734" spans="1:5" hidden="1">
      <c r="A21734">
        <v>2022</v>
      </c>
      <c r="B21734" t="s">
        <v>102</v>
      </c>
      <c r="C21734" t="s">
        <v>23</v>
      </c>
      <c r="D21734" t="s">
        <v>33</v>
      </c>
      <c r="E21734">
        <v>371857</v>
      </c>
    </row>
    <row r="21735" spans="1:5" hidden="1">
      <c r="A21735">
        <v>2022</v>
      </c>
      <c r="B21735" t="s">
        <v>102</v>
      </c>
      <c r="C21735" t="s">
        <v>23</v>
      </c>
      <c r="D21735" t="s">
        <v>34</v>
      </c>
      <c r="E21735">
        <v>338772</v>
      </c>
    </row>
    <row r="21736" spans="1:5" hidden="1">
      <c r="A21736">
        <v>2022</v>
      </c>
      <c r="B21736" t="s">
        <v>102</v>
      </c>
      <c r="C21736" t="s">
        <v>23</v>
      </c>
      <c r="D21736" t="s">
        <v>35</v>
      </c>
      <c r="E21736">
        <v>581538</v>
      </c>
    </row>
    <row r="21737" spans="1:5" hidden="1">
      <c r="A21737">
        <v>2022</v>
      </c>
      <c r="B21737" t="s">
        <v>102</v>
      </c>
      <c r="C21737" t="s">
        <v>23</v>
      </c>
      <c r="D21737" t="s">
        <v>39</v>
      </c>
      <c r="E21737">
        <v>0</v>
      </c>
    </row>
    <row r="21738" spans="1:5" hidden="1">
      <c r="A21738">
        <v>2022</v>
      </c>
      <c r="B21738" t="s">
        <v>102</v>
      </c>
      <c r="C21738" t="s">
        <v>23</v>
      </c>
      <c r="D21738" t="s">
        <v>40</v>
      </c>
      <c r="E21738">
        <v>0</v>
      </c>
    </row>
    <row r="21739" spans="1:5" hidden="1">
      <c r="A21739">
        <v>2022</v>
      </c>
      <c r="B21739" t="s">
        <v>102</v>
      </c>
      <c r="C21739" t="s">
        <v>23</v>
      </c>
      <c r="D21739" t="s">
        <v>41</v>
      </c>
      <c r="E21739">
        <v>0</v>
      </c>
    </row>
    <row r="21740" spans="1:5" hidden="1">
      <c r="A21740">
        <v>2022</v>
      </c>
      <c r="B21740" t="s">
        <v>102</v>
      </c>
      <c r="C21740" t="s">
        <v>23</v>
      </c>
      <c r="D21740" t="s">
        <v>42</v>
      </c>
      <c r="E21740">
        <v>0</v>
      </c>
    </row>
    <row r="21741" spans="1:5" hidden="1">
      <c r="A21741">
        <v>2022</v>
      </c>
      <c r="B21741" t="s">
        <v>102</v>
      </c>
      <c r="C21741" t="s">
        <v>23</v>
      </c>
      <c r="D21741" t="s">
        <v>43</v>
      </c>
      <c r="E21741">
        <v>0</v>
      </c>
    </row>
    <row r="21742" spans="1:5" hidden="1">
      <c r="A21742">
        <v>2022</v>
      </c>
      <c r="B21742" t="s">
        <v>102</v>
      </c>
      <c r="C21742" t="s">
        <v>23</v>
      </c>
      <c r="D21742" t="s">
        <v>44</v>
      </c>
      <c r="E21742">
        <v>33085</v>
      </c>
    </row>
    <row r="21743" spans="1:5" hidden="1">
      <c r="A21743">
        <v>2022</v>
      </c>
      <c r="B21743" t="s">
        <v>102</v>
      </c>
      <c r="C21743" t="s">
        <v>23</v>
      </c>
      <c r="D21743" t="s">
        <v>45</v>
      </c>
      <c r="E21743">
        <v>2340093</v>
      </c>
    </row>
    <row r="21744" spans="1:5" hidden="1">
      <c r="A21744">
        <v>2022</v>
      </c>
      <c r="B21744" t="s">
        <v>102</v>
      </c>
      <c r="C21744" t="s">
        <v>23</v>
      </c>
      <c r="D21744" t="s">
        <v>46</v>
      </c>
      <c r="E21744">
        <v>2268936</v>
      </c>
    </row>
    <row r="21745" spans="1:5" hidden="1">
      <c r="A21745">
        <v>2022</v>
      </c>
      <c r="B21745" t="s">
        <v>102</v>
      </c>
      <c r="C21745" t="s">
        <v>23</v>
      </c>
      <c r="D21745" t="s">
        <v>47</v>
      </c>
      <c r="E21745">
        <v>71157</v>
      </c>
    </row>
    <row r="21746" spans="1:5" hidden="1">
      <c r="A21746">
        <v>2022</v>
      </c>
      <c r="B21746" t="s">
        <v>102</v>
      </c>
      <c r="C21746" t="s">
        <v>23</v>
      </c>
      <c r="D21746" t="s">
        <v>48</v>
      </c>
      <c r="E21746">
        <v>4621182</v>
      </c>
    </row>
    <row r="21747" spans="1:5" hidden="1">
      <c r="A21747">
        <v>2022</v>
      </c>
      <c r="B21747" t="s">
        <v>102</v>
      </c>
      <c r="C21747" t="s">
        <v>23</v>
      </c>
      <c r="D21747" t="s">
        <v>49</v>
      </c>
      <c r="E21747">
        <v>4620562</v>
      </c>
    </row>
    <row r="21748" spans="1:5" hidden="1">
      <c r="A21748">
        <v>2022</v>
      </c>
      <c r="B21748" t="s">
        <v>102</v>
      </c>
      <c r="C21748" t="s">
        <v>23</v>
      </c>
      <c r="D21748" t="s">
        <v>50</v>
      </c>
      <c r="E21748">
        <v>2945410</v>
      </c>
    </row>
    <row r="21749" spans="1:5" hidden="1">
      <c r="A21749">
        <v>2022</v>
      </c>
      <c r="B21749" t="s">
        <v>102</v>
      </c>
      <c r="C21749" t="s">
        <v>23</v>
      </c>
      <c r="D21749" t="s">
        <v>51</v>
      </c>
      <c r="E21749">
        <v>305818</v>
      </c>
    </row>
    <row r="21750" spans="1:5" hidden="1">
      <c r="A21750">
        <v>2022</v>
      </c>
      <c r="B21750" t="s">
        <v>102</v>
      </c>
      <c r="C21750" t="s">
        <v>23</v>
      </c>
      <c r="D21750" t="s">
        <v>52</v>
      </c>
      <c r="E21750">
        <v>1348821</v>
      </c>
    </row>
    <row r="21751" spans="1:5" hidden="1">
      <c r="A21751">
        <v>2022</v>
      </c>
      <c r="B21751" t="s">
        <v>102</v>
      </c>
      <c r="C21751" t="s">
        <v>23</v>
      </c>
      <c r="D21751" t="s">
        <v>53</v>
      </c>
      <c r="E21751">
        <v>51303</v>
      </c>
    </row>
    <row r="21752" spans="1:5" hidden="1">
      <c r="A21752">
        <v>2022</v>
      </c>
      <c r="B21752" t="s">
        <v>102</v>
      </c>
      <c r="C21752" t="s">
        <v>23</v>
      </c>
      <c r="D21752" t="s">
        <v>54</v>
      </c>
      <c r="E21752">
        <v>30790</v>
      </c>
    </row>
    <row r="21753" spans="1:5" hidden="1">
      <c r="A21753">
        <v>2022</v>
      </c>
      <c r="B21753" t="s">
        <v>102</v>
      </c>
      <c r="C21753" t="s">
        <v>23</v>
      </c>
      <c r="D21753" t="s">
        <v>55</v>
      </c>
      <c r="E21753">
        <v>620</v>
      </c>
    </row>
    <row r="21754" spans="1:5" hidden="1">
      <c r="A21754">
        <v>2022</v>
      </c>
      <c r="B21754" t="s">
        <v>102</v>
      </c>
      <c r="C21754" t="s">
        <v>23</v>
      </c>
      <c r="D21754" t="s">
        <v>59</v>
      </c>
      <c r="E21754">
        <v>685050</v>
      </c>
    </row>
    <row r="21755" spans="1:5" hidden="1">
      <c r="A21755">
        <v>2022</v>
      </c>
      <c r="B21755" t="s">
        <v>102</v>
      </c>
      <c r="C21755" t="s">
        <v>23</v>
      </c>
      <c r="D21755" t="s">
        <v>60</v>
      </c>
      <c r="E21755">
        <v>97515</v>
      </c>
    </row>
    <row r="21756" spans="1:5" hidden="1">
      <c r="A21756">
        <v>2022</v>
      </c>
      <c r="B21756" t="s">
        <v>102</v>
      </c>
      <c r="C21756" t="s">
        <v>23</v>
      </c>
      <c r="D21756" t="s">
        <v>64</v>
      </c>
      <c r="E21756">
        <v>587534</v>
      </c>
    </row>
    <row r="21757" spans="1:5" hidden="1">
      <c r="A21757">
        <v>2022</v>
      </c>
      <c r="B21757" t="s">
        <v>102</v>
      </c>
      <c r="C21757" t="s">
        <v>23</v>
      </c>
      <c r="D21757" t="s">
        <v>66</v>
      </c>
      <c r="E21757">
        <v>0</v>
      </c>
    </row>
    <row r="21758" spans="1:5" hidden="1">
      <c r="A21758">
        <v>2022</v>
      </c>
      <c r="B21758" t="s">
        <v>102</v>
      </c>
      <c r="C21758" t="s">
        <v>23</v>
      </c>
      <c r="D21758" t="s">
        <v>67</v>
      </c>
      <c r="E21758">
        <v>0</v>
      </c>
    </row>
    <row r="21759" spans="1:5" hidden="1">
      <c r="A21759">
        <v>2022</v>
      </c>
      <c r="B21759" t="s">
        <v>102</v>
      </c>
      <c r="C21759" t="s">
        <v>23</v>
      </c>
      <c r="D21759" t="s">
        <v>68</v>
      </c>
      <c r="E21759" s="211">
        <v>0</v>
      </c>
    </row>
    <row r="21760" spans="1:5" hidden="1">
      <c r="A21760">
        <v>2022</v>
      </c>
      <c r="B21760" t="s">
        <v>102</v>
      </c>
      <c r="C21760" t="s">
        <v>23</v>
      </c>
      <c r="D21760" t="s">
        <v>70</v>
      </c>
      <c r="E21760">
        <v>0</v>
      </c>
    </row>
    <row r="21761" spans="1:5" hidden="1">
      <c r="A21761">
        <v>2022</v>
      </c>
      <c r="B21761" t="s">
        <v>102</v>
      </c>
      <c r="C21761" t="s">
        <v>23</v>
      </c>
      <c r="D21761" t="s">
        <v>71</v>
      </c>
      <c r="E21761">
        <v>0</v>
      </c>
    </row>
    <row r="21762" spans="1:5" hidden="1">
      <c r="A21762">
        <v>2022</v>
      </c>
      <c r="B21762" t="s">
        <v>102</v>
      </c>
      <c r="C21762" t="s">
        <v>23</v>
      </c>
      <c r="D21762" t="s">
        <v>72</v>
      </c>
      <c r="E21762">
        <v>2356643</v>
      </c>
    </row>
    <row r="21763" spans="1:5" hidden="1">
      <c r="A21763">
        <v>2022</v>
      </c>
      <c r="B21763" t="s">
        <v>102</v>
      </c>
      <c r="C21763" t="s">
        <v>23</v>
      </c>
      <c r="D21763" t="s">
        <v>73</v>
      </c>
      <c r="E21763">
        <v>21039727</v>
      </c>
    </row>
    <row r="21764" spans="1:5" hidden="1">
      <c r="A21764">
        <v>2022</v>
      </c>
      <c r="B21764" t="s">
        <v>102</v>
      </c>
      <c r="C21764" t="s">
        <v>23</v>
      </c>
      <c r="D21764" t="s">
        <v>74</v>
      </c>
      <c r="E21764">
        <v>21039727</v>
      </c>
    </row>
    <row r="21765" spans="1:5" hidden="1">
      <c r="A21765">
        <v>2022</v>
      </c>
      <c r="B21765" t="s">
        <v>102</v>
      </c>
      <c r="C21765" t="s">
        <v>23</v>
      </c>
      <c r="D21765" t="s">
        <v>76</v>
      </c>
      <c r="E21765">
        <v>1251352</v>
      </c>
    </row>
    <row r="21766" spans="1:5" hidden="1">
      <c r="A21766">
        <v>2022</v>
      </c>
      <c r="B21766" t="s">
        <v>102</v>
      </c>
      <c r="C21766" t="s">
        <v>23</v>
      </c>
      <c r="D21766" t="s">
        <v>77</v>
      </c>
      <c r="E21766">
        <v>1082131</v>
      </c>
    </row>
    <row r="21767" spans="1:5" hidden="1">
      <c r="A21767">
        <v>2022</v>
      </c>
      <c r="B21767" t="s">
        <v>102</v>
      </c>
      <c r="C21767" t="s">
        <v>23</v>
      </c>
      <c r="D21767" t="s">
        <v>78</v>
      </c>
      <c r="E21767">
        <v>1287659</v>
      </c>
    </row>
    <row r="21768" spans="1:5" hidden="1">
      <c r="A21768">
        <v>2022</v>
      </c>
      <c r="B21768" t="s">
        <v>102</v>
      </c>
      <c r="C21768" t="s">
        <v>23</v>
      </c>
      <c r="D21768" t="s">
        <v>79</v>
      </c>
      <c r="E21768">
        <v>-74779</v>
      </c>
    </row>
    <row r="21769" spans="1:5" hidden="1">
      <c r="A21769">
        <v>2022</v>
      </c>
      <c r="B21769" t="s">
        <v>102</v>
      </c>
      <c r="C21769" t="s">
        <v>23</v>
      </c>
      <c r="D21769" t="s">
        <v>80</v>
      </c>
      <c r="E21769">
        <v>38471</v>
      </c>
    </row>
    <row r="21770" spans="1:5" hidden="1">
      <c r="A21770">
        <v>2022</v>
      </c>
      <c r="B21770" t="s">
        <v>102</v>
      </c>
      <c r="C21770" t="s">
        <v>81</v>
      </c>
      <c r="D21770" t="s">
        <v>24</v>
      </c>
      <c r="E21770">
        <v>18257287</v>
      </c>
    </row>
    <row r="21771" spans="1:5" hidden="1">
      <c r="A21771">
        <v>2022</v>
      </c>
      <c r="B21771" t="s">
        <v>102</v>
      </c>
      <c r="C21771" t="s">
        <v>81</v>
      </c>
      <c r="D21771" t="s">
        <v>25</v>
      </c>
      <c r="E21771">
        <v>15006058</v>
      </c>
    </row>
    <row r="21772" spans="1:5" hidden="1">
      <c r="A21772">
        <v>2022</v>
      </c>
      <c r="B21772" t="s">
        <v>102</v>
      </c>
      <c r="C21772" t="s">
        <v>81</v>
      </c>
      <c r="D21772" t="s">
        <v>26</v>
      </c>
      <c r="E21772">
        <v>3251229</v>
      </c>
    </row>
    <row r="21773" spans="1:5" hidden="1">
      <c r="A21773">
        <v>2022</v>
      </c>
      <c r="B21773" t="s">
        <v>102</v>
      </c>
      <c r="C21773" t="s">
        <v>81</v>
      </c>
      <c r="D21773" t="s">
        <v>30</v>
      </c>
      <c r="E21773">
        <v>416108</v>
      </c>
    </row>
    <row r="21774" spans="1:5" hidden="1">
      <c r="A21774">
        <v>2022</v>
      </c>
      <c r="B21774" t="s">
        <v>102</v>
      </c>
      <c r="C21774" t="s">
        <v>81</v>
      </c>
      <c r="D21774" t="s">
        <v>32</v>
      </c>
      <c r="E21774">
        <v>416108</v>
      </c>
    </row>
    <row r="21775" spans="1:5" hidden="1">
      <c r="A21775">
        <v>2022</v>
      </c>
      <c r="B21775" t="s">
        <v>102</v>
      </c>
      <c r="C21775" t="s">
        <v>81</v>
      </c>
      <c r="D21775" t="s">
        <v>33</v>
      </c>
      <c r="E21775">
        <v>1523565</v>
      </c>
    </row>
    <row r="21776" spans="1:5" hidden="1">
      <c r="A21776">
        <v>2022</v>
      </c>
      <c r="B21776" t="s">
        <v>102</v>
      </c>
      <c r="C21776" t="s">
        <v>81</v>
      </c>
      <c r="D21776" t="s">
        <v>34</v>
      </c>
      <c r="E21776">
        <v>166256</v>
      </c>
    </row>
    <row r="21777" spans="1:5" hidden="1">
      <c r="A21777">
        <v>2022</v>
      </c>
      <c r="B21777" t="s">
        <v>102</v>
      </c>
      <c r="C21777" t="s">
        <v>81</v>
      </c>
      <c r="D21777" t="s">
        <v>35</v>
      </c>
      <c r="E21777">
        <v>6507</v>
      </c>
    </row>
    <row r="21778" spans="1:5" hidden="1">
      <c r="A21778">
        <v>2022</v>
      </c>
      <c r="B21778" t="s">
        <v>102</v>
      </c>
      <c r="C21778" t="s">
        <v>81</v>
      </c>
      <c r="D21778" t="s">
        <v>36</v>
      </c>
      <c r="E21778">
        <v>1209467</v>
      </c>
    </row>
    <row r="21779" spans="1:5" hidden="1">
      <c r="A21779">
        <v>2022</v>
      </c>
      <c r="B21779" t="s">
        <v>102</v>
      </c>
      <c r="C21779" t="s">
        <v>81</v>
      </c>
      <c r="D21779" t="s">
        <v>37</v>
      </c>
      <c r="E21779">
        <v>305660</v>
      </c>
    </row>
    <row r="21780" spans="1:5" hidden="1">
      <c r="A21780">
        <v>2022</v>
      </c>
      <c r="B21780" t="s">
        <v>102</v>
      </c>
      <c r="C21780" t="s">
        <v>81</v>
      </c>
      <c r="D21780" t="s">
        <v>38</v>
      </c>
      <c r="E21780">
        <v>903806</v>
      </c>
    </row>
    <row r="21781" spans="1:5" hidden="1">
      <c r="A21781">
        <v>2022</v>
      </c>
      <c r="B21781" t="s">
        <v>102</v>
      </c>
      <c r="C21781" t="s">
        <v>81</v>
      </c>
      <c r="D21781" t="s">
        <v>39</v>
      </c>
      <c r="E21781">
        <v>0</v>
      </c>
    </row>
    <row r="21782" spans="1:5" hidden="1">
      <c r="A21782">
        <v>2022</v>
      </c>
      <c r="B21782" t="s">
        <v>102</v>
      </c>
      <c r="C21782" t="s">
        <v>81</v>
      </c>
      <c r="D21782" t="s">
        <v>40</v>
      </c>
      <c r="E21782">
        <v>54732</v>
      </c>
    </row>
    <row r="21783" spans="1:5" hidden="1">
      <c r="A21783">
        <v>2022</v>
      </c>
      <c r="B21783" t="s">
        <v>102</v>
      </c>
      <c r="C21783" t="s">
        <v>81</v>
      </c>
      <c r="D21783" t="s">
        <v>41</v>
      </c>
      <c r="E21783">
        <v>1497</v>
      </c>
    </row>
    <row r="21784" spans="1:5" hidden="1">
      <c r="A21784">
        <v>2022</v>
      </c>
      <c r="B21784" t="s">
        <v>102</v>
      </c>
      <c r="C21784" t="s">
        <v>81</v>
      </c>
      <c r="D21784" t="s">
        <v>42</v>
      </c>
      <c r="E21784">
        <v>51303</v>
      </c>
    </row>
    <row r="21785" spans="1:5" hidden="1">
      <c r="A21785">
        <v>2022</v>
      </c>
      <c r="B21785" t="s">
        <v>102</v>
      </c>
      <c r="C21785" t="s">
        <v>81</v>
      </c>
      <c r="D21785" t="s">
        <v>43</v>
      </c>
      <c r="E21785">
        <v>1932</v>
      </c>
    </row>
    <row r="21786" spans="1:5" hidden="1">
      <c r="A21786">
        <v>2022</v>
      </c>
      <c r="B21786" t="s">
        <v>102</v>
      </c>
      <c r="C21786" t="s">
        <v>81</v>
      </c>
      <c r="D21786" t="s">
        <v>44</v>
      </c>
      <c r="E21786">
        <v>93110</v>
      </c>
    </row>
    <row r="21787" spans="1:5" hidden="1">
      <c r="A21787">
        <v>2022</v>
      </c>
      <c r="B21787" t="s">
        <v>102</v>
      </c>
      <c r="C21787" t="s">
        <v>81</v>
      </c>
      <c r="D21787" t="s">
        <v>48</v>
      </c>
      <c r="E21787">
        <v>8901814</v>
      </c>
    </row>
    <row r="21788" spans="1:5" hidden="1">
      <c r="A21788">
        <v>2022</v>
      </c>
      <c r="B21788" t="s">
        <v>102</v>
      </c>
      <c r="C21788" t="s">
        <v>81</v>
      </c>
      <c r="D21788" t="s">
        <v>49</v>
      </c>
      <c r="E21788">
        <v>620</v>
      </c>
    </row>
    <row r="21789" spans="1:5" hidden="1">
      <c r="A21789">
        <v>2022</v>
      </c>
      <c r="B21789" t="s">
        <v>102</v>
      </c>
      <c r="C21789" t="s">
        <v>81</v>
      </c>
      <c r="D21789" t="s">
        <v>50</v>
      </c>
      <c r="E21789">
        <v>0</v>
      </c>
    </row>
    <row r="21790" spans="1:5" hidden="1">
      <c r="A21790">
        <v>2022</v>
      </c>
      <c r="B21790" t="s">
        <v>102</v>
      </c>
      <c r="C21790" t="s">
        <v>81</v>
      </c>
      <c r="D21790" t="s">
        <v>51</v>
      </c>
      <c r="E21790">
        <v>620</v>
      </c>
    </row>
    <row r="21791" spans="1:5" hidden="1">
      <c r="A21791">
        <v>2022</v>
      </c>
      <c r="B21791" t="s">
        <v>102</v>
      </c>
      <c r="C21791" t="s">
        <v>81</v>
      </c>
      <c r="D21791" t="s">
        <v>52</v>
      </c>
      <c r="E21791">
        <v>0</v>
      </c>
    </row>
    <row r="21792" spans="1:5" hidden="1">
      <c r="A21792">
        <v>2022</v>
      </c>
      <c r="B21792" t="s">
        <v>102</v>
      </c>
      <c r="C21792" t="s">
        <v>81</v>
      </c>
      <c r="D21792" t="s">
        <v>53</v>
      </c>
      <c r="E21792">
        <v>0</v>
      </c>
    </row>
    <row r="21793" spans="1:5" hidden="1">
      <c r="A21793">
        <v>2022</v>
      </c>
      <c r="B21793" t="s">
        <v>102</v>
      </c>
      <c r="C21793" t="s">
        <v>81</v>
      </c>
      <c r="D21793" t="s">
        <v>54</v>
      </c>
      <c r="E21793">
        <v>0</v>
      </c>
    </row>
    <row r="21794" spans="1:5" hidden="1">
      <c r="A21794">
        <v>2022</v>
      </c>
      <c r="B21794" t="s">
        <v>102</v>
      </c>
      <c r="C21794" t="s">
        <v>81</v>
      </c>
      <c r="D21794" t="s">
        <v>55</v>
      </c>
      <c r="E21794">
        <v>4867088</v>
      </c>
    </row>
    <row r="21795" spans="1:5" hidden="1">
      <c r="A21795">
        <v>2022</v>
      </c>
      <c r="B21795" t="s">
        <v>102</v>
      </c>
      <c r="C21795" t="s">
        <v>81</v>
      </c>
      <c r="D21795" t="s">
        <v>56</v>
      </c>
      <c r="E21795">
        <v>4034106</v>
      </c>
    </row>
    <row r="21796" spans="1:5" hidden="1">
      <c r="A21796">
        <v>2022</v>
      </c>
      <c r="B21796" t="s">
        <v>102</v>
      </c>
      <c r="C21796" t="s">
        <v>81</v>
      </c>
      <c r="D21796" t="s">
        <v>57</v>
      </c>
      <c r="E21796">
        <v>3307999</v>
      </c>
    </row>
    <row r="21797" spans="1:5" hidden="1">
      <c r="A21797">
        <v>2022</v>
      </c>
      <c r="B21797" t="s">
        <v>102</v>
      </c>
      <c r="C21797" t="s">
        <v>81</v>
      </c>
      <c r="D21797" t="s">
        <v>58</v>
      </c>
      <c r="E21797">
        <v>726107</v>
      </c>
    </row>
    <row r="21798" spans="1:5" hidden="1">
      <c r="A21798">
        <v>2022</v>
      </c>
      <c r="B21798" t="s">
        <v>102</v>
      </c>
      <c r="C21798" t="s">
        <v>81</v>
      </c>
      <c r="D21798" t="s">
        <v>59</v>
      </c>
      <c r="E21798">
        <v>1268262</v>
      </c>
    </row>
    <row r="21799" spans="1:5" hidden="1">
      <c r="A21799">
        <v>2022</v>
      </c>
      <c r="B21799" t="s">
        <v>102</v>
      </c>
      <c r="C21799" t="s">
        <v>81</v>
      </c>
      <c r="D21799" t="s">
        <v>61</v>
      </c>
      <c r="E21799">
        <v>107674</v>
      </c>
    </row>
    <row r="21800" spans="1:5" hidden="1">
      <c r="A21800">
        <v>2022</v>
      </c>
      <c r="B21800" t="s">
        <v>102</v>
      </c>
      <c r="C21800" t="s">
        <v>81</v>
      </c>
      <c r="D21800" t="s">
        <v>64</v>
      </c>
      <c r="E21800">
        <v>1160589</v>
      </c>
    </row>
    <row r="21801" spans="1:5" hidden="1">
      <c r="A21801">
        <v>2022</v>
      </c>
      <c r="B21801" t="s">
        <v>102</v>
      </c>
      <c r="C21801" t="s">
        <v>81</v>
      </c>
      <c r="D21801" t="s">
        <v>66</v>
      </c>
      <c r="E21801">
        <v>687041</v>
      </c>
    </row>
    <row r="21802" spans="1:5" hidden="1">
      <c r="A21802">
        <v>2022</v>
      </c>
      <c r="B21802" t="s">
        <v>102</v>
      </c>
      <c r="C21802" t="s">
        <v>81</v>
      </c>
      <c r="D21802" t="s">
        <v>67</v>
      </c>
      <c r="E21802" s="211">
        <v>0</v>
      </c>
    </row>
    <row r="21803" spans="1:5" hidden="1">
      <c r="A21803">
        <v>2022</v>
      </c>
      <c r="B21803" t="s">
        <v>102</v>
      </c>
      <c r="C21803" t="s">
        <v>81</v>
      </c>
      <c r="D21803" t="s">
        <v>69</v>
      </c>
      <c r="E21803">
        <v>0</v>
      </c>
    </row>
    <row r="21804" spans="1:5" hidden="1">
      <c r="A21804">
        <v>2022</v>
      </c>
      <c r="B21804" t="s">
        <v>102</v>
      </c>
      <c r="C21804" t="s">
        <v>81</v>
      </c>
      <c r="D21804" t="s">
        <v>70</v>
      </c>
      <c r="E21804">
        <v>0</v>
      </c>
    </row>
    <row r="21805" spans="1:5" hidden="1">
      <c r="A21805">
        <v>2022</v>
      </c>
      <c r="B21805" t="s">
        <v>102</v>
      </c>
      <c r="C21805" t="s">
        <v>81</v>
      </c>
      <c r="D21805" t="s">
        <v>86</v>
      </c>
      <c r="E21805">
        <v>5456833</v>
      </c>
    </row>
    <row r="21806" spans="1:5" hidden="1">
      <c r="A21806">
        <v>2022</v>
      </c>
      <c r="B21806" t="s">
        <v>102</v>
      </c>
      <c r="C21806" t="s">
        <v>81</v>
      </c>
      <c r="D21806" t="s">
        <v>87</v>
      </c>
      <c r="E21806">
        <v>3085142</v>
      </c>
    </row>
    <row r="21807" spans="1:5" hidden="1">
      <c r="A21807">
        <v>2022</v>
      </c>
      <c r="B21807" t="s">
        <v>102</v>
      </c>
      <c r="C21807" t="s">
        <v>81</v>
      </c>
      <c r="D21807" t="s">
        <v>88</v>
      </c>
      <c r="E21807">
        <v>2371691</v>
      </c>
    </row>
    <row r="21808" spans="1:5" hidden="1">
      <c r="A21808">
        <v>2022</v>
      </c>
      <c r="B21808" t="s">
        <v>102</v>
      </c>
      <c r="C21808" t="s">
        <v>81</v>
      </c>
      <c r="D21808" t="s">
        <v>77</v>
      </c>
      <c r="E21808">
        <v>1082131</v>
      </c>
    </row>
    <row r="21809" spans="1:6" hidden="1">
      <c r="A21809">
        <v>2022</v>
      </c>
      <c r="B21809" t="s">
        <v>103</v>
      </c>
      <c r="C21809" t="s">
        <v>7</v>
      </c>
      <c r="D21809" t="s">
        <v>263</v>
      </c>
      <c r="E21809">
        <v>-171829</v>
      </c>
    </row>
    <row r="21810" spans="1:6" hidden="1">
      <c r="A21810">
        <v>2022</v>
      </c>
      <c r="B21810" t="s">
        <v>103</v>
      </c>
      <c r="C21810" t="s">
        <v>7</v>
      </c>
      <c r="D21810" t="s">
        <v>8</v>
      </c>
      <c r="E21810">
        <v>0</v>
      </c>
      <c r="F21810">
        <v>20</v>
      </c>
    </row>
    <row r="21811" spans="1:6" hidden="1">
      <c r="A21811">
        <v>2022</v>
      </c>
      <c r="B21811" t="s">
        <v>103</v>
      </c>
      <c r="C21811" t="s">
        <v>7</v>
      </c>
      <c r="D21811" t="s">
        <v>9</v>
      </c>
      <c r="E21811">
        <v>0</v>
      </c>
      <c r="F21811">
        <v>20</v>
      </c>
    </row>
    <row r="21812" spans="1:6" hidden="1">
      <c r="A21812">
        <v>2022</v>
      </c>
      <c r="B21812" t="s">
        <v>103</v>
      </c>
      <c r="C21812" t="s">
        <v>10</v>
      </c>
      <c r="D21812" t="s">
        <v>11</v>
      </c>
      <c r="E21812" s="211">
        <v>-247360</v>
      </c>
    </row>
    <row r="21813" spans="1:6" hidden="1">
      <c r="A21813">
        <v>2022</v>
      </c>
      <c r="B21813" t="s">
        <v>103</v>
      </c>
      <c r="C21813" t="s">
        <v>10</v>
      </c>
      <c r="D21813" t="s">
        <v>91</v>
      </c>
      <c r="E21813">
        <v>3277222</v>
      </c>
    </row>
    <row r="21814" spans="1:6" hidden="1">
      <c r="A21814">
        <v>2022</v>
      </c>
      <c r="B21814" t="s">
        <v>103</v>
      </c>
      <c r="C21814" t="s">
        <v>10</v>
      </c>
      <c r="D21814" t="s">
        <v>92</v>
      </c>
      <c r="E21814">
        <v>2167901</v>
      </c>
    </row>
    <row r="21815" spans="1:6" hidden="1">
      <c r="A21815">
        <v>2022</v>
      </c>
      <c r="B21815" t="s">
        <v>103</v>
      </c>
      <c r="C21815" t="s">
        <v>10</v>
      </c>
      <c r="D21815" t="s">
        <v>14</v>
      </c>
      <c r="E21815">
        <v>3272657</v>
      </c>
    </row>
    <row r="21816" spans="1:6" hidden="1">
      <c r="A21816">
        <v>2022</v>
      </c>
      <c r="B21816" t="s">
        <v>103</v>
      </c>
      <c r="C21816" t="s">
        <v>10</v>
      </c>
      <c r="D21816" t="s">
        <v>15</v>
      </c>
      <c r="E21816">
        <v>1363508</v>
      </c>
    </row>
    <row r="21817" spans="1:6" hidden="1">
      <c r="A21817">
        <v>2022</v>
      </c>
      <c r="B21817" t="s">
        <v>103</v>
      </c>
      <c r="C21817" t="s">
        <v>10</v>
      </c>
      <c r="D21817" t="s">
        <v>16</v>
      </c>
      <c r="E21817">
        <v>1909148</v>
      </c>
    </row>
    <row r="21818" spans="1:6" hidden="1">
      <c r="A21818">
        <v>2022</v>
      </c>
      <c r="B21818" t="s">
        <v>103</v>
      </c>
      <c r="C21818" t="s">
        <v>10</v>
      </c>
      <c r="D21818" t="s">
        <v>17</v>
      </c>
      <c r="E21818">
        <v>0</v>
      </c>
      <c r="F21818">
        <v>20</v>
      </c>
    </row>
    <row r="21819" spans="1:6" hidden="1">
      <c r="A21819">
        <v>2022</v>
      </c>
      <c r="B21819" t="s">
        <v>103</v>
      </c>
      <c r="C21819" t="s">
        <v>10</v>
      </c>
      <c r="D21819" t="s">
        <v>18</v>
      </c>
      <c r="E21819">
        <v>22681724</v>
      </c>
    </row>
    <row r="21820" spans="1:6" hidden="1">
      <c r="A21820">
        <v>2022</v>
      </c>
      <c r="B21820" t="s">
        <v>103</v>
      </c>
      <c r="C21820" t="s">
        <v>10</v>
      </c>
      <c r="D21820" t="s">
        <v>19</v>
      </c>
      <c r="E21820">
        <v>21646402</v>
      </c>
    </row>
    <row r="21821" spans="1:6" hidden="1">
      <c r="A21821">
        <v>2022</v>
      </c>
      <c r="B21821" t="s">
        <v>103</v>
      </c>
      <c r="C21821" t="s">
        <v>10</v>
      </c>
      <c r="D21821" t="s">
        <v>20</v>
      </c>
      <c r="E21821">
        <v>25245266</v>
      </c>
    </row>
    <row r="21822" spans="1:6" hidden="1">
      <c r="A21822">
        <v>2022</v>
      </c>
      <c r="B21822" t="s">
        <v>103</v>
      </c>
      <c r="C21822" t="s">
        <v>10</v>
      </c>
      <c r="D21822" t="s">
        <v>21</v>
      </c>
      <c r="E21822">
        <v>858473</v>
      </c>
    </row>
    <row r="21823" spans="1:6" hidden="1">
      <c r="A21823">
        <v>2022</v>
      </c>
      <c r="B21823" t="s">
        <v>103</v>
      </c>
      <c r="C21823" t="s">
        <v>10</v>
      </c>
      <c r="D21823" t="s">
        <v>22</v>
      </c>
      <c r="E21823">
        <v>-417829</v>
      </c>
    </row>
    <row r="21824" spans="1:6" hidden="1">
      <c r="A21824">
        <v>2022</v>
      </c>
      <c r="B21824" t="s">
        <v>103</v>
      </c>
      <c r="C21824" t="s">
        <v>23</v>
      </c>
      <c r="D21824" t="s">
        <v>24</v>
      </c>
      <c r="E21824">
        <v>388566</v>
      </c>
    </row>
    <row r="21825" spans="1:5" hidden="1">
      <c r="A21825">
        <v>2022</v>
      </c>
      <c r="B21825" t="s">
        <v>103</v>
      </c>
      <c r="C21825" t="s">
        <v>23</v>
      </c>
      <c r="D21825" t="s">
        <v>25</v>
      </c>
      <c r="E21825">
        <v>333223</v>
      </c>
    </row>
    <row r="21826" spans="1:5" hidden="1">
      <c r="A21826">
        <v>2022</v>
      </c>
      <c r="B21826" t="s">
        <v>103</v>
      </c>
      <c r="C21826" t="s">
        <v>23</v>
      </c>
      <c r="D21826" t="s">
        <v>26</v>
      </c>
      <c r="E21826">
        <v>55343</v>
      </c>
    </row>
    <row r="21827" spans="1:5" hidden="1">
      <c r="A21827">
        <v>2022</v>
      </c>
      <c r="B21827" t="s">
        <v>103</v>
      </c>
      <c r="C21827" t="s">
        <v>23</v>
      </c>
      <c r="D21827" t="s">
        <v>27</v>
      </c>
      <c r="E21827">
        <v>32371</v>
      </c>
    </row>
    <row r="21828" spans="1:5" hidden="1">
      <c r="A21828">
        <v>2022</v>
      </c>
      <c r="B21828" t="s">
        <v>103</v>
      </c>
      <c r="C21828" t="s">
        <v>23</v>
      </c>
      <c r="D21828" t="s">
        <v>29</v>
      </c>
      <c r="E21828">
        <v>32371</v>
      </c>
    </row>
    <row r="21829" spans="1:5" hidden="1">
      <c r="A21829">
        <v>2022</v>
      </c>
      <c r="B21829" t="s">
        <v>103</v>
      </c>
      <c r="C21829" t="s">
        <v>23</v>
      </c>
      <c r="D21829" t="s">
        <v>33</v>
      </c>
      <c r="E21829">
        <v>375775</v>
      </c>
    </row>
    <row r="21830" spans="1:5" hidden="1">
      <c r="A21830">
        <v>2022</v>
      </c>
      <c r="B21830" t="s">
        <v>103</v>
      </c>
      <c r="C21830" t="s">
        <v>23</v>
      </c>
      <c r="D21830" t="s">
        <v>34</v>
      </c>
      <c r="E21830">
        <v>341475</v>
      </c>
    </row>
    <row r="21831" spans="1:5" hidden="1">
      <c r="A21831">
        <v>2022</v>
      </c>
      <c r="B21831" t="s">
        <v>103</v>
      </c>
      <c r="C21831" t="s">
        <v>23</v>
      </c>
      <c r="D21831" t="s">
        <v>35</v>
      </c>
      <c r="E21831">
        <v>585313</v>
      </c>
    </row>
    <row r="21832" spans="1:5" hidden="1">
      <c r="A21832">
        <v>2022</v>
      </c>
      <c r="B21832" t="s">
        <v>103</v>
      </c>
      <c r="C21832" t="s">
        <v>23</v>
      </c>
      <c r="D21832" t="s">
        <v>39</v>
      </c>
      <c r="E21832">
        <v>0</v>
      </c>
    </row>
    <row r="21833" spans="1:5" hidden="1">
      <c r="A21833">
        <v>2022</v>
      </c>
      <c r="B21833" t="s">
        <v>103</v>
      </c>
      <c r="C21833" t="s">
        <v>23</v>
      </c>
      <c r="D21833" t="s">
        <v>40</v>
      </c>
      <c r="E21833">
        <v>0</v>
      </c>
    </row>
    <row r="21834" spans="1:5" hidden="1">
      <c r="A21834">
        <v>2022</v>
      </c>
      <c r="B21834" t="s">
        <v>103</v>
      </c>
      <c r="C21834" t="s">
        <v>23</v>
      </c>
      <c r="D21834" t="s">
        <v>41</v>
      </c>
      <c r="E21834">
        <v>0</v>
      </c>
    </row>
    <row r="21835" spans="1:5" hidden="1">
      <c r="A21835">
        <v>2022</v>
      </c>
      <c r="B21835" t="s">
        <v>103</v>
      </c>
      <c r="C21835" t="s">
        <v>23</v>
      </c>
      <c r="D21835" t="s">
        <v>42</v>
      </c>
      <c r="E21835">
        <v>0</v>
      </c>
    </row>
    <row r="21836" spans="1:5" hidden="1">
      <c r="A21836">
        <v>2022</v>
      </c>
      <c r="B21836" t="s">
        <v>103</v>
      </c>
      <c r="C21836" t="s">
        <v>23</v>
      </c>
      <c r="D21836" t="s">
        <v>43</v>
      </c>
      <c r="E21836">
        <v>0</v>
      </c>
    </row>
    <row r="21837" spans="1:5" hidden="1">
      <c r="A21837">
        <v>2022</v>
      </c>
      <c r="B21837" t="s">
        <v>103</v>
      </c>
      <c r="C21837" t="s">
        <v>23</v>
      </c>
      <c r="D21837" t="s">
        <v>44</v>
      </c>
      <c r="E21837">
        <v>34301</v>
      </c>
    </row>
    <row r="21838" spans="1:5" hidden="1">
      <c r="A21838">
        <v>2022</v>
      </c>
      <c r="B21838" t="s">
        <v>103</v>
      </c>
      <c r="C21838" t="s">
        <v>23</v>
      </c>
      <c r="D21838" t="s">
        <v>45</v>
      </c>
      <c r="E21838">
        <v>2340093</v>
      </c>
    </row>
    <row r="21839" spans="1:5" hidden="1">
      <c r="A21839">
        <v>2022</v>
      </c>
      <c r="B21839" t="s">
        <v>103</v>
      </c>
      <c r="C21839" t="s">
        <v>23</v>
      </c>
      <c r="D21839" t="s">
        <v>46</v>
      </c>
      <c r="E21839">
        <v>2268936</v>
      </c>
    </row>
    <row r="21840" spans="1:5" hidden="1">
      <c r="A21840">
        <v>2022</v>
      </c>
      <c r="B21840" t="s">
        <v>103</v>
      </c>
      <c r="C21840" t="s">
        <v>23</v>
      </c>
      <c r="D21840" t="s">
        <v>47</v>
      </c>
      <c r="E21840">
        <v>71157</v>
      </c>
    </row>
    <row r="21841" spans="1:5" hidden="1">
      <c r="A21841">
        <v>2022</v>
      </c>
      <c r="B21841" t="s">
        <v>103</v>
      </c>
      <c r="C21841" t="s">
        <v>23</v>
      </c>
      <c r="D21841" t="s">
        <v>48</v>
      </c>
      <c r="E21841">
        <v>5057027</v>
      </c>
    </row>
    <row r="21842" spans="1:5" hidden="1">
      <c r="A21842">
        <v>2022</v>
      </c>
      <c r="B21842" t="s">
        <v>103</v>
      </c>
      <c r="C21842" t="s">
        <v>23</v>
      </c>
      <c r="D21842" t="s">
        <v>49</v>
      </c>
      <c r="E21842">
        <v>4620562</v>
      </c>
    </row>
    <row r="21843" spans="1:5" hidden="1">
      <c r="A21843">
        <v>2022</v>
      </c>
      <c r="B21843" t="s">
        <v>103</v>
      </c>
      <c r="C21843" t="s">
        <v>23</v>
      </c>
      <c r="D21843" t="s">
        <v>50</v>
      </c>
      <c r="E21843">
        <v>2945410</v>
      </c>
    </row>
    <row r="21844" spans="1:5" hidden="1">
      <c r="A21844">
        <v>2022</v>
      </c>
      <c r="B21844" t="s">
        <v>103</v>
      </c>
      <c r="C21844" t="s">
        <v>23</v>
      </c>
      <c r="D21844" t="s">
        <v>51</v>
      </c>
      <c r="E21844">
        <v>305818</v>
      </c>
    </row>
    <row r="21845" spans="1:5" hidden="1">
      <c r="A21845">
        <v>2022</v>
      </c>
      <c r="B21845" t="s">
        <v>103</v>
      </c>
      <c r="C21845" t="s">
        <v>23</v>
      </c>
      <c r="D21845" t="s">
        <v>52</v>
      </c>
      <c r="E21845">
        <v>1348821</v>
      </c>
    </row>
    <row r="21846" spans="1:5" hidden="1">
      <c r="A21846">
        <v>2022</v>
      </c>
      <c r="B21846" t="s">
        <v>103</v>
      </c>
      <c r="C21846" t="s">
        <v>23</v>
      </c>
      <c r="D21846" t="s">
        <v>53</v>
      </c>
      <c r="E21846">
        <v>51303</v>
      </c>
    </row>
    <row r="21847" spans="1:5" hidden="1">
      <c r="A21847">
        <v>2022</v>
      </c>
      <c r="B21847" t="s">
        <v>103</v>
      </c>
      <c r="C21847" t="s">
        <v>23</v>
      </c>
      <c r="D21847" t="s">
        <v>54</v>
      </c>
      <c r="E21847">
        <v>30790</v>
      </c>
    </row>
    <row r="21848" spans="1:5" hidden="1">
      <c r="A21848">
        <v>2022</v>
      </c>
      <c r="B21848" t="s">
        <v>103</v>
      </c>
      <c r="C21848" t="s">
        <v>23</v>
      </c>
      <c r="D21848" t="s">
        <v>55</v>
      </c>
      <c r="E21848">
        <v>1222</v>
      </c>
    </row>
    <row r="21849" spans="1:5" hidden="1">
      <c r="A21849">
        <v>2022</v>
      </c>
      <c r="B21849" t="s">
        <v>103</v>
      </c>
      <c r="C21849" t="s">
        <v>23</v>
      </c>
      <c r="D21849" t="s">
        <v>56</v>
      </c>
      <c r="E21849">
        <v>435242</v>
      </c>
    </row>
    <row r="21850" spans="1:5" hidden="1">
      <c r="A21850">
        <v>2022</v>
      </c>
      <c r="B21850" t="s">
        <v>103</v>
      </c>
      <c r="C21850" t="s">
        <v>23</v>
      </c>
      <c r="D21850" t="s">
        <v>57</v>
      </c>
      <c r="E21850">
        <v>379578</v>
      </c>
    </row>
    <row r="21851" spans="1:5" hidden="1">
      <c r="A21851">
        <v>2022</v>
      </c>
      <c r="B21851" t="s">
        <v>103</v>
      </c>
      <c r="C21851" t="s">
        <v>23</v>
      </c>
      <c r="D21851" t="s">
        <v>58</v>
      </c>
      <c r="E21851">
        <v>55664</v>
      </c>
    </row>
    <row r="21852" spans="1:5" hidden="1">
      <c r="A21852">
        <v>2022</v>
      </c>
      <c r="B21852" t="s">
        <v>103</v>
      </c>
      <c r="C21852" t="s">
        <v>23</v>
      </c>
      <c r="D21852" t="s">
        <v>59</v>
      </c>
      <c r="E21852">
        <v>685192</v>
      </c>
    </row>
    <row r="21853" spans="1:5" hidden="1">
      <c r="A21853">
        <v>2022</v>
      </c>
      <c r="B21853" t="s">
        <v>103</v>
      </c>
      <c r="C21853" t="s">
        <v>23</v>
      </c>
      <c r="D21853" t="s">
        <v>60</v>
      </c>
      <c r="E21853">
        <v>97515</v>
      </c>
    </row>
    <row r="21854" spans="1:5" hidden="1">
      <c r="A21854">
        <v>2022</v>
      </c>
      <c r="B21854" t="s">
        <v>103</v>
      </c>
      <c r="C21854" t="s">
        <v>23</v>
      </c>
      <c r="D21854" t="s">
        <v>64</v>
      </c>
      <c r="E21854">
        <v>587677</v>
      </c>
    </row>
    <row r="21855" spans="1:5" hidden="1">
      <c r="A21855">
        <v>2022</v>
      </c>
      <c r="B21855" t="s">
        <v>103</v>
      </c>
      <c r="C21855" t="s">
        <v>23</v>
      </c>
      <c r="D21855" t="s">
        <v>66</v>
      </c>
      <c r="E21855">
        <v>0</v>
      </c>
    </row>
    <row r="21856" spans="1:5" hidden="1">
      <c r="A21856">
        <v>2022</v>
      </c>
      <c r="B21856" t="s">
        <v>103</v>
      </c>
      <c r="C21856" t="s">
        <v>23</v>
      </c>
      <c r="D21856" t="s">
        <v>67</v>
      </c>
      <c r="E21856">
        <v>0</v>
      </c>
    </row>
    <row r="21857" spans="1:5" hidden="1">
      <c r="A21857">
        <v>2022</v>
      </c>
      <c r="B21857" t="s">
        <v>103</v>
      </c>
      <c r="C21857" t="s">
        <v>23</v>
      </c>
      <c r="D21857" t="s">
        <v>68</v>
      </c>
      <c r="E21857">
        <v>0</v>
      </c>
    </row>
    <row r="21858" spans="1:5" hidden="1">
      <c r="A21858">
        <v>2022</v>
      </c>
      <c r="B21858" t="s">
        <v>103</v>
      </c>
      <c r="C21858" t="s">
        <v>23</v>
      </c>
      <c r="D21858" t="s">
        <v>70</v>
      </c>
      <c r="E21858">
        <v>0</v>
      </c>
    </row>
    <row r="21859" spans="1:5" hidden="1">
      <c r="A21859">
        <v>2022</v>
      </c>
      <c r="B21859" t="s">
        <v>103</v>
      </c>
      <c r="C21859" t="s">
        <v>23</v>
      </c>
      <c r="D21859" t="s">
        <v>71</v>
      </c>
      <c r="E21859">
        <v>2078</v>
      </c>
    </row>
    <row r="21860" spans="1:5" hidden="1">
      <c r="A21860">
        <v>2022</v>
      </c>
      <c r="B21860" t="s">
        <v>103</v>
      </c>
      <c r="C21860" t="s">
        <v>23</v>
      </c>
      <c r="D21860" t="s">
        <v>72</v>
      </c>
      <c r="E21860">
        <v>2645345</v>
      </c>
    </row>
    <row r="21861" spans="1:5" hidden="1">
      <c r="A21861">
        <v>2022</v>
      </c>
      <c r="B21861" t="s">
        <v>103</v>
      </c>
      <c r="C21861" t="s">
        <v>23</v>
      </c>
      <c r="D21861" t="s">
        <v>73</v>
      </c>
      <c r="E21861">
        <v>21474970</v>
      </c>
    </row>
    <row r="21862" spans="1:5" hidden="1">
      <c r="A21862">
        <v>2022</v>
      </c>
      <c r="B21862" t="s">
        <v>103</v>
      </c>
      <c r="C21862" t="s">
        <v>23</v>
      </c>
      <c r="D21862" t="s">
        <v>74</v>
      </c>
      <c r="E21862">
        <v>21474970</v>
      </c>
    </row>
    <row r="21863" spans="1:5" hidden="1">
      <c r="A21863">
        <v>2022</v>
      </c>
      <c r="B21863" t="s">
        <v>103</v>
      </c>
      <c r="C21863" t="s">
        <v>23</v>
      </c>
      <c r="D21863" t="s">
        <v>76</v>
      </c>
      <c r="E21863">
        <v>1277712</v>
      </c>
    </row>
    <row r="21864" spans="1:5" hidden="1">
      <c r="A21864">
        <v>2022</v>
      </c>
      <c r="B21864" t="s">
        <v>103</v>
      </c>
      <c r="C21864" t="s">
        <v>23</v>
      </c>
      <c r="D21864" t="s">
        <v>77</v>
      </c>
      <c r="E21864">
        <v>1109321</v>
      </c>
    </row>
    <row r="21865" spans="1:5" hidden="1">
      <c r="A21865">
        <v>2022</v>
      </c>
      <c r="B21865" t="s">
        <v>103</v>
      </c>
      <c r="C21865" t="s">
        <v>23</v>
      </c>
      <c r="D21865" t="s">
        <v>78</v>
      </c>
      <c r="E21865">
        <v>1313030</v>
      </c>
    </row>
    <row r="21866" spans="1:5" hidden="1">
      <c r="A21866">
        <v>2022</v>
      </c>
      <c r="B21866" t="s">
        <v>103</v>
      </c>
      <c r="C21866" t="s">
        <v>23</v>
      </c>
      <c r="D21866" t="s">
        <v>79</v>
      </c>
      <c r="E21866">
        <v>-73789</v>
      </c>
    </row>
    <row r="21867" spans="1:5" hidden="1">
      <c r="A21867">
        <v>2022</v>
      </c>
      <c r="B21867" t="s">
        <v>103</v>
      </c>
      <c r="C21867" t="s">
        <v>23</v>
      </c>
      <c r="D21867" t="s">
        <v>80</v>
      </c>
      <c r="E21867">
        <v>38471</v>
      </c>
    </row>
    <row r="21868" spans="1:5" hidden="1">
      <c r="A21868">
        <v>2022</v>
      </c>
      <c r="B21868" t="s">
        <v>103</v>
      </c>
      <c r="C21868" t="s">
        <v>81</v>
      </c>
      <c r="D21868" t="s">
        <v>24</v>
      </c>
      <c r="E21868">
        <v>18257287</v>
      </c>
    </row>
    <row r="21869" spans="1:5" hidden="1">
      <c r="A21869">
        <v>2022</v>
      </c>
      <c r="B21869" t="s">
        <v>103</v>
      </c>
      <c r="C21869" t="s">
        <v>81</v>
      </c>
      <c r="D21869" t="s">
        <v>25</v>
      </c>
      <c r="E21869">
        <v>15006058</v>
      </c>
    </row>
    <row r="21870" spans="1:5" hidden="1">
      <c r="A21870">
        <v>2022</v>
      </c>
      <c r="B21870" t="s">
        <v>103</v>
      </c>
      <c r="C21870" t="s">
        <v>81</v>
      </c>
      <c r="D21870" t="s">
        <v>26</v>
      </c>
      <c r="E21870">
        <v>3251229</v>
      </c>
    </row>
    <row r="21871" spans="1:5" hidden="1">
      <c r="A21871">
        <v>2022</v>
      </c>
      <c r="B21871" t="s">
        <v>103</v>
      </c>
      <c r="C21871" t="s">
        <v>81</v>
      </c>
      <c r="D21871" t="s">
        <v>30</v>
      </c>
      <c r="E21871">
        <v>416372</v>
      </c>
    </row>
    <row r="21872" spans="1:5" hidden="1">
      <c r="A21872">
        <v>2022</v>
      </c>
      <c r="B21872" t="s">
        <v>103</v>
      </c>
      <c r="C21872" t="s">
        <v>81</v>
      </c>
      <c r="D21872" t="s">
        <v>32</v>
      </c>
      <c r="E21872">
        <v>416372</v>
      </c>
    </row>
    <row r="21873" spans="1:5" hidden="1">
      <c r="A21873">
        <v>2022</v>
      </c>
      <c r="B21873" t="s">
        <v>103</v>
      </c>
      <c r="C21873" t="s">
        <v>81</v>
      </c>
      <c r="D21873" t="s">
        <v>33</v>
      </c>
      <c r="E21873">
        <v>1527555</v>
      </c>
    </row>
    <row r="21874" spans="1:5" hidden="1">
      <c r="A21874">
        <v>2022</v>
      </c>
      <c r="B21874" t="s">
        <v>103</v>
      </c>
      <c r="C21874" t="s">
        <v>81</v>
      </c>
      <c r="D21874" t="s">
        <v>34</v>
      </c>
      <c r="E21874">
        <v>170224</v>
      </c>
    </row>
    <row r="21875" spans="1:5" hidden="1">
      <c r="A21875">
        <v>2022</v>
      </c>
      <c r="B21875" t="s">
        <v>103</v>
      </c>
      <c r="C21875" t="s">
        <v>81</v>
      </c>
      <c r="D21875" t="s">
        <v>35</v>
      </c>
      <c r="E21875">
        <v>6651</v>
      </c>
    </row>
    <row r="21876" spans="1:5" hidden="1">
      <c r="A21876">
        <v>2022</v>
      </c>
      <c r="B21876" t="s">
        <v>103</v>
      </c>
      <c r="C21876" t="s">
        <v>81</v>
      </c>
      <c r="D21876" t="s">
        <v>36</v>
      </c>
      <c r="E21876">
        <v>1209469</v>
      </c>
    </row>
    <row r="21877" spans="1:5" hidden="1">
      <c r="A21877">
        <v>2022</v>
      </c>
      <c r="B21877" t="s">
        <v>103</v>
      </c>
      <c r="C21877" t="s">
        <v>81</v>
      </c>
      <c r="D21877" t="s">
        <v>37</v>
      </c>
      <c r="E21877">
        <v>305663</v>
      </c>
    </row>
    <row r="21878" spans="1:5" hidden="1">
      <c r="A21878">
        <v>2022</v>
      </c>
      <c r="B21878" t="s">
        <v>103</v>
      </c>
      <c r="C21878" t="s">
        <v>81</v>
      </c>
      <c r="D21878" t="s">
        <v>38</v>
      </c>
      <c r="E21878">
        <v>903806</v>
      </c>
    </row>
    <row r="21879" spans="1:5" hidden="1">
      <c r="A21879">
        <v>2022</v>
      </c>
      <c r="B21879" t="s">
        <v>103</v>
      </c>
      <c r="C21879" t="s">
        <v>81</v>
      </c>
      <c r="D21879" t="s">
        <v>39</v>
      </c>
      <c r="E21879">
        <v>0</v>
      </c>
    </row>
    <row r="21880" spans="1:5" hidden="1">
      <c r="A21880">
        <v>2022</v>
      </c>
      <c r="B21880" t="s">
        <v>103</v>
      </c>
      <c r="C21880" t="s">
        <v>81</v>
      </c>
      <c r="D21880" t="s">
        <v>40</v>
      </c>
      <c r="E21880">
        <v>54752</v>
      </c>
    </row>
    <row r="21881" spans="1:5" hidden="1">
      <c r="A21881">
        <v>2022</v>
      </c>
      <c r="B21881" t="s">
        <v>103</v>
      </c>
      <c r="C21881" t="s">
        <v>81</v>
      </c>
      <c r="D21881" t="s">
        <v>41</v>
      </c>
      <c r="E21881" s="211">
        <v>1497</v>
      </c>
    </row>
    <row r="21882" spans="1:5" hidden="1">
      <c r="A21882">
        <v>2022</v>
      </c>
      <c r="B21882" t="s">
        <v>103</v>
      </c>
      <c r="C21882" t="s">
        <v>81</v>
      </c>
      <c r="D21882" t="s">
        <v>42</v>
      </c>
      <c r="E21882">
        <v>51303</v>
      </c>
    </row>
    <row r="21883" spans="1:5" hidden="1">
      <c r="A21883">
        <v>2022</v>
      </c>
      <c r="B21883" t="s">
        <v>103</v>
      </c>
      <c r="C21883" t="s">
        <v>81</v>
      </c>
      <c r="D21883" t="s">
        <v>43</v>
      </c>
      <c r="E21883">
        <v>1952</v>
      </c>
    </row>
    <row r="21884" spans="1:5" hidden="1">
      <c r="A21884">
        <v>2022</v>
      </c>
      <c r="B21884" t="s">
        <v>103</v>
      </c>
      <c r="C21884" t="s">
        <v>81</v>
      </c>
      <c r="D21884" t="s">
        <v>44</v>
      </c>
      <c r="E21884">
        <v>93110</v>
      </c>
    </row>
    <row r="21885" spans="1:5" hidden="1">
      <c r="A21885">
        <v>2022</v>
      </c>
      <c r="B21885" t="s">
        <v>103</v>
      </c>
      <c r="C21885" t="s">
        <v>81</v>
      </c>
      <c r="D21885" t="s">
        <v>48</v>
      </c>
      <c r="E21885">
        <v>8902416</v>
      </c>
    </row>
    <row r="21886" spans="1:5" hidden="1">
      <c r="A21886">
        <v>2022</v>
      </c>
      <c r="B21886" t="s">
        <v>103</v>
      </c>
      <c r="C21886" t="s">
        <v>81</v>
      </c>
      <c r="D21886" t="s">
        <v>49</v>
      </c>
      <c r="E21886">
        <v>1222</v>
      </c>
    </row>
    <row r="21887" spans="1:5" hidden="1">
      <c r="A21887">
        <v>2022</v>
      </c>
      <c r="B21887" t="s">
        <v>103</v>
      </c>
      <c r="C21887" t="s">
        <v>81</v>
      </c>
      <c r="D21887" t="s">
        <v>50</v>
      </c>
      <c r="E21887">
        <v>0</v>
      </c>
    </row>
    <row r="21888" spans="1:5" hidden="1">
      <c r="A21888">
        <v>2022</v>
      </c>
      <c r="B21888" t="s">
        <v>103</v>
      </c>
      <c r="C21888" t="s">
        <v>81</v>
      </c>
      <c r="D21888" t="s">
        <v>51</v>
      </c>
      <c r="E21888">
        <v>1222</v>
      </c>
    </row>
    <row r="21889" spans="1:5" hidden="1">
      <c r="A21889">
        <v>2022</v>
      </c>
      <c r="B21889" t="s">
        <v>103</v>
      </c>
      <c r="C21889" t="s">
        <v>81</v>
      </c>
      <c r="D21889" t="s">
        <v>52</v>
      </c>
      <c r="E21889">
        <v>0</v>
      </c>
    </row>
    <row r="21890" spans="1:5" hidden="1">
      <c r="A21890">
        <v>2022</v>
      </c>
      <c r="B21890" t="s">
        <v>103</v>
      </c>
      <c r="C21890" t="s">
        <v>81</v>
      </c>
      <c r="D21890" t="s">
        <v>53</v>
      </c>
      <c r="E21890">
        <v>0</v>
      </c>
    </row>
    <row r="21891" spans="1:5" hidden="1">
      <c r="A21891">
        <v>2022</v>
      </c>
      <c r="B21891" t="s">
        <v>103</v>
      </c>
      <c r="C21891" t="s">
        <v>81</v>
      </c>
      <c r="D21891" t="s">
        <v>54</v>
      </c>
      <c r="E21891">
        <v>0</v>
      </c>
    </row>
    <row r="21892" spans="1:5" hidden="1">
      <c r="A21892">
        <v>2022</v>
      </c>
      <c r="B21892" t="s">
        <v>103</v>
      </c>
      <c r="C21892" t="s">
        <v>81</v>
      </c>
      <c r="D21892" t="s">
        <v>55</v>
      </c>
      <c r="E21892">
        <v>4867088</v>
      </c>
    </row>
    <row r="21893" spans="1:5" hidden="1">
      <c r="A21893">
        <v>2022</v>
      </c>
      <c r="B21893" t="s">
        <v>103</v>
      </c>
      <c r="C21893" t="s">
        <v>81</v>
      </c>
      <c r="D21893" t="s">
        <v>56</v>
      </c>
      <c r="E21893">
        <v>4034106</v>
      </c>
    </row>
    <row r="21894" spans="1:5" hidden="1">
      <c r="A21894">
        <v>2022</v>
      </c>
      <c r="B21894" t="s">
        <v>103</v>
      </c>
      <c r="C21894" t="s">
        <v>81</v>
      </c>
      <c r="D21894" t="s">
        <v>57</v>
      </c>
      <c r="E21894" s="211">
        <v>3307999</v>
      </c>
    </row>
    <row r="21895" spans="1:5" hidden="1">
      <c r="A21895">
        <v>2022</v>
      </c>
      <c r="B21895" t="s">
        <v>103</v>
      </c>
      <c r="C21895" t="s">
        <v>81</v>
      </c>
      <c r="D21895" t="s">
        <v>58</v>
      </c>
      <c r="E21895">
        <v>726107</v>
      </c>
    </row>
    <row r="21896" spans="1:5" hidden="1">
      <c r="A21896">
        <v>2022</v>
      </c>
      <c r="B21896" t="s">
        <v>103</v>
      </c>
      <c r="C21896" t="s">
        <v>81</v>
      </c>
      <c r="D21896" t="s">
        <v>59</v>
      </c>
      <c r="E21896">
        <v>1743438</v>
      </c>
    </row>
    <row r="21897" spans="1:5" hidden="1">
      <c r="A21897">
        <v>2022</v>
      </c>
      <c r="B21897" t="s">
        <v>103</v>
      </c>
      <c r="C21897" t="s">
        <v>81</v>
      </c>
      <c r="D21897" t="s">
        <v>61</v>
      </c>
      <c r="E21897">
        <v>107674</v>
      </c>
    </row>
    <row r="21898" spans="1:5" hidden="1">
      <c r="A21898">
        <v>2022</v>
      </c>
      <c r="B21898" t="s">
        <v>103</v>
      </c>
      <c r="C21898" t="s">
        <v>81</v>
      </c>
      <c r="D21898" t="s">
        <v>64</v>
      </c>
      <c r="E21898">
        <v>1635764</v>
      </c>
    </row>
    <row r="21899" spans="1:5" hidden="1">
      <c r="A21899">
        <v>2022</v>
      </c>
      <c r="B21899" t="s">
        <v>103</v>
      </c>
      <c r="C21899" t="s">
        <v>81</v>
      </c>
      <c r="D21899" t="s">
        <v>66</v>
      </c>
      <c r="E21899">
        <v>687041</v>
      </c>
    </row>
    <row r="21900" spans="1:5" hidden="1">
      <c r="A21900">
        <v>2022</v>
      </c>
      <c r="B21900" t="s">
        <v>103</v>
      </c>
      <c r="C21900" t="s">
        <v>81</v>
      </c>
      <c r="D21900" t="s">
        <v>67</v>
      </c>
      <c r="E21900">
        <v>3488</v>
      </c>
    </row>
    <row r="21901" spans="1:5" hidden="1">
      <c r="A21901">
        <v>2022</v>
      </c>
      <c r="B21901" t="s">
        <v>103</v>
      </c>
      <c r="C21901" t="s">
        <v>81</v>
      </c>
      <c r="D21901" t="s">
        <v>69</v>
      </c>
      <c r="E21901">
        <v>0</v>
      </c>
    </row>
    <row r="21902" spans="1:5" hidden="1">
      <c r="A21902">
        <v>2022</v>
      </c>
      <c r="B21902" t="s">
        <v>103</v>
      </c>
      <c r="C21902" t="s">
        <v>81</v>
      </c>
      <c r="D21902" t="s">
        <v>70</v>
      </c>
      <c r="E21902">
        <v>3488</v>
      </c>
    </row>
    <row r="21903" spans="1:5" hidden="1">
      <c r="A21903">
        <v>2022</v>
      </c>
      <c r="B21903" t="s">
        <v>103</v>
      </c>
      <c r="C21903" t="s">
        <v>81</v>
      </c>
      <c r="D21903" t="s">
        <v>86</v>
      </c>
      <c r="E21903">
        <v>5922567</v>
      </c>
    </row>
    <row r="21904" spans="1:5" hidden="1">
      <c r="A21904">
        <v>2022</v>
      </c>
      <c r="B21904" t="s">
        <v>103</v>
      </c>
      <c r="C21904" t="s">
        <v>81</v>
      </c>
      <c r="D21904" t="s">
        <v>87</v>
      </c>
      <c r="E21904">
        <v>3166093</v>
      </c>
    </row>
    <row r="21905" spans="1:6" hidden="1">
      <c r="A21905">
        <v>2022</v>
      </c>
      <c r="B21905" t="s">
        <v>103</v>
      </c>
      <c r="C21905" t="s">
        <v>81</v>
      </c>
      <c r="D21905" t="s">
        <v>88</v>
      </c>
      <c r="E21905">
        <v>2376896</v>
      </c>
    </row>
    <row r="21906" spans="1:6" hidden="1">
      <c r="A21906">
        <v>2022</v>
      </c>
      <c r="B21906" t="s">
        <v>103</v>
      </c>
      <c r="C21906" t="s">
        <v>81</v>
      </c>
      <c r="D21906" t="s">
        <v>89</v>
      </c>
      <c r="E21906">
        <v>379578</v>
      </c>
    </row>
    <row r="21907" spans="1:6" hidden="1">
      <c r="A21907">
        <v>2022</v>
      </c>
      <c r="B21907" t="s">
        <v>103</v>
      </c>
      <c r="C21907" t="s">
        <v>81</v>
      </c>
      <c r="D21907" t="s">
        <v>77</v>
      </c>
      <c r="E21907">
        <v>1109321</v>
      </c>
    </row>
    <row r="21908" spans="1:6" hidden="1">
      <c r="A21908">
        <v>2022</v>
      </c>
      <c r="B21908" t="s">
        <v>104</v>
      </c>
      <c r="C21908" t="s">
        <v>7</v>
      </c>
      <c r="D21908" t="s">
        <v>263</v>
      </c>
      <c r="E21908">
        <v>29103</v>
      </c>
    </row>
    <row r="21909" spans="1:6" hidden="1">
      <c r="A21909">
        <v>2022</v>
      </c>
      <c r="B21909" t="s">
        <v>104</v>
      </c>
      <c r="C21909" t="s">
        <v>7</v>
      </c>
      <c r="D21909" t="s">
        <v>8</v>
      </c>
      <c r="E21909">
        <v>0</v>
      </c>
      <c r="F21909">
        <v>20</v>
      </c>
    </row>
    <row r="21910" spans="1:6" hidden="1">
      <c r="A21910">
        <v>2022</v>
      </c>
      <c r="B21910" t="s">
        <v>104</v>
      </c>
      <c r="C21910" t="s">
        <v>7</v>
      </c>
      <c r="D21910" t="s">
        <v>9</v>
      </c>
      <c r="E21910">
        <v>0</v>
      </c>
      <c r="F21910">
        <v>20</v>
      </c>
    </row>
    <row r="21911" spans="1:6" hidden="1">
      <c r="A21911">
        <v>2022</v>
      </c>
      <c r="B21911" t="s">
        <v>104</v>
      </c>
      <c r="C21911" t="s">
        <v>10</v>
      </c>
      <c r="D21911" t="s">
        <v>11</v>
      </c>
      <c r="E21911">
        <v>43351</v>
      </c>
    </row>
    <row r="21912" spans="1:6" hidden="1">
      <c r="A21912">
        <v>2022</v>
      </c>
      <c r="B21912" t="s">
        <v>104</v>
      </c>
      <c r="C21912" t="s">
        <v>10</v>
      </c>
      <c r="D21912" t="s">
        <v>91</v>
      </c>
      <c r="E21912">
        <v>177032</v>
      </c>
    </row>
    <row r="21913" spans="1:6" hidden="1">
      <c r="A21913">
        <v>2022</v>
      </c>
      <c r="B21913" t="s">
        <v>104</v>
      </c>
      <c r="C21913" t="s">
        <v>10</v>
      </c>
      <c r="D21913" t="s">
        <v>92</v>
      </c>
      <c r="E21913">
        <v>149842</v>
      </c>
    </row>
    <row r="21914" spans="1:6" hidden="1">
      <c r="A21914">
        <v>2022</v>
      </c>
      <c r="B21914" t="s">
        <v>104</v>
      </c>
      <c r="C21914" t="s">
        <v>10</v>
      </c>
      <c r="D21914" t="s">
        <v>14</v>
      </c>
      <c r="E21914">
        <v>27190</v>
      </c>
    </row>
    <row r="21915" spans="1:6" hidden="1">
      <c r="A21915">
        <v>2022</v>
      </c>
      <c r="B21915" t="s">
        <v>104</v>
      </c>
      <c r="C21915" t="s">
        <v>10</v>
      </c>
      <c r="D21915" t="s">
        <v>17</v>
      </c>
      <c r="E21915">
        <v>0</v>
      </c>
      <c r="F21915">
        <v>20</v>
      </c>
    </row>
    <row r="21916" spans="1:6" hidden="1">
      <c r="A21916">
        <v>2022</v>
      </c>
      <c r="B21916" t="s">
        <v>104</v>
      </c>
      <c r="C21916" t="s">
        <v>10</v>
      </c>
      <c r="D21916" t="s">
        <v>18</v>
      </c>
      <c r="E21916">
        <v>27262</v>
      </c>
    </row>
    <row r="21917" spans="1:6" hidden="1">
      <c r="A21917">
        <v>2022</v>
      </c>
      <c r="B21917" t="s">
        <v>104</v>
      </c>
      <c r="C21917" t="s">
        <v>10</v>
      </c>
      <c r="D21917" t="s">
        <v>19</v>
      </c>
      <c r="E21917">
        <v>502295</v>
      </c>
    </row>
    <row r="21918" spans="1:6" hidden="1">
      <c r="A21918">
        <v>2022</v>
      </c>
      <c r="B21918" t="s">
        <v>104</v>
      </c>
      <c r="C21918" t="s">
        <v>10</v>
      </c>
      <c r="D21918" t="s">
        <v>20</v>
      </c>
      <c r="E21918">
        <v>67053</v>
      </c>
    </row>
    <row r="21919" spans="1:6" hidden="1">
      <c r="A21919">
        <v>2022</v>
      </c>
      <c r="B21919" t="s">
        <v>104</v>
      </c>
      <c r="C21919" t="s">
        <v>10</v>
      </c>
      <c r="D21919" t="s">
        <v>21</v>
      </c>
      <c r="E21919">
        <v>67053</v>
      </c>
    </row>
    <row r="21920" spans="1:6" hidden="1">
      <c r="A21920">
        <v>2022</v>
      </c>
      <c r="B21920" t="s">
        <v>104</v>
      </c>
      <c r="C21920" t="s">
        <v>10</v>
      </c>
      <c r="D21920" t="s">
        <v>22</v>
      </c>
      <c r="E21920">
        <v>42103</v>
      </c>
    </row>
    <row r="21921" spans="1:5" hidden="1">
      <c r="A21921">
        <v>2022</v>
      </c>
      <c r="B21921" t="s">
        <v>104</v>
      </c>
      <c r="C21921" t="s">
        <v>23</v>
      </c>
      <c r="D21921" t="s">
        <v>24</v>
      </c>
      <c r="E21921">
        <v>148603</v>
      </c>
    </row>
    <row r="21922" spans="1:5" hidden="1">
      <c r="A21922">
        <v>2022</v>
      </c>
      <c r="B21922" t="s">
        <v>104</v>
      </c>
      <c r="C21922" t="s">
        <v>23</v>
      </c>
      <c r="D21922" t="s">
        <v>25</v>
      </c>
      <c r="E21922">
        <v>123636</v>
      </c>
    </row>
    <row r="21923" spans="1:5" hidden="1">
      <c r="A21923">
        <v>2022</v>
      </c>
      <c r="B21923" t="s">
        <v>104</v>
      </c>
      <c r="C21923" t="s">
        <v>23</v>
      </c>
      <c r="D21923" t="s">
        <v>26</v>
      </c>
      <c r="E21923">
        <v>24968</v>
      </c>
    </row>
    <row r="21924" spans="1:5" hidden="1">
      <c r="A21924">
        <v>2022</v>
      </c>
      <c r="B21924" t="s">
        <v>104</v>
      </c>
      <c r="C21924" t="s">
        <v>23</v>
      </c>
      <c r="D21924" t="s">
        <v>27</v>
      </c>
      <c r="E21924">
        <v>1503</v>
      </c>
    </row>
    <row r="21925" spans="1:5" hidden="1">
      <c r="A21925">
        <v>2022</v>
      </c>
      <c r="B21925" t="s">
        <v>104</v>
      </c>
      <c r="C21925" t="s">
        <v>23</v>
      </c>
      <c r="D21925" t="s">
        <v>29</v>
      </c>
      <c r="E21925">
        <v>1503</v>
      </c>
    </row>
    <row r="21926" spans="1:5" hidden="1">
      <c r="A21926">
        <v>2022</v>
      </c>
      <c r="B21926" t="s">
        <v>104</v>
      </c>
      <c r="C21926" t="s">
        <v>23</v>
      </c>
      <c r="D21926" t="s">
        <v>33</v>
      </c>
      <c r="E21926">
        <v>3918</v>
      </c>
    </row>
    <row r="21927" spans="1:5" hidden="1">
      <c r="A21927">
        <v>2022</v>
      </c>
      <c r="B21927" t="s">
        <v>104</v>
      </c>
      <c r="C21927" t="s">
        <v>23</v>
      </c>
      <c r="D21927" t="s">
        <v>34</v>
      </c>
      <c r="E21927">
        <v>2702</v>
      </c>
    </row>
    <row r="21928" spans="1:5" hidden="1">
      <c r="A21928">
        <v>2022</v>
      </c>
      <c r="B21928" t="s">
        <v>104</v>
      </c>
      <c r="C21928" t="s">
        <v>23</v>
      </c>
      <c r="D21928" t="s">
        <v>35</v>
      </c>
      <c r="E21928">
        <v>3775</v>
      </c>
    </row>
    <row r="21929" spans="1:5" hidden="1">
      <c r="A21929">
        <v>2022</v>
      </c>
      <c r="B21929" t="s">
        <v>104</v>
      </c>
      <c r="C21929" t="s">
        <v>23</v>
      </c>
      <c r="D21929" t="s">
        <v>39</v>
      </c>
      <c r="E21929">
        <v>0</v>
      </c>
    </row>
    <row r="21930" spans="1:5" hidden="1">
      <c r="A21930">
        <v>2022</v>
      </c>
      <c r="B21930" t="s">
        <v>104</v>
      </c>
      <c r="C21930" t="s">
        <v>23</v>
      </c>
      <c r="D21930" t="s">
        <v>40</v>
      </c>
      <c r="E21930">
        <v>0</v>
      </c>
    </row>
    <row r="21931" spans="1:5" hidden="1">
      <c r="A21931">
        <v>2022</v>
      </c>
      <c r="B21931" t="s">
        <v>104</v>
      </c>
      <c r="C21931" t="s">
        <v>23</v>
      </c>
      <c r="D21931" t="s">
        <v>41</v>
      </c>
      <c r="E21931">
        <v>0</v>
      </c>
    </row>
    <row r="21932" spans="1:5" hidden="1">
      <c r="A21932">
        <v>2022</v>
      </c>
      <c r="B21932" t="s">
        <v>104</v>
      </c>
      <c r="C21932" t="s">
        <v>23</v>
      </c>
      <c r="D21932" t="s">
        <v>42</v>
      </c>
      <c r="E21932">
        <v>0</v>
      </c>
    </row>
    <row r="21933" spans="1:5" hidden="1">
      <c r="A21933">
        <v>2022</v>
      </c>
      <c r="B21933" t="s">
        <v>104</v>
      </c>
      <c r="C21933" t="s">
        <v>23</v>
      </c>
      <c r="D21933" t="s">
        <v>43</v>
      </c>
      <c r="E21933">
        <v>0</v>
      </c>
    </row>
    <row r="21934" spans="1:5" hidden="1">
      <c r="A21934">
        <v>2022</v>
      </c>
      <c r="B21934" t="s">
        <v>104</v>
      </c>
      <c r="C21934" t="s">
        <v>23</v>
      </c>
      <c r="D21934" t="s">
        <v>44</v>
      </c>
      <c r="E21934">
        <v>1216</v>
      </c>
    </row>
    <row r="21935" spans="1:5" hidden="1">
      <c r="A21935">
        <v>2022</v>
      </c>
      <c r="B21935" t="s">
        <v>104</v>
      </c>
      <c r="C21935" t="s">
        <v>23</v>
      </c>
      <c r="D21935" t="s">
        <v>45</v>
      </c>
      <c r="E21935">
        <v>0</v>
      </c>
    </row>
    <row r="21936" spans="1:5" hidden="1">
      <c r="A21936">
        <v>2022</v>
      </c>
      <c r="B21936" t="s">
        <v>104</v>
      </c>
      <c r="C21936" t="s">
        <v>23</v>
      </c>
      <c r="D21936" t="s">
        <v>46</v>
      </c>
      <c r="E21936">
        <v>0</v>
      </c>
    </row>
    <row r="21937" spans="1:5" hidden="1">
      <c r="A21937">
        <v>2022</v>
      </c>
      <c r="B21937" t="s">
        <v>104</v>
      </c>
      <c r="C21937" t="s">
        <v>23</v>
      </c>
      <c r="D21937" t="s">
        <v>47</v>
      </c>
      <c r="E21937" s="211">
        <v>0</v>
      </c>
    </row>
    <row r="21938" spans="1:5" hidden="1">
      <c r="A21938">
        <v>2022</v>
      </c>
      <c r="B21938" t="s">
        <v>104</v>
      </c>
      <c r="C21938" t="s">
        <v>23</v>
      </c>
      <c r="D21938" t="s">
        <v>48</v>
      </c>
      <c r="E21938">
        <v>435845</v>
      </c>
    </row>
    <row r="21939" spans="1:5" hidden="1">
      <c r="A21939">
        <v>2022</v>
      </c>
      <c r="B21939" t="s">
        <v>104</v>
      </c>
      <c r="C21939" t="s">
        <v>23</v>
      </c>
      <c r="D21939" t="s">
        <v>55</v>
      </c>
      <c r="E21939">
        <v>603</v>
      </c>
    </row>
    <row r="21940" spans="1:5" hidden="1">
      <c r="A21940">
        <v>2022</v>
      </c>
      <c r="B21940" t="s">
        <v>104</v>
      </c>
      <c r="C21940" t="s">
        <v>23</v>
      </c>
      <c r="D21940" t="s">
        <v>56</v>
      </c>
      <c r="E21940">
        <v>435242</v>
      </c>
    </row>
    <row r="21941" spans="1:5" hidden="1">
      <c r="A21941">
        <v>2022</v>
      </c>
      <c r="B21941" t="s">
        <v>104</v>
      </c>
      <c r="C21941" t="s">
        <v>23</v>
      </c>
      <c r="D21941" t="s">
        <v>57</v>
      </c>
      <c r="E21941">
        <v>379578</v>
      </c>
    </row>
    <row r="21942" spans="1:5" hidden="1">
      <c r="A21942">
        <v>2022</v>
      </c>
      <c r="B21942" t="s">
        <v>104</v>
      </c>
      <c r="C21942" t="s">
        <v>23</v>
      </c>
      <c r="D21942" t="s">
        <v>58</v>
      </c>
      <c r="E21942">
        <v>55664</v>
      </c>
    </row>
    <row r="21943" spans="1:5" hidden="1">
      <c r="A21943">
        <v>2022</v>
      </c>
      <c r="B21943" t="s">
        <v>104</v>
      </c>
      <c r="C21943" t="s">
        <v>23</v>
      </c>
      <c r="D21943" t="s">
        <v>59</v>
      </c>
      <c r="E21943">
        <v>143</v>
      </c>
    </row>
    <row r="21944" spans="1:5" hidden="1">
      <c r="A21944">
        <v>2022</v>
      </c>
      <c r="B21944" t="s">
        <v>104</v>
      </c>
      <c r="C21944" t="s">
        <v>23</v>
      </c>
      <c r="D21944" t="s">
        <v>60</v>
      </c>
      <c r="E21944">
        <v>0</v>
      </c>
    </row>
    <row r="21945" spans="1:5" hidden="1">
      <c r="A21945">
        <v>2022</v>
      </c>
      <c r="B21945" t="s">
        <v>104</v>
      </c>
      <c r="C21945" t="s">
        <v>23</v>
      </c>
      <c r="D21945" t="s">
        <v>64</v>
      </c>
      <c r="E21945">
        <v>143</v>
      </c>
    </row>
    <row r="21946" spans="1:5" hidden="1">
      <c r="A21946">
        <v>2022</v>
      </c>
      <c r="B21946" t="s">
        <v>104</v>
      </c>
      <c r="C21946" t="s">
        <v>23</v>
      </c>
      <c r="D21946" t="s">
        <v>66</v>
      </c>
      <c r="E21946">
        <v>0</v>
      </c>
    </row>
    <row r="21947" spans="1:5" hidden="1">
      <c r="A21947">
        <v>2022</v>
      </c>
      <c r="B21947" t="s">
        <v>104</v>
      </c>
      <c r="C21947" t="s">
        <v>23</v>
      </c>
      <c r="D21947" t="s">
        <v>67</v>
      </c>
      <c r="E21947">
        <v>0</v>
      </c>
    </row>
    <row r="21948" spans="1:5" hidden="1">
      <c r="A21948">
        <v>2022</v>
      </c>
      <c r="B21948" t="s">
        <v>104</v>
      </c>
      <c r="C21948" t="s">
        <v>23</v>
      </c>
      <c r="D21948" t="s">
        <v>68</v>
      </c>
      <c r="E21948">
        <v>0</v>
      </c>
    </row>
    <row r="21949" spans="1:5" hidden="1">
      <c r="A21949">
        <v>2022</v>
      </c>
      <c r="B21949" t="s">
        <v>104</v>
      </c>
      <c r="C21949" t="s">
        <v>23</v>
      </c>
      <c r="D21949" t="s">
        <v>70</v>
      </c>
      <c r="E21949">
        <v>0</v>
      </c>
    </row>
    <row r="21950" spans="1:5" hidden="1">
      <c r="A21950">
        <v>2022</v>
      </c>
      <c r="B21950" t="s">
        <v>104</v>
      </c>
      <c r="C21950" t="s">
        <v>23</v>
      </c>
      <c r="D21950" t="s">
        <v>71</v>
      </c>
      <c r="E21950">
        <v>2078</v>
      </c>
    </row>
    <row r="21951" spans="1:5" hidden="1">
      <c r="A21951">
        <v>2022</v>
      </c>
      <c r="B21951" t="s">
        <v>104</v>
      </c>
      <c r="C21951" t="s">
        <v>23</v>
      </c>
      <c r="D21951" t="s">
        <v>72</v>
      </c>
      <c r="E21951">
        <v>288702</v>
      </c>
    </row>
    <row r="21952" spans="1:5" hidden="1">
      <c r="A21952">
        <v>2022</v>
      </c>
      <c r="B21952" t="s">
        <v>104</v>
      </c>
      <c r="C21952" t="s">
        <v>23</v>
      </c>
      <c r="D21952" t="s">
        <v>73</v>
      </c>
      <c r="E21952">
        <v>435242</v>
      </c>
    </row>
    <row r="21953" spans="1:5" hidden="1">
      <c r="A21953">
        <v>2022</v>
      </c>
      <c r="B21953" t="s">
        <v>104</v>
      </c>
      <c r="C21953" t="s">
        <v>23</v>
      </c>
      <c r="D21953" t="s">
        <v>74</v>
      </c>
      <c r="E21953">
        <v>435242</v>
      </c>
    </row>
    <row r="21954" spans="1:5" hidden="1">
      <c r="A21954">
        <v>2022</v>
      </c>
      <c r="B21954" t="s">
        <v>104</v>
      </c>
      <c r="C21954" t="s">
        <v>23</v>
      </c>
      <c r="D21954" t="s">
        <v>76</v>
      </c>
      <c r="E21954">
        <v>26361</v>
      </c>
    </row>
    <row r="21955" spans="1:5" hidden="1">
      <c r="A21955">
        <v>2022</v>
      </c>
      <c r="B21955" t="s">
        <v>104</v>
      </c>
      <c r="C21955" t="s">
        <v>23</v>
      </c>
      <c r="D21955" t="s">
        <v>77</v>
      </c>
      <c r="E21955">
        <v>27190</v>
      </c>
    </row>
    <row r="21956" spans="1:5" hidden="1">
      <c r="A21956">
        <v>2022</v>
      </c>
      <c r="B21956" t="s">
        <v>104</v>
      </c>
      <c r="C21956" t="s">
        <v>23</v>
      </c>
      <c r="D21956" t="s">
        <v>78</v>
      </c>
      <c r="E21956">
        <v>25371</v>
      </c>
    </row>
    <row r="21957" spans="1:5" hidden="1">
      <c r="A21957">
        <v>2022</v>
      </c>
      <c r="B21957" t="s">
        <v>104</v>
      </c>
      <c r="C21957" t="s">
        <v>23</v>
      </c>
      <c r="D21957" t="s">
        <v>79</v>
      </c>
      <c r="E21957">
        <v>990</v>
      </c>
    </row>
    <row r="21958" spans="1:5" hidden="1">
      <c r="A21958">
        <v>2022</v>
      </c>
      <c r="B21958" t="s">
        <v>104</v>
      </c>
      <c r="C21958" t="s">
        <v>23</v>
      </c>
      <c r="D21958" t="s">
        <v>80</v>
      </c>
      <c r="E21958">
        <v>0</v>
      </c>
    </row>
    <row r="21959" spans="1:5" hidden="1">
      <c r="A21959">
        <v>2022</v>
      </c>
      <c r="B21959" t="s">
        <v>104</v>
      </c>
      <c r="C21959" t="s">
        <v>81</v>
      </c>
      <c r="D21959" t="s">
        <v>30</v>
      </c>
      <c r="E21959">
        <v>264</v>
      </c>
    </row>
    <row r="21960" spans="1:5" hidden="1">
      <c r="A21960">
        <v>2022</v>
      </c>
      <c r="B21960" t="s">
        <v>104</v>
      </c>
      <c r="C21960" t="s">
        <v>81</v>
      </c>
      <c r="D21960" t="s">
        <v>32</v>
      </c>
      <c r="E21960">
        <v>264</v>
      </c>
    </row>
    <row r="21961" spans="1:5" hidden="1">
      <c r="A21961">
        <v>2022</v>
      </c>
      <c r="B21961" t="s">
        <v>104</v>
      </c>
      <c r="C21961" t="s">
        <v>81</v>
      </c>
      <c r="D21961" t="s">
        <v>33</v>
      </c>
      <c r="E21961">
        <v>3991</v>
      </c>
    </row>
    <row r="21962" spans="1:5" hidden="1">
      <c r="A21962">
        <v>2022</v>
      </c>
      <c r="B21962" t="s">
        <v>104</v>
      </c>
      <c r="C21962" t="s">
        <v>81</v>
      </c>
      <c r="D21962" t="s">
        <v>34</v>
      </c>
      <c r="E21962">
        <v>3968</v>
      </c>
    </row>
    <row r="21963" spans="1:5" hidden="1">
      <c r="A21963">
        <v>2022</v>
      </c>
      <c r="B21963" t="s">
        <v>104</v>
      </c>
      <c r="C21963" t="s">
        <v>81</v>
      </c>
      <c r="D21963" t="s">
        <v>35</v>
      </c>
      <c r="E21963">
        <v>144</v>
      </c>
    </row>
    <row r="21964" spans="1:5" hidden="1">
      <c r="A21964">
        <v>2022</v>
      </c>
      <c r="B21964" t="s">
        <v>104</v>
      </c>
      <c r="C21964" t="s">
        <v>81</v>
      </c>
      <c r="D21964" t="s">
        <v>36</v>
      </c>
      <c r="E21964">
        <v>2</v>
      </c>
    </row>
    <row r="21965" spans="1:5" hidden="1">
      <c r="A21965">
        <v>2022</v>
      </c>
      <c r="B21965" t="s">
        <v>104</v>
      </c>
      <c r="C21965" t="s">
        <v>81</v>
      </c>
      <c r="D21965" t="s">
        <v>37</v>
      </c>
      <c r="E21965">
        <v>2</v>
      </c>
    </row>
    <row r="21966" spans="1:5" hidden="1">
      <c r="A21966">
        <v>2022</v>
      </c>
      <c r="B21966" t="s">
        <v>104</v>
      </c>
      <c r="C21966" t="s">
        <v>81</v>
      </c>
      <c r="D21966" t="s">
        <v>38</v>
      </c>
      <c r="E21966">
        <v>0</v>
      </c>
    </row>
    <row r="21967" spans="1:5" hidden="1">
      <c r="A21967">
        <v>2022</v>
      </c>
      <c r="B21967" t="s">
        <v>104</v>
      </c>
      <c r="C21967" t="s">
        <v>81</v>
      </c>
      <c r="D21967" t="s">
        <v>39</v>
      </c>
      <c r="E21967">
        <v>0</v>
      </c>
    </row>
    <row r="21968" spans="1:5" hidden="1">
      <c r="A21968">
        <v>2022</v>
      </c>
      <c r="B21968" t="s">
        <v>104</v>
      </c>
      <c r="C21968" t="s">
        <v>81</v>
      </c>
      <c r="D21968" t="s">
        <v>40</v>
      </c>
      <c r="E21968">
        <v>20</v>
      </c>
    </row>
    <row r="21969" spans="1:5" hidden="1">
      <c r="A21969">
        <v>2022</v>
      </c>
      <c r="B21969" t="s">
        <v>104</v>
      </c>
      <c r="C21969" t="s">
        <v>81</v>
      </c>
      <c r="D21969" t="s">
        <v>41</v>
      </c>
      <c r="E21969">
        <v>0</v>
      </c>
    </row>
    <row r="21970" spans="1:5" hidden="1">
      <c r="A21970">
        <v>2022</v>
      </c>
      <c r="B21970" t="s">
        <v>104</v>
      </c>
      <c r="C21970" t="s">
        <v>81</v>
      </c>
      <c r="D21970" t="s">
        <v>42</v>
      </c>
      <c r="E21970">
        <v>0</v>
      </c>
    </row>
    <row r="21971" spans="1:5" hidden="1">
      <c r="A21971">
        <v>2022</v>
      </c>
      <c r="B21971" t="s">
        <v>104</v>
      </c>
      <c r="C21971" t="s">
        <v>81</v>
      </c>
      <c r="D21971" t="s">
        <v>43</v>
      </c>
      <c r="E21971">
        <v>20</v>
      </c>
    </row>
    <row r="21972" spans="1:5" hidden="1">
      <c r="A21972">
        <v>2022</v>
      </c>
      <c r="B21972" t="s">
        <v>104</v>
      </c>
      <c r="C21972" t="s">
        <v>81</v>
      </c>
      <c r="D21972" t="s">
        <v>44</v>
      </c>
      <c r="E21972">
        <v>0</v>
      </c>
    </row>
    <row r="21973" spans="1:5" hidden="1">
      <c r="A21973">
        <v>2022</v>
      </c>
      <c r="B21973" t="s">
        <v>104</v>
      </c>
      <c r="C21973" t="s">
        <v>81</v>
      </c>
      <c r="D21973" t="s">
        <v>48</v>
      </c>
      <c r="E21973">
        <v>603</v>
      </c>
    </row>
    <row r="21974" spans="1:5" hidden="1">
      <c r="A21974">
        <v>2022</v>
      </c>
      <c r="B21974" t="s">
        <v>104</v>
      </c>
      <c r="C21974" t="s">
        <v>81</v>
      </c>
      <c r="D21974" t="s">
        <v>49</v>
      </c>
      <c r="E21974">
        <v>603</v>
      </c>
    </row>
    <row r="21975" spans="1:5" hidden="1">
      <c r="A21975">
        <v>2022</v>
      </c>
      <c r="B21975" t="s">
        <v>104</v>
      </c>
      <c r="C21975" t="s">
        <v>81</v>
      </c>
      <c r="D21975" t="s">
        <v>50</v>
      </c>
      <c r="E21975">
        <v>0</v>
      </c>
    </row>
    <row r="21976" spans="1:5" hidden="1">
      <c r="A21976">
        <v>2022</v>
      </c>
      <c r="B21976" t="s">
        <v>104</v>
      </c>
      <c r="C21976" t="s">
        <v>81</v>
      </c>
      <c r="D21976" t="s">
        <v>51</v>
      </c>
      <c r="E21976">
        <v>603</v>
      </c>
    </row>
    <row r="21977" spans="1:5" hidden="1">
      <c r="A21977">
        <v>2022</v>
      </c>
      <c r="B21977" t="s">
        <v>104</v>
      </c>
      <c r="C21977" t="s">
        <v>81</v>
      </c>
      <c r="D21977" t="s">
        <v>52</v>
      </c>
      <c r="E21977">
        <v>0</v>
      </c>
    </row>
    <row r="21978" spans="1:5" hidden="1">
      <c r="A21978">
        <v>2022</v>
      </c>
      <c r="B21978" t="s">
        <v>104</v>
      </c>
      <c r="C21978" t="s">
        <v>81</v>
      </c>
      <c r="D21978" t="s">
        <v>53</v>
      </c>
      <c r="E21978">
        <v>0</v>
      </c>
    </row>
    <row r="21979" spans="1:5" hidden="1">
      <c r="A21979">
        <v>2022</v>
      </c>
      <c r="B21979" t="s">
        <v>104</v>
      </c>
      <c r="C21979" t="s">
        <v>81</v>
      </c>
      <c r="D21979" t="s">
        <v>54</v>
      </c>
      <c r="E21979">
        <v>0</v>
      </c>
    </row>
    <row r="21980" spans="1:5" hidden="1">
      <c r="A21980">
        <v>2022</v>
      </c>
      <c r="B21980" t="s">
        <v>104</v>
      </c>
      <c r="C21980" t="s">
        <v>81</v>
      </c>
      <c r="D21980" t="s">
        <v>59</v>
      </c>
      <c r="E21980">
        <v>475176</v>
      </c>
    </row>
    <row r="21981" spans="1:5" hidden="1">
      <c r="A21981">
        <v>2022</v>
      </c>
      <c r="B21981" t="s">
        <v>104</v>
      </c>
      <c r="C21981" t="s">
        <v>81</v>
      </c>
      <c r="D21981" t="s">
        <v>61</v>
      </c>
      <c r="E21981">
        <v>0</v>
      </c>
    </row>
    <row r="21982" spans="1:5" hidden="1">
      <c r="A21982">
        <v>2022</v>
      </c>
      <c r="B21982" t="s">
        <v>104</v>
      </c>
      <c r="C21982" t="s">
        <v>81</v>
      </c>
      <c r="D21982" t="s">
        <v>64</v>
      </c>
      <c r="E21982" s="211">
        <v>475176</v>
      </c>
    </row>
    <row r="21983" spans="1:5" hidden="1">
      <c r="A21983">
        <v>2022</v>
      </c>
      <c r="B21983" t="s">
        <v>104</v>
      </c>
      <c r="C21983" t="s">
        <v>81</v>
      </c>
      <c r="D21983" t="s">
        <v>67</v>
      </c>
      <c r="E21983" s="211">
        <v>3488</v>
      </c>
    </row>
    <row r="21984" spans="1:5" hidden="1">
      <c r="A21984">
        <v>2022</v>
      </c>
      <c r="B21984" t="s">
        <v>104</v>
      </c>
      <c r="C21984" t="s">
        <v>81</v>
      </c>
      <c r="D21984" t="s">
        <v>69</v>
      </c>
      <c r="E21984" s="211">
        <v>0</v>
      </c>
    </row>
    <row r="21985" spans="1:5" hidden="1">
      <c r="A21985">
        <v>2022</v>
      </c>
      <c r="B21985" t="s">
        <v>104</v>
      </c>
      <c r="C21985" t="s">
        <v>81</v>
      </c>
      <c r="D21985" t="s">
        <v>70</v>
      </c>
      <c r="E21985" s="211">
        <v>3488</v>
      </c>
    </row>
    <row r="21986" spans="1:5" hidden="1">
      <c r="A21986">
        <v>2022</v>
      </c>
      <c r="B21986" t="s">
        <v>104</v>
      </c>
      <c r="C21986" t="s">
        <v>81</v>
      </c>
      <c r="D21986" t="s">
        <v>86</v>
      </c>
      <c r="E21986" s="211">
        <v>465734</v>
      </c>
    </row>
    <row r="21987" spans="1:5" hidden="1">
      <c r="A21987">
        <v>2022</v>
      </c>
      <c r="B21987" t="s">
        <v>104</v>
      </c>
      <c r="C21987" t="s">
        <v>81</v>
      </c>
      <c r="D21987" t="s">
        <v>87</v>
      </c>
      <c r="E21987" s="211">
        <v>80951</v>
      </c>
    </row>
    <row r="21988" spans="1:5" hidden="1">
      <c r="A21988">
        <v>2022</v>
      </c>
      <c r="B21988" t="s">
        <v>104</v>
      </c>
      <c r="C21988" t="s">
        <v>81</v>
      </c>
      <c r="D21988" t="s">
        <v>88</v>
      </c>
      <c r="E21988" s="211">
        <v>5205</v>
      </c>
    </row>
    <row r="21989" spans="1:5" hidden="1">
      <c r="A21989">
        <v>2022</v>
      </c>
      <c r="B21989" t="s">
        <v>104</v>
      </c>
      <c r="C21989" t="s">
        <v>81</v>
      </c>
      <c r="D21989" t="s">
        <v>89</v>
      </c>
      <c r="E21989" s="211">
        <v>379578</v>
      </c>
    </row>
    <row r="21990" spans="1:5" hidden="1">
      <c r="A21990">
        <v>2022</v>
      </c>
      <c r="B21990" t="s">
        <v>104</v>
      </c>
      <c r="C21990" t="s">
        <v>81</v>
      </c>
      <c r="D21990" t="s">
        <v>77</v>
      </c>
      <c r="E21990" s="211">
        <v>27190</v>
      </c>
    </row>
    <row r="21991" spans="1:5" hidden="1">
      <c r="A21991">
        <v>2022</v>
      </c>
      <c r="B21991" t="s">
        <v>105</v>
      </c>
      <c r="C21991" t="s">
        <v>10</v>
      </c>
      <c r="D21991" t="s">
        <v>91</v>
      </c>
      <c r="E21991" s="211">
        <v>4567356</v>
      </c>
    </row>
    <row r="21992" spans="1:5" hidden="1">
      <c r="A21992">
        <v>2022</v>
      </c>
      <c r="B21992" t="s">
        <v>105</v>
      </c>
      <c r="C21992" t="s">
        <v>10</v>
      </c>
      <c r="D21992" t="s">
        <v>92</v>
      </c>
      <c r="E21992" s="211">
        <v>4567356</v>
      </c>
    </row>
    <row r="21993" spans="1:5" hidden="1">
      <c r="A21993">
        <v>2022</v>
      </c>
      <c r="B21993" t="s">
        <v>105</v>
      </c>
      <c r="C21993" t="s">
        <v>23</v>
      </c>
      <c r="D21993" t="s">
        <v>27</v>
      </c>
      <c r="E21993" s="211">
        <v>5010919</v>
      </c>
    </row>
    <row r="21994" spans="1:5" hidden="1">
      <c r="A21994">
        <v>2022</v>
      </c>
      <c r="B21994" t="s">
        <v>105</v>
      </c>
      <c r="C21994" t="s">
        <v>23</v>
      </c>
      <c r="D21994" t="s">
        <v>28</v>
      </c>
      <c r="E21994" s="211">
        <v>5010919</v>
      </c>
    </row>
    <row r="21995" spans="1:5" hidden="1">
      <c r="A21995">
        <v>2022</v>
      </c>
      <c r="B21995" t="s">
        <v>105</v>
      </c>
      <c r="C21995" t="s">
        <v>81</v>
      </c>
      <c r="D21995" t="s">
        <v>85</v>
      </c>
      <c r="E21995" s="211">
        <v>4567356</v>
      </c>
    </row>
    <row r="21996" spans="1:5" hidden="1">
      <c r="A21996">
        <v>2022</v>
      </c>
      <c r="B21996" t="s">
        <v>105</v>
      </c>
      <c r="C21996" t="s">
        <v>81</v>
      </c>
      <c r="D21996" t="s">
        <v>30</v>
      </c>
      <c r="E21996" s="211">
        <v>443562</v>
      </c>
    </row>
    <row r="21997" spans="1:5" hidden="1">
      <c r="A21997">
        <v>2022</v>
      </c>
      <c r="B21997" t="s">
        <v>105</v>
      </c>
      <c r="C21997" t="s">
        <v>81</v>
      </c>
      <c r="D21997" t="s">
        <v>31</v>
      </c>
      <c r="E21997" s="211">
        <v>443562</v>
      </c>
    </row>
    <row r="21998" spans="1:5" hidden="1">
      <c r="A21998">
        <v>2022</v>
      </c>
      <c r="B21998" t="s">
        <v>106</v>
      </c>
      <c r="C21998" t="s">
        <v>7</v>
      </c>
      <c r="D21998" t="s">
        <v>263</v>
      </c>
      <c r="E21998" s="211">
        <v>1123097</v>
      </c>
    </row>
    <row r="21999" spans="1:5" hidden="1">
      <c r="A21999">
        <v>2022</v>
      </c>
      <c r="B21999" t="s">
        <v>106</v>
      </c>
      <c r="C21999" t="s">
        <v>10</v>
      </c>
      <c r="D21999" t="s">
        <v>11</v>
      </c>
      <c r="E21999" s="211">
        <v>1709059</v>
      </c>
    </row>
    <row r="22000" spans="1:5" hidden="1">
      <c r="A22000">
        <v>2022</v>
      </c>
      <c r="B22000" t="s">
        <v>106</v>
      </c>
      <c r="C22000" t="s">
        <v>10</v>
      </c>
      <c r="D22000" t="s">
        <v>107</v>
      </c>
      <c r="E22000" s="211">
        <v>1764671</v>
      </c>
    </row>
    <row r="22001" spans="1:5" hidden="1">
      <c r="A22001">
        <v>2022</v>
      </c>
      <c r="B22001" t="s">
        <v>106</v>
      </c>
      <c r="C22001" t="s">
        <v>10</v>
      </c>
      <c r="D22001" t="s">
        <v>108</v>
      </c>
      <c r="E22001" s="211">
        <v>1974494</v>
      </c>
    </row>
    <row r="22002" spans="1:5" hidden="1">
      <c r="A22002">
        <v>2022</v>
      </c>
      <c r="B22002" t="s">
        <v>106</v>
      </c>
      <c r="C22002" t="s">
        <v>10</v>
      </c>
      <c r="D22002" t="s">
        <v>22</v>
      </c>
      <c r="E22002" s="211">
        <v>1706097</v>
      </c>
    </row>
    <row r="22003" spans="1:5" hidden="1">
      <c r="A22003">
        <v>2022</v>
      </c>
      <c r="B22003" t="s">
        <v>106</v>
      </c>
      <c r="C22003" t="s">
        <v>23</v>
      </c>
      <c r="D22003" t="s">
        <v>24</v>
      </c>
      <c r="E22003" s="211">
        <v>515651</v>
      </c>
    </row>
    <row r="22004" spans="1:5" hidden="1">
      <c r="A22004">
        <v>2022</v>
      </c>
      <c r="B22004" t="s">
        <v>106</v>
      </c>
      <c r="C22004" t="s">
        <v>23</v>
      </c>
      <c r="D22004" t="s">
        <v>25</v>
      </c>
      <c r="E22004" s="211">
        <v>515651</v>
      </c>
    </row>
    <row r="22005" spans="1:5" hidden="1">
      <c r="A22005">
        <v>2022</v>
      </c>
      <c r="B22005" t="s">
        <v>106</v>
      </c>
      <c r="C22005" t="s">
        <v>23</v>
      </c>
      <c r="D22005" t="s">
        <v>26</v>
      </c>
      <c r="E22005" s="211">
        <v>0</v>
      </c>
    </row>
    <row r="22006" spans="1:5" hidden="1">
      <c r="A22006">
        <v>2022</v>
      </c>
      <c r="B22006" t="s">
        <v>106</v>
      </c>
      <c r="C22006" t="s">
        <v>23</v>
      </c>
      <c r="D22006" t="s">
        <v>30</v>
      </c>
      <c r="E22006" s="211">
        <v>466037</v>
      </c>
    </row>
    <row r="22007" spans="1:5" hidden="1">
      <c r="A22007">
        <v>2022</v>
      </c>
      <c r="B22007" t="s">
        <v>106</v>
      </c>
      <c r="C22007" t="s">
        <v>23</v>
      </c>
      <c r="D22007" t="s">
        <v>31</v>
      </c>
      <c r="E22007" s="211">
        <v>0</v>
      </c>
    </row>
    <row r="22008" spans="1:5" hidden="1">
      <c r="A22008">
        <v>2022</v>
      </c>
      <c r="B22008" t="s">
        <v>106</v>
      </c>
      <c r="C22008" t="s">
        <v>23</v>
      </c>
      <c r="D22008" t="s">
        <v>32</v>
      </c>
      <c r="E22008" s="211">
        <v>466037</v>
      </c>
    </row>
    <row r="22009" spans="1:5" hidden="1">
      <c r="A22009">
        <v>2022</v>
      </c>
      <c r="B22009" t="s">
        <v>106</v>
      </c>
      <c r="C22009" t="s">
        <v>23</v>
      </c>
      <c r="D22009" t="s">
        <v>33</v>
      </c>
      <c r="E22009" s="211">
        <v>951019</v>
      </c>
    </row>
    <row r="22010" spans="1:5" hidden="1">
      <c r="A22010">
        <v>2022</v>
      </c>
      <c r="B22010" t="s">
        <v>106</v>
      </c>
      <c r="C22010" t="s">
        <v>23</v>
      </c>
      <c r="D22010" t="s">
        <v>34</v>
      </c>
      <c r="E22010" s="211">
        <v>334803</v>
      </c>
    </row>
    <row r="22011" spans="1:5" hidden="1">
      <c r="A22011">
        <v>2022</v>
      </c>
      <c r="B22011" t="s">
        <v>106</v>
      </c>
      <c r="C22011" t="s">
        <v>23</v>
      </c>
      <c r="D22011" t="s">
        <v>35</v>
      </c>
      <c r="E22011" s="211">
        <v>361058</v>
      </c>
    </row>
    <row r="22012" spans="1:5" hidden="1">
      <c r="A22012">
        <v>2022</v>
      </c>
      <c r="B22012" t="s">
        <v>106</v>
      </c>
      <c r="C22012" t="s">
        <v>23</v>
      </c>
      <c r="D22012" t="s">
        <v>36</v>
      </c>
      <c r="E22012" s="211">
        <v>434895</v>
      </c>
    </row>
    <row r="22013" spans="1:5" hidden="1">
      <c r="A22013">
        <v>2022</v>
      </c>
      <c r="B22013" t="s">
        <v>106</v>
      </c>
      <c r="C22013" t="s">
        <v>23</v>
      </c>
      <c r="D22013" t="s">
        <v>37</v>
      </c>
      <c r="E22013" s="211">
        <v>434895</v>
      </c>
    </row>
    <row r="22014" spans="1:5" hidden="1">
      <c r="A22014">
        <v>2022</v>
      </c>
      <c r="B22014" t="s">
        <v>106</v>
      </c>
      <c r="C22014" t="s">
        <v>23</v>
      </c>
      <c r="D22014" t="s">
        <v>38</v>
      </c>
      <c r="E22014" s="211">
        <v>0</v>
      </c>
    </row>
    <row r="22015" spans="1:5" hidden="1">
      <c r="A22015">
        <v>2022</v>
      </c>
      <c r="B22015" t="s">
        <v>106</v>
      </c>
      <c r="C22015" t="s">
        <v>23</v>
      </c>
      <c r="D22015" t="s">
        <v>39</v>
      </c>
      <c r="E22015" s="211">
        <v>149916</v>
      </c>
    </row>
    <row r="22016" spans="1:5" hidden="1">
      <c r="A22016">
        <v>2022</v>
      </c>
      <c r="B22016" t="s">
        <v>106</v>
      </c>
      <c r="C22016" t="s">
        <v>23</v>
      </c>
      <c r="D22016" t="s">
        <v>40</v>
      </c>
      <c r="E22016" s="211">
        <v>31406</v>
      </c>
    </row>
    <row r="22017" spans="1:5" hidden="1">
      <c r="A22017">
        <v>2022</v>
      </c>
      <c r="B22017" t="s">
        <v>106</v>
      </c>
      <c r="C22017" t="s">
        <v>23</v>
      </c>
      <c r="D22017" t="s">
        <v>41</v>
      </c>
      <c r="E22017" s="211">
        <v>0</v>
      </c>
    </row>
    <row r="22018" spans="1:5" hidden="1">
      <c r="A22018">
        <v>2022</v>
      </c>
      <c r="B22018" t="s">
        <v>106</v>
      </c>
      <c r="C22018" t="s">
        <v>23</v>
      </c>
      <c r="D22018" t="s">
        <v>42</v>
      </c>
      <c r="E22018" s="211">
        <v>0</v>
      </c>
    </row>
    <row r="22019" spans="1:5" hidden="1">
      <c r="A22019">
        <v>2022</v>
      </c>
      <c r="B22019" t="s">
        <v>106</v>
      </c>
      <c r="C22019" t="s">
        <v>23</v>
      </c>
      <c r="D22019" t="s">
        <v>43</v>
      </c>
      <c r="E22019" s="211">
        <v>31406</v>
      </c>
    </row>
    <row r="22020" spans="1:5" hidden="1">
      <c r="A22020">
        <v>2022</v>
      </c>
      <c r="B22020" t="s">
        <v>106</v>
      </c>
      <c r="C22020" t="s">
        <v>23</v>
      </c>
      <c r="D22020" t="s">
        <v>44</v>
      </c>
      <c r="E22020" s="211">
        <v>0</v>
      </c>
    </row>
    <row r="22021" spans="1:5" hidden="1">
      <c r="A22021">
        <v>2022</v>
      </c>
      <c r="B22021" t="s">
        <v>106</v>
      </c>
      <c r="C22021" t="s">
        <v>23</v>
      </c>
      <c r="D22021" t="s">
        <v>45</v>
      </c>
      <c r="E22021" s="211">
        <v>27232</v>
      </c>
    </row>
    <row r="22022" spans="1:5" hidden="1">
      <c r="A22022">
        <v>2022</v>
      </c>
      <c r="B22022" t="s">
        <v>106</v>
      </c>
      <c r="C22022" t="s">
        <v>23</v>
      </c>
      <c r="D22022" t="s">
        <v>46</v>
      </c>
      <c r="E22022" s="211">
        <v>27232</v>
      </c>
    </row>
    <row r="22023" spans="1:5" hidden="1">
      <c r="A22023">
        <v>2022</v>
      </c>
      <c r="B22023" t="s">
        <v>106</v>
      </c>
      <c r="C22023" t="s">
        <v>23</v>
      </c>
      <c r="D22023" t="s">
        <v>47</v>
      </c>
      <c r="E22023" s="211">
        <v>0</v>
      </c>
    </row>
    <row r="22024" spans="1:5" hidden="1">
      <c r="A22024">
        <v>2022</v>
      </c>
      <c r="B22024" t="s">
        <v>106</v>
      </c>
      <c r="C22024" t="s">
        <v>23</v>
      </c>
      <c r="D22024" t="s">
        <v>48</v>
      </c>
      <c r="E22024" s="211">
        <v>133155</v>
      </c>
    </row>
    <row r="22025" spans="1:5" hidden="1">
      <c r="A22025">
        <v>2022</v>
      </c>
      <c r="B22025" t="s">
        <v>106</v>
      </c>
      <c r="C22025" t="s">
        <v>23</v>
      </c>
      <c r="D22025" t="s">
        <v>49</v>
      </c>
      <c r="E22025" s="211">
        <v>24174</v>
      </c>
    </row>
    <row r="22026" spans="1:5" hidden="1">
      <c r="A22026">
        <v>2022</v>
      </c>
      <c r="B22026" t="s">
        <v>106</v>
      </c>
      <c r="C22026" t="s">
        <v>23</v>
      </c>
      <c r="D22026" t="s">
        <v>50</v>
      </c>
      <c r="E22026" s="211">
        <v>24174</v>
      </c>
    </row>
    <row r="22027" spans="1:5" hidden="1">
      <c r="A22027">
        <v>2022</v>
      </c>
      <c r="B22027" t="s">
        <v>106</v>
      </c>
      <c r="C22027" t="s">
        <v>23</v>
      </c>
      <c r="D22027" t="s">
        <v>51</v>
      </c>
      <c r="E22027" s="211">
        <v>0</v>
      </c>
    </row>
    <row r="22028" spans="1:5" hidden="1">
      <c r="A22028">
        <v>2022</v>
      </c>
      <c r="B22028" t="s">
        <v>106</v>
      </c>
      <c r="C22028" t="s">
        <v>23</v>
      </c>
      <c r="D22028" t="s">
        <v>52</v>
      </c>
      <c r="E22028" s="211">
        <v>0</v>
      </c>
    </row>
    <row r="22029" spans="1:5" hidden="1">
      <c r="A22029">
        <v>2022</v>
      </c>
      <c r="B22029" t="s">
        <v>106</v>
      </c>
      <c r="C22029" t="s">
        <v>23</v>
      </c>
      <c r="D22029" t="s">
        <v>53</v>
      </c>
      <c r="E22029" s="211">
        <v>0</v>
      </c>
    </row>
    <row r="22030" spans="1:5" hidden="1">
      <c r="A22030">
        <v>2022</v>
      </c>
      <c r="B22030" t="s">
        <v>106</v>
      </c>
      <c r="C22030" t="s">
        <v>23</v>
      </c>
      <c r="D22030" t="s">
        <v>54</v>
      </c>
      <c r="E22030" s="211">
        <v>0</v>
      </c>
    </row>
    <row r="22031" spans="1:5" hidden="1">
      <c r="A22031">
        <v>2022</v>
      </c>
      <c r="B22031" t="s">
        <v>106</v>
      </c>
      <c r="C22031" t="s">
        <v>23</v>
      </c>
      <c r="D22031" t="s">
        <v>55</v>
      </c>
      <c r="E22031" s="211">
        <v>108981</v>
      </c>
    </row>
    <row r="22032" spans="1:5" hidden="1">
      <c r="A22032">
        <v>2022</v>
      </c>
      <c r="B22032" t="s">
        <v>106</v>
      </c>
      <c r="C22032" t="s">
        <v>23</v>
      </c>
      <c r="D22032" t="s">
        <v>59</v>
      </c>
      <c r="E22032" s="211">
        <v>1302340</v>
      </c>
    </row>
    <row r="22033" spans="1:5" hidden="1">
      <c r="A22033">
        <v>2022</v>
      </c>
      <c r="B22033" t="s">
        <v>106</v>
      </c>
      <c r="C22033" t="s">
        <v>23</v>
      </c>
      <c r="D22033" t="s">
        <v>60</v>
      </c>
      <c r="E22033" s="211">
        <v>19665</v>
      </c>
    </row>
    <row r="22034" spans="1:5" hidden="1">
      <c r="A22034">
        <v>2022</v>
      </c>
      <c r="B22034" t="s">
        <v>106</v>
      </c>
      <c r="C22034" t="s">
        <v>23</v>
      </c>
      <c r="D22034" t="s">
        <v>61</v>
      </c>
      <c r="E22034" s="211">
        <v>20538</v>
      </c>
    </row>
    <row r="22035" spans="1:5" hidden="1">
      <c r="A22035">
        <v>2022</v>
      </c>
      <c r="B22035" t="s">
        <v>106</v>
      </c>
      <c r="C22035" t="s">
        <v>23</v>
      </c>
      <c r="D22035" t="s">
        <v>62</v>
      </c>
      <c r="E22035" s="211">
        <v>233018</v>
      </c>
    </row>
    <row r="22036" spans="1:5" hidden="1">
      <c r="A22036">
        <v>2022</v>
      </c>
      <c r="B22036" t="s">
        <v>106</v>
      </c>
      <c r="C22036" t="s">
        <v>23</v>
      </c>
      <c r="D22036" t="s">
        <v>64</v>
      </c>
      <c r="E22036" s="211">
        <v>1029119</v>
      </c>
    </row>
    <row r="22037" spans="1:5" hidden="1">
      <c r="A22037">
        <v>2022</v>
      </c>
      <c r="B22037" t="s">
        <v>106</v>
      </c>
      <c r="C22037" t="s">
        <v>23</v>
      </c>
      <c r="D22037" t="s">
        <v>66</v>
      </c>
      <c r="E22037" s="211">
        <v>0</v>
      </c>
    </row>
    <row r="22038" spans="1:5" hidden="1">
      <c r="A22038">
        <v>2022</v>
      </c>
      <c r="B22038" t="s">
        <v>106</v>
      </c>
      <c r="C22038" t="s">
        <v>23</v>
      </c>
      <c r="D22038" t="s">
        <v>67</v>
      </c>
      <c r="E22038" s="211">
        <v>474215</v>
      </c>
    </row>
    <row r="22039" spans="1:5" hidden="1">
      <c r="A22039">
        <v>2022</v>
      </c>
      <c r="B22039" t="s">
        <v>106</v>
      </c>
      <c r="C22039" t="s">
        <v>23</v>
      </c>
      <c r="D22039" t="s">
        <v>68</v>
      </c>
      <c r="E22039" s="211">
        <v>0</v>
      </c>
    </row>
    <row r="22040" spans="1:5" hidden="1">
      <c r="A22040">
        <v>2022</v>
      </c>
      <c r="B22040" t="s">
        <v>106</v>
      </c>
      <c r="C22040" t="s">
        <v>23</v>
      </c>
      <c r="D22040" t="s">
        <v>69</v>
      </c>
      <c r="E22040" s="211">
        <v>464372</v>
      </c>
    </row>
    <row r="22041" spans="1:5" hidden="1">
      <c r="A22041">
        <v>2022</v>
      </c>
      <c r="B22041" t="s">
        <v>106</v>
      </c>
      <c r="C22041" t="s">
        <v>23</v>
      </c>
      <c r="D22041" t="s">
        <v>70</v>
      </c>
      <c r="E22041" s="211">
        <v>9843</v>
      </c>
    </row>
    <row r="22042" spans="1:5" hidden="1">
      <c r="A22042">
        <v>2022</v>
      </c>
      <c r="B22042" t="s">
        <v>106</v>
      </c>
      <c r="C22042" t="s">
        <v>23</v>
      </c>
      <c r="D22042" t="s">
        <v>71</v>
      </c>
      <c r="E22042" s="211">
        <v>2962</v>
      </c>
    </row>
    <row r="22043" spans="1:5" hidden="1">
      <c r="A22043">
        <v>2022</v>
      </c>
      <c r="B22043" t="s">
        <v>106</v>
      </c>
      <c r="C22043" t="s">
        <v>23</v>
      </c>
      <c r="D22043" t="s">
        <v>109</v>
      </c>
      <c r="E22043" s="211">
        <v>27969309</v>
      </c>
    </row>
    <row r="22044" spans="1:5" hidden="1">
      <c r="A22044">
        <v>2022</v>
      </c>
      <c r="B22044" t="s">
        <v>106</v>
      </c>
      <c r="C22044" t="s">
        <v>23</v>
      </c>
      <c r="D22044" t="s">
        <v>110</v>
      </c>
      <c r="E22044" s="211">
        <v>20712063</v>
      </c>
    </row>
    <row r="22045" spans="1:5" hidden="1">
      <c r="A22045">
        <v>2022</v>
      </c>
      <c r="B22045" t="s">
        <v>106</v>
      </c>
      <c r="C22045" t="s">
        <v>23</v>
      </c>
      <c r="D22045" t="s">
        <v>111</v>
      </c>
      <c r="E22045" s="211">
        <v>7257246</v>
      </c>
    </row>
    <row r="22046" spans="1:5" hidden="1">
      <c r="A22046">
        <v>2022</v>
      </c>
      <c r="B22046" t="s">
        <v>106</v>
      </c>
      <c r="C22046" t="s">
        <v>23</v>
      </c>
      <c r="D22046" t="s">
        <v>112</v>
      </c>
      <c r="E22046" s="211">
        <v>40834</v>
      </c>
    </row>
    <row r="22047" spans="1:5" hidden="1">
      <c r="A22047">
        <v>2022</v>
      </c>
      <c r="B22047" t="s">
        <v>106</v>
      </c>
      <c r="C22047" t="s">
        <v>81</v>
      </c>
      <c r="D22047" t="s">
        <v>24</v>
      </c>
      <c r="E22047" s="211">
        <v>130591</v>
      </c>
    </row>
    <row r="22048" spans="1:5" hidden="1">
      <c r="A22048">
        <v>2022</v>
      </c>
      <c r="B22048" t="s">
        <v>106</v>
      </c>
      <c r="C22048" t="s">
        <v>81</v>
      </c>
      <c r="D22048" t="s">
        <v>25</v>
      </c>
      <c r="E22048" s="211">
        <v>106417</v>
      </c>
    </row>
    <row r="22049" spans="1:5" hidden="1">
      <c r="A22049">
        <v>2022</v>
      </c>
      <c r="B22049" t="s">
        <v>106</v>
      </c>
      <c r="C22049" t="s">
        <v>81</v>
      </c>
      <c r="D22049" t="s">
        <v>26</v>
      </c>
      <c r="E22049" s="211">
        <v>24174</v>
      </c>
    </row>
    <row r="22050" spans="1:5" hidden="1">
      <c r="A22050">
        <v>2022</v>
      </c>
      <c r="B22050" t="s">
        <v>106</v>
      </c>
      <c r="C22050" t="s">
        <v>81</v>
      </c>
      <c r="D22050" t="s">
        <v>27</v>
      </c>
      <c r="E22050" s="211">
        <v>85960</v>
      </c>
    </row>
    <row r="22051" spans="1:5" hidden="1">
      <c r="A22051">
        <v>2022</v>
      </c>
      <c r="B22051" t="s">
        <v>106</v>
      </c>
      <c r="C22051" t="s">
        <v>81</v>
      </c>
      <c r="D22051" t="s">
        <v>28</v>
      </c>
      <c r="E22051" s="211">
        <v>87252</v>
      </c>
    </row>
    <row r="22052" spans="1:5" hidden="1">
      <c r="A22052">
        <v>2022</v>
      </c>
      <c r="B22052" t="s">
        <v>106</v>
      </c>
      <c r="C22052" t="s">
        <v>81</v>
      </c>
      <c r="D22052" t="s">
        <v>82</v>
      </c>
      <c r="E22052" s="211">
        <v>0</v>
      </c>
    </row>
    <row r="22053" spans="1:5" hidden="1">
      <c r="A22053">
        <v>2022</v>
      </c>
      <c r="B22053" t="s">
        <v>106</v>
      </c>
      <c r="C22053" t="s">
        <v>81</v>
      </c>
      <c r="D22053" t="s">
        <v>83</v>
      </c>
      <c r="E22053" s="211">
        <v>87252</v>
      </c>
    </row>
    <row r="22054" spans="1:5" hidden="1">
      <c r="A22054">
        <v>2022</v>
      </c>
      <c r="B22054" t="s">
        <v>106</v>
      </c>
      <c r="C22054" t="s">
        <v>81</v>
      </c>
      <c r="D22054" t="s">
        <v>84</v>
      </c>
      <c r="E22054" s="211">
        <v>0</v>
      </c>
    </row>
    <row r="22055" spans="1:5" hidden="1">
      <c r="A22055">
        <v>2022</v>
      </c>
      <c r="B22055" t="s">
        <v>106</v>
      </c>
      <c r="C22055" t="s">
        <v>81</v>
      </c>
      <c r="D22055" t="s">
        <v>29</v>
      </c>
      <c r="E22055" s="211">
        <v>-1292</v>
      </c>
    </row>
    <row r="22056" spans="1:5" hidden="1">
      <c r="A22056">
        <v>2022</v>
      </c>
      <c r="B22056" t="s">
        <v>106</v>
      </c>
      <c r="C22056" t="s">
        <v>81</v>
      </c>
      <c r="D22056" t="s">
        <v>33</v>
      </c>
      <c r="E22056" s="211">
        <v>2349526</v>
      </c>
    </row>
    <row r="22057" spans="1:5" hidden="1">
      <c r="A22057">
        <v>2022</v>
      </c>
      <c r="B22057" t="s">
        <v>106</v>
      </c>
      <c r="C22057" t="s">
        <v>81</v>
      </c>
      <c r="D22057" t="s">
        <v>34</v>
      </c>
      <c r="E22057" s="211">
        <v>353911</v>
      </c>
    </row>
    <row r="22058" spans="1:5" hidden="1">
      <c r="A22058">
        <v>2022</v>
      </c>
      <c r="B22058" t="s">
        <v>106</v>
      </c>
      <c r="C22058" t="s">
        <v>81</v>
      </c>
      <c r="D22058" t="s">
        <v>35</v>
      </c>
      <c r="E22058" s="211">
        <v>391018</v>
      </c>
    </row>
    <row r="22059" spans="1:5" hidden="1">
      <c r="A22059">
        <v>2022</v>
      </c>
      <c r="B22059" t="s">
        <v>106</v>
      </c>
      <c r="C22059" t="s">
        <v>81</v>
      </c>
      <c r="D22059" t="s">
        <v>36</v>
      </c>
      <c r="E22059" s="211">
        <v>870296</v>
      </c>
    </row>
    <row r="22060" spans="1:5" hidden="1">
      <c r="A22060">
        <v>2022</v>
      </c>
      <c r="B22060" t="s">
        <v>106</v>
      </c>
      <c r="C22060" t="s">
        <v>81</v>
      </c>
      <c r="D22060" t="s">
        <v>37</v>
      </c>
      <c r="E22060" s="211">
        <v>870296</v>
      </c>
    </row>
    <row r="22061" spans="1:5" hidden="1">
      <c r="A22061">
        <v>2022</v>
      </c>
      <c r="B22061" t="s">
        <v>106</v>
      </c>
      <c r="C22061" t="s">
        <v>81</v>
      </c>
      <c r="D22061" t="s">
        <v>38</v>
      </c>
      <c r="E22061" s="211">
        <v>0</v>
      </c>
    </row>
    <row r="22062" spans="1:5" hidden="1">
      <c r="A22062">
        <v>2022</v>
      </c>
      <c r="B22062" t="s">
        <v>106</v>
      </c>
      <c r="C22062" t="s">
        <v>81</v>
      </c>
      <c r="D22062" t="s">
        <v>39</v>
      </c>
      <c r="E22062" s="211">
        <v>1125233</v>
      </c>
    </row>
    <row r="22063" spans="1:5" hidden="1">
      <c r="A22063">
        <v>2022</v>
      </c>
      <c r="B22063" t="s">
        <v>106</v>
      </c>
      <c r="C22063" t="s">
        <v>81</v>
      </c>
      <c r="D22063" t="s">
        <v>40</v>
      </c>
      <c r="E22063" s="211">
        <v>86</v>
      </c>
    </row>
    <row r="22064" spans="1:5" hidden="1">
      <c r="A22064">
        <v>2022</v>
      </c>
      <c r="B22064" t="s">
        <v>106</v>
      </c>
      <c r="C22064" t="s">
        <v>81</v>
      </c>
      <c r="D22064" t="s">
        <v>41</v>
      </c>
      <c r="E22064" s="211">
        <v>0</v>
      </c>
    </row>
    <row r="22065" spans="1:5" hidden="1">
      <c r="A22065">
        <v>2022</v>
      </c>
      <c r="B22065" t="s">
        <v>106</v>
      </c>
      <c r="C22065" t="s">
        <v>81</v>
      </c>
      <c r="D22065" t="s">
        <v>42</v>
      </c>
      <c r="E22065" s="211">
        <v>0</v>
      </c>
    </row>
    <row r="22066" spans="1:5" hidden="1">
      <c r="A22066">
        <v>2022</v>
      </c>
      <c r="B22066" t="s">
        <v>106</v>
      </c>
      <c r="C22066" t="s">
        <v>81</v>
      </c>
      <c r="D22066" t="s">
        <v>43</v>
      </c>
      <c r="E22066" s="211">
        <v>86</v>
      </c>
    </row>
    <row r="22067" spans="1:5" hidden="1">
      <c r="A22067">
        <v>2022</v>
      </c>
      <c r="B22067" t="s">
        <v>106</v>
      </c>
      <c r="C22067" t="s">
        <v>81</v>
      </c>
      <c r="D22067" t="s">
        <v>44</v>
      </c>
      <c r="E22067" s="211">
        <v>0</v>
      </c>
    </row>
    <row r="22068" spans="1:5" hidden="1">
      <c r="A22068">
        <v>2022</v>
      </c>
      <c r="B22068" t="s">
        <v>106</v>
      </c>
      <c r="C22068" t="s">
        <v>81</v>
      </c>
      <c r="D22068" t="s">
        <v>45</v>
      </c>
      <c r="E22068" s="211">
        <v>18</v>
      </c>
    </row>
    <row r="22069" spans="1:5" hidden="1">
      <c r="A22069">
        <v>2022</v>
      </c>
      <c r="B22069" t="s">
        <v>106</v>
      </c>
      <c r="C22069" t="s">
        <v>81</v>
      </c>
      <c r="D22069" t="s">
        <v>46</v>
      </c>
      <c r="E22069" s="211">
        <v>0</v>
      </c>
    </row>
    <row r="22070" spans="1:5" hidden="1">
      <c r="A22070">
        <v>2022</v>
      </c>
      <c r="B22070" t="s">
        <v>106</v>
      </c>
      <c r="C22070" t="s">
        <v>81</v>
      </c>
      <c r="D22070" t="s">
        <v>47</v>
      </c>
      <c r="E22070" s="211">
        <v>18</v>
      </c>
    </row>
    <row r="22071" spans="1:5" hidden="1">
      <c r="A22071">
        <v>2022</v>
      </c>
      <c r="B22071" t="s">
        <v>106</v>
      </c>
      <c r="C22071" t="s">
        <v>81</v>
      </c>
      <c r="D22071" t="s">
        <v>48</v>
      </c>
      <c r="E22071" s="211">
        <v>50264</v>
      </c>
    </row>
    <row r="22072" spans="1:5" hidden="1">
      <c r="A22072">
        <v>2022</v>
      </c>
      <c r="B22072" t="s">
        <v>106</v>
      </c>
      <c r="C22072" t="s">
        <v>81</v>
      </c>
      <c r="D22072" t="s">
        <v>49</v>
      </c>
      <c r="E22072" s="211">
        <v>0</v>
      </c>
    </row>
    <row r="22073" spans="1:5" hidden="1">
      <c r="A22073">
        <v>2022</v>
      </c>
      <c r="B22073" t="s">
        <v>106</v>
      </c>
      <c r="C22073" t="s">
        <v>81</v>
      </c>
      <c r="D22073" t="s">
        <v>50</v>
      </c>
      <c r="E22073" s="211">
        <v>0</v>
      </c>
    </row>
    <row r="22074" spans="1:5" hidden="1">
      <c r="A22074">
        <v>2022</v>
      </c>
      <c r="B22074" t="s">
        <v>106</v>
      </c>
      <c r="C22074" t="s">
        <v>81</v>
      </c>
      <c r="D22074" t="s">
        <v>51</v>
      </c>
      <c r="E22074" s="211">
        <v>0</v>
      </c>
    </row>
    <row r="22075" spans="1:5" hidden="1">
      <c r="A22075">
        <v>2022</v>
      </c>
      <c r="B22075" t="s">
        <v>106</v>
      </c>
      <c r="C22075" t="s">
        <v>81</v>
      </c>
      <c r="D22075" t="s">
        <v>52</v>
      </c>
      <c r="E22075" s="211">
        <v>0</v>
      </c>
    </row>
    <row r="22076" spans="1:5" hidden="1">
      <c r="A22076">
        <v>2022</v>
      </c>
      <c r="B22076" t="s">
        <v>106</v>
      </c>
      <c r="C22076" t="s">
        <v>81</v>
      </c>
      <c r="D22076" t="s">
        <v>53</v>
      </c>
      <c r="E22076" s="211">
        <v>0</v>
      </c>
    </row>
    <row r="22077" spans="1:5" hidden="1">
      <c r="A22077">
        <v>2022</v>
      </c>
      <c r="B22077" t="s">
        <v>106</v>
      </c>
      <c r="C22077" t="s">
        <v>81</v>
      </c>
      <c r="D22077" t="s">
        <v>54</v>
      </c>
      <c r="E22077" s="211">
        <v>0</v>
      </c>
    </row>
    <row r="22078" spans="1:5" hidden="1">
      <c r="A22078">
        <v>2022</v>
      </c>
      <c r="B22078" t="s">
        <v>106</v>
      </c>
      <c r="C22078" t="s">
        <v>81</v>
      </c>
      <c r="D22078" t="s">
        <v>55</v>
      </c>
      <c r="E22078" s="211">
        <v>50264</v>
      </c>
    </row>
    <row r="22079" spans="1:5" hidden="1">
      <c r="A22079">
        <v>2022</v>
      </c>
      <c r="B22079" t="s">
        <v>106</v>
      </c>
      <c r="C22079" t="s">
        <v>81</v>
      </c>
      <c r="D22079" t="s">
        <v>59</v>
      </c>
      <c r="E22079" s="211">
        <v>988898</v>
      </c>
    </row>
    <row r="22080" spans="1:5" hidden="1">
      <c r="A22080">
        <v>2022</v>
      </c>
      <c r="B22080" t="s">
        <v>106</v>
      </c>
      <c r="C22080" t="s">
        <v>81</v>
      </c>
      <c r="D22080" t="s">
        <v>60</v>
      </c>
      <c r="E22080" s="211">
        <v>35806</v>
      </c>
    </row>
    <row r="22081" spans="1:5" hidden="1">
      <c r="A22081">
        <v>2022</v>
      </c>
      <c r="B22081" t="s">
        <v>106</v>
      </c>
      <c r="C22081" t="s">
        <v>81</v>
      </c>
      <c r="D22081" t="s">
        <v>61</v>
      </c>
      <c r="E22081" s="211">
        <v>12971</v>
      </c>
    </row>
    <row r="22082" spans="1:5" hidden="1">
      <c r="A22082">
        <v>2022</v>
      </c>
      <c r="B22082" t="s">
        <v>106</v>
      </c>
      <c r="C22082" t="s">
        <v>81</v>
      </c>
      <c r="D22082" t="s">
        <v>62</v>
      </c>
      <c r="E22082" s="211">
        <v>149403</v>
      </c>
    </row>
    <row r="22083" spans="1:5" hidden="1">
      <c r="A22083">
        <v>2022</v>
      </c>
      <c r="B22083" t="s">
        <v>106</v>
      </c>
      <c r="C22083" t="s">
        <v>81</v>
      </c>
      <c r="D22083" t="s">
        <v>64</v>
      </c>
      <c r="E22083" s="211">
        <v>474650</v>
      </c>
    </row>
    <row r="22084" spans="1:5" hidden="1">
      <c r="A22084">
        <v>2022</v>
      </c>
      <c r="B22084" t="s">
        <v>106</v>
      </c>
      <c r="C22084" t="s">
        <v>81</v>
      </c>
      <c r="D22084" t="s">
        <v>65</v>
      </c>
      <c r="E22084" s="211">
        <v>316068</v>
      </c>
    </row>
    <row r="22085" spans="1:5" hidden="1">
      <c r="A22085">
        <v>2022</v>
      </c>
      <c r="B22085" t="s">
        <v>106</v>
      </c>
      <c r="C22085" t="s">
        <v>81</v>
      </c>
      <c r="D22085" t="s">
        <v>66</v>
      </c>
      <c r="E22085" s="211">
        <v>0</v>
      </c>
    </row>
    <row r="22086" spans="1:5" hidden="1">
      <c r="A22086">
        <v>2022</v>
      </c>
      <c r="B22086" t="s">
        <v>106</v>
      </c>
      <c r="C22086" t="s">
        <v>81</v>
      </c>
      <c r="D22086" t="s">
        <v>67</v>
      </c>
      <c r="E22086" s="211">
        <v>208781</v>
      </c>
    </row>
    <row r="22087" spans="1:5" hidden="1">
      <c r="A22087">
        <v>2022</v>
      </c>
      <c r="B22087" t="s">
        <v>106</v>
      </c>
      <c r="C22087" t="s">
        <v>81</v>
      </c>
      <c r="D22087" t="s">
        <v>68</v>
      </c>
      <c r="E22087" s="211">
        <v>0</v>
      </c>
    </row>
    <row r="22088" spans="1:5" hidden="1">
      <c r="A22088">
        <v>2022</v>
      </c>
      <c r="B22088" t="s">
        <v>106</v>
      </c>
      <c r="C22088" t="s">
        <v>81</v>
      </c>
      <c r="D22088" t="s">
        <v>69</v>
      </c>
      <c r="E22088" s="211">
        <v>0</v>
      </c>
    </row>
    <row r="22089" spans="1:5" hidden="1">
      <c r="A22089">
        <v>2022</v>
      </c>
      <c r="B22089" t="s">
        <v>106</v>
      </c>
      <c r="C22089" t="s">
        <v>81</v>
      </c>
      <c r="D22089" t="s">
        <v>70</v>
      </c>
      <c r="E22089" s="211">
        <v>208781</v>
      </c>
    </row>
    <row r="22090" spans="1:5" hidden="1">
      <c r="A22090">
        <v>2022</v>
      </c>
      <c r="B22090" t="s">
        <v>106</v>
      </c>
      <c r="C22090" t="s">
        <v>81</v>
      </c>
      <c r="D22090" t="s">
        <v>113</v>
      </c>
      <c r="E22090" s="211">
        <v>29733980</v>
      </c>
    </row>
    <row r="22091" spans="1:5" hidden="1">
      <c r="A22091">
        <v>2022</v>
      </c>
      <c r="B22091" t="s">
        <v>106</v>
      </c>
      <c r="C22091" t="s">
        <v>81</v>
      </c>
      <c r="D22091" t="s">
        <v>114</v>
      </c>
      <c r="E22091" s="211">
        <v>24836200</v>
      </c>
    </row>
    <row r="22092" spans="1:5" hidden="1">
      <c r="A22092">
        <v>2022</v>
      </c>
      <c r="B22092" t="s">
        <v>106</v>
      </c>
      <c r="C22092" t="s">
        <v>81</v>
      </c>
      <c r="D22092" t="s">
        <v>115</v>
      </c>
      <c r="E22092" s="211">
        <v>4897780</v>
      </c>
    </row>
    <row r="22093" spans="1:5" hidden="1">
      <c r="A22093">
        <v>2022</v>
      </c>
      <c r="B22093" t="s">
        <v>106</v>
      </c>
      <c r="C22093" t="s">
        <v>81</v>
      </c>
      <c r="D22093" t="s">
        <v>116</v>
      </c>
      <c r="E22093" s="211">
        <v>51686</v>
      </c>
    </row>
    <row r="22094" spans="1:5" hidden="1">
      <c r="A22094">
        <v>2023</v>
      </c>
      <c r="B22094" t="s">
        <v>6</v>
      </c>
      <c r="C22094" t="s">
        <v>7</v>
      </c>
      <c r="D22094" t="s">
        <v>263</v>
      </c>
      <c r="E22094" s="211">
        <v>-822432</v>
      </c>
    </row>
    <row r="22095" spans="1:5" hidden="1">
      <c r="A22095">
        <v>2023</v>
      </c>
      <c r="B22095" t="s">
        <v>6</v>
      </c>
      <c r="C22095" t="s">
        <v>7</v>
      </c>
      <c r="D22095" t="s">
        <v>8</v>
      </c>
      <c r="E22095" s="211">
        <v>922172</v>
      </c>
    </row>
    <row r="22096" spans="1:5" hidden="1">
      <c r="A22096">
        <v>2023</v>
      </c>
      <c r="B22096" t="s">
        <v>6</v>
      </c>
      <c r="C22096" t="s">
        <v>7</v>
      </c>
      <c r="D22096" t="s">
        <v>9</v>
      </c>
      <c r="E22096" s="211">
        <v>1690149</v>
      </c>
    </row>
    <row r="22097" spans="1:6" hidden="1">
      <c r="A22097">
        <v>2023</v>
      </c>
      <c r="B22097" t="s">
        <v>6</v>
      </c>
      <c r="C22097" t="s">
        <v>10</v>
      </c>
      <c r="D22097" t="s">
        <v>11</v>
      </c>
      <c r="E22097" s="211">
        <v>1732460</v>
      </c>
    </row>
    <row r="22098" spans="1:6" hidden="1">
      <c r="A22098">
        <v>2023</v>
      </c>
      <c r="B22098" t="s">
        <v>6</v>
      </c>
      <c r="C22098" t="s">
        <v>10</v>
      </c>
      <c r="D22098" t="s">
        <v>12</v>
      </c>
      <c r="E22098" s="211">
        <v>39564220</v>
      </c>
    </row>
    <row r="22099" spans="1:6" hidden="1">
      <c r="A22099">
        <v>2023</v>
      </c>
      <c r="B22099" t="s">
        <v>6</v>
      </c>
      <c r="C22099" t="s">
        <v>10</v>
      </c>
      <c r="D22099" t="s">
        <v>13</v>
      </c>
      <c r="E22099" s="211">
        <v>32282535</v>
      </c>
    </row>
    <row r="22100" spans="1:6" hidden="1">
      <c r="A22100">
        <v>2023</v>
      </c>
      <c r="B22100" t="s">
        <v>6</v>
      </c>
      <c r="C22100" t="s">
        <v>10</v>
      </c>
      <c r="D22100" t="s">
        <v>14</v>
      </c>
      <c r="E22100" s="211">
        <v>15298148</v>
      </c>
    </row>
    <row r="22101" spans="1:6" hidden="1">
      <c r="A22101">
        <v>2023</v>
      </c>
      <c r="B22101" t="s">
        <v>6</v>
      </c>
      <c r="C22101" t="s">
        <v>10</v>
      </c>
      <c r="D22101" t="s">
        <v>15</v>
      </c>
      <c r="E22101" s="211">
        <v>13685364</v>
      </c>
    </row>
    <row r="22102" spans="1:6" hidden="1">
      <c r="A22102">
        <v>2023</v>
      </c>
      <c r="B22102" t="s">
        <v>6</v>
      </c>
      <c r="C22102" t="s">
        <v>10</v>
      </c>
      <c r="D22102" t="s">
        <v>16</v>
      </c>
      <c r="E22102" s="211">
        <v>1612784</v>
      </c>
    </row>
    <row r="22103" spans="1:6" hidden="1">
      <c r="A22103">
        <v>2023</v>
      </c>
      <c r="B22103" t="s">
        <v>6</v>
      </c>
      <c r="C22103" t="s">
        <v>10</v>
      </c>
      <c r="D22103" t="s">
        <v>17</v>
      </c>
      <c r="E22103" s="211">
        <v>0</v>
      </c>
      <c r="F22103">
        <v>20</v>
      </c>
    </row>
    <row r="22104" spans="1:6" hidden="1">
      <c r="A22104">
        <v>2023</v>
      </c>
      <c r="B22104" t="s">
        <v>6</v>
      </c>
      <c r="C22104" t="s">
        <v>10</v>
      </c>
      <c r="D22104" t="s">
        <v>18</v>
      </c>
      <c r="E22104" s="211">
        <v>38650314</v>
      </c>
    </row>
    <row r="22105" spans="1:6" hidden="1">
      <c r="A22105">
        <v>2023</v>
      </c>
      <c r="B22105" t="s">
        <v>6</v>
      </c>
      <c r="C22105" t="s">
        <v>10</v>
      </c>
      <c r="D22105" t="s">
        <v>19</v>
      </c>
      <c r="E22105" s="211">
        <v>39503157</v>
      </c>
    </row>
    <row r="22106" spans="1:6" hidden="1">
      <c r="A22106">
        <v>2023</v>
      </c>
      <c r="B22106" t="s">
        <v>6</v>
      </c>
      <c r="C22106" t="s">
        <v>10</v>
      </c>
      <c r="D22106" t="s">
        <v>20</v>
      </c>
      <c r="E22106" s="211">
        <v>39503157</v>
      </c>
    </row>
    <row r="22107" spans="1:6" hidden="1">
      <c r="A22107">
        <v>2023</v>
      </c>
      <c r="B22107" t="s">
        <v>6</v>
      </c>
      <c r="C22107" t="s">
        <v>10</v>
      </c>
      <c r="D22107" t="s">
        <v>21</v>
      </c>
      <c r="E22107" s="211">
        <v>8258483</v>
      </c>
    </row>
    <row r="22108" spans="1:6" hidden="1">
      <c r="A22108">
        <v>2023</v>
      </c>
      <c r="B22108" t="s">
        <v>6</v>
      </c>
      <c r="C22108" t="s">
        <v>10</v>
      </c>
      <c r="D22108" t="s">
        <v>22</v>
      </c>
      <c r="E22108" s="211">
        <v>-756432</v>
      </c>
    </row>
    <row r="22109" spans="1:6" hidden="1">
      <c r="A22109">
        <v>2023</v>
      </c>
      <c r="B22109" t="s">
        <v>6</v>
      </c>
      <c r="C22109" t="s">
        <v>23</v>
      </c>
      <c r="D22109" t="s">
        <v>24</v>
      </c>
      <c r="E22109" s="211">
        <v>19668536</v>
      </c>
    </row>
    <row r="22110" spans="1:6" hidden="1">
      <c r="A22110">
        <v>2023</v>
      </c>
      <c r="B22110" t="s">
        <v>6</v>
      </c>
      <c r="C22110" t="s">
        <v>23</v>
      </c>
      <c r="D22110" t="s">
        <v>25</v>
      </c>
      <c r="E22110" s="211">
        <v>15995691</v>
      </c>
    </row>
    <row r="22111" spans="1:6" hidden="1">
      <c r="A22111">
        <v>2023</v>
      </c>
      <c r="B22111" t="s">
        <v>6</v>
      </c>
      <c r="C22111" t="s">
        <v>23</v>
      </c>
      <c r="D22111" t="s">
        <v>26</v>
      </c>
      <c r="E22111" s="211">
        <v>3672846</v>
      </c>
    </row>
    <row r="22112" spans="1:6" hidden="1">
      <c r="A22112">
        <v>2023</v>
      </c>
      <c r="B22112" t="s">
        <v>6</v>
      </c>
      <c r="C22112" t="s">
        <v>23</v>
      </c>
      <c r="D22112" t="s">
        <v>27</v>
      </c>
      <c r="E22112" s="211">
        <v>5624040</v>
      </c>
    </row>
    <row r="22113" spans="1:5" hidden="1">
      <c r="A22113">
        <v>2023</v>
      </c>
      <c r="B22113" t="s">
        <v>6</v>
      </c>
      <c r="C22113" t="s">
        <v>23</v>
      </c>
      <c r="D22113" t="s">
        <v>28</v>
      </c>
      <c r="E22113" s="211">
        <v>5154864</v>
      </c>
    </row>
    <row r="22114" spans="1:5" hidden="1">
      <c r="A22114">
        <v>2023</v>
      </c>
      <c r="B22114" t="s">
        <v>6</v>
      </c>
      <c r="C22114" t="s">
        <v>23</v>
      </c>
      <c r="D22114" t="s">
        <v>29</v>
      </c>
      <c r="E22114" s="211">
        <v>469176</v>
      </c>
    </row>
    <row r="22115" spans="1:5" hidden="1">
      <c r="A22115">
        <v>2023</v>
      </c>
      <c r="B22115" t="s">
        <v>6</v>
      </c>
      <c r="C22115" t="s">
        <v>23</v>
      </c>
      <c r="D22115" t="s">
        <v>30</v>
      </c>
      <c r="E22115" s="211">
        <v>637272</v>
      </c>
    </row>
    <row r="22116" spans="1:5" hidden="1">
      <c r="A22116">
        <v>2023</v>
      </c>
      <c r="B22116" t="s">
        <v>6</v>
      </c>
      <c r="C22116" t="s">
        <v>23</v>
      </c>
      <c r="D22116" t="s">
        <v>31</v>
      </c>
      <c r="E22116" s="211">
        <v>378805</v>
      </c>
    </row>
    <row r="22117" spans="1:5" hidden="1">
      <c r="A22117">
        <v>2023</v>
      </c>
      <c r="B22117" t="s">
        <v>6</v>
      </c>
      <c r="C22117" t="s">
        <v>23</v>
      </c>
      <c r="D22117" t="s">
        <v>32</v>
      </c>
      <c r="E22117" s="211">
        <v>258467</v>
      </c>
    </row>
    <row r="22118" spans="1:5" hidden="1">
      <c r="A22118">
        <v>2023</v>
      </c>
      <c r="B22118" t="s">
        <v>6</v>
      </c>
      <c r="C22118" t="s">
        <v>23</v>
      </c>
      <c r="D22118" t="s">
        <v>33</v>
      </c>
      <c r="E22118" s="211">
        <v>8072742</v>
      </c>
    </row>
    <row r="22119" spans="1:5" hidden="1">
      <c r="A22119">
        <v>2023</v>
      </c>
      <c r="B22119" t="s">
        <v>6</v>
      </c>
      <c r="C22119" t="s">
        <v>23</v>
      </c>
      <c r="D22119" t="s">
        <v>34</v>
      </c>
      <c r="E22119" s="211">
        <v>3631020</v>
      </c>
    </row>
    <row r="22120" spans="1:5" hidden="1">
      <c r="A22120">
        <v>2023</v>
      </c>
      <c r="B22120" t="s">
        <v>6</v>
      </c>
      <c r="C22120" t="s">
        <v>23</v>
      </c>
      <c r="D22120" t="s">
        <v>35</v>
      </c>
      <c r="E22120" s="211">
        <v>3336497</v>
      </c>
    </row>
    <row r="22121" spans="1:5" hidden="1">
      <c r="A22121">
        <v>2023</v>
      </c>
      <c r="B22121" t="s">
        <v>6</v>
      </c>
      <c r="C22121" t="s">
        <v>23</v>
      </c>
      <c r="D22121" t="s">
        <v>36</v>
      </c>
      <c r="E22121" s="211">
        <v>2982432</v>
      </c>
    </row>
    <row r="22122" spans="1:5" hidden="1">
      <c r="A22122">
        <v>2023</v>
      </c>
      <c r="B22122" t="s">
        <v>6</v>
      </c>
      <c r="C22122" t="s">
        <v>23</v>
      </c>
      <c r="D22122" t="s">
        <v>37</v>
      </c>
      <c r="E22122" s="211">
        <v>2131475</v>
      </c>
    </row>
    <row r="22123" spans="1:5" hidden="1">
      <c r="A22123">
        <v>2023</v>
      </c>
      <c r="B22123" t="s">
        <v>6</v>
      </c>
      <c r="C22123" t="s">
        <v>23</v>
      </c>
      <c r="D22123" t="s">
        <v>38</v>
      </c>
      <c r="E22123" s="211">
        <v>850958</v>
      </c>
    </row>
    <row r="22124" spans="1:5" hidden="1">
      <c r="A22124">
        <v>2023</v>
      </c>
      <c r="B22124" t="s">
        <v>6</v>
      </c>
      <c r="C22124" t="s">
        <v>23</v>
      </c>
      <c r="D22124" t="s">
        <v>39</v>
      </c>
      <c r="E22124" s="211">
        <v>1252588</v>
      </c>
    </row>
    <row r="22125" spans="1:5" hidden="1">
      <c r="A22125">
        <v>2023</v>
      </c>
      <c r="B22125" t="s">
        <v>6</v>
      </c>
      <c r="C22125" t="s">
        <v>23</v>
      </c>
      <c r="D22125" t="s">
        <v>40</v>
      </c>
      <c r="E22125" s="211">
        <v>71984</v>
      </c>
    </row>
    <row r="22126" spans="1:5" hidden="1">
      <c r="A22126">
        <v>2023</v>
      </c>
      <c r="B22126" t="s">
        <v>6</v>
      </c>
      <c r="C22126" t="s">
        <v>23</v>
      </c>
      <c r="D22126" t="s">
        <v>41</v>
      </c>
      <c r="E22126" s="211">
        <v>6528</v>
      </c>
    </row>
    <row r="22127" spans="1:5" hidden="1">
      <c r="A22127">
        <v>2023</v>
      </c>
      <c r="B22127" t="s">
        <v>6</v>
      </c>
      <c r="C22127" t="s">
        <v>23</v>
      </c>
      <c r="D22127" t="s">
        <v>42</v>
      </c>
      <c r="E22127" s="211">
        <v>57945</v>
      </c>
    </row>
    <row r="22128" spans="1:5" hidden="1">
      <c r="A22128">
        <v>2023</v>
      </c>
      <c r="B22128" t="s">
        <v>6</v>
      </c>
      <c r="C22128" t="s">
        <v>23</v>
      </c>
      <c r="D22128" t="s">
        <v>43</v>
      </c>
      <c r="E22128" s="211">
        <v>7512</v>
      </c>
    </row>
    <row r="22129" spans="1:5" hidden="1">
      <c r="A22129">
        <v>2023</v>
      </c>
      <c r="B22129" t="s">
        <v>6</v>
      </c>
      <c r="C22129" t="s">
        <v>23</v>
      </c>
      <c r="D22129" t="s">
        <v>44</v>
      </c>
      <c r="E22129" s="211">
        <v>134718</v>
      </c>
    </row>
    <row r="22130" spans="1:5" hidden="1">
      <c r="A22130">
        <v>2023</v>
      </c>
      <c r="B22130" t="s">
        <v>6</v>
      </c>
      <c r="C22130" t="s">
        <v>23</v>
      </c>
      <c r="D22130" t="s">
        <v>45</v>
      </c>
      <c r="E22130" s="211">
        <v>3108564</v>
      </c>
    </row>
    <row r="22131" spans="1:5" hidden="1">
      <c r="A22131">
        <v>2023</v>
      </c>
      <c r="B22131" t="s">
        <v>6</v>
      </c>
      <c r="C22131" t="s">
        <v>23</v>
      </c>
      <c r="D22131" t="s">
        <v>46</v>
      </c>
      <c r="E22131" s="211">
        <v>3036663</v>
      </c>
    </row>
    <row r="22132" spans="1:5" hidden="1">
      <c r="A22132">
        <v>2023</v>
      </c>
      <c r="B22132" t="s">
        <v>6</v>
      </c>
      <c r="C22132" t="s">
        <v>23</v>
      </c>
      <c r="D22132" t="s">
        <v>47</v>
      </c>
      <c r="E22132" s="211">
        <v>71901</v>
      </c>
    </row>
    <row r="22133" spans="1:5" hidden="1">
      <c r="A22133">
        <v>2023</v>
      </c>
      <c r="B22133" t="s">
        <v>6</v>
      </c>
      <c r="C22133" t="s">
        <v>23</v>
      </c>
      <c r="D22133" t="s">
        <v>48</v>
      </c>
      <c r="E22133" s="211">
        <v>14694287</v>
      </c>
    </row>
    <row r="22134" spans="1:5" hidden="1">
      <c r="A22134">
        <v>2023</v>
      </c>
      <c r="B22134" t="s">
        <v>6</v>
      </c>
      <c r="C22134" t="s">
        <v>23</v>
      </c>
      <c r="D22134" t="s">
        <v>49</v>
      </c>
      <c r="E22134" s="211">
        <v>5194566</v>
      </c>
    </row>
    <row r="22135" spans="1:5" hidden="1">
      <c r="A22135">
        <v>2023</v>
      </c>
      <c r="B22135" t="s">
        <v>6</v>
      </c>
      <c r="C22135" t="s">
        <v>23</v>
      </c>
      <c r="D22135" t="s">
        <v>50</v>
      </c>
      <c r="E22135" s="211">
        <v>3319866</v>
      </c>
    </row>
    <row r="22136" spans="1:5" hidden="1">
      <c r="A22136">
        <v>2023</v>
      </c>
      <c r="B22136" t="s">
        <v>6</v>
      </c>
      <c r="C22136" t="s">
        <v>23</v>
      </c>
      <c r="D22136" t="s">
        <v>51</v>
      </c>
      <c r="E22136" s="211">
        <v>326509</v>
      </c>
    </row>
    <row r="22137" spans="1:5" hidden="1">
      <c r="A22137">
        <v>2023</v>
      </c>
      <c r="B22137" t="s">
        <v>6</v>
      </c>
      <c r="C22137" t="s">
        <v>23</v>
      </c>
      <c r="D22137" t="s">
        <v>52</v>
      </c>
      <c r="E22137" s="211">
        <v>1523183</v>
      </c>
    </row>
    <row r="22138" spans="1:5" hidden="1">
      <c r="A22138">
        <v>2023</v>
      </c>
      <c r="B22138" t="s">
        <v>6</v>
      </c>
      <c r="C22138" t="s">
        <v>23</v>
      </c>
      <c r="D22138" t="s">
        <v>53</v>
      </c>
      <c r="E22138" s="211">
        <v>57945</v>
      </c>
    </row>
    <row r="22139" spans="1:5" hidden="1">
      <c r="A22139">
        <v>2023</v>
      </c>
      <c r="B22139" t="s">
        <v>6</v>
      </c>
      <c r="C22139" t="s">
        <v>23</v>
      </c>
      <c r="D22139" t="s">
        <v>54</v>
      </c>
      <c r="E22139" s="211">
        <v>32936</v>
      </c>
    </row>
    <row r="22140" spans="1:5" hidden="1">
      <c r="A22140">
        <v>2023</v>
      </c>
      <c r="B22140" t="s">
        <v>6</v>
      </c>
      <c r="C22140" t="s">
        <v>23</v>
      </c>
      <c r="D22140" t="s">
        <v>55</v>
      </c>
      <c r="E22140" s="211">
        <v>4961020</v>
      </c>
    </row>
    <row r="22141" spans="1:5" hidden="1">
      <c r="A22141">
        <v>2023</v>
      </c>
      <c r="B22141" t="s">
        <v>6</v>
      </c>
      <c r="C22141" t="s">
        <v>23</v>
      </c>
      <c r="D22141" t="s">
        <v>56</v>
      </c>
      <c r="E22141" s="211">
        <v>4538701</v>
      </c>
    </row>
    <row r="22142" spans="1:5" hidden="1">
      <c r="A22142">
        <v>2023</v>
      </c>
      <c r="B22142" t="s">
        <v>6</v>
      </c>
      <c r="C22142" t="s">
        <v>23</v>
      </c>
      <c r="D22142" t="s">
        <v>57</v>
      </c>
      <c r="E22142" s="211">
        <v>3667099</v>
      </c>
    </row>
    <row r="22143" spans="1:5" hidden="1">
      <c r="A22143">
        <v>2023</v>
      </c>
      <c r="B22143" t="s">
        <v>6</v>
      </c>
      <c r="C22143" t="s">
        <v>23</v>
      </c>
      <c r="D22143" t="s">
        <v>58</v>
      </c>
      <c r="E22143" s="211">
        <v>871602</v>
      </c>
    </row>
    <row r="22144" spans="1:5" hidden="1">
      <c r="A22144">
        <v>2023</v>
      </c>
      <c r="B22144" t="s">
        <v>6</v>
      </c>
      <c r="C22144" t="s">
        <v>23</v>
      </c>
      <c r="D22144" t="s">
        <v>59</v>
      </c>
      <c r="E22144" s="211">
        <v>3252760</v>
      </c>
    </row>
    <row r="22145" spans="1:5" hidden="1">
      <c r="A22145">
        <v>2023</v>
      </c>
      <c r="B22145" t="s">
        <v>6</v>
      </c>
      <c r="C22145" t="s">
        <v>23</v>
      </c>
      <c r="D22145" t="s">
        <v>60</v>
      </c>
      <c r="E22145" s="211">
        <v>432855</v>
      </c>
    </row>
    <row r="22146" spans="1:5" hidden="1">
      <c r="A22146">
        <v>2023</v>
      </c>
      <c r="B22146" t="s">
        <v>6</v>
      </c>
      <c r="C22146" t="s">
        <v>23</v>
      </c>
      <c r="D22146" t="s">
        <v>61</v>
      </c>
      <c r="E22146" s="211">
        <v>390971</v>
      </c>
    </row>
    <row r="22147" spans="1:5" hidden="1">
      <c r="A22147">
        <v>2023</v>
      </c>
      <c r="B22147" t="s">
        <v>6</v>
      </c>
      <c r="C22147" t="s">
        <v>23</v>
      </c>
      <c r="D22147" t="s">
        <v>62</v>
      </c>
      <c r="E22147" s="211">
        <v>190359</v>
      </c>
    </row>
    <row r="22148" spans="1:5" hidden="1">
      <c r="A22148">
        <v>2023</v>
      </c>
      <c r="B22148" t="s">
        <v>6</v>
      </c>
      <c r="C22148" t="s">
        <v>23</v>
      </c>
      <c r="D22148" t="s">
        <v>63</v>
      </c>
      <c r="E22148" s="211">
        <v>240</v>
      </c>
    </row>
    <row r="22149" spans="1:5" hidden="1">
      <c r="A22149">
        <v>2023</v>
      </c>
      <c r="B22149" t="s">
        <v>6</v>
      </c>
      <c r="C22149" t="s">
        <v>23</v>
      </c>
      <c r="D22149" t="s">
        <v>64</v>
      </c>
      <c r="E22149" s="211">
        <v>1900650</v>
      </c>
    </row>
    <row r="22150" spans="1:5" hidden="1">
      <c r="A22150">
        <v>2023</v>
      </c>
      <c r="B22150" t="s">
        <v>6</v>
      </c>
      <c r="C22150" t="s">
        <v>23</v>
      </c>
      <c r="D22150" t="s">
        <v>65</v>
      </c>
      <c r="E22150" s="211">
        <v>337925</v>
      </c>
    </row>
    <row r="22151" spans="1:5" hidden="1">
      <c r="A22151">
        <v>2023</v>
      </c>
      <c r="B22151" t="s">
        <v>6</v>
      </c>
      <c r="C22151" t="s">
        <v>23</v>
      </c>
      <c r="D22151" t="s">
        <v>66</v>
      </c>
      <c r="E22151" s="211">
        <v>780434</v>
      </c>
    </row>
    <row r="22152" spans="1:5" hidden="1">
      <c r="A22152">
        <v>2023</v>
      </c>
      <c r="B22152" t="s">
        <v>6</v>
      </c>
      <c r="C22152" t="s">
        <v>23</v>
      </c>
      <c r="D22152" t="s">
        <v>67</v>
      </c>
      <c r="E22152" s="211">
        <v>266084</v>
      </c>
    </row>
    <row r="22153" spans="1:5" hidden="1">
      <c r="A22153">
        <v>2023</v>
      </c>
      <c r="B22153" t="s">
        <v>6</v>
      </c>
      <c r="C22153" t="s">
        <v>23</v>
      </c>
      <c r="D22153" t="s">
        <v>68</v>
      </c>
      <c r="E22153" s="211">
        <v>14437</v>
      </c>
    </row>
    <row r="22154" spans="1:5" hidden="1">
      <c r="A22154">
        <v>2023</v>
      </c>
      <c r="B22154" t="s">
        <v>6</v>
      </c>
      <c r="C22154" t="s">
        <v>23</v>
      </c>
      <c r="D22154" t="s">
        <v>69</v>
      </c>
      <c r="E22154" s="211">
        <v>82677</v>
      </c>
    </row>
    <row r="22155" spans="1:5" hidden="1">
      <c r="A22155">
        <v>2023</v>
      </c>
      <c r="B22155" t="s">
        <v>6</v>
      </c>
      <c r="C22155" t="s">
        <v>23</v>
      </c>
      <c r="D22155" t="s">
        <v>70</v>
      </c>
      <c r="E22155" s="211">
        <v>168970</v>
      </c>
    </row>
    <row r="22156" spans="1:5" hidden="1">
      <c r="A22156">
        <v>2023</v>
      </c>
      <c r="B22156" t="s">
        <v>6</v>
      </c>
      <c r="C22156" t="s">
        <v>23</v>
      </c>
      <c r="D22156" t="s">
        <v>71</v>
      </c>
      <c r="E22156" s="211">
        <v>1526</v>
      </c>
    </row>
    <row r="22157" spans="1:5" hidden="1">
      <c r="A22157">
        <v>2023</v>
      </c>
      <c r="B22157" t="s">
        <v>6</v>
      </c>
      <c r="C22157" t="s">
        <v>23</v>
      </c>
      <c r="D22157" t="s">
        <v>72</v>
      </c>
      <c r="E22157" s="211">
        <v>38440235</v>
      </c>
    </row>
    <row r="22158" spans="1:5" hidden="1">
      <c r="A22158">
        <v>2023</v>
      </c>
      <c r="B22158" t="s">
        <v>6</v>
      </c>
      <c r="C22158" t="s">
        <v>23</v>
      </c>
      <c r="D22158" t="s">
        <v>73</v>
      </c>
      <c r="E22158" s="211">
        <v>31244674</v>
      </c>
    </row>
    <row r="22159" spans="1:5" hidden="1">
      <c r="A22159">
        <v>2023</v>
      </c>
      <c r="B22159" t="s">
        <v>6</v>
      </c>
      <c r="C22159" t="s">
        <v>23</v>
      </c>
      <c r="D22159" t="s">
        <v>74</v>
      </c>
      <c r="E22159" s="211">
        <v>27066937</v>
      </c>
    </row>
    <row r="22160" spans="1:5" hidden="1">
      <c r="A22160">
        <v>2023</v>
      </c>
      <c r="B22160" t="s">
        <v>6</v>
      </c>
      <c r="C22160" t="s">
        <v>23</v>
      </c>
      <c r="D22160" t="s">
        <v>75</v>
      </c>
      <c r="E22160" s="211">
        <v>4177737</v>
      </c>
    </row>
    <row r="22161" spans="1:5" hidden="1">
      <c r="A22161">
        <v>2023</v>
      </c>
      <c r="B22161" t="s">
        <v>6</v>
      </c>
      <c r="C22161" t="s">
        <v>23</v>
      </c>
      <c r="D22161" t="s">
        <v>76</v>
      </c>
      <c r="E22161" s="211">
        <v>9769051</v>
      </c>
    </row>
    <row r="22162" spans="1:5" hidden="1">
      <c r="A22162">
        <v>2023</v>
      </c>
      <c r="B22162" t="s">
        <v>6</v>
      </c>
      <c r="C22162" t="s">
        <v>23</v>
      </c>
      <c r="D22162" t="s">
        <v>77</v>
      </c>
      <c r="E22162" s="211">
        <v>7281685</v>
      </c>
    </row>
    <row r="22163" spans="1:5" hidden="1">
      <c r="A22163">
        <v>2023</v>
      </c>
      <c r="B22163" t="s">
        <v>6</v>
      </c>
      <c r="C22163" t="s">
        <v>23</v>
      </c>
      <c r="D22163" t="s">
        <v>78</v>
      </c>
      <c r="E22163" s="211">
        <v>9504404</v>
      </c>
    </row>
    <row r="22164" spans="1:5" hidden="1">
      <c r="A22164">
        <v>2023</v>
      </c>
      <c r="B22164" t="s">
        <v>6</v>
      </c>
      <c r="C22164" t="s">
        <v>23</v>
      </c>
      <c r="D22164" t="s">
        <v>79</v>
      </c>
      <c r="E22164" s="211">
        <v>236540</v>
      </c>
    </row>
    <row r="22165" spans="1:5" hidden="1">
      <c r="A22165">
        <v>2023</v>
      </c>
      <c r="B22165" t="s">
        <v>6</v>
      </c>
      <c r="C22165" t="s">
        <v>23</v>
      </c>
      <c r="D22165" t="s">
        <v>80</v>
      </c>
      <c r="E22165" s="211">
        <v>28107</v>
      </c>
    </row>
    <row r="22166" spans="1:5" hidden="1">
      <c r="A22166">
        <v>2023</v>
      </c>
      <c r="B22166" t="s">
        <v>6</v>
      </c>
      <c r="C22166" t="s">
        <v>81</v>
      </c>
      <c r="D22166" t="s">
        <v>24</v>
      </c>
      <c r="E22166" s="211">
        <v>20029488</v>
      </c>
    </row>
    <row r="22167" spans="1:5" hidden="1">
      <c r="A22167">
        <v>2023</v>
      </c>
      <c r="B22167" t="s">
        <v>6</v>
      </c>
      <c r="C22167" t="s">
        <v>81</v>
      </c>
      <c r="D22167" t="s">
        <v>25</v>
      </c>
      <c r="E22167" s="211">
        <v>16383113</v>
      </c>
    </row>
    <row r="22168" spans="1:5" hidden="1">
      <c r="A22168">
        <v>2023</v>
      </c>
      <c r="B22168" t="s">
        <v>6</v>
      </c>
      <c r="C22168" t="s">
        <v>81</v>
      </c>
      <c r="D22168" t="s">
        <v>26</v>
      </c>
      <c r="E22168" s="211">
        <v>3646374</v>
      </c>
    </row>
    <row r="22169" spans="1:5" hidden="1">
      <c r="A22169">
        <v>2023</v>
      </c>
      <c r="B22169" t="s">
        <v>6</v>
      </c>
      <c r="C22169" t="s">
        <v>81</v>
      </c>
      <c r="D22169" t="s">
        <v>27</v>
      </c>
      <c r="E22169" s="211">
        <v>5576820</v>
      </c>
    </row>
    <row r="22170" spans="1:5" hidden="1">
      <c r="A22170">
        <v>2023</v>
      </c>
      <c r="B22170" t="s">
        <v>6</v>
      </c>
      <c r="C22170" t="s">
        <v>81</v>
      </c>
      <c r="D22170" t="s">
        <v>28</v>
      </c>
      <c r="E22170" s="211">
        <v>5097808</v>
      </c>
    </row>
    <row r="22171" spans="1:5" hidden="1">
      <c r="A22171">
        <v>2023</v>
      </c>
      <c r="B22171" t="s">
        <v>6</v>
      </c>
      <c r="C22171" t="s">
        <v>81</v>
      </c>
      <c r="D22171" t="s">
        <v>82</v>
      </c>
      <c r="E22171" s="211">
        <v>3771986</v>
      </c>
    </row>
    <row r="22172" spans="1:5" hidden="1">
      <c r="A22172">
        <v>2023</v>
      </c>
      <c r="B22172" t="s">
        <v>6</v>
      </c>
      <c r="C22172" t="s">
        <v>81</v>
      </c>
      <c r="D22172" t="s">
        <v>83</v>
      </c>
      <c r="E22172" s="211">
        <v>1834</v>
      </c>
    </row>
    <row r="22173" spans="1:5" hidden="1">
      <c r="A22173">
        <v>2023</v>
      </c>
      <c r="B22173" t="s">
        <v>6</v>
      </c>
      <c r="C22173" t="s">
        <v>81</v>
      </c>
      <c r="D22173" t="s">
        <v>84</v>
      </c>
      <c r="E22173" s="211">
        <v>1323988</v>
      </c>
    </row>
    <row r="22174" spans="1:5" hidden="1">
      <c r="A22174">
        <v>2023</v>
      </c>
      <c r="B22174" t="s">
        <v>6</v>
      </c>
      <c r="C22174" t="s">
        <v>81</v>
      </c>
      <c r="D22174" t="s">
        <v>85</v>
      </c>
      <c r="E22174" s="211">
        <v>4776059</v>
      </c>
    </row>
    <row r="22175" spans="1:5" hidden="1">
      <c r="A22175">
        <v>2023</v>
      </c>
      <c r="B22175" t="s">
        <v>6</v>
      </c>
      <c r="C22175" t="s">
        <v>81</v>
      </c>
      <c r="D22175" t="s">
        <v>29</v>
      </c>
      <c r="E22175" s="211">
        <v>479012</v>
      </c>
    </row>
    <row r="22176" spans="1:5" hidden="1">
      <c r="A22176">
        <v>2023</v>
      </c>
      <c r="B22176" t="s">
        <v>6</v>
      </c>
      <c r="C22176" t="s">
        <v>81</v>
      </c>
      <c r="D22176" t="s">
        <v>30</v>
      </c>
      <c r="E22176" s="211">
        <v>1026505</v>
      </c>
    </row>
    <row r="22177" spans="1:5" hidden="1">
      <c r="A22177">
        <v>2023</v>
      </c>
      <c r="B22177" t="s">
        <v>6</v>
      </c>
      <c r="C22177" t="s">
        <v>81</v>
      </c>
      <c r="D22177" t="s">
        <v>31</v>
      </c>
      <c r="E22177" s="211">
        <v>378805</v>
      </c>
    </row>
    <row r="22178" spans="1:5" hidden="1">
      <c r="A22178">
        <v>2023</v>
      </c>
      <c r="B22178" t="s">
        <v>6</v>
      </c>
      <c r="C22178" t="s">
        <v>81</v>
      </c>
      <c r="D22178" t="s">
        <v>32</v>
      </c>
      <c r="E22178" s="211">
        <v>647700</v>
      </c>
    </row>
    <row r="22179" spans="1:5" hidden="1">
      <c r="A22179">
        <v>2023</v>
      </c>
      <c r="B22179" t="s">
        <v>6</v>
      </c>
      <c r="C22179" t="s">
        <v>81</v>
      </c>
      <c r="D22179" t="s">
        <v>33</v>
      </c>
      <c r="E22179" s="211">
        <v>6455873</v>
      </c>
    </row>
    <row r="22180" spans="1:5" hidden="1">
      <c r="A22180">
        <v>2023</v>
      </c>
      <c r="B22180" t="s">
        <v>6</v>
      </c>
      <c r="C22180" t="s">
        <v>81</v>
      </c>
      <c r="D22180" t="s">
        <v>34</v>
      </c>
      <c r="E22180" s="211">
        <v>3464380</v>
      </c>
    </row>
    <row r="22181" spans="1:5" hidden="1">
      <c r="A22181">
        <v>2023</v>
      </c>
      <c r="B22181" t="s">
        <v>6</v>
      </c>
      <c r="C22181" t="s">
        <v>81</v>
      </c>
      <c r="D22181" t="s">
        <v>35</v>
      </c>
      <c r="E22181" s="211">
        <v>3186610</v>
      </c>
    </row>
    <row r="22182" spans="1:5" hidden="1">
      <c r="A22182">
        <v>2023</v>
      </c>
      <c r="B22182" t="s">
        <v>6</v>
      </c>
      <c r="C22182" t="s">
        <v>81</v>
      </c>
      <c r="D22182" t="s">
        <v>36</v>
      </c>
      <c r="E22182" s="211">
        <v>2077082</v>
      </c>
    </row>
    <row r="22183" spans="1:5" hidden="1">
      <c r="A22183">
        <v>2023</v>
      </c>
      <c r="B22183" t="s">
        <v>6</v>
      </c>
      <c r="C22183" t="s">
        <v>81</v>
      </c>
      <c r="D22183" t="s">
        <v>37</v>
      </c>
      <c r="E22183" s="211">
        <v>1226125</v>
      </c>
    </row>
    <row r="22184" spans="1:5" hidden="1">
      <c r="A22184">
        <v>2023</v>
      </c>
      <c r="B22184" t="s">
        <v>6</v>
      </c>
      <c r="C22184" t="s">
        <v>81</v>
      </c>
      <c r="D22184" t="s">
        <v>38</v>
      </c>
      <c r="E22184" s="211">
        <v>850958</v>
      </c>
    </row>
    <row r="22185" spans="1:5" hidden="1">
      <c r="A22185">
        <v>2023</v>
      </c>
      <c r="B22185" t="s">
        <v>6</v>
      </c>
      <c r="C22185" t="s">
        <v>81</v>
      </c>
      <c r="D22185" t="s">
        <v>39</v>
      </c>
      <c r="E22185" s="211">
        <v>667238</v>
      </c>
    </row>
    <row r="22186" spans="1:5" hidden="1">
      <c r="A22186">
        <v>2023</v>
      </c>
      <c r="B22186" t="s">
        <v>6</v>
      </c>
      <c r="C22186" t="s">
        <v>81</v>
      </c>
      <c r="D22186" t="s">
        <v>40</v>
      </c>
      <c r="E22186" s="211">
        <v>112454</v>
      </c>
    </row>
    <row r="22187" spans="1:5" hidden="1">
      <c r="A22187">
        <v>2023</v>
      </c>
      <c r="B22187" t="s">
        <v>6</v>
      </c>
      <c r="C22187" t="s">
        <v>81</v>
      </c>
      <c r="D22187" t="s">
        <v>41</v>
      </c>
      <c r="E22187" s="211">
        <v>6527</v>
      </c>
    </row>
    <row r="22188" spans="1:5" hidden="1">
      <c r="A22188">
        <v>2023</v>
      </c>
      <c r="B22188" t="s">
        <v>6</v>
      </c>
      <c r="C22188" t="s">
        <v>81</v>
      </c>
      <c r="D22188" t="s">
        <v>42</v>
      </c>
      <c r="E22188" s="211">
        <v>57945</v>
      </c>
    </row>
    <row r="22189" spans="1:5" hidden="1">
      <c r="A22189">
        <v>2023</v>
      </c>
      <c r="B22189" t="s">
        <v>6</v>
      </c>
      <c r="C22189" t="s">
        <v>81</v>
      </c>
      <c r="D22189" t="s">
        <v>43</v>
      </c>
      <c r="E22189" s="211">
        <v>47982</v>
      </c>
    </row>
    <row r="22190" spans="1:5" hidden="1">
      <c r="A22190">
        <v>2023</v>
      </c>
      <c r="B22190" t="s">
        <v>6</v>
      </c>
      <c r="C22190" t="s">
        <v>81</v>
      </c>
      <c r="D22190" t="s">
        <v>44</v>
      </c>
      <c r="E22190" s="211">
        <v>134718</v>
      </c>
    </row>
    <row r="22191" spans="1:5" hidden="1">
      <c r="A22191">
        <v>2023</v>
      </c>
      <c r="B22191" t="s">
        <v>6</v>
      </c>
      <c r="C22191" t="s">
        <v>81</v>
      </c>
      <c r="D22191" t="s">
        <v>45</v>
      </c>
      <c r="E22191" s="211">
        <v>3138199</v>
      </c>
    </row>
    <row r="22192" spans="1:5" hidden="1">
      <c r="A22192">
        <v>2023</v>
      </c>
      <c r="B22192" t="s">
        <v>6</v>
      </c>
      <c r="C22192" t="s">
        <v>81</v>
      </c>
      <c r="D22192" t="s">
        <v>46</v>
      </c>
      <c r="E22192" s="211">
        <v>3066337</v>
      </c>
    </row>
    <row r="22193" spans="1:5" hidden="1">
      <c r="A22193">
        <v>2023</v>
      </c>
      <c r="B22193" t="s">
        <v>6</v>
      </c>
      <c r="C22193" t="s">
        <v>81</v>
      </c>
      <c r="D22193" t="s">
        <v>47</v>
      </c>
      <c r="E22193" s="211">
        <v>71862</v>
      </c>
    </row>
    <row r="22194" spans="1:5" hidden="1">
      <c r="A22194">
        <v>2023</v>
      </c>
      <c r="B22194" t="s">
        <v>6</v>
      </c>
      <c r="C22194" t="s">
        <v>81</v>
      </c>
      <c r="D22194" t="s">
        <v>48</v>
      </c>
      <c r="E22194" s="211">
        <v>14757794</v>
      </c>
    </row>
    <row r="22195" spans="1:5" hidden="1">
      <c r="A22195">
        <v>2023</v>
      </c>
      <c r="B22195" t="s">
        <v>6</v>
      </c>
      <c r="C22195" t="s">
        <v>81</v>
      </c>
      <c r="D22195" t="s">
        <v>49</v>
      </c>
      <c r="E22195" s="211">
        <v>5221037</v>
      </c>
    </row>
    <row r="22196" spans="1:5" hidden="1">
      <c r="A22196">
        <v>2023</v>
      </c>
      <c r="B22196" t="s">
        <v>6</v>
      </c>
      <c r="C22196" t="s">
        <v>81</v>
      </c>
      <c r="D22196" t="s">
        <v>50</v>
      </c>
      <c r="E22196" s="211">
        <v>3346337</v>
      </c>
    </row>
    <row r="22197" spans="1:5" hidden="1">
      <c r="A22197">
        <v>2023</v>
      </c>
      <c r="B22197" t="s">
        <v>6</v>
      </c>
      <c r="C22197" t="s">
        <v>81</v>
      </c>
      <c r="D22197" t="s">
        <v>51</v>
      </c>
      <c r="E22197" s="211">
        <v>326509</v>
      </c>
    </row>
    <row r="22198" spans="1:5" hidden="1">
      <c r="A22198">
        <v>2023</v>
      </c>
      <c r="B22198" t="s">
        <v>6</v>
      </c>
      <c r="C22198" t="s">
        <v>81</v>
      </c>
      <c r="D22198" t="s">
        <v>52</v>
      </c>
      <c r="E22198" s="211">
        <v>1523183</v>
      </c>
    </row>
    <row r="22199" spans="1:5" hidden="1">
      <c r="A22199">
        <v>2023</v>
      </c>
      <c r="B22199" t="s">
        <v>6</v>
      </c>
      <c r="C22199" t="s">
        <v>81</v>
      </c>
      <c r="D22199" t="s">
        <v>53</v>
      </c>
      <c r="E22199" s="211">
        <v>57945</v>
      </c>
    </row>
    <row r="22200" spans="1:5" hidden="1">
      <c r="A22200">
        <v>2023</v>
      </c>
      <c r="B22200" t="s">
        <v>6</v>
      </c>
      <c r="C22200" t="s">
        <v>81</v>
      </c>
      <c r="D22200" t="s">
        <v>54</v>
      </c>
      <c r="E22200" s="211">
        <v>32936</v>
      </c>
    </row>
    <row r="22201" spans="1:5" hidden="1">
      <c r="A22201">
        <v>2023</v>
      </c>
      <c r="B22201" t="s">
        <v>6</v>
      </c>
      <c r="C22201" t="s">
        <v>81</v>
      </c>
      <c r="D22201" t="s">
        <v>55</v>
      </c>
      <c r="E22201" s="211">
        <v>4998056</v>
      </c>
    </row>
    <row r="22202" spans="1:5" hidden="1">
      <c r="A22202">
        <v>2023</v>
      </c>
      <c r="B22202" t="s">
        <v>6</v>
      </c>
      <c r="C22202" t="s">
        <v>81</v>
      </c>
      <c r="D22202" t="s">
        <v>56</v>
      </c>
      <c r="E22202" s="211">
        <v>4538701</v>
      </c>
    </row>
    <row r="22203" spans="1:5" hidden="1">
      <c r="A22203">
        <v>2023</v>
      </c>
      <c r="B22203" t="s">
        <v>6</v>
      </c>
      <c r="C22203" t="s">
        <v>81</v>
      </c>
      <c r="D22203" t="s">
        <v>57</v>
      </c>
      <c r="E22203" s="211">
        <v>3667099</v>
      </c>
    </row>
    <row r="22204" spans="1:5" hidden="1">
      <c r="A22204">
        <v>2023</v>
      </c>
      <c r="B22204" t="s">
        <v>6</v>
      </c>
      <c r="C22204" t="s">
        <v>81</v>
      </c>
      <c r="D22204" t="s">
        <v>58</v>
      </c>
      <c r="E22204" s="211">
        <v>871602</v>
      </c>
    </row>
    <row r="22205" spans="1:5" hidden="1">
      <c r="A22205">
        <v>2023</v>
      </c>
      <c r="B22205" t="s">
        <v>6</v>
      </c>
      <c r="C22205" t="s">
        <v>81</v>
      </c>
      <c r="D22205" t="s">
        <v>59</v>
      </c>
      <c r="E22205" s="211">
        <v>4012461</v>
      </c>
    </row>
    <row r="22206" spans="1:5" hidden="1">
      <c r="A22206">
        <v>2023</v>
      </c>
      <c r="B22206" t="s">
        <v>6</v>
      </c>
      <c r="C22206" t="s">
        <v>81</v>
      </c>
      <c r="D22206" t="s">
        <v>60</v>
      </c>
      <c r="E22206" s="211">
        <v>415555</v>
      </c>
    </row>
    <row r="22207" spans="1:5" hidden="1">
      <c r="A22207">
        <v>2023</v>
      </c>
      <c r="B22207" t="s">
        <v>6</v>
      </c>
      <c r="C22207" t="s">
        <v>81</v>
      </c>
      <c r="D22207" t="s">
        <v>61</v>
      </c>
      <c r="E22207" s="211">
        <v>402905</v>
      </c>
    </row>
    <row r="22208" spans="1:5" hidden="1">
      <c r="A22208">
        <v>2023</v>
      </c>
      <c r="B22208" t="s">
        <v>6</v>
      </c>
      <c r="C22208" t="s">
        <v>81</v>
      </c>
      <c r="D22208" t="s">
        <v>62</v>
      </c>
      <c r="E22208" s="211">
        <v>416194</v>
      </c>
    </row>
    <row r="22209" spans="1:6" hidden="1">
      <c r="A22209">
        <v>2023</v>
      </c>
      <c r="B22209" t="s">
        <v>6</v>
      </c>
      <c r="C22209" t="s">
        <v>81</v>
      </c>
      <c r="D22209" t="s">
        <v>64</v>
      </c>
      <c r="E22209" s="211">
        <v>2777807</v>
      </c>
    </row>
    <row r="22210" spans="1:6" hidden="1">
      <c r="A22210">
        <v>2023</v>
      </c>
      <c r="B22210" t="s">
        <v>6</v>
      </c>
      <c r="C22210" t="s">
        <v>81</v>
      </c>
      <c r="D22210" t="s">
        <v>66</v>
      </c>
      <c r="E22210" s="211">
        <v>780434</v>
      </c>
    </row>
    <row r="22211" spans="1:6" hidden="1">
      <c r="A22211">
        <v>2023</v>
      </c>
      <c r="B22211" t="s">
        <v>6</v>
      </c>
      <c r="C22211" t="s">
        <v>81</v>
      </c>
      <c r="D22211" t="s">
        <v>67</v>
      </c>
      <c r="E22211" s="211">
        <v>1021746</v>
      </c>
    </row>
    <row r="22212" spans="1:6" hidden="1">
      <c r="A22212">
        <v>2023</v>
      </c>
      <c r="B22212" t="s">
        <v>6</v>
      </c>
      <c r="C22212" t="s">
        <v>81</v>
      </c>
      <c r="D22212" t="s">
        <v>68</v>
      </c>
      <c r="E22212" s="211">
        <v>14437</v>
      </c>
    </row>
    <row r="22213" spans="1:6" hidden="1">
      <c r="A22213">
        <v>2023</v>
      </c>
      <c r="B22213" t="s">
        <v>6</v>
      </c>
      <c r="C22213" t="s">
        <v>81</v>
      </c>
      <c r="D22213" t="s">
        <v>69</v>
      </c>
      <c r="E22213" s="211">
        <v>996349</v>
      </c>
    </row>
    <row r="22214" spans="1:6" hidden="1">
      <c r="A22214">
        <v>2023</v>
      </c>
      <c r="B22214" t="s">
        <v>6</v>
      </c>
      <c r="C22214" t="s">
        <v>81</v>
      </c>
      <c r="D22214" t="s">
        <v>70</v>
      </c>
      <c r="E22214" s="211">
        <v>10960</v>
      </c>
    </row>
    <row r="22215" spans="1:6" hidden="1">
      <c r="A22215">
        <v>2023</v>
      </c>
      <c r="B22215" t="s">
        <v>6</v>
      </c>
      <c r="C22215" t="s">
        <v>81</v>
      </c>
      <c r="D22215" t="s">
        <v>86</v>
      </c>
      <c r="E22215" s="211">
        <v>73228396</v>
      </c>
    </row>
    <row r="22216" spans="1:6" hidden="1">
      <c r="A22216">
        <v>2023</v>
      </c>
      <c r="B22216" t="s">
        <v>6</v>
      </c>
      <c r="C22216" t="s">
        <v>81</v>
      </c>
      <c r="D22216" t="s">
        <v>87</v>
      </c>
      <c r="E22216" s="211">
        <v>61823540</v>
      </c>
    </row>
    <row r="22217" spans="1:6" hidden="1">
      <c r="A22217">
        <v>2023</v>
      </c>
      <c r="B22217" t="s">
        <v>6</v>
      </c>
      <c r="C22217" t="s">
        <v>81</v>
      </c>
      <c r="D22217" t="s">
        <v>88</v>
      </c>
      <c r="E22217" s="211">
        <v>3385628</v>
      </c>
    </row>
    <row r="22218" spans="1:6" hidden="1">
      <c r="A22218">
        <v>2023</v>
      </c>
      <c r="B22218" t="s">
        <v>6</v>
      </c>
      <c r="C22218" t="s">
        <v>81</v>
      </c>
      <c r="D22218" t="s">
        <v>89</v>
      </c>
      <c r="E22218" s="211">
        <v>8019228</v>
      </c>
    </row>
    <row r="22219" spans="1:6" hidden="1">
      <c r="A22219">
        <v>2023</v>
      </c>
      <c r="B22219" t="s">
        <v>6</v>
      </c>
      <c r="C22219" t="s">
        <v>81</v>
      </c>
      <c r="D22219" t="s">
        <v>77</v>
      </c>
      <c r="E22219" s="211">
        <v>7281685</v>
      </c>
    </row>
    <row r="22220" spans="1:6" hidden="1">
      <c r="A22220">
        <v>2023</v>
      </c>
      <c r="B22220" t="s">
        <v>90</v>
      </c>
      <c r="C22220" t="s">
        <v>7</v>
      </c>
      <c r="D22220" t="s">
        <v>263</v>
      </c>
      <c r="E22220" s="211">
        <v>1139996</v>
      </c>
    </row>
    <row r="22221" spans="1:6" hidden="1">
      <c r="A22221">
        <v>2023</v>
      </c>
      <c r="B22221" t="s">
        <v>90</v>
      </c>
      <c r="C22221" t="s">
        <v>7</v>
      </c>
      <c r="D22221" t="s">
        <v>8</v>
      </c>
      <c r="E22221" s="211">
        <v>0</v>
      </c>
      <c r="F22221">
        <v>20</v>
      </c>
    </row>
    <row r="22222" spans="1:6" hidden="1">
      <c r="A22222">
        <v>2023</v>
      </c>
      <c r="B22222" t="s">
        <v>90</v>
      </c>
      <c r="C22222" t="s">
        <v>7</v>
      </c>
      <c r="D22222" t="s">
        <v>9</v>
      </c>
      <c r="E22222" s="211">
        <v>0</v>
      </c>
      <c r="F22222">
        <v>20</v>
      </c>
    </row>
    <row r="22223" spans="1:6" hidden="1">
      <c r="A22223">
        <v>2023</v>
      </c>
      <c r="B22223" t="s">
        <v>90</v>
      </c>
      <c r="C22223" t="s">
        <v>10</v>
      </c>
      <c r="D22223" t="s">
        <v>11</v>
      </c>
      <c r="E22223" s="211">
        <v>3057913</v>
      </c>
    </row>
    <row r="22224" spans="1:6" hidden="1">
      <c r="A22224">
        <v>2023</v>
      </c>
      <c r="B22224" t="s">
        <v>90</v>
      </c>
      <c r="C22224" t="s">
        <v>10</v>
      </c>
      <c r="D22224" t="s">
        <v>91</v>
      </c>
      <c r="E22224" s="211">
        <v>23799179</v>
      </c>
    </row>
    <row r="22225" spans="1:5" hidden="1">
      <c r="A22225">
        <v>2023</v>
      </c>
      <c r="B22225" t="s">
        <v>90</v>
      </c>
      <c r="C22225" t="s">
        <v>10</v>
      </c>
      <c r="D22225" t="s">
        <v>92</v>
      </c>
      <c r="E22225" s="211">
        <v>19410112</v>
      </c>
    </row>
    <row r="22226" spans="1:5" hidden="1">
      <c r="A22226">
        <v>2023</v>
      </c>
      <c r="B22226" t="s">
        <v>90</v>
      </c>
      <c r="C22226" t="s">
        <v>10</v>
      </c>
      <c r="D22226" t="s">
        <v>14</v>
      </c>
      <c r="E22226" s="211">
        <v>9759973</v>
      </c>
    </row>
    <row r="22227" spans="1:5" hidden="1">
      <c r="A22227">
        <v>2023</v>
      </c>
      <c r="B22227" t="s">
        <v>90</v>
      </c>
      <c r="C22227" t="s">
        <v>10</v>
      </c>
      <c r="D22227" t="s">
        <v>17</v>
      </c>
      <c r="E22227" s="211">
        <v>10335842</v>
      </c>
    </row>
    <row r="22228" spans="1:5" hidden="1">
      <c r="A22228">
        <v>2023</v>
      </c>
      <c r="B22228" t="s">
        <v>90</v>
      </c>
      <c r="C22228" t="s">
        <v>10</v>
      </c>
      <c r="D22228" t="s">
        <v>18</v>
      </c>
      <c r="E22228" s="211">
        <v>7779705</v>
      </c>
    </row>
    <row r="22229" spans="1:5" hidden="1">
      <c r="A22229">
        <v>2023</v>
      </c>
      <c r="B22229" t="s">
        <v>90</v>
      </c>
      <c r="C22229" t="s">
        <v>10</v>
      </c>
      <c r="D22229" t="s">
        <v>19</v>
      </c>
      <c r="E22229" s="211">
        <v>6968341</v>
      </c>
    </row>
    <row r="22230" spans="1:5" hidden="1">
      <c r="A22230">
        <v>2023</v>
      </c>
      <c r="B22230" t="s">
        <v>90</v>
      </c>
      <c r="C22230" t="s">
        <v>10</v>
      </c>
      <c r="D22230" t="s">
        <v>21</v>
      </c>
      <c r="E22230" s="211">
        <v>6968341</v>
      </c>
    </row>
    <row r="22231" spans="1:5" hidden="1">
      <c r="A22231">
        <v>2023</v>
      </c>
      <c r="B22231" t="s">
        <v>90</v>
      </c>
      <c r="C22231" t="s">
        <v>10</v>
      </c>
      <c r="D22231" t="s">
        <v>22</v>
      </c>
      <c r="E22231" s="211">
        <v>1275996</v>
      </c>
    </row>
    <row r="22232" spans="1:5" hidden="1">
      <c r="A22232">
        <v>2023</v>
      </c>
      <c r="B22232" t="s">
        <v>90</v>
      </c>
      <c r="C22232" t="s">
        <v>23</v>
      </c>
      <c r="D22232" t="s">
        <v>24</v>
      </c>
      <c r="E22232" s="211">
        <v>13883115</v>
      </c>
    </row>
    <row r="22233" spans="1:5" hidden="1">
      <c r="A22233">
        <v>2023</v>
      </c>
      <c r="B22233" t="s">
        <v>90</v>
      </c>
      <c r="C22233" t="s">
        <v>23</v>
      </c>
      <c r="D22233" t="s">
        <v>25</v>
      </c>
      <c r="E22233" s="211">
        <v>11477915</v>
      </c>
    </row>
    <row r="22234" spans="1:5" hidden="1">
      <c r="A22234">
        <v>2023</v>
      </c>
      <c r="B22234" t="s">
        <v>90</v>
      </c>
      <c r="C22234" t="s">
        <v>23</v>
      </c>
      <c r="D22234" t="s">
        <v>26</v>
      </c>
      <c r="E22234" s="211">
        <v>2405201</v>
      </c>
    </row>
    <row r="22235" spans="1:5" hidden="1">
      <c r="A22235">
        <v>2023</v>
      </c>
      <c r="B22235" t="s">
        <v>90</v>
      </c>
      <c r="C22235" t="s">
        <v>23</v>
      </c>
      <c r="D22235" t="s">
        <v>27</v>
      </c>
      <c r="E22235" s="211">
        <v>387216</v>
      </c>
    </row>
    <row r="22236" spans="1:5" hidden="1">
      <c r="A22236">
        <v>2023</v>
      </c>
      <c r="B22236" t="s">
        <v>90</v>
      </c>
      <c r="C22236" t="s">
        <v>23</v>
      </c>
      <c r="D22236" t="s">
        <v>29</v>
      </c>
      <c r="E22236" s="211">
        <v>387216</v>
      </c>
    </row>
    <row r="22237" spans="1:5" hidden="1">
      <c r="A22237">
        <v>2023</v>
      </c>
      <c r="B22237" t="s">
        <v>90</v>
      </c>
      <c r="C22237" t="s">
        <v>23</v>
      </c>
      <c r="D22237" t="s">
        <v>33</v>
      </c>
      <c r="E22237" s="211">
        <v>3435231</v>
      </c>
    </row>
    <row r="22238" spans="1:5" hidden="1">
      <c r="A22238">
        <v>2023</v>
      </c>
      <c r="B22238" t="s">
        <v>90</v>
      </c>
      <c r="C22238" t="s">
        <v>23</v>
      </c>
      <c r="D22238" t="s">
        <v>34</v>
      </c>
      <c r="E22238" s="211">
        <v>784158</v>
      </c>
    </row>
    <row r="22239" spans="1:5" hidden="1">
      <c r="A22239">
        <v>2023</v>
      </c>
      <c r="B22239" t="s">
        <v>90</v>
      </c>
      <c r="C22239" t="s">
        <v>23</v>
      </c>
      <c r="D22239" t="s">
        <v>35</v>
      </c>
      <c r="E22239" s="211">
        <v>913333</v>
      </c>
    </row>
    <row r="22240" spans="1:5" hidden="1">
      <c r="A22240">
        <v>2023</v>
      </c>
      <c r="B22240" t="s">
        <v>90</v>
      </c>
      <c r="C22240" t="s">
        <v>23</v>
      </c>
      <c r="D22240" t="s">
        <v>36</v>
      </c>
      <c r="E22240" s="211">
        <v>2342572</v>
      </c>
    </row>
    <row r="22241" spans="1:5" hidden="1">
      <c r="A22241">
        <v>2023</v>
      </c>
      <c r="B22241" t="s">
        <v>90</v>
      </c>
      <c r="C22241" t="s">
        <v>23</v>
      </c>
      <c r="D22241" t="s">
        <v>37</v>
      </c>
      <c r="E22241" s="211">
        <v>1491615</v>
      </c>
    </row>
    <row r="22242" spans="1:5" hidden="1">
      <c r="A22242">
        <v>2023</v>
      </c>
      <c r="B22242" t="s">
        <v>90</v>
      </c>
      <c r="C22242" t="s">
        <v>23</v>
      </c>
      <c r="D22242" t="s">
        <v>38</v>
      </c>
      <c r="E22242" s="211">
        <v>850958</v>
      </c>
    </row>
    <row r="22243" spans="1:5" hidden="1">
      <c r="A22243">
        <v>2023</v>
      </c>
      <c r="B22243" t="s">
        <v>90</v>
      </c>
      <c r="C22243" t="s">
        <v>23</v>
      </c>
      <c r="D22243" t="s">
        <v>39</v>
      </c>
      <c r="E22243" s="211">
        <v>213565</v>
      </c>
    </row>
    <row r="22244" spans="1:5" hidden="1">
      <c r="A22244">
        <v>2023</v>
      </c>
      <c r="B22244" t="s">
        <v>90</v>
      </c>
      <c r="C22244" t="s">
        <v>23</v>
      </c>
      <c r="D22244" t="s">
        <v>93</v>
      </c>
      <c r="E22244" s="211">
        <v>187104</v>
      </c>
    </row>
    <row r="22245" spans="1:5" hidden="1">
      <c r="A22245">
        <v>2023</v>
      </c>
      <c r="B22245" t="s">
        <v>90</v>
      </c>
      <c r="C22245" t="s">
        <v>23</v>
      </c>
      <c r="D22245" t="s">
        <v>94</v>
      </c>
      <c r="E22245" s="211">
        <v>26460</v>
      </c>
    </row>
    <row r="22246" spans="1:5" hidden="1">
      <c r="A22246">
        <v>2023</v>
      </c>
      <c r="B22246" t="s">
        <v>90</v>
      </c>
      <c r="C22246" t="s">
        <v>23</v>
      </c>
      <c r="D22246" t="s">
        <v>95</v>
      </c>
      <c r="E22246" s="211">
        <v>110212</v>
      </c>
    </row>
    <row r="22247" spans="1:5" hidden="1">
      <c r="A22247">
        <v>2023</v>
      </c>
      <c r="B22247" t="s">
        <v>90</v>
      </c>
      <c r="C22247" t="s">
        <v>23</v>
      </c>
      <c r="D22247" t="s">
        <v>96</v>
      </c>
      <c r="E22247" s="211">
        <v>103353</v>
      </c>
    </row>
    <row r="22248" spans="1:5" hidden="1">
      <c r="A22248">
        <v>2023</v>
      </c>
      <c r="B22248" t="s">
        <v>90</v>
      </c>
      <c r="C22248" t="s">
        <v>23</v>
      </c>
      <c r="D22248" t="s">
        <v>40</v>
      </c>
      <c r="E22248" s="211">
        <v>0</v>
      </c>
    </row>
    <row r="22249" spans="1:5" hidden="1">
      <c r="A22249">
        <v>2023</v>
      </c>
      <c r="B22249" t="s">
        <v>90</v>
      </c>
      <c r="C22249" t="s">
        <v>23</v>
      </c>
      <c r="D22249" t="s">
        <v>41</v>
      </c>
      <c r="E22249" s="211">
        <v>0</v>
      </c>
    </row>
    <row r="22250" spans="1:5" hidden="1">
      <c r="A22250">
        <v>2023</v>
      </c>
      <c r="B22250" t="s">
        <v>90</v>
      </c>
      <c r="C22250" t="s">
        <v>23</v>
      </c>
      <c r="D22250" t="s">
        <v>42</v>
      </c>
      <c r="E22250" s="211">
        <v>0</v>
      </c>
    </row>
    <row r="22251" spans="1:5" hidden="1">
      <c r="A22251">
        <v>2023</v>
      </c>
      <c r="B22251" t="s">
        <v>90</v>
      </c>
      <c r="C22251" t="s">
        <v>23</v>
      </c>
      <c r="D22251" t="s">
        <v>43</v>
      </c>
      <c r="E22251" s="211">
        <v>0</v>
      </c>
    </row>
    <row r="22252" spans="1:5" hidden="1">
      <c r="A22252">
        <v>2023</v>
      </c>
      <c r="B22252" t="s">
        <v>90</v>
      </c>
      <c r="C22252" t="s">
        <v>23</v>
      </c>
      <c r="D22252" t="s">
        <v>44</v>
      </c>
      <c r="E22252" s="211">
        <v>94936</v>
      </c>
    </row>
    <row r="22253" spans="1:5" hidden="1">
      <c r="A22253">
        <v>2023</v>
      </c>
      <c r="B22253" t="s">
        <v>90</v>
      </c>
      <c r="C22253" t="s">
        <v>23</v>
      </c>
      <c r="D22253" t="s">
        <v>45</v>
      </c>
      <c r="E22253" s="211">
        <v>335261</v>
      </c>
    </row>
    <row r="22254" spans="1:5" hidden="1">
      <c r="A22254">
        <v>2023</v>
      </c>
      <c r="B22254" t="s">
        <v>90</v>
      </c>
      <c r="C22254" t="s">
        <v>23</v>
      </c>
      <c r="D22254" t="s">
        <v>46</v>
      </c>
      <c r="E22254" s="211">
        <v>335261</v>
      </c>
    </row>
    <row r="22255" spans="1:5" hidden="1">
      <c r="A22255">
        <v>2023</v>
      </c>
      <c r="B22255" t="s">
        <v>90</v>
      </c>
      <c r="C22255" t="s">
        <v>23</v>
      </c>
      <c r="D22255" t="s">
        <v>47</v>
      </c>
      <c r="E22255" s="211">
        <v>0</v>
      </c>
    </row>
    <row r="22256" spans="1:5" hidden="1">
      <c r="A22256">
        <v>2023</v>
      </c>
      <c r="B22256" t="s">
        <v>90</v>
      </c>
      <c r="C22256" t="s">
        <v>23</v>
      </c>
      <c r="D22256" t="s">
        <v>48</v>
      </c>
      <c r="E22256" s="211">
        <v>191211</v>
      </c>
    </row>
    <row r="22257" spans="1:5" hidden="1">
      <c r="A22257">
        <v>2023</v>
      </c>
      <c r="B22257" t="s">
        <v>90</v>
      </c>
      <c r="C22257" t="s">
        <v>23</v>
      </c>
      <c r="D22257" t="s">
        <v>55</v>
      </c>
      <c r="E22257" s="211">
        <v>191211</v>
      </c>
    </row>
    <row r="22258" spans="1:5" hidden="1">
      <c r="A22258">
        <v>2023</v>
      </c>
      <c r="B22258" t="s">
        <v>90</v>
      </c>
      <c r="C22258" t="s">
        <v>23</v>
      </c>
      <c r="D22258" t="s">
        <v>59</v>
      </c>
      <c r="E22258" s="211">
        <v>896200</v>
      </c>
    </row>
    <row r="22259" spans="1:5" hidden="1">
      <c r="A22259">
        <v>2023</v>
      </c>
      <c r="B22259" t="s">
        <v>90</v>
      </c>
      <c r="C22259" t="s">
        <v>23</v>
      </c>
      <c r="D22259" t="s">
        <v>60</v>
      </c>
      <c r="E22259" s="211">
        <v>178501</v>
      </c>
    </row>
    <row r="22260" spans="1:5" hidden="1">
      <c r="A22260">
        <v>2023</v>
      </c>
      <c r="B22260" t="s">
        <v>90</v>
      </c>
      <c r="C22260" t="s">
        <v>23</v>
      </c>
      <c r="D22260" t="s">
        <v>64</v>
      </c>
      <c r="E22260" s="211">
        <v>717699</v>
      </c>
    </row>
    <row r="22261" spans="1:5" hidden="1">
      <c r="A22261">
        <v>2023</v>
      </c>
      <c r="B22261" t="s">
        <v>90</v>
      </c>
      <c r="C22261" t="s">
        <v>23</v>
      </c>
      <c r="D22261" t="s">
        <v>66</v>
      </c>
      <c r="E22261" s="211">
        <v>0</v>
      </c>
    </row>
    <row r="22262" spans="1:5" hidden="1">
      <c r="A22262">
        <v>2023</v>
      </c>
      <c r="B22262" t="s">
        <v>90</v>
      </c>
      <c r="C22262" t="s">
        <v>23</v>
      </c>
      <c r="D22262" t="s">
        <v>67</v>
      </c>
      <c r="E22262" s="211">
        <v>178052</v>
      </c>
    </row>
    <row r="22263" spans="1:5" hidden="1">
      <c r="A22263">
        <v>2023</v>
      </c>
      <c r="B22263" t="s">
        <v>90</v>
      </c>
      <c r="C22263" t="s">
        <v>23</v>
      </c>
      <c r="D22263" t="s">
        <v>68</v>
      </c>
      <c r="E22263" s="211">
        <v>14437</v>
      </c>
    </row>
    <row r="22264" spans="1:5" hidden="1">
      <c r="A22264">
        <v>2023</v>
      </c>
      <c r="B22264" t="s">
        <v>90</v>
      </c>
      <c r="C22264" t="s">
        <v>23</v>
      </c>
      <c r="D22264" t="s">
        <v>70</v>
      </c>
      <c r="E22264" s="211">
        <v>163615</v>
      </c>
    </row>
    <row r="22265" spans="1:5" hidden="1">
      <c r="A22265">
        <v>2023</v>
      </c>
      <c r="B22265" t="s">
        <v>90</v>
      </c>
      <c r="C22265" t="s">
        <v>23</v>
      </c>
      <c r="D22265" t="s">
        <v>71</v>
      </c>
      <c r="E22265" s="211">
        <v>-13421</v>
      </c>
    </row>
    <row r="22266" spans="1:5" hidden="1">
      <c r="A22266">
        <v>2023</v>
      </c>
      <c r="B22266" t="s">
        <v>90</v>
      </c>
      <c r="C22266" t="s">
        <v>23</v>
      </c>
      <c r="D22266" t="s">
        <v>72</v>
      </c>
      <c r="E22266" s="211">
        <v>32536542</v>
      </c>
    </row>
    <row r="22267" spans="1:5" hidden="1">
      <c r="A22267">
        <v>2023</v>
      </c>
      <c r="B22267" t="s">
        <v>90</v>
      </c>
      <c r="C22267" t="s">
        <v>23</v>
      </c>
      <c r="D22267" t="s">
        <v>76</v>
      </c>
      <c r="E22267" s="211">
        <v>6184405</v>
      </c>
    </row>
    <row r="22268" spans="1:5" hidden="1">
      <c r="A22268">
        <v>2023</v>
      </c>
      <c r="B22268" t="s">
        <v>90</v>
      </c>
      <c r="C22268" t="s">
        <v>23</v>
      </c>
      <c r="D22268" t="s">
        <v>77</v>
      </c>
      <c r="E22268" s="211">
        <v>4389067</v>
      </c>
    </row>
    <row r="22269" spans="1:5" hidden="1">
      <c r="A22269">
        <v>2023</v>
      </c>
      <c r="B22269" t="s">
        <v>90</v>
      </c>
      <c r="C22269" t="s">
        <v>23</v>
      </c>
      <c r="D22269" t="s">
        <v>78</v>
      </c>
      <c r="E22269" s="211">
        <v>5963921</v>
      </c>
    </row>
    <row r="22270" spans="1:5" hidden="1">
      <c r="A22270">
        <v>2023</v>
      </c>
      <c r="B22270" t="s">
        <v>90</v>
      </c>
      <c r="C22270" t="s">
        <v>23</v>
      </c>
      <c r="D22270" t="s">
        <v>79</v>
      </c>
      <c r="E22270" s="211">
        <v>220484</v>
      </c>
    </row>
    <row r="22271" spans="1:5" hidden="1">
      <c r="A22271">
        <v>2023</v>
      </c>
      <c r="B22271" t="s">
        <v>90</v>
      </c>
      <c r="C22271" t="s">
        <v>23</v>
      </c>
      <c r="D22271" t="s">
        <v>80</v>
      </c>
      <c r="E22271" s="211">
        <v>0</v>
      </c>
    </row>
    <row r="22272" spans="1:5" hidden="1">
      <c r="A22272">
        <v>2023</v>
      </c>
      <c r="B22272" t="s">
        <v>90</v>
      </c>
      <c r="C22272" t="s">
        <v>81</v>
      </c>
      <c r="D22272" t="s">
        <v>30</v>
      </c>
      <c r="E22272" s="211">
        <v>231125</v>
      </c>
    </row>
    <row r="22273" spans="1:5" hidden="1">
      <c r="A22273">
        <v>2023</v>
      </c>
      <c r="B22273" t="s">
        <v>90</v>
      </c>
      <c r="C22273" t="s">
        <v>81</v>
      </c>
      <c r="D22273" t="s">
        <v>32</v>
      </c>
      <c r="E22273" s="211">
        <v>231125</v>
      </c>
    </row>
    <row r="22274" spans="1:5" hidden="1">
      <c r="A22274">
        <v>2023</v>
      </c>
      <c r="B22274" t="s">
        <v>90</v>
      </c>
      <c r="C22274" t="s">
        <v>81</v>
      </c>
      <c r="D22274" t="s">
        <v>33</v>
      </c>
      <c r="E22274" s="211">
        <v>1454963</v>
      </c>
    </row>
    <row r="22275" spans="1:5" hidden="1">
      <c r="A22275">
        <v>2023</v>
      </c>
      <c r="B22275" t="s">
        <v>90</v>
      </c>
      <c r="C22275" t="s">
        <v>81</v>
      </c>
      <c r="D22275" t="s">
        <v>34</v>
      </c>
      <c r="E22275" s="211">
        <v>1209597</v>
      </c>
    </row>
    <row r="22276" spans="1:5" hidden="1">
      <c r="A22276">
        <v>2023</v>
      </c>
      <c r="B22276" t="s">
        <v>90</v>
      </c>
      <c r="C22276" t="s">
        <v>81</v>
      </c>
      <c r="D22276" t="s">
        <v>35</v>
      </c>
      <c r="E22276" s="211">
        <v>943882</v>
      </c>
    </row>
    <row r="22277" spans="1:5" hidden="1">
      <c r="A22277">
        <v>2023</v>
      </c>
      <c r="B22277" t="s">
        <v>90</v>
      </c>
      <c r="C22277" t="s">
        <v>81</v>
      </c>
      <c r="D22277" t="s">
        <v>36</v>
      </c>
      <c r="E22277" s="211">
        <v>219222</v>
      </c>
    </row>
    <row r="22278" spans="1:5" hidden="1">
      <c r="A22278">
        <v>2023</v>
      </c>
      <c r="B22278" t="s">
        <v>90</v>
      </c>
      <c r="C22278" t="s">
        <v>81</v>
      </c>
      <c r="D22278" t="s">
        <v>37</v>
      </c>
      <c r="E22278" s="211">
        <v>219222</v>
      </c>
    </row>
    <row r="22279" spans="1:5" hidden="1">
      <c r="A22279">
        <v>2023</v>
      </c>
      <c r="B22279" t="s">
        <v>90</v>
      </c>
      <c r="C22279" t="s">
        <v>81</v>
      </c>
      <c r="D22279" t="s">
        <v>38</v>
      </c>
      <c r="E22279" s="211">
        <v>0</v>
      </c>
    </row>
    <row r="22280" spans="1:5" hidden="1">
      <c r="A22280">
        <v>2023</v>
      </c>
      <c r="B22280" t="s">
        <v>90</v>
      </c>
      <c r="C22280" t="s">
        <v>81</v>
      </c>
      <c r="D22280" t="s">
        <v>39</v>
      </c>
      <c r="E22280" s="211">
        <v>13954</v>
      </c>
    </row>
    <row r="22281" spans="1:5" hidden="1">
      <c r="A22281">
        <v>2023</v>
      </c>
      <c r="B22281" t="s">
        <v>90</v>
      </c>
      <c r="C22281" t="s">
        <v>81</v>
      </c>
      <c r="D22281" t="s">
        <v>93</v>
      </c>
      <c r="E22281" s="211">
        <v>14187</v>
      </c>
    </row>
    <row r="22282" spans="1:5" hidden="1">
      <c r="A22282">
        <v>2023</v>
      </c>
      <c r="B22282" t="s">
        <v>90</v>
      </c>
      <c r="C22282" t="s">
        <v>81</v>
      </c>
      <c r="D22282" t="s">
        <v>94</v>
      </c>
      <c r="E22282" s="211">
        <v>-233</v>
      </c>
    </row>
    <row r="22283" spans="1:5" hidden="1">
      <c r="A22283">
        <v>2023</v>
      </c>
      <c r="B22283" t="s">
        <v>90</v>
      </c>
      <c r="C22283" t="s">
        <v>81</v>
      </c>
      <c r="D22283" t="s">
        <v>95</v>
      </c>
      <c r="E22283" s="211">
        <v>12457</v>
      </c>
    </row>
    <row r="22284" spans="1:5" hidden="1">
      <c r="A22284">
        <v>2023</v>
      </c>
      <c r="B22284" t="s">
        <v>90</v>
      </c>
      <c r="C22284" t="s">
        <v>81</v>
      </c>
      <c r="D22284" t="s">
        <v>96</v>
      </c>
      <c r="E22284" s="211">
        <v>1497</v>
      </c>
    </row>
    <row r="22285" spans="1:5" hidden="1">
      <c r="A22285">
        <v>2023</v>
      </c>
      <c r="B22285" t="s">
        <v>90</v>
      </c>
      <c r="C22285" t="s">
        <v>81</v>
      </c>
      <c r="D22285" t="s">
        <v>40</v>
      </c>
      <c r="E22285" s="211">
        <v>12189</v>
      </c>
    </row>
    <row r="22286" spans="1:5" hidden="1">
      <c r="A22286">
        <v>2023</v>
      </c>
      <c r="B22286" t="s">
        <v>90</v>
      </c>
      <c r="C22286" t="s">
        <v>81</v>
      </c>
      <c r="D22286" t="s">
        <v>41</v>
      </c>
      <c r="E22286" s="211">
        <v>4370</v>
      </c>
    </row>
    <row r="22287" spans="1:5" hidden="1">
      <c r="A22287">
        <v>2023</v>
      </c>
      <c r="B22287" t="s">
        <v>90</v>
      </c>
      <c r="C22287" t="s">
        <v>81</v>
      </c>
      <c r="D22287" t="s">
        <v>42</v>
      </c>
      <c r="E22287" s="211">
        <v>0</v>
      </c>
    </row>
    <row r="22288" spans="1:5" hidden="1">
      <c r="A22288">
        <v>2023</v>
      </c>
      <c r="B22288" t="s">
        <v>90</v>
      </c>
      <c r="C22288" t="s">
        <v>81</v>
      </c>
      <c r="D22288" t="s">
        <v>43</v>
      </c>
      <c r="E22288" s="211">
        <v>7820</v>
      </c>
    </row>
    <row r="22289" spans="1:5" hidden="1">
      <c r="A22289">
        <v>2023</v>
      </c>
      <c r="B22289" t="s">
        <v>90</v>
      </c>
      <c r="C22289" t="s">
        <v>81</v>
      </c>
      <c r="D22289" t="s">
        <v>44</v>
      </c>
      <c r="E22289" s="211">
        <v>0</v>
      </c>
    </row>
    <row r="22290" spans="1:5" hidden="1">
      <c r="A22290">
        <v>2023</v>
      </c>
      <c r="B22290" t="s">
        <v>90</v>
      </c>
      <c r="C22290" t="s">
        <v>81</v>
      </c>
      <c r="D22290" t="s">
        <v>48</v>
      </c>
      <c r="E22290" s="211">
        <v>127705</v>
      </c>
    </row>
    <row r="22291" spans="1:5" hidden="1">
      <c r="A22291">
        <v>2023</v>
      </c>
      <c r="B22291" t="s">
        <v>90</v>
      </c>
      <c r="C22291" t="s">
        <v>81</v>
      </c>
      <c r="D22291" t="s">
        <v>49</v>
      </c>
      <c r="E22291" s="211">
        <v>127705</v>
      </c>
    </row>
    <row r="22292" spans="1:5" hidden="1">
      <c r="A22292">
        <v>2023</v>
      </c>
      <c r="B22292" t="s">
        <v>90</v>
      </c>
      <c r="C22292" t="s">
        <v>81</v>
      </c>
      <c r="D22292" t="s">
        <v>50</v>
      </c>
      <c r="E22292" s="211">
        <v>0</v>
      </c>
    </row>
    <row r="22293" spans="1:5" hidden="1">
      <c r="A22293">
        <v>2023</v>
      </c>
      <c r="B22293" t="s">
        <v>90</v>
      </c>
      <c r="C22293" t="s">
        <v>81</v>
      </c>
      <c r="D22293" t="s">
        <v>51</v>
      </c>
      <c r="E22293" s="211">
        <v>127705</v>
      </c>
    </row>
    <row r="22294" spans="1:5" hidden="1">
      <c r="A22294">
        <v>2023</v>
      </c>
      <c r="B22294" t="s">
        <v>90</v>
      </c>
      <c r="C22294" t="s">
        <v>81</v>
      </c>
      <c r="D22294" t="s">
        <v>52</v>
      </c>
      <c r="E22294" s="211">
        <v>0</v>
      </c>
    </row>
    <row r="22295" spans="1:5" hidden="1">
      <c r="A22295">
        <v>2023</v>
      </c>
      <c r="B22295" t="s">
        <v>90</v>
      </c>
      <c r="C22295" t="s">
        <v>81</v>
      </c>
      <c r="D22295" t="s">
        <v>53</v>
      </c>
      <c r="E22295" s="211">
        <v>0</v>
      </c>
    </row>
    <row r="22296" spans="1:5" hidden="1">
      <c r="A22296">
        <v>2023</v>
      </c>
      <c r="B22296" t="s">
        <v>90</v>
      </c>
      <c r="C22296" t="s">
        <v>81</v>
      </c>
      <c r="D22296" t="s">
        <v>54</v>
      </c>
      <c r="E22296" s="211">
        <v>0</v>
      </c>
    </row>
    <row r="22297" spans="1:5" hidden="1">
      <c r="A22297">
        <v>2023</v>
      </c>
      <c r="B22297" t="s">
        <v>90</v>
      </c>
      <c r="C22297" t="s">
        <v>81</v>
      </c>
      <c r="D22297" t="s">
        <v>59</v>
      </c>
      <c r="E22297" s="211">
        <v>483604</v>
      </c>
    </row>
    <row r="22298" spans="1:5" hidden="1">
      <c r="A22298">
        <v>2023</v>
      </c>
      <c r="B22298" t="s">
        <v>90</v>
      </c>
      <c r="C22298" t="s">
        <v>81</v>
      </c>
      <c r="D22298" t="s">
        <v>61</v>
      </c>
      <c r="E22298" s="211">
        <v>232580</v>
      </c>
    </row>
    <row r="22299" spans="1:5" hidden="1">
      <c r="A22299">
        <v>2023</v>
      </c>
      <c r="B22299" t="s">
        <v>90</v>
      </c>
      <c r="C22299" t="s">
        <v>81</v>
      </c>
      <c r="D22299" t="s">
        <v>64</v>
      </c>
      <c r="E22299" s="211">
        <v>251024</v>
      </c>
    </row>
    <row r="22300" spans="1:5" hidden="1">
      <c r="A22300">
        <v>2023</v>
      </c>
      <c r="B22300" t="s">
        <v>90</v>
      </c>
      <c r="C22300" t="s">
        <v>81</v>
      </c>
      <c r="D22300" t="s">
        <v>67</v>
      </c>
      <c r="E22300" s="211">
        <v>656691</v>
      </c>
    </row>
    <row r="22301" spans="1:5" hidden="1">
      <c r="A22301">
        <v>2023</v>
      </c>
      <c r="B22301" t="s">
        <v>90</v>
      </c>
      <c r="C22301" t="s">
        <v>81</v>
      </c>
      <c r="D22301" t="s">
        <v>69</v>
      </c>
      <c r="E22301" s="211">
        <v>646898</v>
      </c>
    </row>
    <row r="22302" spans="1:5" hidden="1">
      <c r="A22302">
        <v>2023</v>
      </c>
      <c r="B22302" t="s">
        <v>90</v>
      </c>
      <c r="C22302" t="s">
        <v>81</v>
      </c>
      <c r="D22302" t="s">
        <v>70</v>
      </c>
      <c r="E22302" s="211">
        <v>9793</v>
      </c>
    </row>
    <row r="22303" spans="1:5" hidden="1">
      <c r="A22303">
        <v>2023</v>
      </c>
      <c r="B22303" t="s">
        <v>90</v>
      </c>
      <c r="C22303" t="s">
        <v>81</v>
      </c>
      <c r="D22303" t="s">
        <v>86</v>
      </c>
      <c r="E22303" s="211">
        <v>56335721</v>
      </c>
    </row>
    <row r="22304" spans="1:5" hidden="1">
      <c r="A22304">
        <v>2023</v>
      </c>
      <c r="B22304" t="s">
        <v>90</v>
      </c>
      <c r="C22304" t="s">
        <v>81</v>
      </c>
      <c r="D22304" t="s">
        <v>87</v>
      </c>
      <c r="E22304" s="211">
        <v>55900180</v>
      </c>
    </row>
    <row r="22305" spans="1:6" hidden="1">
      <c r="A22305">
        <v>2023</v>
      </c>
      <c r="B22305" t="s">
        <v>90</v>
      </c>
      <c r="C22305" t="s">
        <v>81</v>
      </c>
      <c r="D22305" t="s">
        <v>88</v>
      </c>
      <c r="E22305" s="211">
        <v>435541</v>
      </c>
    </row>
    <row r="22306" spans="1:6" hidden="1">
      <c r="A22306">
        <v>2023</v>
      </c>
      <c r="B22306" t="s">
        <v>90</v>
      </c>
      <c r="C22306" t="s">
        <v>81</v>
      </c>
      <c r="D22306" t="s">
        <v>77</v>
      </c>
      <c r="E22306" s="211">
        <v>4389067</v>
      </c>
    </row>
    <row r="22307" spans="1:6" hidden="1">
      <c r="A22307">
        <v>2023</v>
      </c>
      <c r="B22307" t="s">
        <v>97</v>
      </c>
      <c r="C22307" t="s">
        <v>7</v>
      </c>
      <c r="D22307" t="s">
        <v>263</v>
      </c>
      <c r="E22307" s="211">
        <v>-621743</v>
      </c>
    </row>
    <row r="22308" spans="1:6" hidden="1">
      <c r="A22308">
        <v>2023</v>
      </c>
      <c r="B22308" t="s">
        <v>97</v>
      </c>
      <c r="C22308" t="s">
        <v>7</v>
      </c>
      <c r="D22308" t="s">
        <v>8</v>
      </c>
      <c r="E22308" s="211">
        <v>0</v>
      </c>
      <c r="F22308">
        <v>20</v>
      </c>
    </row>
    <row r="22309" spans="1:6" hidden="1">
      <c r="A22309">
        <v>2023</v>
      </c>
      <c r="B22309" t="s">
        <v>97</v>
      </c>
      <c r="C22309" t="s">
        <v>7</v>
      </c>
      <c r="D22309" t="s">
        <v>9</v>
      </c>
      <c r="E22309" s="211">
        <v>0</v>
      </c>
      <c r="F22309">
        <v>20</v>
      </c>
    </row>
    <row r="22310" spans="1:6" hidden="1">
      <c r="A22310">
        <v>2023</v>
      </c>
      <c r="B22310" t="s">
        <v>97</v>
      </c>
      <c r="C22310" t="s">
        <v>10</v>
      </c>
      <c r="D22310" t="s">
        <v>11</v>
      </c>
      <c r="E22310" s="211">
        <v>-289528</v>
      </c>
    </row>
    <row r="22311" spans="1:6" hidden="1">
      <c r="A22311">
        <v>2023</v>
      </c>
      <c r="B22311" t="s">
        <v>97</v>
      </c>
      <c r="C22311" t="s">
        <v>10</v>
      </c>
      <c r="D22311" t="s">
        <v>91</v>
      </c>
      <c r="E22311" s="211">
        <v>1548897</v>
      </c>
    </row>
    <row r="22312" spans="1:6" hidden="1">
      <c r="A22312">
        <v>2023</v>
      </c>
      <c r="B22312" t="s">
        <v>97</v>
      </c>
      <c r="C22312" t="s">
        <v>10</v>
      </c>
      <c r="D22312" t="s">
        <v>92</v>
      </c>
      <c r="E22312" s="211">
        <v>1449162</v>
      </c>
    </row>
    <row r="22313" spans="1:6" hidden="1">
      <c r="A22313">
        <v>2023</v>
      </c>
      <c r="B22313" t="s">
        <v>97</v>
      </c>
      <c r="C22313" t="s">
        <v>10</v>
      </c>
      <c r="D22313" t="s">
        <v>14</v>
      </c>
      <c r="E22313" s="211">
        <v>845783</v>
      </c>
    </row>
    <row r="22314" spans="1:6" hidden="1">
      <c r="A22314">
        <v>2023</v>
      </c>
      <c r="B22314" t="s">
        <v>97</v>
      </c>
      <c r="C22314" t="s">
        <v>10</v>
      </c>
      <c r="D22314" t="s">
        <v>17</v>
      </c>
      <c r="E22314" s="211">
        <v>1701158</v>
      </c>
    </row>
    <row r="22315" spans="1:6" hidden="1">
      <c r="A22315">
        <v>2023</v>
      </c>
      <c r="B22315" t="s">
        <v>97</v>
      </c>
      <c r="C22315" t="s">
        <v>10</v>
      </c>
      <c r="D22315" t="s">
        <v>18</v>
      </c>
      <c r="E22315" s="211">
        <v>22275</v>
      </c>
    </row>
    <row r="22316" spans="1:6" hidden="1">
      <c r="A22316">
        <v>2023</v>
      </c>
      <c r="B22316" t="s">
        <v>97</v>
      </c>
      <c r="C22316" t="s">
        <v>10</v>
      </c>
      <c r="D22316" t="s">
        <v>19</v>
      </c>
      <c r="E22316" s="211">
        <v>590776</v>
      </c>
    </row>
    <row r="22317" spans="1:6" hidden="1">
      <c r="A22317">
        <v>2023</v>
      </c>
      <c r="B22317" t="s">
        <v>97</v>
      </c>
      <c r="C22317" t="s">
        <v>10</v>
      </c>
      <c r="D22317" t="s">
        <v>21</v>
      </c>
      <c r="E22317" s="211">
        <v>-189658</v>
      </c>
    </row>
    <row r="22318" spans="1:6" hidden="1">
      <c r="A22318">
        <v>2023</v>
      </c>
      <c r="B22318" t="s">
        <v>97</v>
      </c>
      <c r="C22318" t="s">
        <v>10</v>
      </c>
      <c r="D22318" t="s">
        <v>22</v>
      </c>
      <c r="E22318" s="211">
        <v>-278743</v>
      </c>
    </row>
    <row r="22319" spans="1:6" hidden="1">
      <c r="A22319">
        <v>2023</v>
      </c>
      <c r="B22319" t="s">
        <v>97</v>
      </c>
      <c r="C22319" t="s">
        <v>23</v>
      </c>
      <c r="D22319" t="s">
        <v>24</v>
      </c>
      <c r="E22319" s="211">
        <v>661923</v>
      </c>
    </row>
    <row r="22320" spans="1:6" hidden="1">
      <c r="A22320">
        <v>2023</v>
      </c>
      <c r="B22320" t="s">
        <v>97</v>
      </c>
      <c r="C22320" t="s">
        <v>23</v>
      </c>
      <c r="D22320" t="s">
        <v>25</v>
      </c>
      <c r="E22320" s="211">
        <v>530044</v>
      </c>
    </row>
    <row r="22321" spans="1:5" hidden="1">
      <c r="A22321">
        <v>2023</v>
      </c>
      <c r="B22321" t="s">
        <v>97</v>
      </c>
      <c r="C22321" t="s">
        <v>23</v>
      </c>
      <c r="D22321" t="s">
        <v>26</v>
      </c>
      <c r="E22321" s="211">
        <v>131879</v>
      </c>
    </row>
    <row r="22322" spans="1:5" hidden="1">
      <c r="A22322">
        <v>2023</v>
      </c>
      <c r="B22322" t="s">
        <v>97</v>
      </c>
      <c r="C22322" t="s">
        <v>23</v>
      </c>
      <c r="D22322" t="s">
        <v>27</v>
      </c>
      <c r="E22322" s="211">
        <v>41191</v>
      </c>
    </row>
    <row r="22323" spans="1:5" hidden="1">
      <c r="A22323">
        <v>2023</v>
      </c>
      <c r="B22323" t="s">
        <v>97</v>
      </c>
      <c r="C22323" t="s">
        <v>23</v>
      </c>
      <c r="D22323" t="s">
        <v>29</v>
      </c>
      <c r="E22323" s="211">
        <v>41191</v>
      </c>
    </row>
    <row r="22324" spans="1:5" hidden="1">
      <c r="A22324">
        <v>2023</v>
      </c>
      <c r="B22324" t="s">
        <v>97</v>
      </c>
      <c r="C22324" t="s">
        <v>23</v>
      </c>
      <c r="D22324" t="s">
        <v>33</v>
      </c>
      <c r="E22324" s="211">
        <v>3511905</v>
      </c>
    </row>
    <row r="22325" spans="1:5" hidden="1">
      <c r="A22325">
        <v>2023</v>
      </c>
      <c r="B22325" t="s">
        <v>97</v>
      </c>
      <c r="C22325" t="s">
        <v>23</v>
      </c>
      <c r="D22325" t="s">
        <v>34</v>
      </c>
      <c r="E22325" s="211">
        <v>1761038</v>
      </c>
    </row>
    <row r="22326" spans="1:5" hidden="1">
      <c r="A22326">
        <v>2023</v>
      </c>
      <c r="B22326" t="s">
        <v>97</v>
      </c>
      <c r="C22326" t="s">
        <v>23</v>
      </c>
      <c r="D22326" t="s">
        <v>35</v>
      </c>
      <c r="E22326" s="211">
        <v>1066143</v>
      </c>
    </row>
    <row r="22327" spans="1:5" hidden="1">
      <c r="A22327">
        <v>2023</v>
      </c>
      <c r="B22327" t="s">
        <v>97</v>
      </c>
      <c r="C22327" t="s">
        <v>23</v>
      </c>
      <c r="D22327" t="s">
        <v>36</v>
      </c>
      <c r="E22327" s="211">
        <v>639860</v>
      </c>
    </row>
    <row r="22328" spans="1:5" hidden="1">
      <c r="A22328">
        <v>2023</v>
      </c>
      <c r="B22328" t="s">
        <v>97</v>
      </c>
      <c r="C22328" t="s">
        <v>23</v>
      </c>
      <c r="D22328" t="s">
        <v>37</v>
      </c>
      <c r="E22328" s="211">
        <v>639860</v>
      </c>
    </row>
    <row r="22329" spans="1:5" hidden="1">
      <c r="A22329">
        <v>2023</v>
      </c>
      <c r="B22329" t="s">
        <v>97</v>
      </c>
      <c r="C22329" t="s">
        <v>23</v>
      </c>
      <c r="D22329" t="s">
        <v>38</v>
      </c>
      <c r="E22329" s="211">
        <v>0</v>
      </c>
    </row>
    <row r="22330" spans="1:5" hidden="1">
      <c r="A22330">
        <v>2023</v>
      </c>
      <c r="B22330" t="s">
        <v>97</v>
      </c>
      <c r="C22330" t="s">
        <v>23</v>
      </c>
      <c r="D22330" t="s">
        <v>39</v>
      </c>
      <c r="E22330" s="211">
        <v>1039023</v>
      </c>
    </row>
    <row r="22331" spans="1:5" hidden="1">
      <c r="A22331">
        <v>2023</v>
      </c>
      <c r="B22331" t="s">
        <v>97</v>
      </c>
      <c r="C22331" t="s">
        <v>23</v>
      </c>
      <c r="D22331" t="s">
        <v>93</v>
      </c>
      <c r="E22331" s="211">
        <v>1005366</v>
      </c>
    </row>
    <row r="22332" spans="1:5" hidden="1">
      <c r="A22332">
        <v>2023</v>
      </c>
      <c r="B22332" t="s">
        <v>97</v>
      </c>
      <c r="C22332" t="s">
        <v>23</v>
      </c>
      <c r="D22332" t="s">
        <v>94</v>
      </c>
      <c r="E22332" s="211">
        <v>33657</v>
      </c>
    </row>
    <row r="22333" spans="1:5" hidden="1">
      <c r="A22333">
        <v>2023</v>
      </c>
      <c r="B22333" t="s">
        <v>97</v>
      </c>
      <c r="C22333" t="s">
        <v>23</v>
      </c>
      <c r="D22333" t="s">
        <v>95</v>
      </c>
      <c r="E22333" s="211">
        <v>136068</v>
      </c>
    </row>
    <row r="22334" spans="1:5" hidden="1">
      <c r="A22334">
        <v>2023</v>
      </c>
      <c r="B22334" t="s">
        <v>97</v>
      </c>
      <c r="C22334" t="s">
        <v>23</v>
      </c>
      <c r="D22334" t="s">
        <v>96</v>
      </c>
      <c r="E22334" s="211">
        <v>902955</v>
      </c>
    </row>
    <row r="22335" spans="1:5" hidden="1">
      <c r="A22335">
        <v>2023</v>
      </c>
      <c r="B22335" t="s">
        <v>97</v>
      </c>
      <c r="C22335" t="s">
        <v>23</v>
      </c>
      <c r="D22335" t="s">
        <v>40</v>
      </c>
      <c r="E22335" s="211">
        <v>71984</v>
      </c>
    </row>
    <row r="22336" spans="1:5" hidden="1">
      <c r="A22336">
        <v>2023</v>
      </c>
      <c r="B22336" t="s">
        <v>97</v>
      </c>
      <c r="C22336" t="s">
        <v>23</v>
      </c>
      <c r="D22336" t="s">
        <v>41</v>
      </c>
      <c r="E22336" s="211">
        <v>6528</v>
      </c>
    </row>
    <row r="22337" spans="1:5" hidden="1">
      <c r="A22337">
        <v>2023</v>
      </c>
      <c r="B22337" t="s">
        <v>97</v>
      </c>
      <c r="C22337" t="s">
        <v>23</v>
      </c>
      <c r="D22337" t="s">
        <v>42</v>
      </c>
      <c r="E22337" s="211">
        <v>57945</v>
      </c>
    </row>
    <row r="22338" spans="1:5" hidden="1">
      <c r="A22338">
        <v>2023</v>
      </c>
      <c r="B22338" t="s">
        <v>97</v>
      </c>
      <c r="C22338" t="s">
        <v>23</v>
      </c>
      <c r="D22338" t="s">
        <v>43</v>
      </c>
      <c r="E22338" s="211">
        <v>7512</v>
      </c>
    </row>
    <row r="22339" spans="1:5" hidden="1">
      <c r="A22339">
        <v>2023</v>
      </c>
      <c r="B22339" t="s">
        <v>97</v>
      </c>
      <c r="C22339" t="s">
        <v>23</v>
      </c>
      <c r="D22339" t="s">
        <v>44</v>
      </c>
      <c r="E22339" s="211">
        <v>0</v>
      </c>
    </row>
    <row r="22340" spans="1:5" hidden="1">
      <c r="A22340">
        <v>2023</v>
      </c>
      <c r="B22340" t="s">
        <v>97</v>
      </c>
      <c r="C22340" t="s">
        <v>23</v>
      </c>
      <c r="D22340" t="s">
        <v>45</v>
      </c>
      <c r="E22340" s="211">
        <v>173185</v>
      </c>
    </row>
    <row r="22341" spans="1:5" hidden="1">
      <c r="A22341">
        <v>2023</v>
      </c>
      <c r="B22341" t="s">
        <v>97</v>
      </c>
      <c r="C22341" t="s">
        <v>23</v>
      </c>
      <c r="D22341" t="s">
        <v>46</v>
      </c>
      <c r="E22341" s="211">
        <v>173146</v>
      </c>
    </row>
    <row r="22342" spans="1:5" hidden="1">
      <c r="A22342">
        <v>2023</v>
      </c>
      <c r="B22342" t="s">
        <v>97</v>
      </c>
      <c r="C22342" t="s">
        <v>23</v>
      </c>
      <c r="D22342" t="s">
        <v>47</v>
      </c>
      <c r="E22342" s="211">
        <v>39</v>
      </c>
    </row>
    <row r="22343" spans="1:5" hidden="1">
      <c r="A22343">
        <v>2023</v>
      </c>
      <c r="B22343" t="s">
        <v>97</v>
      </c>
      <c r="C22343" t="s">
        <v>23</v>
      </c>
      <c r="D22343" t="s">
        <v>48</v>
      </c>
      <c r="E22343" s="211">
        <v>49948</v>
      </c>
    </row>
    <row r="22344" spans="1:5" hidden="1">
      <c r="A22344">
        <v>2023</v>
      </c>
      <c r="B22344" t="s">
        <v>97</v>
      </c>
      <c r="C22344" t="s">
        <v>23</v>
      </c>
      <c r="D22344" t="s">
        <v>55</v>
      </c>
      <c r="E22344" s="211">
        <v>49948</v>
      </c>
    </row>
    <row r="22345" spans="1:5" hidden="1">
      <c r="A22345">
        <v>2023</v>
      </c>
      <c r="B22345" t="s">
        <v>97</v>
      </c>
      <c r="C22345" t="s">
        <v>23</v>
      </c>
      <c r="D22345" t="s">
        <v>59</v>
      </c>
      <c r="E22345" s="211">
        <v>704679</v>
      </c>
    </row>
    <row r="22346" spans="1:5" hidden="1">
      <c r="A22346">
        <v>2023</v>
      </c>
      <c r="B22346" t="s">
        <v>97</v>
      </c>
      <c r="C22346" t="s">
        <v>23</v>
      </c>
      <c r="D22346" t="s">
        <v>60</v>
      </c>
      <c r="E22346" s="211">
        <v>139162</v>
      </c>
    </row>
    <row r="22347" spans="1:5" hidden="1">
      <c r="A22347">
        <v>2023</v>
      </c>
      <c r="B22347" t="s">
        <v>97</v>
      </c>
      <c r="C22347" t="s">
        <v>23</v>
      </c>
      <c r="D22347" t="s">
        <v>61</v>
      </c>
      <c r="E22347" s="211">
        <v>390971</v>
      </c>
    </row>
    <row r="22348" spans="1:5" hidden="1">
      <c r="A22348">
        <v>2023</v>
      </c>
      <c r="B22348" t="s">
        <v>97</v>
      </c>
      <c r="C22348" t="s">
        <v>23</v>
      </c>
      <c r="D22348" t="s">
        <v>64</v>
      </c>
      <c r="E22348" s="211">
        <v>174545</v>
      </c>
    </row>
    <row r="22349" spans="1:5" hidden="1">
      <c r="A22349">
        <v>2023</v>
      </c>
      <c r="B22349" t="s">
        <v>97</v>
      </c>
      <c r="C22349" t="s">
        <v>23</v>
      </c>
      <c r="D22349" t="s">
        <v>66</v>
      </c>
      <c r="E22349" s="211">
        <v>780434</v>
      </c>
    </row>
    <row r="22350" spans="1:5" hidden="1">
      <c r="A22350">
        <v>2023</v>
      </c>
      <c r="B22350" t="s">
        <v>97</v>
      </c>
      <c r="C22350" t="s">
        <v>23</v>
      </c>
      <c r="D22350" t="s">
        <v>67</v>
      </c>
      <c r="E22350" s="211">
        <v>135</v>
      </c>
    </row>
    <row r="22351" spans="1:5" hidden="1">
      <c r="A22351">
        <v>2023</v>
      </c>
      <c r="B22351" t="s">
        <v>97</v>
      </c>
      <c r="C22351" t="s">
        <v>23</v>
      </c>
      <c r="D22351" t="s">
        <v>68</v>
      </c>
      <c r="E22351" s="211">
        <v>0</v>
      </c>
    </row>
    <row r="22352" spans="1:5" hidden="1">
      <c r="A22352">
        <v>2023</v>
      </c>
      <c r="B22352" t="s">
        <v>97</v>
      </c>
      <c r="C22352" t="s">
        <v>23</v>
      </c>
      <c r="D22352" t="s">
        <v>70</v>
      </c>
      <c r="E22352" s="211">
        <v>135</v>
      </c>
    </row>
    <row r="22353" spans="1:5" hidden="1">
      <c r="A22353">
        <v>2023</v>
      </c>
      <c r="B22353" t="s">
        <v>97</v>
      </c>
      <c r="C22353" t="s">
        <v>23</v>
      </c>
      <c r="D22353" t="s">
        <v>71</v>
      </c>
      <c r="E22353" s="211">
        <v>-2081</v>
      </c>
    </row>
    <row r="22354" spans="1:5" hidden="1">
      <c r="A22354">
        <v>2023</v>
      </c>
      <c r="B22354" t="s">
        <v>97</v>
      </c>
      <c r="C22354" t="s">
        <v>23</v>
      </c>
      <c r="D22354" t="s">
        <v>72</v>
      </c>
      <c r="E22354" s="211">
        <v>902787</v>
      </c>
    </row>
    <row r="22355" spans="1:5" hidden="1">
      <c r="A22355">
        <v>2023</v>
      </c>
      <c r="B22355" t="s">
        <v>97</v>
      </c>
      <c r="C22355" t="s">
        <v>23</v>
      </c>
      <c r="D22355" t="s">
        <v>76</v>
      </c>
      <c r="E22355" s="211">
        <v>91031</v>
      </c>
    </row>
    <row r="22356" spans="1:5" hidden="1">
      <c r="A22356">
        <v>2023</v>
      </c>
      <c r="B22356" t="s">
        <v>97</v>
      </c>
      <c r="C22356" t="s">
        <v>23</v>
      </c>
      <c r="D22356" t="s">
        <v>77</v>
      </c>
      <c r="E22356" s="211">
        <v>99735</v>
      </c>
    </row>
    <row r="22357" spans="1:5" hidden="1">
      <c r="A22357">
        <v>2023</v>
      </c>
      <c r="B22357" t="s">
        <v>97</v>
      </c>
      <c r="C22357" t="s">
        <v>23</v>
      </c>
      <c r="D22357" t="s">
        <v>78</v>
      </c>
      <c r="E22357" s="211">
        <v>97576</v>
      </c>
    </row>
    <row r="22358" spans="1:5" hidden="1">
      <c r="A22358">
        <v>2023</v>
      </c>
      <c r="B22358" t="s">
        <v>97</v>
      </c>
      <c r="C22358" t="s">
        <v>23</v>
      </c>
      <c r="D22358" t="s">
        <v>79</v>
      </c>
      <c r="E22358" s="211">
        <v>-2958</v>
      </c>
    </row>
    <row r="22359" spans="1:5" hidden="1">
      <c r="A22359">
        <v>2023</v>
      </c>
      <c r="B22359" t="s">
        <v>97</v>
      </c>
      <c r="C22359" t="s">
        <v>23</v>
      </c>
      <c r="D22359" t="s">
        <v>80</v>
      </c>
      <c r="E22359" s="211">
        <v>-3586</v>
      </c>
    </row>
    <row r="22360" spans="1:5" hidden="1">
      <c r="A22360">
        <v>2023</v>
      </c>
      <c r="B22360" t="s">
        <v>97</v>
      </c>
      <c r="C22360" t="s">
        <v>81</v>
      </c>
      <c r="D22360" t="s">
        <v>30</v>
      </c>
      <c r="E22360" s="211">
        <v>0</v>
      </c>
    </row>
    <row r="22361" spans="1:5" hidden="1">
      <c r="A22361">
        <v>2023</v>
      </c>
      <c r="B22361" t="s">
        <v>97</v>
      </c>
      <c r="C22361" t="s">
        <v>81</v>
      </c>
      <c r="D22361" t="s">
        <v>32</v>
      </c>
      <c r="E22361" s="211">
        <v>0</v>
      </c>
    </row>
    <row r="22362" spans="1:5" hidden="1">
      <c r="A22362">
        <v>2023</v>
      </c>
      <c r="B22362" t="s">
        <v>97</v>
      </c>
      <c r="C22362" t="s">
        <v>81</v>
      </c>
      <c r="D22362" t="s">
        <v>33</v>
      </c>
      <c r="E22362" s="211">
        <v>2688398</v>
      </c>
    </row>
    <row r="22363" spans="1:5" hidden="1">
      <c r="A22363">
        <v>2023</v>
      </c>
      <c r="B22363" t="s">
        <v>97</v>
      </c>
      <c r="C22363" t="s">
        <v>81</v>
      </c>
      <c r="D22363" t="s">
        <v>34</v>
      </c>
      <c r="E22363" s="211">
        <v>1661917</v>
      </c>
    </row>
    <row r="22364" spans="1:5" hidden="1">
      <c r="A22364">
        <v>2023</v>
      </c>
      <c r="B22364" t="s">
        <v>97</v>
      </c>
      <c r="C22364" t="s">
        <v>81</v>
      </c>
      <c r="D22364" t="s">
        <v>35</v>
      </c>
      <c r="E22364" s="211">
        <v>2049417</v>
      </c>
    </row>
    <row r="22365" spans="1:5" hidden="1">
      <c r="A22365">
        <v>2023</v>
      </c>
      <c r="B22365" t="s">
        <v>97</v>
      </c>
      <c r="C22365" t="s">
        <v>81</v>
      </c>
      <c r="D22365" t="s">
        <v>36</v>
      </c>
      <c r="E22365" s="211">
        <v>334871</v>
      </c>
    </row>
    <row r="22366" spans="1:5" hidden="1">
      <c r="A22366">
        <v>2023</v>
      </c>
      <c r="B22366" t="s">
        <v>97</v>
      </c>
      <c r="C22366" t="s">
        <v>81</v>
      </c>
      <c r="D22366" t="s">
        <v>37</v>
      </c>
      <c r="E22366" s="211">
        <v>334871</v>
      </c>
    </row>
    <row r="22367" spans="1:5" hidden="1">
      <c r="A22367">
        <v>2023</v>
      </c>
      <c r="B22367" t="s">
        <v>97</v>
      </c>
      <c r="C22367" t="s">
        <v>81</v>
      </c>
      <c r="D22367" t="s">
        <v>38</v>
      </c>
      <c r="E22367" s="211">
        <v>0</v>
      </c>
    </row>
    <row r="22368" spans="1:5" hidden="1">
      <c r="A22368">
        <v>2023</v>
      </c>
      <c r="B22368" t="s">
        <v>97</v>
      </c>
      <c r="C22368" t="s">
        <v>81</v>
      </c>
      <c r="D22368" t="s">
        <v>39</v>
      </c>
      <c r="E22368" s="211">
        <v>653284</v>
      </c>
    </row>
    <row r="22369" spans="1:5" hidden="1">
      <c r="A22369">
        <v>2023</v>
      </c>
      <c r="B22369" t="s">
        <v>97</v>
      </c>
      <c r="C22369" t="s">
        <v>81</v>
      </c>
      <c r="D22369" t="s">
        <v>93</v>
      </c>
      <c r="E22369" s="211">
        <v>626883</v>
      </c>
    </row>
    <row r="22370" spans="1:5" hidden="1">
      <c r="A22370">
        <v>2023</v>
      </c>
      <c r="B22370" t="s">
        <v>97</v>
      </c>
      <c r="C22370" t="s">
        <v>81</v>
      </c>
      <c r="D22370" t="s">
        <v>94</v>
      </c>
      <c r="E22370" s="211">
        <v>26401</v>
      </c>
    </row>
    <row r="22371" spans="1:5" hidden="1">
      <c r="A22371">
        <v>2023</v>
      </c>
      <c r="B22371" t="s">
        <v>97</v>
      </c>
      <c r="C22371" t="s">
        <v>81</v>
      </c>
      <c r="D22371" t="s">
        <v>95</v>
      </c>
      <c r="E22371" s="211">
        <v>626765</v>
      </c>
    </row>
    <row r="22372" spans="1:5" hidden="1">
      <c r="A22372">
        <v>2023</v>
      </c>
      <c r="B22372" t="s">
        <v>97</v>
      </c>
      <c r="C22372" t="s">
        <v>81</v>
      </c>
      <c r="D22372" t="s">
        <v>96</v>
      </c>
      <c r="E22372" s="211">
        <v>26519</v>
      </c>
    </row>
    <row r="22373" spans="1:5" hidden="1">
      <c r="A22373">
        <v>2023</v>
      </c>
      <c r="B22373" t="s">
        <v>97</v>
      </c>
      <c r="C22373" t="s">
        <v>81</v>
      </c>
      <c r="D22373" t="s">
        <v>40</v>
      </c>
      <c r="E22373" s="211">
        <v>38327</v>
      </c>
    </row>
    <row r="22374" spans="1:5" hidden="1">
      <c r="A22374">
        <v>2023</v>
      </c>
      <c r="B22374" t="s">
        <v>97</v>
      </c>
      <c r="C22374" t="s">
        <v>81</v>
      </c>
      <c r="D22374" t="s">
        <v>41</v>
      </c>
      <c r="E22374" s="211">
        <v>708</v>
      </c>
    </row>
    <row r="22375" spans="1:5" hidden="1">
      <c r="A22375">
        <v>2023</v>
      </c>
      <c r="B22375" t="s">
        <v>97</v>
      </c>
      <c r="C22375" t="s">
        <v>81</v>
      </c>
      <c r="D22375" t="s">
        <v>42</v>
      </c>
      <c r="E22375" s="211">
        <v>0</v>
      </c>
    </row>
    <row r="22376" spans="1:5" hidden="1">
      <c r="A22376">
        <v>2023</v>
      </c>
      <c r="B22376" t="s">
        <v>97</v>
      </c>
      <c r="C22376" t="s">
        <v>81</v>
      </c>
      <c r="D22376" t="s">
        <v>43</v>
      </c>
      <c r="E22376" s="211">
        <v>37618</v>
      </c>
    </row>
    <row r="22377" spans="1:5" hidden="1">
      <c r="A22377">
        <v>2023</v>
      </c>
      <c r="B22377" t="s">
        <v>97</v>
      </c>
      <c r="C22377" t="s">
        <v>81</v>
      </c>
      <c r="D22377" t="s">
        <v>44</v>
      </c>
      <c r="E22377" s="211">
        <v>0</v>
      </c>
    </row>
    <row r="22378" spans="1:5" hidden="1">
      <c r="A22378">
        <v>2023</v>
      </c>
      <c r="B22378" t="s">
        <v>97</v>
      </c>
      <c r="C22378" t="s">
        <v>81</v>
      </c>
      <c r="D22378" t="s">
        <v>48</v>
      </c>
      <c r="E22378" s="211">
        <v>830382</v>
      </c>
    </row>
    <row r="22379" spans="1:5" hidden="1">
      <c r="A22379">
        <v>2023</v>
      </c>
      <c r="B22379" t="s">
        <v>97</v>
      </c>
      <c r="C22379" t="s">
        <v>81</v>
      </c>
      <c r="D22379" t="s">
        <v>49</v>
      </c>
      <c r="E22379" s="211">
        <v>830382</v>
      </c>
    </row>
    <row r="22380" spans="1:5" hidden="1">
      <c r="A22380">
        <v>2023</v>
      </c>
      <c r="B22380" t="s">
        <v>97</v>
      </c>
      <c r="C22380" t="s">
        <v>81</v>
      </c>
      <c r="D22380" t="s">
        <v>50</v>
      </c>
      <c r="E22380" s="211">
        <v>557062</v>
      </c>
    </row>
    <row r="22381" spans="1:5" hidden="1">
      <c r="A22381">
        <v>2023</v>
      </c>
      <c r="B22381" t="s">
        <v>97</v>
      </c>
      <c r="C22381" t="s">
        <v>81</v>
      </c>
      <c r="D22381" t="s">
        <v>51</v>
      </c>
      <c r="E22381" s="211">
        <v>7745</v>
      </c>
    </row>
    <row r="22382" spans="1:5" hidden="1">
      <c r="A22382">
        <v>2023</v>
      </c>
      <c r="B22382" t="s">
        <v>97</v>
      </c>
      <c r="C22382" t="s">
        <v>81</v>
      </c>
      <c r="D22382" t="s">
        <v>52</v>
      </c>
      <c r="E22382" s="211">
        <v>240566</v>
      </c>
    </row>
    <row r="22383" spans="1:5" hidden="1">
      <c r="A22383">
        <v>2023</v>
      </c>
      <c r="B22383" t="s">
        <v>97</v>
      </c>
      <c r="C22383" t="s">
        <v>81</v>
      </c>
      <c r="D22383" t="s">
        <v>53</v>
      </c>
      <c r="E22383" s="211">
        <v>57945</v>
      </c>
    </row>
    <row r="22384" spans="1:5" hidden="1">
      <c r="A22384">
        <v>2023</v>
      </c>
      <c r="B22384" t="s">
        <v>97</v>
      </c>
      <c r="C22384" t="s">
        <v>81</v>
      </c>
      <c r="D22384" t="s">
        <v>54</v>
      </c>
      <c r="E22384" s="211">
        <v>32936</v>
      </c>
    </row>
    <row r="22385" spans="1:5" hidden="1">
      <c r="A22385">
        <v>2023</v>
      </c>
      <c r="B22385" t="s">
        <v>97</v>
      </c>
      <c r="C22385" t="s">
        <v>81</v>
      </c>
      <c r="D22385" t="s">
        <v>59</v>
      </c>
      <c r="E22385" s="211">
        <v>665930</v>
      </c>
    </row>
    <row r="22386" spans="1:5" hidden="1">
      <c r="A22386">
        <v>2023</v>
      </c>
      <c r="B22386" t="s">
        <v>97</v>
      </c>
      <c r="C22386" t="s">
        <v>81</v>
      </c>
      <c r="D22386" t="s">
        <v>60</v>
      </c>
      <c r="E22386" s="211">
        <v>415555</v>
      </c>
    </row>
    <row r="22387" spans="1:5" hidden="1">
      <c r="A22387">
        <v>2023</v>
      </c>
      <c r="B22387" t="s">
        <v>97</v>
      </c>
      <c r="C22387" t="s">
        <v>81</v>
      </c>
      <c r="D22387" t="s">
        <v>61</v>
      </c>
      <c r="E22387" s="211">
        <v>27006</v>
      </c>
    </row>
    <row r="22388" spans="1:5" hidden="1">
      <c r="A22388">
        <v>2023</v>
      </c>
      <c r="B22388" t="s">
        <v>97</v>
      </c>
      <c r="C22388" t="s">
        <v>81</v>
      </c>
      <c r="D22388" t="s">
        <v>64</v>
      </c>
      <c r="E22388" s="211">
        <v>223370</v>
      </c>
    </row>
    <row r="22389" spans="1:5" hidden="1">
      <c r="A22389">
        <v>2023</v>
      </c>
      <c r="B22389" t="s">
        <v>97</v>
      </c>
      <c r="C22389" t="s">
        <v>81</v>
      </c>
      <c r="D22389" t="s">
        <v>67</v>
      </c>
      <c r="E22389" s="211">
        <v>0</v>
      </c>
    </row>
    <row r="22390" spans="1:5" hidden="1">
      <c r="A22390">
        <v>2023</v>
      </c>
      <c r="B22390" t="s">
        <v>97</v>
      </c>
      <c r="C22390" t="s">
        <v>81</v>
      </c>
      <c r="D22390" t="s">
        <v>69</v>
      </c>
      <c r="E22390" s="211">
        <v>0</v>
      </c>
    </row>
    <row r="22391" spans="1:5" hidden="1">
      <c r="A22391">
        <v>2023</v>
      </c>
      <c r="B22391" t="s">
        <v>97</v>
      </c>
      <c r="C22391" t="s">
        <v>81</v>
      </c>
      <c r="D22391" t="s">
        <v>70</v>
      </c>
      <c r="E22391" s="211">
        <v>0</v>
      </c>
    </row>
    <row r="22392" spans="1:5" hidden="1">
      <c r="A22392">
        <v>2023</v>
      </c>
      <c r="B22392" t="s">
        <v>97</v>
      </c>
      <c r="C22392" t="s">
        <v>81</v>
      </c>
      <c r="D22392" t="s">
        <v>86</v>
      </c>
      <c r="E22392" s="211">
        <v>2451683</v>
      </c>
    </row>
    <row r="22393" spans="1:5" hidden="1">
      <c r="A22393">
        <v>2023</v>
      </c>
      <c r="B22393" t="s">
        <v>97</v>
      </c>
      <c r="C22393" t="s">
        <v>81</v>
      </c>
      <c r="D22393" t="s">
        <v>87</v>
      </c>
      <c r="E22393" s="211">
        <v>2402735</v>
      </c>
    </row>
    <row r="22394" spans="1:5" hidden="1">
      <c r="A22394">
        <v>2023</v>
      </c>
      <c r="B22394" t="s">
        <v>97</v>
      </c>
      <c r="C22394" t="s">
        <v>81</v>
      </c>
      <c r="D22394" t="s">
        <v>88</v>
      </c>
      <c r="E22394" s="211">
        <v>48948</v>
      </c>
    </row>
    <row r="22395" spans="1:5" hidden="1">
      <c r="A22395">
        <v>2023</v>
      </c>
      <c r="B22395" t="s">
        <v>97</v>
      </c>
      <c r="C22395" t="s">
        <v>81</v>
      </c>
      <c r="D22395" t="s">
        <v>77</v>
      </c>
      <c r="E22395" s="211">
        <v>99735</v>
      </c>
    </row>
    <row r="22396" spans="1:5" hidden="1">
      <c r="A22396">
        <v>2023</v>
      </c>
      <c r="B22396" t="s">
        <v>98</v>
      </c>
      <c r="C22396" t="s">
        <v>7</v>
      </c>
      <c r="D22396" t="s">
        <v>263</v>
      </c>
      <c r="E22396" s="211">
        <v>2684</v>
      </c>
    </row>
    <row r="22397" spans="1:5" hidden="1">
      <c r="A22397">
        <v>2023</v>
      </c>
      <c r="B22397" t="s">
        <v>98</v>
      </c>
      <c r="C22397" t="s">
        <v>7</v>
      </c>
      <c r="D22397" t="s">
        <v>8</v>
      </c>
      <c r="E22397" s="211">
        <v>214125</v>
      </c>
    </row>
    <row r="22398" spans="1:5" hidden="1">
      <c r="A22398">
        <v>2023</v>
      </c>
      <c r="B22398" t="s">
        <v>98</v>
      </c>
      <c r="C22398" t="s">
        <v>7</v>
      </c>
      <c r="D22398" t="s">
        <v>9</v>
      </c>
      <c r="E22398" s="211">
        <v>328018</v>
      </c>
    </row>
    <row r="22399" spans="1:5" hidden="1">
      <c r="A22399">
        <v>2023</v>
      </c>
      <c r="B22399" t="s">
        <v>98</v>
      </c>
      <c r="C22399" t="s">
        <v>10</v>
      </c>
      <c r="D22399" t="s">
        <v>11</v>
      </c>
      <c r="E22399" s="211">
        <v>-204046</v>
      </c>
    </row>
    <row r="22400" spans="1:5" hidden="1">
      <c r="A22400">
        <v>2023</v>
      </c>
      <c r="B22400" t="s">
        <v>98</v>
      </c>
      <c r="C22400" t="s">
        <v>10</v>
      </c>
      <c r="D22400" t="s">
        <v>91</v>
      </c>
      <c r="E22400" s="211">
        <v>6351161</v>
      </c>
    </row>
    <row r="22401" spans="1:6" hidden="1">
      <c r="A22401">
        <v>2023</v>
      </c>
      <c r="B22401" t="s">
        <v>98</v>
      </c>
      <c r="C22401" t="s">
        <v>10</v>
      </c>
      <c r="D22401" t="s">
        <v>92</v>
      </c>
      <c r="E22401" s="211">
        <v>4799140</v>
      </c>
    </row>
    <row r="22402" spans="1:6" hidden="1">
      <c r="A22402">
        <v>2023</v>
      </c>
      <c r="B22402" t="s">
        <v>98</v>
      </c>
      <c r="C22402" t="s">
        <v>10</v>
      </c>
      <c r="D22402" t="s">
        <v>14</v>
      </c>
      <c r="E22402" s="211">
        <v>1552020</v>
      </c>
    </row>
    <row r="22403" spans="1:6" hidden="1">
      <c r="A22403">
        <v>2023</v>
      </c>
      <c r="B22403" t="s">
        <v>98</v>
      </c>
      <c r="C22403" t="s">
        <v>10</v>
      </c>
      <c r="D22403" t="s">
        <v>17</v>
      </c>
      <c r="E22403" s="211">
        <v>0</v>
      </c>
      <c r="F22403">
        <v>20</v>
      </c>
    </row>
    <row r="22404" spans="1:6" hidden="1">
      <c r="A22404">
        <v>2023</v>
      </c>
      <c r="B22404" t="s">
        <v>98</v>
      </c>
      <c r="C22404" t="s">
        <v>10</v>
      </c>
      <c r="D22404" t="s">
        <v>18</v>
      </c>
      <c r="E22404" s="211">
        <v>6713084</v>
      </c>
    </row>
    <row r="22405" spans="1:6" hidden="1">
      <c r="A22405">
        <v>2023</v>
      </c>
      <c r="B22405" t="s">
        <v>98</v>
      </c>
      <c r="C22405" t="s">
        <v>10</v>
      </c>
      <c r="D22405" t="s">
        <v>19</v>
      </c>
      <c r="E22405" s="211">
        <v>9381392</v>
      </c>
    </row>
    <row r="22406" spans="1:6" hidden="1">
      <c r="A22406">
        <v>2023</v>
      </c>
      <c r="B22406" t="s">
        <v>98</v>
      </c>
      <c r="C22406" t="s">
        <v>10</v>
      </c>
      <c r="D22406" t="s">
        <v>20</v>
      </c>
      <c r="E22406" s="211">
        <v>5249721</v>
      </c>
    </row>
    <row r="22407" spans="1:6" hidden="1">
      <c r="A22407">
        <v>2023</v>
      </c>
      <c r="B22407" t="s">
        <v>98</v>
      </c>
      <c r="C22407" t="s">
        <v>10</v>
      </c>
      <c r="D22407" t="s">
        <v>21</v>
      </c>
      <c r="E22407" s="211">
        <v>1071984</v>
      </c>
    </row>
    <row r="22408" spans="1:6" hidden="1">
      <c r="A22408">
        <v>2023</v>
      </c>
      <c r="B22408" t="s">
        <v>98</v>
      </c>
      <c r="C22408" t="s">
        <v>10</v>
      </c>
      <c r="D22408" t="s">
        <v>22</v>
      </c>
      <c r="E22408" s="211">
        <v>-934316</v>
      </c>
    </row>
    <row r="22409" spans="1:6" hidden="1">
      <c r="A22409">
        <v>2023</v>
      </c>
      <c r="B22409" t="s">
        <v>98</v>
      </c>
      <c r="C22409" t="s">
        <v>23</v>
      </c>
      <c r="D22409" t="s">
        <v>24</v>
      </c>
      <c r="E22409" s="211">
        <v>4793384</v>
      </c>
    </row>
    <row r="22410" spans="1:6" hidden="1">
      <c r="A22410">
        <v>2023</v>
      </c>
      <c r="B22410" t="s">
        <v>98</v>
      </c>
      <c r="C22410" t="s">
        <v>23</v>
      </c>
      <c r="D22410" t="s">
        <v>25</v>
      </c>
      <c r="E22410" s="211">
        <v>3709325</v>
      </c>
    </row>
    <row r="22411" spans="1:6" hidden="1">
      <c r="A22411">
        <v>2023</v>
      </c>
      <c r="B22411" t="s">
        <v>98</v>
      </c>
      <c r="C22411" t="s">
        <v>23</v>
      </c>
      <c r="D22411" t="s">
        <v>26</v>
      </c>
      <c r="E22411" s="211">
        <v>1084059</v>
      </c>
    </row>
    <row r="22412" spans="1:6" hidden="1">
      <c r="A22412">
        <v>2023</v>
      </c>
      <c r="B22412" t="s">
        <v>98</v>
      </c>
      <c r="C22412" t="s">
        <v>23</v>
      </c>
      <c r="D22412" t="s">
        <v>27</v>
      </c>
      <c r="E22412" s="211">
        <v>5802</v>
      </c>
    </row>
    <row r="22413" spans="1:6" hidden="1">
      <c r="A22413">
        <v>2023</v>
      </c>
      <c r="B22413" t="s">
        <v>98</v>
      </c>
      <c r="C22413" t="s">
        <v>23</v>
      </c>
      <c r="D22413" t="s">
        <v>29</v>
      </c>
      <c r="E22413" s="211">
        <v>5802</v>
      </c>
    </row>
    <row r="22414" spans="1:6" hidden="1">
      <c r="A22414">
        <v>2023</v>
      </c>
      <c r="B22414" t="s">
        <v>98</v>
      </c>
      <c r="C22414" t="s">
        <v>23</v>
      </c>
      <c r="D22414" t="s">
        <v>30</v>
      </c>
      <c r="E22414" s="211">
        <v>637272</v>
      </c>
    </row>
    <row r="22415" spans="1:6" hidden="1">
      <c r="A22415">
        <v>2023</v>
      </c>
      <c r="B22415" t="s">
        <v>98</v>
      </c>
      <c r="C22415" t="s">
        <v>23</v>
      </c>
      <c r="D22415" t="s">
        <v>31</v>
      </c>
      <c r="E22415" s="211">
        <v>378805</v>
      </c>
    </row>
    <row r="22416" spans="1:6" hidden="1">
      <c r="A22416">
        <v>2023</v>
      </c>
      <c r="B22416" t="s">
        <v>98</v>
      </c>
      <c r="C22416" t="s">
        <v>23</v>
      </c>
      <c r="D22416" t="s">
        <v>32</v>
      </c>
      <c r="E22416" s="211">
        <v>258467</v>
      </c>
    </row>
    <row r="22417" spans="1:5" hidden="1">
      <c r="A22417">
        <v>2023</v>
      </c>
      <c r="B22417" t="s">
        <v>98</v>
      </c>
      <c r="C22417" t="s">
        <v>23</v>
      </c>
      <c r="D22417" t="s">
        <v>33</v>
      </c>
      <c r="E22417" s="211">
        <v>288264</v>
      </c>
    </row>
    <row r="22418" spans="1:5" hidden="1">
      <c r="A22418">
        <v>2023</v>
      </c>
      <c r="B22418" t="s">
        <v>98</v>
      </c>
      <c r="C22418" t="s">
        <v>23</v>
      </c>
      <c r="D22418" t="s">
        <v>34</v>
      </c>
      <c r="E22418" s="211">
        <v>286865</v>
      </c>
    </row>
    <row r="22419" spans="1:5" hidden="1">
      <c r="A22419">
        <v>2023</v>
      </c>
      <c r="B22419" t="s">
        <v>98</v>
      </c>
      <c r="C22419" t="s">
        <v>23</v>
      </c>
      <c r="D22419" t="s">
        <v>35</v>
      </c>
      <c r="E22419" s="211">
        <v>292067</v>
      </c>
    </row>
    <row r="22420" spans="1:5" hidden="1">
      <c r="A22420">
        <v>2023</v>
      </c>
      <c r="B22420" t="s">
        <v>98</v>
      </c>
      <c r="C22420" t="s">
        <v>23</v>
      </c>
      <c r="D22420" t="s">
        <v>36</v>
      </c>
      <c r="E22420" s="211">
        <v>0</v>
      </c>
    </row>
    <row r="22421" spans="1:5" hidden="1">
      <c r="A22421">
        <v>2023</v>
      </c>
      <c r="B22421" t="s">
        <v>98</v>
      </c>
      <c r="C22421" t="s">
        <v>23</v>
      </c>
      <c r="D22421" t="s">
        <v>37</v>
      </c>
      <c r="E22421" s="211">
        <v>0</v>
      </c>
    </row>
    <row r="22422" spans="1:5" hidden="1">
      <c r="A22422">
        <v>2023</v>
      </c>
      <c r="B22422" t="s">
        <v>98</v>
      </c>
      <c r="C22422" t="s">
        <v>23</v>
      </c>
      <c r="D22422" t="s">
        <v>40</v>
      </c>
      <c r="E22422" s="211">
        <v>0</v>
      </c>
    </row>
    <row r="22423" spans="1:5" hidden="1">
      <c r="A22423">
        <v>2023</v>
      </c>
      <c r="B22423" t="s">
        <v>98</v>
      </c>
      <c r="C22423" t="s">
        <v>23</v>
      </c>
      <c r="D22423" t="s">
        <v>41</v>
      </c>
      <c r="E22423" s="211">
        <v>0</v>
      </c>
    </row>
    <row r="22424" spans="1:5" hidden="1">
      <c r="A22424">
        <v>2023</v>
      </c>
      <c r="B22424" t="s">
        <v>98</v>
      </c>
      <c r="C22424" t="s">
        <v>23</v>
      </c>
      <c r="D22424" t="s">
        <v>42</v>
      </c>
      <c r="E22424" s="211">
        <v>0</v>
      </c>
    </row>
    <row r="22425" spans="1:5" hidden="1">
      <c r="A22425">
        <v>2023</v>
      </c>
      <c r="B22425" t="s">
        <v>98</v>
      </c>
      <c r="C22425" t="s">
        <v>23</v>
      </c>
      <c r="D22425" t="s">
        <v>43</v>
      </c>
      <c r="E22425" s="211">
        <v>0</v>
      </c>
    </row>
    <row r="22426" spans="1:5" hidden="1">
      <c r="A22426">
        <v>2023</v>
      </c>
      <c r="B22426" t="s">
        <v>98</v>
      </c>
      <c r="C22426" t="s">
        <v>23</v>
      </c>
      <c r="D22426" t="s">
        <v>44</v>
      </c>
      <c r="E22426" s="211">
        <v>1399</v>
      </c>
    </row>
    <row r="22427" spans="1:5" hidden="1">
      <c r="A22427">
        <v>2023</v>
      </c>
      <c r="B22427" t="s">
        <v>98</v>
      </c>
      <c r="C22427" t="s">
        <v>23</v>
      </c>
      <c r="D22427" t="s">
        <v>45</v>
      </c>
      <c r="E22427" s="211">
        <v>3803</v>
      </c>
    </row>
    <row r="22428" spans="1:5" hidden="1">
      <c r="A22428">
        <v>2023</v>
      </c>
      <c r="B22428" t="s">
        <v>98</v>
      </c>
      <c r="C22428" t="s">
        <v>23</v>
      </c>
      <c r="D22428" t="s">
        <v>46</v>
      </c>
      <c r="E22428" s="211">
        <v>3803</v>
      </c>
    </row>
    <row r="22429" spans="1:5" hidden="1">
      <c r="A22429">
        <v>2023</v>
      </c>
      <c r="B22429" t="s">
        <v>98</v>
      </c>
      <c r="C22429" t="s">
        <v>23</v>
      </c>
      <c r="D22429" t="s">
        <v>47</v>
      </c>
      <c r="E22429" s="211">
        <v>0</v>
      </c>
    </row>
    <row r="22430" spans="1:5" hidden="1">
      <c r="A22430">
        <v>2023</v>
      </c>
      <c r="B22430" t="s">
        <v>98</v>
      </c>
      <c r="C22430" t="s">
        <v>23</v>
      </c>
      <c r="D22430" t="s">
        <v>48</v>
      </c>
      <c r="E22430" s="211">
        <v>8850463</v>
      </c>
    </row>
    <row r="22431" spans="1:5" hidden="1">
      <c r="A22431">
        <v>2023</v>
      </c>
      <c r="B22431" t="s">
        <v>98</v>
      </c>
      <c r="C22431" t="s">
        <v>23</v>
      </c>
      <c r="D22431" t="s">
        <v>55</v>
      </c>
      <c r="E22431" s="211">
        <v>4718792</v>
      </c>
    </row>
    <row r="22432" spans="1:5" hidden="1">
      <c r="A22432">
        <v>2023</v>
      </c>
      <c r="B22432" t="s">
        <v>98</v>
      </c>
      <c r="C22432" t="s">
        <v>23</v>
      </c>
      <c r="D22432" t="s">
        <v>56</v>
      </c>
      <c r="E22432" s="211">
        <v>4131671</v>
      </c>
    </row>
    <row r="22433" spans="1:6" hidden="1">
      <c r="A22433">
        <v>2023</v>
      </c>
      <c r="B22433" t="s">
        <v>98</v>
      </c>
      <c r="C22433" t="s">
        <v>23</v>
      </c>
      <c r="D22433" t="s">
        <v>57</v>
      </c>
      <c r="E22433" s="211">
        <v>3315438</v>
      </c>
    </row>
    <row r="22434" spans="1:6" hidden="1">
      <c r="A22434">
        <v>2023</v>
      </c>
      <c r="B22434" t="s">
        <v>98</v>
      </c>
      <c r="C22434" t="s">
        <v>23</v>
      </c>
      <c r="D22434" t="s">
        <v>58</v>
      </c>
      <c r="E22434" s="211">
        <v>816233</v>
      </c>
    </row>
    <row r="22435" spans="1:6" hidden="1">
      <c r="A22435">
        <v>2023</v>
      </c>
      <c r="B22435" t="s">
        <v>98</v>
      </c>
      <c r="C22435" t="s">
        <v>23</v>
      </c>
      <c r="D22435" t="s">
        <v>59</v>
      </c>
      <c r="E22435" s="211">
        <v>1049038</v>
      </c>
    </row>
    <row r="22436" spans="1:6" hidden="1">
      <c r="A22436">
        <v>2023</v>
      </c>
      <c r="B22436" t="s">
        <v>98</v>
      </c>
      <c r="C22436" t="s">
        <v>23</v>
      </c>
      <c r="D22436" t="s">
        <v>60</v>
      </c>
      <c r="E22436" s="211">
        <v>467</v>
      </c>
    </row>
    <row r="22437" spans="1:6" hidden="1">
      <c r="A22437">
        <v>2023</v>
      </c>
      <c r="B22437" t="s">
        <v>98</v>
      </c>
      <c r="C22437" t="s">
        <v>23</v>
      </c>
      <c r="D22437" t="s">
        <v>61</v>
      </c>
      <c r="E22437" s="211">
        <v>0</v>
      </c>
    </row>
    <row r="22438" spans="1:6" hidden="1">
      <c r="A22438">
        <v>2023</v>
      </c>
      <c r="B22438" t="s">
        <v>98</v>
      </c>
      <c r="C22438" t="s">
        <v>23</v>
      </c>
      <c r="D22438" t="s">
        <v>62</v>
      </c>
      <c r="E22438" s="211">
        <v>190359</v>
      </c>
    </row>
    <row r="22439" spans="1:6" hidden="1">
      <c r="A22439">
        <v>2023</v>
      </c>
      <c r="B22439" t="s">
        <v>98</v>
      </c>
      <c r="C22439" t="s">
        <v>23</v>
      </c>
      <c r="D22439" t="s">
        <v>63</v>
      </c>
      <c r="E22439" s="211">
        <v>240</v>
      </c>
    </row>
    <row r="22440" spans="1:6" hidden="1">
      <c r="A22440">
        <v>2023</v>
      </c>
      <c r="B22440" t="s">
        <v>98</v>
      </c>
      <c r="C22440" t="s">
        <v>23</v>
      </c>
      <c r="D22440" t="s">
        <v>64</v>
      </c>
      <c r="E22440" s="211">
        <v>520287</v>
      </c>
    </row>
    <row r="22441" spans="1:6" hidden="1">
      <c r="A22441">
        <v>2023</v>
      </c>
      <c r="B22441" t="s">
        <v>98</v>
      </c>
      <c r="C22441" t="s">
        <v>23</v>
      </c>
      <c r="D22441" t="s">
        <v>65</v>
      </c>
      <c r="E22441" s="211">
        <v>337925</v>
      </c>
    </row>
    <row r="22442" spans="1:6" hidden="1">
      <c r="A22442">
        <v>2023</v>
      </c>
      <c r="B22442" t="s">
        <v>98</v>
      </c>
      <c r="C22442" t="s">
        <v>23</v>
      </c>
      <c r="D22442" t="s">
        <v>66</v>
      </c>
      <c r="E22442" s="211">
        <v>0</v>
      </c>
      <c r="F22442">
        <v>90</v>
      </c>
    </row>
    <row r="22443" spans="1:6" hidden="1">
      <c r="A22443">
        <v>2023</v>
      </c>
      <c r="B22443" t="s">
        <v>98</v>
      </c>
      <c r="C22443" t="s">
        <v>23</v>
      </c>
      <c r="D22443" t="s">
        <v>67</v>
      </c>
      <c r="E22443" s="211">
        <v>87897</v>
      </c>
    </row>
    <row r="22444" spans="1:6" hidden="1">
      <c r="A22444">
        <v>2023</v>
      </c>
      <c r="B22444" t="s">
        <v>98</v>
      </c>
      <c r="C22444" t="s">
        <v>23</v>
      </c>
      <c r="D22444" t="s">
        <v>69</v>
      </c>
      <c r="E22444" s="211">
        <v>82677</v>
      </c>
    </row>
    <row r="22445" spans="1:6" hidden="1">
      <c r="A22445">
        <v>2023</v>
      </c>
      <c r="B22445" t="s">
        <v>98</v>
      </c>
      <c r="C22445" t="s">
        <v>23</v>
      </c>
      <c r="D22445" t="s">
        <v>70</v>
      </c>
      <c r="E22445" s="211">
        <v>5219</v>
      </c>
    </row>
    <row r="22446" spans="1:6" hidden="1">
      <c r="A22446">
        <v>2023</v>
      </c>
      <c r="B22446" t="s">
        <v>98</v>
      </c>
      <c r="C22446" t="s">
        <v>23</v>
      </c>
      <c r="D22446" t="s">
        <v>71</v>
      </c>
      <c r="E22446" s="211">
        <v>17193</v>
      </c>
    </row>
    <row r="22447" spans="1:6" hidden="1">
      <c r="A22447">
        <v>2023</v>
      </c>
      <c r="B22447" t="s">
        <v>98</v>
      </c>
      <c r="C22447" t="s">
        <v>23</v>
      </c>
      <c r="D22447" t="s">
        <v>99</v>
      </c>
      <c r="E22447" s="211">
        <v>17190062</v>
      </c>
    </row>
    <row r="22448" spans="1:6" hidden="1">
      <c r="A22448">
        <v>2023</v>
      </c>
      <c r="B22448" t="s">
        <v>98</v>
      </c>
      <c r="C22448" t="s">
        <v>23</v>
      </c>
      <c r="D22448" t="s">
        <v>72</v>
      </c>
      <c r="E22448" s="211">
        <v>2507287</v>
      </c>
    </row>
    <row r="22449" spans="1:5" hidden="1">
      <c r="A22449">
        <v>2023</v>
      </c>
      <c r="B22449" t="s">
        <v>98</v>
      </c>
      <c r="C22449" t="s">
        <v>23</v>
      </c>
      <c r="D22449" t="s">
        <v>73</v>
      </c>
      <c r="E22449" s="211">
        <v>8309408</v>
      </c>
    </row>
    <row r="22450" spans="1:5" hidden="1">
      <c r="A22450">
        <v>2023</v>
      </c>
      <c r="B22450" t="s">
        <v>98</v>
      </c>
      <c r="C22450" t="s">
        <v>23</v>
      </c>
      <c r="D22450" t="s">
        <v>74</v>
      </c>
      <c r="E22450" s="211">
        <v>4131671</v>
      </c>
    </row>
    <row r="22451" spans="1:5" hidden="1">
      <c r="A22451">
        <v>2023</v>
      </c>
      <c r="B22451" t="s">
        <v>98</v>
      </c>
      <c r="C22451" t="s">
        <v>23</v>
      </c>
      <c r="D22451" t="s">
        <v>75</v>
      </c>
      <c r="E22451" s="211">
        <v>4177737</v>
      </c>
    </row>
    <row r="22452" spans="1:5" hidden="1">
      <c r="A22452">
        <v>2023</v>
      </c>
      <c r="B22452" t="s">
        <v>98</v>
      </c>
      <c r="C22452" t="s">
        <v>23</v>
      </c>
      <c r="D22452" t="s">
        <v>76</v>
      </c>
      <c r="E22452" s="211">
        <v>2265098</v>
      </c>
    </row>
    <row r="22453" spans="1:5" hidden="1">
      <c r="A22453">
        <v>2023</v>
      </c>
      <c r="B22453" t="s">
        <v>98</v>
      </c>
      <c r="C22453" t="s">
        <v>23</v>
      </c>
      <c r="D22453" t="s">
        <v>77</v>
      </c>
      <c r="E22453" s="211">
        <v>1552021</v>
      </c>
    </row>
    <row r="22454" spans="1:5" hidden="1">
      <c r="A22454">
        <v>2023</v>
      </c>
      <c r="B22454" t="s">
        <v>98</v>
      </c>
      <c r="C22454" t="s">
        <v>23</v>
      </c>
      <c r="D22454" t="s">
        <v>78</v>
      </c>
      <c r="E22454" s="211">
        <v>2231317</v>
      </c>
    </row>
    <row r="22455" spans="1:5" hidden="1">
      <c r="A22455">
        <v>2023</v>
      </c>
      <c r="B22455" t="s">
        <v>98</v>
      </c>
      <c r="C22455" t="s">
        <v>23</v>
      </c>
      <c r="D22455" t="s">
        <v>79</v>
      </c>
      <c r="E22455" s="211">
        <v>33263</v>
      </c>
    </row>
    <row r="22456" spans="1:5" hidden="1">
      <c r="A22456">
        <v>2023</v>
      </c>
      <c r="B22456" t="s">
        <v>98</v>
      </c>
      <c r="C22456" t="s">
        <v>23</v>
      </c>
      <c r="D22456" t="s">
        <v>80</v>
      </c>
      <c r="E22456" s="211">
        <v>518</v>
      </c>
    </row>
    <row r="22457" spans="1:5" hidden="1">
      <c r="A22457">
        <v>2023</v>
      </c>
      <c r="B22457" t="s">
        <v>98</v>
      </c>
      <c r="C22457" t="s">
        <v>81</v>
      </c>
      <c r="D22457" t="s">
        <v>27</v>
      </c>
      <c r="E22457" s="211">
        <v>5576820</v>
      </c>
    </row>
    <row r="22458" spans="1:5" hidden="1">
      <c r="A22458">
        <v>2023</v>
      </c>
      <c r="B22458" t="s">
        <v>98</v>
      </c>
      <c r="C22458" t="s">
        <v>81</v>
      </c>
      <c r="D22458" t="s">
        <v>28</v>
      </c>
      <c r="E22458" s="211">
        <v>5097808</v>
      </c>
    </row>
    <row r="22459" spans="1:5" hidden="1">
      <c r="A22459">
        <v>2023</v>
      </c>
      <c r="B22459" t="s">
        <v>98</v>
      </c>
      <c r="C22459" t="s">
        <v>81</v>
      </c>
      <c r="D22459" t="s">
        <v>82</v>
      </c>
      <c r="E22459" s="211">
        <v>3771986</v>
      </c>
    </row>
    <row r="22460" spans="1:5" hidden="1">
      <c r="A22460">
        <v>2023</v>
      </c>
      <c r="B22460" t="s">
        <v>98</v>
      </c>
      <c r="C22460" t="s">
        <v>81</v>
      </c>
      <c r="D22460" t="s">
        <v>83</v>
      </c>
      <c r="E22460" s="211">
        <v>1834</v>
      </c>
    </row>
    <row r="22461" spans="1:5" hidden="1">
      <c r="A22461">
        <v>2023</v>
      </c>
      <c r="B22461" t="s">
        <v>98</v>
      </c>
      <c r="C22461" t="s">
        <v>81</v>
      </c>
      <c r="D22461" t="s">
        <v>84</v>
      </c>
      <c r="E22461" s="211">
        <v>1323988</v>
      </c>
    </row>
    <row r="22462" spans="1:5" hidden="1">
      <c r="A22462">
        <v>2023</v>
      </c>
      <c r="B22462" t="s">
        <v>98</v>
      </c>
      <c r="C22462" t="s">
        <v>81</v>
      </c>
      <c r="D22462" t="s">
        <v>29</v>
      </c>
      <c r="E22462" s="211">
        <v>479012</v>
      </c>
    </row>
    <row r="22463" spans="1:5" hidden="1">
      <c r="A22463">
        <v>2023</v>
      </c>
      <c r="B22463" t="s">
        <v>98</v>
      </c>
      <c r="C22463" t="s">
        <v>81</v>
      </c>
      <c r="D22463" t="s">
        <v>30</v>
      </c>
      <c r="E22463" s="211">
        <v>45</v>
      </c>
    </row>
    <row r="22464" spans="1:5" hidden="1">
      <c r="A22464">
        <v>2023</v>
      </c>
      <c r="B22464" t="s">
        <v>98</v>
      </c>
      <c r="C22464" t="s">
        <v>81</v>
      </c>
      <c r="D22464" t="s">
        <v>32</v>
      </c>
      <c r="E22464" s="211">
        <v>45</v>
      </c>
    </row>
    <row r="22465" spans="1:5" hidden="1">
      <c r="A22465">
        <v>2023</v>
      </c>
      <c r="B22465" t="s">
        <v>98</v>
      </c>
      <c r="C22465" t="s">
        <v>81</v>
      </c>
      <c r="D22465" t="s">
        <v>33</v>
      </c>
      <c r="E22465" s="211">
        <v>509780</v>
      </c>
    </row>
    <row r="22466" spans="1:5" hidden="1">
      <c r="A22466">
        <v>2023</v>
      </c>
      <c r="B22466" t="s">
        <v>98</v>
      </c>
      <c r="C22466" t="s">
        <v>81</v>
      </c>
      <c r="D22466" t="s">
        <v>34</v>
      </c>
      <c r="E22466" s="211">
        <v>136664</v>
      </c>
    </row>
    <row r="22467" spans="1:5" hidden="1">
      <c r="A22467">
        <v>2023</v>
      </c>
      <c r="B22467" t="s">
        <v>98</v>
      </c>
      <c r="C22467" t="s">
        <v>81</v>
      </c>
      <c r="D22467" t="s">
        <v>35</v>
      </c>
      <c r="E22467" s="211">
        <v>110962</v>
      </c>
    </row>
    <row r="22468" spans="1:5" hidden="1">
      <c r="A22468">
        <v>2023</v>
      </c>
      <c r="B22468" t="s">
        <v>98</v>
      </c>
      <c r="C22468" t="s">
        <v>81</v>
      </c>
      <c r="D22468" t="s">
        <v>36</v>
      </c>
      <c r="E22468" s="211">
        <v>358494</v>
      </c>
    </row>
    <row r="22469" spans="1:5" hidden="1">
      <c r="A22469">
        <v>2023</v>
      </c>
      <c r="B22469" t="s">
        <v>98</v>
      </c>
      <c r="C22469" t="s">
        <v>81</v>
      </c>
      <c r="D22469" t="s">
        <v>37</v>
      </c>
      <c r="E22469" s="211">
        <v>358494</v>
      </c>
    </row>
    <row r="22470" spans="1:5" hidden="1">
      <c r="A22470">
        <v>2023</v>
      </c>
      <c r="B22470" t="s">
        <v>98</v>
      </c>
      <c r="C22470" t="s">
        <v>81</v>
      </c>
      <c r="D22470" t="s">
        <v>38</v>
      </c>
      <c r="E22470" s="211">
        <v>0</v>
      </c>
    </row>
    <row r="22471" spans="1:5" hidden="1">
      <c r="A22471">
        <v>2023</v>
      </c>
      <c r="B22471" t="s">
        <v>98</v>
      </c>
      <c r="C22471" t="s">
        <v>81</v>
      </c>
      <c r="D22471" t="s">
        <v>39</v>
      </c>
      <c r="E22471" s="211">
        <v>0</v>
      </c>
    </row>
    <row r="22472" spans="1:5" hidden="1">
      <c r="A22472">
        <v>2023</v>
      </c>
      <c r="B22472" t="s">
        <v>98</v>
      </c>
      <c r="C22472" t="s">
        <v>81</v>
      </c>
      <c r="D22472" t="s">
        <v>40</v>
      </c>
      <c r="E22472" s="211">
        <v>467</v>
      </c>
    </row>
    <row r="22473" spans="1:5" hidden="1">
      <c r="A22473">
        <v>2023</v>
      </c>
      <c r="B22473" t="s">
        <v>98</v>
      </c>
      <c r="C22473" t="s">
        <v>81</v>
      </c>
      <c r="D22473" t="s">
        <v>41</v>
      </c>
      <c r="E22473" s="211">
        <v>467</v>
      </c>
    </row>
    <row r="22474" spans="1:5" hidden="1">
      <c r="A22474">
        <v>2023</v>
      </c>
      <c r="B22474" t="s">
        <v>98</v>
      </c>
      <c r="C22474" t="s">
        <v>81</v>
      </c>
      <c r="D22474" t="s">
        <v>42</v>
      </c>
      <c r="E22474" s="211">
        <v>0</v>
      </c>
    </row>
    <row r="22475" spans="1:5" hidden="1">
      <c r="A22475">
        <v>2023</v>
      </c>
      <c r="B22475" t="s">
        <v>98</v>
      </c>
      <c r="C22475" t="s">
        <v>81</v>
      </c>
      <c r="D22475" t="s">
        <v>43</v>
      </c>
      <c r="E22475" s="211">
        <v>0</v>
      </c>
    </row>
    <row r="22476" spans="1:5" hidden="1">
      <c r="A22476">
        <v>2023</v>
      </c>
      <c r="B22476" t="s">
        <v>98</v>
      </c>
      <c r="C22476" t="s">
        <v>81</v>
      </c>
      <c r="D22476" t="s">
        <v>44</v>
      </c>
      <c r="E22476" s="211">
        <v>14155</v>
      </c>
    </row>
    <row r="22477" spans="1:5" hidden="1">
      <c r="A22477">
        <v>2023</v>
      </c>
      <c r="B22477" t="s">
        <v>98</v>
      </c>
      <c r="C22477" t="s">
        <v>81</v>
      </c>
      <c r="D22477" t="s">
        <v>45</v>
      </c>
      <c r="E22477" s="211">
        <v>3138199</v>
      </c>
    </row>
    <row r="22478" spans="1:5" hidden="1">
      <c r="A22478">
        <v>2023</v>
      </c>
      <c r="B22478" t="s">
        <v>98</v>
      </c>
      <c r="C22478" t="s">
        <v>81</v>
      </c>
      <c r="D22478" t="s">
        <v>46</v>
      </c>
      <c r="E22478" s="211">
        <v>3066337</v>
      </c>
    </row>
    <row r="22479" spans="1:5" hidden="1">
      <c r="A22479">
        <v>2023</v>
      </c>
      <c r="B22479" t="s">
        <v>98</v>
      </c>
      <c r="C22479" t="s">
        <v>81</v>
      </c>
      <c r="D22479" t="s">
        <v>47</v>
      </c>
      <c r="E22479" s="211">
        <v>71862</v>
      </c>
    </row>
    <row r="22480" spans="1:5" hidden="1">
      <c r="A22480">
        <v>2023</v>
      </c>
      <c r="B22480" t="s">
        <v>98</v>
      </c>
      <c r="C22480" t="s">
        <v>81</v>
      </c>
      <c r="D22480" t="s">
        <v>48</v>
      </c>
      <c r="E22480" s="211">
        <v>4261882</v>
      </c>
    </row>
    <row r="22481" spans="1:6" hidden="1">
      <c r="A22481">
        <v>2023</v>
      </c>
      <c r="B22481" t="s">
        <v>98</v>
      </c>
      <c r="C22481" t="s">
        <v>81</v>
      </c>
      <c r="D22481" t="s">
        <v>49</v>
      </c>
      <c r="E22481" s="211">
        <v>4261882</v>
      </c>
    </row>
    <row r="22482" spans="1:6" hidden="1">
      <c r="A22482">
        <v>2023</v>
      </c>
      <c r="B22482" t="s">
        <v>98</v>
      </c>
      <c r="C22482" t="s">
        <v>81</v>
      </c>
      <c r="D22482" t="s">
        <v>50</v>
      </c>
      <c r="E22482" s="211">
        <v>2789275</v>
      </c>
    </row>
    <row r="22483" spans="1:6" hidden="1">
      <c r="A22483">
        <v>2023</v>
      </c>
      <c r="B22483" t="s">
        <v>98</v>
      </c>
      <c r="C22483" t="s">
        <v>81</v>
      </c>
      <c r="D22483" t="s">
        <v>51</v>
      </c>
      <c r="E22483" s="211">
        <v>189990</v>
      </c>
    </row>
    <row r="22484" spans="1:6" hidden="1">
      <c r="A22484">
        <v>2023</v>
      </c>
      <c r="B22484" t="s">
        <v>98</v>
      </c>
      <c r="C22484" t="s">
        <v>81</v>
      </c>
      <c r="D22484" t="s">
        <v>52</v>
      </c>
      <c r="E22484" s="211">
        <v>1282617</v>
      </c>
    </row>
    <row r="22485" spans="1:6" hidden="1">
      <c r="A22485">
        <v>2023</v>
      </c>
      <c r="B22485" t="s">
        <v>98</v>
      </c>
      <c r="C22485" t="s">
        <v>81</v>
      </c>
      <c r="D22485" t="s">
        <v>53</v>
      </c>
      <c r="E22485" s="211">
        <v>0</v>
      </c>
      <c r="F22485">
        <v>90</v>
      </c>
    </row>
    <row r="22486" spans="1:6" hidden="1">
      <c r="A22486">
        <v>2023</v>
      </c>
      <c r="B22486" t="s">
        <v>98</v>
      </c>
      <c r="C22486" t="s">
        <v>81</v>
      </c>
      <c r="D22486" t="s">
        <v>54</v>
      </c>
      <c r="E22486" s="211">
        <v>0</v>
      </c>
      <c r="F22486">
        <v>90</v>
      </c>
    </row>
    <row r="22487" spans="1:6" hidden="1">
      <c r="A22487">
        <v>2023</v>
      </c>
      <c r="B22487" t="s">
        <v>98</v>
      </c>
      <c r="C22487" t="s">
        <v>81</v>
      </c>
      <c r="D22487" t="s">
        <v>59</v>
      </c>
      <c r="E22487" s="211">
        <v>1039860</v>
      </c>
    </row>
    <row r="22488" spans="1:6" hidden="1">
      <c r="A22488">
        <v>2023</v>
      </c>
      <c r="B22488" t="s">
        <v>98</v>
      </c>
      <c r="C22488" t="s">
        <v>81</v>
      </c>
      <c r="D22488" t="s">
        <v>60</v>
      </c>
      <c r="E22488" s="211">
        <v>0</v>
      </c>
    </row>
    <row r="22489" spans="1:6" hidden="1">
      <c r="A22489">
        <v>2023</v>
      </c>
      <c r="B22489" t="s">
        <v>98</v>
      </c>
      <c r="C22489" t="s">
        <v>81</v>
      </c>
      <c r="D22489" t="s">
        <v>61</v>
      </c>
      <c r="E22489" s="211">
        <v>1963</v>
      </c>
    </row>
    <row r="22490" spans="1:6" hidden="1">
      <c r="A22490">
        <v>2023</v>
      </c>
      <c r="B22490" t="s">
        <v>98</v>
      </c>
      <c r="C22490" t="s">
        <v>81</v>
      </c>
      <c r="D22490" t="s">
        <v>62</v>
      </c>
      <c r="E22490" s="211">
        <v>416194</v>
      </c>
    </row>
    <row r="22491" spans="1:6" hidden="1">
      <c r="A22491">
        <v>2023</v>
      </c>
      <c r="B22491" t="s">
        <v>98</v>
      </c>
      <c r="C22491" t="s">
        <v>81</v>
      </c>
      <c r="D22491" t="s">
        <v>64</v>
      </c>
      <c r="E22491" s="211">
        <v>621703</v>
      </c>
    </row>
    <row r="22492" spans="1:6" hidden="1">
      <c r="A22492">
        <v>2023</v>
      </c>
      <c r="B22492" t="s">
        <v>98</v>
      </c>
      <c r="C22492" t="s">
        <v>81</v>
      </c>
      <c r="D22492" t="s">
        <v>67</v>
      </c>
      <c r="E22492" s="211">
        <v>363888</v>
      </c>
    </row>
    <row r="22493" spans="1:6" hidden="1">
      <c r="A22493">
        <v>2023</v>
      </c>
      <c r="B22493" t="s">
        <v>98</v>
      </c>
      <c r="C22493" t="s">
        <v>81</v>
      </c>
      <c r="D22493" t="s">
        <v>68</v>
      </c>
      <c r="E22493" s="211">
        <v>14437</v>
      </c>
    </row>
    <row r="22494" spans="1:6" hidden="1">
      <c r="A22494">
        <v>2023</v>
      </c>
      <c r="B22494" t="s">
        <v>98</v>
      </c>
      <c r="C22494" t="s">
        <v>81</v>
      </c>
      <c r="D22494" t="s">
        <v>69</v>
      </c>
      <c r="E22494" s="211">
        <v>349451</v>
      </c>
    </row>
    <row r="22495" spans="1:6" hidden="1">
      <c r="A22495">
        <v>2023</v>
      </c>
      <c r="B22495" t="s">
        <v>98</v>
      </c>
      <c r="C22495" t="s">
        <v>81</v>
      </c>
      <c r="D22495" t="s">
        <v>70</v>
      </c>
      <c r="E22495" s="211">
        <v>0</v>
      </c>
    </row>
    <row r="22496" spans="1:6" hidden="1">
      <c r="A22496">
        <v>2023</v>
      </c>
      <c r="B22496" t="s">
        <v>98</v>
      </c>
      <c r="C22496" t="s">
        <v>81</v>
      </c>
      <c r="D22496" t="s">
        <v>100</v>
      </c>
      <c r="E22496" s="211">
        <v>16255748</v>
      </c>
    </row>
    <row r="22497" spans="1:6" hidden="1">
      <c r="A22497">
        <v>2023</v>
      </c>
      <c r="B22497" t="s">
        <v>98</v>
      </c>
      <c r="C22497" t="s">
        <v>81</v>
      </c>
      <c r="D22497" t="s">
        <v>86</v>
      </c>
      <c r="E22497" s="211">
        <v>8858448</v>
      </c>
    </row>
    <row r="22498" spans="1:6" hidden="1">
      <c r="A22498">
        <v>2023</v>
      </c>
      <c r="B22498" t="s">
        <v>98</v>
      </c>
      <c r="C22498" t="s">
        <v>81</v>
      </c>
      <c r="D22498" t="s">
        <v>87</v>
      </c>
      <c r="E22498" s="211">
        <v>970245</v>
      </c>
    </row>
    <row r="22499" spans="1:6" hidden="1">
      <c r="A22499">
        <v>2023</v>
      </c>
      <c r="B22499" t="s">
        <v>98</v>
      </c>
      <c r="C22499" t="s">
        <v>81</v>
      </c>
      <c r="D22499" t="s">
        <v>101</v>
      </c>
      <c r="E22499" s="211">
        <v>1365274</v>
      </c>
    </row>
    <row r="22500" spans="1:6" hidden="1">
      <c r="A22500">
        <v>2023</v>
      </c>
      <c r="B22500" t="s">
        <v>98</v>
      </c>
      <c r="C22500" t="s">
        <v>81</v>
      </c>
      <c r="D22500" t="s">
        <v>88</v>
      </c>
      <c r="E22500" s="211">
        <v>220637</v>
      </c>
    </row>
    <row r="22501" spans="1:6" hidden="1">
      <c r="A22501">
        <v>2023</v>
      </c>
      <c r="B22501" t="s">
        <v>98</v>
      </c>
      <c r="C22501" t="s">
        <v>81</v>
      </c>
      <c r="D22501" t="s">
        <v>89</v>
      </c>
      <c r="E22501" s="211">
        <v>7667566</v>
      </c>
    </row>
    <row r="22502" spans="1:6" hidden="1">
      <c r="A22502">
        <v>2023</v>
      </c>
      <c r="B22502" t="s">
        <v>98</v>
      </c>
      <c r="C22502" t="s">
        <v>81</v>
      </c>
      <c r="D22502" t="s">
        <v>77</v>
      </c>
      <c r="E22502" s="211">
        <v>1552021</v>
      </c>
    </row>
    <row r="22503" spans="1:6" hidden="1">
      <c r="A22503">
        <v>2023</v>
      </c>
      <c r="B22503" t="s">
        <v>102</v>
      </c>
      <c r="C22503" t="s">
        <v>7</v>
      </c>
      <c r="D22503" t="s">
        <v>263</v>
      </c>
      <c r="E22503" s="211">
        <v>-1486839</v>
      </c>
    </row>
    <row r="22504" spans="1:6" hidden="1">
      <c r="A22504">
        <v>2023</v>
      </c>
      <c r="B22504" t="s">
        <v>102</v>
      </c>
      <c r="C22504" t="s">
        <v>7</v>
      </c>
      <c r="D22504" t="s">
        <v>8</v>
      </c>
      <c r="E22504" s="211">
        <v>0</v>
      </c>
      <c r="F22504">
        <v>20</v>
      </c>
    </row>
    <row r="22505" spans="1:6" hidden="1">
      <c r="A22505">
        <v>2023</v>
      </c>
      <c r="B22505" t="s">
        <v>102</v>
      </c>
      <c r="C22505" t="s">
        <v>7</v>
      </c>
      <c r="D22505" t="s">
        <v>9</v>
      </c>
      <c r="E22505" s="211">
        <v>0</v>
      </c>
      <c r="F22505">
        <v>20</v>
      </c>
    </row>
    <row r="22506" spans="1:6" hidden="1">
      <c r="A22506">
        <v>2023</v>
      </c>
      <c r="B22506" t="s">
        <v>102</v>
      </c>
      <c r="C22506" t="s">
        <v>10</v>
      </c>
      <c r="D22506" t="s">
        <v>11</v>
      </c>
      <c r="E22506" s="211">
        <v>-986827</v>
      </c>
    </row>
    <row r="22507" spans="1:6" hidden="1">
      <c r="A22507">
        <v>2023</v>
      </c>
      <c r="B22507" t="s">
        <v>102</v>
      </c>
      <c r="C22507" t="s">
        <v>10</v>
      </c>
      <c r="D22507" t="s">
        <v>91</v>
      </c>
      <c r="E22507" s="211">
        <v>2918911</v>
      </c>
    </row>
    <row r="22508" spans="1:6" hidden="1">
      <c r="A22508">
        <v>2023</v>
      </c>
      <c r="B22508" t="s">
        <v>102</v>
      </c>
      <c r="C22508" t="s">
        <v>10</v>
      </c>
      <c r="D22508" t="s">
        <v>92</v>
      </c>
      <c r="E22508" s="211">
        <v>1707075</v>
      </c>
    </row>
    <row r="22509" spans="1:6" hidden="1">
      <c r="A22509">
        <v>2023</v>
      </c>
      <c r="B22509" t="s">
        <v>102</v>
      </c>
      <c r="C22509" t="s">
        <v>10</v>
      </c>
      <c r="D22509" t="s">
        <v>14</v>
      </c>
      <c r="E22509" s="211">
        <v>3111346</v>
      </c>
    </row>
    <row r="22510" spans="1:6" hidden="1">
      <c r="A22510">
        <v>2023</v>
      </c>
      <c r="B22510" t="s">
        <v>102</v>
      </c>
      <c r="C22510" t="s">
        <v>10</v>
      </c>
      <c r="D22510" t="s">
        <v>15</v>
      </c>
      <c r="E22510" s="211">
        <v>1498561</v>
      </c>
    </row>
    <row r="22511" spans="1:6" hidden="1">
      <c r="A22511">
        <v>2023</v>
      </c>
      <c r="B22511" t="s">
        <v>102</v>
      </c>
      <c r="C22511" t="s">
        <v>10</v>
      </c>
      <c r="D22511" t="s">
        <v>16</v>
      </c>
      <c r="E22511" s="211">
        <v>1612784</v>
      </c>
    </row>
    <row r="22512" spans="1:6" hidden="1">
      <c r="A22512">
        <v>2023</v>
      </c>
      <c r="B22512" t="s">
        <v>102</v>
      </c>
      <c r="C22512" t="s">
        <v>10</v>
      </c>
      <c r="D22512" t="s">
        <v>17</v>
      </c>
      <c r="E22512" s="211">
        <v>0</v>
      </c>
      <c r="F22512">
        <v>20</v>
      </c>
    </row>
    <row r="22513" spans="1:5" hidden="1">
      <c r="A22513">
        <v>2023</v>
      </c>
      <c r="B22513" t="s">
        <v>102</v>
      </c>
      <c r="C22513" t="s">
        <v>10</v>
      </c>
      <c r="D22513" t="s">
        <v>18</v>
      </c>
      <c r="E22513" s="211">
        <v>24100984</v>
      </c>
    </row>
    <row r="22514" spans="1:5" hidden="1">
      <c r="A22514">
        <v>2023</v>
      </c>
      <c r="B22514" t="s">
        <v>102</v>
      </c>
      <c r="C22514" t="s">
        <v>10</v>
      </c>
      <c r="D22514" t="s">
        <v>19</v>
      </c>
      <c r="E22514" s="211">
        <v>21972811</v>
      </c>
    </row>
    <row r="22515" spans="1:5" hidden="1">
      <c r="A22515">
        <v>2023</v>
      </c>
      <c r="B22515" t="s">
        <v>102</v>
      </c>
      <c r="C22515" t="s">
        <v>10</v>
      </c>
      <c r="D22515" t="s">
        <v>20</v>
      </c>
      <c r="E22515" s="211">
        <v>26511512</v>
      </c>
    </row>
    <row r="22516" spans="1:5" hidden="1">
      <c r="A22516">
        <v>2023</v>
      </c>
      <c r="B22516" t="s">
        <v>102</v>
      </c>
      <c r="C22516" t="s">
        <v>10</v>
      </c>
      <c r="D22516" t="s">
        <v>21</v>
      </c>
      <c r="E22516" s="211">
        <v>225009</v>
      </c>
    </row>
    <row r="22517" spans="1:5" hidden="1">
      <c r="A22517">
        <v>2023</v>
      </c>
      <c r="B22517" t="s">
        <v>102</v>
      </c>
      <c r="C22517" t="s">
        <v>10</v>
      </c>
      <c r="D22517" t="s">
        <v>22</v>
      </c>
      <c r="E22517" s="211">
        <v>-974839</v>
      </c>
    </row>
    <row r="22518" spans="1:5" hidden="1">
      <c r="A22518">
        <v>2023</v>
      </c>
      <c r="B22518" t="s">
        <v>102</v>
      </c>
      <c r="C22518" t="s">
        <v>23</v>
      </c>
      <c r="D22518" t="s">
        <v>24</v>
      </c>
      <c r="E22518" s="211">
        <v>179723</v>
      </c>
    </row>
    <row r="22519" spans="1:5" hidden="1">
      <c r="A22519">
        <v>2023</v>
      </c>
      <c r="B22519" t="s">
        <v>102</v>
      </c>
      <c r="C22519" t="s">
        <v>23</v>
      </c>
      <c r="D22519" t="s">
        <v>25</v>
      </c>
      <c r="E22519" s="211">
        <v>155576</v>
      </c>
    </row>
    <row r="22520" spans="1:5" hidden="1">
      <c r="A22520">
        <v>2023</v>
      </c>
      <c r="B22520" t="s">
        <v>102</v>
      </c>
      <c r="C22520" t="s">
        <v>23</v>
      </c>
      <c r="D22520" t="s">
        <v>26</v>
      </c>
      <c r="E22520" s="211">
        <v>24147</v>
      </c>
    </row>
    <row r="22521" spans="1:5" hidden="1">
      <c r="A22521">
        <v>2023</v>
      </c>
      <c r="B22521" t="s">
        <v>102</v>
      </c>
      <c r="C22521" t="s">
        <v>23</v>
      </c>
      <c r="D22521" t="s">
        <v>27</v>
      </c>
      <c r="E22521" s="211">
        <v>33486</v>
      </c>
    </row>
    <row r="22522" spans="1:5" hidden="1">
      <c r="A22522">
        <v>2023</v>
      </c>
      <c r="B22522" t="s">
        <v>102</v>
      </c>
      <c r="C22522" t="s">
        <v>23</v>
      </c>
      <c r="D22522" t="s">
        <v>29</v>
      </c>
      <c r="E22522" s="211">
        <v>33486</v>
      </c>
    </row>
    <row r="22523" spans="1:5" hidden="1">
      <c r="A22523">
        <v>2023</v>
      </c>
      <c r="B22523" t="s">
        <v>102</v>
      </c>
      <c r="C22523" t="s">
        <v>23</v>
      </c>
      <c r="D22523" t="s">
        <v>33</v>
      </c>
      <c r="E22523" s="211">
        <v>831562</v>
      </c>
    </row>
    <row r="22524" spans="1:5" hidden="1">
      <c r="A22524">
        <v>2023</v>
      </c>
      <c r="B22524" t="s">
        <v>102</v>
      </c>
      <c r="C22524" t="s">
        <v>23</v>
      </c>
      <c r="D22524" t="s">
        <v>34</v>
      </c>
      <c r="E22524" s="211">
        <v>793327</v>
      </c>
    </row>
    <row r="22525" spans="1:5" hidden="1">
      <c r="A22525">
        <v>2023</v>
      </c>
      <c r="B22525" t="s">
        <v>102</v>
      </c>
      <c r="C22525" t="s">
        <v>23</v>
      </c>
      <c r="D22525" t="s">
        <v>35</v>
      </c>
      <c r="E22525" s="211">
        <v>1058079</v>
      </c>
    </row>
    <row r="22526" spans="1:5" hidden="1">
      <c r="A22526">
        <v>2023</v>
      </c>
      <c r="B22526" t="s">
        <v>102</v>
      </c>
      <c r="C22526" t="s">
        <v>23</v>
      </c>
      <c r="D22526" t="s">
        <v>39</v>
      </c>
      <c r="E22526" s="211">
        <v>0</v>
      </c>
    </row>
    <row r="22527" spans="1:5" hidden="1">
      <c r="A22527">
        <v>2023</v>
      </c>
      <c r="B22527" t="s">
        <v>102</v>
      </c>
      <c r="C22527" t="s">
        <v>23</v>
      </c>
      <c r="D22527" t="s">
        <v>40</v>
      </c>
      <c r="E22527" s="211">
        <v>0</v>
      </c>
    </row>
    <row r="22528" spans="1:5" hidden="1">
      <c r="A22528">
        <v>2023</v>
      </c>
      <c r="B22528" t="s">
        <v>102</v>
      </c>
      <c r="C22528" t="s">
        <v>23</v>
      </c>
      <c r="D22528" t="s">
        <v>41</v>
      </c>
      <c r="E22528" s="211">
        <v>0</v>
      </c>
    </row>
    <row r="22529" spans="1:5" hidden="1">
      <c r="A22529">
        <v>2023</v>
      </c>
      <c r="B22529" t="s">
        <v>102</v>
      </c>
      <c r="C22529" t="s">
        <v>23</v>
      </c>
      <c r="D22529" t="s">
        <v>42</v>
      </c>
      <c r="E22529" s="211">
        <v>0</v>
      </c>
    </row>
    <row r="22530" spans="1:5" hidden="1">
      <c r="A22530">
        <v>2023</v>
      </c>
      <c r="B22530" t="s">
        <v>102</v>
      </c>
      <c r="C22530" t="s">
        <v>23</v>
      </c>
      <c r="D22530" t="s">
        <v>43</v>
      </c>
      <c r="E22530" s="211">
        <v>0</v>
      </c>
    </row>
    <row r="22531" spans="1:5" hidden="1">
      <c r="A22531">
        <v>2023</v>
      </c>
      <c r="B22531" t="s">
        <v>102</v>
      </c>
      <c r="C22531" t="s">
        <v>23</v>
      </c>
      <c r="D22531" t="s">
        <v>44</v>
      </c>
      <c r="E22531" s="211">
        <v>38235</v>
      </c>
    </row>
    <row r="22532" spans="1:5" hidden="1">
      <c r="A22532">
        <v>2023</v>
      </c>
      <c r="B22532" t="s">
        <v>102</v>
      </c>
      <c r="C22532" t="s">
        <v>23</v>
      </c>
      <c r="D22532" t="s">
        <v>45</v>
      </c>
      <c r="E22532" s="211">
        <v>2596315</v>
      </c>
    </row>
    <row r="22533" spans="1:5" hidden="1">
      <c r="A22533">
        <v>2023</v>
      </c>
      <c r="B22533" t="s">
        <v>102</v>
      </c>
      <c r="C22533" t="s">
        <v>23</v>
      </c>
      <c r="D22533" t="s">
        <v>46</v>
      </c>
      <c r="E22533" s="211">
        <v>2524453</v>
      </c>
    </row>
    <row r="22534" spans="1:5" hidden="1">
      <c r="A22534">
        <v>2023</v>
      </c>
      <c r="B22534" t="s">
        <v>102</v>
      </c>
      <c r="C22534" t="s">
        <v>23</v>
      </c>
      <c r="D22534" t="s">
        <v>47</v>
      </c>
      <c r="E22534" s="211">
        <v>71862</v>
      </c>
    </row>
    <row r="22535" spans="1:5" hidden="1">
      <c r="A22535">
        <v>2023</v>
      </c>
      <c r="B22535" t="s">
        <v>102</v>
      </c>
      <c r="C22535" t="s">
        <v>23</v>
      </c>
      <c r="D22535" t="s">
        <v>48</v>
      </c>
      <c r="E22535" s="211">
        <v>5194795</v>
      </c>
    </row>
    <row r="22536" spans="1:5" hidden="1">
      <c r="A22536">
        <v>2023</v>
      </c>
      <c r="B22536" t="s">
        <v>102</v>
      </c>
      <c r="C22536" t="s">
        <v>23</v>
      </c>
      <c r="D22536" t="s">
        <v>49</v>
      </c>
      <c r="E22536" s="211">
        <v>5194566</v>
      </c>
    </row>
    <row r="22537" spans="1:5" hidden="1">
      <c r="A22537">
        <v>2023</v>
      </c>
      <c r="B22537" t="s">
        <v>102</v>
      </c>
      <c r="C22537" t="s">
        <v>23</v>
      </c>
      <c r="D22537" t="s">
        <v>50</v>
      </c>
      <c r="E22537" s="211">
        <v>3319866</v>
      </c>
    </row>
    <row r="22538" spans="1:5" hidden="1">
      <c r="A22538">
        <v>2023</v>
      </c>
      <c r="B22538" t="s">
        <v>102</v>
      </c>
      <c r="C22538" t="s">
        <v>23</v>
      </c>
      <c r="D22538" t="s">
        <v>51</v>
      </c>
      <c r="E22538" s="211">
        <v>326509</v>
      </c>
    </row>
    <row r="22539" spans="1:5" hidden="1">
      <c r="A22539">
        <v>2023</v>
      </c>
      <c r="B22539" t="s">
        <v>102</v>
      </c>
      <c r="C22539" t="s">
        <v>23</v>
      </c>
      <c r="D22539" t="s">
        <v>52</v>
      </c>
      <c r="E22539" s="211">
        <v>1523183</v>
      </c>
    </row>
    <row r="22540" spans="1:5" hidden="1">
      <c r="A22540">
        <v>2023</v>
      </c>
      <c r="B22540" t="s">
        <v>102</v>
      </c>
      <c r="C22540" t="s">
        <v>23</v>
      </c>
      <c r="D22540" t="s">
        <v>53</v>
      </c>
      <c r="E22540" s="211">
        <v>57945</v>
      </c>
    </row>
    <row r="22541" spans="1:5" hidden="1">
      <c r="A22541">
        <v>2023</v>
      </c>
      <c r="B22541" t="s">
        <v>102</v>
      </c>
      <c r="C22541" t="s">
        <v>23</v>
      </c>
      <c r="D22541" t="s">
        <v>54</v>
      </c>
      <c r="E22541" s="211">
        <v>32936</v>
      </c>
    </row>
    <row r="22542" spans="1:5" hidden="1">
      <c r="A22542">
        <v>2023</v>
      </c>
      <c r="B22542" t="s">
        <v>102</v>
      </c>
      <c r="C22542" t="s">
        <v>23</v>
      </c>
      <c r="D22542" t="s">
        <v>55</v>
      </c>
      <c r="E22542" s="211">
        <v>229</v>
      </c>
    </row>
    <row r="22543" spans="1:5" hidden="1">
      <c r="A22543">
        <v>2023</v>
      </c>
      <c r="B22543" t="s">
        <v>102</v>
      </c>
      <c r="C22543" t="s">
        <v>23</v>
      </c>
      <c r="D22543" t="s">
        <v>59</v>
      </c>
      <c r="E22543" s="211">
        <v>602701</v>
      </c>
    </row>
    <row r="22544" spans="1:5" hidden="1">
      <c r="A22544">
        <v>2023</v>
      </c>
      <c r="B22544" t="s">
        <v>102</v>
      </c>
      <c r="C22544" t="s">
        <v>23</v>
      </c>
      <c r="D22544" t="s">
        <v>60</v>
      </c>
      <c r="E22544" s="211">
        <v>114724</v>
      </c>
    </row>
    <row r="22545" spans="1:5" hidden="1">
      <c r="A22545">
        <v>2023</v>
      </c>
      <c r="B22545" t="s">
        <v>102</v>
      </c>
      <c r="C22545" t="s">
        <v>23</v>
      </c>
      <c r="D22545" t="s">
        <v>64</v>
      </c>
      <c r="E22545" s="211">
        <v>487977</v>
      </c>
    </row>
    <row r="22546" spans="1:5" hidden="1">
      <c r="A22546">
        <v>2023</v>
      </c>
      <c r="B22546" t="s">
        <v>102</v>
      </c>
      <c r="C22546" t="s">
        <v>23</v>
      </c>
      <c r="D22546" t="s">
        <v>66</v>
      </c>
      <c r="E22546" s="211">
        <v>0</v>
      </c>
    </row>
    <row r="22547" spans="1:5" hidden="1">
      <c r="A22547">
        <v>2023</v>
      </c>
      <c r="B22547" t="s">
        <v>102</v>
      </c>
      <c r="C22547" t="s">
        <v>23</v>
      </c>
      <c r="D22547" t="s">
        <v>67</v>
      </c>
      <c r="E22547" s="211">
        <v>0</v>
      </c>
    </row>
    <row r="22548" spans="1:5" hidden="1">
      <c r="A22548">
        <v>2023</v>
      </c>
      <c r="B22548" t="s">
        <v>102</v>
      </c>
      <c r="C22548" t="s">
        <v>23</v>
      </c>
      <c r="D22548" t="s">
        <v>68</v>
      </c>
      <c r="E22548" s="211">
        <v>0</v>
      </c>
    </row>
    <row r="22549" spans="1:5" hidden="1">
      <c r="A22549">
        <v>2023</v>
      </c>
      <c r="B22549" t="s">
        <v>102</v>
      </c>
      <c r="C22549" t="s">
        <v>23</v>
      </c>
      <c r="D22549" t="s">
        <v>70</v>
      </c>
      <c r="E22549" s="211">
        <v>0</v>
      </c>
    </row>
    <row r="22550" spans="1:5" hidden="1">
      <c r="A22550">
        <v>2023</v>
      </c>
      <c r="B22550" t="s">
        <v>102</v>
      </c>
      <c r="C22550" t="s">
        <v>23</v>
      </c>
      <c r="D22550" t="s">
        <v>71</v>
      </c>
      <c r="E22550" s="211">
        <v>0</v>
      </c>
    </row>
    <row r="22551" spans="1:5" hidden="1">
      <c r="A22551">
        <v>2023</v>
      </c>
      <c r="B22551" t="s">
        <v>102</v>
      </c>
      <c r="C22551" t="s">
        <v>23</v>
      </c>
      <c r="D22551" t="s">
        <v>72</v>
      </c>
      <c r="E22551" s="211">
        <v>2228731</v>
      </c>
    </row>
    <row r="22552" spans="1:5" hidden="1">
      <c r="A22552">
        <v>2023</v>
      </c>
      <c r="B22552" t="s">
        <v>102</v>
      </c>
      <c r="C22552" t="s">
        <v>23</v>
      </c>
      <c r="D22552" t="s">
        <v>73</v>
      </c>
      <c r="E22552" s="211">
        <v>22528236</v>
      </c>
    </row>
    <row r="22553" spans="1:5" hidden="1">
      <c r="A22553">
        <v>2023</v>
      </c>
      <c r="B22553" t="s">
        <v>102</v>
      </c>
      <c r="C22553" t="s">
        <v>23</v>
      </c>
      <c r="D22553" t="s">
        <v>74</v>
      </c>
      <c r="E22553" s="211">
        <v>22528236</v>
      </c>
    </row>
    <row r="22554" spans="1:5" hidden="1">
      <c r="A22554">
        <v>2023</v>
      </c>
      <c r="B22554" t="s">
        <v>102</v>
      </c>
      <c r="C22554" t="s">
        <v>23</v>
      </c>
      <c r="D22554" t="s">
        <v>76</v>
      </c>
      <c r="E22554" s="211">
        <v>1199848</v>
      </c>
    </row>
    <row r="22555" spans="1:5" hidden="1">
      <c r="A22555">
        <v>2023</v>
      </c>
      <c r="B22555" t="s">
        <v>102</v>
      </c>
      <c r="C22555" t="s">
        <v>23</v>
      </c>
      <c r="D22555" t="s">
        <v>77</v>
      </c>
      <c r="E22555" s="211">
        <v>1211836</v>
      </c>
    </row>
    <row r="22556" spans="1:5" hidden="1">
      <c r="A22556">
        <v>2023</v>
      </c>
      <c r="B22556" t="s">
        <v>102</v>
      </c>
      <c r="C22556" t="s">
        <v>23</v>
      </c>
      <c r="D22556" t="s">
        <v>78</v>
      </c>
      <c r="E22556" s="211">
        <v>1182957</v>
      </c>
    </row>
    <row r="22557" spans="1:5" hidden="1">
      <c r="A22557">
        <v>2023</v>
      </c>
      <c r="B22557" t="s">
        <v>102</v>
      </c>
      <c r="C22557" t="s">
        <v>23</v>
      </c>
      <c r="D22557" t="s">
        <v>79</v>
      </c>
      <c r="E22557" s="211">
        <v>-14285</v>
      </c>
    </row>
    <row r="22558" spans="1:5" hidden="1">
      <c r="A22558">
        <v>2023</v>
      </c>
      <c r="B22558" t="s">
        <v>102</v>
      </c>
      <c r="C22558" t="s">
        <v>23</v>
      </c>
      <c r="D22558" t="s">
        <v>80</v>
      </c>
      <c r="E22558" s="211">
        <v>31175</v>
      </c>
    </row>
    <row r="22559" spans="1:5" hidden="1">
      <c r="A22559">
        <v>2023</v>
      </c>
      <c r="B22559" t="s">
        <v>102</v>
      </c>
      <c r="C22559" t="s">
        <v>81</v>
      </c>
      <c r="D22559" t="s">
        <v>24</v>
      </c>
      <c r="E22559" s="211">
        <v>20029488</v>
      </c>
    </row>
    <row r="22560" spans="1:5" hidden="1">
      <c r="A22560">
        <v>2023</v>
      </c>
      <c r="B22560" t="s">
        <v>102</v>
      </c>
      <c r="C22560" t="s">
        <v>81</v>
      </c>
      <c r="D22560" t="s">
        <v>25</v>
      </c>
      <c r="E22560" s="211">
        <v>16383113</v>
      </c>
    </row>
    <row r="22561" spans="1:5" hidden="1">
      <c r="A22561">
        <v>2023</v>
      </c>
      <c r="B22561" t="s">
        <v>102</v>
      </c>
      <c r="C22561" t="s">
        <v>81</v>
      </c>
      <c r="D22561" t="s">
        <v>26</v>
      </c>
      <c r="E22561" s="211">
        <v>3646374</v>
      </c>
    </row>
    <row r="22562" spans="1:5" hidden="1">
      <c r="A22562">
        <v>2023</v>
      </c>
      <c r="B22562" t="s">
        <v>102</v>
      </c>
      <c r="C22562" t="s">
        <v>81</v>
      </c>
      <c r="D22562" t="s">
        <v>30</v>
      </c>
      <c r="E22562" s="211">
        <v>405644</v>
      </c>
    </row>
    <row r="22563" spans="1:5" hidden="1">
      <c r="A22563">
        <v>2023</v>
      </c>
      <c r="B22563" t="s">
        <v>102</v>
      </c>
      <c r="C22563" t="s">
        <v>81</v>
      </c>
      <c r="D22563" t="s">
        <v>32</v>
      </c>
      <c r="E22563" s="211">
        <v>405644</v>
      </c>
    </row>
    <row r="22564" spans="1:5" hidden="1">
      <c r="A22564">
        <v>2023</v>
      </c>
      <c r="B22564" t="s">
        <v>102</v>
      </c>
      <c r="C22564" t="s">
        <v>81</v>
      </c>
      <c r="D22564" t="s">
        <v>33</v>
      </c>
      <c r="E22564" s="211">
        <v>1791712</v>
      </c>
    </row>
    <row r="22565" spans="1:5" hidden="1">
      <c r="A22565">
        <v>2023</v>
      </c>
      <c r="B22565" t="s">
        <v>102</v>
      </c>
      <c r="C22565" t="s">
        <v>81</v>
      </c>
      <c r="D22565" t="s">
        <v>34</v>
      </c>
      <c r="E22565" s="211">
        <v>445220</v>
      </c>
    </row>
    <row r="22566" spans="1:5" hidden="1">
      <c r="A22566">
        <v>2023</v>
      </c>
      <c r="B22566" t="s">
        <v>102</v>
      </c>
      <c r="C22566" t="s">
        <v>81</v>
      </c>
      <c r="D22566" t="s">
        <v>35</v>
      </c>
      <c r="E22566" s="211">
        <v>80375</v>
      </c>
    </row>
    <row r="22567" spans="1:5" hidden="1">
      <c r="A22567">
        <v>2023</v>
      </c>
      <c r="B22567" t="s">
        <v>102</v>
      </c>
      <c r="C22567" t="s">
        <v>81</v>
      </c>
      <c r="D22567" t="s">
        <v>36</v>
      </c>
      <c r="E22567" s="211">
        <v>1164495</v>
      </c>
    </row>
    <row r="22568" spans="1:5" hidden="1">
      <c r="A22568">
        <v>2023</v>
      </c>
      <c r="B22568" t="s">
        <v>102</v>
      </c>
      <c r="C22568" t="s">
        <v>81</v>
      </c>
      <c r="D22568" t="s">
        <v>37</v>
      </c>
      <c r="E22568" s="211">
        <v>313537</v>
      </c>
    </row>
    <row r="22569" spans="1:5" hidden="1">
      <c r="A22569">
        <v>2023</v>
      </c>
      <c r="B22569" t="s">
        <v>102</v>
      </c>
      <c r="C22569" t="s">
        <v>81</v>
      </c>
      <c r="D22569" t="s">
        <v>38</v>
      </c>
      <c r="E22569" s="211">
        <v>850958</v>
      </c>
    </row>
    <row r="22570" spans="1:5" hidden="1">
      <c r="A22570">
        <v>2023</v>
      </c>
      <c r="B22570" t="s">
        <v>102</v>
      </c>
      <c r="C22570" t="s">
        <v>81</v>
      </c>
      <c r="D22570" t="s">
        <v>39</v>
      </c>
      <c r="E22570" s="211">
        <v>0</v>
      </c>
    </row>
    <row r="22571" spans="1:5" hidden="1">
      <c r="A22571">
        <v>2023</v>
      </c>
      <c r="B22571" t="s">
        <v>102</v>
      </c>
      <c r="C22571" t="s">
        <v>81</v>
      </c>
      <c r="D22571" t="s">
        <v>40</v>
      </c>
      <c r="E22571" s="211">
        <v>61434</v>
      </c>
    </row>
    <row r="22572" spans="1:5" hidden="1">
      <c r="A22572">
        <v>2023</v>
      </c>
      <c r="B22572" t="s">
        <v>102</v>
      </c>
      <c r="C22572" t="s">
        <v>81</v>
      </c>
      <c r="D22572" t="s">
        <v>41</v>
      </c>
      <c r="E22572" s="211">
        <v>982</v>
      </c>
    </row>
    <row r="22573" spans="1:5" hidden="1">
      <c r="A22573">
        <v>2023</v>
      </c>
      <c r="B22573" t="s">
        <v>102</v>
      </c>
      <c r="C22573" t="s">
        <v>81</v>
      </c>
      <c r="D22573" t="s">
        <v>42</v>
      </c>
      <c r="E22573" s="211">
        <v>57945</v>
      </c>
    </row>
    <row r="22574" spans="1:5" hidden="1">
      <c r="A22574">
        <v>2023</v>
      </c>
      <c r="B22574" t="s">
        <v>102</v>
      </c>
      <c r="C22574" t="s">
        <v>81</v>
      </c>
      <c r="D22574" t="s">
        <v>43</v>
      </c>
      <c r="E22574" s="211">
        <v>2507</v>
      </c>
    </row>
    <row r="22575" spans="1:5" hidden="1">
      <c r="A22575">
        <v>2023</v>
      </c>
      <c r="B22575" t="s">
        <v>102</v>
      </c>
      <c r="C22575" t="s">
        <v>81</v>
      </c>
      <c r="D22575" t="s">
        <v>44</v>
      </c>
      <c r="E22575" s="211">
        <v>120563</v>
      </c>
    </row>
    <row r="22576" spans="1:5" hidden="1">
      <c r="A22576">
        <v>2023</v>
      </c>
      <c r="B22576" t="s">
        <v>102</v>
      </c>
      <c r="C22576" t="s">
        <v>81</v>
      </c>
      <c r="D22576" t="s">
        <v>48</v>
      </c>
      <c r="E22576" s="211">
        <v>9536986</v>
      </c>
    </row>
    <row r="22577" spans="1:5" hidden="1">
      <c r="A22577">
        <v>2023</v>
      </c>
      <c r="B22577" t="s">
        <v>102</v>
      </c>
      <c r="C22577" t="s">
        <v>81</v>
      </c>
      <c r="D22577" t="s">
        <v>49</v>
      </c>
      <c r="E22577" s="211">
        <v>229</v>
      </c>
    </row>
    <row r="22578" spans="1:5" hidden="1">
      <c r="A22578">
        <v>2023</v>
      </c>
      <c r="B22578" t="s">
        <v>102</v>
      </c>
      <c r="C22578" t="s">
        <v>81</v>
      </c>
      <c r="D22578" t="s">
        <v>50</v>
      </c>
      <c r="E22578" s="211">
        <v>0</v>
      </c>
    </row>
    <row r="22579" spans="1:5" hidden="1">
      <c r="A22579">
        <v>2023</v>
      </c>
      <c r="B22579" t="s">
        <v>102</v>
      </c>
      <c r="C22579" t="s">
        <v>81</v>
      </c>
      <c r="D22579" t="s">
        <v>51</v>
      </c>
      <c r="E22579" s="211">
        <v>229</v>
      </c>
    </row>
    <row r="22580" spans="1:5" hidden="1">
      <c r="A22580">
        <v>2023</v>
      </c>
      <c r="B22580" t="s">
        <v>102</v>
      </c>
      <c r="C22580" t="s">
        <v>81</v>
      </c>
      <c r="D22580" t="s">
        <v>52</v>
      </c>
      <c r="E22580" s="211">
        <v>0</v>
      </c>
    </row>
    <row r="22581" spans="1:5" hidden="1">
      <c r="A22581">
        <v>2023</v>
      </c>
      <c r="B22581" t="s">
        <v>102</v>
      </c>
      <c r="C22581" t="s">
        <v>81</v>
      </c>
      <c r="D22581" t="s">
        <v>53</v>
      </c>
      <c r="E22581" s="211">
        <v>0</v>
      </c>
    </row>
    <row r="22582" spans="1:5" hidden="1">
      <c r="A22582">
        <v>2023</v>
      </c>
      <c r="B22582" t="s">
        <v>102</v>
      </c>
      <c r="C22582" t="s">
        <v>81</v>
      </c>
      <c r="D22582" t="s">
        <v>54</v>
      </c>
      <c r="E22582" s="211">
        <v>0</v>
      </c>
    </row>
    <row r="22583" spans="1:5" hidden="1">
      <c r="A22583">
        <v>2023</v>
      </c>
      <c r="B22583" t="s">
        <v>102</v>
      </c>
      <c r="C22583" t="s">
        <v>81</v>
      </c>
      <c r="D22583" t="s">
        <v>55</v>
      </c>
      <c r="E22583" s="211">
        <v>4998056</v>
      </c>
    </row>
    <row r="22584" spans="1:5" hidden="1">
      <c r="A22584">
        <v>2023</v>
      </c>
      <c r="B22584" t="s">
        <v>102</v>
      </c>
      <c r="C22584" t="s">
        <v>81</v>
      </c>
      <c r="D22584" t="s">
        <v>56</v>
      </c>
      <c r="E22584" s="211">
        <v>4538701</v>
      </c>
    </row>
    <row r="22585" spans="1:5" hidden="1">
      <c r="A22585">
        <v>2023</v>
      </c>
      <c r="B22585" t="s">
        <v>102</v>
      </c>
      <c r="C22585" t="s">
        <v>81</v>
      </c>
      <c r="D22585" t="s">
        <v>57</v>
      </c>
      <c r="E22585" s="211">
        <v>3667099</v>
      </c>
    </row>
    <row r="22586" spans="1:5" hidden="1">
      <c r="A22586">
        <v>2023</v>
      </c>
      <c r="B22586" t="s">
        <v>102</v>
      </c>
      <c r="C22586" t="s">
        <v>81</v>
      </c>
      <c r="D22586" t="s">
        <v>58</v>
      </c>
      <c r="E22586" s="211">
        <v>871602</v>
      </c>
    </row>
    <row r="22587" spans="1:5" hidden="1">
      <c r="A22587">
        <v>2023</v>
      </c>
      <c r="B22587" t="s">
        <v>102</v>
      </c>
      <c r="C22587" t="s">
        <v>81</v>
      </c>
      <c r="D22587" t="s">
        <v>59</v>
      </c>
      <c r="E22587" s="211">
        <v>1267353</v>
      </c>
    </row>
    <row r="22588" spans="1:5" hidden="1">
      <c r="A22588">
        <v>2023</v>
      </c>
      <c r="B22588" t="s">
        <v>102</v>
      </c>
      <c r="C22588" t="s">
        <v>81</v>
      </c>
      <c r="D22588" t="s">
        <v>61</v>
      </c>
      <c r="E22588" s="211">
        <v>141357</v>
      </c>
    </row>
    <row r="22589" spans="1:5" hidden="1">
      <c r="A22589">
        <v>2023</v>
      </c>
      <c r="B22589" t="s">
        <v>102</v>
      </c>
      <c r="C22589" t="s">
        <v>81</v>
      </c>
      <c r="D22589" t="s">
        <v>64</v>
      </c>
      <c r="E22589" s="211">
        <v>1125996</v>
      </c>
    </row>
    <row r="22590" spans="1:5" hidden="1">
      <c r="A22590">
        <v>2023</v>
      </c>
      <c r="B22590" t="s">
        <v>102</v>
      </c>
      <c r="C22590" t="s">
        <v>81</v>
      </c>
      <c r="D22590" t="s">
        <v>66</v>
      </c>
      <c r="E22590" s="211">
        <v>780434</v>
      </c>
    </row>
    <row r="22591" spans="1:5" hidden="1">
      <c r="A22591">
        <v>2023</v>
      </c>
      <c r="B22591" t="s">
        <v>102</v>
      </c>
      <c r="C22591" t="s">
        <v>81</v>
      </c>
      <c r="D22591" t="s">
        <v>67</v>
      </c>
      <c r="E22591" s="211">
        <v>0</v>
      </c>
    </row>
    <row r="22592" spans="1:5" hidden="1">
      <c r="A22592">
        <v>2023</v>
      </c>
      <c r="B22592" t="s">
        <v>102</v>
      </c>
      <c r="C22592" t="s">
        <v>81</v>
      </c>
      <c r="D22592" t="s">
        <v>69</v>
      </c>
      <c r="E22592" s="211">
        <v>0</v>
      </c>
    </row>
    <row r="22593" spans="1:6" hidden="1">
      <c r="A22593">
        <v>2023</v>
      </c>
      <c r="B22593" t="s">
        <v>102</v>
      </c>
      <c r="C22593" t="s">
        <v>81</v>
      </c>
      <c r="D22593" t="s">
        <v>70</v>
      </c>
      <c r="E22593" s="211">
        <v>0</v>
      </c>
    </row>
    <row r="22594" spans="1:6" hidden="1">
      <c r="A22594">
        <v>2023</v>
      </c>
      <c r="B22594" t="s">
        <v>102</v>
      </c>
      <c r="C22594" t="s">
        <v>81</v>
      </c>
      <c r="D22594" t="s">
        <v>86</v>
      </c>
      <c r="E22594" s="211">
        <v>5147642</v>
      </c>
    </row>
    <row r="22595" spans="1:6" hidden="1">
      <c r="A22595">
        <v>2023</v>
      </c>
      <c r="B22595" t="s">
        <v>102</v>
      </c>
      <c r="C22595" t="s">
        <v>81</v>
      </c>
      <c r="D22595" t="s">
        <v>87</v>
      </c>
      <c r="E22595" s="211">
        <v>2472545</v>
      </c>
    </row>
    <row r="22596" spans="1:6" hidden="1">
      <c r="A22596">
        <v>2023</v>
      </c>
      <c r="B22596" t="s">
        <v>102</v>
      </c>
      <c r="C22596" t="s">
        <v>81</v>
      </c>
      <c r="D22596" t="s">
        <v>88</v>
      </c>
      <c r="E22596" s="211">
        <v>2675097</v>
      </c>
    </row>
    <row r="22597" spans="1:6" hidden="1">
      <c r="A22597">
        <v>2023</v>
      </c>
      <c r="B22597" t="s">
        <v>102</v>
      </c>
      <c r="C22597" t="s">
        <v>81</v>
      </c>
      <c r="D22597" t="s">
        <v>77</v>
      </c>
      <c r="E22597" s="211">
        <v>1211836</v>
      </c>
    </row>
    <row r="22598" spans="1:6" hidden="1">
      <c r="A22598">
        <v>2023</v>
      </c>
      <c r="B22598" t="s">
        <v>103</v>
      </c>
      <c r="C22598" t="s">
        <v>7</v>
      </c>
      <c r="D22598" t="s">
        <v>263</v>
      </c>
      <c r="E22598" s="211">
        <v>-1343370</v>
      </c>
    </row>
    <row r="22599" spans="1:6" hidden="1">
      <c r="A22599">
        <v>2023</v>
      </c>
      <c r="B22599" t="s">
        <v>103</v>
      </c>
      <c r="C22599" t="s">
        <v>7</v>
      </c>
      <c r="D22599" t="s">
        <v>8</v>
      </c>
      <c r="E22599" s="211">
        <v>0</v>
      </c>
      <c r="F22599">
        <v>20</v>
      </c>
    </row>
    <row r="22600" spans="1:6" hidden="1">
      <c r="A22600">
        <v>2023</v>
      </c>
      <c r="B22600" t="s">
        <v>103</v>
      </c>
      <c r="C22600" t="s">
        <v>7</v>
      </c>
      <c r="D22600" t="s">
        <v>9</v>
      </c>
      <c r="E22600" s="211">
        <v>0</v>
      </c>
      <c r="F22600">
        <v>20</v>
      </c>
    </row>
    <row r="22601" spans="1:6" hidden="1">
      <c r="A22601">
        <v>2023</v>
      </c>
      <c r="B22601" t="s">
        <v>103</v>
      </c>
      <c r="C22601" t="s">
        <v>10</v>
      </c>
      <c r="D22601" t="s">
        <v>11</v>
      </c>
      <c r="E22601" s="211">
        <v>-831880</v>
      </c>
    </row>
    <row r="22602" spans="1:6" hidden="1">
      <c r="A22602">
        <v>2023</v>
      </c>
      <c r="B22602" t="s">
        <v>103</v>
      </c>
      <c r="C22602" t="s">
        <v>10</v>
      </c>
      <c r="D22602" t="s">
        <v>91</v>
      </c>
      <c r="E22602" s="211">
        <v>3088924</v>
      </c>
    </row>
    <row r="22603" spans="1:6" hidden="1">
      <c r="A22603">
        <v>2023</v>
      </c>
      <c r="B22603" t="s">
        <v>103</v>
      </c>
      <c r="C22603" t="s">
        <v>10</v>
      </c>
      <c r="D22603" t="s">
        <v>92</v>
      </c>
      <c r="E22603" s="211">
        <v>1848062</v>
      </c>
    </row>
    <row r="22604" spans="1:6" hidden="1">
      <c r="A22604">
        <v>2023</v>
      </c>
      <c r="B22604" t="s">
        <v>103</v>
      </c>
      <c r="C22604" t="s">
        <v>10</v>
      </c>
      <c r="D22604" t="s">
        <v>14</v>
      </c>
      <c r="E22604" s="211">
        <v>3140372</v>
      </c>
    </row>
    <row r="22605" spans="1:6" hidden="1">
      <c r="A22605">
        <v>2023</v>
      </c>
      <c r="B22605" t="s">
        <v>103</v>
      </c>
      <c r="C22605" t="s">
        <v>10</v>
      </c>
      <c r="D22605" t="s">
        <v>15</v>
      </c>
      <c r="E22605" s="211">
        <v>1527587</v>
      </c>
    </row>
    <row r="22606" spans="1:6" hidden="1">
      <c r="A22606">
        <v>2023</v>
      </c>
      <c r="B22606" t="s">
        <v>103</v>
      </c>
      <c r="C22606" t="s">
        <v>10</v>
      </c>
      <c r="D22606" t="s">
        <v>16</v>
      </c>
      <c r="E22606" s="211">
        <v>1612784</v>
      </c>
    </row>
    <row r="22607" spans="1:6" hidden="1">
      <c r="A22607">
        <v>2023</v>
      </c>
      <c r="B22607" t="s">
        <v>103</v>
      </c>
      <c r="C22607" t="s">
        <v>10</v>
      </c>
      <c r="D22607" t="s">
        <v>17</v>
      </c>
      <c r="E22607" s="211">
        <v>0</v>
      </c>
      <c r="F22607">
        <v>20</v>
      </c>
    </row>
    <row r="22608" spans="1:6" hidden="1">
      <c r="A22608">
        <v>2023</v>
      </c>
      <c r="B22608" t="s">
        <v>103</v>
      </c>
      <c r="C22608" t="s">
        <v>10</v>
      </c>
      <c r="D22608" t="s">
        <v>18</v>
      </c>
      <c r="E22608" s="211">
        <v>24135250</v>
      </c>
    </row>
    <row r="22609" spans="1:5" hidden="1">
      <c r="A22609">
        <v>2023</v>
      </c>
      <c r="B22609" t="s">
        <v>103</v>
      </c>
      <c r="C22609" t="s">
        <v>10</v>
      </c>
      <c r="D22609" t="s">
        <v>19</v>
      </c>
      <c r="E22609" s="211">
        <v>22562648</v>
      </c>
    </row>
    <row r="22610" spans="1:5" hidden="1">
      <c r="A22610">
        <v>2023</v>
      </c>
      <c r="B22610" t="s">
        <v>103</v>
      </c>
      <c r="C22610" t="s">
        <v>10</v>
      </c>
      <c r="D22610" t="s">
        <v>20</v>
      </c>
      <c r="E22610" s="211">
        <v>26694319</v>
      </c>
    </row>
    <row r="22611" spans="1:5" hidden="1">
      <c r="A22611">
        <v>2023</v>
      </c>
      <c r="B22611" t="s">
        <v>103</v>
      </c>
      <c r="C22611" t="s">
        <v>10</v>
      </c>
      <c r="D22611" t="s">
        <v>21</v>
      </c>
      <c r="E22611" s="211">
        <v>407816</v>
      </c>
    </row>
    <row r="22612" spans="1:5" hidden="1">
      <c r="A22612">
        <v>2023</v>
      </c>
      <c r="B22612" t="s">
        <v>103</v>
      </c>
      <c r="C22612" t="s">
        <v>10</v>
      </c>
      <c r="D22612" t="s">
        <v>22</v>
      </c>
      <c r="E22612" s="211">
        <v>-819370</v>
      </c>
    </row>
    <row r="22613" spans="1:5" hidden="1">
      <c r="A22613">
        <v>2023</v>
      </c>
      <c r="B22613" t="s">
        <v>103</v>
      </c>
      <c r="C22613" t="s">
        <v>23</v>
      </c>
      <c r="D22613" t="s">
        <v>24</v>
      </c>
      <c r="E22613" s="211">
        <v>330114</v>
      </c>
    </row>
    <row r="22614" spans="1:5" hidden="1">
      <c r="A22614">
        <v>2023</v>
      </c>
      <c r="B22614" t="s">
        <v>103</v>
      </c>
      <c r="C22614" t="s">
        <v>23</v>
      </c>
      <c r="D22614" t="s">
        <v>25</v>
      </c>
      <c r="E22614" s="211">
        <v>278407</v>
      </c>
    </row>
    <row r="22615" spans="1:5" hidden="1">
      <c r="A22615">
        <v>2023</v>
      </c>
      <c r="B22615" t="s">
        <v>103</v>
      </c>
      <c r="C22615" t="s">
        <v>23</v>
      </c>
      <c r="D22615" t="s">
        <v>26</v>
      </c>
      <c r="E22615" s="211">
        <v>51707</v>
      </c>
    </row>
    <row r="22616" spans="1:5" hidden="1">
      <c r="A22616">
        <v>2023</v>
      </c>
      <c r="B22616" t="s">
        <v>103</v>
      </c>
      <c r="C22616" t="s">
        <v>23</v>
      </c>
      <c r="D22616" t="s">
        <v>27</v>
      </c>
      <c r="E22616" s="211">
        <v>34967</v>
      </c>
    </row>
    <row r="22617" spans="1:5" hidden="1">
      <c r="A22617">
        <v>2023</v>
      </c>
      <c r="B22617" t="s">
        <v>103</v>
      </c>
      <c r="C22617" t="s">
        <v>23</v>
      </c>
      <c r="D22617" t="s">
        <v>29</v>
      </c>
      <c r="E22617" s="211">
        <v>34967</v>
      </c>
    </row>
    <row r="22618" spans="1:5" hidden="1">
      <c r="A22618">
        <v>2023</v>
      </c>
      <c r="B22618" t="s">
        <v>103</v>
      </c>
      <c r="C22618" t="s">
        <v>23</v>
      </c>
      <c r="D22618" t="s">
        <v>33</v>
      </c>
      <c r="E22618" s="211">
        <v>837342</v>
      </c>
    </row>
    <row r="22619" spans="1:5" hidden="1">
      <c r="A22619">
        <v>2023</v>
      </c>
      <c r="B22619" t="s">
        <v>103</v>
      </c>
      <c r="C22619" t="s">
        <v>23</v>
      </c>
      <c r="D22619" t="s">
        <v>34</v>
      </c>
      <c r="E22619" s="211">
        <v>798959</v>
      </c>
    </row>
    <row r="22620" spans="1:5" hidden="1">
      <c r="A22620">
        <v>2023</v>
      </c>
      <c r="B22620" t="s">
        <v>103</v>
      </c>
      <c r="C22620" t="s">
        <v>23</v>
      </c>
      <c r="D22620" t="s">
        <v>35</v>
      </c>
      <c r="E22620" s="211">
        <v>1064955</v>
      </c>
    </row>
    <row r="22621" spans="1:5" hidden="1">
      <c r="A22621">
        <v>2023</v>
      </c>
      <c r="B22621" t="s">
        <v>103</v>
      </c>
      <c r="C22621" t="s">
        <v>23</v>
      </c>
      <c r="D22621" t="s">
        <v>39</v>
      </c>
      <c r="E22621" s="211">
        <v>0</v>
      </c>
    </row>
    <row r="22622" spans="1:5" hidden="1">
      <c r="A22622">
        <v>2023</v>
      </c>
      <c r="B22622" t="s">
        <v>103</v>
      </c>
      <c r="C22622" t="s">
        <v>23</v>
      </c>
      <c r="D22622" t="s">
        <v>40</v>
      </c>
      <c r="E22622" s="211">
        <v>0</v>
      </c>
    </row>
    <row r="22623" spans="1:5" hidden="1">
      <c r="A22623">
        <v>2023</v>
      </c>
      <c r="B22623" t="s">
        <v>103</v>
      </c>
      <c r="C22623" t="s">
        <v>23</v>
      </c>
      <c r="D22623" t="s">
        <v>41</v>
      </c>
      <c r="E22623" s="211">
        <v>0</v>
      </c>
    </row>
    <row r="22624" spans="1:5" hidden="1">
      <c r="A22624">
        <v>2023</v>
      </c>
      <c r="B22624" t="s">
        <v>103</v>
      </c>
      <c r="C22624" t="s">
        <v>23</v>
      </c>
      <c r="D22624" t="s">
        <v>42</v>
      </c>
      <c r="E22624" s="211">
        <v>0</v>
      </c>
    </row>
    <row r="22625" spans="1:5" hidden="1">
      <c r="A22625">
        <v>2023</v>
      </c>
      <c r="B22625" t="s">
        <v>103</v>
      </c>
      <c r="C22625" t="s">
        <v>23</v>
      </c>
      <c r="D22625" t="s">
        <v>43</v>
      </c>
      <c r="E22625" s="211">
        <v>0</v>
      </c>
    </row>
    <row r="22626" spans="1:5" hidden="1">
      <c r="A22626">
        <v>2023</v>
      </c>
      <c r="B22626" t="s">
        <v>103</v>
      </c>
      <c r="C22626" t="s">
        <v>23</v>
      </c>
      <c r="D22626" t="s">
        <v>44</v>
      </c>
      <c r="E22626" s="211">
        <v>38383</v>
      </c>
    </row>
    <row r="22627" spans="1:5" hidden="1">
      <c r="A22627">
        <v>2023</v>
      </c>
      <c r="B22627" t="s">
        <v>103</v>
      </c>
      <c r="C22627" t="s">
        <v>23</v>
      </c>
      <c r="D22627" t="s">
        <v>45</v>
      </c>
      <c r="E22627" s="211">
        <v>2596315</v>
      </c>
    </row>
    <row r="22628" spans="1:5" hidden="1">
      <c r="A22628">
        <v>2023</v>
      </c>
      <c r="B22628" t="s">
        <v>103</v>
      </c>
      <c r="C22628" t="s">
        <v>23</v>
      </c>
      <c r="D22628" t="s">
        <v>46</v>
      </c>
      <c r="E22628" s="211">
        <v>2524453</v>
      </c>
    </row>
    <row r="22629" spans="1:5" hidden="1">
      <c r="A22629">
        <v>2023</v>
      </c>
      <c r="B22629" t="s">
        <v>103</v>
      </c>
      <c r="C22629" t="s">
        <v>23</v>
      </c>
      <c r="D22629" t="s">
        <v>47</v>
      </c>
      <c r="E22629" s="211">
        <v>71862</v>
      </c>
    </row>
    <row r="22630" spans="1:5" hidden="1">
      <c r="A22630">
        <v>2023</v>
      </c>
      <c r="B22630" t="s">
        <v>103</v>
      </c>
      <c r="C22630" t="s">
        <v>23</v>
      </c>
      <c r="D22630" t="s">
        <v>48</v>
      </c>
      <c r="E22630" s="211">
        <v>5602665</v>
      </c>
    </row>
    <row r="22631" spans="1:5" hidden="1">
      <c r="A22631">
        <v>2023</v>
      </c>
      <c r="B22631" t="s">
        <v>103</v>
      </c>
      <c r="C22631" t="s">
        <v>23</v>
      </c>
      <c r="D22631" t="s">
        <v>49</v>
      </c>
      <c r="E22631" s="211">
        <v>5194566</v>
      </c>
    </row>
    <row r="22632" spans="1:5" hidden="1">
      <c r="A22632">
        <v>2023</v>
      </c>
      <c r="B22632" t="s">
        <v>103</v>
      </c>
      <c r="C22632" t="s">
        <v>23</v>
      </c>
      <c r="D22632" t="s">
        <v>50</v>
      </c>
      <c r="E22632" s="211">
        <v>3319866</v>
      </c>
    </row>
    <row r="22633" spans="1:5" hidden="1">
      <c r="A22633">
        <v>2023</v>
      </c>
      <c r="B22633" t="s">
        <v>103</v>
      </c>
      <c r="C22633" t="s">
        <v>23</v>
      </c>
      <c r="D22633" t="s">
        <v>51</v>
      </c>
      <c r="E22633" s="211">
        <v>326509</v>
      </c>
    </row>
    <row r="22634" spans="1:5" hidden="1">
      <c r="A22634">
        <v>2023</v>
      </c>
      <c r="B22634" t="s">
        <v>103</v>
      </c>
      <c r="C22634" t="s">
        <v>23</v>
      </c>
      <c r="D22634" t="s">
        <v>52</v>
      </c>
      <c r="E22634" s="211">
        <v>1523183</v>
      </c>
    </row>
    <row r="22635" spans="1:5" hidden="1">
      <c r="A22635">
        <v>2023</v>
      </c>
      <c r="B22635" t="s">
        <v>103</v>
      </c>
      <c r="C22635" t="s">
        <v>23</v>
      </c>
      <c r="D22635" t="s">
        <v>53</v>
      </c>
      <c r="E22635" s="211">
        <v>57945</v>
      </c>
    </row>
    <row r="22636" spans="1:5" hidden="1">
      <c r="A22636">
        <v>2023</v>
      </c>
      <c r="B22636" t="s">
        <v>103</v>
      </c>
      <c r="C22636" t="s">
        <v>23</v>
      </c>
      <c r="D22636" t="s">
        <v>54</v>
      </c>
      <c r="E22636" s="211">
        <v>32936</v>
      </c>
    </row>
    <row r="22637" spans="1:5" hidden="1">
      <c r="A22637">
        <v>2023</v>
      </c>
      <c r="B22637" t="s">
        <v>103</v>
      </c>
      <c r="C22637" t="s">
        <v>23</v>
      </c>
      <c r="D22637" t="s">
        <v>55</v>
      </c>
      <c r="E22637" s="211">
        <v>1068</v>
      </c>
    </row>
    <row r="22638" spans="1:5" hidden="1">
      <c r="A22638">
        <v>2023</v>
      </c>
      <c r="B22638" t="s">
        <v>103</v>
      </c>
      <c r="C22638" t="s">
        <v>23</v>
      </c>
      <c r="D22638" t="s">
        <v>56</v>
      </c>
      <c r="E22638" s="211">
        <v>407030</v>
      </c>
    </row>
    <row r="22639" spans="1:5" hidden="1">
      <c r="A22639">
        <v>2023</v>
      </c>
      <c r="B22639" t="s">
        <v>103</v>
      </c>
      <c r="C22639" t="s">
        <v>23</v>
      </c>
      <c r="D22639" t="s">
        <v>57</v>
      </c>
      <c r="E22639" s="211">
        <v>351661</v>
      </c>
    </row>
    <row r="22640" spans="1:5" hidden="1">
      <c r="A22640">
        <v>2023</v>
      </c>
      <c r="B22640" t="s">
        <v>103</v>
      </c>
      <c r="C22640" t="s">
        <v>23</v>
      </c>
      <c r="D22640" t="s">
        <v>58</v>
      </c>
      <c r="E22640" s="211">
        <v>55369</v>
      </c>
    </row>
    <row r="22641" spans="1:5" hidden="1">
      <c r="A22641">
        <v>2023</v>
      </c>
      <c r="B22641" t="s">
        <v>103</v>
      </c>
      <c r="C22641" t="s">
        <v>23</v>
      </c>
      <c r="D22641" t="s">
        <v>59</v>
      </c>
      <c r="E22641" s="211">
        <v>602843</v>
      </c>
    </row>
    <row r="22642" spans="1:5" hidden="1">
      <c r="A22642">
        <v>2023</v>
      </c>
      <c r="B22642" t="s">
        <v>103</v>
      </c>
      <c r="C22642" t="s">
        <v>23</v>
      </c>
      <c r="D22642" t="s">
        <v>60</v>
      </c>
      <c r="E22642" s="211">
        <v>114724</v>
      </c>
    </row>
    <row r="22643" spans="1:5" hidden="1">
      <c r="A22643">
        <v>2023</v>
      </c>
      <c r="B22643" t="s">
        <v>103</v>
      </c>
      <c r="C22643" t="s">
        <v>23</v>
      </c>
      <c r="D22643" t="s">
        <v>64</v>
      </c>
      <c r="E22643" s="211">
        <v>488119</v>
      </c>
    </row>
    <row r="22644" spans="1:5" hidden="1">
      <c r="A22644">
        <v>2023</v>
      </c>
      <c r="B22644" t="s">
        <v>103</v>
      </c>
      <c r="C22644" t="s">
        <v>23</v>
      </c>
      <c r="D22644" t="s">
        <v>66</v>
      </c>
      <c r="E22644" s="211">
        <v>0</v>
      </c>
    </row>
    <row r="22645" spans="1:5" hidden="1">
      <c r="A22645">
        <v>2023</v>
      </c>
      <c r="B22645" t="s">
        <v>103</v>
      </c>
      <c r="C22645" t="s">
        <v>23</v>
      </c>
      <c r="D22645" t="s">
        <v>67</v>
      </c>
      <c r="E22645" s="211">
        <v>0</v>
      </c>
    </row>
    <row r="22646" spans="1:5" hidden="1">
      <c r="A22646">
        <v>2023</v>
      </c>
      <c r="B22646" t="s">
        <v>103</v>
      </c>
      <c r="C22646" t="s">
        <v>23</v>
      </c>
      <c r="D22646" t="s">
        <v>68</v>
      </c>
      <c r="E22646" s="211">
        <v>0</v>
      </c>
    </row>
    <row r="22647" spans="1:5" hidden="1">
      <c r="A22647">
        <v>2023</v>
      </c>
      <c r="B22647" t="s">
        <v>103</v>
      </c>
      <c r="C22647" t="s">
        <v>23</v>
      </c>
      <c r="D22647" t="s">
        <v>70</v>
      </c>
      <c r="E22647" s="211">
        <v>0</v>
      </c>
    </row>
    <row r="22648" spans="1:5" hidden="1">
      <c r="A22648">
        <v>2023</v>
      </c>
      <c r="B22648" t="s">
        <v>103</v>
      </c>
      <c r="C22648" t="s">
        <v>23</v>
      </c>
      <c r="D22648" t="s">
        <v>71</v>
      </c>
      <c r="E22648" s="211">
        <v>-165</v>
      </c>
    </row>
    <row r="22649" spans="1:5" hidden="1">
      <c r="A22649">
        <v>2023</v>
      </c>
      <c r="B22649" t="s">
        <v>103</v>
      </c>
      <c r="C22649" t="s">
        <v>23</v>
      </c>
      <c r="D22649" t="s">
        <v>72</v>
      </c>
      <c r="E22649" s="211">
        <v>2493620</v>
      </c>
    </row>
    <row r="22650" spans="1:5" hidden="1">
      <c r="A22650">
        <v>2023</v>
      </c>
      <c r="B22650" t="s">
        <v>103</v>
      </c>
      <c r="C22650" t="s">
        <v>23</v>
      </c>
      <c r="D22650" t="s">
        <v>73</v>
      </c>
      <c r="E22650" s="211">
        <v>22935266</v>
      </c>
    </row>
    <row r="22651" spans="1:5" hidden="1">
      <c r="A22651">
        <v>2023</v>
      </c>
      <c r="B22651" t="s">
        <v>103</v>
      </c>
      <c r="C22651" t="s">
        <v>23</v>
      </c>
      <c r="D22651" t="s">
        <v>74</v>
      </c>
      <c r="E22651" s="211">
        <v>22935266</v>
      </c>
    </row>
    <row r="22652" spans="1:5" hidden="1">
      <c r="A22652">
        <v>2023</v>
      </c>
      <c r="B22652" t="s">
        <v>103</v>
      </c>
      <c r="C22652" t="s">
        <v>23</v>
      </c>
      <c r="D22652" t="s">
        <v>76</v>
      </c>
      <c r="E22652" s="211">
        <v>1228517</v>
      </c>
    </row>
    <row r="22653" spans="1:5" hidden="1">
      <c r="A22653">
        <v>2023</v>
      </c>
      <c r="B22653" t="s">
        <v>103</v>
      </c>
      <c r="C22653" t="s">
        <v>23</v>
      </c>
      <c r="D22653" t="s">
        <v>77</v>
      </c>
      <c r="E22653" s="211">
        <v>1240862</v>
      </c>
    </row>
    <row r="22654" spans="1:5" hidden="1">
      <c r="A22654">
        <v>2023</v>
      </c>
      <c r="B22654" t="s">
        <v>103</v>
      </c>
      <c r="C22654" t="s">
        <v>23</v>
      </c>
      <c r="D22654" t="s">
        <v>78</v>
      </c>
      <c r="E22654" s="211">
        <v>1211590</v>
      </c>
    </row>
    <row r="22655" spans="1:5" hidden="1">
      <c r="A22655">
        <v>2023</v>
      </c>
      <c r="B22655" t="s">
        <v>103</v>
      </c>
      <c r="C22655" t="s">
        <v>23</v>
      </c>
      <c r="D22655" t="s">
        <v>79</v>
      </c>
      <c r="E22655" s="211">
        <v>-14248</v>
      </c>
    </row>
    <row r="22656" spans="1:5" hidden="1">
      <c r="A22656">
        <v>2023</v>
      </c>
      <c r="B22656" t="s">
        <v>103</v>
      </c>
      <c r="C22656" t="s">
        <v>23</v>
      </c>
      <c r="D22656" t="s">
        <v>80</v>
      </c>
      <c r="E22656" s="211">
        <v>31175</v>
      </c>
    </row>
    <row r="22657" spans="1:5" hidden="1">
      <c r="A22657">
        <v>2023</v>
      </c>
      <c r="B22657" t="s">
        <v>103</v>
      </c>
      <c r="C22657" t="s">
        <v>81</v>
      </c>
      <c r="D22657" t="s">
        <v>24</v>
      </c>
      <c r="E22657" s="211">
        <v>20029488</v>
      </c>
    </row>
    <row r="22658" spans="1:5" hidden="1">
      <c r="A22658">
        <v>2023</v>
      </c>
      <c r="B22658" t="s">
        <v>103</v>
      </c>
      <c r="C22658" t="s">
        <v>81</v>
      </c>
      <c r="D22658" t="s">
        <v>25</v>
      </c>
      <c r="E22658" s="211">
        <v>16383113</v>
      </c>
    </row>
    <row r="22659" spans="1:5" hidden="1">
      <c r="A22659">
        <v>2023</v>
      </c>
      <c r="B22659" t="s">
        <v>103</v>
      </c>
      <c r="C22659" t="s">
        <v>81</v>
      </c>
      <c r="D22659" t="s">
        <v>26</v>
      </c>
      <c r="E22659" s="211">
        <v>3646374</v>
      </c>
    </row>
    <row r="22660" spans="1:5" hidden="1">
      <c r="A22660">
        <v>2023</v>
      </c>
      <c r="B22660" t="s">
        <v>103</v>
      </c>
      <c r="C22660" t="s">
        <v>81</v>
      </c>
      <c r="D22660" t="s">
        <v>30</v>
      </c>
      <c r="E22660" s="211">
        <v>416529</v>
      </c>
    </row>
    <row r="22661" spans="1:5" hidden="1">
      <c r="A22661">
        <v>2023</v>
      </c>
      <c r="B22661" t="s">
        <v>103</v>
      </c>
      <c r="C22661" t="s">
        <v>81</v>
      </c>
      <c r="D22661" t="s">
        <v>32</v>
      </c>
      <c r="E22661" s="211">
        <v>416529</v>
      </c>
    </row>
    <row r="22662" spans="1:5" hidden="1">
      <c r="A22662">
        <v>2023</v>
      </c>
      <c r="B22662" t="s">
        <v>103</v>
      </c>
      <c r="C22662" t="s">
        <v>81</v>
      </c>
      <c r="D22662" t="s">
        <v>33</v>
      </c>
      <c r="E22662" s="211">
        <v>1802732</v>
      </c>
    </row>
    <row r="22663" spans="1:5" hidden="1">
      <c r="A22663">
        <v>2023</v>
      </c>
      <c r="B22663" t="s">
        <v>103</v>
      </c>
      <c r="C22663" t="s">
        <v>81</v>
      </c>
      <c r="D22663" t="s">
        <v>34</v>
      </c>
      <c r="E22663" s="211">
        <v>456202</v>
      </c>
    </row>
    <row r="22664" spans="1:5" hidden="1">
      <c r="A22664">
        <v>2023</v>
      </c>
      <c r="B22664" t="s">
        <v>103</v>
      </c>
      <c r="C22664" t="s">
        <v>81</v>
      </c>
      <c r="D22664" t="s">
        <v>35</v>
      </c>
      <c r="E22664" s="211">
        <v>82348</v>
      </c>
    </row>
    <row r="22665" spans="1:5" hidden="1">
      <c r="A22665">
        <v>2023</v>
      </c>
      <c r="B22665" t="s">
        <v>103</v>
      </c>
      <c r="C22665" t="s">
        <v>81</v>
      </c>
      <c r="D22665" t="s">
        <v>36</v>
      </c>
      <c r="E22665" s="211">
        <v>1164495</v>
      </c>
    </row>
    <row r="22666" spans="1:5" hidden="1">
      <c r="A22666">
        <v>2023</v>
      </c>
      <c r="B22666" t="s">
        <v>103</v>
      </c>
      <c r="C22666" t="s">
        <v>81</v>
      </c>
      <c r="D22666" t="s">
        <v>37</v>
      </c>
      <c r="E22666" s="211">
        <v>313538</v>
      </c>
    </row>
    <row r="22667" spans="1:5" hidden="1">
      <c r="A22667">
        <v>2023</v>
      </c>
      <c r="B22667" t="s">
        <v>103</v>
      </c>
      <c r="C22667" t="s">
        <v>81</v>
      </c>
      <c r="D22667" t="s">
        <v>38</v>
      </c>
      <c r="E22667" s="211">
        <v>850958</v>
      </c>
    </row>
    <row r="22668" spans="1:5" hidden="1">
      <c r="A22668">
        <v>2023</v>
      </c>
      <c r="B22668" t="s">
        <v>103</v>
      </c>
      <c r="C22668" t="s">
        <v>81</v>
      </c>
      <c r="D22668" t="s">
        <v>39</v>
      </c>
      <c r="E22668" s="211">
        <v>0</v>
      </c>
    </row>
    <row r="22669" spans="1:5" hidden="1">
      <c r="A22669">
        <v>2023</v>
      </c>
      <c r="B22669" t="s">
        <v>103</v>
      </c>
      <c r="C22669" t="s">
        <v>81</v>
      </c>
      <c r="D22669" t="s">
        <v>40</v>
      </c>
      <c r="E22669" s="211">
        <v>61472</v>
      </c>
    </row>
    <row r="22670" spans="1:5" hidden="1">
      <c r="A22670">
        <v>2023</v>
      </c>
      <c r="B22670" t="s">
        <v>103</v>
      </c>
      <c r="C22670" t="s">
        <v>81</v>
      </c>
      <c r="D22670" t="s">
        <v>41</v>
      </c>
      <c r="E22670" s="211">
        <v>982</v>
      </c>
    </row>
    <row r="22671" spans="1:5" hidden="1">
      <c r="A22671">
        <v>2023</v>
      </c>
      <c r="B22671" t="s">
        <v>103</v>
      </c>
      <c r="C22671" t="s">
        <v>81</v>
      </c>
      <c r="D22671" t="s">
        <v>42</v>
      </c>
      <c r="E22671" s="211">
        <v>57945</v>
      </c>
    </row>
    <row r="22672" spans="1:5" hidden="1">
      <c r="A22672">
        <v>2023</v>
      </c>
      <c r="B22672" t="s">
        <v>103</v>
      </c>
      <c r="C22672" t="s">
        <v>81</v>
      </c>
      <c r="D22672" t="s">
        <v>43</v>
      </c>
      <c r="E22672" s="211">
        <v>2544</v>
      </c>
    </row>
    <row r="22673" spans="1:5" hidden="1">
      <c r="A22673">
        <v>2023</v>
      </c>
      <c r="B22673" t="s">
        <v>103</v>
      </c>
      <c r="C22673" t="s">
        <v>81</v>
      </c>
      <c r="D22673" t="s">
        <v>44</v>
      </c>
      <c r="E22673" s="211">
        <v>120563</v>
      </c>
    </row>
    <row r="22674" spans="1:5" hidden="1">
      <c r="A22674">
        <v>2023</v>
      </c>
      <c r="B22674" t="s">
        <v>103</v>
      </c>
      <c r="C22674" t="s">
        <v>81</v>
      </c>
      <c r="D22674" t="s">
        <v>48</v>
      </c>
      <c r="E22674" s="211">
        <v>9537825</v>
      </c>
    </row>
    <row r="22675" spans="1:5" hidden="1">
      <c r="A22675">
        <v>2023</v>
      </c>
      <c r="B22675" t="s">
        <v>103</v>
      </c>
      <c r="C22675" t="s">
        <v>81</v>
      </c>
      <c r="D22675" t="s">
        <v>49</v>
      </c>
      <c r="E22675" s="211">
        <v>1068</v>
      </c>
    </row>
    <row r="22676" spans="1:5" hidden="1">
      <c r="A22676">
        <v>2023</v>
      </c>
      <c r="B22676" t="s">
        <v>103</v>
      </c>
      <c r="C22676" t="s">
        <v>81</v>
      </c>
      <c r="D22676" t="s">
        <v>50</v>
      </c>
      <c r="E22676" s="211">
        <v>0</v>
      </c>
    </row>
    <row r="22677" spans="1:5" hidden="1">
      <c r="A22677">
        <v>2023</v>
      </c>
      <c r="B22677" t="s">
        <v>103</v>
      </c>
      <c r="C22677" t="s">
        <v>81</v>
      </c>
      <c r="D22677" t="s">
        <v>51</v>
      </c>
      <c r="E22677" s="211">
        <v>1068</v>
      </c>
    </row>
    <row r="22678" spans="1:5" hidden="1">
      <c r="A22678">
        <v>2023</v>
      </c>
      <c r="B22678" t="s">
        <v>103</v>
      </c>
      <c r="C22678" t="s">
        <v>81</v>
      </c>
      <c r="D22678" t="s">
        <v>52</v>
      </c>
      <c r="E22678" s="211">
        <v>0</v>
      </c>
    </row>
    <row r="22679" spans="1:5" hidden="1">
      <c r="A22679">
        <v>2023</v>
      </c>
      <c r="B22679" t="s">
        <v>103</v>
      </c>
      <c r="C22679" t="s">
        <v>81</v>
      </c>
      <c r="D22679" t="s">
        <v>53</v>
      </c>
      <c r="E22679" s="211">
        <v>0</v>
      </c>
    </row>
    <row r="22680" spans="1:5" hidden="1">
      <c r="A22680">
        <v>2023</v>
      </c>
      <c r="B22680" t="s">
        <v>103</v>
      </c>
      <c r="C22680" t="s">
        <v>81</v>
      </c>
      <c r="D22680" t="s">
        <v>54</v>
      </c>
      <c r="E22680" s="211">
        <v>0</v>
      </c>
    </row>
    <row r="22681" spans="1:5" hidden="1">
      <c r="A22681">
        <v>2023</v>
      </c>
      <c r="B22681" t="s">
        <v>103</v>
      </c>
      <c r="C22681" t="s">
        <v>81</v>
      </c>
      <c r="D22681" t="s">
        <v>55</v>
      </c>
      <c r="E22681" s="211">
        <v>4998056</v>
      </c>
    </row>
    <row r="22682" spans="1:5" hidden="1">
      <c r="A22682">
        <v>2023</v>
      </c>
      <c r="B22682" t="s">
        <v>103</v>
      </c>
      <c r="C22682" t="s">
        <v>81</v>
      </c>
      <c r="D22682" t="s">
        <v>56</v>
      </c>
      <c r="E22682" s="211">
        <v>4538701</v>
      </c>
    </row>
    <row r="22683" spans="1:5" hidden="1">
      <c r="A22683">
        <v>2023</v>
      </c>
      <c r="B22683" t="s">
        <v>103</v>
      </c>
      <c r="C22683" t="s">
        <v>81</v>
      </c>
      <c r="D22683" t="s">
        <v>57</v>
      </c>
      <c r="E22683" s="211">
        <v>3667099</v>
      </c>
    </row>
    <row r="22684" spans="1:5" hidden="1">
      <c r="A22684">
        <v>2023</v>
      </c>
      <c r="B22684" t="s">
        <v>103</v>
      </c>
      <c r="C22684" t="s">
        <v>81</v>
      </c>
      <c r="D22684" t="s">
        <v>58</v>
      </c>
      <c r="E22684" s="211">
        <v>871602</v>
      </c>
    </row>
    <row r="22685" spans="1:5" hidden="1">
      <c r="A22685">
        <v>2023</v>
      </c>
      <c r="B22685" t="s">
        <v>103</v>
      </c>
      <c r="C22685" t="s">
        <v>81</v>
      </c>
      <c r="D22685" t="s">
        <v>59</v>
      </c>
      <c r="E22685" s="211">
        <v>1823067</v>
      </c>
    </row>
    <row r="22686" spans="1:5" hidden="1">
      <c r="A22686">
        <v>2023</v>
      </c>
      <c r="B22686" t="s">
        <v>103</v>
      </c>
      <c r="C22686" t="s">
        <v>81</v>
      </c>
      <c r="D22686" t="s">
        <v>61</v>
      </c>
      <c r="E22686" s="211">
        <v>141357</v>
      </c>
    </row>
    <row r="22687" spans="1:5" hidden="1">
      <c r="A22687">
        <v>2023</v>
      </c>
      <c r="B22687" t="s">
        <v>103</v>
      </c>
      <c r="C22687" t="s">
        <v>81</v>
      </c>
      <c r="D22687" t="s">
        <v>64</v>
      </c>
      <c r="E22687" s="211">
        <v>1681710</v>
      </c>
    </row>
    <row r="22688" spans="1:5" hidden="1">
      <c r="A22688">
        <v>2023</v>
      </c>
      <c r="B22688" t="s">
        <v>103</v>
      </c>
      <c r="C22688" t="s">
        <v>81</v>
      </c>
      <c r="D22688" t="s">
        <v>66</v>
      </c>
      <c r="E22688" s="211">
        <v>780434</v>
      </c>
    </row>
    <row r="22689" spans="1:6" hidden="1">
      <c r="A22689">
        <v>2023</v>
      </c>
      <c r="B22689" t="s">
        <v>103</v>
      </c>
      <c r="C22689" t="s">
        <v>81</v>
      </c>
      <c r="D22689" t="s">
        <v>67</v>
      </c>
      <c r="E22689" s="211">
        <v>1167</v>
      </c>
    </row>
    <row r="22690" spans="1:6" hidden="1">
      <c r="A22690">
        <v>2023</v>
      </c>
      <c r="B22690" t="s">
        <v>103</v>
      </c>
      <c r="C22690" t="s">
        <v>81</v>
      </c>
      <c r="D22690" t="s">
        <v>69</v>
      </c>
      <c r="E22690" s="211">
        <v>0</v>
      </c>
    </row>
    <row r="22691" spans="1:6" hidden="1">
      <c r="A22691">
        <v>2023</v>
      </c>
      <c r="B22691" t="s">
        <v>103</v>
      </c>
      <c r="C22691" t="s">
        <v>81</v>
      </c>
      <c r="D22691" t="s">
        <v>70</v>
      </c>
      <c r="E22691" s="211">
        <v>1167</v>
      </c>
    </row>
    <row r="22692" spans="1:6" hidden="1">
      <c r="A22692">
        <v>2023</v>
      </c>
      <c r="B22692" t="s">
        <v>103</v>
      </c>
      <c r="C22692" t="s">
        <v>81</v>
      </c>
      <c r="D22692" t="s">
        <v>86</v>
      </c>
      <c r="E22692" s="211">
        <v>5582544</v>
      </c>
    </row>
    <row r="22693" spans="1:6" hidden="1">
      <c r="A22693">
        <v>2023</v>
      </c>
      <c r="B22693" t="s">
        <v>103</v>
      </c>
      <c r="C22693" t="s">
        <v>81</v>
      </c>
      <c r="D22693" t="s">
        <v>87</v>
      </c>
      <c r="E22693" s="211">
        <v>2550380</v>
      </c>
    </row>
    <row r="22694" spans="1:6" hidden="1">
      <c r="A22694">
        <v>2023</v>
      </c>
      <c r="B22694" t="s">
        <v>103</v>
      </c>
      <c r="C22694" t="s">
        <v>81</v>
      </c>
      <c r="D22694" t="s">
        <v>88</v>
      </c>
      <c r="E22694" s="211">
        <v>2680502</v>
      </c>
    </row>
    <row r="22695" spans="1:6" hidden="1">
      <c r="A22695">
        <v>2023</v>
      </c>
      <c r="B22695" t="s">
        <v>103</v>
      </c>
      <c r="C22695" t="s">
        <v>81</v>
      </c>
      <c r="D22695" t="s">
        <v>89</v>
      </c>
      <c r="E22695" s="211">
        <v>351661</v>
      </c>
    </row>
    <row r="22696" spans="1:6" hidden="1">
      <c r="A22696">
        <v>2023</v>
      </c>
      <c r="B22696" t="s">
        <v>103</v>
      </c>
      <c r="C22696" t="s">
        <v>81</v>
      </c>
      <c r="D22696" t="s">
        <v>77</v>
      </c>
      <c r="E22696" s="211">
        <v>1240862</v>
      </c>
    </row>
    <row r="22697" spans="1:6" hidden="1">
      <c r="A22697">
        <v>2023</v>
      </c>
      <c r="B22697" t="s">
        <v>104</v>
      </c>
      <c r="C22697" t="s">
        <v>7</v>
      </c>
      <c r="D22697" t="s">
        <v>263</v>
      </c>
      <c r="E22697" s="211">
        <v>143469</v>
      </c>
    </row>
    <row r="22698" spans="1:6" hidden="1">
      <c r="A22698">
        <v>2023</v>
      </c>
      <c r="B22698" t="s">
        <v>104</v>
      </c>
      <c r="C22698" t="s">
        <v>7</v>
      </c>
      <c r="D22698" t="s">
        <v>8</v>
      </c>
      <c r="E22698" s="211">
        <v>0</v>
      </c>
      <c r="F22698">
        <v>20</v>
      </c>
    </row>
    <row r="22699" spans="1:6" hidden="1">
      <c r="A22699">
        <v>2023</v>
      </c>
      <c r="B22699" t="s">
        <v>104</v>
      </c>
      <c r="C22699" t="s">
        <v>7</v>
      </c>
      <c r="D22699" t="s">
        <v>9</v>
      </c>
      <c r="E22699" s="211">
        <v>0</v>
      </c>
      <c r="F22699">
        <v>20</v>
      </c>
    </row>
    <row r="22700" spans="1:6" hidden="1">
      <c r="A22700">
        <v>2023</v>
      </c>
      <c r="B22700" t="s">
        <v>104</v>
      </c>
      <c r="C22700" t="s">
        <v>10</v>
      </c>
      <c r="D22700" t="s">
        <v>11</v>
      </c>
      <c r="E22700" s="211">
        <v>154947</v>
      </c>
    </row>
    <row r="22701" spans="1:6" hidden="1">
      <c r="A22701">
        <v>2023</v>
      </c>
      <c r="B22701" t="s">
        <v>104</v>
      </c>
      <c r="C22701" t="s">
        <v>10</v>
      </c>
      <c r="D22701" t="s">
        <v>91</v>
      </c>
      <c r="E22701" s="211">
        <v>170013</v>
      </c>
    </row>
    <row r="22702" spans="1:6" hidden="1">
      <c r="A22702">
        <v>2023</v>
      </c>
      <c r="B22702" t="s">
        <v>104</v>
      </c>
      <c r="C22702" t="s">
        <v>10</v>
      </c>
      <c r="D22702" t="s">
        <v>92</v>
      </c>
      <c r="E22702" s="211">
        <v>140987</v>
      </c>
    </row>
    <row r="22703" spans="1:6" hidden="1">
      <c r="A22703">
        <v>2023</v>
      </c>
      <c r="B22703" t="s">
        <v>104</v>
      </c>
      <c r="C22703" t="s">
        <v>10</v>
      </c>
      <c r="D22703" t="s">
        <v>14</v>
      </c>
      <c r="E22703" s="211">
        <v>29026</v>
      </c>
    </row>
    <row r="22704" spans="1:6" hidden="1">
      <c r="A22704">
        <v>2023</v>
      </c>
      <c r="B22704" t="s">
        <v>104</v>
      </c>
      <c r="C22704" t="s">
        <v>10</v>
      </c>
      <c r="D22704" t="s">
        <v>17</v>
      </c>
      <c r="E22704" s="211">
        <v>0</v>
      </c>
      <c r="F22704">
        <v>20</v>
      </c>
    </row>
    <row r="22705" spans="1:5" hidden="1">
      <c r="A22705">
        <v>2023</v>
      </c>
      <c r="B22705" t="s">
        <v>104</v>
      </c>
      <c r="C22705" t="s">
        <v>10</v>
      </c>
      <c r="D22705" t="s">
        <v>18</v>
      </c>
      <c r="E22705" s="211">
        <v>34266</v>
      </c>
    </row>
    <row r="22706" spans="1:5" hidden="1">
      <c r="A22706">
        <v>2023</v>
      </c>
      <c r="B22706" t="s">
        <v>104</v>
      </c>
      <c r="C22706" t="s">
        <v>10</v>
      </c>
      <c r="D22706" t="s">
        <v>19</v>
      </c>
      <c r="E22706" s="211">
        <v>589837</v>
      </c>
    </row>
    <row r="22707" spans="1:5" hidden="1">
      <c r="A22707">
        <v>2023</v>
      </c>
      <c r="B22707" t="s">
        <v>104</v>
      </c>
      <c r="C22707" t="s">
        <v>10</v>
      </c>
      <c r="D22707" t="s">
        <v>20</v>
      </c>
      <c r="E22707" s="211">
        <v>182807</v>
      </c>
    </row>
    <row r="22708" spans="1:5" hidden="1">
      <c r="A22708">
        <v>2023</v>
      </c>
      <c r="B22708" t="s">
        <v>104</v>
      </c>
      <c r="C22708" t="s">
        <v>10</v>
      </c>
      <c r="D22708" t="s">
        <v>21</v>
      </c>
      <c r="E22708" s="211">
        <v>182807</v>
      </c>
    </row>
    <row r="22709" spans="1:5" hidden="1">
      <c r="A22709">
        <v>2023</v>
      </c>
      <c r="B22709" t="s">
        <v>104</v>
      </c>
      <c r="C22709" t="s">
        <v>10</v>
      </c>
      <c r="D22709" t="s">
        <v>22</v>
      </c>
      <c r="E22709" s="211">
        <v>155469</v>
      </c>
    </row>
    <row r="22710" spans="1:5" hidden="1">
      <c r="A22710">
        <v>2023</v>
      </c>
      <c r="B22710" t="s">
        <v>104</v>
      </c>
      <c r="C22710" t="s">
        <v>23</v>
      </c>
      <c r="D22710" t="s">
        <v>24</v>
      </c>
      <c r="E22710" s="211">
        <v>150391</v>
      </c>
    </row>
    <row r="22711" spans="1:5" hidden="1">
      <c r="A22711">
        <v>2023</v>
      </c>
      <c r="B22711" t="s">
        <v>104</v>
      </c>
      <c r="C22711" t="s">
        <v>23</v>
      </c>
      <c r="D22711" t="s">
        <v>25</v>
      </c>
      <c r="E22711" s="211">
        <v>122831</v>
      </c>
    </row>
    <row r="22712" spans="1:5" hidden="1">
      <c r="A22712">
        <v>2023</v>
      </c>
      <c r="B22712" t="s">
        <v>104</v>
      </c>
      <c r="C22712" t="s">
        <v>23</v>
      </c>
      <c r="D22712" t="s">
        <v>26</v>
      </c>
      <c r="E22712" s="211">
        <v>27560</v>
      </c>
    </row>
    <row r="22713" spans="1:5" hidden="1">
      <c r="A22713">
        <v>2023</v>
      </c>
      <c r="B22713" t="s">
        <v>104</v>
      </c>
      <c r="C22713" t="s">
        <v>23</v>
      </c>
      <c r="D22713" t="s">
        <v>27</v>
      </c>
      <c r="E22713" s="211">
        <v>1481</v>
      </c>
    </row>
    <row r="22714" spans="1:5" hidden="1">
      <c r="A22714">
        <v>2023</v>
      </c>
      <c r="B22714" t="s">
        <v>104</v>
      </c>
      <c r="C22714" t="s">
        <v>23</v>
      </c>
      <c r="D22714" t="s">
        <v>29</v>
      </c>
      <c r="E22714" s="211">
        <v>1481</v>
      </c>
    </row>
    <row r="22715" spans="1:5" hidden="1">
      <c r="A22715">
        <v>2023</v>
      </c>
      <c r="B22715" t="s">
        <v>104</v>
      </c>
      <c r="C22715" t="s">
        <v>23</v>
      </c>
      <c r="D22715" t="s">
        <v>33</v>
      </c>
      <c r="E22715" s="211">
        <v>5780</v>
      </c>
    </row>
    <row r="22716" spans="1:5" hidden="1">
      <c r="A22716">
        <v>2023</v>
      </c>
      <c r="B22716" t="s">
        <v>104</v>
      </c>
      <c r="C22716" t="s">
        <v>23</v>
      </c>
      <c r="D22716" t="s">
        <v>34</v>
      </c>
      <c r="E22716" s="211">
        <v>5632</v>
      </c>
    </row>
    <row r="22717" spans="1:5" hidden="1">
      <c r="A22717">
        <v>2023</v>
      </c>
      <c r="B22717" t="s">
        <v>104</v>
      </c>
      <c r="C22717" t="s">
        <v>23</v>
      </c>
      <c r="D22717" t="s">
        <v>35</v>
      </c>
      <c r="E22717" s="211">
        <v>6876</v>
      </c>
    </row>
    <row r="22718" spans="1:5" hidden="1">
      <c r="A22718">
        <v>2023</v>
      </c>
      <c r="B22718" t="s">
        <v>104</v>
      </c>
      <c r="C22718" t="s">
        <v>23</v>
      </c>
      <c r="D22718" t="s">
        <v>39</v>
      </c>
      <c r="E22718" s="211">
        <v>0</v>
      </c>
    </row>
    <row r="22719" spans="1:5" hidden="1">
      <c r="A22719">
        <v>2023</v>
      </c>
      <c r="B22719" t="s">
        <v>104</v>
      </c>
      <c r="C22719" t="s">
        <v>23</v>
      </c>
      <c r="D22719" t="s">
        <v>40</v>
      </c>
      <c r="E22719" s="211">
        <v>0</v>
      </c>
    </row>
    <row r="22720" spans="1:5" hidden="1">
      <c r="A22720">
        <v>2023</v>
      </c>
      <c r="B22720" t="s">
        <v>104</v>
      </c>
      <c r="C22720" t="s">
        <v>23</v>
      </c>
      <c r="D22720" t="s">
        <v>41</v>
      </c>
      <c r="E22720" s="211">
        <v>0</v>
      </c>
    </row>
    <row r="22721" spans="1:5" hidden="1">
      <c r="A22721">
        <v>2023</v>
      </c>
      <c r="B22721" t="s">
        <v>104</v>
      </c>
      <c r="C22721" t="s">
        <v>23</v>
      </c>
      <c r="D22721" t="s">
        <v>42</v>
      </c>
      <c r="E22721" s="211">
        <v>0</v>
      </c>
    </row>
    <row r="22722" spans="1:5" hidden="1">
      <c r="A22722">
        <v>2023</v>
      </c>
      <c r="B22722" t="s">
        <v>104</v>
      </c>
      <c r="C22722" t="s">
        <v>23</v>
      </c>
      <c r="D22722" t="s">
        <v>43</v>
      </c>
      <c r="E22722" s="211">
        <v>0</v>
      </c>
    </row>
    <row r="22723" spans="1:5" hidden="1">
      <c r="A22723">
        <v>2023</v>
      </c>
      <c r="B22723" t="s">
        <v>104</v>
      </c>
      <c r="C22723" t="s">
        <v>23</v>
      </c>
      <c r="D22723" t="s">
        <v>44</v>
      </c>
      <c r="E22723" s="211">
        <v>149</v>
      </c>
    </row>
    <row r="22724" spans="1:5" hidden="1">
      <c r="A22724">
        <v>2023</v>
      </c>
      <c r="B22724" t="s">
        <v>104</v>
      </c>
      <c r="C22724" t="s">
        <v>23</v>
      </c>
      <c r="D22724" t="s">
        <v>45</v>
      </c>
      <c r="E22724" s="211">
        <v>0</v>
      </c>
    </row>
    <row r="22725" spans="1:5" hidden="1">
      <c r="A22725">
        <v>2023</v>
      </c>
      <c r="B22725" t="s">
        <v>104</v>
      </c>
      <c r="C22725" t="s">
        <v>23</v>
      </c>
      <c r="D22725" t="s">
        <v>46</v>
      </c>
      <c r="E22725" s="211">
        <v>0</v>
      </c>
    </row>
    <row r="22726" spans="1:5" hidden="1">
      <c r="A22726">
        <v>2023</v>
      </c>
      <c r="B22726" t="s">
        <v>104</v>
      </c>
      <c r="C22726" t="s">
        <v>23</v>
      </c>
      <c r="D22726" t="s">
        <v>47</v>
      </c>
      <c r="E22726" s="211">
        <v>0</v>
      </c>
    </row>
    <row r="22727" spans="1:5" hidden="1">
      <c r="A22727">
        <v>2023</v>
      </c>
      <c r="B22727" t="s">
        <v>104</v>
      </c>
      <c r="C22727" t="s">
        <v>23</v>
      </c>
      <c r="D22727" t="s">
        <v>48</v>
      </c>
      <c r="E22727" s="211">
        <v>407870</v>
      </c>
    </row>
    <row r="22728" spans="1:5" hidden="1">
      <c r="A22728">
        <v>2023</v>
      </c>
      <c r="B22728" t="s">
        <v>104</v>
      </c>
      <c r="C22728" t="s">
        <v>23</v>
      </c>
      <c r="D22728" t="s">
        <v>55</v>
      </c>
      <c r="E22728" s="211">
        <v>840</v>
      </c>
    </row>
    <row r="22729" spans="1:5" hidden="1">
      <c r="A22729">
        <v>2023</v>
      </c>
      <c r="B22729" t="s">
        <v>104</v>
      </c>
      <c r="C22729" t="s">
        <v>23</v>
      </c>
      <c r="D22729" t="s">
        <v>56</v>
      </c>
      <c r="E22729" s="211">
        <v>407030</v>
      </c>
    </row>
    <row r="22730" spans="1:5" hidden="1">
      <c r="A22730">
        <v>2023</v>
      </c>
      <c r="B22730" t="s">
        <v>104</v>
      </c>
      <c r="C22730" t="s">
        <v>23</v>
      </c>
      <c r="D22730" t="s">
        <v>57</v>
      </c>
      <c r="E22730" s="211">
        <v>351661</v>
      </c>
    </row>
    <row r="22731" spans="1:5" hidden="1">
      <c r="A22731">
        <v>2023</v>
      </c>
      <c r="B22731" t="s">
        <v>104</v>
      </c>
      <c r="C22731" t="s">
        <v>23</v>
      </c>
      <c r="D22731" t="s">
        <v>58</v>
      </c>
      <c r="E22731" s="211">
        <v>55369</v>
      </c>
    </row>
    <row r="22732" spans="1:5" hidden="1">
      <c r="A22732">
        <v>2023</v>
      </c>
      <c r="B22732" t="s">
        <v>104</v>
      </c>
      <c r="C22732" t="s">
        <v>23</v>
      </c>
      <c r="D22732" t="s">
        <v>59</v>
      </c>
      <c r="E22732" s="211">
        <v>142</v>
      </c>
    </row>
    <row r="22733" spans="1:5" hidden="1">
      <c r="A22733">
        <v>2023</v>
      </c>
      <c r="B22733" t="s">
        <v>104</v>
      </c>
      <c r="C22733" t="s">
        <v>23</v>
      </c>
      <c r="D22733" t="s">
        <v>60</v>
      </c>
      <c r="E22733" s="211">
        <v>0</v>
      </c>
    </row>
    <row r="22734" spans="1:5" hidden="1">
      <c r="A22734">
        <v>2023</v>
      </c>
      <c r="B22734" t="s">
        <v>104</v>
      </c>
      <c r="C22734" t="s">
        <v>23</v>
      </c>
      <c r="D22734" t="s">
        <v>64</v>
      </c>
      <c r="E22734" s="211">
        <v>142</v>
      </c>
    </row>
    <row r="22735" spans="1:5" hidden="1">
      <c r="A22735">
        <v>2023</v>
      </c>
      <c r="B22735" t="s">
        <v>104</v>
      </c>
      <c r="C22735" t="s">
        <v>23</v>
      </c>
      <c r="D22735" t="s">
        <v>66</v>
      </c>
      <c r="E22735" s="211">
        <v>0</v>
      </c>
    </row>
    <row r="22736" spans="1:5" hidden="1">
      <c r="A22736">
        <v>2023</v>
      </c>
      <c r="B22736" t="s">
        <v>104</v>
      </c>
      <c r="C22736" t="s">
        <v>23</v>
      </c>
      <c r="D22736" t="s">
        <v>67</v>
      </c>
      <c r="E22736" s="211">
        <v>0</v>
      </c>
    </row>
    <row r="22737" spans="1:5" hidden="1">
      <c r="A22737">
        <v>2023</v>
      </c>
      <c r="B22737" t="s">
        <v>104</v>
      </c>
      <c r="C22737" t="s">
        <v>23</v>
      </c>
      <c r="D22737" t="s">
        <v>68</v>
      </c>
      <c r="E22737" s="211">
        <v>0</v>
      </c>
    </row>
    <row r="22738" spans="1:5" hidden="1">
      <c r="A22738">
        <v>2023</v>
      </c>
      <c r="B22738" t="s">
        <v>104</v>
      </c>
      <c r="C22738" t="s">
        <v>23</v>
      </c>
      <c r="D22738" t="s">
        <v>70</v>
      </c>
      <c r="E22738" s="211">
        <v>0</v>
      </c>
    </row>
    <row r="22739" spans="1:5" hidden="1">
      <c r="A22739">
        <v>2023</v>
      </c>
      <c r="B22739" t="s">
        <v>104</v>
      </c>
      <c r="C22739" t="s">
        <v>23</v>
      </c>
      <c r="D22739" t="s">
        <v>71</v>
      </c>
      <c r="E22739" s="211">
        <v>-165</v>
      </c>
    </row>
    <row r="22740" spans="1:5" hidden="1">
      <c r="A22740">
        <v>2023</v>
      </c>
      <c r="B22740" t="s">
        <v>104</v>
      </c>
      <c r="C22740" t="s">
        <v>23</v>
      </c>
      <c r="D22740" t="s">
        <v>72</v>
      </c>
      <c r="E22740" s="211">
        <v>264889</v>
      </c>
    </row>
    <row r="22741" spans="1:5" hidden="1">
      <c r="A22741">
        <v>2023</v>
      </c>
      <c r="B22741" t="s">
        <v>104</v>
      </c>
      <c r="C22741" t="s">
        <v>23</v>
      </c>
      <c r="D22741" t="s">
        <v>73</v>
      </c>
      <c r="E22741" s="211">
        <v>407030</v>
      </c>
    </row>
    <row r="22742" spans="1:5" hidden="1">
      <c r="A22742">
        <v>2023</v>
      </c>
      <c r="B22742" t="s">
        <v>104</v>
      </c>
      <c r="C22742" t="s">
        <v>23</v>
      </c>
      <c r="D22742" t="s">
        <v>74</v>
      </c>
      <c r="E22742" s="211">
        <v>407030</v>
      </c>
    </row>
    <row r="22743" spans="1:5" hidden="1">
      <c r="A22743">
        <v>2023</v>
      </c>
      <c r="B22743" t="s">
        <v>104</v>
      </c>
      <c r="C22743" t="s">
        <v>23</v>
      </c>
      <c r="D22743" t="s">
        <v>76</v>
      </c>
      <c r="E22743" s="211">
        <v>28669</v>
      </c>
    </row>
    <row r="22744" spans="1:5" hidden="1">
      <c r="A22744">
        <v>2023</v>
      </c>
      <c r="B22744" t="s">
        <v>104</v>
      </c>
      <c r="C22744" t="s">
        <v>23</v>
      </c>
      <c r="D22744" t="s">
        <v>77</v>
      </c>
      <c r="E22744" s="211">
        <v>29026</v>
      </c>
    </row>
    <row r="22745" spans="1:5" hidden="1">
      <c r="A22745">
        <v>2023</v>
      </c>
      <c r="B22745" t="s">
        <v>104</v>
      </c>
      <c r="C22745" t="s">
        <v>23</v>
      </c>
      <c r="D22745" t="s">
        <v>78</v>
      </c>
      <c r="E22745" s="211">
        <v>28633</v>
      </c>
    </row>
    <row r="22746" spans="1:5" hidden="1">
      <c r="A22746">
        <v>2023</v>
      </c>
      <c r="B22746" t="s">
        <v>104</v>
      </c>
      <c r="C22746" t="s">
        <v>23</v>
      </c>
      <c r="D22746" t="s">
        <v>79</v>
      </c>
      <c r="E22746" s="211">
        <v>36</v>
      </c>
    </row>
    <row r="22747" spans="1:5" hidden="1">
      <c r="A22747">
        <v>2023</v>
      </c>
      <c r="B22747" t="s">
        <v>104</v>
      </c>
      <c r="C22747" t="s">
        <v>23</v>
      </c>
      <c r="D22747" t="s">
        <v>80</v>
      </c>
      <c r="E22747" s="211">
        <v>0</v>
      </c>
    </row>
    <row r="22748" spans="1:5" hidden="1">
      <c r="A22748">
        <v>2023</v>
      </c>
      <c r="B22748" t="s">
        <v>104</v>
      </c>
      <c r="C22748" t="s">
        <v>81</v>
      </c>
      <c r="D22748" t="s">
        <v>30</v>
      </c>
      <c r="E22748" s="211">
        <v>10885</v>
      </c>
    </row>
    <row r="22749" spans="1:5" hidden="1">
      <c r="A22749">
        <v>2023</v>
      </c>
      <c r="B22749" t="s">
        <v>104</v>
      </c>
      <c r="C22749" t="s">
        <v>81</v>
      </c>
      <c r="D22749" t="s">
        <v>32</v>
      </c>
      <c r="E22749" s="211">
        <v>10885</v>
      </c>
    </row>
    <row r="22750" spans="1:5" hidden="1">
      <c r="A22750">
        <v>2023</v>
      </c>
      <c r="B22750" t="s">
        <v>104</v>
      </c>
      <c r="C22750" t="s">
        <v>81</v>
      </c>
      <c r="D22750" t="s">
        <v>33</v>
      </c>
      <c r="E22750" s="211">
        <v>11020</v>
      </c>
    </row>
    <row r="22751" spans="1:5" hidden="1">
      <c r="A22751">
        <v>2023</v>
      </c>
      <c r="B22751" t="s">
        <v>104</v>
      </c>
      <c r="C22751" t="s">
        <v>81</v>
      </c>
      <c r="D22751" t="s">
        <v>34</v>
      </c>
      <c r="E22751" s="211">
        <v>10982</v>
      </c>
    </row>
    <row r="22752" spans="1:5" hidden="1">
      <c r="A22752">
        <v>2023</v>
      </c>
      <c r="B22752" t="s">
        <v>104</v>
      </c>
      <c r="C22752" t="s">
        <v>81</v>
      </c>
      <c r="D22752" t="s">
        <v>35</v>
      </c>
      <c r="E22752" s="211">
        <v>1973</v>
      </c>
    </row>
    <row r="22753" spans="1:5" hidden="1">
      <c r="A22753">
        <v>2023</v>
      </c>
      <c r="B22753" t="s">
        <v>104</v>
      </c>
      <c r="C22753" t="s">
        <v>81</v>
      </c>
      <c r="D22753" t="s">
        <v>36</v>
      </c>
      <c r="E22753" s="211">
        <v>1</v>
      </c>
    </row>
    <row r="22754" spans="1:5" hidden="1">
      <c r="A22754">
        <v>2023</v>
      </c>
      <c r="B22754" t="s">
        <v>104</v>
      </c>
      <c r="C22754" t="s">
        <v>81</v>
      </c>
      <c r="D22754" t="s">
        <v>37</v>
      </c>
      <c r="E22754" s="211">
        <v>1</v>
      </c>
    </row>
    <row r="22755" spans="1:5" hidden="1">
      <c r="A22755">
        <v>2023</v>
      </c>
      <c r="B22755" t="s">
        <v>104</v>
      </c>
      <c r="C22755" t="s">
        <v>81</v>
      </c>
      <c r="D22755" t="s">
        <v>38</v>
      </c>
      <c r="E22755" s="211">
        <v>0</v>
      </c>
    </row>
    <row r="22756" spans="1:5" hidden="1">
      <c r="A22756">
        <v>2023</v>
      </c>
      <c r="B22756" t="s">
        <v>104</v>
      </c>
      <c r="C22756" t="s">
        <v>81</v>
      </c>
      <c r="D22756" t="s">
        <v>39</v>
      </c>
      <c r="E22756" s="211">
        <v>0</v>
      </c>
    </row>
    <row r="22757" spans="1:5" hidden="1">
      <c r="A22757">
        <v>2023</v>
      </c>
      <c r="B22757" t="s">
        <v>104</v>
      </c>
      <c r="C22757" t="s">
        <v>81</v>
      </c>
      <c r="D22757" t="s">
        <v>40</v>
      </c>
      <c r="E22757" s="211">
        <v>37</v>
      </c>
    </row>
    <row r="22758" spans="1:5" hidden="1">
      <c r="A22758">
        <v>2023</v>
      </c>
      <c r="B22758" t="s">
        <v>104</v>
      </c>
      <c r="C22758" t="s">
        <v>81</v>
      </c>
      <c r="D22758" t="s">
        <v>41</v>
      </c>
      <c r="E22758" s="211">
        <v>0</v>
      </c>
    </row>
    <row r="22759" spans="1:5" hidden="1">
      <c r="A22759">
        <v>2023</v>
      </c>
      <c r="B22759" t="s">
        <v>104</v>
      </c>
      <c r="C22759" t="s">
        <v>81</v>
      </c>
      <c r="D22759" t="s">
        <v>42</v>
      </c>
      <c r="E22759" s="211">
        <v>0</v>
      </c>
    </row>
    <row r="22760" spans="1:5" hidden="1">
      <c r="A22760">
        <v>2023</v>
      </c>
      <c r="B22760" t="s">
        <v>104</v>
      </c>
      <c r="C22760" t="s">
        <v>81</v>
      </c>
      <c r="D22760" t="s">
        <v>43</v>
      </c>
      <c r="E22760" s="211">
        <v>37</v>
      </c>
    </row>
    <row r="22761" spans="1:5" hidden="1">
      <c r="A22761">
        <v>2023</v>
      </c>
      <c r="B22761" t="s">
        <v>104</v>
      </c>
      <c r="C22761" t="s">
        <v>81</v>
      </c>
      <c r="D22761" t="s">
        <v>44</v>
      </c>
      <c r="E22761" s="211">
        <v>0</v>
      </c>
    </row>
    <row r="22762" spans="1:5" hidden="1">
      <c r="A22762">
        <v>2023</v>
      </c>
      <c r="B22762" t="s">
        <v>104</v>
      </c>
      <c r="C22762" t="s">
        <v>81</v>
      </c>
      <c r="D22762" t="s">
        <v>48</v>
      </c>
      <c r="E22762" s="211">
        <v>840</v>
      </c>
    </row>
    <row r="22763" spans="1:5" hidden="1">
      <c r="A22763">
        <v>2023</v>
      </c>
      <c r="B22763" t="s">
        <v>104</v>
      </c>
      <c r="C22763" t="s">
        <v>81</v>
      </c>
      <c r="D22763" t="s">
        <v>49</v>
      </c>
      <c r="E22763" s="211">
        <v>840</v>
      </c>
    </row>
    <row r="22764" spans="1:5" hidden="1">
      <c r="A22764">
        <v>2023</v>
      </c>
      <c r="B22764" t="s">
        <v>104</v>
      </c>
      <c r="C22764" t="s">
        <v>81</v>
      </c>
      <c r="D22764" t="s">
        <v>50</v>
      </c>
      <c r="E22764" s="211">
        <v>0</v>
      </c>
    </row>
    <row r="22765" spans="1:5" hidden="1">
      <c r="A22765">
        <v>2023</v>
      </c>
      <c r="B22765" t="s">
        <v>104</v>
      </c>
      <c r="C22765" t="s">
        <v>81</v>
      </c>
      <c r="D22765" t="s">
        <v>51</v>
      </c>
      <c r="E22765" s="211">
        <v>840</v>
      </c>
    </row>
    <row r="22766" spans="1:5" hidden="1">
      <c r="A22766">
        <v>2023</v>
      </c>
      <c r="B22766" t="s">
        <v>104</v>
      </c>
      <c r="C22766" t="s">
        <v>81</v>
      </c>
      <c r="D22766" t="s">
        <v>52</v>
      </c>
      <c r="E22766" s="211">
        <v>0</v>
      </c>
    </row>
    <row r="22767" spans="1:5" hidden="1">
      <c r="A22767">
        <v>2023</v>
      </c>
      <c r="B22767" t="s">
        <v>104</v>
      </c>
      <c r="C22767" t="s">
        <v>81</v>
      </c>
      <c r="D22767" t="s">
        <v>53</v>
      </c>
      <c r="E22767" s="211">
        <v>0</v>
      </c>
    </row>
    <row r="22768" spans="1:5" hidden="1">
      <c r="A22768">
        <v>2023</v>
      </c>
      <c r="B22768" t="s">
        <v>104</v>
      </c>
      <c r="C22768" t="s">
        <v>81</v>
      </c>
      <c r="D22768" t="s">
        <v>54</v>
      </c>
      <c r="E22768" s="211">
        <v>0</v>
      </c>
    </row>
    <row r="22769" spans="1:5" hidden="1">
      <c r="A22769">
        <v>2023</v>
      </c>
      <c r="B22769" t="s">
        <v>104</v>
      </c>
      <c r="C22769" t="s">
        <v>81</v>
      </c>
      <c r="D22769" t="s">
        <v>59</v>
      </c>
      <c r="E22769" s="211">
        <v>555713</v>
      </c>
    </row>
    <row r="22770" spans="1:5" hidden="1">
      <c r="A22770">
        <v>2023</v>
      </c>
      <c r="B22770" t="s">
        <v>104</v>
      </c>
      <c r="C22770" t="s">
        <v>81</v>
      </c>
      <c r="D22770" t="s">
        <v>61</v>
      </c>
      <c r="E22770" s="211">
        <v>0</v>
      </c>
    </row>
    <row r="22771" spans="1:5" hidden="1">
      <c r="A22771">
        <v>2023</v>
      </c>
      <c r="B22771" t="s">
        <v>104</v>
      </c>
      <c r="C22771" t="s">
        <v>81</v>
      </c>
      <c r="D22771" t="s">
        <v>64</v>
      </c>
      <c r="E22771" s="211">
        <v>555713</v>
      </c>
    </row>
    <row r="22772" spans="1:5" hidden="1">
      <c r="A22772">
        <v>2023</v>
      </c>
      <c r="B22772" t="s">
        <v>104</v>
      </c>
      <c r="C22772" t="s">
        <v>81</v>
      </c>
      <c r="D22772" t="s">
        <v>67</v>
      </c>
      <c r="E22772" s="211">
        <v>1167</v>
      </c>
    </row>
    <row r="22773" spans="1:5" hidden="1">
      <c r="A22773">
        <v>2023</v>
      </c>
      <c r="B22773" t="s">
        <v>104</v>
      </c>
      <c r="C22773" t="s">
        <v>81</v>
      </c>
      <c r="D22773" t="s">
        <v>69</v>
      </c>
      <c r="E22773" s="211">
        <v>0</v>
      </c>
    </row>
    <row r="22774" spans="1:5" hidden="1">
      <c r="A22774">
        <v>2023</v>
      </c>
      <c r="B22774" t="s">
        <v>104</v>
      </c>
      <c r="C22774" t="s">
        <v>81</v>
      </c>
      <c r="D22774" t="s">
        <v>70</v>
      </c>
      <c r="E22774" s="211">
        <v>1167</v>
      </c>
    </row>
    <row r="22775" spans="1:5" hidden="1">
      <c r="A22775">
        <v>2023</v>
      </c>
      <c r="B22775" t="s">
        <v>104</v>
      </c>
      <c r="C22775" t="s">
        <v>81</v>
      </c>
      <c r="D22775" t="s">
        <v>86</v>
      </c>
      <c r="E22775" s="211">
        <v>434902</v>
      </c>
    </row>
    <row r="22776" spans="1:5" hidden="1">
      <c r="A22776">
        <v>2023</v>
      </c>
      <c r="B22776" t="s">
        <v>104</v>
      </c>
      <c r="C22776" t="s">
        <v>81</v>
      </c>
      <c r="D22776" t="s">
        <v>87</v>
      </c>
      <c r="E22776" s="211">
        <v>77835</v>
      </c>
    </row>
    <row r="22777" spans="1:5" hidden="1">
      <c r="A22777">
        <v>2023</v>
      </c>
      <c r="B22777" t="s">
        <v>104</v>
      </c>
      <c r="C22777" t="s">
        <v>81</v>
      </c>
      <c r="D22777" t="s">
        <v>88</v>
      </c>
      <c r="E22777" s="211">
        <v>5406</v>
      </c>
    </row>
    <row r="22778" spans="1:5" hidden="1">
      <c r="A22778">
        <v>2023</v>
      </c>
      <c r="B22778" t="s">
        <v>104</v>
      </c>
      <c r="C22778" t="s">
        <v>81</v>
      </c>
      <c r="D22778" t="s">
        <v>89</v>
      </c>
      <c r="E22778" s="211">
        <v>351661</v>
      </c>
    </row>
    <row r="22779" spans="1:5" hidden="1">
      <c r="A22779">
        <v>2023</v>
      </c>
      <c r="B22779" t="s">
        <v>104</v>
      </c>
      <c r="C22779" t="s">
        <v>81</v>
      </c>
      <c r="D22779" t="s">
        <v>77</v>
      </c>
      <c r="E22779" s="211">
        <v>29026</v>
      </c>
    </row>
    <row r="22780" spans="1:5" hidden="1">
      <c r="A22780">
        <v>2023</v>
      </c>
      <c r="B22780" t="s">
        <v>105</v>
      </c>
      <c r="C22780" t="s">
        <v>10</v>
      </c>
      <c r="D22780" t="s">
        <v>91</v>
      </c>
      <c r="E22780" s="211">
        <v>4776059</v>
      </c>
    </row>
    <row r="22781" spans="1:5" hidden="1">
      <c r="A22781">
        <v>2023</v>
      </c>
      <c r="B22781" t="s">
        <v>105</v>
      </c>
      <c r="C22781" t="s">
        <v>10</v>
      </c>
      <c r="D22781" t="s">
        <v>92</v>
      </c>
      <c r="E22781" s="211">
        <v>4776059</v>
      </c>
    </row>
    <row r="22782" spans="1:5" hidden="1">
      <c r="A22782">
        <v>2023</v>
      </c>
      <c r="B22782" t="s">
        <v>105</v>
      </c>
      <c r="C22782" t="s">
        <v>23</v>
      </c>
      <c r="D22782" t="s">
        <v>27</v>
      </c>
      <c r="E22782" s="211">
        <v>5154864</v>
      </c>
    </row>
    <row r="22783" spans="1:5" hidden="1">
      <c r="A22783">
        <v>2023</v>
      </c>
      <c r="B22783" t="s">
        <v>105</v>
      </c>
      <c r="C22783" t="s">
        <v>23</v>
      </c>
      <c r="D22783" t="s">
        <v>28</v>
      </c>
      <c r="E22783" s="211">
        <v>5154864</v>
      </c>
    </row>
    <row r="22784" spans="1:5" hidden="1">
      <c r="A22784">
        <v>2023</v>
      </c>
      <c r="B22784" t="s">
        <v>105</v>
      </c>
      <c r="C22784" t="s">
        <v>81</v>
      </c>
      <c r="D22784" t="s">
        <v>85</v>
      </c>
      <c r="E22784" s="211">
        <v>4776059</v>
      </c>
    </row>
    <row r="22785" spans="1:5" hidden="1">
      <c r="A22785">
        <v>2023</v>
      </c>
      <c r="B22785" t="s">
        <v>105</v>
      </c>
      <c r="C22785" t="s">
        <v>81</v>
      </c>
      <c r="D22785" t="s">
        <v>30</v>
      </c>
      <c r="E22785" s="211">
        <v>378805</v>
      </c>
    </row>
    <row r="22786" spans="1:5" hidden="1">
      <c r="A22786">
        <v>2023</v>
      </c>
      <c r="B22786" t="s">
        <v>105</v>
      </c>
      <c r="C22786" t="s">
        <v>81</v>
      </c>
      <c r="D22786" t="s">
        <v>31</v>
      </c>
      <c r="E22786" s="211">
        <v>378805</v>
      </c>
    </row>
    <row r="22787" spans="1:5" hidden="1">
      <c r="A22787">
        <v>2023</v>
      </c>
      <c r="B22787" t="s">
        <v>106</v>
      </c>
      <c r="C22787" t="s">
        <v>7</v>
      </c>
      <c r="D22787" t="s">
        <v>263</v>
      </c>
      <c r="E22787" s="211">
        <v>822432</v>
      </c>
    </row>
    <row r="22788" spans="1:5" hidden="1">
      <c r="A22788">
        <v>2023</v>
      </c>
      <c r="B22788" t="s">
        <v>106</v>
      </c>
      <c r="C22788" t="s">
        <v>10</v>
      </c>
      <c r="D22788" t="s">
        <v>11</v>
      </c>
      <c r="E22788" s="211">
        <v>754906</v>
      </c>
    </row>
    <row r="22789" spans="1:5" hidden="1">
      <c r="A22789">
        <v>2023</v>
      </c>
      <c r="B22789" t="s">
        <v>106</v>
      </c>
      <c r="C22789" t="s">
        <v>10</v>
      </c>
      <c r="D22789" t="s">
        <v>107</v>
      </c>
      <c r="E22789" s="211">
        <v>1449505</v>
      </c>
    </row>
    <row r="22790" spans="1:5" hidden="1">
      <c r="A22790">
        <v>2023</v>
      </c>
      <c r="B22790" t="s">
        <v>106</v>
      </c>
      <c r="C22790" t="s">
        <v>10</v>
      </c>
      <c r="D22790" t="s">
        <v>108</v>
      </c>
      <c r="E22790" s="211">
        <v>1510568</v>
      </c>
    </row>
    <row r="22791" spans="1:5" hidden="1">
      <c r="A22791">
        <v>2023</v>
      </c>
      <c r="B22791" t="s">
        <v>106</v>
      </c>
      <c r="C22791" t="s">
        <v>10</v>
      </c>
      <c r="D22791" t="s">
        <v>22</v>
      </c>
      <c r="E22791" s="211">
        <v>756432</v>
      </c>
    </row>
    <row r="22792" spans="1:5" hidden="1">
      <c r="A22792">
        <v>2023</v>
      </c>
      <c r="B22792" t="s">
        <v>106</v>
      </c>
      <c r="C22792" t="s">
        <v>23</v>
      </c>
      <c r="D22792" t="s">
        <v>24</v>
      </c>
      <c r="E22792" s="211">
        <v>502188</v>
      </c>
    </row>
    <row r="22793" spans="1:5" hidden="1">
      <c r="A22793">
        <v>2023</v>
      </c>
      <c r="B22793" t="s">
        <v>106</v>
      </c>
      <c r="C22793" t="s">
        <v>23</v>
      </c>
      <c r="D22793" t="s">
        <v>25</v>
      </c>
      <c r="E22793" s="211">
        <v>502188</v>
      </c>
    </row>
    <row r="22794" spans="1:5" hidden="1">
      <c r="A22794">
        <v>2023</v>
      </c>
      <c r="B22794" t="s">
        <v>106</v>
      </c>
      <c r="C22794" t="s">
        <v>23</v>
      </c>
      <c r="D22794" t="s">
        <v>26</v>
      </c>
      <c r="E22794" s="211">
        <v>0</v>
      </c>
    </row>
    <row r="22795" spans="1:5" hidden="1">
      <c r="A22795">
        <v>2023</v>
      </c>
      <c r="B22795" t="s">
        <v>106</v>
      </c>
      <c r="C22795" t="s">
        <v>23</v>
      </c>
      <c r="D22795" t="s">
        <v>30</v>
      </c>
      <c r="E22795" s="211">
        <v>389233</v>
      </c>
    </row>
    <row r="22796" spans="1:5" hidden="1">
      <c r="A22796">
        <v>2023</v>
      </c>
      <c r="B22796" t="s">
        <v>106</v>
      </c>
      <c r="C22796" t="s">
        <v>23</v>
      </c>
      <c r="D22796" t="s">
        <v>31</v>
      </c>
      <c r="E22796" s="211">
        <v>0</v>
      </c>
    </row>
    <row r="22797" spans="1:5" hidden="1">
      <c r="A22797">
        <v>2023</v>
      </c>
      <c r="B22797" t="s">
        <v>106</v>
      </c>
      <c r="C22797" t="s">
        <v>23</v>
      </c>
      <c r="D22797" t="s">
        <v>32</v>
      </c>
      <c r="E22797" s="211">
        <v>389233</v>
      </c>
    </row>
    <row r="22798" spans="1:5" hidden="1">
      <c r="A22798">
        <v>2023</v>
      </c>
      <c r="B22798" t="s">
        <v>106</v>
      </c>
      <c r="C22798" t="s">
        <v>23</v>
      </c>
      <c r="D22798" t="s">
        <v>33</v>
      </c>
      <c r="E22798" s="211">
        <v>1839207</v>
      </c>
    </row>
    <row r="22799" spans="1:5" hidden="1">
      <c r="A22799">
        <v>2023</v>
      </c>
      <c r="B22799" t="s">
        <v>106</v>
      </c>
      <c r="C22799" t="s">
        <v>23</v>
      </c>
      <c r="D22799" t="s">
        <v>34</v>
      </c>
      <c r="E22799" s="211">
        <v>856982</v>
      </c>
    </row>
    <row r="22800" spans="1:5" hidden="1">
      <c r="A22800">
        <v>2023</v>
      </c>
      <c r="B22800" t="s">
        <v>106</v>
      </c>
      <c r="C22800" t="s">
        <v>23</v>
      </c>
      <c r="D22800" t="s">
        <v>35</v>
      </c>
      <c r="E22800" s="211">
        <v>833703</v>
      </c>
    </row>
    <row r="22801" spans="1:5" hidden="1">
      <c r="A22801">
        <v>2023</v>
      </c>
      <c r="B22801" t="s">
        <v>106</v>
      </c>
      <c r="C22801" t="s">
        <v>23</v>
      </c>
      <c r="D22801" t="s">
        <v>36</v>
      </c>
      <c r="E22801" s="211">
        <v>274475</v>
      </c>
    </row>
    <row r="22802" spans="1:5" hidden="1">
      <c r="A22802">
        <v>2023</v>
      </c>
      <c r="B22802" t="s">
        <v>106</v>
      </c>
      <c r="C22802" t="s">
        <v>23</v>
      </c>
      <c r="D22802" t="s">
        <v>37</v>
      </c>
      <c r="E22802" s="211">
        <v>274475</v>
      </c>
    </row>
    <row r="22803" spans="1:5" hidden="1">
      <c r="A22803">
        <v>2023</v>
      </c>
      <c r="B22803" t="s">
        <v>106</v>
      </c>
      <c r="C22803" t="s">
        <v>23</v>
      </c>
      <c r="D22803" t="s">
        <v>38</v>
      </c>
      <c r="E22803" s="211">
        <v>0</v>
      </c>
    </row>
    <row r="22804" spans="1:5" hidden="1">
      <c r="A22804">
        <v>2023</v>
      </c>
      <c r="B22804" t="s">
        <v>106</v>
      </c>
      <c r="C22804" t="s">
        <v>23</v>
      </c>
      <c r="D22804" t="s">
        <v>39</v>
      </c>
      <c r="E22804" s="211">
        <v>667238</v>
      </c>
    </row>
    <row r="22805" spans="1:5" hidden="1">
      <c r="A22805">
        <v>2023</v>
      </c>
      <c r="B22805" t="s">
        <v>106</v>
      </c>
      <c r="C22805" t="s">
        <v>23</v>
      </c>
      <c r="D22805" t="s">
        <v>40</v>
      </c>
      <c r="E22805" s="211">
        <v>40513</v>
      </c>
    </row>
    <row r="22806" spans="1:5" hidden="1">
      <c r="A22806">
        <v>2023</v>
      </c>
      <c r="B22806" t="s">
        <v>106</v>
      </c>
      <c r="C22806" t="s">
        <v>23</v>
      </c>
      <c r="D22806" t="s">
        <v>41</v>
      </c>
      <c r="E22806" s="211">
        <v>0</v>
      </c>
    </row>
    <row r="22807" spans="1:5" hidden="1">
      <c r="A22807">
        <v>2023</v>
      </c>
      <c r="B22807" t="s">
        <v>106</v>
      </c>
      <c r="C22807" t="s">
        <v>23</v>
      </c>
      <c r="D22807" t="s">
        <v>42</v>
      </c>
      <c r="E22807" s="211">
        <v>0</v>
      </c>
    </row>
    <row r="22808" spans="1:5" hidden="1">
      <c r="A22808">
        <v>2023</v>
      </c>
      <c r="B22808" t="s">
        <v>106</v>
      </c>
      <c r="C22808" t="s">
        <v>23</v>
      </c>
      <c r="D22808" t="s">
        <v>43</v>
      </c>
      <c r="E22808" s="211">
        <v>40513</v>
      </c>
    </row>
    <row r="22809" spans="1:5" hidden="1">
      <c r="A22809">
        <v>2023</v>
      </c>
      <c r="B22809" t="s">
        <v>106</v>
      </c>
      <c r="C22809" t="s">
        <v>23</v>
      </c>
      <c r="D22809" t="s">
        <v>44</v>
      </c>
      <c r="E22809" s="211">
        <v>0</v>
      </c>
    </row>
    <row r="22810" spans="1:5" hidden="1">
      <c r="A22810">
        <v>2023</v>
      </c>
      <c r="B22810" t="s">
        <v>106</v>
      </c>
      <c r="C22810" t="s">
        <v>23</v>
      </c>
      <c r="D22810" t="s">
        <v>45</v>
      </c>
      <c r="E22810" s="211">
        <v>29674</v>
      </c>
    </row>
    <row r="22811" spans="1:5" hidden="1">
      <c r="A22811">
        <v>2023</v>
      </c>
      <c r="B22811" t="s">
        <v>106</v>
      </c>
      <c r="C22811" t="s">
        <v>23</v>
      </c>
      <c r="D22811" t="s">
        <v>46</v>
      </c>
      <c r="E22811" s="211">
        <v>29674</v>
      </c>
    </row>
    <row r="22812" spans="1:5" hidden="1">
      <c r="A22812">
        <v>2023</v>
      </c>
      <c r="B22812" t="s">
        <v>106</v>
      </c>
      <c r="C22812" t="s">
        <v>23</v>
      </c>
      <c r="D22812" t="s">
        <v>47</v>
      </c>
      <c r="E22812" s="211">
        <v>0</v>
      </c>
    </row>
    <row r="22813" spans="1:5" hidden="1">
      <c r="A22813">
        <v>2023</v>
      </c>
      <c r="B22813" t="s">
        <v>106</v>
      </c>
      <c r="C22813" t="s">
        <v>23</v>
      </c>
      <c r="D22813" t="s">
        <v>48</v>
      </c>
      <c r="E22813" s="211">
        <v>127013</v>
      </c>
    </row>
    <row r="22814" spans="1:5" hidden="1">
      <c r="A22814">
        <v>2023</v>
      </c>
      <c r="B22814" t="s">
        <v>106</v>
      </c>
      <c r="C22814" t="s">
        <v>23</v>
      </c>
      <c r="D22814" t="s">
        <v>49</v>
      </c>
      <c r="E22814" s="211">
        <v>26471</v>
      </c>
    </row>
    <row r="22815" spans="1:5" hidden="1">
      <c r="A22815">
        <v>2023</v>
      </c>
      <c r="B22815" t="s">
        <v>106</v>
      </c>
      <c r="C22815" t="s">
        <v>23</v>
      </c>
      <c r="D22815" t="s">
        <v>50</v>
      </c>
      <c r="E22815" s="211">
        <v>26471</v>
      </c>
    </row>
    <row r="22816" spans="1:5" hidden="1">
      <c r="A22816">
        <v>2023</v>
      </c>
      <c r="B22816" t="s">
        <v>106</v>
      </c>
      <c r="C22816" t="s">
        <v>23</v>
      </c>
      <c r="D22816" t="s">
        <v>51</v>
      </c>
      <c r="E22816" s="211">
        <v>0</v>
      </c>
    </row>
    <row r="22817" spans="1:5" hidden="1">
      <c r="A22817">
        <v>2023</v>
      </c>
      <c r="B22817" t="s">
        <v>106</v>
      </c>
      <c r="C22817" t="s">
        <v>23</v>
      </c>
      <c r="D22817" t="s">
        <v>52</v>
      </c>
      <c r="E22817" s="211">
        <v>0</v>
      </c>
    </row>
    <row r="22818" spans="1:5" hidden="1">
      <c r="A22818">
        <v>2023</v>
      </c>
      <c r="B22818" t="s">
        <v>106</v>
      </c>
      <c r="C22818" t="s">
        <v>23</v>
      </c>
      <c r="D22818" t="s">
        <v>53</v>
      </c>
      <c r="E22818" s="211">
        <v>0</v>
      </c>
    </row>
    <row r="22819" spans="1:5" hidden="1">
      <c r="A22819">
        <v>2023</v>
      </c>
      <c r="B22819" t="s">
        <v>106</v>
      </c>
      <c r="C22819" t="s">
        <v>23</v>
      </c>
      <c r="D22819" t="s">
        <v>54</v>
      </c>
      <c r="E22819" s="211">
        <v>0</v>
      </c>
    </row>
    <row r="22820" spans="1:5" hidden="1">
      <c r="A22820">
        <v>2023</v>
      </c>
      <c r="B22820" t="s">
        <v>106</v>
      </c>
      <c r="C22820" t="s">
        <v>23</v>
      </c>
      <c r="D22820" t="s">
        <v>55</v>
      </c>
      <c r="E22820" s="211">
        <v>100542</v>
      </c>
    </row>
    <row r="22821" spans="1:5" hidden="1">
      <c r="A22821">
        <v>2023</v>
      </c>
      <c r="B22821" t="s">
        <v>106</v>
      </c>
      <c r="C22821" t="s">
        <v>23</v>
      </c>
      <c r="D22821" t="s">
        <v>59</v>
      </c>
      <c r="E22821" s="211">
        <v>1657791</v>
      </c>
    </row>
    <row r="22822" spans="1:5" hidden="1">
      <c r="A22822">
        <v>2023</v>
      </c>
      <c r="B22822" t="s">
        <v>106</v>
      </c>
      <c r="C22822" t="s">
        <v>23</v>
      </c>
      <c r="D22822" t="s">
        <v>60</v>
      </c>
      <c r="E22822" s="211">
        <v>26324</v>
      </c>
    </row>
    <row r="22823" spans="1:5" hidden="1">
      <c r="A22823">
        <v>2023</v>
      </c>
      <c r="B22823" t="s">
        <v>106</v>
      </c>
      <c r="C22823" t="s">
        <v>23</v>
      </c>
      <c r="D22823" t="s">
        <v>61</v>
      </c>
      <c r="E22823" s="211">
        <v>28267</v>
      </c>
    </row>
    <row r="22824" spans="1:5" hidden="1">
      <c r="A22824">
        <v>2023</v>
      </c>
      <c r="B22824" t="s">
        <v>106</v>
      </c>
      <c r="C22824" t="s">
        <v>23</v>
      </c>
      <c r="D22824" t="s">
        <v>62</v>
      </c>
      <c r="E22824" s="211">
        <v>416194</v>
      </c>
    </row>
    <row r="22825" spans="1:5" hidden="1">
      <c r="A22825">
        <v>2023</v>
      </c>
      <c r="B22825" t="s">
        <v>106</v>
      </c>
      <c r="C22825" t="s">
        <v>23</v>
      </c>
      <c r="D22825" t="s">
        <v>64</v>
      </c>
      <c r="E22825" s="211">
        <v>1187006</v>
      </c>
    </row>
    <row r="22826" spans="1:5" hidden="1">
      <c r="A22826">
        <v>2023</v>
      </c>
      <c r="B22826" t="s">
        <v>106</v>
      </c>
      <c r="C22826" t="s">
        <v>23</v>
      </c>
      <c r="D22826" t="s">
        <v>66</v>
      </c>
      <c r="E22826" s="211">
        <v>0</v>
      </c>
    </row>
    <row r="22827" spans="1:5" hidden="1">
      <c r="A22827">
        <v>2023</v>
      </c>
      <c r="B22827" t="s">
        <v>106</v>
      </c>
      <c r="C22827" t="s">
        <v>23</v>
      </c>
      <c r="D22827" t="s">
        <v>67</v>
      </c>
      <c r="E22827" s="211">
        <v>919277</v>
      </c>
    </row>
    <row r="22828" spans="1:5" hidden="1">
      <c r="A22828">
        <v>2023</v>
      </c>
      <c r="B22828" t="s">
        <v>106</v>
      </c>
      <c r="C22828" t="s">
        <v>23</v>
      </c>
      <c r="D22828" t="s">
        <v>68</v>
      </c>
      <c r="E22828" s="211">
        <v>0</v>
      </c>
    </row>
    <row r="22829" spans="1:5" hidden="1">
      <c r="A22829">
        <v>2023</v>
      </c>
      <c r="B22829" t="s">
        <v>106</v>
      </c>
      <c r="C22829" t="s">
        <v>23</v>
      </c>
      <c r="D22829" t="s">
        <v>69</v>
      </c>
      <c r="E22829" s="211">
        <v>913672</v>
      </c>
    </row>
    <row r="22830" spans="1:5" hidden="1">
      <c r="A22830">
        <v>2023</v>
      </c>
      <c r="B22830" t="s">
        <v>106</v>
      </c>
      <c r="C22830" t="s">
        <v>23</v>
      </c>
      <c r="D22830" t="s">
        <v>70</v>
      </c>
      <c r="E22830" s="211">
        <v>5606</v>
      </c>
    </row>
    <row r="22831" spans="1:5" hidden="1">
      <c r="A22831">
        <v>2023</v>
      </c>
      <c r="B22831" t="s">
        <v>106</v>
      </c>
      <c r="C22831" t="s">
        <v>23</v>
      </c>
      <c r="D22831" t="s">
        <v>71</v>
      </c>
      <c r="E22831" s="211">
        <v>-1526</v>
      </c>
    </row>
    <row r="22832" spans="1:5" hidden="1">
      <c r="A22832">
        <v>2023</v>
      </c>
      <c r="B22832" t="s">
        <v>106</v>
      </c>
      <c r="C22832" t="s">
        <v>23</v>
      </c>
      <c r="D22832" t="s">
        <v>109</v>
      </c>
      <c r="E22832" s="211">
        <v>26108293</v>
      </c>
    </row>
    <row r="22833" spans="1:5" hidden="1">
      <c r="A22833">
        <v>2023</v>
      </c>
      <c r="B22833" t="s">
        <v>106</v>
      </c>
      <c r="C22833" t="s">
        <v>23</v>
      </c>
      <c r="D22833" t="s">
        <v>110</v>
      </c>
      <c r="E22833" s="211">
        <v>18600582</v>
      </c>
    </row>
    <row r="22834" spans="1:5" hidden="1">
      <c r="A22834">
        <v>2023</v>
      </c>
      <c r="B22834" t="s">
        <v>106</v>
      </c>
      <c r="C22834" t="s">
        <v>23</v>
      </c>
      <c r="D22834" t="s">
        <v>111</v>
      </c>
      <c r="E22834" s="211">
        <v>7507712</v>
      </c>
    </row>
    <row r="22835" spans="1:5" hidden="1">
      <c r="A22835">
        <v>2023</v>
      </c>
      <c r="B22835" t="s">
        <v>106</v>
      </c>
      <c r="C22835" t="s">
        <v>23</v>
      </c>
      <c r="D22835" t="s">
        <v>112</v>
      </c>
      <c r="E22835" s="211">
        <v>64578</v>
      </c>
    </row>
    <row r="22836" spans="1:5" hidden="1">
      <c r="A22836">
        <v>2023</v>
      </c>
      <c r="B22836" t="s">
        <v>106</v>
      </c>
      <c r="C22836" t="s">
        <v>81</v>
      </c>
      <c r="D22836" t="s">
        <v>24</v>
      </c>
      <c r="E22836" s="211">
        <v>141237</v>
      </c>
    </row>
    <row r="22837" spans="1:5" hidden="1">
      <c r="A22837">
        <v>2023</v>
      </c>
      <c r="B22837" t="s">
        <v>106</v>
      </c>
      <c r="C22837" t="s">
        <v>81</v>
      </c>
      <c r="D22837" t="s">
        <v>25</v>
      </c>
      <c r="E22837" s="211">
        <v>114766</v>
      </c>
    </row>
    <row r="22838" spans="1:5" hidden="1">
      <c r="A22838">
        <v>2023</v>
      </c>
      <c r="B22838" t="s">
        <v>106</v>
      </c>
      <c r="C22838" t="s">
        <v>81</v>
      </c>
      <c r="D22838" t="s">
        <v>26</v>
      </c>
      <c r="E22838" s="211">
        <v>26471</v>
      </c>
    </row>
    <row r="22839" spans="1:5" hidden="1">
      <c r="A22839">
        <v>2023</v>
      </c>
      <c r="B22839" t="s">
        <v>106</v>
      </c>
      <c r="C22839" t="s">
        <v>81</v>
      </c>
      <c r="D22839" t="s">
        <v>27</v>
      </c>
      <c r="E22839" s="211">
        <v>47221</v>
      </c>
    </row>
    <row r="22840" spans="1:5" hidden="1">
      <c r="A22840">
        <v>2023</v>
      </c>
      <c r="B22840" t="s">
        <v>106</v>
      </c>
      <c r="C22840" t="s">
        <v>81</v>
      </c>
      <c r="D22840" t="s">
        <v>28</v>
      </c>
      <c r="E22840" s="211">
        <v>57056</v>
      </c>
    </row>
    <row r="22841" spans="1:5" hidden="1">
      <c r="A22841">
        <v>2023</v>
      </c>
      <c r="B22841" t="s">
        <v>106</v>
      </c>
      <c r="C22841" t="s">
        <v>81</v>
      </c>
      <c r="D22841" t="s">
        <v>82</v>
      </c>
      <c r="E22841" s="211">
        <v>0</v>
      </c>
    </row>
    <row r="22842" spans="1:5" hidden="1">
      <c r="A22842">
        <v>2023</v>
      </c>
      <c r="B22842" t="s">
        <v>106</v>
      </c>
      <c r="C22842" t="s">
        <v>81</v>
      </c>
      <c r="D22842" t="s">
        <v>83</v>
      </c>
      <c r="E22842" s="211">
        <v>57056</v>
      </c>
    </row>
    <row r="22843" spans="1:5" hidden="1">
      <c r="A22843">
        <v>2023</v>
      </c>
      <c r="B22843" t="s">
        <v>106</v>
      </c>
      <c r="C22843" t="s">
        <v>81</v>
      </c>
      <c r="D22843" t="s">
        <v>84</v>
      </c>
      <c r="E22843" s="211">
        <v>0</v>
      </c>
    </row>
    <row r="22844" spans="1:5" hidden="1">
      <c r="A22844">
        <v>2023</v>
      </c>
      <c r="B22844" t="s">
        <v>106</v>
      </c>
      <c r="C22844" t="s">
        <v>81</v>
      </c>
      <c r="D22844" t="s">
        <v>29</v>
      </c>
      <c r="E22844" s="211">
        <v>-9835</v>
      </c>
    </row>
    <row r="22845" spans="1:5" hidden="1">
      <c r="A22845">
        <v>2023</v>
      </c>
      <c r="B22845" t="s">
        <v>106</v>
      </c>
      <c r="C22845" t="s">
        <v>81</v>
      </c>
      <c r="D22845" t="s">
        <v>33</v>
      </c>
      <c r="E22845" s="211">
        <v>3456077</v>
      </c>
    </row>
    <row r="22846" spans="1:5" hidden="1">
      <c r="A22846">
        <v>2023</v>
      </c>
      <c r="B22846" t="s">
        <v>106</v>
      </c>
      <c r="C22846" t="s">
        <v>81</v>
      </c>
      <c r="D22846" t="s">
        <v>34</v>
      </c>
      <c r="E22846" s="211">
        <v>1023622</v>
      </c>
    </row>
    <row r="22847" spans="1:5" hidden="1">
      <c r="A22847">
        <v>2023</v>
      </c>
      <c r="B22847" t="s">
        <v>106</v>
      </c>
      <c r="C22847" t="s">
        <v>81</v>
      </c>
      <c r="D22847" t="s">
        <v>35</v>
      </c>
      <c r="E22847" s="211">
        <v>983591</v>
      </c>
    </row>
    <row r="22848" spans="1:5" hidden="1">
      <c r="A22848">
        <v>2023</v>
      </c>
      <c r="B22848" t="s">
        <v>106</v>
      </c>
      <c r="C22848" t="s">
        <v>81</v>
      </c>
      <c r="D22848" t="s">
        <v>36</v>
      </c>
      <c r="E22848" s="211">
        <v>1179825</v>
      </c>
    </row>
    <row r="22849" spans="1:5" hidden="1">
      <c r="A22849">
        <v>2023</v>
      </c>
      <c r="B22849" t="s">
        <v>106</v>
      </c>
      <c r="C22849" t="s">
        <v>81</v>
      </c>
      <c r="D22849" t="s">
        <v>37</v>
      </c>
      <c r="E22849" s="211">
        <v>1179825</v>
      </c>
    </row>
    <row r="22850" spans="1:5" hidden="1">
      <c r="A22850">
        <v>2023</v>
      </c>
      <c r="B22850" t="s">
        <v>106</v>
      </c>
      <c r="C22850" t="s">
        <v>81</v>
      </c>
      <c r="D22850" t="s">
        <v>38</v>
      </c>
      <c r="E22850" s="211">
        <v>0</v>
      </c>
    </row>
    <row r="22851" spans="1:5" hidden="1">
      <c r="A22851">
        <v>2023</v>
      </c>
      <c r="B22851" t="s">
        <v>106</v>
      </c>
      <c r="C22851" t="s">
        <v>81</v>
      </c>
      <c r="D22851" t="s">
        <v>39</v>
      </c>
      <c r="E22851" s="211">
        <v>1252588</v>
      </c>
    </row>
    <row r="22852" spans="1:5" hidden="1">
      <c r="A22852">
        <v>2023</v>
      </c>
      <c r="B22852" t="s">
        <v>106</v>
      </c>
      <c r="C22852" t="s">
        <v>81</v>
      </c>
      <c r="D22852" t="s">
        <v>40</v>
      </c>
      <c r="E22852" s="211">
        <v>42</v>
      </c>
    </row>
    <row r="22853" spans="1:5" hidden="1">
      <c r="A22853">
        <v>2023</v>
      </c>
      <c r="B22853" t="s">
        <v>106</v>
      </c>
      <c r="C22853" t="s">
        <v>81</v>
      </c>
      <c r="D22853" t="s">
        <v>41</v>
      </c>
      <c r="E22853" s="211">
        <v>0</v>
      </c>
    </row>
    <row r="22854" spans="1:5" hidden="1">
      <c r="A22854">
        <v>2023</v>
      </c>
      <c r="B22854" t="s">
        <v>106</v>
      </c>
      <c r="C22854" t="s">
        <v>81</v>
      </c>
      <c r="D22854" t="s">
        <v>42</v>
      </c>
      <c r="E22854" s="211">
        <v>0</v>
      </c>
    </row>
    <row r="22855" spans="1:5" hidden="1">
      <c r="A22855">
        <v>2023</v>
      </c>
      <c r="B22855" t="s">
        <v>106</v>
      </c>
      <c r="C22855" t="s">
        <v>81</v>
      </c>
      <c r="D22855" t="s">
        <v>43</v>
      </c>
      <c r="E22855" s="211">
        <v>42</v>
      </c>
    </row>
    <row r="22856" spans="1:5" hidden="1">
      <c r="A22856">
        <v>2023</v>
      </c>
      <c r="B22856" t="s">
        <v>106</v>
      </c>
      <c r="C22856" t="s">
        <v>81</v>
      </c>
      <c r="D22856" t="s">
        <v>44</v>
      </c>
      <c r="E22856" s="211">
        <v>0</v>
      </c>
    </row>
    <row r="22857" spans="1:5" hidden="1">
      <c r="A22857">
        <v>2023</v>
      </c>
      <c r="B22857" t="s">
        <v>106</v>
      </c>
      <c r="C22857" t="s">
        <v>81</v>
      </c>
      <c r="D22857" t="s">
        <v>45</v>
      </c>
      <c r="E22857" s="211">
        <v>39</v>
      </c>
    </row>
    <row r="22858" spans="1:5" hidden="1">
      <c r="A22858">
        <v>2023</v>
      </c>
      <c r="B22858" t="s">
        <v>106</v>
      </c>
      <c r="C22858" t="s">
        <v>81</v>
      </c>
      <c r="D22858" t="s">
        <v>46</v>
      </c>
      <c r="E22858" s="211">
        <v>0</v>
      </c>
    </row>
    <row r="22859" spans="1:5" hidden="1">
      <c r="A22859">
        <v>2023</v>
      </c>
      <c r="B22859" t="s">
        <v>106</v>
      </c>
      <c r="C22859" t="s">
        <v>81</v>
      </c>
      <c r="D22859" t="s">
        <v>47</v>
      </c>
      <c r="E22859" s="211">
        <v>39</v>
      </c>
    </row>
    <row r="22860" spans="1:5" hidden="1">
      <c r="A22860">
        <v>2023</v>
      </c>
      <c r="B22860" t="s">
        <v>106</v>
      </c>
      <c r="C22860" t="s">
        <v>81</v>
      </c>
      <c r="D22860" t="s">
        <v>48</v>
      </c>
      <c r="E22860" s="211">
        <v>63506</v>
      </c>
    </row>
    <row r="22861" spans="1:5" hidden="1">
      <c r="A22861">
        <v>2023</v>
      </c>
      <c r="B22861" t="s">
        <v>106</v>
      </c>
      <c r="C22861" t="s">
        <v>81</v>
      </c>
      <c r="D22861" t="s">
        <v>49</v>
      </c>
      <c r="E22861" s="211">
        <v>0</v>
      </c>
    </row>
    <row r="22862" spans="1:5" hidden="1">
      <c r="A22862">
        <v>2023</v>
      </c>
      <c r="B22862" t="s">
        <v>106</v>
      </c>
      <c r="C22862" t="s">
        <v>81</v>
      </c>
      <c r="D22862" t="s">
        <v>50</v>
      </c>
      <c r="E22862" s="211">
        <v>0</v>
      </c>
    </row>
    <row r="22863" spans="1:5" hidden="1">
      <c r="A22863">
        <v>2023</v>
      </c>
      <c r="B22863" t="s">
        <v>106</v>
      </c>
      <c r="C22863" t="s">
        <v>81</v>
      </c>
      <c r="D22863" t="s">
        <v>51</v>
      </c>
      <c r="E22863" s="211">
        <v>0</v>
      </c>
    </row>
    <row r="22864" spans="1:5" hidden="1">
      <c r="A22864">
        <v>2023</v>
      </c>
      <c r="B22864" t="s">
        <v>106</v>
      </c>
      <c r="C22864" t="s">
        <v>81</v>
      </c>
      <c r="D22864" t="s">
        <v>52</v>
      </c>
      <c r="E22864" s="211">
        <v>0</v>
      </c>
    </row>
    <row r="22865" spans="1:5" hidden="1">
      <c r="A22865">
        <v>2023</v>
      </c>
      <c r="B22865" t="s">
        <v>106</v>
      </c>
      <c r="C22865" t="s">
        <v>81</v>
      </c>
      <c r="D22865" t="s">
        <v>53</v>
      </c>
      <c r="E22865" s="211">
        <v>0</v>
      </c>
    </row>
    <row r="22866" spans="1:5" hidden="1">
      <c r="A22866">
        <v>2023</v>
      </c>
      <c r="B22866" t="s">
        <v>106</v>
      </c>
      <c r="C22866" t="s">
        <v>81</v>
      </c>
      <c r="D22866" t="s">
        <v>54</v>
      </c>
      <c r="E22866" s="211">
        <v>0</v>
      </c>
    </row>
    <row r="22867" spans="1:5" hidden="1">
      <c r="A22867">
        <v>2023</v>
      </c>
      <c r="B22867" t="s">
        <v>106</v>
      </c>
      <c r="C22867" t="s">
        <v>81</v>
      </c>
      <c r="D22867" t="s">
        <v>55</v>
      </c>
      <c r="E22867" s="211">
        <v>63506</v>
      </c>
    </row>
    <row r="22868" spans="1:5" hidden="1">
      <c r="A22868">
        <v>2023</v>
      </c>
      <c r="B22868" t="s">
        <v>106</v>
      </c>
      <c r="C22868" t="s">
        <v>81</v>
      </c>
      <c r="D22868" t="s">
        <v>59</v>
      </c>
      <c r="E22868" s="211">
        <v>898091</v>
      </c>
    </row>
    <row r="22869" spans="1:5" hidden="1">
      <c r="A22869">
        <v>2023</v>
      </c>
      <c r="B22869" t="s">
        <v>106</v>
      </c>
      <c r="C22869" t="s">
        <v>81</v>
      </c>
      <c r="D22869" t="s">
        <v>60</v>
      </c>
      <c r="E22869" s="211">
        <v>43624</v>
      </c>
    </row>
    <row r="22870" spans="1:5" hidden="1">
      <c r="A22870">
        <v>2023</v>
      </c>
      <c r="B22870" t="s">
        <v>106</v>
      </c>
      <c r="C22870" t="s">
        <v>81</v>
      </c>
      <c r="D22870" t="s">
        <v>61</v>
      </c>
      <c r="E22870" s="211">
        <v>16333</v>
      </c>
    </row>
    <row r="22871" spans="1:5" hidden="1">
      <c r="A22871">
        <v>2023</v>
      </c>
      <c r="B22871" t="s">
        <v>106</v>
      </c>
      <c r="C22871" t="s">
        <v>81</v>
      </c>
      <c r="D22871" t="s">
        <v>62</v>
      </c>
      <c r="E22871" s="211">
        <v>190359</v>
      </c>
    </row>
    <row r="22872" spans="1:5" hidden="1">
      <c r="A22872">
        <v>2023</v>
      </c>
      <c r="B22872" t="s">
        <v>106</v>
      </c>
      <c r="C22872" t="s">
        <v>81</v>
      </c>
      <c r="D22872" t="s">
        <v>64</v>
      </c>
      <c r="E22872" s="211">
        <v>309850</v>
      </c>
    </row>
    <row r="22873" spans="1:5" hidden="1">
      <c r="A22873">
        <v>2023</v>
      </c>
      <c r="B22873" t="s">
        <v>106</v>
      </c>
      <c r="C22873" t="s">
        <v>81</v>
      </c>
      <c r="D22873" t="s">
        <v>65</v>
      </c>
      <c r="E22873" s="211">
        <v>337925</v>
      </c>
    </row>
    <row r="22874" spans="1:5" hidden="1">
      <c r="A22874">
        <v>2023</v>
      </c>
      <c r="B22874" t="s">
        <v>106</v>
      </c>
      <c r="C22874" t="s">
        <v>81</v>
      </c>
      <c r="D22874" t="s">
        <v>66</v>
      </c>
      <c r="E22874" s="211">
        <v>0</v>
      </c>
    </row>
    <row r="22875" spans="1:5" hidden="1">
      <c r="A22875">
        <v>2023</v>
      </c>
      <c r="B22875" t="s">
        <v>106</v>
      </c>
      <c r="C22875" t="s">
        <v>81</v>
      </c>
      <c r="D22875" t="s">
        <v>67</v>
      </c>
      <c r="E22875" s="211">
        <v>163615</v>
      </c>
    </row>
    <row r="22876" spans="1:5" hidden="1">
      <c r="A22876">
        <v>2023</v>
      </c>
      <c r="B22876" t="s">
        <v>106</v>
      </c>
      <c r="C22876" t="s">
        <v>81</v>
      </c>
      <c r="D22876" t="s">
        <v>68</v>
      </c>
      <c r="E22876" s="211">
        <v>0</v>
      </c>
    </row>
    <row r="22877" spans="1:5" hidden="1">
      <c r="A22877">
        <v>2023</v>
      </c>
      <c r="B22877" t="s">
        <v>106</v>
      </c>
      <c r="C22877" t="s">
        <v>81</v>
      </c>
      <c r="D22877" t="s">
        <v>69</v>
      </c>
      <c r="E22877" s="211">
        <v>0</v>
      </c>
    </row>
    <row r="22878" spans="1:5" hidden="1">
      <c r="A22878">
        <v>2023</v>
      </c>
      <c r="B22878" t="s">
        <v>106</v>
      </c>
      <c r="C22878" t="s">
        <v>81</v>
      </c>
      <c r="D22878" t="s">
        <v>70</v>
      </c>
      <c r="E22878" s="211">
        <v>163615</v>
      </c>
    </row>
    <row r="22879" spans="1:5" hidden="1">
      <c r="A22879">
        <v>2023</v>
      </c>
      <c r="B22879" t="s">
        <v>106</v>
      </c>
      <c r="C22879" t="s">
        <v>81</v>
      </c>
      <c r="D22879" t="s">
        <v>113</v>
      </c>
      <c r="E22879" s="211">
        <v>27557799</v>
      </c>
    </row>
    <row r="22880" spans="1:5" hidden="1">
      <c r="A22880">
        <v>2023</v>
      </c>
      <c r="B22880" t="s">
        <v>106</v>
      </c>
      <c r="C22880" t="s">
        <v>81</v>
      </c>
      <c r="D22880" t="s">
        <v>114</v>
      </c>
      <c r="E22880" s="211">
        <v>22214349</v>
      </c>
    </row>
    <row r="22881" spans="1:6" hidden="1">
      <c r="A22881">
        <v>2023</v>
      </c>
      <c r="B22881" t="s">
        <v>106</v>
      </c>
      <c r="C22881" t="s">
        <v>81</v>
      </c>
      <c r="D22881" t="s">
        <v>115</v>
      </c>
      <c r="E22881" s="211">
        <v>5343449</v>
      </c>
    </row>
    <row r="22882" spans="1:6" hidden="1">
      <c r="A22882">
        <v>2023</v>
      </c>
      <c r="B22882" t="s">
        <v>106</v>
      </c>
      <c r="C22882" t="s">
        <v>81</v>
      </c>
      <c r="D22882" t="s">
        <v>116</v>
      </c>
      <c r="E22882" s="211">
        <v>47424</v>
      </c>
    </row>
    <row r="22883" spans="1:6" hidden="1">
      <c r="A22883">
        <v>2024</v>
      </c>
      <c r="B22883" t="s">
        <v>6</v>
      </c>
      <c r="C22883" t="s">
        <v>7</v>
      </c>
      <c r="D22883" t="s">
        <v>263</v>
      </c>
      <c r="E22883" s="211">
        <v>-616707</v>
      </c>
    </row>
    <row r="22884" spans="1:6" hidden="1">
      <c r="A22884">
        <v>2024</v>
      </c>
      <c r="B22884" t="s">
        <v>6</v>
      </c>
      <c r="C22884" t="s">
        <v>7</v>
      </c>
      <c r="D22884" t="s">
        <v>8</v>
      </c>
      <c r="E22884" s="211">
        <v>913562</v>
      </c>
    </row>
    <row r="22885" spans="1:6" hidden="1">
      <c r="A22885">
        <v>2024</v>
      </c>
      <c r="B22885" t="s">
        <v>6</v>
      </c>
      <c r="C22885" t="s">
        <v>7</v>
      </c>
      <c r="D22885" t="s">
        <v>9</v>
      </c>
      <c r="E22885" s="211">
        <v>1697726</v>
      </c>
    </row>
    <row r="22886" spans="1:6" hidden="1">
      <c r="A22886">
        <v>2024</v>
      </c>
      <c r="B22886" t="s">
        <v>6</v>
      </c>
      <c r="C22886" t="s">
        <v>10</v>
      </c>
      <c r="D22886" t="s">
        <v>11</v>
      </c>
      <c r="E22886" s="211">
        <v>1026791</v>
      </c>
    </row>
    <row r="22887" spans="1:6" hidden="1">
      <c r="A22887">
        <v>2024</v>
      </c>
      <c r="B22887" t="s">
        <v>6</v>
      </c>
      <c r="C22887" t="s">
        <v>10</v>
      </c>
      <c r="D22887" t="s">
        <v>12</v>
      </c>
      <c r="E22887" s="211">
        <v>40359426</v>
      </c>
    </row>
    <row r="22888" spans="1:6" hidden="1">
      <c r="A22888">
        <v>2024</v>
      </c>
      <c r="B22888" t="s">
        <v>6</v>
      </c>
      <c r="C22888" t="s">
        <v>10</v>
      </c>
      <c r="D22888" t="s">
        <v>13</v>
      </c>
      <c r="E22888" s="211">
        <v>33077741</v>
      </c>
    </row>
    <row r="22889" spans="1:6" hidden="1">
      <c r="A22889">
        <v>2024</v>
      </c>
      <c r="B22889" t="s">
        <v>6</v>
      </c>
      <c r="C22889" t="s">
        <v>10</v>
      </c>
      <c r="D22889" t="s">
        <v>14</v>
      </c>
      <c r="E22889" s="211">
        <v>14003174</v>
      </c>
    </row>
    <row r="22890" spans="1:6" hidden="1">
      <c r="A22890">
        <v>2024</v>
      </c>
      <c r="B22890" t="s">
        <v>6</v>
      </c>
      <c r="C22890" t="s">
        <v>10</v>
      </c>
      <c r="D22890" t="s">
        <v>15</v>
      </c>
      <c r="E22890" s="211">
        <v>13010769</v>
      </c>
    </row>
    <row r="22891" spans="1:6" hidden="1">
      <c r="A22891">
        <v>2024</v>
      </c>
      <c r="B22891" t="s">
        <v>6</v>
      </c>
      <c r="C22891" t="s">
        <v>10</v>
      </c>
      <c r="D22891" t="s">
        <v>16</v>
      </c>
      <c r="E22891" s="211">
        <v>992405</v>
      </c>
    </row>
    <row r="22892" spans="1:6" hidden="1">
      <c r="A22892">
        <v>2024</v>
      </c>
      <c r="B22892" t="s">
        <v>6</v>
      </c>
      <c r="C22892" t="s">
        <v>10</v>
      </c>
      <c r="D22892" t="s">
        <v>17</v>
      </c>
      <c r="E22892" s="211">
        <v>0</v>
      </c>
      <c r="F22892">
        <v>20</v>
      </c>
    </row>
    <row r="22893" spans="1:6" hidden="1">
      <c r="A22893">
        <v>2024</v>
      </c>
      <c r="B22893" t="s">
        <v>6</v>
      </c>
      <c r="C22893" t="s">
        <v>10</v>
      </c>
      <c r="D22893" t="s">
        <v>18</v>
      </c>
      <c r="E22893" s="211">
        <v>39522605</v>
      </c>
    </row>
    <row r="22894" spans="1:6" hidden="1">
      <c r="A22894">
        <v>2024</v>
      </c>
      <c r="B22894" t="s">
        <v>6</v>
      </c>
      <c r="C22894" t="s">
        <v>10</v>
      </c>
      <c r="D22894" t="s">
        <v>19</v>
      </c>
      <c r="E22894" s="211">
        <v>40372483</v>
      </c>
    </row>
    <row r="22895" spans="1:6" hidden="1">
      <c r="A22895">
        <v>2024</v>
      </c>
      <c r="B22895" t="s">
        <v>6</v>
      </c>
      <c r="C22895" t="s">
        <v>10</v>
      </c>
      <c r="D22895" t="s">
        <v>20</v>
      </c>
      <c r="E22895" s="211">
        <v>40372483</v>
      </c>
    </row>
    <row r="22896" spans="1:6" hidden="1">
      <c r="A22896">
        <v>2024</v>
      </c>
      <c r="B22896" t="s">
        <v>6</v>
      </c>
      <c r="C22896" t="s">
        <v>10</v>
      </c>
      <c r="D22896" t="s">
        <v>21</v>
      </c>
      <c r="E22896" s="211">
        <v>7802427</v>
      </c>
    </row>
    <row r="22897" spans="1:5" hidden="1">
      <c r="A22897">
        <v>2024</v>
      </c>
      <c r="B22897" t="s">
        <v>6</v>
      </c>
      <c r="C22897" t="s">
        <v>10</v>
      </c>
      <c r="D22897" t="s">
        <v>22</v>
      </c>
      <c r="E22897" s="211">
        <v>-119707</v>
      </c>
    </row>
    <row r="22898" spans="1:5" hidden="1">
      <c r="A22898">
        <v>2024</v>
      </c>
      <c r="B22898" t="s">
        <v>6</v>
      </c>
      <c r="C22898" t="s">
        <v>23</v>
      </c>
      <c r="D22898" t="s">
        <v>24</v>
      </c>
      <c r="E22898" s="211">
        <v>21295554</v>
      </c>
    </row>
    <row r="22899" spans="1:5" hidden="1">
      <c r="A22899">
        <v>2024</v>
      </c>
      <c r="B22899" t="s">
        <v>6</v>
      </c>
      <c r="C22899" t="s">
        <v>23</v>
      </c>
      <c r="D22899" t="s">
        <v>25</v>
      </c>
      <c r="E22899" s="211">
        <v>17266324</v>
      </c>
    </row>
    <row r="22900" spans="1:5" hidden="1">
      <c r="A22900">
        <v>2024</v>
      </c>
      <c r="B22900" t="s">
        <v>6</v>
      </c>
      <c r="C22900" t="s">
        <v>23</v>
      </c>
      <c r="D22900" t="s">
        <v>26</v>
      </c>
      <c r="E22900" s="211">
        <v>4029231</v>
      </c>
    </row>
    <row r="22901" spans="1:5" hidden="1">
      <c r="A22901">
        <v>2024</v>
      </c>
      <c r="B22901" t="s">
        <v>6</v>
      </c>
      <c r="C22901" t="s">
        <v>23</v>
      </c>
      <c r="D22901" t="s">
        <v>27</v>
      </c>
      <c r="E22901" s="211">
        <v>5909510</v>
      </c>
    </row>
    <row r="22902" spans="1:5" hidden="1">
      <c r="A22902">
        <v>2024</v>
      </c>
      <c r="B22902" t="s">
        <v>6</v>
      </c>
      <c r="C22902" t="s">
        <v>23</v>
      </c>
      <c r="D22902" t="s">
        <v>28</v>
      </c>
      <c r="E22902" s="211">
        <v>5321786</v>
      </c>
    </row>
    <row r="22903" spans="1:5" hidden="1">
      <c r="A22903">
        <v>2024</v>
      </c>
      <c r="B22903" t="s">
        <v>6</v>
      </c>
      <c r="C22903" t="s">
        <v>23</v>
      </c>
      <c r="D22903" t="s">
        <v>29</v>
      </c>
      <c r="E22903" s="211">
        <v>587724</v>
      </c>
    </row>
    <row r="22904" spans="1:5" hidden="1">
      <c r="A22904">
        <v>2024</v>
      </c>
      <c r="B22904" t="s">
        <v>6</v>
      </c>
      <c r="C22904" t="s">
        <v>23</v>
      </c>
      <c r="D22904" t="s">
        <v>30</v>
      </c>
      <c r="E22904" s="211">
        <v>359210</v>
      </c>
    </row>
    <row r="22905" spans="1:5" hidden="1">
      <c r="A22905">
        <v>2024</v>
      </c>
      <c r="B22905" t="s">
        <v>6</v>
      </c>
      <c r="C22905" t="s">
        <v>23</v>
      </c>
      <c r="D22905" t="s">
        <v>31</v>
      </c>
      <c r="E22905" s="211">
        <v>129997</v>
      </c>
    </row>
    <row r="22906" spans="1:5" hidden="1">
      <c r="A22906">
        <v>2024</v>
      </c>
      <c r="B22906" t="s">
        <v>6</v>
      </c>
      <c r="C22906" t="s">
        <v>23</v>
      </c>
      <c r="D22906" t="s">
        <v>32</v>
      </c>
      <c r="E22906" s="211">
        <v>229213</v>
      </c>
    </row>
    <row r="22907" spans="1:5" hidden="1">
      <c r="A22907">
        <v>2024</v>
      </c>
      <c r="B22907" t="s">
        <v>6</v>
      </c>
      <c r="C22907" t="s">
        <v>23</v>
      </c>
      <c r="D22907" t="s">
        <v>33</v>
      </c>
      <c r="E22907" s="211">
        <v>9914840</v>
      </c>
    </row>
    <row r="22908" spans="1:5" hidden="1">
      <c r="A22908">
        <v>2024</v>
      </c>
      <c r="B22908" t="s">
        <v>6</v>
      </c>
      <c r="C22908" t="s">
        <v>23</v>
      </c>
      <c r="D22908" t="s">
        <v>34</v>
      </c>
      <c r="E22908" s="211">
        <v>4672662</v>
      </c>
    </row>
    <row r="22909" spans="1:5" hidden="1">
      <c r="A22909">
        <v>2024</v>
      </c>
      <c r="B22909" t="s">
        <v>6</v>
      </c>
      <c r="C22909" t="s">
        <v>23</v>
      </c>
      <c r="D22909" t="s">
        <v>35</v>
      </c>
      <c r="E22909" s="211">
        <v>4167178</v>
      </c>
    </row>
    <row r="22910" spans="1:5" hidden="1">
      <c r="A22910">
        <v>2024</v>
      </c>
      <c r="B22910" t="s">
        <v>6</v>
      </c>
      <c r="C22910" t="s">
        <v>23</v>
      </c>
      <c r="D22910" t="s">
        <v>36</v>
      </c>
      <c r="E22910" s="211">
        <v>3933300</v>
      </c>
    </row>
    <row r="22911" spans="1:5" hidden="1">
      <c r="A22911">
        <v>2024</v>
      </c>
      <c r="B22911" t="s">
        <v>6</v>
      </c>
      <c r="C22911" t="s">
        <v>23</v>
      </c>
      <c r="D22911" t="s">
        <v>37</v>
      </c>
      <c r="E22911" s="211">
        <v>2797058</v>
      </c>
    </row>
    <row r="22912" spans="1:5" hidden="1">
      <c r="A22912">
        <v>2024</v>
      </c>
      <c r="B22912" t="s">
        <v>6</v>
      </c>
      <c r="C22912" t="s">
        <v>23</v>
      </c>
      <c r="D22912" t="s">
        <v>38</v>
      </c>
      <c r="E22912" s="211">
        <v>1136242</v>
      </c>
    </row>
    <row r="22913" spans="1:5" hidden="1">
      <c r="A22913">
        <v>2024</v>
      </c>
      <c r="B22913" t="s">
        <v>6</v>
      </c>
      <c r="C22913" t="s">
        <v>23</v>
      </c>
      <c r="D22913" t="s">
        <v>39</v>
      </c>
      <c r="E22913" s="211">
        <v>1015483</v>
      </c>
    </row>
    <row r="22914" spans="1:5" hidden="1">
      <c r="A22914">
        <v>2024</v>
      </c>
      <c r="B22914" t="s">
        <v>6</v>
      </c>
      <c r="C22914" t="s">
        <v>23</v>
      </c>
      <c r="D22914" t="s">
        <v>40</v>
      </c>
      <c r="E22914" s="211">
        <v>160022</v>
      </c>
    </row>
    <row r="22915" spans="1:5" hidden="1">
      <c r="A22915">
        <v>2024</v>
      </c>
      <c r="B22915" t="s">
        <v>6</v>
      </c>
      <c r="C22915" t="s">
        <v>23</v>
      </c>
      <c r="D22915" t="s">
        <v>41</v>
      </c>
      <c r="E22915" s="211">
        <v>9255</v>
      </c>
    </row>
    <row r="22916" spans="1:5" hidden="1">
      <c r="A22916">
        <v>2024</v>
      </c>
      <c r="B22916" t="s">
        <v>6</v>
      </c>
      <c r="C22916" t="s">
        <v>23</v>
      </c>
      <c r="D22916" t="s">
        <v>42</v>
      </c>
      <c r="E22916" s="211">
        <v>67738</v>
      </c>
    </row>
    <row r="22917" spans="1:5" hidden="1">
      <c r="A22917">
        <v>2024</v>
      </c>
      <c r="B22917" t="s">
        <v>6</v>
      </c>
      <c r="C22917" t="s">
        <v>23</v>
      </c>
      <c r="D22917" t="s">
        <v>43</v>
      </c>
      <c r="E22917" s="211">
        <v>83029</v>
      </c>
    </row>
    <row r="22918" spans="1:5" hidden="1">
      <c r="A22918">
        <v>2024</v>
      </c>
      <c r="B22918" t="s">
        <v>6</v>
      </c>
      <c r="C22918" t="s">
        <v>23</v>
      </c>
      <c r="D22918" t="s">
        <v>44</v>
      </c>
      <c r="E22918" s="211">
        <v>133372</v>
      </c>
    </row>
    <row r="22919" spans="1:5" hidden="1">
      <c r="A22919">
        <v>2024</v>
      </c>
      <c r="B22919" t="s">
        <v>6</v>
      </c>
      <c r="C22919" t="s">
        <v>23</v>
      </c>
      <c r="D22919" t="s">
        <v>45</v>
      </c>
      <c r="E22919" s="211">
        <v>3699700</v>
      </c>
    </row>
    <row r="22920" spans="1:5" hidden="1">
      <c r="A22920">
        <v>2024</v>
      </c>
      <c r="B22920" t="s">
        <v>6</v>
      </c>
      <c r="C22920" t="s">
        <v>23</v>
      </c>
      <c r="D22920" t="s">
        <v>46</v>
      </c>
      <c r="E22920" s="211">
        <v>3627342</v>
      </c>
    </row>
    <row r="22921" spans="1:5" hidden="1">
      <c r="A22921">
        <v>2024</v>
      </c>
      <c r="B22921" t="s">
        <v>6</v>
      </c>
      <c r="C22921" t="s">
        <v>23</v>
      </c>
      <c r="D22921" t="s">
        <v>47</v>
      </c>
      <c r="E22921" s="211">
        <v>72358</v>
      </c>
    </row>
    <row r="22922" spans="1:5" hidden="1">
      <c r="A22922">
        <v>2024</v>
      </c>
      <c r="B22922" t="s">
        <v>6</v>
      </c>
      <c r="C22922" t="s">
        <v>23</v>
      </c>
      <c r="D22922" t="s">
        <v>48</v>
      </c>
      <c r="E22922" s="211">
        <v>15977205</v>
      </c>
    </row>
    <row r="22923" spans="1:5" hidden="1">
      <c r="A22923">
        <v>2024</v>
      </c>
      <c r="B22923" t="s">
        <v>6</v>
      </c>
      <c r="C22923" t="s">
        <v>23</v>
      </c>
      <c r="D22923" t="s">
        <v>49</v>
      </c>
      <c r="E22923" s="211">
        <v>5676442</v>
      </c>
    </row>
    <row r="22924" spans="1:5" hidden="1">
      <c r="A22924">
        <v>2024</v>
      </c>
      <c r="B22924" t="s">
        <v>6</v>
      </c>
      <c r="C22924" t="s">
        <v>23</v>
      </c>
      <c r="D22924" t="s">
        <v>50</v>
      </c>
      <c r="E22924" s="211">
        <v>3604845</v>
      </c>
    </row>
    <row r="22925" spans="1:5" hidden="1">
      <c r="A22925">
        <v>2024</v>
      </c>
      <c r="B22925" t="s">
        <v>6</v>
      </c>
      <c r="C22925" t="s">
        <v>23</v>
      </c>
      <c r="D22925" t="s">
        <v>51</v>
      </c>
      <c r="E22925" s="211">
        <v>394989</v>
      </c>
    </row>
    <row r="22926" spans="1:5" hidden="1">
      <c r="A22926">
        <v>2024</v>
      </c>
      <c r="B22926" t="s">
        <v>6</v>
      </c>
      <c r="C22926" t="s">
        <v>23</v>
      </c>
      <c r="D22926" t="s">
        <v>52</v>
      </c>
      <c r="E22926" s="211">
        <v>1658481</v>
      </c>
    </row>
    <row r="22927" spans="1:5" hidden="1">
      <c r="A22927">
        <v>2024</v>
      </c>
      <c r="B22927" t="s">
        <v>6</v>
      </c>
      <c r="C22927" t="s">
        <v>23</v>
      </c>
      <c r="D22927" t="s">
        <v>53</v>
      </c>
      <c r="E22927" s="211">
        <v>67738</v>
      </c>
    </row>
    <row r="22928" spans="1:5" hidden="1">
      <c r="A22928">
        <v>2024</v>
      </c>
      <c r="B22928" t="s">
        <v>6</v>
      </c>
      <c r="C22928" t="s">
        <v>23</v>
      </c>
      <c r="D22928" t="s">
        <v>54</v>
      </c>
      <c r="E22928" s="211">
        <v>49611</v>
      </c>
    </row>
    <row r="22929" spans="1:5" hidden="1">
      <c r="A22929">
        <v>2024</v>
      </c>
      <c r="B22929" t="s">
        <v>6</v>
      </c>
      <c r="C22929" t="s">
        <v>23</v>
      </c>
      <c r="D22929" t="s">
        <v>55</v>
      </c>
      <c r="E22929" s="211">
        <v>5376755</v>
      </c>
    </row>
    <row r="22930" spans="1:5" hidden="1">
      <c r="A22930">
        <v>2024</v>
      </c>
      <c r="B22930" t="s">
        <v>6</v>
      </c>
      <c r="C22930" t="s">
        <v>23</v>
      </c>
      <c r="D22930" t="s">
        <v>56</v>
      </c>
      <c r="E22930" s="211">
        <v>4924008</v>
      </c>
    </row>
    <row r="22931" spans="1:5" hidden="1">
      <c r="A22931">
        <v>2024</v>
      </c>
      <c r="B22931" t="s">
        <v>6</v>
      </c>
      <c r="C22931" t="s">
        <v>23</v>
      </c>
      <c r="D22931" t="s">
        <v>57</v>
      </c>
      <c r="E22931" s="211">
        <v>3998570</v>
      </c>
    </row>
    <row r="22932" spans="1:5" hidden="1">
      <c r="A22932">
        <v>2024</v>
      </c>
      <c r="B22932" t="s">
        <v>6</v>
      </c>
      <c r="C22932" t="s">
        <v>23</v>
      </c>
      <c r="D22932" t="s">
        <v>58</v>
      </c>
      <c r="E22932" s="211">
        <v>925438</v>
      </c>
    </row>
    <row r="22933" spans="1:5" hidden="1">
      <c r="A22933">
        <v>2024</v>
      </c>
      <c r="B22933" t="s">
        <v>6</v>
      </c>
      <c r="C22933" t="s">
        <v>23</v>
      </c>
      <c r="D22933" t="s">
        <v>59</v>
      </c>
      <c r="E22933" s="211">
        <v>3140054</v>
      </c>
    </row>
    <row r="22934" spans="1:5" hidden="1">
      <c r="A22934">
        <v>2024</v>
      </c>
      <c r="B22934" t="s">
        <v>6</v>
      </c>
      <c r="C22934" t="s">
        <v>23</v>
      </c>
      <c r="D22934" t="s">
        <v>60</v>
      </c>
      <c r="E22934" s="211">
        <v>439816</v>
      </c>
    </row>
    <row r="22935" spans="1:5" hidden="1">
      <c r="A22935">
        <v>2024</v>
      </c>
      <c r="B22935" t="s">
        <v>6</v>
      </c>
      <c r="C22935" t="s">
        <v>23</v>
      </c>
      <c r="D22935" t="s">
        <v>61</v>
      </c>
      <c r="E22935" s="211">
        <v>414929</v>
      </c>
    </row>
    <row r="22936" spans="1:5" hidden="1">
      <c r="A22936">
        <v>2024</v>
      </c>
      <c r="B22936" t="s">
        <v>6</v>
      </c>
      <c r="C22936" t="s">
        <v>23</v>
      </c>
      <c r="D22936" t="s">
        <v>62</v>
      </c>
      <c r="E22936" s="211">
        <v>160416</v>
      </c>
    </row>
    <row r="22937" spans="1:5" hidden="1">
      <c r="A22937">
        <v>2024</v>
      </c>
      <c r="B22937" t="s">
        <v>6</v>
      </c>
      <c r="C22937" t="s">
        <v>23</v>
      </c>
      <c r="D22937" t="s">
        <v>63</v>
      </c>
      <c r="E22937" s="211">
        <v>0</v>
      </c>
    </row>
    <row r="22938" spans="1:5" hidden="1">
      <c r="A22938">
        <v>2024</v>
      </c>
      <c r="B22938" t="s">
        <v>6</v>
      </c>
      <c r="C22938" t="s">
        <v>23</v>
      </c>
      <c r="D22938" t="s">
        <v>64</v>
      </c>
      <c r="E22938" s="211">
        <v>1802721</v>
      </c>
    </row>
    <row r="22939" spans="1:5" hidden="1">
      <c r="A22939">
        <v>2024</v>
      </c>
      <c r="B22939" t="s">
        <v>6</v>
      </c>
      <c r="C22939" t="s">
        <v>23</v>
      </c>
      <c r="D22939" t="s">
        <v>65</v>
      </c>
      <c r="E22939" s="211">
        <v>322172</v>
      </c>
    </row>
    <row r="22940" spans="1:5" hidden="1">
      <c r="A22940">
        <v>2024</v>
      </c>
      <c r="B22940" t="s">
        <v>6</v>
      </c>
      <c r="C22940" t="s">
        <v>23</v>
      </c>
      <c r="D22940" t="s">
        <v>66</v>
      </c>
      <c r="E22940" s="211">
        <v>839053</v>
      </c>
    </row>
    <row r="22941" spans="1:5" hidden="1">
      <c r="A22941">
        <v>2024</v>
      </c>
      <c r="B22941" t="s">
        <v>6</v>
      </c>
      <c r="C22941" t="s">
        <v>23</v>
      </c>
      <c r="D22941" t="s">
        <v>67</v>
      </c>
      <c r="E22941" s="211">
        <v>254571</v>
      </c>
    </row>
    <row r="22942" spans="1:5" hidden="1">
      <c r="A22942">
        <v>2024</v>
      </c>
      <c r="B22942" t="s">
        <v>6</v>
      </c>
      <c r="C22942" t="s">
        <v>23</v>
      </c>
      <c r="D22942" t="s">
        <v>68</v>
      </c>
      <c r="E22942" s="211">
        <v>15294</v>
      </c>
    </row>
    <row r="22943" spans="1:5" hidden="1">
      <c r="A22943">
        <v>2024</v>
      </c>
      <c r="B22943" t="s">
        <v>6</v>
      </c>
      <c r="C22943" t="s">
        <v>23</v>
      </c>
      <c r="D22943" t="s">
        <v>69</v>
      </c>
      <c r="E22943" s="211">
        <v>105953</v>
      </c>
    </row>
    <row r="22944" spans="1:5" hidden="1">
      <c r="A22944">
        <v>2024</v>
      </c>
      <c r="B22944" t="s">
        <v>6</v>
      </c>
      <c r="C22944" t="s">
        <v>23</v>
      </c>
      <c r="D22944" t="s">
        <v>70</v>
      </c>
      <c r="E22944" s="211">
        <v>133324</v>
      </c>
    </row>
    <row r="22945" spans="1:5" hidden="1">
      <c r="A22945">
        <v>2024</v>
      </c>
      <c r="B22945" t="s">
        <v>6</v>
      </c>
      <c r="C22945" t="s">
        <v>23</v>
      </c>
      <c r="D22945" t="s">
        <v>71</v>
      </c>
      <c r="E22945" s="211">
        <v>-4618</v>
      </c>
    </row>
    <row r="22946" spans="1:5" hidden="1">
      <c r="A22946">
        <v>2024</v>
      </c>
      <c r="B22946" t="s">
        <v>6</v>
      </c>
      <c r="C22946" t="s">
        <v>23</v>
      </c>
      <c r="D22946" t="s">
        <v>72</v>
      </c>
      <c r="E22946" s="211">
        <v>38201836</v>
      </c>
    </row>
    <row r="22947" spans="1:5" hidden="1">
      <c r="A22947">
        <v>2024</v>
      </c>
      <c r="B22947" t="s">
        <v>6</v>
      </c>
      <c r="C22947" t="s">
        <v>23</v>
      </c>
      <c r="D22947" t="s">
        <v>73</v>
      </c>
      <c r="E22947" s="211">
        <v>32570056</v>
      </c>
    </row>
    <row r="22948" spans="1:5" hidden="1">
      <c r="A22948">
        <v>2024</v>
      </c>
      <c r="B22948" t="s">
        <v>6</v>
      </c>
      <c r="C22948" t="s">
        <v>23</v>
      </c>
      <c r="D22948" t="s">
        <v>74</v>
      </c>
      <c r="E22948" s="211">
        <v>28270038</v>
      </c>
    </row>
    <row r="22949" spans="1:5" hidden="1">
      <c r="A22949">
        <v>2024</v>
      </c>
      <c r="B22949" t="s">
        <v>6</v>
      </c>
      <c r="C22949" t="s">
        <v>23</v>
      </c>
      <c r="D22949" t="s">
        <v>75</v>
      </c>
      <c r="E22949" s="211">
        <v>4300018</v>
      </c>
    </row>
    <row r="22950" spans="1:5" hidden="1">
      <c r="A22950">
        <v>2024</v>
      </c>
      <c r="B22950" t="s">
        <v>6</v>
      </c>
      <c r="C22950" t="s">
        <v>23</v>
      </c>
      <c r="D22950" t="s">
        <v>76</v>
      </c>
      <c r="E22950" s="211">
        <v>8432801</v>
      </c>
    </row>
    <row r="22951" spans="1:5" hidden="1">
      <c r="A22951">
        <v>2024</v>
      </c>
      <c r="B22951" t="s">
        <v>6</v>
      </c>
      <c r="C22951" t="s">
        <v>23</v>
      </c>
      <c r="D22951" t="s">
        <v>77</v>
      </c>
      <c r="E22951" s="211">
        <v>7281685</v>
      </c>
    </row>
    <row r="22952" spans="1:5" hidden="1">
      <c r="A22952">
        <v>2024</v>
      </c>
      <c r="B22952" t="s">
        <v>6</v>
      </c>
      <c r="C22952" t="s">
        <v>23</v>
      </c>
      <c r="D22952" t="s">
        <v>78</v>
      </c>
      <c r="E22952" s="211">
        <v>9043042</v>
      </c>
    </row>
    <row r="22953" spans="1:5" hidden="1">
      <c r="A22953">
        <v>2024</v>
      </c>
      <c r="B22953" t="s">
        <v>6</v>
      </c>
      <c r="C22953" t="s">
        <v>23</v>
      </c>
      <c r="D22953" t="s">
        <v>79</v>
      </c>
      <c r="E22953" s="211">
        <v>-638353</v>
      </c>
    </row>
    <row r="22954" spans="1:5" hidden="1">
      <c r="A22954">
        <v>2024</v>
      </c>
      <c r="B22954" t="s">
        <v>6</v>
      </c>
      <c r="C22954" t="s">
        <v>23</v>
      </c>
      <c r="D22954" t="s">
        <v>80</v>
      </c>
      <c r="E22954" s="211">
        <v>28112</v>
      </c>
    </row>
    <row r="22955" spans="1:5" hidden="1">
      <c r="A22955">
        <v>2024</v>
      </c>
      <c r="B22955" t="s">
        <v>6</v>
      </c>
      <c r="C22955" t="s">
        <v>81</v>
      </c>
      <c r="D22955" t="s">
        <v>24</v>
      </c>
      <c r="E22955" s="211">
        <v>21667369</v>
      </c>
    </row>
    <row r="22956" spans="1:5" hidden="1">
      <c r="A22956">
        <v>2024</v>
      </c>
      <c r="B22956" t="s">
        <v>6</v>
      </c>
      <c r="C22956" t="s">
        <v>81</v>
      </c>
      <c r="D22956" t="s">
        <v>25</v>
      </c>
      <c r="E22956" s="211">
        <v>17667535</v>
      </c>
    </row>
    <row r="22957" spans="1:5" hidden="1">
      <c r="A22957">
        <v>2024</v>
      </c>
      <c r="B22957" t="s">
        <v>6</v>
      </c>
      <c r="C22957" t="s">
        <v>81</v>
      </c>
      <c r="D22957" t="s">
        <v>26</v>
      </c>
      <c r="E22957" s="211">
        <v>3999834</v>
      </c>
    </row>
    <row r="22958" spans="1:5" hidden="1">
      <c r="A22958">
        <v>2024</v>
      </c>
      <c r="B22958" t="s">
        <v>6</v>
      </c>
      <c r="C22958" t="s">
        <v>81</v>
      </c>
      <c r="D22958" t="s">
        <v>27</v>
      </c>
      <c r="E22958" s="211">
        <v>5850369</v>
      </c>
    </row>
    <row r="22959" spans="1:5" hidden="1">
      <c r="A22959">
        <v>2024</v>
      </c>
      <c r="B22959" t="s">
        <v>6</v>
      </c>
      <c r="C22959" t="s">
        <v>81</v>
      </c>
      <c r="D22959" t="s">
        <v>28</v>
      </c>
      <c r="E22959" s="211">
        <v>5259128</v>
      </c>
    </row>
    <row r="22960" spans="1:5" hidden="1">
      <c r="A22960">
        <v>2024</v>
      </c>
      <c r="B22960" t="s">
        <v>6</v>
      </c>
      <c r="C22960" t="s">
        <v>81</v>
      </c>
      <c r="D22960" t="s">
        <v>82</v>
      </c>
      <c r="E22960" s="211">
        <v>3845034</v>
      </c>
    </row>
    <row r="22961" spans="1:5" hidden="1">
      <c r="A22961">
        <v>2024</v>
      </c>
      <c r="B22961" t="s">
        <v>6</v>
      </c>
      <c r="C22961" t="s">
        <v>81</v>
      </c>
      <c r="D22961" t="s">
        <v>83</v>
      </c>
      <c r="E22961" s="211">
        <v>1513</v>
      </c>
    </row>
    <row r="22962" spans="1:5" hidden="1">
      <c r="A22962">
        <v>2024</v>
      </c>
      <c r="B22962" t="s">
        <v>6</v>
      </c>
      <c r="C22962" t="s">
        <v>81</v>
      </c>
      <c r="D22962" t="s">
        <v>84</v>
      </c>
      <c r="E22962" s="211">
        <v>1412581</v>
      </c>
    </row>
    <row r="22963" spans="1:5" hidden="1">
      <c r="A22963">
        <v>2024</v>
      </c>
      <c r="B22963" t="s">
        <v>6</v>
      </c>
      <c r="C22963" t="s">
        <v>81</v>
      </c>
      <c r="D22963" t="s">
        <v>85</v>
      </c>
      <c r="E22963" s="211">
        <v>5191789</v>
      </c>
    </row>
    <row r="22964" spans="1:5" hidden="1">
      <c r="A22964">
        <v>2024</v>
      </c>
      <c r="B22964" t="s">
        <v>6</v>
      </c>
      <c r="C22964" t="s">
        <v>81</v>
      </c>
      <c r="D22964" t="s">
        <v>29</v>
      </c>
      <c r="E22964" s="211">
        <v>591241</v>
      </c>
    </row>
    <row r="22965" spans="1:5" hidden="1">
      <c r="A22965">
        <v>2024</v>
      </c>
      <c r="B22965" t="s">
        <v>6</v>
      </c>
      <c r="C22965" t="s">
        <v>81</v>
      </c>
      <c r="D22965" t="s">
        <v>30</v>
      </c>
      <c r="E22965" s="211">
        <v>848812</v>
      </c>
    </row>
    <row r="22966" spans="1:5" hidden="1">
      <c r="A22966">
        <v>2024</v>
      </c>
      <c r="B22966" t="s">
        <v>6</v>
      </c>
      <c r="C22966" t="s">
        <v>81</v>
      </c>
      <c r="D22966" t="s">
        <v>31</v>
      </c>
      <c r="E22966" s="211">
        <v>129997</v>
      </c>
    </row>
    <row r="22967" spans="1:5" hidden="1">
      <c r="A22967">
        <v>2024</v>
      </c>
      <c r="B22967" t="s">
        <v>6</v>
      </c>
      <c r="C22967" t="s">
        <v>81</v>
      </c>
      <c r="D22967" t="s">
        <v>32</v>
      </c>
      <c r="E22967" s="211">
        <v>718815</v>
      </c>
    </row>
    <row r="22968" spans="1:5" hidden="1">
      <c r="A22968">
        <v>2024</v>
      </c>
      <c r="B22968" t="s">
        <v>6</v>
      </c>
      <c r="C22968" t="s">
        <v>81</v>
      </c>
      <c r="D22968" t="s">
        <v>33</v>
      </c>
      <c r="E22968" s="211">
        <v>8275743</v>
      </c>
    </row>
    <row r="22969" spans="1:5" hidden="1">
      <c r="A22969">
        <v>2024</v>
      </c>
      <c r="B22969" t="s">
        <v>6</v>
      </c>
      <c r="C22969" t="s">
        <v>81</v>
      </c>
      <c r="D22969" t="s">
        <v>34</v>
      </c>
      <c r="E22969" s="211">
        <v>4519019</v>
      </c>
    </row>
    <row r="22970" spans="1:5" hidden="1">
      <c r="A22970">
        <v>2024</v>
      </c>
      <c r="B22970" t="s">
        <v>6</v>
      </c>
      <c r="C22970" t="s">
        <v>81</v>
      </c>
      <c r="D22970" t="s">
        <v>35</v>
      </c>
      <c r="E22970" s="211">
        <v>4043599</v>
      </c>
    </row>
    <row r="22971" spans="1:5" hidden="1">
      <c r="A22971">
        <v>2024</v>
      </c>
      <c r="B22971" t="s">
        <v>6</v>
      </c>
      <c r="C22971" t="s">
        <v>81</v>
      </c>
      <c r="D22971" t="s">
        <v>36</v>
      </c>
      <c r="E22971" s="211">
        <v>3521833</v>
      </c>
    </row>
    <row r="22972" spans="1:5" hidden="1">
      <c r="A22972">
        <v>2024</v>
      </c>
      <c r="B22972" t="s">
        <v>6</v>
      </c>
      <c r="C22972" t="s">
        <v>81</v>
      </c>
      <c r="D22972" t="s">
        <v>37</v>
      </c>
      <c r="E22972" s="211">
        <v>2385591</v>
      </c>
    </row>
    <row r="22973" spans="1:5" hidden="1">
      <c r="A22973">
        <v>2024</v>
      </c>
      <c r="B22973" t="s">
        <v>6</v>
      </c>
      <c r="C22973" t="s">
        <v>81</v>
      </c>
      <c r="D22973" t="s">
        <v>38</v>
      </c>
      <c r="E22973" s="211">
        <v>1136242</v>
      </c>
    </row>
    <row r="22974" spans="1:5" hidden="1">
      <c r="A22974">
        <v>2024</v>
      </c>
      <c r="B22974" t="s">
        <v>6</v>
      </c>
      <c r="C22974" t="s">
        <v>81</v>
      </c>
      <c r="D22974" t="s">
        <v>39</v>
      </c>
      <c r="E22974" s="211">
        <v>-102328</v>
      </c>
    </row>
    <row r="22975" spans="1:5" hidden="1">
      <c r="A22975">
        <v>2024</v>
      </c>
      <c r="B22975" t="s">
        <v>6</v>
      </c>
      <c r="C22975" t="s">
        <v>81</v>
      </c>
      <c r="D22975" t="s">
        <v>40</v>
      </c>
      <c r="E22975" s="211">
        <v>203847</v>
      </c>
    </row>
    <row r="22976" spans="1:5" hidden="1">
      <c r="A22976">
        <v>2024</v>
      </c>
      <c r="B22976" t="s">
        <v>6</v>
      </c>
      <c r="C22976" t="s">
        <v>81</v>
      </c>
      <c r="D22976" t="s">
        <v>41</v>
      </c>
      <c r="E22976" s="211">
        <v>9255</v>
      </c>
    </row>
    <row r="22977" spans="1:5" hidden="1">
      <c r="A22977">
        <v>2024</v>
      </c>
      <c r="B22977" t="s">
        <v>6</v>
      </c>
      <c r="C22977" t="s">
        <v>81</v>
      </c>
      <c r="D22977" t="s">
        <v>42</v>
      </c>
      <c r="E22977" s="211">
        <v>67738</v>
      </c>
    </row>
    <row r="22978" spans="1:5" hidden="1">
      <c r="A22978">
        <v>2024</v>
      </c>
      <c r="B22978" t="s">
        <v>6</v>
      </c>
      <c r="C22978" t="s">
        <v>81</v>
      </c>
      <c r="D22978" t="s">
        <v>43</v>
      </c>
      <c r="E22978" s="211">
        <v>126854</v>
      </c>
    </row>
    <row r="22979" spans="1:5" hidden="1">
      <c r="A22979">
        <v>2024</v>
      </c>
      <c r="B22979" t="s">
        <v>6</v>
      </c>
      <c r="C22979" t="s">
        <v>81</v>
      </c>
      <c r="D22979" t="s">
        <v>44</v>
      </c>
      <c r="E22979" s="211">
        <v>133372</v>
      </c>
    </row>
    <row r="22980" spans="1:5" hidden="1">
      <c r="A22980">
        <v>2024</v>
      </c>
      <c r="B22980" t="s">
        <v>6</v>
      </c>
      <c r="C22980" t="s">
        <v>81</v>
      </c>
      <c r="D22980" t="s">
        <v>45</v>
      </c>
      <c r="E22980" s="211">
        <v>3733200</v>
      </c>
    </row>
    <row r="22981" spans="1:5" hidden="1">
      <c r="A22981">
        <v>2024</v>
      </c>
      <c r="B22981" t="s">
        <v>6</v>
      </c>
      <c r="C22981" t="s">
        <v>81</v>
      </c>
      <c r="D22981" t="s">
        <v>46</v>
      </c>
      <c r="E22981" s="211">
        <v>3660842</v>
      </c>
    </row>
    <row r="22982" spans="1:5" hidden="1">
      <c r="A22982">
        <v>2024</v>
      </c>
      <c r="B22982" t="s">
        <v>6</v>
      </c>
      <c r="C22982" t="s">
        <v>81</v>
      </c>
      <c r="D22982" t="s">
        <v>47</v>
      </c>
      <c r="E22982" s="211">
        <v>72358</v>
      </c>
    </row>
    <row r="22983" spans="1:5" hidden="1">
      <c r="A22983">
        <v>2024</v>
      </c>
      <c r="B22983" t="s">
        <v>6</v>
      </c>
      <c r="C22983" t="s">
        <v>81</v>
      </c>
      <c r="D22983" t="s">
        <v>48</v>
      </c>
      <c r="E22983" s="211">
        <v>16044771</v>
      </c>
    </row>
    <row r="22984" spans="1:5" hidden="1">
      <c r="A22984">
        <v>2024</v>
      </c>
      <c r="B22984" t="s">
        <v>6</v>
      </c>
      <c r="C22984" t="s">
        <v>81</v>
      </c>
      <c r="D22984" t="s">
        <v>49</v>
      </c>
      <c r="E22984" s="211">
        <v>5705838</v>
      </c>
    </row>
    <row r="22985" spans="1:5" hidden="1">
      <c r="A22985">
        <v>2024</v>
      </c>
      <c r="B22985" t="s">
        <v>6</v>
      </c>
      <c r="C22985" t="s">
        <v>81</v>
      </c>
      <c r="D22985" t="s">
        <v>50</v>
      </c>
      <c r="E22985" s="211">
        <v>3634241</v>
      </c>
    </row>
    <row r="22986" spans="1:5" hidden="1">
      <c r="A22986">
        <v>2024</v>
      </c>
      <c r="B22986" t="s">
        <v>6</v>
      </c>
      <c r="C22986" t="s">
        <v>81</v>
      </c>
      <c r="D22986" t="s">
        <v>51</v>
      </c>
      <c r="E22986" s="211">
        <v>394989</v>
      </c>
    </row>
    <row r="22987" spans="1:5" hidden="1">
      <c r="A22987">
        <v>2024</v>
      </c>
      <c r="B22987" t="s">
        <v>6</v>
      </c>
      <c r="C22987" t="s">
        <v>81</v>
      </c>
      <c r="D22987" t="s">
        <v>52</v>
      </c>
      <c r="E22987" s="211">
        <v>1658481</v>
      </c>
    </row>
    <row r="22988" spans="1:5" hidden="1">
      <c r="A22988">
        <v>2024</v>
      </c>
      <c r="B22988" t="s">
        <v>6</v>
      </c>
      <c r="C22988" t="s">
        <v>81</v>
      </c>
      <c r="D22988" t="s">
        <v>53</v>
      </c>
      <c r="E22988" s="211">
        <v>67738</v>
      </c>
    </row>
    <row r="22989" spans="1:5" hidden="1">
      <c r="A22989">
        <v>2024</v>
      </c>
      <c r="B22989" t="s">
        <v>6</v>
      </c>
      <c r="C22989" t="s">
        <v>81</v>
      </c>
      <c r="D22989" t="s">
        <v>54</v>
      </c>
      <c r="E22989" s="211">
        <v>49611</v>
      </c>
    </row>
    <row r="22990" spans="1:5" hidden="1">
      <c r="A22990">
        <v>2024</v>
      </c>
      <c r="B22990" t="s">
        <v>6</v>
      </c>
      <c r="C22990" t="s">
        <v>81</v>
      </c>
      <c r="D22990" t="s">
        <v>55</v>
      </c>
      <c r="E22990" s="211">
        <v>5414924</v>
      </c>
    </row>
    <row r="22991" spans="1:5" hidden="1">
      <c r="A22991">
        <v>2024</v>
      </c>
      <c r="B22991" t="s">
        <v>6</v>
      </c>
      <c r="C22991" t="s">
        <v>81</v>
      </c>
      <c r="D22991" t="s">
        <v>56</v>
      </c>
      <c r="E22991" s="211">
        <v>4924008</v>
      </c>
    </row>
    <row r="22992" spans="1:5" hidden="1">
      <c r="A22992">
        <v>2024</v>
      </c>
      <c r="B22992" t="s">
        <v>6</v>
      </c>
      <c r="C22992" t="s">
        <v>81</v>
      </c>
      <c r="D22992" t="s">
        <v>57</v>
      </c>
      <c r="E22992" s="211">
        <v>3998570</v>
      </c>
    </row>
    <row r="22993" spans="1:5" hidden="1">
      <c r="A22993">
        <v>2024</v>
      </c>
      <c r="B22993" t="s">
        <v>6</v>
      </c>
      <c r="C22993" t="s">
        <v>81</v>
      </c>
      <c r="D22993" t="s">
        <v>58</v>
      </c>
      <c r="E22993" s="211">
        <v>925438</v>
      </c>
    </row>
    <row r="22994" spans="1:5" hidden="1">
      <c r="A22994">
        <v>2024</v>
      </c>
      <c r="B22994" t="s">
        <v>6</v>
      </c>
      <c r="C22994" t="s">
        <v>81</v>
      </c>
      <c r="D22994" t="s">
        <v>59</v>
      </c>
      <c r="E22994" s="211">
        <v>3888867</v>
      </c>
    </row>
    <row r="22995" spans="1:5" hidden="1">
      <c r="A22995">
        <v>2024</v>
      </c>
      <c r="B22995" t="s">
        <v>6</v>
      </c>
      <c r="C22995" t="s">
        <v>81</v>
      </c>
      <c r="D22995" t="s">
        <v>60</v>
      </c>
      <c r="E22995" s="211">
        <v>418052</v>
      </c>
    </row>
    <row r="22996" spans="1:5" hidden="1">
      <c r="A22996">
        <v>2024</v>
      </c>
      <c r="B22996" t="s">
        <v>6</v>
      </c>
      <c r="C22996" t="s">
        <v>81</v>
      </c>
      <c r="D22996" t="s">
        <v>61</v>
      </c>
      <c r="E22996" s="211">
        <v>433147</v>
      </c>
    </row>
    <row r="22997" spans="1:5" hidden="1">
      <c r="A22997">
        <v>2024</v>
      </c>
      <c r="B22997" t="s">
        <v>6</v>
      </c>
      <c r="C22997" t="s">
        <v>81</v>
      </c>
      <c r="D22997" t="s">
        <v>62</v>
      </c>
      <c r="E22997" s="211">
        <v>475139</v>
      </c>
    </row>
    <row r="22998" spans="1:5" hidden="1">
      <c r="A22998">
        <v>2024</v>
      </c>
      <c r="B22998" t="s">
        <v>6</v>
      </c>
      <c r="C22998" t="s">
        <v>81</v>
      </c>
      <c r="D22998" t="s">
        <v>64</v>
      </c>
      <c r="E22998" s="211">
        <v>2562529</v>
      </c>
    </row>
    <row r="22999" spans="1:5" hidden="1">
      <c r="A22999">
        <v>2024</v>
      </c>
      <c r="B22999" t="s">
        <v>6</v>
      </c>
      <c r="C22999" t="s">
        <v>81</v>
      </c>
      <c r="D22999" t="s">
        <v>66</v>
      </c>
      <c r="E22999" s="211">
        <v>839053</v>
      </c>
    </row>
    <row r="23000" spans="1:5" hidden="1">
      <c r="A23000">
        <v>2024</v>
      </c>
      <c r="B23000" t="s">
        <v>6</v>
      </c>
      <c r="C23000" t="s">
        <v>81</v>
      </c>
      <c r="D23000" t="s">
        <v>67</v>
      </c>
      <c r="E23000" s="211">
        <v>760619</v>
      </c>
    </row>
    <row r="23001" spans="1:5" hidden="1">
      <c r="A23001">
        <v>2024</v>
      </c>
      <c r="B23001" t="s">
        <v>6</v>
      </c>
      <c r="C23001" t="s">
        <v>81</v>
      </c>
      <c r="D23001" t="s">
        <v>68</v>
      </c>
      <c r="E23001" s="211">
        <v>15294</v>
      </c>
    </row>
    <row r="23002" spans="1:5" hidden="1">
      <c r="A23002">
        <v>2024</v>
      </c>
      <c r="B23002" t="s">
        <v>6</v>
      </c>
      <c r="C23002" t="s">
        <v>81</v>
      </c>
      <c r="D23002" t="s">
        <v>69</v>
      </c>
      <c r="E23002" s="211">
        <v>682037</v>
      </c>
    </row>
    <row r="23003" spans="1:5" hidden="1">
      <c r="A23003">
        <v>2024</v>
      </c>
      <c r="B23003" t="s">
        <v>6</v>
      </c>
      <c r="C23003" t="s">
        <v>81</v>
      </c>
      <c r="D23003" t="s">
        <v>70</v>
      </c>
      <c r="E23003" s="211">
        <v>63288</v>
      </c>
    </row>
    <row r="23004" spans="1:5" hidden="1">
      <c r="A23004">
        <v>2024</v>
      </c>
      <c r="B23004" t="s">
        <v>6</v>
      </c>
      <c r="C23004" t="s">
        <v>81</v>
      </c>
      <c r="D23004" t="s">
        <v>86</v>
      </c>
      <c r="E23004" s="211">
        <v>73369473</v>
      </c>
    </row>
    <row r="23005" spans="1:5" hidden="1">
      <c r="A23005">
        <v>2024</v>
      </c>
      <c r="B23005" t="s">
        <v>6</v>
      </c>
      <c r="C23005" t="s">
        <v>81</v>
      </c>
      <c r="D23005" t="s">
        <v>87</v>
      </c>
      <c r="E23005" s="211">
        <v>61952232</v>
      </c>
    </row>
    <row r="23006" spans="1:5" hidden="1">
      <c r="A23006">
        <v>2024</v>
      </c>
      <c r="B23006" t="s">
        <v>6</v>
      </c>
      <c r="C23006" t="s">
        <v>81</v>
      </c>
      <c r="D23006" t="s">
        <v>88</v>
      </c>
      <c r="E23006" s="211">
        <v>2912974</v>
      </c>
    </row>
    <row r="23007" spans="1:5" hidden="1">
      <c r="A23007">
        <v>2024</v>
      </c>
      <c r="B23007" t="s">
        <v>6</v>
      </c>
      <c r="C23007" t="s">
        <v>81</v>
      </c>
      <c r="D23007" t="s">
        <v>89</v>
      </c>
      <c r="E23007" s="211">
        <v>8504267</v>
      </c>
    </row>
    <row r="23008" spans="1:5" hidden="1">
      <c r="A23008">
        <v>2024</v>
      </c>
      <c r="B23008" t="s">
        <v>6</v>
      </c>
      <c r="C23008" t="s">
        <v>81</v>
      </c>
      <c r="D23008" t="s">
        <v>77</v>
      </c>
      <c r="E23008" s="211">
        <v>7281685</v>
      </c>
    </row>
    <row r="23009" spans="1:6" hidden="1">
      <c r="A23009">
        <v>2024</v>
      </c>
      <c r="B23009" t="s">
        <v>90</v>
      </c>
      <c r="C23009" t="s">
        <v>7</v>
      </c>
      <c r="D23009" t="s">
        <v>263</v>
      </c>
      <c r="E23009" s="211">
        <v>1150993</v>
      </c>
    </row>
    <row r="23010" spans="1:6" hidden="1">
      <c r="A23010">
        <v>2024</v>
      </c>
      <c r="B23010" t="s">
        <v>90</v>
      </c>
      <c r="C23010" t="s">
        <v>7</v>
      </c>
      <c r="D23010" t="s">
        <v>8</v>
      </c>
      <c r="E23010" s="211">
        <v>0</v>
      </c>
      <c r="F23010">
        <v>20</v>
      </c>
    </row>
    <row r="23011" spans="1:6" hidden="1">
      <c r="A23011">
        <v>2024</v>
      </c>
      <c r="B23011" t="s">
        <v>90</v>
      </c>
      <c r="C23011" t="s">
        <v>7</v>
      </c>
      <c r="D23011" t="s">
        <v>9</v>
      </c>
      <c r="E23011" s="211">
        <v>0</v>
      </c>
      <c r="F23011">
        <v>20</v>
      </c>
    </row>
    <row r="23012" spans="1:6" hidden="1">
      <c r="A23012">
        <v>2024</v>
      </c>
      <c r="B23012" t="s">
        <v>90</v>
      </c>
      <c r="C23012" t="s">
        <v>10</v>
      </c>
      <c r="D23012" t="s">
        <v>11</v>
      </c>
      <c r="E23012" s="211">
        <v>884264</v>
      </c>
    </row>
    <row r="23013" spans="1:6" hidden="1">
      <c r="A23013">
        <v>2024</v>
      </c>
      <c r="B23013" t="s">
        <v>90</v>
      </c>
      <c r="C23013" t="s">
        <v>10</v>
      </c>
      <c r="D23013" t="s">
        <v>91</v>
      </c>
      <c r="E23013" s="211">
        <v>23483399</v>
      </c>
    </row>
    <row r="23014" spans="1:6" hidden="1">
      <c r="A23014">
        <v>2024</v>
      </c>
      <c r="B23014" t="s">
        <v>90</v>
      </c>
      <c r="C23014" t="s">
        <v>10</v>
      </c>
      <c r="D23014" t="s">
        <v>92</v>
      </c>
      <c r="E23014" s="211">
        <v>19140621</v>
      </c>
    </row>
    <row r="23015" spans="1:6" hidden="1">
      <c r="A23015">
        <v>2024</v>
      </c>
      <c r="B23015" t="s">
        <v>90</v>
      </c>
      <c r="C23015" t="s">
        <v>10</v>
      </c>
      <c r="D23015" t="s">
        <v>14</v>
      </c>
      <c r="E23015" s="211">
        <v>8364121</v>
      </c>
    </row>
    <row r="23016" spans="1:6" hidden="1">
      <c r="A23016">
        <v>2024</v>
      </c>
      <c r="B23016" t="s">
        <v>90</v>
      </c>
      <c r="C23016" t="s">
        <v>10</v>
      </c>
      <c r="D23016" t="s">
        <v>17</v>
      </c>
      <c r="E23016" s="211">
        <v>9169123</v>
      </c>
    </row>
    <row r="23017" spans="1:6" hidden="1">
      <c r="A23017">
        <v>2024</v>
      </c>
      <c r="B23017" t="s">
        <v>90</v>
      </c>
      <c r="C23017" t="s">
        <v>10</v>
      </c>
      <c r="D23017" t="s">
        <v>18</v>
      </c>
      <c r="E23017" s="211">
        <v>5966308</v>
      </c>
    </row>
    <row r="23018" spans="1:6" hidden="1">
      <c r="A23018">
        <v>2024</v>
      </c>
      <c r="B23018" t="s">
        <v>90</v>
      </c>
      <c r="C23018" t="s">
        <v>10</v>
      </c>
      <c r="D23018" t="s">
        <v>19</v>
      </c>
      <c r="E23018" s="211">
        <v>4956408</v>
      </c>
    </row>
    <row r="23019" spans="1:6" hidden="1">
      <c r="A23019">
        <v>2024</v>
      </c>
      <c r="B23019" t="s">
        <v>90</v>
      </c>
      <c r="C23019" t="s">
        <v>10</v>
      </c>
      <c r="D23019" t="s">
        <v>21</v>
      </c>
      <c r="E23019" s="211">
        <v>4956408</v>
      </c>
    </row>
    <row r="23020" spans="1:6" hidden="1">
      <c r="A23020">
        <v>2024</v>
      </c>
      <c r="B23020" t="s">
        <v>90</v>
      </c>
      <c r="C23020" t="s">
        <v>10</v>
      </c>
      <c r="D23020" t="s">
        <v>22</v>
      </c>
      <c r="E23020" s="211">
        <v>379993</v>
      </c>
    </row>
    <row r="23021" spans="1:6" hidden="1">
      <c r="A23021">
        <v>2024</v>
      </c>
      <c r="B23021" t="s">
        <v>90</v>
      </c>
      <c r="C23021" t="s">
        <v>23</v>
      </c>
      <c r="D23021" t="s">
        <v>24</v>
      </c>
      <c r="E23021" s="211">
        <v>14889400</v>
      </c>
    </row>
    <row r="23022" spans="1:6" hidden="1">
      <c r="A23022">
        <v>2024</v>
      </c>
      <c r="B23022" t="s">
        <v>90</v>
      </c>
      <c r="C23022" t="s">
        <v>23</v>
      </c>
      <c r="D23022" t="s">
        <v>25</v>
      </c>
      <c r="E23022" s="211">
        <v>12316977</v>
      </c>
    </row>
    <row r="23023" spans="1:6" hidden="1">
      <c r="A23023">
        <v>2024</v>
      </c>
      <c r="B23023" t="s">
        <v>90</v>
      </c>
      <c r="C23023" t="s">
        <v>23</v>
      </c>
      <c r="D23023" t="s">
        <v>26</v>
      </c>
      <c r="E23023" s="211">
        <v>2572423</v>
      </c>
    </row>
    <row r="23024" spans="1:6" hidden="1">
      <c r="A23024">
        <v>2024</v>
      </c>
      <c r="B23024" t="s">
        <v>90</v>
      </c>
      <c r="C23024" t="s">
        <v>23</v>
      </c>
      <c r="D23024" t="s">
        <v>27</v>
      </c>
      <c r="E23024" s="211">
        <v>486386</v>
      </c>
    </row>
    <row r="23025" spans="1:5" hidden="1">
      <c r="A23025">
        <v>2024</v>
      </c>
      <c r="B23025" t="s">
        <v>90</v>
      </c>
      <c r="C23025" t="s">
        <v>23</v>
      </c>
      <c r="D23025" t="s">
        <v>29</v>
      </c>
      <c r="E23025" s="211">
        <v>486386</v>
      </c>
    </row>
    <row r="23026" spans="1:5" hidden="1">
      <c r="A23026">
        <v>2024</v>
      </c>
      <c r="B23026" t="s">
        <v>90</v>
      </c>
      <c r="C23026" t="s">
        <v>23</v>
      </c>
      <c r="D23026" t="s">
        <v>33</v>
      </c>
      <c r="E23026" s="211">
        <v>4411146</v>
      </c>
    </row>
    <row r="23027" spans="1:5" hidden="1">
      <c r="A23027">
        <v>2024</v>
      </c>
      <c r="B23027" t="s">
        <v>90</v>
      </c>
      <c r="C23027" t="s">
        <v>23</v>
      </c>
      <c r="D23027" t="s">
        <v>34</v>
      </c>
      <c r="E23027" s="211">
        <v>1114299</v>
      </c>
    </row>
    <row r="23028" spans="1:5" hidden="1">
      <c r="A23028">
        <v>2024</v>
      </c>
      <c r="B23028" t="s">
        <v>90</v>
      </c>
      <c r="C23028" t="s">
        <v>23</v>
      </c>
      <c r="D23028" t="s">
        <v>35</v>
      </c>
      <c r="E23028" s="211">
        <v>1177928</v>
      </c>
    </row>
    <row r="23029" spans="1:5" hidden="1">
      <c r="A23029">
        <v>2024</v>
      </c>
      <c r="B23029" t="s">
        <v>90</v>
      </c>
      <c r="C23029" t="s">
        <v>23</v>
      </c>
      <c r="D23029" t="s">
        <v>36</v>
      </c>
      <c r="E23029" s="211">
        <v>2937257</v>
      </c>
    </row>
    <row r="23030" spans="1:5" hidden="1">
      <c r="A23030">
        <v>2024</v>
      </c>
      <c r="B23030" t="s">
        <v>90</v>
      </c>
      <c r="C23030" t="s">
        <v>23</v>
      </c>
      <c r="D23030" t="s">
        <v>37</v>
      </c>
      <c r="E23030" s="211">
        <v>1801014</v>
      </c>
    </row>
    <row r="23031" spans="1:5" hidden="1">
      <c r="A23031">
        <v>2024</v>
      </c>
      <c r="B23031" t="s">
        <v>90</v>
      </c>
      <c r="C23031" t="s">
        <v>23</v>
      </c>
      <c r="D23031" t="s">
        <v>38</v>
      </c>
      <c r="E23031" s="211">
        <v>1136242</v>
      </c>
    </row>
    <row r="23032" spans="1:5" hidden="1">
      <c r="A23032">
        <v>2024</v>
      </c>
      <c r="B23032" t="s">
        <v>90</v>
      </c>
      <c r="C23032" t="s">
        <v>23</v>
      </c>
      <c r="D23032" t="s">
        <v>39</v>
      </c>
      <c r="E23032" s="211">
        <v>265559</v>
      </c>
    </row>
    <row r="23033" spans="1:5" hidden="1">
      <c r="A23033">
        <v>2024</v>
      </c>
      <c r="B23033" t="s">
        <v>90</v>
      </c>
      <c r="C23033" t="s">
        <v>23</v>
      </c>
      <c r="D23033" t="s">
        <v>93</v>
      </c>
      <c r="E23033" s="211">
        <v>177233</v>
      </c>
    </row>
    <row r="23034" spans="1:5" hidden="1">
      <c r="A23034">
        <v>2024</v>
      </c>
      <c r="B23034" t="s">
        <v>90</v>
      </c>
      <c r="C23034" t="s">
        <v>23</v>
      </c>
      <c r="D23034" t="s">
        <v>94</v>
      </c>
      <c r="E23034" s="211">
        <v>88325</v>
      </c>
    </row>
    <row r="23035" spans="1:5" hidden="1">
      <c r="A23035">
        <v>2024</v>
      </c>
      <c r="B23035" t="s">
        <v>90</v>
      </c>
      <c r="C23035" t="s">
        <v>23</v>
      </c>
      <c r="D23035" t="s">
        <v>95</v>
      </c>
      <c r="E23035" s="211">
        <v>123077</v>
      </c>
    </row>
    <row r="23036" spans="1:5" hidden="1">
      <c r="A23036">
        <v>2024</v>
      </c>
      <c r="B23036" t="s">
        <v>90</v>
      </c>
      <c r="C23036" t="s">
        <v>23</v>
      </c>
      <c r="D23036" t="s">
        <v>96</v>
      </c>
      <c r="E23036" s="211">
        <v>142482</v>
      </c>
    </row>
    <row r="23037" spans="1:5" hidden="1">
      <c r="A23037">
        <v>2024</v>
      </c>
      <c r="B23037" t="s">
        <v>90</v>
      </c>
      <c r="C23037" t="s">
        <v>23</v>
      </c>
      <c r="D23037" t="s">
        <v>40</v>
      </c>
      <c r="E23037" s="211">
        <v>0</v>
      </c>
    </row>
    <row r="23038" spans="1:5" hidden="1">
      <c r="A23038">
        <v>2024</v>
      </c>
      <c r="B23038" t="s">
        <v>90</v>
      </c>
      <c r="C23038" t="s">
        <v>23</v>
      </c>
      <c r="D23038" t="s">
        <v>41</v>
      </c>
      <c r="E23038" s="211">
        <v>0</v>
      </c>
    </row>
    <row r="23039" spans="1:5" hidden="1">
      <c r="A23039">
        <v>2024</v>
      </c>
      <c r="B23039" t="s">
        <v>90</v>
      </c>
      <c r="C23039" t="s">
        <v>23</v>
      </c>
      <c r="D23039" t="s">
        <v>42</v>
      </c>
      <c r="E23039" s="211">
        <v>0</v>
      </c>
    </row>
    <row r="23040" spans="1:5" hidden="1">
      <c r="A23040">
        <v>2024</v>
      </c>
      <c r="B23040" t="s">
        <v>90</v>
      </c>
      <c r="C23040" t="s">
        <v>23</v>
      </c>
      <c r="D23040" t="s">
        <v>43</v>
      </c>
      <c r="E23040" s="211">
        <v>0</v>
      </c>
    </row>
    <row r="23041" spans="1:5" hidden="1">
      <c r="A23041">
        <v>2024</v>
      </c>
      <c r="B23041" t="s">
        <v>90</v>
      </c>
      <c r="C23041" t="s">
        <v>23</v>
      </c>
      <c r="D23041" t="s">
        <v>44</v>
      </c>
      <c r="E23041" s="211">
        <v>94031</v>
      </c>
    </row>
    <row r="23042" spans="1:5" hidden="1">
      <c r="A23042">
        <v>2024</v>
      </c>
      <c r="B23042" t="s">
        <v>90</v>
      </c>
      <c r="C23042" t="s">
        <v>23</v>
      </c>
      <c r="D23042" t="s">
        <v>45</v>
      </c>
      <c r="E23042" s="211">
        <v>609242</v>
      </c>
    </row>
    <row r="23043" spans="1:5" hidden="1">
      <c r="A23043">
        <v>2024</v>
      </c>
      <c r="B23043" t="s">
        <v>90</v>
      </c>
      <c r="C23043" t="s">
        <v>23</v>
      </c>
      <c r="D23043" t="s">
        <v>46</v>
      </c>
      <c r="E23043" s="211">
        <v>609242</v>
      </c>
    </row>
    <row r="23044" spans="1:5" hidden="1">
      <c r="A23044">
        <v>2024</v>
      </c>
      <c r="B23044" t="s">
        <v>90</v>
      </c>
      <c r="C23044" t="s">
        <v>23</v>
      </c>
      <c r="D23044" t="s">
        <v>47</v>
      </c>
      <c r="E23044" s="211">
        <v>0</v>
      </c>
    </row>
    <row r="23045" spans="1:5" hidden="1">
      <c r="A23045">
        <v>2024</v>
      </c>
      <c r="B23045" t="s">
        <v>90</v>
      </c>
      <c r="C23045" t="s">
        <v>23</v>
      </c>
      <c r="D23045" t="s">
        <v>48</v>
      </c>
      <c r="E23045" s="211">
        <v>214316</v>
      </c>
    </row>
    <row r="23046" spans="1:5" hidden="1">
      <c r="A23046">
        <v>2024</v>
      </c>
      <c r="B23046" t="s">
        <v>90</v>
      </c>
      <c r="C23046" t="s">
        <v>23</v>
      </c>
      <c r="D23046" t="s">
        <v>55</v>
      </c>
      <c r="E23046" s="211">
        <v>214316</v>
      </c>
    </row>
    <row r="23047" spans="1:5" hidden="1">
      <c r="A23047">
        <v>2024</v>
      </c>
      <c r="B23047" t="s">
        <v>90</v>
      </c>
      <c r="C23047" t="s">
        <v>23</v>
      </c>
      <c r="D23047" t="s">
        <v>59</v>
      </c>
      <c r="E23047" s="211">
        <v>766988</v>
      </c>
    </row>
    <row r="23048" spans="1:5" hidden="1">
      <c r="A23048">
        <v>2024</v>
      </c>
      <c r="B23048" t="s">
        <v>90</v>
      </c>
      <c r="C23048" t="s">
        <v>23</v>
      </c>
      <c r="D23048" t="s">
        <v>60</v>
      </c>
      <c r="E23048" s="211">
        <v>179869</v>
      </c>
    </row>
    <row r="23049" spans="1:5" hidden="1">
      <c r="A23049">
        <v>2024</v>
      </c>
      <c r="B23049" t="s">
        <v>90</v>
      </c>
      <c r="C23049" t="s">
        <v>23</v>
      </c>
      <c r="D23049" t="s">
        <v>64</v>
      </c>
      <c r="E23049" s="211">
        <v>587119</v>
      </c>
    </row>
    <row r="23050" spans="1:5" hidden="1">
      <c r="A23050">
        <v>2024</v>
      </c>
      <c r="B23050" t="s">
        <v>90</v>
      </c>
      <c r="C23050" t="s">
        <v>23</v>
      </c>
      <c r="D23050" t="s">
        <v>66</v>
      </c>
      <c r="E23050" s="211">
        <v>0</v>
      </c>
    </row>
    <row r="23051" spans="1:5" hidden="1">
      <c r="A23051">
        <v>2024</v>
      </c>
      <c r="B23051" t="s">
        <v>90</v>
      </c>
      <c r="C23051" t="s">
        <v>23</v>
      </c>
      <c r="D23051" t="s">
        <v>67</v>
      </c>
      <c r="E23051" s="211">
        <v>126223</v>
      </c>
    </row>
    <row r="23052" spans="1:5" hidden="1">
      <c r="A23052">
        <v>2024</v>
      </c>
      <c r="B23052" t="s">
        <v>90</v>
      </c>
      <c r="C23052" t="s">
        <v>23</v>
      </c>
      <c r="D23052" t="s">
        <v>68</v>
      </c>
      <c r="E23052" s="211">
        <v>15294</v>
      </c>
    </row>
    <row r="23053" spans="1:5" hidden="1">
      <c r="A23053">
        <v>2024</v>
      </c>
      <c r="B23053" t="s">
        <v>90</v>
      </c>
      <c r="C23053" t="s">
        <v>23</v>
      </c>
      <c r="D23053" t="s">
        <v>70</v>
      </c>
      <c r="E23053" s="211">
        <v>110929</v>
      </c>
    </row>
    <row r="23054" spans="1:5" hidden="1">
      <c r="A23054">
        <v>2024</v>
      </c>
      <c r="B23054" t="s">
        <v>90</v>
      </c>
      <c r="C23054" t="s">
        <v>23</v>
      </c>
      <c r="D23054" t="s">
        <v>71</v>
      </c>
      <c r="E23054" s="211">
        <v>-19135</v>
      </c>
    </row>
    <row r="23055" spans="1:5" hidden="1">
      <c r="A23055">
        <v>2024</v>
      </c>
      <c r="B23055" t="s">
        <v>90</v>
      </c>
      <c r="C23055" t="s">
        <v>23</v>
      </c>
      <c r="D23055" t="s">
        <v>72</v>
      </c>
      <c r="E23055" s="211">
        <v>32226359</v>
      </c>
    </row>
    <row r="23056" spans="1:5" hidden="1">
      <c r="A23056">
        <v>2024</v>
      </c>
      <c r="B23056" t="s">
        <v>90</v>
      </c>
      <c r="C23056" t="s">
        <v>23</v>
      </c>
      <c r="D23056" t="s">
        <v>76</v>
      </c>
      <c r="E23056" s="211">
        <v>4866184</v>
      </c>
    </row>
    <row r="23057" spans="1:5" hidden="1">
      <c r="A23057">
        <v>2024</v>
      </c>
      <c r="B23057" t="s">
        <v>90</v>
      </c>
      <c r="C23057" t="s">
        <v>23</v>
      </c>
      <c r="D23057" t="s">
        <v>77</v>
      </c>
      <c r="E23057" s="211">
        <v>4342778</v>
      </c>
    </row>
    <row r="23058" spans="1:5" hidden="1">
      <c r="A23058">
        <v>2024</v>
      </c>
      <c r="B23058" t="s">
        <v>90</v>
      </c>
      <c r="C23058" t="s">
        <v>23</v>
      </c>
      <c r="D23058" t="s">
        <v>78</v>
      </c>
      <c r="E23058" s="211">
        <v>5215917</v>
      </c>
    </row>
    <row r="23059" spans="1:5" hidden="1">
      <c r="A23059">
        <v>2024</v>
      </c>
      <c r="B23059" t="s">
        <v>90</v>
      </c>
      <c r="C23059" t="s">
        <v>23</v>
      </c>
      <c r="D23059" t="s">
        <v>79</v>
      </c>
      <c r="E23059" s="211">
        <v>-349733</v>
      </c>
    </row>
    <row r="23060" spans="1:5" hidden="1">
      <c r="A23060">
        <v>2024</v>
      </c>
      <c r="B23060" t="s">
        <v>90</v>
      </c>
      <c r="C23060" t="s">
        <v>23</v>
      </c>
      <c r="D23060" t="s">
        <v>80</v>
      </c>
      <c r="E23060" s="211">
        <v>0</v>
      </c>
    </row>
    <row r="23061" spans="1:5" hidden="1">
      <c r="A23061">
        <v>2024</v>
      </c>
      <c r="B23061" t="s">
        <v>90</v>
      </c>
      <c r="C23061" t="s">
        <v>81</v>
      </c>
      <c r="D23061" t="s">
        <v>30</v>
      </c>
      <c r="E23061" s="211">
        <v>256507</v>
      </c>
    </row>
    <row r="23062" spans="1:5" hidden="1">
      <c r="A23062">
        <v>2024</v>
      </c>
      <c r="B23062" t="s">
        <v>90</v>
      </c>
      <c r="C23062" t="s">
        <v>81</v>
      </c>
      <c r="D23062" t="s">
        <v>32</v>
      </c>
      <c r="E23062" s="211">
        <v>256507</v>
      </c>
    </row>
    <row r="23063" spans="1:5" hidden="1">
      <c r="A23063">
        <v>2024</v>
      </c>
      <c r="B23063" t="s">
        <v>90</v>
      </c>
      <c r="C23063" t="s">
        <v>81</v>
      </c>
      <c r="D23063" t="s">
        <v>33</v>
      </c>
      <c r="E23063" s="211">
        <v>2013333</v>
      </c>
    </row>
    <row r="23064" spans="1:5" hidden="1">
      <c r="A23064">
        <v>2024</v>
      </c>
      <c r="B23064" t="s">
        <v>90</v>
      </c>
      <c r="C23064" t="s">
        <v>81</v>
      </c>
      <c r="D23064" t="s">
        <v>34</v>
      </c>
      <c r="E23064" s="211">
        <v>1586111</v>
      </c>
    </row>
    <row r="23065" spans="1:5" hidden="1">
      <c r="A23065">
        <v>2024</v>
      </c>
      <c r="B23065" t="s">
        <v>90</v>
      </c>
      <c r="C23065" t="s">
        <v>81</v>
      </c>
      <c r="D23065" t="s">
        <v>35</v>
      </c>
      <c r="E23065" s="211">
        <v>1279559</v>
      </c>
    </row>
    <row r="23066" spans="1:5" hidden="1">
      <c r="A23066">
        <v>2024</v>
      </c>
      <c r="B23066" t="s">
        <v>90</v>
      </c>
      <c r="C23066" t="s">
        <v>81</v>
      </c>
      <c r="D23066" t="s">
        <v>36</v>
      </c>
      <c r="E23066" s="211">
        <v>362178</v>
      </c>
    </row>
    <row r="23067" spans="1:5" hidden="1">
      <c r="A23067">
        <v>2024</v>
      </c>
      <c r="B23067" t="s">
        <v>90</v>
      </c>
      <c r="C23067" t="s">
        <v>81</v>
      </c>
      <c r="D23067" t="s">
        <v>37</v>
      </c>
      <c r="E23067" s="211">
        <v>362178</v>
      </c>
    </row>
    <row r="23068" spans="1:5" hidden="1">
      <c r="A23068">
        <v>2024</v>
      </c>
      <c r="B23068" t="s">
        <v>90</v>
      </c>
      <c r="C23068" t="s">
        <v>81</v>
      </c>
      <c r="D23068" t="s">
        <v>38</v>
      </c>
      <c r="E23068" s="211">
        <v>0</v>
      </c>
    </row>
    <row r="23069" spans="1:5" hidden="1">
      <c r="A23069">
        <v>2024</v>
      </c>
      <c r="B23069" t="s">
        <v>90</v>
      </c>
      <c r="C23069" t="s">
        <v>81</v>
      </c>
      <c r="D23069" t="s">
        <v>39</v>
      </c>
      <c r="E23069" s="211">
        <v>14058</v>
      </c>
    </row>
    <row r="23070" spans="1:5" hidden="1">
      <c r="A23070">
        <v>2024</v>
      </c>
      <c r="B23070" t="s">
        <v>90</v>
      </c>
      <c r="C23070" t="s">
        <v>81</v>
      </c>
      <c r="D23070" t="s">
        <v>93</v>
      </c>
      <c r="E23070" s="211">
        <v>9585</v>
      </c>
    </row>
    <row r="23071" spans="1:5" hidden="1">
      <c r="A23071">
        <v>2024</v>
      </c>
      <c r="B23071" t="s">
        <v>90</v>
      </c>
      <c r="C23071" t="s">
        <v>81</v>
      </c>
      <c r="D23071" t="s">
        <v>94</v>
      </c>
      <c r="E23071" s="211">
        <v>4472</v>
      </c>
    </row>
    <row r="23072" spans="1:5" hidden="1">
      <c r="A23072">
        <v>2024</v>
      </c>
      <c r="B23072" t="s">
        <v>90</v>
      </c>
      <c r="C23072" t="s">
        <v>81</v>
      </c>
      <c r="D23072" t="s">
        <v>95</v>
      </c>
      <c r="E23072" s="211">
        <v>4741</v>
      </c>
    </row>
    <row r="23073" spans="1:5" hidden="1">
      <c r="A23073">
        <v>2024</v>
      </c>
      <c r="B23073" t="s">
        <v>90</v>
      </c>
      <c r="C23073" t="s">
        <v>81</v>
      </c>
      <c r="D23073" t="s">
        <v>96</v>
      </c>
      <c r="E23073" s="211">
        <v>9317</v>
      </c>
    </row>
    <row r="23074" spans="1:5" hidden="1">
      <c r="A23074">
        <v>2024</v>
      </c>
      <c r="B23074" t="s">
        <v>90</v>
      </c>
      <c r="C23074" t="s">
        <v>81</v>
      </c>
      <c r="D23074" t="s">
        <v>40</v>
      </c>
      <c r="E23074" s="211">
        <v>50986</v>
      </c>
    </row>
    <row r="23075" spans="1:5" hidden="1">
      <c r="A23075">
        <v>2024</v>
      </c>
      <c r="B23075" t="s">
        <v>90</v>
      </c>
      <c r="C23075" t="s">
        <v>81</v>
      </c>
      <c r="D23075" t="s">
        <v>41</v>
      </c>
      <c r="E23075" s="211">
        <v>6017</v>
      </c>
    </row>
    <row r="23076" spans="1:5" hidden="1">
      <c r="A23076">
        <v>2024</v>
      </c>
      <c r="B23076" t="s">
        <v>90</v>
      </c>
      <c r="C23076" t="s">
        <v>81</v>
      </c>
      <c r="D23076" t="s">
        <v>42</v>
      </c>
      <c r="E23076" s="211">
        <v>0</v>
      </c>
    </row>
    <row r="23077" spans="1:5" hidden="1">
      <c r="A23077">
        <v>2024</v>
      </c>
      <c r="B23077" t="s">
        <v>90</v>
      </c>
      <c r="C23077" t="s">
        <v>81</v>
      </c>
      <c r="D23077" t="s">
        <v>43</v>
      </c>
      <c r="E23077" s="211">
        <v>44969</v>
      </c>
    </row>
    <row r="23078" spans="1:5" hidden="1">
      <c r="A23078">
        <v>2024</v>
      </c>
      <c r="B23078" t="s">
        <v>90</v>
      </c>
      <c r="C23078" t="s">
        <v>81</v>
      </c>
      <c r="D23078" t="s">
        <v>44</v>
      </c>
      <c r="E23078" s="211">
        <v>0</v>
      </c>
    </row>
    <row r="23079" spans="1:5" hidden="1">
      <c r="A23079">
        <v>2024</v>
      </c>
      <c r="B23079" t="s">
        <v>90</v>
      </c>
      <c r="C23079" t="s">
        <v>81</v>
      </c>
      <c r="D23079" t="s">
        <v>48</v>
      </c>
      <c r="E23079" s="211">
        <v>136913</v>
      </c>
    </row>
    <row r="23080" spans="1:5" hidden="1">
      <c r="A23080">
        <v>2024</v>
      </c>
      <c r="B23080" t="s">
        <v>90</v>
      </c>
      <c r="C23080" t="s">
        <v>81</v>
      </c>
      <c r="D23080" t="s">
        <v>49</v>
      </c>
      <c r="E23080" s="211">
        <v>136913</v>
      </c>
    </row>
    <row r="23081" spans="1:5" hidden="1">
      <c r="A23081">
        <v>2024</v>
      </c>
      <c r="B23081" t="s">
        <v>90</v>
      </c>
      <c r="C23081" t="s">
        <v>81</v>
      </c>
      <c r="D23081" t="s">
        <v>50</v>
      </c>
      <c r="E23081" s="211">
        <v>0</v>
      </c>
    </row>
    <row r="23082" spans="1:5" hidden="1">
      <c r="A23082">
        <v>2024</v>
      </c>
      <c r="B23082" t="s">
        <v>90</v>
      </c>
      <c r="C23082" t="s">
        <v>81</v>
      </c>
      <c r="D23082" t="s">
        <v>51</v>
      </c>
      <c r="E23082" s="211">
        <v>136913</v>
      </c>
    </row>
    <row r="23083" spans="1:5" hidden="1">
      <c r="A23083">
        <v>2024</v>
      </c>
      <c r="B23083" t="s">
        <v>90</v>
      </c>
      <c r="C23083" t="s">
        <v>81</v>
      </c>
      <c r="D23083" t="s">
        <v>52</v>
      </c>
      <c r="E23083" s="211">
        <v>0</v>
      </c>
    </row>
    <row r="23084" spans="1:5" hidden="1">
      <c r="A23084">
        <v>2024</v>
      </c>
      <c r="B23084" t="s">
        <v>90</v>
      </c>
      <c r="C23084" t="s">
        <v>81</v>
      </c>
      <c r="D23084" t="s">
        <v>53</v>
      </c>
      <c r="E23084" s="211">
        <v>0</v>
      </c>
    </row>
    <row r="23085" spans="1:5" hidden="1">
      <c r="A23085">
        <v>2024</v>
      </c>
      <c r="B23085" t="s">
        <v>90</v>
      </c>
      <c r="C23085" t="s">
        <v>81</v>
      </c>
      <c r="D23085" t="s">
        <v>54</v>
      </c>
      <c r="E23085" s="211">
        <v>0</v>
      </c>
    </row>
    <row r="23086" spans="1:5" hidden="1">
      <c r="A23086">
        <v>2024</v>
      </c>
      <c r="B23086" t="s">
        <v>90</v>
      </c>
      <c r="C23086" t="s">
        <v>81</v>
      </c>
      <c r="D23086" t="s">
        <v>59</v>
      </c>
      <c r="E23086" s="211">
        <v>443732</v>
      </c>
    </row>
    <row r="23087" spans="1:5" hidden="1">
      <c r="A23087">
        <v>2024</v>
      </c>
      <c r="B23087" t="s">
        <v>90</v>
      </c>
      <c r="C23087" t="s">
        <v>81</v>
      </c>
      <c r="D23087" t="s">
        <v>61</v>
      </c>
      <c r="E23087" s="211">
        <v>247381</v>
      </c>
    </row>
    <row r="23088" spans="1:5" hidden="1">
      <c r="A23088">
        <v>2024</v>
      </c>
      <c r="B23088" t="s">
        <v>90</v>
      </c>
      <c r="C23088" t="s">
        <v>81</v>
      </c>
      <c r="D23088" t="s">
        <v>64</v>
      </c>
      <c r="E23088" s="211">
        <v>196352</v>
      </c>
    </row>
    <row r="23089" spans="1:6" hidden="1">
      <c r="A23089">
        <v>2024</v>
      </c>
      <c r="B23089" t="s">
        <v>90</v>
      </c>
      <c r="C23089" t="s">
        <v>81</v>
      </c>
      <c r="D23089" t="s">
        <v>67</v>
      </c>
      <c r="E23089" s="211">
        <v>396857</v>
      </c>
    </row>
    <row r="23090" spans="1:6" hidden="1">
      <c r="A23090">
        <v>2024</v>
      </c>
      <c r="B23090" t="s">
        <v>90</v>
      </c>
      <c r="C23090" t="s">
        <v>81</v>
      </c>
      <c r="D23090" t="s">
        <v>69</v>
      </c>
      <c r="E23090" s="211">
        <v>340260</v>
      </c>
    </row>
    <row r="23091" spans="1:6" hidden="1">
      <c r="A23091">
        <v>2024</v>
      </c>
      <c r="B23091" t="s">
        <v>90</v>
      </c>
      <c r="C23091" t="s">
        <v>81</v>
      </c>
      <c r="D23091" t="s">
        <v>70</v>
      </c>
      <c r="E23091" s="211">
        <v>56596</v>
      </c>
    </row>
    <row r="23092" spans="1:6" hidden="1">
      <c r="A23092">
        <v>2024</v>
      </c>
      <c r="B23092" t="s">
        <v>90</v>
      </c>
      <c r="C23092" t="s">
        <v>81</v>
      </c>
      <c r="D23092" t="s">
        <v>86</v>
      </c>
      <c r="E23092" s="211">
        <v>55709758</v>
      </c>
    </row>
    <row r="23093" spans="1:6" hidden="1">
      <c r="A23093">
        <v>2024</v>
      </c>
      <c r="B23093" t="s">
        <v>90</v>
      </c>
      <c r="C23093" t="s">
        <v>81</v>
      </c>
      <c r="D23093" t="s">
        <v>87</v>
      </c>
      <c r="E23093" s="211">
        <v>55349176</v>
      </c>
    </row>
    <row r="23094" spans="1:6" hidden="1">
      <c r="A23094">
        <v>2024</v>
      </c>
      <c r="B23094" t="s">
        <v>90</v>
      </c>
      <c r="C23094" t="s">
        <v>81</v>
      </c>
      <c r="D23094" t="s">
        <v>88</v>
      </c>
      <c r="E23094" s="211">
        <v>360581</v>
      </c>
    </row>
    <row r="23095" spans="1:6" hidden="1">
      <c r="A23095">
        <v>2024</v>
      </c>
      <c r="B23095" t="s">
        <v>90</v>
      </c>
      <c r="C23095" t="s">
        <v>81</v>
      </c>
      <c r="D23095" t="s">
        <v>77</v>
      </c>
      <c r="E23095" s="211">
        <v>4342778</v>
      </c>
    </row>
    <row r="23096" spans="1:6" hidden="1">
      <c r="A23096">
        <v>2024</v>
      </c>
      <c r="B23096" t="s">
        <v>97</v>
      </c>
      <c r="C23096" t="s">
        <v>7</v>
      </c>
      <c r="D23096" t="s">
        <v>263</v>
      </c>
      <c r="E23096" s="211">
        <v>-42638</v>
      </c>
    </row>
    <row r="23097" spans="1:6" hidden="1">
      <c r="A23097">
        <v>2024</v>
      </c>
      <c r="B23097" t="s">
        <v>97</v>
      </c>
      <c r="C23097" t="s">
        <v>7</v>
      </c>
      <c r="D23097" t="s">
        <v>8</v>
      </c>
      <c r="E23097" s="211">
        <v>0</v>
      </c>
      <c r="F23097">
        <v>20</v>
      </c>
    </row>
    <row r="23098" spans="1:6" hidden="1">
      <c r="A23098">
        <v>2024</v>
      </c>
      <c r="B23098" t="s">
        <v>97</v>
      </c>
      <c r="C23098" t="s">
        <v>7</v>
      </c>
      <c r="D23098" t="s">
        <v>9</v>
      </c>
      <c r="E23098" s="211">
        <v>0</v>
      </c>
      <c r="F23098">
        <v>20</v>
      </c>
    </row>
    <row r="23099" spans="1:6" hidden="1">
      <c r="A23099">
        <v>2024</v>
      </c>
      <c r="B23099" t="s">
        <v>97</v>
      </c>
      <c r="C23099" t="s">
        <v>10</v>
      </c>
      <c r="D23099" t="s">
        <v>11</v>
      </c>
      <c r="E23099" s="211">
        <v>-234393</v>
      </c>
    </row>
    <row r="23100" spans="1:6" hidden="1">
      <c r="A23100">
        <v>2024</v>
      </c>
      <c r="B23100" t="s">
        <v>97</v>
      </c>
      <c r="C23100" t="s">
        <v>10</v>
      </c>
      <c r="D23100" t="s">
        <v>91</v>
      </c>
      <c r="E23100" s="211">
        <v>1662235</v>
      </c>
    </row>
    <row r="23101" spans="1:6" hidden="1">
      <c r="A23101">
        <v>2024</v>
      </c>
      <c r="B23101" t="s">
        <v>97</v>
      </c>
      <c r="C23101" t="s">
        <v>10</v>
      </c>
      <c r="D23101" t="s">
        <v>92</v>
      </c>
      <c r="E23101" s="211">
        <v>1563552</v>
      </c>
    </row>
    <row r="23102" spans="1:6" hidden="1">
      <c r="A23102">
        <v>2024</v>
      </c>
      <c r="B23102" t="s">
        <v>97</v>
      </c>
      <c r="C23102" t="s">
        <v>10</v>
      </c>
      <c r="D23102" t="s">
        <v>14</v>
      </c>
      <c r="E23102" s="211">
        <v>901495</v>
      </c>
    </row>
    <row r="23103" spans="1:6" hidden="1">
      <c r="A23103">
        <v>2024</v>
      </c>
      <c r="B23103" t="s">
        <v>97</v>
      </c>
      <c r="C23103" t="s">
        <v>10</v>
      </c>
      <c r="D23103" t="s">
        <v>17</v>
      </c>
      <c r="E23103" s="211">
        <v>1868964</v>
      </c>
    </row>
    <row r="23104" spans="1:6" hidden="1">
      <c r="A23104">
        <v>2024</v>
      </c>
      <c r="B23104" t="s">
        <v>97</v>
      </c>
      <c r="C23104" t="s">
        <v>10</v>
      </c>
      <c r="D23104" t="s">
        <v>18</v>
      </c>
      <c r="E23104" s="211">
        <v>122996</v>
      </c>
    </row>
    <row r="23105" spans="1:5" hidden="1">
      <c r="A23105">
        <v>2024</v>
      </c>
      <c r="B23105" t="s">
        <v>97</v>
      </c>
      <c r="C23105" t="s">
        <v>10</v>
      </c>
      <c r="D23105" t="s">
        <v>19</v>
      </c>
      <c r="E23105" s="211">
        <v>703433</v>
      </c>
    </row>
    <row r="23106" spans="1:5" hidden="1">
      <c r="A23106">
        <v>2024</v>
      </c>
      <c r="B23106" t="s">
        <v>97</v>
      </c>
      <c r="C23106" t="s">
        <v>10</v>
      </c>
      <c r="D23106" t="s">
        <v>21</v>
      </c>
      <c r="E23106" s="211">
        <v>-135620</v>
      </c>
    </row>
    <row r="23107" spans="1:5" hidden="1">
      <c r="A23107">
        <v>2024</v>
      </c>
      <c r="B23107" t="s">
        <v>97</v>
      </c>
      <c r="C23107" t="s">
        <v>10</v>
      </c>
      <c r="D23107" t="s">
        <v>22</v>
      </c>
      <c r="E23107" s="211">
        <v>-225638</v>
      </c>
    </row>
    <row r="23108" spans="1:5" hidden="1">
      <c r="A23108">
        <v>2024</v>
      </c>
      <c r="B23108" t="s">
        <v>97</v>
      </c>
      <c r="C23108" t="s">
        <v>23</v>
      </c>
      <c r="D23108" t="s">
        <v>24</v>
      </c>
      <c r="E23108" s="211">
        <v>709000</v>
      </c>
    </row>
    <row r="23109" spans="1:5" hidden="1">
      <c r="A23109">
        <v>2024</v>
      </c>
      <c r="B23109" t="s">
        <v>97</v>
      </c>
      <c r="C23109" t="s">
        <v>23</v>
      </c>
      <c r="D23109" t="s">
        <v>25</v>
      </c>
      <c r="E23109" s="211">
        <v>568791</v>
      </c>
    </row>
    <row r="23110" spans="1:5" hidden="1">
      <c r="A23110">
        <v>2024</v>
      </c>
      <c r="B23110" t="s">
        <v>97</v>
      </c>
      <c r="C23110" t="s">
        <v>23</v>
      </c>
      <c r="D23110" t="s">
        <v>26</v>
      </c>
      <c r="E23110" s="211">
        <v>140208</v>
      </c>
    </row>
    <row r="23111" spans="1:5" hidden="1">
      <c r="A23111">
        <v>2024</v>
      </c>
      <c r="B23111" t="s">
        <v>97</v>
      </c>
      <c r="C23111" t="s">
        <v>23</v>
      </c>
      <c r="D23111" t="s">
        <v>27</v>
      </c>
      <c r="E23111" s="211">
        <v>51741</v>
      </c>
    </row>
    <row r="23112" spans="1:5" hidden="1">
      <c r="A23112">
        <v>2024</v>
      </c>
      <c r="B23112" t="s">
        <v>97</v>
      </c>
      <c r="C23112" t="s">
        <v>23</v>
      </c>
      <c r="D23112" t="s">
        <v>29</v>
      </c>
      <c r="E23112" s="211">
        <v>51741</v>
      </c>
    </row>
    <row r="23113" spans="1:5" hidden="1">
      <c r="A23113">
        <v>2024</v>
      </c>
      <c r="B23113" t="s">
        <v>97</v>
      </c>
      <c r="C23113" t="s">
        <v>23</v>
      </c>
      <c r="D23113" t="s">
        <v>33</v>
      </c>
      <c r="E23113" s="211">
        <v>4033282</v>
      </c>
    </row>
    <row r="23114" spans="1:5" hidden="1">
      <c r="A23114">
        <v>2024</v>
      </c>
      <c r="B23114" t="s">
        <v>97</v>
      </c>
      <c r="C23114" t="s">
        <v>23</v>
      </c>
      <c r="D23114" t="s">
        <v>34</v>
      </c>
      <c r="E23114" s="211">
        <v>2127292</v>
      </c>
    </row>
    <row r="23115" spans="1:5" hidden="1">
      <c r="A23115">
        <v>2024</v>
      </c>
      <c r="B23115" t="s">
        <v>97</v>
      </c>
      <c r="C23115" t="s">
        <v>23</v>
      </c>
      <c r="D23115" t="s">
        <v>35</v>
      </c>
      <c r="E23115" s="211">
        <v>1302232</v>
      </c>
    </row>
    <row r="23116" spans="1:5" hidden="1">
      <c r="A23116">
        <v>2024</v>
      </c>
      <c r="B23116" t="s">
        <v>97</v>
      </c>
      <c r="C23116" t="s">
        <v>23</v>
      </c>
      <c r="D23116" t="s">
        <v>36</v>
      </c>
      <c r="E23116" s="211">
        <v>996044</v>
      </c>
    </row>
    <row r="23117" spans="1:5" hidden="1">
      <c r="A23117">
        <v>2024</v>
      </c>
      <c r="B23117" t="s">
        <v>97</v>
      </c>
      <c r="C23117" t="s">
        <v>23</v>
      </c>
      <c r="D23117" t="s">
        <v>37</v>
      </c>
      <c r="E23117" s="211">
        <v>996044</v>
      </c>
    </row>
    <row r="23118" spans="1:5" hidden="1">
      <c r="A23118">
        <v>2024</v>
      </c>
      <c r="B23118" t="s">
        <v>97</v>
      </c>
      <c r="C23118" t="s">
        <v>23</v>
      </c>
      <c r="D23118" t="s">
        <v>38</v>
      </c>
      <c r="E23118" s="211">
        <v>0</v>
      </c>
    </row>
    <row r="23119" spans="1:5" hidden="1">
      <c r="A23119">
        <v>2024</v>
      </c>
      <c r="B23119" t="s">
        <v>97</v>
      </c>
      <c r="C23119" t="s">
        <v>23</v>
      </c>
      <c r="D23119" t="s">
        <v>39</v>
      </c>
      <c r="E23119" s="211">
        <v>749925</v>
      </c>
    </row>
    <row r="23120" spans="1:5" hidden="1">
      <c r="A23120">
        <v>2024</v>
      </c>
      <c r="B23120" t="s">
        <v>97</v>
      </c>
      <c r="C23120" t="s">
        <v>23</v>
      </c>
      <c r="D23120" t="s">
        <v>93</v>
      </c>
      <c r="E23120" s="211">
        <v>732219</v>
      </c>
    </row>
    <row r="23121" spans="1:5" hidden="1">
      <c r="A23121">
        <v>2024</v>
      </c>
      <c r="B23121" t="s">
        <v>97</v>
      </c>
      <c r="C23121" t="s">
        <v>23</v>
      </c>
      <c r="D23121" t="s">
        <v>94</v>
      </c>
      <c r="E23121" s="211">
        <v>17706</v>
      </c>
    </row>
    <row r="23122" spans="1:5" hidden="1">
      <c r="A23122">
        <v>2024</v>
      </c>
      <c r="B23122" t="s">
        <v>97</v>
      </c>
      <c r="C23122" t="s">
        <v>23</v>
      </c>
      <c r="D23122" t="s">
        <v>95</v>
      </c>
      <c r="E23122" s="211">
        <v>-34207</v>
      </c>
    </row>
    <row r="23123" spans="1:5" hidden="1">
      <c r="A23123">
        <v>2024</v>
      </c>
      <c r="B23123" t="s">
        <v>97</v>
      </c>
      <c r="C23123" t="s">
        <v>23</v>
      </c>
      <c r="D23123" t="s">
        <v>96</v>
      </c>
      <c r="E23123" s="211">
        <v>784131</v>
      </c>
    </row>
    <row r="23124" spans="1:5" hidden="1">
      <c r="A23124">
        <v>2024</v>
      </c>
      <c r="B23124" t="s">
        <v>97</v>
      </c>
      <c r="C23124" t="s">
        <v>23</v>
      </c>
      <c r="D23124" t="s">
        <v>40</v>
      </c>
      <c r="E23124" s="211">
        <v>160022</v>
      </c>
    </row>
    <row r="23125" spans="1:5" hidden="1">
      <c r="A23125">
        <v>2024</v>
      </c>
      <c r="B23125" t="s">
        <v>97</v>
      </c>
      <c r="C23125" t="s">
        <v>23</v>
      </c>
      <c r="D23125" t="s">
        <v>41</v>
      </c>
      <c r="E23125" s="211">
        <v>9255</v>
      </c>
    </row>
    <row r="23126" spans="1:5" hidden="1">
      <c r="A23126">
        <v>2024</v>
      </c>
      <c r="B23126" t="s">
        <v>97</v>
      </c>
      <c r="C23126" t="s">
        <v>23</v>
      </c>
      <c r="D23126" t="s">
        <v>42</v>
      </c>
      <c r="E23126" s="211">
        <v>67738</v>
      </c>
    </row>
    <row r="23127" spans="1:5" hidden="1">
      <c r="A23127">
        <v>2024</v>
      </c>
      <c r="B23127" t="s">
        <v>97</v>
      </c>
      <c r="C23127" t="s">
        <v>23</v>
      </c>
      <c r="D23127" t="s">
        <v>43</v>
      </c>
      <c r="E23127" s="211">
        <v>83029</v>
      </c>
    </row>
    <row r="23128" spans="1:5" hidden="1">
      <c r="A23128">
        <v>2024</v>
      </c>
      <c r="B23128" t="s">
        <v>97</v>
      </c>
      <c r="C23128" t="s">
        <v>23</v>
      </c>
      <c r="D23128" t="s">
        <v>44</v>
      </c>
      <c r="E23128" s="211">
        <v>0</v>
      </c>
    </row>
    <row r="23129" spans="1:5" hidden="1">
      <c r="A23129">
        <v>2024</v>
      </c>
      <c r="B23129" t="s">
        <v>97</v>
      </c>
      <c r="C23129" t="s">
        <v>23</v>
      </c>
      <c r="D23129" t="s">
        <v>45</v>
      </c>
      <c r="E23129" s="211">
        <v>146782</v>
      </c>
    </row>
    <row r="23130" spans="1:5" hidden="1">
      <c r="A23130">
        <v>2024</v>
      </c>
      <c r="B23130" t="s">
        <v>97</v>
      </c>
      <c r="C23130" t="s">
        <v>23</v>
      </c>
      <c r="D23130" t="s">
        <v>46</v>
      </c>
      <c r="E23130" s="211">
        <v>146782</v>
      </c>
    </row>
    <row r="23131" spans="1:5" hidden="1">
      <c r="A23131">
        <v>2024</v>
      </c>
      <c r="B23131" t="s">
        <v>97</v>
      </c>
      <c r="C23131" t="s">
        <v>23</v>
      </c>
      <c r="D23131" t="s">
        <v>47</v>
      </c>
      <c r="E23131" s="211">
        <v>0</v>
      </c>
    </row>
    <row r="23132" spans="1:5" hidden="1">
      <c r="A23132">
        <v>2024</v>
      </c>
      <c r="B23132" t="s">
        <v>97</v>
      </c>
      <c r="C23132" t="s">
        <v>23</v>
      </c>
      <c r="D23132" t="s">
        <v>48</v>
      </c>
      <c r="E23132" s="211">
        <v>58661</v>
      </c>
    </row>
    <row r="23133" spans="1:5" hidden="1">
      <c r="A23133">
        <v>2024</v>
      </c>
      <c r="B23133" t="s">
        <v>97</v>
      </c>
      <c r="C23133" t="s">
        <v>23</v>
      </c>
      <c r="D23133" t="s">
        <v>55</v>
      </c>
      <c r="E23133" s="211">
        <v>58661</v>
      </c>
    </row>
    <row r="23134" spans="1:5" hidden="1">
      <c r="A23134">
        <v>2024</v>
      </c>
      <c r="B23134" t="s">
        <v>97</v>
      </c>
      <c r="C23134" t="s">
        <v>23</v>
      </c>
      <c r="D23134" t="s">
        <v>59</v>
      </c>
      <c r="E23134" s="211">
        <v>758295</v>
      </c>
    </row>
    <row r="23135" spans="1:5" hidden="1">
      <c r="A23135">
        <v>2024</v>
      </c>
      <c r="B23135" t="s">
        <v>97</v>
      </c>
      <c r="C23135" t="s">
        <v>23</v>
      </c>
      <c r="D23135" t="s">
        <v>60</v>
      </c>
      <c r="E23135" s="211">
        <v>151584</v>
      </c>
    </row>
    <row r="23136" spans="1:5" hidden="1">
      <c r="A23136">
        <v>2024</v>
      </c>
      <c r="B23136" t="s">
        <v>97</v>
      </c>
      <c r="C23136" t="s">
        <v>23</v>
      </c>
      <c r="D23136" t="s">
        <v>61</v>
      </c>
      <c r="E23136" s="211">
        <v>414929</v>
      </c>
    </row>
    <row r="23137" spans="1:5" hidden="1">
      <c r="A23137">
        <v>2024</v>
      </c>
      <c r="B23137" t="s">
        <v>97</v>
      </c>
      <c r="C23137" t="s">
        <v>23</v>
      </c>
      <c r="D23137" t="s">
        <v>64</v>
      </c>
      <c r="E23137" s="211">
        <v>191783</v>
      </c>
    </row>
    <row r="23138" spans="1:5" hidden="1">
      <c r="A23138">
        <v>2024</v>
      </c>
      <c r="B23138" t="s">
        <v>97</v>
      </c>
      <c r="C23138" t="s">
        <v>23</v>
      </c>
      <c r="D23138" t="s">
        <v>66</v>
      </c>
      <c r="E23138" s="211">
        <v>839053</v>
      </c>
    </row>
    <row r="23139" spans="1:5" hidden="1">
      <c r="A23139">
        <v>2024</v>
      </c>
      <c r="B23139" t="s">
        <v>97</v>
      </c>
      <c r="C23139" t="s">
        <v>23</v>
      </c>
      <c r="D23139" t="s">
        <v>67</v>
      </c>
      <c r="E23139" s="211">
        <v>90</v>
      </c>
    </row>
    <row r="23140" spans="1:5" hidden="1">
      <c r="A23140">
        <v>2024</v>
      </c>
      <c r="B23140" t="s">
        <v>97</v>
      </c>
      <c r="C23140" t="s">
        <v>23</v>
      </c>
      <c r="D23140" t="s">
        <v>68</v>
      </c>
      <c r="E23140" s="211">
        <v>0</v>
      </c>
    </row>
    <row r="23141" spans="1:5" hidden="1">
      <c r="A23141">
        <v>2024</v>
      </c>
      <c r="B23141" t="s">
        <v>97</v>
      </c>
      <c r="C23141" t="s">
        <v>23</v>
      </c>
      <c r="D23141" t="s">
        <v>70</v>
      </c>
      <c r="E23141" s="211">
        <v>90</v>
      </c>
    </row>
    <row r="23142" spans="1:5" hidden="1">
      <c r="A23142">
        <v>2024</v>
      </c>
      <c r="B23142" t="s">
        <v>97</v>
      </c>
      <c r="C23142" t="s">
        <v>23</v>
      </c>
      <c r="D23142" t="s">
        <v>71</v>
      </c>
      <c r="E23142" s="211">
        <v>0</v>
      </c>
    </row>
    <row r="23143" spans="1:5" hidden="1">
      <c r="A23143">
        <v>2024</v>
      </c>
      <c r="B23143" t="s">
        <v>97</v>
      </c>
      <c r="C23143" t="s">
        <v>23</v>
      </c>
      <c r="D23143" t="s">
        <v>72</v>
      </c>
      <c r="E23143" s="211">
        <v>1047844</v>
      </c>
    </row>
    <row r="23144" spans="1:5" hidden="1">
      <c r="A23144">
        <v>2024</v>
      </c>
      <c r="B23144" t="s">
        <v>97</v>
      </c>
      <c r="C23144" t="s">
        <v>23</v>
      </c>
      <c r="D23144" t="s">
        <v>76</v>
      </c>
      <c r="E23144" s="211">
        <v>89928</v>
      </c>
    </row>
    <row r="23145" spans="1:5" hidden="1">
      <c r="A23145">
        <v>2024</v>
      </c>
      <c r="B23145" t="s">
        <v>97</v>
      </c>
      <c r="C23145" t="s">
        <v>23</v>
      </c>
      <c r="D23145" t="s">
        <v>77</v>
      </c>
      <c r="E23145" s="211">
        <v>98683</v>
      </c>
    </row>
    <row r="23146" spans="1:5" hidden="1">
      <c r="A23146">
        <v>2024</v>
      </c>
      <c r="B23146" t="s">
        <v>97</v>
      </c>
      <c r="C23146" t="s">
        <v>23</v>
      </c>
      <c r="D23146" t="s">
        <v>78</v>
      </c>
      <c r="E23146" s="211">
        <v>102330</v>
      </c>
    </row>
    <row r="23147" spans="1:5" hidden="1">
      <c r="A23147">
        <v>2024</v>
      </c>
      <c r="B23147" t="s">
        <v>97</v>
      </c>
      <c r="C23147" t="s">
        <v>23</v>
      </c>
      <c r="D23147" t="s">
        <v>79</v>
      </c>
      <c r="E23147" s="211">
        <v>-8816</v>
      </c>
    </row>
    <row r="23148" spans="1:5" hidden="1">
      <c r="A23148">
        <v>2024</v>
      </c>
      <c r="B23148" t="s">
        <v>97</v>
      </c>
      <c r="C23148" t="s">
        <v>23</v>
      </c>
      <c r="D23148" t="s">
        <v>80</v>
      </c>
      <c r="E23148" s="211">
        <v>-3586</v>
      </c>
    </row>
    <row r="23149" spans="1:5" hidden="1">
      <c r="A23149">
        <v>2024</v>
      </c>
      <c r="B23149" t="s">
        <v>97</v>
      </c>
      <c r="C23149" t="s">
        <v>81</v>
      </c>
      <c r="D23149" t="s">
        <v>30</v>
      </c>
      <c r="E23149" s="211">
        <v>0</v>
      </c>
    </row>
    <row r="23150" spans="1:5" hidden="1">
      <c r="A23150">
        <v>2024</v>
      </c>
      <c r="B23150" t="s">
        <v>97</v>
      </c>
      <c r="C23150" t="s">
        <v>81</v>
      </c>
      <c r="D23150" t="s">
        <v>32</v>
      </c>
      <c r="E23150" s="211">
        <v>0</v>
      </c>
    </row>
    <row r="23151" spans="1:5" hidden="1">
      <c r="A23151">
        <v>2024</v>
      </c>
      <c r="B23151" t="s">
        <v>97</v>
      </c>
      <c r="C23151" t="s">
        <v>81</v>
      </c>
      <c r="D23151" t="s">
        <v>33</v>
      </c>
      <c r="E23151" s="211">
        <v>3254784</v>
      </c>
    </row>
    <row r="23152" spans="1:5" hidden="1">
      <c r="A23152">
        <v>2024</v>
      </c>
      <c r="B23152" t="s">
        <v>97</v>
      </c>
      <c r="C23152" t="s">
        <v>81</v>
      </c>
      <c r="D23152" t="s">
        <v>34</v>
      </c>
      <c r="E23152" s="211">
        <v>2074036</v>
      </c>
    </row>
    <row r="23153" spans="1:5" hidden="1">
      <c r="A23153">
        <v>2024</v>
      </c>
      <c r="B23153" t="s">
        <v>97</v>
      </c>
      <c r="C23153" t="s">
        <v>81</v>
      </c>
      <c r="D23153" t="s">
        <v>35</v>
      </c>
      <c r="E23153" s="211">
        <v>2391813</v>
      </c>
    </row>
    <row r="23154" spans="1:5" hidden="1">
      <c r="A23154">
        <v>2024</v>
      </c>
      <c r="B23154" t="s">
        <v>97</v>
      </c>
      <c r="C23154" t="s">
        <v>81</v>
      </c>
      <c r="D23154" t="s">
        <v>36</v>
      </c>
      <c r="E23154" s="211">
        <v>1217619</v>
      </c>
    </row>
    <row r="23155" spans="1:5" hidden="1">
      <c r="A23155">
        <v>2024</v>
      </c>
      <c r="B23155" t="s">
        <v>97</v>
      </c>
      <c r="C23155" t="s">
        <v>81</v>
      </c>
      <c r="D23155" t="s">
        <v>37</v>
      </c>
      <c r="E23155" s="211">
        <v>1217619</v>
      </c>
    </row>
    <row r="23156" spans="1:5" hidden="1">
      <c r="A23156">
        <v>2024</v>
      </c>
      <c r="B23156" t="s">
        <v>97</v>
      </c>
      <c r="C23156" t="s">
        <v>81</v>
      </c>
      <c r="D23156" t="s">
        <v>38</v>
      </c>
      <c r="E23156" s="211">
        <v>0</v>
      </c>
    </row>
    <row r="23157" spans="1:5" hidden="1">
      <c r="A23157">
        <v>2024</v>
      </c>
      <c r="B23157" t="s">
        <v>97</v>
      </c>
      <c r="C23157" t="s">
        <v>81</v>
      </c>
      <c r="D23157" t="s">
        <v>39</v>
      </c>
      <c r="E23157" s="211">
        <v>-116386</v>
      </c>
    </row>
    <row r="23158" spans="1:5" hidden="1">
      <c r="A23158">
        <v>2024</v>
      </c>
      <c r="B23158" t="s">
        <v>97</v>
      </c>
      <c r="C23158" t="s">
        <v>81</v>
      </c>
      <c r="D23158" t="s">
        <v>93</v>
      </c>
      <c r="E23158" s="211">
        <v>-138743</v>
      </c>
    </row>
    <row r="23159" spans="1:5" hidden="1">
      <c r="A23159">
        <v>2024</v>
      </c>
      <c r="B23159" t="s">
        <v>97</v>
      </c>
      <c r="C23159" t="s">
        <v>81</v>
      </c>
      <c r="D23159" t="s">
        <v>94</v>
      </c>
      <c r="E23159" s="211">
        <v>22357</v>
      </c>
    </row>
    <row r="23160" spans="1:5" hidden="1">
      <c r="A23160">
        <v>2024</v>
      </c>
      <c r="B23160" t="s">
        <v>97</v>
      </c>
      <c r="C23160" t="s">
        <v>81</v>
      </c>
      <c r="D23160" t="s">
        <v>95</v>
      </c>
      <c r="E23160" s="211">
        <v>-137720</v>
      </c>
    </row>
    <row r="23161" spans="1:5" hidden="1">
      <c r="A23161">
        <v>2024</v>
      </c>
      <c r="B23161" t="s">
        <v>97</v>
      </c>
      <c r="C23161" t="s">
        <v>81</v>
      </c>
      <c r="D23161" t="s">
        <v>96</v>
      </c>
      <c r="E23161" s="211">
        <v>21334</v>
      </c>
    </row>
    <row r="23162" spans="1:5" hidden="1">
      <c r="A23162">
        <v>2024</v>
      </c>
      <c r="B23162" t="s">
        <v>97</v>
      </c>
      <c r="C23162" t="s">
        <v>81</v>
      </c>
      <c r="D23162" t="s">
        <v>40</v>
      </c>
      <c r="E23162" s="211">
        <v>79514</v>
      </c>
    </row>
    <row r="23163" spans="1:5" hidden="1">
      <c r="A23163">
        <v>2024</v>
      </c>
      <c r="B23163" t="s">
        <v>97</v>
      </c>
      <c r="C23163" t="s">
        <v>81</v>
      </c>
      <c r="D23163" t="s">
        <v>41</v>
      </c>
      <c r="E23163" s="211">
        <v>1088</v>
      </c>
    </row>
    <row r="23164" spans="1:5" hidden="1">
      <c r="A23164">
        <v>2024</v>
      </c>
      <c r="B23164" t="s">
        <v>97</v>
      </c>
      <c r="C23164" t="s">
        <v>81</v>
      </c>
      <c r="D23164" t="s">
        <v>42</v>
      </c>
      <c r="E23164" s="211">
        <v>0</v>
      </c>
    </row>
    <row r="23165" spans="1:5" hidden="1">
      <c r="A23165">
        <v>2024</v>
      </c>
      <c r="B23165" t="s">
        <v>97</v>
      </c>
      <c r="C23165" t="s">
        <v>81</v>
      </c>
      <c r="D23165" t="s">
        <v>43</v>
      </c>
      <c r="E23165" s="211">
        <v>78427</v>
      </c>
    </row>
    <row r="23166" spans="1:5" hidden="1">
      <c r="A23166">
        <v>2024</v>
      </c>
      <c r="B23166" t="s">
        <v>97</v>
      </c>
      <c r="C23166" t="s">
        <v>81</v>
      </c>
      <c r="D23166" t="s">
        <v>44</v>
      </c>
      <c r="E23166" s="211">
        <v>0</v>
      </c>
    </row>
    <row r="23167" spans="1:5" hidden="1">
      <c r="A23167">
        <v>2024</v>
      </c>
      <c r="B23167" t="s">
        <v>97</v>
      </c>
      <c r="C23167" t="s">
        <v>81</v>
      </c>
      <c r="D23167" t="s">
        <v>48</v>
      </c>
      <c r="E23167" s="211">
        <v>897714</v>
      </c>
    </row>
    <row r="23168" spans="1:5" hidden="1">
      <c r="A23168">
        <v>2024</v>
      </c>
      <c r="B23168" t="s">
        <v>97</v>
      </c>
      <c r="C23168" t="s">
        <v>81</v>
      </c>
      <c r="D23168" t="s">
        <v>49</v>
      </c>
      <c r="E23168" s="211">
        <v>897714</v>
      </c>
    </row>
    <row r="23169" spans="1:5" hidden="1">
      <c r="A23169">
        <v>2024</v>
      </c>
      <c r="B23169" t="s">
        <v>97</v>
      </c>
      <c r="C23169" t="s">
        <v>81</v>
      </c>
      <c r="D23169" t="s">
        <v>50</v>
      </c>
      <c r="E23169" s="211">
        <v>609621</v>
      </c>
    </row>
    <row r="23170" spans="1:5" hidden="1">
      <c r="A23170">
        <v>2024</v>
      </c>
      <c r="B23170" t="s">
        <v>97</v>
      </c>
      <c r="C23170" t="s">
        <v>81</v>
      </c>
      <c r="D23170" t="s">
        <v>51</v>
      </c>
      <c r="E23170" s="211">
        <v>7462</v>
      </c>
    </row>
    <row r="23171" spans="1:5" hidden="1">
      <c r="A23171">
        <v>2024</v>
      </c>
      <c r="B23171" t="s">
        <v>97</v>
      </c>
      <c r="C23171" t="s">
        <v>81</v>
      </c>
      <c r="D23171" t="s">
        <v>52</v>
      </c>
      <c r="E23171" s="211">
        <v>262504</v>
      </c>
    </row>
    <row r="23172" spans="1:5" hidden="1">
      <c r="A23172">
        <v>2024</v>
      </c>
      <c r="B23172" t="s">
        <v>97</v>
      </c>
      <c r="C23172" t="s">
        <v>81</v>
      </c>
      <c r="D23172" t="s">
        <v>53</v>
      </c>
      <c r="E23172" s="211">
        <v>67738</v>
      </c>
    </row>
    <row r="23173" spans="1:5" hidden="1">
      <c r="A23173">
        <v>2024</v>
      </c>
      <c r="B23173" t="s">
        <v>97</v>
      </c>
      <c r="C23173" t="s">
        <v>81</v>
      </c>
      <c r="D23173" t="s">
        <v>54</v>
      </c>
      <c r="E23173" s="211">
        <v>49611</v>
      </c>
    </row>
    <row r="23174" spans="1:5" hidden="1">
      <c r="A23174">
        <v>2024</v>
      </c>
      <c r="B23174" t="s">
        <v>97</v>
      </c>
      <c r="C23174" t="s">
        <v>81</v>
      </c>
      <c r="D23174" t="s">
        <v>59</v>
      </c>
      <c r="E23174" s="211">
        <v>646461</v>
      </c>
    </row>
    <row r="23175" spans="1:5" hidden="1">
      <c r="A23175">
        <v>2024</v>
      </c>
      <c r="B23175" t="s">
        <v>97</v>
      </c>
      <c r="C23175" t="s">
        <v>81</v>
      </c>
      <c r="D23175" t="s">
        <v>60</v>
      </c>
      <c r="E23175" s="211">
        <v>418052</v>
      </c>
    </row>
    <row r="23176" spans="1:5" hidden="1">
      <c r="A23176">
        <v>2024</v>
      </c>
      <c r="B23176" t="s">
        <v>97</v>
      </c>
      <c r="C23176" t="s">
        <v>81</v>
      </c>
      <c r="D23176" t="s">
        <v>61</v>
      </c>
      <c r="E23176" s="211">
        <v>26190</v>
      </c>
    </row>
    <row r="23177" spans="1:5" hidden="1">
      <c r="A23177">
        <v>2024</v>
      </c>
      <c r="B23177" t="s">
        <v>97</v>
      </c>
      <c r="C23177" t="s">
        <v>81</v>
      </c>
      <c r="D23177" t="s">
        <v>64</v>
      </c>
      <c r="E23177" s="211">
        <v>202220</v>
      </c>
    </row>
    <row r="23178" spans="1:5" hidden="1">
      <c r="A23178">
        <v>2024</v>
      </c>
      <c r="B23178" t="s">
        <v>97</v>
      </c>
      <c r="C23178" t="s">
        <v>81</v>
      </c>
      <c r="D23178" t="s">
        <v>67</v>
      </c>
      <c r="E23178" s="211">
        <v>0</v>
      </c>
    </row>
    <row r="23179" spans="1:5" hidden="1">
      <c r="A23179">
        <v>2024</v>
      </c>
      <c r="B23179" t="s">
        <v>97</v>
      </c>
      <c r="C23179" t="s">
        <v>81</v>
      </c>
      <c r="D23179" t="s">
        <v>69</v>
      </c>
      <c r="E23179" s="211">
        <v>0</v>
      </c>
    </row>
    <row r="23180" spans="1:5" hidden="1">
      <c r="A23180">
        <v>2024</v>
      </c>
      <c r="B23180" t="s">
        <v>97</v>
      </c>
      <c r="C23180" t="s">
        <v>81</v>
      </c>
      <c r="D23180" t="s">
        <v>70</v>
      </c>
      <c r="E23180" s="211">
        <v>0</v>
      </c>
    </row>
    <row r="23181" spans="1:5" hidden="1">
      <c r="A23181">
        <v>2024</v>
      </c>
      <c r="B23181" t="s">
        <v>97</v>
      </c>
      <c r="C23181" t="s">
        <v>81</v>
      </c>
      <c r="D23181" t="s">
        <v>86</v>
      </c>
      <c r="E23181" s="211">
        <v>2710079</v>
      </c>
    </row>
    <row r="23182" spans="1:5" hidden="1">
      <c r="A23182">
        <v>2024</v>
      </c>
      <c r="B23182" t="s">
        <v>97</v>
      </c>
      <c r="C23182" t="s">
        <v>81</v>
      </c>
      <c r="D23182" t="s">
        <v>87</v>
      </c>
      <c r="E23182" s="211">
        <v>2666989</v>
      </c>
    </row>
    <row r="23183" spans="1:5" hidden="1">
      <c r="A23183">
        <v>2024</v>
      </c>
      <c r="B23183" t="s">
        <v>97</v>
      </c>
      <c r="C23183" t="s">
        <v>81</v>
      </c>
      <c r="D23183" t="s">
        <v>88</v>
      </c>
      <c r="E23183" s="211">
        <v>43090</v>
      </c>
    </row>
    <row r="23184" spans="1:5" hidden="1">
      <c r="A23184">
        <v>2024</v>
      </c>
      <c r="B23184" t="s">
        <v>97</v>
      </c>
      <c r="C23184" t="s">
        <v>81</v>
      </c>
      <c r="D23184" t="s">
        <v>77</v>
      </c>
      <c r="E23184" s="211">
        <v>98683</v>
      </c>
    </row>
    <row r="23185" spans="1:6" hidden="1">
      <c r="A23185">
        <v>2024</v>
      </c>
      <c r="B23185" t="s">
        <v>98</v>
      </c>
      <c r="C23185" t="s">
        <v>7</v>
      </c>
      <c r="D23185" t="s">
        <v>263</v>
      </c>
      <c r="E23185" s="211">
        <v>-450893</v>
      </c>
    </row>
    <row r="23186" spans="1:6" hidden="1">
      <c r="A23186">
        <v>2024</v>
      </c>
      <c r="B23186" t="s">
        <v>98</v>
      </c>
      <c r="C23186" t="s">
        <v>7</v>
      </c>
      <c r="D23186" t="s">
        <v>8</v>
      </c>
      <c r="E23186" s="211">
        <v>216026</v>
      </c>
    </row>
    <row r="23187" spans="1:6" hidden="1">
      <c r="A23187">
        <v>2024</v>
      </c>
      <c r="B23187" t="s">
        <v>98</v>
      </c>
      <c r="C23187" t="s">
        <v>7</v>
      </c>
      <c r="D23187" t="s">
        <v>9</v>
      </c>
      <c r="E23187" s="211">
        <v>333571</v>
      </c>
    </row>
    <row r="23188" spans="1:6" hidden="1">
      <c r="A23188">
        <v>2024</v>
      </c>
      <c r="B23188" t="s">
        <v>98</v>
      </c>
      <c r="C23188" t="s">
        <v>10</v>
      </c>
      <c r="D23188" t="s">
        <v>11</v>
      </c>
      <c r="E23188" s="211">
        <v>369644</v>
      </c>
    </row>
    <row r="23189" spans="1:6" hidden="1">
      <c r="A23189">
        <v>2024</v>
      </c>
      <c r="B23189" t="s">
        <v>98</v>
      </c>
      <c r="C23189" t="s">
        <v>10</v>
      </c>
      <c r="D23189" t="s">
        <v>91</v>
      </c>
      <c r="E23189" s="211">
        <v>6951118</v>
      </c>
    </row>
    <row r="23190" spans="1:6" hidden="1">
      <c r="A23190">
        <v>2024</v>
      </c>
      <c r="B23190" t="s">
        <v>98</v>
      </c>
      <c r="C23190" t="s">
        <v>10</v>
      </c>
      <c r="D23190" t="s">
        <v>92</v>
      </c>
      <c r="E23190" s="211">
        <v>5338976</v>
      </c>
    </row>
    <row r="23191" spans="1:6" hidden="1">
      <c r="A23191">
        <v>2024</v>
      </c>
      <c r="B23191" t="s">
        <v>98</v>
      </c>
      <c r="C23191" t="s">
        <v>10</v>
      </c>
      <c r="D23191" t="s">
        <v>14</v>
      </c>
      <c r="E23191" s="211">
        <v>1612142</v>
      </c>
    </row>
    <row r="23192" spans="1:6" hidden="1">
      <c r="A23192">
        <v>2024</v>
      </c>
      <c r="B23192" t="s">
        <v>98</v>
      </c>
      <c r="C23192" t="s">
        <v>10</v>
      </c>
      <c r="D23192" t="s">
        <v>17</v>
      </c>
      <c r="E23192" s="211">
        <v>0</v>
      </c>
      <c r="F23192">
        <v>20</v>
      </c>
    </row>
    <row r="23193" spans="1:6" hidden="1">
      <c r="A23193">
        <v>2024</v>
      </c>
      <c r="B23193" t="s">
        <v>98</v>
      </c>
      <c r="C23193" t="s">
        <v>10</v>
      </c>
      <c r="D23193" t="s">
        <v>18</v>
      </c>
      <c r="E23193" s="211">
        <v>7275144</v>
      </c>
    </row>
    <row r="23194" spans="1:6" hidden="1">
      <c r="A23194">
        <v>2024</v>
      </c>
      <c r="B23194" t="s">
        <v>98</v>
      </c>
      <c r="C23194" t="s">
        <v>10</v>
      </c>
      <c r="D23194" t="s">
        <v>19</v>
      </c>
      <c r="E23194" s="211">
        <v>10572522</v>
      </c>
    </row>
    <row r="23195" spans="1:6" hidden="1">
      <c r="A23195">
        <v>2024</v>
      </c>
      <c r="B23195" t="s">
        <v>98</v>
      </c>
      <c r="C23195" t="s">
        <v>10</v>
      </c>
      <c r="D23195" t="s">
        <v>20</v>
      </c>
      <c r="E23195" s="211">
        <v>6048371</v>
      </c>
    </row>
    <row r="23196" spans="1:6" hidden="1">
      <c r="A23196">
        <v>2024</v>
      </c>
      <c r="B23196" t="s">
        <v>98</v>
      </c>
      <c r="C23196" t="s">
        <v>10</v>
      </c>
      <c r="D23196" t="s">
        <v>21</v>
      </c>
      <c r="E23196" s="211">
        <v>1748353</v>
      </c>
    </row>
    <row r="23197" spans="1:6" hidden="1">
      <c r="A23197">
        <v>2024</v>
      </c>
      <c r="B23197" t="s">
        <v>98</v>
      </c>
      <c r="C23197" t="s">
        <v>10</v>
      </c>
      <c r="D23197" t="s">
        <v>22</v>
      </c>
      <c r="E23197" s="211">
        <v>-731893</v>
      </c>
    </row>
    <row r="23198" spans="1:6" hidden="1">
      <c r="A23198">
        <v>2024</v>
      </c>
      <c r="B23198" t="s">
        <v>98</v>
      </c>
      <c r="C23198" t="s">
        <v>23</v>
      </c>
      <c r="D23198" t="s">
        <v>24</v>
      </c>
      <c r="E23198" s="211">
        <v>5333346</v>
      </c>
    </row>
    <row r="23199" spans="1:6" hidden="1">
      <c r="A23199">
        <v>2024</v>
      </c>
      <c r="B23199" t="s">
        <v>98</v>
      </c>
      <c r="C23199" t="s">
        <v>23</v>
      </c>
      <c r="D23199" t="s">
        <v>25</v>
      </c>
      <c r="E23199" s="211">
        <v>4073773</v>
      </c>
    </row>
    <row r="23200" spans="1:6" hidden="1">
      <c r="A23200">
        <v>2024</v>
      </c>
      <c r="B23200" t="s">
        <v>98</v>
      </c>
      <c r="C23200" t="s">
        <v>23</v>
      </c>
      <c r="D23200" t="s">
        <v>26</v>
      </c>
      <c r="E23200" s="211">
        <v>1259573</v>
      </c>
    </row>
    <row r="23201" spans="1:5" hidden="1">
      <c r="A23201">
        <v>2024</v>
      </c>
      <c r="B23201" t="s">
        <v>98</v>
      </c>
      <c r="C23201" t="s">
        <v>23</v>
      </c>
      <c r="D23201" t="s">
        <v>27</v>
      </c>
      <c r="E23201" s="211">
        <v>5675</v>
      </c>
    </row>
    <row r="23202" spans="1:5" hidden="1">
      <c r="A23202">
        <v>2024</v>
      </c>
      <c r="B23202" t="s">
        <v>98</v>
      </c>
      <c r="C23202" t="s">
        <v>23</v>
      </c>
      <c r="D23202" t="s">
        <v>29</v>
      </c>
      <c r="E23202" s="211">
        <v>5675</v>
      </c>
    </row>
    <row r="23203" spans="1:5" hidden="1">
      <c r="A23203">
        <v>2024</v>
      </c>
      <c r="B23203" t="s">
        <v>98</v>
      </c>
      <c r="C23203" t="s">
        <v>23</v>
      </c>
      <c r="D23203" t="s">
        <v>30</v>
      </c>
      <c r="E23203" s="211">
        <v>359210</v>
      </c>
    </row>
    <row r="23204" spans="1:5" hidden="1">
      <c r="A23204">
        <v>2024</v>
      </c>
      <c r="B23204" t="s">
        <v>98</v>
      </c>
      <c r="C23204" t="s">
        <v>23</v>
      </c>
      <c r="D23204" t="s">
        <v>31</v>
      </c>
      <c r="E23204" s="211">
        <v>129997</v>
      </c>
    </row>
    <row r="23205" spans="1:5" hidden="1">
      <c r="A23205">
        <v>2024</v>
      </c>
      <c r="B23205" t="s">
        <v>98</v>
      </c>
      <c r="C23205" t="s">
        <v>23</v>
      </c>
      <c r="D23205" t="s">
        <v>32</v>
      </c>
      <c r="E23205" s="211">
        <v>229213</v>
      </c>
    </row>
    <row r="23206" spans="1:5" hidden="1">
      <c r="A23206">
        <v>2024</v>
      </c>
      <c r="B23206" t="s">
        <v>98</v>
      </c>
      <c r="C23206" t="s">
        <v>23</v>
      </c>
      <c r="D23206" t="s">
        <v>33</v>
      </c>
      <c r="E23206" s="211">
        <v>444816</v>
      </c>
    </row>
    <row r="23207" spans="1:5" hidden="1">
      <c r="A23207">
        <v>2024</v>
      </c>
      <c r="B23207" t="s">
        <v>98</v>
      </c>
      <c r="C23207" t="s">
        <v>23</v>
      </c>
      <c r="D23207" t="s">
        <v>34</v>
      </c>
      <c r="E23207" s="211">
        <v>443345</v>
      </c>
    </row>
    <row r="23208" spans="1:5" hidden="1">
      <c r="A23208">
        <v>2024</v>
      </c>
      <c r="B23208" t="s">
        <v>98</v>
      </c>
      <c r="C23208" t="s">
        <v>23</v>
      </c>
      <c r="D23208" t="s">
        <v>35</v>
      </c>
      <c r="E23208" s="211">
        <v>443243</v>
      </c>
    </row>
    <row r="23209" spans="1:5" hidden="1">
      <c r="A23209">
        <v>2024</v>
      </c>
      <c r="B23209" t="s">
        <v>98</v>
      </c>
      <c r="C23209" t="s">
        <v>23</v>
      </c>
      <c r="D23209" t="s">
        <v>36</v>
      </c>
      <c r="E23209" s="211">
        <v>0</v>
      </c>
    </row>
    <row r="23210" spans="1:5" hidden="1">
      <c r="A23210">
        <v>2024</v>
      </c>
      <c r="B23210" t="s">
        <v>98</v>
      </c>
      <c r="C23210" t="s">
        <v>23</v>
      </c>
      <c r="D23210" t="s">
        <v>37</v>
      </c>
      <c r="E23210" s="211">
        <v>0</v>
      </c>
    </row>
    <row r="23211" spans="1:5" hidden="1">
      <c r="A23211">
        <v>2024</v>
      </c>
      <c r="B23211" t="s">
        <v>98</v>
      </c>
      <c r="C23211" t="s">
        <v>23</v>
      </c>
      <c r="D23211" t="s">
        <v>40</v>
      </c>
      <c r="E23211" s="211">
        <v>0</v>
      </c>
    </row>
    <row r="23212" spans="1:5" hidden="1">
      <c r="A23212">
        <v>2024</v>
      </c>
      <c r="B23212" t="s">
        <v>98</v>
      </c>
      <c r="C23212" t="s">
        <v>23</v>
      </c>
      <c r="D23212" t="s">
        <v>41</v>
      </c>
      <c r="E23212" s="211">
        <v>0</v>
      </c>
    </row>
    <row r="23213" spans="1:5" hidden="1">
      <c r="A23213">
        <v>2024</v>
      </c>
      <c r="B23213" t="s">
        <v>98</v>
      </c>
      <c r="C23213" t="s">
        <v>23</v>
      </c>
      <c r="D23213" t="s">
        <v>42</v>
      </c>
      <c r="E23213" s="211">
        <v>0</v>
      </c>
    </row>
    <row r="23214" spans="1:5" hidden="1">
      <c r="A23214">
        <v>2024</v>
      </c>
      <c r="B23214" t="s">
        <v>98</v>
      </c>
      <c r="C23214" t="s">
        <v>23</v>
      </c>
      <c r="D23214" t="s">
        <v>43</v>
      </c>
      <c r="E23214" s="211">
        <v>0</v>
      </c>
    </row>
    <row r="23215" spans="1:5" hidden="1">
      <c r="A23215">
        <v>2024</v>
      </c>
      <c r="B23215" t="s">
        <v>98</v>
      </c>
      <c r="C23215" t="s">
        <v>23</v>
      </c>
      <c r="D23215" t="s">
        <v>44</v>
      </c>
      <c r="E23215" s="211">
        <v>1471</v>
      </c>
    </row>
    <row r="23216" spans="1:5" hidden="1">
      <c r="A23216">
        <v>2024</v>
      </c>
      <c r="B23216" t="s">
        <v>98</v>
      </c>
      <c r="C23216" t="s">
        <v>23</v>
      </c>
      <c r="D23216" t="s">
        <v>45</v>
      </c>
      <c r="E23216" s="211">
        <v>1544</v>
      </c>
    </row>
    <row r="23217" spans="1:6" hidden="1">
      <c r="A23217">
        <v>2024</v>
      </c>
      <c r="B23217" t="s">
        <v>98</v>
      </c>
      <c r="C23217" t="s">
        <v>23</v>
      </c>
      <c r="D23217" t="s">
        <v>46</v>
      </c>
      <c r="E23217" s="211">
        <v>1544</v>
      </c>
    </row>
    <row r="23218" spans="1:6" hidden="1">
      <c r="A23218">
        <v>2024</v>
      </c>
      <c r="B23218" t="s">
        <v>98</v>
      </c>
      <c r="C23218" t="s">
        <v>23</v>
      </c>
      <c r="D23218" t="s">
        <v>47</v>
      </c>
      <c r="E23218" s="211">
        <v>0</v>
      </c>
    </row>
    <row r="23219" spans="1:6" hidden="1">
      <c r="A23219">
        <v>2024</v>
      </c>
      <c r="B23219" t="s">
        <v>98</v>
      </c>
      <c r="C23219" t="s">
        <v>23</v>
      </c>
      <c r="D23219" t="s">
        <v>48</v>
      </c>
      <c r="E23219" s="211">
        <v>9625578</v>
      </c>
    </row>
    <row r="23220" spans="1:6" hidden="1">
      <c r="A23220">
        <v>2024</v>
      </c>
      <c r="B23220" t="s">
        <v>98</v>
      </c>
      <c r="C23220" t="s">
        <v>23</v>
      </c>
      <c r="D23220" t="s">
        <v>55</v>
      </c>
      <c r="E23220" s="211">
        <v>5101427</v>
      </c>
    </row>
    <row r="23221" spans="1:6" hidden="1">
      <c r="A23221">
        <v>2024</v>
      </c>
      <c r="B23221" t="s">
        <v>98</v>
      </c>
      <c r="C23221" t="s">
        <v>23</v>
      </c>
      <c r="D23221" t="s">
        <v>56</v>
      </c>
      <c r="E23221" s="211">
        <v>4524151</v>
      </c>
    </row>
    <row r="23222" spans="1:6" hidden="1">
      <c r="A23222">
        <v>2024</v>
      </c>
      <c r="B23222" t="s">
        <v>98</v>
      </c>
      <c r="C23222" t="s">
        <v>23</v>
      </c>
      <c r="D23222" t="s">
        <v>57</v>
      </c>
      <c r="E23222" s="211">
        <v>3654082</v>
      </c>
    </row>
    <row r="23223" spans="1:6" hidden="1">
      <c r="A23223">
        <v>2024</v>
      </c>
      <c r="B23223" t="s">
        <v>98</v>
      </c>
      <c r="C23223" t="s">
        <v>23</v>
      </c>
      <c r="D23223" t="s">
        <v>58</v>
      </c>
      <c r="E23223" s="211">
        <v>870069</v>
      </c>
    </row>
    <row r="23224" spans="1:6" hidden="1">
      <c r="A23224">
        <v>2024</v>
      </c>
      <c r="B23224" t="s">
        <v>98</v>
      </c>
      <c r="C23224" t="s">
        <v>23</v>
      </c>
      <c r="D23224" t="s">
        <v>59</v>
      </c>
      <c r="E23224" s="211">
        <v>979464</v>
      </c>
    </row>
    <row r="23225" spans="1:6" hidden="1">
      <c r="A23225">
        <v>2024</v>
      </c>
      <c r="B23225" t="s">
        <v>98</v>
      </c>
      <c r="C23225" t="s">
        <v>23</v>
      </c>
      <c r="D23225" t="s">
        <v>60</v>
      </c>
      <c r="E23225" s="211">
        <v>751</v>
      </c>
    </row>
    <row r="23226" spans="1:6" hidden="1">
      <c r="A23226">
        <v>2024</v>
      </c>
      <c r="B23226" t="s">
        <v>98</v>
      </c>
      <c r="C23226" t="s">
        <v>23</v>
      </c>
      <c r="D23226" t="s">
        <v>61</v>
      </c>
      <c r="E23226" s="211">
        <v>0</v>
      </c>
    </row>
    <row r="23227" spans="1:6" hidden="1">
      <c r="A23227">
        <v>2024</v>
      </c>
      <c r="B23227" t="s">
        <v>98</v>
      </c>
      <c r="C23227" t="s">
        <v>23</v>
      </c>
      <c r="D23227" t="s">
        <v>62</v>
      </c>
      <c r="E23227" s="211">
        <v>160416</v>
      </c>
    </row>
    <row r="23228" spans="1:6" hidden="1">
      <c r="A23228">
        <v>2024</v>
      </c>
      <c r="B23228" t="s">
        <v>98</v>
      </c>
      <c r="C23228" t="s">
        <v>23</v>
      </c>
      <c r="D23228" t="s">
        <v>63</v>
      </c>
      <c r="E23228" s="211">
        <v>0</v>
      </c>
    </row>
    <row r="23229" spans="1:6" hidden="1">
      <c r="A23229">
        <v>2024</v>
      </c>
      <c r="B23229" t="s">
        <v>98</v>
      </c>
      <c r="C23229" t="s">
        <v>23</v>
      </c>
      <c r="D23229" t="s">
        <v>64</v>
      </c>
      <c r="E23229" s="211">
        <v>496125</v>
      </c>
    </row>
    <row r="23230" spans="1:6" hidden="1">
      <c r="A23230">
        <v>2024</v>
      </c>
      <c r="B23230" t="s">
        <v>98</v>
      </c>
      <c r="C23230" t="s">
        <v>23</v>
      </c>
      <c r="D23230" t="s">
        <v>65</v>
      </c>
      <c r="E23230" s="211">
        <v>322172</v>
      </c>
    </row>
    <row r="23231" spans="1:6" hidden="1">
      <c r="A23231">
        <v>2024</v>
      </c>
      <c r="B23231" t="s">
        <v>98</v>
      </c>
      <c r="C23231" t="s">
        <v>23</v>
      </c>
      <c r="D23231" t="s">
        <v>66</v>
      </c>
      <c r="E23231" s="211">
        <v>0</v>
      </c>
      <c r="F23231">
        <v>90</v>
      </c>
    </row>
    <row r="23232" spans="1:6" hidden="1">
      <c r="A23232">
        <v>2024</v>
      </c>
      <c r="B23232" t="s">
        <v>98</v>
      </c>
      <c r="C23232" t="s">
        <v>23</v>
      </c>
      <c r="D23232" t="s">
        <v>67</v>
      </c>
      <c r="E23232" s="211">
        <v>128258</v>
      </c>
    </row>
    <row r="23233" spans="1:5" hidden="1">
      <c r="A23233">
        <v>2024</v>
      </c>
      <c r="B23233" t="s">
        <v>98</v>
      </c>
      <c r="C23233" t="s">
        <v>23</v>
      </c>
      <c r="D23233" t="s">
        <v>69</v>
      </c>
      <c r="E23233" s="211">
        <v>105953</v>
      </c>
    </row>
    <row r="23234" spans="1:5" hidden="1">
      <c r="A23234">
        <v>2024</v>
      </c>
      <c r="B23234" t="s">
        <v>98</v>
      </c>
      <c r="C23234" t="s">
        <v>23</v>
      </c>
      <c r="D23234" t="s">
        <v>70</v>
      </c>
      <c r="E23234" s="211">
        <v>22305</v>
      </c>
    </row>
    <row r="23235" spans="1:5" hidden="1">
      <c r="A23235">
        <v>2024</v>
      </c>
      <c r="B23235" t="s">
        <v>98</v>
      </c>
      <c r="C23235" t="s">
        <v>23</v>
      </c>
      <c r="D23235" t="s">
        <v>71</v>
      </c>
      <c r="E23235" s="211">
        <v>14571</v>
      </c>
    </row>
    <row r="23236" spans="1:5" hidden="1">
      <c r="A23236">
        <v>2024</v>
      </c>
      <c r="B23236" t="s">
        <v>98</v>
      </c>
      <c r="C23236" t="s">
        <v>23</v>
      </c>
      <c r="D23236" t="s">
        <v>99</v>
      </c>
      <c r="E23236" s="211">
        <v>18418861</v>
      </c>
    </row>
    <row r="23237" spans="1:5" hidden="1">
      <c r="A23237">
        <v>2024</v>
      </c>
      <c r="B23237" t="s">
        <v>98</v>
      </c>
      <c r="C23237" t="s">
        <v>23</v>
      </c>
      <c r="D23237" t="s">
        <v>72</v>
      </c>
      <c r="E23237" s="211">
        <v>2481373</v>
      </c>
    </row>
    <row r="23238" spans="1:5" hidden="1">
      <c r="A23238">
        <v>2024</v>
      </c>
      <c r="B23238" t="s">
        <v>98</v>
      </c>
      <c r="C23238" t="s">
        <v>23</v>
      </c>
      <c r="D23238" t="s">
        <v>73</v>
      </c>
      <c r="E23238" s="211">
        <v>8824169</v>
      </c>
    </row>
    <row r="23239" spans="1:5" hidden="1">
      <c r="A23239">
        <v>2024</v>
      </c>
      <c r="B23239" t="s">
        <v>98</v>
      </c>
      <c r="C23239" t="s">
        <v>23</v>
      </c>
      <c r="D23239" t="s">
        <v>74</v>
      </c>
      <c r="E23239" s="211">
        <v>4524151</v>
      </c>
    </row>
    <row r="23240" spans="1:5" hidden="1">
      <c r="A23240">
        <v>2024</v>
      </c>
      <c r="B23240" t="s">
        <v>98</v>
      </c>
      <c r="C23240" t="s">
        <v>23</v>
      </c>
      <c r="D23240" t="s">
        <v>75</v>
      </c>
      <c r="E23240" s="211">
        <v>4300018</v>
      </c>
    </row>
    <row r="23241" spans="1:5" hidden="1">
      <c r="A23241">
        <v>2024</v>
      </c>
      <c r="B23241" t="s">
        <v>98</v>
      </c>
      <c r="C23241" t="s">
        <v>23</v>
      </c>
      <c r="D23241" t="s">
        <v>76</v>
      </c>
      <c r="E23241" s="211">
        <v>2699108</v>
      </c>
    </row>
    <row r="23242" spans="1:5" hidden="1">
      <c r="A23242">
        <v>2024</v>
      </c>
      <c r="B23242" t="s">
        <v>98</v>
      </c>
      <c r="C23242" t="s">
        <v>23</v>
      </c>
      <c r="D23242" t="s">
        <v>77</v>
      </c>
      <c r="E23242" s="211">
        <v>1612142</v>
      </c>
    </row>
    <row r="23243" spans="1:5" hidden="1">
      <c r="A23243">
        <v>2024</v>
      </c>
      <c r="B23243" t="s">
        <v>98</v>
      </c>
      <c r="C23243" t="s">
        <v>23</v>
      </c>
      <c r="D23243" t="s">
        <v>78</v>
      </c>
      <c r="E23243" s="211">
        <v>2560664</v>
      </c>
    </row>
    <row r="23244" spans="1:5" hidden="1">
      <c r="A23244">
        <v>2024</v>
      </c>
      <c r="B23244" t="s">
        <v>98</v>
      </c>
      <c r="C23244" t="s">
        <v>23</v>
      </c>
      <c r="D23244" t="s">
        <v>79</v>
      </c>
      <c r="E23244" s="211">
        <v>137921</v>
      </c>
    </row>
    <row r="23245" spans="1:5" hidden="1">
      <c r="A23245">
        <v>2024</v>
      </c>
      <c r="B23245" t="s">
        <v>98</v>
      </c>
      <c r="C23245" t="s">
        <v>23</v>
      </c>
      <c r="D23245" t="s">
        <v>80</v>
      </c>
      <c r="E23245" s="211">
        <v>523</v>
      </c>
    </row>
    <row r="23246" spans="1:5" hidden="1">
      <c r="A23246">
        <v>2024</v>
      </c>
      <c r="B23246" t="s">
        <v>98</v>
      </c>
      <c r="C23246" t="s">
        <v>81</v>
      </c>
      <c r="D23246" t="s">
        <v>27</v>
      </c>
      <c r="E23246" s="211">
        <v>5850369</v>
      </c>
    </row>
    <row r="23247" spans="1:5" hidden="1">
      <c r="A23247">
        <v>2024</v>
      </c>
      <c r="B23247" t="s">
        <v>98</v>
      </c>
      <c r="C23247" t="s">
        <v>81</v>
      </c>
      <c r="D23247" t="s">
        <v>28</v>
      </c>
      <c r="E23247" s="211">
        <v>5259128</v>
      </c>
    </row>
    <row r="23248" spans="1:5" hidden="1">
      <c r="A23248">
        <v>2024</v>
      </c>
      <c r="B23248" t="s">
        <v>98</v>
      </c>
      <c r="C23248" t="s">
        <v>81</v>
      </c>
      <c r="D23248" t="s">
        <v>82</v>
      </c>
      <c r="E23248" s="211">
        <v>3845034</v>
      </c>
    </row>
    <row r="23249" spans="1:5" hidden="1">
      <c r="A23249">
        <v>2024</v>
      </c>
      <c r="B23249" t="s">
        <v>98</v>
      </c>
      <c r="C23249" t="s">
        <v>81</v>
      </c>
      <c r="D23249" t="s">
        <v>83</v>
      </c>
      <c r="E23249" s="211">
        <v>1513</v>
      </c>
    </row>
    <row r="23250" spans="1:5" hidden="1">
      <c r="A23250">
        <v>2024</v>
      </c>
      <c r="B23250" t="s">
        <v>98</v>
      </c>
      <c r="C23250" t="s">
        <v>81</v>
      </c>
      <c r="D23250" t="s">
        <v>84</v>
      </c>
      <c r="E23250" s="211">
        <v>1412581</v>
      </c>
    </row>
    <row r="23251" spans="1:5" hidden="1">
      <c r="A23251">
        <v>2024</v>
      </c>
      <c r="B23251" t="s">
        <v>98</v>
      </c>
      <c r="C23251" t="s">
        <v>81</v>
      </c>
      <c r="D23251" t="s">
        <v>29</v>
      </c>
      <c r="E23251" s="211">
        <v>591241</v>
      </c>
    </row>
    <row r="23252" spans="1:5" hidden="1">
      <c r="A23252">
        <v>2024</v>
      </c>
      <c r="B23252" t="s">
        <v>98</v>
      </c>
      <c r="C23252" t="s">
        <v>81</v>
      </c>
      <c r="D23252" t="s">
        <v>30</v>
      </c>
      <c r="E23252" s="211">
        <v>45</v>
      </c>
    </row>
    <row r="23253" spans="1:5" hidden="1">
      <c r="A23253">
        <v>2024</v>
      </c>
      <c r="B23253" t="s">
        <v>98</v>
      </c>
      <c r="C23253" t="s">
        <v>81</v>
      </c>
      <c r="D23253" t="s">
        <v>32</v>
      </c>
      <c r="E23253" s="211">
        <v>45</v>
      </c>
    </row>
    <row r="23254" spans="1:5" hidden="1">
      <c r="A23254">
        <v>2024</v>
      </c>
      <c r="B23254" t="s">
        <v>98</v>
      </c>
      <c r="C23254" t="s">
        <v>81</v>
      </c>
      <c r="D23254" t="s">
        <v>33</v>
      </c>
      <c r="E23254" s="211">
        <v>616659</v>
      </c>
    </row>
    <row r="23255" spans="1:5" hidden="1">
      <c r="A23255">
        <v>2024</v>
      </c>
      <c r="B23255" t="s">
        <v>98</v>
      </c>
      <c r="C23255" t="s">
        <v>81</v>
      </c>
      <c r="D23255" t="s">
        <v>34</v>
      </c>
      <c r="E23255" s="211">
        <v>199778</v>
      </c>
    </row>
    <row r="23256" spans="1:5" hidden="1">
      <c r="A23256">
        <v>2024</v>
      </c>
      <c r="B23256" t="s">
        <v>98</v>
      </c>
      <c r="C23256" t="s">
        <v>81</v>
      </c>
      <c r="D23256" t="s">
        <v>35</v>
      </c>
      <c r="E23256" s="211">
        <v>165359</v>
      </c>
    </row>
    <row r="23257" spans="1:5" hidden="1">
      <c r="A23257">
        <v>2024</v>
      </c>
      <c r="B23257" t="s">
        <v>98</v>
      </c>
      <c r="C23257" t="s">
        <v>81</v>
      </c>
      <c r="D23257" t="s">
        <v>36</v>
      </c>
      <c r="E23257" s="211">
        <v>399188</v>
      </c>
    </row>
    <row r="23258" spans="1:5" hidden="1">
      <c r="A23258">
        <v>2024</v>
      </c>
      <c r="B23258" t="s">
        <v>98</v>
      </c>
      <c r="C23258" t="s">
        <v>81</v>
      </c>
      <c r="D23258" t="s">
        <v>37</v>
      </c>
      <c r="E23258" s="211">
        <v>399188</v>
      </c>
    </row>
    <row r="23259" spans="1:5" hidden="1">
      <c r="A23259">
        <v>2024</v>
      </c>
      <c r="B23259" t="s">
        <v>98</v>
      </c>
      <c r="C23259" t="s">
        <v>81</v>
      </c>
      <c r="D23259" t="s">
        <v>38</v>
      </c>
      <c r="E23259" s="211">
        <v>0</v>
      </c>
    </row>
    <row r="23260" spans="1:5" hidden="1">
      <c r="A23260">
        <v>2024</v>
      </c>
      <c r="B23260" t="s">
        <v>98</v>
      </c>
      <c r="C23260" t="s">
        <v>81</v>
      </c>
      <c r="D23260" t="s">
        <v>39</v>
      </c>
      <c r="E23260" s="211">
        <v>0</v>
      </c>
    </row>
    <row r="23261" spans="1:5" hidden="1">
      <c r="A23261">
        <v>2024</v>
      </c>
      <c r="B23261" t="s">
        <v>98</v>
      </c>
      <c r="C23261" t="s">
        <v>81</v>
      </c>
      <c r="D23261" t="s">
        <v>40</v>
      </c>
      <c r="E23261" s="211">
        <v>751</v>
      </c>
    </row>
    <row r="23262" spans="1:5" hidden="1">
      <c r="A23262">
        <v>2024</v>
      </c>
      <c r="B23262" t="s">
        <v>98</v>
      </c>
      <c r="C23262" t="s">
        <v>81</v>
      </c>
      <c r="D23262" t="s">
        <v>41</v>
      </c>
      <c r="E23262" s="211">
        <v>751</v>
      </c>
    </row>
    <row r="23263" spans="1:5" hidden="1">
      <c r="A23263">
        <v>2024</v>
      </c>
      <c r="B23263" t="s">
        <v>98</v>
      </c>
      <c r="C23263" t="s">
        <v>81</v>
      </c>
      <c r="D23263" t="s">
        <v>42</v>
      </c>
      <c r="E23263" s="211">
        <v>0</v>
      </c>
    </row>
    <row r="23264" spans="1:5" hidden="1">
      <c r="A23264">
        <v>2024</v>
      </c>
      <c r="B23264" t="s">
        <v>98</v>
      </c>
      <c r="C23264" t="s">
        <v>81</v>
      </c>
      <c r="D23264" t="s">
        <v>43</v>
      </c>
      <c r="E23264" s="211">
        <v>0</v>
      </c>
    </row>
    <row r="23265" spans="1:6" hidden="1">
      <c r="A23265">
        <v>2024</v>
      </c>
      <c r="B23265" t="s">
        <v>98</v>
      </c>
      <c r="C23265" t="s">
        <v>81</v>
      </c>
      <c r="D23265" t="s">
        <v>44</v>
      </c>
      <c r="E23265" s="211">
        <v>16942</v>
      </c>
    </row>
    <row r="23266" spans="1:6" hidden="1">
      <c r="A23266">
        <v>2024</v>
      </c>
      <c r="B23266" t="s">
        <v>98</v>
      </c>
      <c r="C23266" t="s">
        <v>81</v>
      </c>
      <c r="D23266" t="s">
        <v>45</v>
      </c>
      <c r="E23266" s="211">
        <v>3733200</v>
      </c>
    </row>
    <row r="23267" spans="1:6" hidden="1">
      <c r="A23267">
        <v>2024</v>
      </c>
      <c r="B23267" t="s">
        <v>98</v>
      </c>
      <c r="C23267" t="s">
        <v>81</v>
      </c>
      <c r="D23267" t="s">
        <v>46</v>
      </c>
      <c r="E23267" s="211">
        <v>3660842</v>
      </c>
    </row>
    <row r="23268" spans="1:6" hidden="1">
      <c r="A23268">
        <v>2024</v>
      </c>
      <c r="B23268" t="s">
        <v>98</v>
      </c>
      <c r="C23268" t="s">
        <v>81</v>
      </c>
      <c r="D23268" t="s">
        <v>47</v>
      </c>
      <c r="E23268" s="211">
        <v>72358</v>
      </c>
    </row>
    <row r="23269" spans="1:6" hidden="1">
      <c r="A23269">
        <v>2024</v>
      </c>
      <c r="B23269" t="s">
        <v>98</v>
      </c>
      <c r="C23269" t="s">
        <v>81</v>
      </c>
      <c r="D23269" t="s">
        <v>48</v>
      </c>
      <c r="E23269" s="211">
        <v>4668860</v>
      </c>
    </row>
    <row r="23270" spans="1:6" hidden="1">
      <c r="A23270">
        <v>2024</v>
      </c>
      <c r="B23270" t="s">
        <v>98</v>
      </c>
      <c r="C23270" t="s">
        <v>81</v>
      </c>
      <c r="D23270" t="s">
        <v>49</v>
      </c>
      <c r="E23270" s="211">
        <v>4668860</v>
      </c>
    </row>
    <row r="23271" spans="1:6" hidden="1">
      <c r="A23271">
        <v>2024</v>
      </c>
      <c r="B23271" t="s">
        <v>98</v>
      </c>
      <c r="C23271" t="s">
        <v>81</v>
      </c>
      <c r="D23271" t="s">
        <v>50</v>
      </c>
      <c r="E23271" s="211">
        <v>3024620</v>
      </c>
    </row>
    <row r="23272" spans="1:6" hidden="1">
      <c r="A23272">
        <v>2024</v>
      </c>
      <c r="B23272" t="s">
        <v>98</v>
      </c>
      <c r="C23272" t="s">
        <v>81</v>
      </c>
      <c r="D23272" t="s">
        <v>51</v>
      </c>
      <c r="E23272" s="211">
        <v>248263</v>
      </c>
    </row>
    <row r="23273" spans="1:6" hidden="1">
      <c r="A23273">
        <v>2024</v>
      </c>
      <c r="B23273" t="s">
        <v>98</v>
      </c>
      <c r="C23273" t="s">
        <v>81</v>
      </c>
      <c r="D23273" t="s">
        <v>52</v>
      </c>
      <c r="E23273" s="211">
        <v>1395977</v>
      </c>
    </row>
    <row r="23274" spans="1:6" hidden="1">
      <c r="A23274">
        <v>2024</v>
      </c>
      <c r="B23274" t="s">
        <v>98</v>
      </c>
      <c r="C23274" t="s">
        <v>81</v>
      </c>
      <c r="D23274" t="s">
        <v>53</v>
      </c>
      <c r="E23274" s="211">
        <v>0</v>
      </c>
      <c r="F23274">
        <v>90</v>
      </c>
    </row>
    <row r="23275" spans="1:6" hidden="1">
      <c r="A23275">
        <v>2024</v>
      </c>
      <c r="B23275" t="s">
        <v>98</v>
      </c>
      <c r="C23275" t="s">
        <v>81</v>
      </c>
      <c r="D23275" t="s">
        <v>54</v>
      </c>
      <c r="E23275" s="211">
        <v>0</v>
      </c>
      <c r="F23275">
        <v>90</v>
      </c>
    </row>
    <row r="23276" spans="1:6" hidden="1">
      <c r="A23276">
        <v>2024</v>
      </c>
      <c r="B23276" t="s">
        <v>98</v>
      </c>
      <c r="C23276" t="s">
        <v>81</v>
      </c>
      <c r="D23276" t="s">
        <v>59</v>
      </c>
      <c r="E23276" s="211">
        <v>977753</v>
      </c>
    </row>
    <row r="23277" spans="1:6" hidden="1">
      <c r="A23277">
        <v>2024</v>
      </c>
      <c r="B23277" t="s">
        <v>98</v>
      </c>
      <c r="C23277" t="s">
        <v>81</v>
      </c>
      <c r="D23277" t="s">
        <v>60</v>
      </c>
      <c r="E23277" s="211">
        <v>0</v>
      </c>
    </row>
    <row r="23278" spans="1:6" hidden="1">
      <c r="A23278">
        <v>2024</v>
      </c>
      <c r="B23278" t="s">
        <v>98</v>
      </c>
      <c r="C23278" t="s">
        <v>81</v>
      </c>
      <c r="D23278" t="s">
        <v>61</v>
      </c>
      <c r="E23278" s="211">
        <v>3809</v>
      </c>
    </row>
    <row r="23279" spans="1:6" hidden="1">
      <c r="A23279">
        <v>2024</v>
      </c>
      <c r="B23279" t="s">
        <v>98</v>
      </c>
      <c r="C23279" t="s">
        <v>81</v>
      </c>
      <c r="D23279" t="s">
        <v>62</v>
      </c>
      <c r="E23279" s="211">
        <v>475139</v>
      </c>
    </row>
    <row r="23280" spans="1:6" hidden="1">
      <c r="A23280">
        <v>2024</v>
      </c>
      <c r="B23280" t="s">
        <v>98</v>
      </c>
      <c r="C23280" t="s">
        <v>81</v>
      </c>
      <c r="D23280" t="s">
        <v>64</v>
      </c>
      <c r="E23280" s="211">
        <v>498805</v>
      </c>
    </row>
    <row r="23281" spans="1:6" hidden="1">
      <c r="A23281">
        <v>2024</v>
      </c>
      <c r="B23281" t="s">
        <v>98</v>
      </c>
      <c r="C23281" t="s">
        <v>81</v>
      </c>
      <c r="D23281" t="s">
        <v>67</v>
      </c>
      <c r="E23281" s="211">
        <v>361691</v>
      </c>
    </row>
    <row r="23282" spans="1:6" hidden="1">
      <c r="A23282">
        <v>2024</v>
      </c>
      <c r="B23282" t="s">
        <v>98</v>
      </c>
      <c r="C23282" t="s">
        <v>81</v>
      </c>
      <c r="D23282" t="s">
        <v>68</v>
      </c>
      <c r="E23282" s="211">
        <v>15294</v>
      </c>
    </row>
    <row r="23283" spans="1:6" hidden="1">
      <c r="A23283">
        <v>2024</v>
      </c>
      <c r="B23283" t="s">
        <v>98</v>
      </c>
      <c r="C23283" t="s">
        <v>81</v>
      </c>
      <c r="D23283" t="s">
        <v>69</v>
      </c>
      <c r="E23283" s="211">
        <v>341777</v>
      </c>
    </row>
    <row r="23284" spans="1:6" hidden="1">
      <c r="A23284">
        <v>2024</v>
      </c>
      <c r="B23284" t="s">
        <v>98</v>
      </c>
      <c r="C23284" t="s">
        <v>81</v>
      </c>
      <c r="D23284" t="s">
        <v>70</v>
      </c>
      <c r="E23284" s="211">
        <v>4620</v>
      </c>
    </row>
    <row r="23285" spans="1:6" hidden="1">
      <c r="A23285">
        <v>2024</v>
      </c>
      <c r="B23285" t="s">
        <v>98</v>
      </c>
      <c r="C23285" t="s">
        <v>81</v>
      </c>
      <c r="D23285" t="s">
        <v>100</v>
      </c>
      <c r="E23285" s="211">
        <v>17686968</v>
      </c>
    </row>
    <row r="23286" spans="1:6" hidden="1">
      <c r="A23286">
        <v>2024</v>
      </c>
      <c r="B23286" t="s">
        <v>98</v>
      </c>
      <c r="C23286" t="s">
        <v>81</v>
      </c>
      <c r="D23286" t="s">
        <v>86</v>
      </c>
      <c r="E23286" s="211">
        <v>9432491</v>
      </c>
    </row>
    <row r="23287" spans="1:6" hidden="1">
      <c r="A23287">
        <v>2024</v>
      </c>
      <c r="B23287" t="s">
        <v>98</v>
      </c>
      <c r="C23287" t="s">
        <v>81</v>
      </c>
      <c r="D23287" t="s">
        <v>87</v>
      </c>
      <c r="E23287" s="211">
        <v>1036847</v>
      </c>
    </row>
    <row r="23288" spans="1:6" hidden="1">
      <c r="A23288">
        <v>2024</v>
      </c>
      <c r="B23288" t="s">
        <v>98</v>
      </c>
      <c r="C23288" t="s">
        <v>81</v>
      </c>
      <c r="D23288" t="s">
        <v>101</v>
      </c>
      <c r="E23288" s="211">
        <v>1478391</v>
      </c>
    </row>
    <row r="23289" spans="1:6" hidden="1">
      <c r="A23289">
        <v>2024</v>
      </c>
      <c r="B23289" t="s">
        <v>98</v>
      </c>
      <c r="C23289" t="s">
        <v>81</v>
      </c>
      <c r="D23289" t="s">
        <v>88</v>
      </c>
      <c r="E23289" s="211">
        <v>241155</v>
      </c>
    </row>
    <row r="23290" spans="1:6" hidden="1">
      <c r="A23290">
        <v>2024</v>
      </c>
      <c r="B23290" t="s">
        <v>98</v>
      </c>
      <c r="C23290" t="s">
        <v>81</v>
      </c>
      <c r="D23290" t="s">
        <v>89</v>
      </c>
      <c r="E23290" s="211">
        <v>8154489</v>
      </c>
    </row>
    <row r="23291" spans="1:6" hidden="1">
      <c r="A23291">
        <v>2024</v>
      </c>
      <c r="B23291" t="s">
        <v>98</v>
      </c>
      <c r="C23291" t="s">
        <v>81</v>
      </c>
      <c r="D23291" t="s">
        <v>77</v>
      </c>
      <c r="E23291" s="211">
        <v>1612142</v>
      </c>
    </row>
    <row r="23292" spans="1:6" hidden="1">
      <c r="A23292">
        <v>2024</v>
      </c>
      <c r="B23292" t="s">
        <v>102</v>
      </c>
      <c r="C23292" t="s">
        <v>7</v>
      </c>
      <c r="D23292" t="s">
        <v>263</v>
      </c>
      <c r="E23292" s="211">
        <v>-1478823</v>
      </c>
    </row>
    <row r="23293" spans="1:6" hidden="1">
      <c r="A23293">
        <v>2024</v>
      </c>
      <c r="B23293" t="s">
        <v>102</v>
      </c>
      <c r="C23293" t="s">
        <v>7</v>
      </c>
      <c r="D23293" t="s">
        <v>8</v>
      </c>
      <c r="E23293" s="211">
        <v>0</v>
      </c>
      <c r="F23293">
        <v>20</v>
      </c>
    </row>
    <row r="23294" spans="1:6" hidden="1">
      <c r="A23294">
        <v>2024</v>
      </c>
      <c r="B23294" t="s">
        <v>102</v>
      </c>
      <c r="C23294" t="s">
        <v>7</v>
      </c>
      <c r="D23294" t="s">
        <v>9</v>
      </c>
      <c r="E23294" s="211">
        <v>0</v>
      </c>
      <c r="F23294">
        <v>20</v>
      </c>
    </row>
    <row r="23295" spans="1:6" hidden="1">
      <c r="A23295">
        <v>2024</v>
      </c>
      <c r="B23295" t="s">
        <v>102</v>
      </c>
      <c r="C23295" t="s">
        <v>10</v>
      </c>
      <c r="D23295" t="s">
        <v>11</v>
      </c>
      <c r="E23295" s="211">
        <v>-197642</v>
      </c>
    </row>
    <row r="23296" spans="1:6" hidden="1">
      <c r="A23296">
        <v>2024</v>
      </c>
      <c r="B23296" t="s">
        <v>102</v>
      </c>
      <c r="C23296" t="s">
        <v>10</v>
      </c>
      <c r="D23296" t="s">
        <v>91</v>
      </c>
      <c r="E23296" s="211">
        <v>2882961</v>
      </c>
    </row>
    <row r="23297" spans="1:6" hidden="1">
      <c r="A23297">
        <v>2024</v>
      </c>
      <c r="B23297" t="s">
        <v>102</v>
      </c>
      <c r="C23297" t="s">
        <v>10</v>
      </c>
      <c r="D23297" t="s">
        <v>92</v>
      </c>
      <c r="E23297" s="211">
        <v>1683905</v>
      </c>
    </row>
    <row r="23298" spans="1:6" hidden="1">
      <c r="A23298">
        <v>2024</v>
      </c>
      <c r="B23298" t="s">
        <v>102</v>
      </c>
      <c r="C23298" t="s">
        <v>10</v>
      </c>
      <c r="D23298" t="s">
        <v>14</v>
      </c>
      <c r="E23298" s="211">
        <v>3097117</v>
      </c>
    </row>
    <row r="23299" spans="1:6" hidden="1">
      <c r="A23299">
        <v>2024</v>
      </c>
      <c r="B23299" t="s">
        <v>102</v>
      </c>
      <c r="C23299" t="s">
        <v>10</v>
      </c>
      <c r="D23299" t="s">
        <v>15</v>
      </c>
      <c r="E23299" s="211">
        <v>2104712</v>
      </c>
    </row>
    <row r="23300" spans="1:6" hidden="1">
      <c r="A23300">
        <v>2024</v>
      </c>
      <c r="B23300" t="s">
        <v>102</v>
      </c>
      <c r="C23300" t="s">
        <v>10</v>
      </c>
      <c r="D23300" t="s">
        <v>16</v>
      </c>
      <c r="E23300" s="211">
        <v>992405</v>
      </c>
    </row>
    <row r="23301" spans="1:6" hidden="1">
      <c r="A23301">
        <v>2024</v>
      </c>
      <c r="B23301" t="s">
        <v>102</v>
      </c>
      <c r="C23301" t="s">
        <v>10</v>
      </c>
      <c r="D23301" t="s">
        <v>17</v>
      </c>
      <c r="E23301" s="211">
        <v>0</v>
      </c>
      <c r="F23301">
        <v>20</v>
      </c>
    </row>
    <row r="23302" spans="1:6" hidden="1">
      <c r="A23302">
        <v>2024</v>
      </c>
      <c r="B23302" t="s">
        <v>102</v>
      </c>
      <c r="C23302" t="s">
        <v>10</v>
      </c>
      <c r="D23302" t="s">
        <v>18</v>
      </c>
      <c r="E23302" s="211">
        <v>26121778</v>
      </c>
    </row>
    <row r="23303" spans="1:6" hidden="1">
      <c r="A23303">
        <v>2024</v>
      </c>
      <c r="B23303" t="s">
        <v>102</v>
      </c>
      <c r="C23303" t="s">
        <v>10</v>
      </c>
      <c r="D23303" t="s">
        <v>19</v>
      </c>
      <c r="E23303" s="211">
        <v>23508391</v>
      </c>
    </row>
    <row r="23304" spans="1:6" hidden="1">
      <c r="A23304">
        <v>2024</v>
      </c>
      <c r="B23304" t="s">
        <v>102</v>
      </c>
      <c r="C23304" t="s">
        <v>10</v>
      </c>
      <c r="D23304" t="s">
        <v>20</v>
      </c>
      <c r="E23304" s="211">
        <v>28432399</v>
      </c>
    </row>
    <row r="23305" spans="1:6" hidden="1">
      <c r="A23305">
        <v>2024</v>
      </c>
      <c r="B23305" t="s">
        <v>102</v>
      </c>
      <c r="C23305" t="s">
        <v>10</v>
      </c>
      <c r="D23305" t="s">
        <v>21</v>
      </c>
      <c r="E23305" s="211">
        <v>1001414</v>
      </c>
    </row>
    <row r="23306" spans="1:6" hidden="1">
      <c r="A23306">
        <v>2024</v>
      </c>
      <c r="B23306" t="s">
        <v>102</v>
      </c>
      <c r="C23306" t="s">
        <v>10</v>
      </c>
      <c r="D23306" t="s">
        <v>22</v>
      </c>
      <c r="E23306" s="211">
        <v>252177</v>
      </c>
    </row>
    <row r="23307" spans="1:6" hidden="1">
      <c r="A23307">
        <v>2024</v>
      </c>
      <c r="B23307" t="s">
        <v>102</v>
      </c>
      <c r="C23307" t="s">
        <v>23</v>
      </c>
      <c r="D23307" t="s">
        <v>24</v>
      </c>
      <c r="E23307" s="211">
        <v>193964</v>
      </c>
    </row>
    <row r="23308" spans="1:6" hidden="1">
      <c r="A23308">
        <v>2024</v>
      </c>
      <c r="B23308" t="s">
        <v>102</v>
      </c>
      <c r="C23308" t="s">
        <v>23</v>
      </c>
      <c r="D23308" t="s">
        <v>25</v>
      </c>
      <c r="E23308" s="211">
        <v>166949</v>
      </c>
    </row>
    <row r="23309" spans="1:6" hidden="1">
      <c r="A23309">
        <v>2024</v>
      </c>
      <c r="B23309" t="s">
        <v>102</v>
      </c>
      <c r="C23309" t="s">
        <v>23</v>
      </c>
      <c r="D23309" t="s">
        <v>26</v>
      </c>
      <c r="E23309" s="211">
        <v>27015</v>
      </c>
    </row>
    <row r="23310" spans="1:6" hidden="1">
      <c r="A23310">
        <v>2024</v>
      </c>
      <c r="B23310" t="s">
        <v>102</v>
      </c>
      <c r="C23310" t="s">
        <v>23</v>
      </c>
      <c r="D23310" t="s">
        <v>27</v>
      </c>
      <c r="E23310" s="211">
        <v>42062</v>
      </c>
    </row>
    <row r="23311" spans="1:6" hidden="1">
      <c r="A23311">
        <v>2024</v>
      </c>
      <c r="B23311" t="s">
        <v>102</v>
      </c>
      <c r="C23311" t="s">
        <v>23</v>
      </c>
      <c r="D23311" t="s">
        <v>29</v>
      </c>
      <c r="E23311" s="211">
        <v>42062</v>
      </c>
    </row>
    <row r="23312" spans="1:6" hidden="1">
      <c r="A23312">
        <v>2024</v>
      </c>
      <c r="B23312" t="s">
        <v>102</v>
      </c>
      <c r="C23312" t="s">
        <v>23</v>
      </c>
      <c r="D23312" t="s">
        <v>33</v>
      </c>
      <c r="E23312" s="211">
        <v>1018736</v>
      </c>
    </row>
    <row r="23313" spans="1:5" hidden="1">
      <c r="A23313">
        <v>2024</v>
      </c>
      <c r="B23313" t="s">
        <v>102</v>
      </c>
      <c r="C23313" t="s">
        <v>23</v>
      </c>
      <c r="D23313" t="s">
        <v>34</v>
      </c>
      <c r="E23313" s="211">
        <v>980865</v>
      </c>
    </row>
    <row r="23314" spans="1:5" hidden="1">
      <c r="A23314">
        <v>2024</v>
      </c>
      <c r="B23314" t="s">
        <v>102</v>
      </c>
      <c r="C23314" t="s">
        <v>23</v>
      </c>
      <c r="D23314" t="s">
        <v>35</v>
      </c>
      <c r="E23314" s="211">
        <v>1235973</v>
      </c>
    </row>
    <row r="23315" spans="1:5" hidden="1">
      <c r="A23315">
        <v>2024</v>
      </c>
      <c r="B23315" t="s">
        <v>102</v>
      </c>
      <c r="C23315" t="s">
        <v>23</v>
      </c>
      <c r="D23315" t="s">
        <v>39</v>
      </c>
      <c r="E23315" s="211">
        <v>0</v>
      </c>
    </row>
    <row r="23316" spans="1:5" hidden="1">
      <c r="A23316">
        <v>2024</v>
      </c>
      <c r="B23316" t="s">
        <v>102</v>
      </c>
      <c r="C23316" t="s">
        <v>23</v>
      </c>
      <c r="D23316" t="s">
        <v>40</v>
      </c>
      <c r="E23316" s="211">
        <v>0</v>
      </c>
    </row>
    <row r="23317" spans="1:5" hidden="1">
      <c r="A23317">
        <v>2024</v>
      </c>
      <c r="B23317" t="s">
        <v>102</v>
      </c>
      <c r="C23317" t="s">
        <v>23</v>
      </c>
      <c r="D23317" t="s">
        <v>41</v>
      </c>
      <c r="E23317" s="211">
        <v>0</v>
      </c>
    </row>
    <row r="23318" spans="1:5" hidden="1">
      <c r="A23318">
        <v>2024</v>
      </c>
      <c r="B23318" t="s">
        <v>102</v>
      </c>
      <c r="C23318" t="s">
        <v>23</v>
      </c>
      <c r="D23318" t="s">
        <v>42</v>
      </c>
      <c r="E23318" s="211">
        <v>0</v>
      </c>
    </row>
    <row r="23319" spans="1:5" hidden="1">
      <c r="A23319">
        <v>2024</v>
      </c>
      <c r="B23319" t="s">
        <v>102</v>
      </c>
      <c r="C23319" t="s">
        <v>23</v>
      </c>
      <c r="D23319" t="s">
        <v>43</v>
      </c>
      <c r="E23319" s="211">
        <v>0</v>
      </c>
    </row>
    <row r="23320" spans="1:5" hidden="1">
      <c r="A23320">
        <v>2024</v>
      </c>
      <c r="B23320" t="s">
        <v>102</v>
      </c>
      <c r="C23320" t="s">
        <v>23</v>
      </c>
      <c r="D23320" t="s">
        <v>44</v>
      </c>
      <c r="E23320" s="211">
        <v>37870</v>
      </c>
    </row>
    <row r="23321" spans="1:5" hidden="1">
      <c r="A23321">
        <v>2024</v>
      </c>
      <c r="B23321" t="s">
        <v>102</v>
      </c>
      <c r="C23321" t="s">
        <v>23</v>
      </c>
      <c r="D23321" t="s">
        <v>45</v>
      </c>
      <c r="E23321" s="211">
        <v>2942133</v>
      </c>
    </row>
    <row r="23322" spans="1:5" hidden="1">
      <c r="A23322">
        <v>2024</v>
      </c>
      <c r="B23322" t="s">
        <v>102</v>
      </c>
      <c r="C23322" t="s">
        <v>23</v>
      </c>
      <c r="D23322" t="s">
        <v>46</v>
      </c>
      <c r="E23322" s="211">
        <v>2869775</v>
      </c>
    </row>
    <row r="23323" spans="1:5" hidden="1">
      <c r="A23323">
        <v>2024</v>
      </c>
      <c r="B23323" t="s">
        <v>102</v>
      </c>
      <c r="C23323" t="s">
        <v>23</v>
      </c>
      <c r="D23323" t="s">
        <v>47</v>
      </c>
      <c r="E23323" s="211">
        <v>72358</v>
      </c>
    </row>
    <row r="23324" spans="1:5" hidden="1">
      <c r="A23324">
        <v>2024</v>
      </c>
      <c r="B23324" t="s">
        <v>102</v>
      </c>
      <c r="C23324" t="s">
        <v>23</v>
      </c>
      <c r="D23324" t="s">
        <v>48</v>
      </c>
      <c r="E23324" s="211">
        <v>5677880</v>
      </c>
    </row>
    <row r="23325" spans="1:5" hidden="1">
      <c r="A23325">
        <v>2024</v>
      </c>
      <c r="B23325" t="s">
        <v>102</v>
      </c>
      <c r="C23325" t="s">
        <v>23</v>
      </c>
      <c r="D23325" t="s">
        <v>49</v>
      </c>
      <c r="E23325" s="211">
        <v>5676442</v>
      </c>
    </row>
    <row r="23326" spans="1:5" hidden="1">
      <c r="A23326">
        <v>2024</v>
      </c>
      <c r="B23326" t="s">
        <v>102</v>
      </c>
      <c r="C23326" t="s">
        <v>23</v>
      </c>
      <c r="D23326" t="s">
        <v>50</v>
      </c>
      <c r="E23326" s="211">
        <v>3604845</v>
      </c>
    </row>
    <row r="23327" spans="1:5" hidden="1">
      <c r="A23327">
        <v>2024</v>
      </c>
      <c r="B23327" t="s">
        <v>102</v>
      </c>
      <c r="C23327" t="s">
        <v>23</v>
      </c>
      <c r="D23327" t="s">
        <v>51</v>
      </c>
      <c r="E23327" s="211">
        <v>394989</v>
      </c>
    </row>
    <row r="23328" spans="1:5" hidden="1">
      <c r="A23328">
        <v>2024</v>
      </c>
      <c r="B23328" t="s">
        <v>102</v>
      </c>
      <c r="C23328" t="s">
        <v>23</v>
      </c>
      <c r="D23328" t="s">
        <v>52</v>
      </c>
      <c r="E23328" s="211">
        <v>1658481</v>
      </c>
    </row>
    <row r="23329" spans="1:5" hidden="1">
      <c r="A23329">
        <v>2024</v>
      </c>
      <c r="B23329" t="s">
        <v>102</v>
      </c>
      <c r="C23329" t="s">
        <v>23</v>
      </c>
      <c r="D23329" t="s">
        <v>53</v>
      </c>
      <c r="E23329" s="211">
        <v>67738</v>
      </c>
    </row>
    <row r="23330" spans="1:5" hidden="1">
      <c r="A23330">
        <v>2024</v>
      </c>
      <c r="B23330" t="s">
        <v>102</v>
      </c>
      <c r="C23330" t="s">
        <v>23</v>
      </c>
      <c r="D23330" t="s">
        <v>54</v>
      </c>
      <c r="E23330" s="211">
        <v>49611</v>
      </c>
    </row>
    <row r="23331" spans="1:5" hidden="1">
      <c r="A23331">
        <v>2024</v>
      </c>
      <c r="B23331" t="s">
        <v>102</v>
      </c>
      <c r="C23331" t="s">
        <v>23</v>
      </c>
      <c r="D23331" t="s">
        <v>55</v>
      </c>
      <c r="E23331" s="211">
        <v>1438</v>
      </c>
    </row>
    <row r="23332" spans="1:5" hidden="1">
      <c r="A23332">
        <v>2024</v>
      </c>
      <c r="B23332" t="s">
        <v>102</v>
      </c>
      <c r="C23332" t="s">
        <v>23</v>
      </c>
      <c r="D23332" t="s">
        <v>59</v>
      </c>
      <c r="E23332" s="211">
        <v>635193</v>
      </c>
    </row>
    <row r="23333" spans="1:5" hidden="1">
      <c r="A23333">
        <v>2024</v>
      </c>
      <c r="B23333" t="s">
        <v>102</v>
      </c>
      <c r="C23333" t="s">
        <v>23</v>
      </c>
      <c r="D23333" t="s">
        <v>60</v>
      </c>
      <c r="E23333" s="211">
        <v>107612</v>
      </c>
    </row>
    <row r="23334" spans="1:5" hidden="1">
      <c r="A23334">
        <v>2024</v>
      </c>
      <c r="B23334" t="s">
        <v>102</v>
      </c>
      <c r="C23334" t="s">
        <v>23</v>
      </c>
      <c r="D23334" t="s">
        <v>64</v>
      </c>
      <c r="E23334" s="211">
        <v>527581</v>
      </c>
    </row>
    <row r="23335" spans="1:5" hidden="1">
      <c r="A23335">
        <v>2024</v>
      </c>
      <c r="B23335" t="s">
        <v>102</v>
      </c>
      <c r="C23335" t="s">
        <v>23</v>
      </c>
      <c r="D23335" t="s">
        <v>66</v>
      </c>
      <c r="E23335" s="211">
        <v>0</v>
      </c>
    </row>
    <row r="23336" spans="1:5" hidden="1">
      <c r="A23336">
        <v>2024</v>
      </c>
      <c r="B23336" t="s">
        <v>102</v>
      </c>
      <c r="C23336" t="s">
        <v>23</v>
      </c>
      <c r="D23336" t="s">
        <v>67</v>
      </c>
      <c r="E23336" s="211">
        <v>0</v>
      </c>
    </row>
    <row r="23337" spans="1:5" hidden="1">
      <c r="A23337">
        <v>2024</v>
      </c>
      <c r="B23337" t="s">
        <v>102</v>
      </c>
      <c r="C23337" t="s">
        <v>23</v>
      </c>
      <c r="D23337" t="s">
        <v>68</v>
      </c>
      <c r="E23337" s="211">
        <v>0</v>
      </c>
    </row>
    <row r="23338" spans="1:5" hidden="1">
      <c r="A23338">
        <v>2024</v>
      </c>
      <c r="B23338" t="s">
        <v>102</v>
      </c>
      <c r="C23338" t="s">
        <v>23</v>
      </c>
      <c r="D23338" t="s">
        <v>70</v>
      </c>
      <c r="E23338" s="211">
        <v>0</v>
      </c>
    </row>
    <row r="23339" spans="1:5" hidden="1">
      <c r="A23339">
        <v>2024</v>
      </c>
      <c r="B23339" t="s">
        <v>102</v>
      </c>
      <c r="C23339" t="s">
        <v>23</v>
      </c>
      <c r="D23339" t="s">
        <v>71</v>
      </c>
      <c r="E23339" s="211">
        <v>0</v>
      </c>
    </row>
    <row r="23340" spans="1:5" hidden="1">
      <c r="A23340">
        <v>2024</v>
      </c>
      <c r="B23340" t="s">
        <v>102</v>
      </c>
      <c r="C23340" t="s">
        <v>23</v>
      </c>
      <c r="D23340" t="s">
        <v>72</v>
      </c>
      <c r="E23340" s="211">
        <v>2207484</v>
      </c>
    </row>
    <row r="23341" spans="1:5" hidden="1">
      <c r="A23341">
        <v>2024</v>
      </c>
      <c r="B23341" t="s">
        <v>102</v>
      </c>
      <c r="C23341" t="s">
        <v>23</v>
      </c>
      <c r="D23341" t="s">
        <v>73</v>
      </c>
      <c r="E23341" s="211">
        <v>23346030</v>
      </c>
    </row>
    <row r="23342" spans="1:5" hidden="1">
      <c r="A23342">
        <v>2024</v>
      </c>
      <c r="B23342" t="s">
        <v>102</v>
      </c>
      <c r="C23342" t="s">
        <v>23</v>
      </c>
      <c r="D23342" t="s">
        <v>74</v>
      </c>
      <c r="E23342" s="211">
        <v>23346030</v>
      </c>
    </row>
    <row r="23343" spans="1:5" hidden="1">
      <c r="A23343">
        <v>2024</v>
      </c>
      <c r="B23343" t="s">
        <v>102</v>
      </c>
      <c r="C23343" t="s">
        <v>23</v>
      </c>
      <c r="D23343" t="s">
        <v>76</v>
      </c>
      <c r="E23343" s="211">
        <v>749237</v>
      </c>
    </row>
    <row r="23344" spans="1:5" hidden="1">
      <c r="A23344">
        <v>2024</v>
      </c>
      <c r="B23344" t="s">
        <v>102</v>
      </c>
      <c r="C23344" t="s">
        <v>23</v>
      </c>
      <c r="D23344" t="s">
        <v>77</v>
      </c>
      <c r="E23344" s="211">
        <v>1199056</v>
      </c>
    </row>
    <row r="23345" spans="1:5" hidden="1">
      <c r="A23345">
        <v>2024</v>
      </c>
      <c r="B23345" t="s">
        <v>102</v>
      </c>
      <c r="C23345" t="s">
        <v>23</v>
      </c>
      <c r="D23345" t="s">
        <v>78</v>
      </c>
      <c r="E23345" s="211">
        <v>1135498</v>
      </c>
    </row>
    <row r="23346" spans="1:5" hidden="1">
      <c r="A23346">
        <v>2024</v>
      </c>
      <c r="B23346" t="s">
        <v>102</v>
      </c>
      <c r="C23346" t="s">
        <v>23</v>
      </c>
      <c r="D23346" t="s">
        <v>79</v>
      </c>
      <c r="E23346" s="211">
        <v>-417436</v>
      </c>
    </row>
    <row r="23347" spans="1:5" hidden="1">
      <c r="A23347">
        <v>2024</v>
      </c>
      <c r="B23347" t="s">
        <v>102</v>
      </c>
      <c r="C23347" t="s">
        <v>23</v>
      </c>
      <c r="D23347" t="s">
        <v>80</v>
      </c>
      <c r="E23347" s="211">
        <v>31175</v>
      </c>
    </row>
    <row r="23348" spans="1:5" hidden="1">
      <c r="A23348">
        <v>2024</v>
      </c>
      <c r="B23348" t="s">
        <v>102</v>
      </c>
      <c r="C23348" t="s">
        <v>81</v>
      </c>
      <c r="D23348" t="s">
        <v>24</v>
      </c>
      <c r="E23348" s="211">
        <v>21667369</v>
      </c>
    </row>
    <row r="23349" spans="1:5" hidden="1">
      <c r="A23349">
        <v>2024</v>
      </c>
      <c r="B23349" t="s">
        <v>102</v>
      </c>
      <c r="C23349" t="s">
        <v>81</v>
      </c>
      <c r="D23349" t="s">
        <v>25</v>
      </c>
      <c r="E23349" s="211">
        <v>17667535</v>
      </c>
    </row>
    <row r="23350" spans="1:5" hidden="1">
      <c r="A23350">
        <v>2024</v>
      </c>
      <c r="B23350" t="s">
        <v>102</v>
      </c>
      <c r="C23350" t="s">
        <v>81</v>
      </c>
      <c r="D23350" t="s">
        <v>26</v>
      </c>
      <c r="E23350" s="211">
        <v>3999834</v>
      </c>
    </row>
    <row r="23351" spans="1:5" hidden="1">
      <c r="A23351">
        <v>2024</v>
      </c>
      <c r="B23351" t="s">
        <v>102</v>
      </c>
      <c r="C23351" t="s">
        <v>81</v>
      </c>
      <c r="D23351" t="s">
        <v>30</v>
      </c>
      <c r="E23351" s="211">
        <v>450182</v>
      </c>
    </row>
    <row r="23352" spans="1:5" hidden="1">
      <c r="A23352">
        <v>2024</v>
      </c>
      <c r="B23352" t="s">
        <v>102</v>
      </c>
      <c r="C23352" t="s">
        <v>81</v>
      </c>
      <c r="D23352" t="s">
        <v>32</v>
      </c>
      <c r="E23352" s="211">
        <v>450182</v>
      </c>
    </row>
    <row r="23353" spans="1:5" hidden="1">
      <c r="A23353">
        <v>2024</v>
      </c>
      <c r="B23353" t="s">
        <v>102</v>
      </c>
      <c r="C23353" t="s">
        <v>81</v>
      </c>
      <c r="D23353" t="s">
        <v>33</v>
      </c>
      <c r="E23353" s="211">
        <v>2376028</v>
      </c>
    </row>
    <row r="23354" spans="1:5" hidden="1">
      <c r="A23354">
        <v>2024</v>
      </c>
      <c r="B23354" t="s">
        <v>102</v>
      </c>
      <c r="C23354" t="s">
        <v>81</v>
      </c>
      <c r="D23354" t="s">
        <v>34</v>
      </c>
      <c r="E23354" s="211">
        <v>643438</v>
      </c>
    </row>
    <row r="23355" spans="1:5" hidden="1">
      <c r="A23355">
        <v>2024</v>
      </c>
      <c r="B23355" t="s">
        <v>102</v>
      </c>
      <c r="C23355" t="s">
        <v>81</v>
      </c>
      <c r="D23355" t="s">
        <v>35</v>
      </c>
      <c r="E23355" s="211">
        <v>202074</v>
      </c>
    </row>
    <row r="23356" spans="1:5" hidden="1">
      <c r="A23356">
        <v>2024</v>
      </c>
      <c r="B23356" t="s">
        <v>102</v>
      </c>
      <c r="C23356" t="s">
        <v>81</v>
      </c>
      <c r="D23356" t="s">
        <v>36</v>
      </c>
      <c r="E23356" s="211">
        <v>1542847</v>
      </c>
    </row>
    <row r="23357" spans="1:5" hidden="1">
      <c r="A23357">
        <v>2024</v>
      </c>
      <c r="B23357" t="s">
        <v>102</v>
      </c>
      <c r="C23357" t="s">
        <v>81</v>
      </c>
      <c r="D23357" t="s">
        <v>37</v>
      </c>
      <c r="E23357" s="211">
        <v>406605</v>
      </c>
    </row>
    <row r="23358" spans="1:5" hidden="1">
      <c r="A23358">
        <v>2024</v>
      </c>
      <c r="B23358" t="s">
        <v>102</v>
      </c>
      <c r="C23358" t="s">
        <v>81</v>
      </c>
      <c r="D23358" t="s">
        <v>38</v>
      </c>
      <c r="E23358" s="211">
        <v>1136242</v>
      </c>
    </row>
    <row r="23359" spans="1:5" hidden="1">
      <c r="A23359">
        <v>2024</v>
      </c>
      <c r="B23359" t="s">
        <v>102</v>
      </c>
      <c r="C23359" t="s">
        <v>81</v>
      </c>
      <c r="D23359" t="s">
        <v>39</v>
      </c>
      <c r="E23359" s="211">
        <v>0</v>
      </c>
    </row>
    <row r="23360" spans="1:5" hidden="1">
      <c r="A23360">
        <v>2024</v>
      </c>
      <c r="B23360" t="s">
        <v>102</v>
      </c>
      <c r="C23360" t="s">
        <v>81</v>
      </c>
      <c r="D23360" t="s">
        <v>40</v>
      </c>
      <c r="E23360" s="211">
        <v>72557</v>
      </c>
    </row>
    <row r="23361" spans="1:5" hidden="1">
      <c r="A23361">
        <v>2024</v>
      </c>
      <c r="B23361" t="s">
        <v>102</v>
      </c>
      <c r="C23361" t="s">
        <v>81</v>
      </c>
      <c r="D23361" t="s">
        <v>41</v>
      </c>
      <c r="E23361" s="211">
        <v>1400</v>
      </c>
    </row>
    <row r="23362" spans="1:5" hidden="1">
      <c r="A23362">
        <v>2024</v>
      </c>
      <c r="B23362" t="s">
        <v>102</v>
      </c>
      <c r="C23362" t="s">
        <v>81</v>
      </c>
      <c r="D23362" t="s">
        <v>42</v>
      </c>
      <c r="E23362" s="211">
        <v>67738</v>
      </c>
    </row>
    <row r="23363" spans="1:5" hidden="1">
      <c r="A23363">
        <v>2024</v>
      </c>
      <c r="B23363" t="s">
        <v>102</v>
      </c>
      <c r="C23363" t="s">
        <v>81</v>
      </c>
      <c r="D23363" t="s">
        <v>43</v>
      </c>
      <c r="E23363" s="211">
        <v>3419</v>
      </c>
    </row>
    <row r="23364" spans="1:5" hidden="1">
      <c r="A23364">
        <v>2024</v>
      </c>
      <c r="B23364" t="s">
        <v>102</v>
      </c>
      <c r="C23364" t="s">
        <v>81</v>
      </c>
      <c r="D23364" t="s">
        <v>44</v>
      </c>
      <c r="E23364" s="211">
        <v>116430</v>
      </c>
    </row>
    <row r="23365" spans="1:5" hidden="1">
      <c r="A23365">
        <v>2024</v>
      </c>
      <c r="B23365" t="s">
        <v>102</v>
      </c>
      <c r="C23365" t="s">
        <v>81</v>
      </c>
      <c r="D23365" t="s">
        <v>48</v>
      </c>
      <c r="E23365" s="211">
        <v>10340370</v>
      </c>
    </row>
    <row r="23366" spans="1:5" hidden="1">
      <c r="A23366">
        <v>2024</v>
      </c>
      <c r="B23366" t="s">
        <v>102</v>
      </c>
      <c r="C23366" t="s">
        <v>81</v>
      </c>
      <c r="D23366" t="s">
        <v>49</v>
      </c>
      <c r="E23366" s="211">
        <v>1438</v>
      </c>
    </row>
    <row r="23367" spans="1:5" hidden="1">
      <c r="A23367">
        <v>2024</v>
      </c>
      <c r="B23367" t="s">
        <v>102</v>
      </c>
      <c r="C23367" t="s">
        <v>81</v>
      </c>
      <c r="D23367" t="s">
        <v>50</v>
      </c>
      <c r="E23367" s="211">
        <v>0</v>
      </c>
    </row>
    <row r="23368" spans="1:5" hidden="1">
      <c r="A23368">
        <v>2024</v>
      </c>
      <c r="B23368" t="s">
        <v>102</v>
      </c>
      <c r="C23368" t="s">
        <v>81</v>
      </c>
      <c r="D23368" t="s">
        <v>51</v>
      </c>
      <c r="E23368" s="211">
        <v>1438</v>
      </c>
    </row>
    <row r="23369" spans="1:5" hidden="1">
      <c r="A23369">
        <v>2024</v>
      </c>
      <c r="B23369" t="s">
        <v>102</v>
      </c>
      <c r="C23369" t="s">
        <v>81</v>
      </c>
      <c r="D23369" t="s">
        <v>52</v>
      </c>
      <c r="E23369" s="211">
        <v>0</v>
      </c>
    </row>
    <row r="23370" spans="1:5" hidden="1">
      <c r="A23370">
        <v>2024</v>
      </c>
      <c r="B23370" t="s">
        <v>102</v>
      </c>
      <c r="C23370" t="s">
        <v>81</v>
      </c>
      <c r="D23370" t="s">
        <v>53</v>
      </c>
      <c r="E23370" s="211">
        <v>0</v>
      </c>
    </row>
    <row r="23371" spans="1:5" hidden="1">
      <c r="A23371">
        <v>2024</v>
      </c>
      <c r="B23371" t="s">
        <v>102</v>
      </c>
      <c r="C23371" t="s">
        <v>81</v>
      </c>
      <c r="D23371" t="s">
        <v>54</v>
      </c>
      <c r="E23371" s="211">
        <v>0</v>
      </c>
    </row>
    <row r="23372" spans="1:5" hidden="1">
      <c r="A23372">
        <v>2024</v>
      </c>
      <c r="B23372" t="s">
        <v>102</v>
      </c>
      <c r="C23372" t="s">
        <v>81</v>
      </c>
      <c r="D23372" t="s">
        <v>55</v>
      </c>
      <c r="E23372" s="211">
        <v>5414924</v>
      </c>
    </row>
    <row r="23373" spans="1:5" hidden="1">
      <c r="A23373">
        <v>2024</v>
      </c>
      <c r="B23373" t="s">
        <v>102</v>
      </c>
      <c r="C23373" t="s">
        <v>81</v>
      </c>
      <c r="D23373" t="s">
        <v>56</v>
      </c>
      <c r="E23373" s="211">
        <v>4924008</v>
      </c>
    </row>
    <row r="23374" spans="1:5" hidden="1">
      <c r="A23374">
        <v>2024</v>
      </c>
      <c r="B23374" t="s">
        <v>102</v>
      </c>
      <c r="C23374" t="s">
        <v>81</v>
      </c>
      <c r="D23374" t="s">
        <v>57</v>
      </c>
      <c r="E23374" s="211">
        <v>3998570</v>
      </c>
    </row>
    <row r="23375" spans="1:5" hidden="1">
      <c r="A23375">
        <v>2024</v>
      </c>
      <c r="B23375" t="s">
        <v>102</v>
      </c>
      <c r="C23375" t="s">
        <v>81</v>
      </c>
      <c r="D23375" t="s">
        <v>58</v>
      </c>
      <c r="E23375" s="211">
        <v>925438</v>
      </c>
    </row>
    <row r="23376" spans="1:5" hidden="1">
      <c r="A23376">
        <v>2024</v>
      </c>
      <c r="B23376" t="s">
        <v>102</v>
      </c>
      <c r="C23376" t="s">
        <v>81</v>
      </c>
      <c r="D23376" t="s">
        <v>59</v>
      </c>
      <c r="E23376" s="211">
        <v>1225457</v>
      </c>
    </row>
    <row r="23377" spans="1:6" hidden="1">
      <c r="A23377">
        <v>2024</v>
      </c>
      <c r="B23377" t="s">
        <v>102</v>
      </c>
      <c r="C23377" t="s">
        <v>81</v>
      </c>
      <c r="D23377" t="s">
        <v>61</v>
      </c>
      <c r="E23377" s="211">
        <v>155768</v>
      </c>
    </row>
    <row r="23378" spans="1:6" hidden="1">
      <c r="A23378">
        <v>2024</v>
      </c>
      <c r="B23378" t="s">
        <v>102</v>
      </c>
      <c r="C23378" t="s">
        <v>81</v>
      </c>
      <c r="D23378" t="s">
        <v>64</v>
      </c>
      <c r="E23378" s="211">
        <v>1069689</v>
      </c>
    </row>
    <row r="23379" spans="1:6" hidden="1">
      <c r="A23379">
        <v>2024</v>
      </c>
      <c r="B23379" t="s">
        <v>102</v>
      </c>
      <c r="C23379" t="s">
        <v>81</v>
      </c>
      <c r="D23379" t="s">
        <v>66</v>
      </c>
      <c r="E23379" s="211">
        <v>839053</v>
      </c>
    </row>
    <row r="23380" spans="1:6" hidden="1">
      <c r="A23380">
        <v>2024</v>
      </c>
      <c r="B23380" t="s">
        <v>102</v>
      </c>
      <c r="C23380" t="s">
        <v>81</v>
      </c>
      <c r="D23380" t="s">
        <v>67</v>
      </c>
      <c r="E23380" s="211">
        <v>0</v>
      </c>
    </row>
    <row r="23381" spans="1:6" hidden="1">
      <c r="A23381">
        <v>2024</v>
      </c>
      <c r="B23381" t="s">
        <v>102</v>
      </c>
      <c r="C23381" t="s">
        <v>81</v>
      </c>
      <c r="D23381" t="s">
        <v>69</v>
      </c>
      <c r="E23381" s="211">
        <v>0</v>
      </c>
    </row>
    <row r="23382" spans="1:6" hidden="1">
      <c r="A23382">
        <v>2024</v>
      </c>
      <c r="B23382" t="s">
        <v>102</v>
      </c>
      <c r="C23382" t="s">
        <v>81</v>
      </c>
      <c r="D23382" t="s">
        <v>70</v>
      </c>
      <c r="E23382" s="211">
        <v>0</v>
      </c>
    </row>
    <row r="23383" spans="1:6" hidden="1">
      <c r="A23383">
        <v>2024</v>
      </c>
      <c r="B23383" t="s">
        <v>102</v>
      </c>
      <c r="C23383" t="s">
        <v>81</v>
      </c>
      <c r="D23383" t="s">
        <v>86</v>
      </c>
      <c r="E23383" s="211">
        <v>5090445</v>
      </c>
    </row>
    <row r="23384" spans="1:6" hidden="1">
      <c r="A23384">
        <v>2024</v>
      </c>
      <c r="B23384" t="s">
        <v>102</v>
      </c>
      <c r="C23384" t="s">
        <v>81</v>
      </c>
      <c r="D23384" t="s">
        <v>87</v>
      </c>
      <c r="E23384" s="211">
        <v>2822298</v>
      </c>
    </row>
    <row r="23385" spans="1:6" hidden="1">
      <c r="A23385">
        <v>2024</v>
      </c>
      <c r="B23385" t="s">
        <v>102</v>
      </c>
      <c r="C23385" t="s">
        <v>81</v>
      </c>
      <c r="D23385" t="s">
        <v>88</v>
      </c>
      <c r="E23385" s="211">
        <v>2268148</v>
      </c>
    </row>
    <row r="23386" spans="1:6" hidden="1">
      <c r="A23386">
        <v>2024</v>
      </c>
      <c r="B23386" t="s">
        <v>102</v>
      </c>
      <c r="C23386" t="s">
        <v>81</v>
      </c>
      <c r="D23386" t="s">
        <v>77</v>
      </c>
      <c r="E23386" s="211">
        <v>1199056</v>
      </c>
    </row>
    <row r="23387" spans="1:6" hidden="1">
      <c r="A23387">
        <v>2024</v>
      </c>
      <c r="B23387" t="s">
        <v>103</v>
      </c>
      <c r="C23387" t="s">
        <v>7</v>
      </c>
      <c r="D23387" t="s">
        <v>263</v>
      </c>
      <c r="E23387" s="211">
        <v>-1274224</v>
      </c>
    </row>
    <row r="23388" spans="1:6" hidden="1">
      <c r="A23388">
        <v>2024</v>
      </c>
      <c r="B23388" t="s">
        <v>103</v>
      </c>
      <c r="C23388" t="s">
        <v>7</v>
      </c>
      <c r="D23388" t="s">
        <v>8</v>
      </c>
      <c r="E23388" s="211">
        <v>0</v>
      </c>
      <c r="F23388">
        <v>20</v>
      </c>
    </row>
    <row r="23389" spans="1:6" hidden="1">
      <c r="A23389">
        <v>2024</v>
      </c>
      <c r="B23389" t="s">
        <v>103</v>
      </c>
      <c r="C23389" t="s">
        <v>7</v>
      </c>
      <c r="D23389" t="s">
        <v>9</v>
      </c>
      <c r="E23389" s="211">
        <v>0</v>
      </c>
      <c r="F23389">
        <v>20</v>
      </c>
    </row>
    <row r="23390" spans="1:6" hidden="1">
      <c r="A23390">
        <v>2024</v>
      </c>
      <c r="B23390" t="s">
        <v>103</v>
      </c>
      <c r="C23390" t="s">
        <v>10</v>
      </c>
      <c r="D23390" t="s">
        <v>11</v>
      </c>
      <c r="E23390" s="211">
        <v>7275</v>
      </c>
    </row>
    <row r="23391" spans="1:6" hidden="1">
      <c r="A23391">
        <v>2024</v>
      </c>
      <c r="B23391" t="s">
        <v>103</v>
      </c>
      <c r="C23391" t="s">
        <v>10</v>
      </c>
      <c r="D23391" t="s">
        <v>91</v>
      </c>
      <c r="E23391" s="211">
        <v>3070885</v>
      </c>
    </row>
    <row r="23392" spans="1:6" hidden="1">
      <c r="A23392">
        <v>2024</v>
      </c>
      <c r="B23392" t="s">
        <v>103</v>
      </c>
      <c r="C23392" t="s">
        <v>10</v>
      </c>
      <c r="D23392" t="s">
        <v>92</v>
      </c>
      <c r="E23392" s="211">
        <v>1842803</v>
      </c>
    </row>
    <row r="23393" spans="1:6" hidden="1">
      <c r="A23393">
        <v>2024</v>
      </c>
      <c r="B23393" t="s">
        <v>103</v>
      </c>
      <c r="C23393" t="s">
        <v>10</v>
      </c>
      <c r="D23393" t="s">
        <v>14</v>
      </c>
      <c r="E23393" s="211">
        <v>3125417</v>
      </c>
    </row>
    <row r="23394" spans="1:6" hidden="1">
      <c r="A23394">
        <v>2024</v>
      </c>
      <c r="B23394" t="s">
        <v>103</v>
      </c>
      <c r="C23394" t="s">
        <v>10</v>
      </c>
      <c r="D23394" t="s">
        <v>15</v>
      </c>
      <c r="E23394" s="211">
        <v>2133012</v>
      </c>
    </row>
    <row r="23395" spans="1:6" hidden="1">
      <c r="A23395">
        <v>2024</v>
      </c>
      <c r="B23395" t="s">
        <v>103</v>
      </c>
      <c r="C23395" t="s">
        <v>10</v>
      </c>
      <c r="D23395" t="s">
        <v>16</v>
      </c>
      <c r="E23395" s="211">
        <v>992405</v>
      </c>
    </row>
    <row r="23396" spans="1:6" hidden="1">
      <c r="A23396">
        <v>2024</v>
      </c>
      <c r="B23396" t="s">
        <v>103</v>
      </c>
      <c r="C23396" t="s">
        <v>10</v>
      </c>
      <c r="D23396" t="s">
        <v>17</v>
      </c>
      <c r="E23396" s="211">
        <v>0</v>
      </c>
      <c r="F23396">
        <v>20</v>
      </c>
    </row>
    <row r="23397" spans="1:6" hidden="1">
      <c r="A23397">
        <v>2024</v>
      </c>
      <c r="B23397" t="s">
        <v>103</v>
      </c>
      <c r="C23397" t="s">
        <v>10</v>
      </c>
      <c r="D23397" t="s">
        <v>18</v>
      </c>
      <c r="E23397" s="211">
        <v>26158157</v>
      </c>
    </row>
    <row r="23398" spans="1:6" hidden="1">
      <c r="A23398">
        <v>2024</v>
      </c>
      <c r="B23398" t="s">
        <v>103</v>
      </c>
      <c r="C23398" t="s">
        <v>10</v>
      </c>
      <c r="D23398" t="s">
        <v>19</v>
      </c>
      <c r="E23398" s="211">
        <v>24140120</v>
      </c>
    </row>
    <row r="23399" spans="1:6" hidden="1">
      <c r="A23399">
        <v>2024</v>
      </c>
      <c r="B23399" t="s">
        <v>103</v>
      </c>
      <c r="C23399" t="s">
        <v>10</v>
      </c>
      <c r="D23399" t="s">
        <v>20</v>
      </c>
      <c r="E23399" s="211">
        <v>28664271</v>
      </c>
    </row>
    <row r="23400" spans="1:6" hidden="1">
      <c r="A23400">
        <v>2024</v>
      </c>
      <c r="B23400" t="s">
        <v>103</v>
      </c>
      <c r="C23400" t="s">
        <v>10</v>
      </c>
      <c r="D23400" t="s">
        <v>21</v>
      </c>
      <c r="E23400" s="211">
        <v>1233286</v>
      </c>
    </row>
    <row r="23401" spans="1:6" hidden="1">
      <c r="A23401">
        <v>2024</v>
      </c>
      <c r="B23401" t="s">
        <v>103</v>
      </c>
      <c r="C23401" t="s">
        <v>10</v>
      </c>
      <c r="D23401" t="s">
        <v>22</v>
      </c>
      <c r="E23401" s="211">
        <v>457776</v>
      </c>
    </row>
    <row r="23402" spans="1:6" hidden="1">
      <c r="A23402">
        <v>2024</v>
      </c>
      <c r="B23402" t="s">
        <v>103</v>
      </c>
      <c r="C23402" t="s">
        <v>23</v>
      </c>
      <c r="D23402" t="s">
        <v>24</v>
      </c>
      <c r="E23402" s="211">
        <v>363809</v>
      </c>
    </row>
    <row r="23403" spans="1:6" hidden="1">
      <c r="A23403">
        <v>2024</v>
      </c>
      <c r="B23403" t="s">
        <v>103</v>
      </c>
      <c r="C23403" t="s">
        <v>23</v>
      </c>
      <c r="D23403" t="s">
        <v>25</v>
      </c>
      <c r="E23403" s="211">
        <v>306783</v>
      </c>
    </row>
    <row r="23404" spans="1:6" hidden="1">
      <c r="A23404">
        <v>2024</v>
      </c>
      <c r="B23404" t="s">
        <v>103</v>
      </c>
      <c r="C23404" t="s">
        <v>23</v>
      </c>
      <c r="D23404" t="s">
        <v>26</v>
      </c>
      <c r="E23404" s="211">
        <v>57026</v>
      </c>
    </row>
    <row r="23405" spans="1:6" hidden="1">
      <c r="A23405">
        <v>2024</v>
      </c>
      <c r="B23405" t="s">
        <v>103</v>
      </c>
      <c r="C23405" t="s">
        <v>23</v>
      </c>
      <c r="D23405" t="s">
        <v>27</v>
      </c>
      <c r="E23405" s="211">
        <v>43923</v>
      </c>
    </row>
    <row r="23406" spans="1:6" hidden="1">
      <c r="A23406">
        <v>2024</v>
      </c>
      <c r="B23406" t="s">
        <v>103</v>
      </c>
      <c r="C23406" t="s">
        <v>23</v>
      </c>
      <c r="D23406" t="s">
        <v>29</v>
      </c>
      <c r="E23406" s="211">
        <v>43923</v>
      </c>
    </row>
    <row r="23407" spans="1:6" hidden="1">
      <c r="A23407">
        <v>2024</v>
      </c>
      <c r="B23407" t="s">
        <v>103</v>
      </c>
      <c r="C23407" t="s">
        <v>23</v>
      </c>
      <c r="D23407" t="s">
        <v>33</v>
      </c>
      <c r="E23407" s="211">
        <v>1025596</v>
      </c>
    </row>
    <row r="23408" spans="1:6" hidden="1">
      <c r="A23408">
        <v>2024</v>
      </c>
      <c r="B23408" t="s">
        <v>103</v>
      </c>
      <c r="C23408" t="s">
        <v>23</v>
      </c>
      <c r="D23408" t="s">
        <v>34</v>
      </c>
      <c r="E23408" s="211">
        <v>987726</v>
      </c>
    </row>
    <row r="23409" spans="1:5" hidden="1">
      <c r="A23409">
        <v>2024</v>
      </c>
      <c r="B23409" t="s">
        <v>103</v>
      </c>
      <c r="C23409" t="s">
        <v>23</v>
      </c>
      <c r="D23409" t="s">
        <v>35</v>
      </c>
      <c r="E23409" s="211">
        <v>1243775</v>
      </c>
    </row>
    <row r="23410" spans="1:5" hidden="1">
      <c r="A23410">
        <v>2024</v>
      </c>
      <c r="B23410" t="s">
        <v>103</v>
      </c>
      <c r="C23410" t="s">
        <v>23</v>
      </c>
      <c r="D23410" t="s">
        <v>39</v>
      </c>
      <c r="E23410" s="211">
        <v>0</v>
      </c>
    </row>
    <row r="23411" spans="1:5" hidden="1">
      <c r="A23411">
        <v>2024</v>
      </c>
      <c r="B23411" t="s">
        <v>103</v>
      </c>
      <c r="C23411" t="s">
        <v>23</v>
      </c>
      <c r="D23411" t="s">
        <v>40</v>
      </c>
      <c r="E23411" s="211">
        <v>0</v>
      </c>
    </row>
    <row r="23412" spans="1:5" hidden="1">
      <c r="A23412">
        <v>2024</v>
      </c>
      <c r="B23412" t="s">
        <v>103</v>
      </c>
      <c r="C23412" t="s">
        <v>23</v>
      </c>
      <c r="D23412" t="s">
        <v>41</v>
      </c>
      <c r="E23412" s="211">
        <v>0</v>
      </c>
    </row>
    <row r="23413" spans="1:5" hidden="1">
      <c r="A23413">
        <v>2024</v>
      </c>
      <c r="B23413" t="s">
        <v>103</v>
      </c>
      <c r="C23413" t="s">
        <v>23</v>
      </c>
      <c r="D23413" t="s">
        <v>42</v>
      </c>
      <c r="E23413" s="211">
        <v>0</v>
      </c>
    </row>
    <row r="23414" spans="1:5" hidden="1">
      <c r="A23414">
        <v>2024</v>
      </c>
      <c r="B23414" t="s">
        <v>103</v>
      </c>
      <c r="C23414" t="s">
        <v>23</v>
      </c>
      <c r="D23414" t="s">
        <v>43</v>
      </c>
      <c r="E23414" s="211">
        <v>0</v>
      </c>
    </row>
    <row r="23415" spans="1:5" hidden="1">
      <c r="A23415">
        <v>2024</v>
      </c>
      <c r="B23415" t="s">
        <v>103</v>
      </c>
      <c r="C23415" t="s">
        <v>23</v>
      </c>
      <c r="D23415" t="s">
        <v>44</v>
      </c>
      <c r="E23415" s="211">
        <v>37870</v>
      </c>
    </row>
    <row r="23416" spans="1:5" hidden="1">
      <c r="A23416">
        <v>2024</v>
      </c>
      <c r="B23416" t="s">
        <v>103</v>
      </c>
      <c r="C23416" t="s">
        <v>23</v>
      </c>
      <c r="D23416" t="s">
        <v>45</v>
      </c>
      <c r="E23416" s="211">
        <v>2942133</v>
      </c>
    </row>
    <row r="23417" spans="1:5" hidden="1">
      <c r="A23417">
        <v>2024</v>
      </c>
      <c r="B23417" t="s">
        <v>103</v>
      </c>
      <c r="C23417" t="s">
        <v>23</v>
      </c>
      <c r="D23417" t="s">
        <v>46</v>
      </c>
      <c r="E23417" s="211">
        <v>2869775</v>
      </c>
    </row>
    <row r="23418" spans="1:5" hidden="1">
      <c r="A23418">
        <v>2024</v>
      </c>
      <c r="B23418" t="s">
        <v>103</v>
      </c>
      <c r="C23418" t="s">
        <v>23</v>
      </c>
      <c r="D23418" t="s">
        <v>47</v>
      </c>
      <c r="E23418" s="211">
        <v>72358</v>
      </c>
    </row>
    <row r="23419" spans="1:5" hidden="1">
      <c r="A23419">
        <v>2024</v>
      </c>
      <c r="B23419" t="s">
        <v>103</v>
      </c>
      <c r="C23419" t="s">
        <v>23</v>
      </c>
      <c r="D23419" t="s">
        <v>48</v>
      </c>
      <c r="E23419" s="211">
        <v>6078650</v>
      </c>
    </row>
    <row r="23420" spans="1:5" hidden="1">
      <c r="A23420">
        <v>2024</v>
      </c>
      <c r="B23420" t="s">
        <v>103</v>
      </c>
      <c r="C23420" t="s">
        <v>23</v>
      </c>
      <c r="D23420" t="s">
        <v>49</v>
      </c>
      <c r="E23420" s="211">
        <v>5676442</v>
      </c>
    </row>
    <row r="23421" spans="1:5" hidden="1">
      <c r="A23421">
        <v>2024</v>
      </c>
      <c r="B23421" t="s">
        <v>103</v>
      </c>
      <c r="C23421" t="s">
        <v>23</v>
      </c>
      <c r="D23421" t="s">
        <v>50</v>
      </c>
      <c r="E23421" s="211">
        <v>3604845</v>
      </c>
    </row>
    <row r="23422" spans="1:5" hidden="1">
      <c r="A23422">
        <v>2024</v>
      </c>
      <c r="B23422" t="s">
        <v>103</v>
      </c>
      <c r="C23422" t="s">
        <v>23</v>
      </c>
      <c r="D23422" t="s">
        <v>51</v>
      </c>
      <c r="E23422" s="211">
        <v>394989</v>
      </c>
    </row>
    <row r="23423" spans="1:5" hidden="1">
      <c r="A23423">
        <v>2024</v>
      </c>
      <c r="B23423" t="s">
        <v>103</v>
      </c>
      <c r="C23423" t="s">
        <v>23</v>
      </c>
      <c r="D23423" t="s">
        <v>52</v>
      </c>
      <c r="E23423" s="211">
        <v>1658481</v>
      </c>
    </row>
    <row r="23424" spans="1:5" hidden="1">
      <c r="A23424">
        <v>2024</v>
      </c>
      <c r="B23424" t="s">
        <v>103</v>
      </c>
      <c r="C23424" t="s">
        <v>23</v>
      </c>
      <c r="D23424" t="s">
        <v>53</v>
      </c>
      <c r="E23424" s="211">
        <v>67738</v>
      </c>
    </row>
    <row r="23425" spans="1:5" hidden="1">
      <c r="A23425">
        <v>2024</v>
      </c>
      <c r="B23425" t="s">
        <v>103</v>
      </c>
      <c r="C23425" t="s">
        <v>23</v>
      </c>
      <c r="D23425" t="s">
        <v>54</v>
      </c>
      <c r="E23425" s="211">
        <v>49611</v>
      </c>
    </row>
    <row r="23426" spans="1:5" hidden="1">
      <c r="A23426">
        <v>2024</v>
      </c>
      <c r="B23426" t="s">
        <v>103</v>
      </c>
      <c r="C23426" t="s">
        <v>23</v>
      </c>
      <c r="D23426" t="s">
        <v>55</v>
      </c>
      <c r="E23426" s="211">
        <v>2351</v>
      </c>
    </row>
    <row r="23427" spans="1:5" hidden="1">
      <c r="A23427">
        <v>2024</v>
      </c>
      <c r="B23427" t="s">
        <v>103</v>
      </c>
      <c r="C23427" t="s">
        <v>23</v>
      </c>
      <c r="D23427" t="s">
        <v>56</v>
      </c>
      <c r="E23427" s="211">
        <v>399857</v>
      </c>
    </row>
    <row r="23428" spans="1:5" hidden="1">
      <c r="A23428">
        <v>2024</v>
      </c>
      <c r="B23428" t="s">
        <v>103</v>
      </c>
      <c r="C23428" t="s">
        <v>23</v>
      </c>
      <c r="D23428" t="s">
        <v>57</v>
      </c>
      <c r="E23428" s="211">
        <v>344488</v>
      </c>
    </row>
    <row r="23429" spans="1:5" hidden="1">
      <c r="A23429">
        <v>2024</v>
      </c>
      <c r="B23429" t="s">
        <v>103</v>
      </c>
      <c r="C23429" t="s">
        <v>23</v>
      </c>
      <c r="D23429" t="s">
        <v>58</v>
      </c>
      <c r="E23429" s="211">
        <v>55369</v>
      </c>
    </row>
    <row r="23430" spans="1:5" hidden="1">
      <c r="A23430">
        <v>2024</v>
      </c>
      <c r="B23430" t="s">
        <v>103</v>
      </c>
      <c r="C23430" t="s">
        <v>23</v>
      </c>
      <c r="D23430" t="s">
        <v>59</v>
      </c>
      <c r="E23430" s="211">
        <v>635307</v>
      </c>
    </row>
    <row r="23431" spans="1:5" hidden="1">
      <c r="A23431">
        <v>2024</v>
      </c>
      <c r="B23431" t="s">
        <v>103</v>
      </c>
      <c r="C23431" t="s">
        <v>23</v>
      </c>
      <c r="D23431" t="s">
        <v>60</v>
      </c>
      <c r="E23431" s="211">
        <v>107612</v>
      </c>
    </row>
    <row r="23432" spans="1:5" hidden="1">
      <c r="A23432">
        <v>2024</v>
      </c>
      <c r="B23432" t="s">
        <v>103</v>
      </c>
      <c r="C23432" t="s">
        <v>23</v>
      </c>
      <c r="D23432" t="s">
        <v>64</v>
      </c>
      <c r="E23432" s="211">
        <v>527695</v>
      </c>
    </row>
    <row r="23433" spans="1:5" hidden="1">
      <c r="A23433">
        <v>2024</v>
      </c>
      <c r="B23433" t="s">
        <v>103</v>
      </c>
      <c r="C23433" t="s">
        <v>23</v>
      </c>
      <c r="D23433" t="s">
        <v>66</v>
      </c>
      <c r="E23433" s="211">
        <v>0</v>
      </c>
    </row>
    <row r="23434" spans="1:5" hidden="1">
      <c r="A23434">
        <v>2024</v>
      </c>
      <c r="B23434" t="s">
        <v>103</v>
      </c>
      <c r="C23434" t="s">
        <v>23</v>
      </c>
      <c r="D23434" t="s">
        <v>67</v>
      </c>
      <c r="E23434" s="211">
        <v>0</v>
      </c>
    </row>
    <row r="23435" spans="1:5" hidden="1">
      <c r="A23435">
        <v>2024</v>
      </c>
      <c r="B23435" t="s">
        <v>103</v>
      </c>
      <c r="C23435" t="s">
        <v>23</v>
      </c>
      <c r="D23435" t="s">
        <v>68</v>
      </c>
      <c r="E23435" s="211">
        <v>0</v>
      </c>
    </row>
    <row r="23436" spans="1:5" hidden="1">
      <c r="A23436">
        <v>2024</v>
      </c>
      <c r="B23436" t="s">
        <v>103</v>
      </c>
      <c r="C23436" t="s">
        <v>23</v>
      </c>
      <c r="D23436" t="s">
        <v>70</v>
      </c>
      <c r="E23436" s="211">
        <v>0</v>
      </c>
    </row>
    <row r="23437" spans="1:5" hidden="1">
      <c r="A23437">
        <v>2024</v>
      </c>
      <c r="B23437" t="s">
        <v>103</v>
      </c>
      <c r="C23437" t="s">
        <v>23</v>
      </c>
      <c r="D23437" t="s">
        <v>71</v>
      </c>
      <c r="E23437" s="211">
        <v>0</v>
      </c>
    </row>
    <row r="23438" spans="1:5" hidden="1">
      <c r="A23438">
        <v>2024</v>
      </c>
      <c r="B23438" t="s">
        <v>103</v>
      </c>
      <c r="C23438" t="s">
        <v>23</v>
      </c>
      <c r="D23438" t="s">
        <v>72</v>
      </c>
      <c r="E23438" s="211">
        <v>2446260</v>
      </c>
    </row>
    <row r="23439" spans="1:5" hidden="1">
      <c r="A23439">
        <v>2024</v>
      </c>
      <c r="B23439" t="s">
        <v>103</v>
      </c>
      <c r="C23439" t="s">
        <v>23</v>
      </c>
      <c r="D23439" t="s">
        <v>73</v>
      </c>
      <c r="E23439" s="211">
        <v>23745887</v>
      </c>
    </row>
    <row r="23440" spans="1:5" hidden="1">
      <c r="A23440">
        <v>2024</v>
      </c>
      <c r="B23440" t="s">
        <v>103</v>
      </c>
      <c r="C23440" t="s">
        <v>23</v>
      </c>
      <c r="D23440" t="s">
        <v>74</v>
      </c>
      <c r="E23440" s="211">
        <v>23745887</v>
      </c>
    </row>
    <row r="23441" spans="1:5" hidden="1">
      <c r="A23441">
        <v>2024</v>
      </c>
      <c r="B23441" t="s">
        <v>103</v>
      </c>
      <c r="C23441" t="s">
        <v>23</v>
      </c>
      <c r="D23441" t="s">
        <v>76</v>
      </c>
      <c r="E23441" s="211">
        <v>777581</v>
      </c>
    </row>
    <row r="23442" spans="1:5" hidden="1">
      <c r="A23442">
        <v>2024</v>
      </c>
      <c r="B23442" t="s">
        <v>103</v>
      </c>
      <c r="C23442" t="s">
        <v>23</v>
      </c>
      <c r="D23442" t="s">
        <v>77</v>
      </c>
      <c r="E23442" s="211">
        <v>1228082</v>
      </c>
    </row>
    <row r="23443" spans="1:5" hidden="1">
      <c r="A23443">
        <v>2024</v>
      </c>
      <c r="B23443" t="s">
        <v>103</v>
      </c>
      <c r="C23443" t="s">
        <v>23</v>
      </c>
      <c r="D23443" t="s">
        <v>78</v>
      </c>
      <c r="E23443" s="211">
        <v>1164131</v>
      </c>
    </row>
    <row r="23444" spans="1:5" hidden="1">
      <c r="A23444">
        <v>2024</v>
      </c>
      <c r="B23444" t="s">
        <v>103</v>
      </c>
      <c r="C23444" t="s">
        <v>23</v>
      </c>
      <c r="D23444" t="s">
        <v>79</v>
      </c>
      <c r="E23444" s="211">
        <v>-417725</v>
      </c>
    </row>
    <row r="23445" spans="1:5" hidden="1">
      <c r="A23445">
        <v>2024</v>
      </c>
      <c r="B23445" t="s">
        <v>103</v>
      </c>
      <c r="C23445" t="s">
        <v>23</v>
      </c>
      <c r="D23445" t="s">
        <v>80</v>
      </c>
      <c r="E23445" s="211">
        <v>31175</v>
      </c>
    </row>
    <row r="23446" spans="1:5" hidden="1">
      <c r="A23446">
        <v>2024</v>
      </c>
      <c r="B23446" t="s">
        <v>103</v>
      </c>
      <c r="C23446" t="s">
        <v>81</v>
      </c>
      <c r="D23446" t="s">
        <v>24</v>
      </c>
      <c r="E23446" s="211">
        <v>21667369</v>
      </c>
    </row>
    <row r="23447" spans="1:5" hidden="1">
      <c r="A23447">
        <v>2024</v>
      </c>
      <c r="B23447" t="s">
        <v>103</v>
      </c>
      <c r="C23447" t="s">
        <v>81</v>
      </c>
      <c r="D23447" t="s">
        <v>25</v>
      </c>
      <c r="E23447" s="211">
        <v>17667535</v>
      </c>
    </row>
    <row r="23448" spans="1:5" hidden="1">
      <c r="A23448">
        <v>2024</v>
      </c>
      <c r="B23448" t="s">
        <v>103</v>
      </c>
      <c r="C23448" t="s">
        <v>81</v>
      </c>
      <c r="D23448" t="s">
        <v>26</v>
      </c>
      <c r="E23448" s="211">
        <v>3999834</v>
      </c>
    </row>
    <row r="23449" spans="1:5" hidden="1">
      <c r="A23449">
        <v>2024</v>
      </c>
      <c r="B23449" t="s">
        <v>103</v>
      </c>
      <c r="C23449" t="s">
        <v>81</v>
      </c>
      <c r="D23449" t="s">
        <v>30</v>
      </c>
      <c r="E23449" s="211">
        <v>462263</v>
      </c>
    </row>
    <row r="23450" spans="1:5" hidden="1">
      <c r="A23450">
        <v>2024</v>
      </c>
      <c r="B23450" t="s">
        <v>103</v>
      </c>
      <c r="C23450" t="s">
        <v>81</v>
      </c>
      <c r="D23450" t="s">
        <v>32</v>
      </c>
      <c r="E23450" s="211">
        <v>462263</v>
      </c>
    </row>
    <row r="23451" spans="1:5" hidden="1">
      <c r="A23451">
        <v>2024</v>
      </c>
      <c r="B23451" t="s">
        <v>103</v>
      </c>
      <c r="C23451" t="s">
        <v>81</v>
      </c>
      <c r="D23451" t="s">
        <v>33</v>
      </c>
      <c r="E23451" s="211">
        <v>2390968</v>
      </c>
    </row>
    <row r="23452" spans="1:5" hidden="1">
      <c r="A23452">
        <v>2024</v>
      </c>
      <c r="B23452" t="s">
        <v>103</v>
      </c>
      <c r="C23452" t="s">
        <v>81</v>
      </c>
      <c r="D23452" t="s">
        <v>34</v>
      </c>
      <c r="E23452" s="211">
        <v>659093</v>
      </c>
    </row>
    <row r="23453" spans="1:5" hidden="1">
      <c r="A23453">
        <v>2024</v>
      </c>
      <c r="B23453" t="s">
        <v>103</v>
      </c>
      <c r="C23453" t="s">
        <v>81</v>
      </c>
      <c r="D23453" t="s">
        <v>35</v>
      </c>
      <c r="E23453" s="211">
        <v>206868</v>
      </c>
    </row>
    <row r="23454" spans="1:5" hidden="1">
      <c r="A23454">
        <v>2024</v>
      </c>
      <c r="B23454" t="s">
        <v>103</v>
      </c>
      <c r="C23454" t="s">
        <v>81</v>
      </c>
      <c r="D23454" t="s">
        <v>36</v>
      </c>
      <c r="E23454" s="211">
        <v>1542848</v>
      </c>
    </row>
    <row r="23455" spans="1:5" hidden="1">
      <c r="A23455">
        <v>2024</v>
      </c>
      <c r="B23455" t="s">
        <v>103</v>
      </c>
      <c r="C23455" t="s">
        <v>81</v>
      </c>
      <c r="D23455" t="s">
        <v>37</v>
      </c>
      <c r="E23455" s="211">
        <v>406606</v>
      </c>
    </row>
    <row r="23456" spans="1:5" hidden="1">
      <c r="A23456">
        <v>2024</v>
      </c>
      <c r="B23456" t="s">
        <v>103</v>
      </c>
      <c r="C23456" t="s">
        <v>81</v>
      </c>
      <c r="D23456" t="s">
        <v>38</v>
      </c>
      <c r="E23456" s="211">
        <v>1136242</v>
      </c>
    </row>
    <row r="23457" spans="1:5" hidden="1">
      <c r="A23457">
        <v>2024</v>
      </c>
      <c r="B23457" t="s">
        <v>103</v>
      </c>
      <c r="C23457" t="s">
        <v>81</v>
      </c>
      <c r="D23457" t="s">
        <v>39</v>
      </c>
      <c r="E23457" s="211">
        <v>0</v>
      </c>
    </row>
    <row r="23458" spans="1:5" hidden="1">
      <c r="A23458">
        <v>2024</v>
      </c>
      <c r="B23458" t="s">
        <v>103</v>
      </c>
      <c r="C23458" t="s">
        <v>81</v>
      </c>
      <c r="D23458" t="s">
        <v>40</v>
      </c>
      <c r="E23458" s="211">
        <v>72596</v>
      </c>
    </row>
    <row r="23459" spans="1:5" hidden="1">
      <c r="A23459">
        <v>2024</v>
      </c>
      <c r="B23459" t="s">
        <v>103</v>
      </c>
      <c r="C23459" t="s">
        <v>81</v>
      </c>
      <c r="D23459" t="s">
        <v>41</v>
      </c>
      <c r="E23459" s="211">
        <v>1400</v>
      </c>
    </row>
    <row r="23460" spans="1:5" hidden="1">
      <c r="A23460">
        <v>2024</v>
      </c>
      <c r="B23460" t="s">
        <v>103</v>
      </c>
      <c r="C23460" t="s">
        <v>81</v>
      </c>
      <c r="D23460" t="s">
        <v>42</v>
      </c>
      <c r="E23460" s="211">
        <v>67738</v>
      </c>
    </row>
    <row r="23461" spans="1:5" hidden="1">
      <c r="A23461">
        <v>2024</v>
      </c>
      <c r="B23461" t="s">
        <v>103</v>
      </c>
      <c r="C23461" t="s">
        <v>81</v>
      </c>
      <c r="D23461" t="s">
        <v>43</v>
      </c>
      <c r="E23461" s="211">
        <v>3458</v>
      </c>
    </row>
    <row r="23462" spans="1:5" hidden="1">
      <c r="A23462">
        <v>2024</v>
      </c>
      <c r="B23462" t="s">
        <v>103</v>
      </c>
      <c r="C23462" t="s">
        <v>81</v>
      </c>
      <c r="D23462" t="s">
        <v>44</v>
      </c>
      <c r="E23462" s="211">
        <v>116430</v>
      </c>
    </row>
    <row r="23463" spans="1:5" hidden="1">
      <c r="A23463">
        <v>2024</v>
      </c>
      <c r="B23463" t="s">
        <v>103</v>
      </c>
      <c r="C23463" t="s">
        <v>81</v>
      </c>
      <c r="D23463" t="s">
        <v>48</v>
      </c>
      <c r="E23463" s="211">
        <v>10341284</v>
      </c>
    </row>
    <row r="23464" spans="1:5" hidden="1">
      <c r="A23464">
        <v>2024</v>
      </c>
      <c r="B23464" t="s">
        <v>103</v>
      </c>
      <c r="C23464" t="s">
        <v>81</v>
      </c>
      <c r="D23464" t="s">
        <v>49</v>
      </c>
      <c r="E23464" s="211">
        <v>2351</v>
      </c>
    </row>
    <row r="23465" spans="1:5" hidden="1">
      <c r="A23465">
        <v>2024</v>
      </c>
      <c r="B23465" t="s">
        <v>103</v>
      </c>
      <c r="C23465" t="s">
        <v>81</v>
      </c>
      <c r="D23465" t="s">
        <v>50</v>
      </c>
      <c r="E23465" s="211">
        <v>0</v>
      </c>
    </row>
    <row r="23466" spans="1:5" hidden="1">
      <c r="A23466">
        <v>2024</v>
      </c>
      <c r="B23466" t="s">
        <v>103</v>
      </c>
      <c r="C23466" t="s">
        <v>81</v>
      </c>
      <c r="D23466" t="s">
        <v>51</v>
      </c>
      <c r="E23466" s="211">
        <v>2351</v>
      </c>
    </row>
    <row r="23467" spans="1:5" hidden="1">
      <c r="A23467">
        <v>2024</v>
      </c>
      <c r="B23467" t="s">
        <v>103</v>
      </c>
      <c r="C23467" t="s">
        <v>81</v>
      </c>
      <c r="D23467" t="s">
        <v>52</v>
      </c>
      <c r="E23467" s="211">
        <v>0</v>
      </c>
    </row>
    <row r="23468" spans="1:5" hidden="1">
      <c r="A23468">
        <v>2024</v>
      </c>
      <c r="B23468" t="s">
        <v>103</v>
      </c>
      <c r="C23468" t="s">
        <v>81</v>
      </c>
      <c r="D23468" t="s">
        <v>53</v>
      </c>
      <c r="E23468" s="211">
        <v>0</v>
      </c>
    </row>
    <row r="23469" spans="1:5" hidden="1">
      <c r="A23469">
        <v>2024</v>
      </c>
      <c r="B23469" t="s">
        <v>103</v>
      </c>
      <c r="C23469" t="s">
        <v>81</v>
      </c>
      <c r="D23469" t="s">
        <v>54</v>
      </c>
      <c r="E23469" s="211">
        <v>0</v>
      </c>
    </row>
    <row r="23470" spans="1:5" hidden="1">
      <c r="A23470">
        <v>2024</v>
      </c>
      <c r="B23470" t="s">
        <v>103</v>
      </c>
      <c r="C23470" t="s">
        <v>81</v>
      </c>
      <c r="D23470" t="s">
        <v>55</v>
      </c>
      <c r="E23470" s="211">
        <v>5414924</v>
      </c>
    </row>
    <row r="23471" spans="1:5" hidden="1">
      <c r="A23471">
        <v>2024</v>
      </c>
      <c r="B23471" t="s">
        <v>103</v>
      </c>
      <c r="C23471" t="s">
        <v>81</v>
      </c>
      <c r="D23471" t="s">
        <v>56</v>
      </c>
      <c r="E23471" s="211">
        <v>4924008</v>
      </c>
    </row>
    <row r="23472" spans="1:5" hidden="1">
      <c r="A23472">
        <v>2024</v>
      </c>
      <c r="B23472" t="s">
        <v>103</v>
      </c>
      <c r="C23472" t="s">
        <v>81</v>
      </c>
      <c r="D23472" t="s">
        <v>57</v>
      </c>
      <c r="E23472" s="211">
        <v>3998570</v>
      </c>
    </row>
    <row r="23473" spans="1:6" hidden="1">
      <c r="A23473">
        <v>2024</v>
      </c>
      <c r="B23473" t="s">
        <v>103</v>
      </c>
      <c r="C23473" t="s">
        <v>81</v>
      </c>
      <c r="D23473" t="s">
        <v>58</v>
      </c>
      <c r="E23473" s="211">
        <v>925438</v>
      </c>
    </row>
    <row r="23474" spans="1:6" hidden="1">
      <c r="A23474">
        <v>2024</v>
      </c>
      <c r="B23474" t="s">
        <v>103</v>
      </c>
      <c r="C23474" t="s">
        <v>81</v>
      </c>
      <c r="D23474" t="s">
        <v>59</v>
      </c>
      <c r="E23474" s="211">
        <v>1820921</v>
      </c>
    </row>
    <row r="23475" spans="1:6" hidden="1">
      <c r="A23475">
        <v>2024</v>
      </c>
      <c r="B23475" t="s">
        <v>103</v>
      </c>
      <c r="C23475" t="s">
        <v>81</v>
      </c>
      <c r="D23475" t="s">
        <v>61</v>
      </c>
      <c r="E23475" s="211">
        <v>155768</v>
      </c>
    </row>
    <row r="23476" spans="1:6" hidden="1">
      <c r="A23476">
        <v>2024</v>
      </c>
      <c r="B23476" t="s">
        <v>103</v>
      </c>
      <c r="C23476" t="s">
        <v>81</v>
      </c>
      <c r="D23476" t="s">
        <v>64</v>
      </c>
      <c r="E23476" s="211">
        <v>1665153</v>
      </c>
    </row>
    <row r="23477" spans="1:6" hidden="1">
      <c r="A23477">
        <v>2024</v>
      </c>
      <c r="B23477" t="s">
        <v>103</v>
      </c>
      <c r="C23477" t="s">
        <v>81</v>
      </c>
      <c r="D23477" t="s">
        <v>66</v>
      </c>
      <c r="E23477" s="211">
        <v>839053</v>
      </c>
    </row>
    <row r="23478" spans="1:6" hidden="1">
      <c r="A23478">
        <v>2024</v>
      </c>
      <c r="B23478" t="s">
        <v>103</v>
      </c>
      <c r="C23478" t="s">
        <v>81</v>
      </c>
      <c r="D23478" t="s">
        <v>67</v>
      </c>
      <c r="E23478" s="211">
        <v>2071</v>
      </c>
    </row>
    <row r="23479" spans="1:6" hidden="1">
      <c r="A23479">
        <v>2024</v>
      </c>
      <c r="B23479" t="s">
        <v>103</v>
      </c>
      <c r="C23479" t="s">
        <v>81</v>
      </c>
      <c r="D23479" t="s">
        <v>69</v>
      </c>
      <c r="E23479" s="211">
        <v>0</v>
      </c>
    </row>
    <row r="23480" spans="1:6" hidden="1">
      <c r="A23480">
        <v>2024</v>
      </c>
      <c r="B23480" t="s">
        <v>103</v>
      </c>
      <c r="C23480" t="s">
        <v>81</v>
      </c>
      <c r="D23480" t="s">
        <v>70</v>
      </c>
      <c r="E23480" s="211">
        <v>2071</v>
      </c>
    </row>
    <row r="23481" spans="1:6" hidden="1">
      <c r="A23481">
        <v>2024</v>
      </c>
      <c r="B23481" t="s">
        <v>103</v>
      </c>
      <c r="C23481" t="s">
        <v>81</v>
      </c>
      <c r="D23481" t="s">
        <v>86</v>
      </c>
      <c r="E23481" s="211">
        <v>5517145</v>
      </c>
    </row>
    <row r="23482" spans="1:6" hidden="1">
      <c r="A23482">
        <v>2024</v>
      </c>
      <c r="B23482" t="s">
        <v>103</v>
      </c>
      <c r="C23482" t="s">
        <v>81</v>
      </c>
      <c r="D23482" t="s">
        <v>87</v>
      </c>
      <c r="E23482" s="211">
        <v>2899219</v>
      </c>
    </row>
    <row r="23483" spans="1:6" hidden="1">
      <c r="A23483">
        <v>2024</v>
      </c>
      <c r="B23483" t="s">
        <v>103</v>
      </c>
      <c r="C23483" t="s">
        <v>81</v>
      </c>
      <c r="D23483" t="s">
        <v>88</v>
      </c>
      <c r="E23483" s="211">
        <v>2268148</v>
      </c>
    </row>
    <row r="23484" spans="1:6" hidden="1">
      <c r="A23484">
        <v>2024</v>
      </c>
      <c r="B23484" t="s">
        <v>103</v>
      </c>
      <c r="C23484" t="s">
        <v>81</v>
      </c>
      <c r="D23484" t="s">
        <v>89</v>
      </c>
      <c r="E23484" s="211">
        <v>349778</v>
      </c>
    </row>
    <row r="23485" spans="1:6" hidden="1">
      <c r="A23485">
        <v>2024</v>
      </c>
      <c r="B23485" t="s">
        <v>103</v>
      </c>
      <c r="C23485" t="s">
        <v>81</v>
      </c>
      <c r="D23485" t="s">
        <v>77</v>
      </c>
      <c r="E23485" s="211">
        <v>1228082</v>
      </c>
    </row>
    <row r="23486" spans="1:6" hidden="1">
      <c r="A23486">
        <v>2024</v>
      </c>
      <c r="B23486" t="s">
        <v>104</v>
      </c>
      <c r="C23486" t="s">
        <v>7</v>
      </c>
      <c r="D23486" t="s">
        <v>263</v>
      </c>
      <c r="E23486" s="211">
        <v>205355</v>
      </c>
    </row>
    <row r="23487" spans="1:6" hidden="1">
      <c r="A23487">
        <v>2024</v>
      </c>
      <c r="B23487" t="s">
        <v>104</v>
      </c>
      <c r="C23487" t="s">
        <v>7</v>
      </c>
      <c r="D23487" t="s">
        <v>8</v>
      </c>
      <c r="E23487" s="211">
        <v>0</v>
      </c>
      <c r="F23487">
        <v>20</v>
      </c>
    </row>
    <row r="23488" spans="1:6" hidden="1">
      <c r="A23488">
        <v>2024</v>
      </c>
      <c r="B23488" t="s">
        <v>104</v>
      </c>
      <c r="C23488" t="s">
        <v>7</v>
      </c>
      <c r="D23488" t="s">
        <v>9</v>
      </c>
      <c r="E23488" s="211">
        <v>0</v>
      </c>
      <c r="F23488">
        <v>20</v>
      </c>
    </row>
    <row r="23489" spans="1:6" hidden="1">
      <c r="A23489">
        <v>2024</v>
      </c>
      <c r="B23489" t="s">
        <v>104</v>
      </c>
      <c r="C23489" t="s">
        <v>10</v>
      </c>
      <c r="D23489" t="s">
        <v>11</v>
      </c>
      <c r="E23489" s="211">
        <v>205673</v>
      </c>
    </row>
    <row r="23490" spans="1:6" hidden="1">
      <c r="A23490">
        <v>2024</v>
      </c>
      <c r="B23490" t="s">
        <v>104</v>
      </c>
      <c r="C23490" t="s">
        <v>10</v>
      </c>
      <c r="D23490" t="s">
        <v>91</v>
      </c>
      <c r="E23490" s="211">
        <v>187924</v>
      </c>
    </row>
    <row r="23491" spans="1:6" hidden="1">
      <c r="A23491">
        <v>2024</v>
      </c>
      <c r="B23491" t="s">
        <v>104</v>
      </c>
      <c r="C23491" t="s">
        <v>10</v>
      </c>
      <c r="D23491" t="s">
        <v>92</v>
      </c>
      <c r="E23491" s="211">
        <v>158898</v>
      </c>
    </row>
    <row r="23492" spans="1:6" hidden="1">
      <c r="A23492">
        <v>2024</v>
      </c>
      <c r="B23492" t="s">
        <v>104</v>
      </c>
      <c r="C23492" t="s">
        <v>10</v>
      </c>
      <c r="D23492" t="s">
        <v>14</v>
      </c>
      <c r="E23492" s="211">
        <v>28300</v>
      </c>
    </row>
    <row r="23493" spans="1:6" hidden="1">
      <c r="A23493">
        <v>2024</v>
      </c>
      <c r="B23493" t="s">
        <v>104</v>
      </c>
      <c r="C23493" t="s">
        <v>10</v>
      </c>
      <c r="D23493" t="s">
        <v>17</v>
      </c>
      <c r="E23493" s="211">
        <v>0</v>
      </c>
      <c r="F23493">
        <v>20</v>
      </c>
    </row>
    <row r="23494" spans="1:6" hidden="1">
      <c r="A23494">
        <v>2024</v>
      </c>
      <c r="B23494" t="s">
        <v>104</v>
      </c>
      <c r="C23494" t="s">
        <v>10</v>
      </c>
      <c r="D23494" t="s">
        <v>18</v>
      </c>
      <c r="E23494" s="211">
        <v>37135</v>
      </c>
    </row>
    <row r="23495" spans="1:6" hidden="1">
      <c r="A23495">
        <v>2024</v>
      </c>
      <c r="B23495" t="s">
        <v>104</v>
      </c>
      <c r="C23495" t="s">
        <v>10</v>
      </c>
      <c r="D23495" t="s">
        <v>19</v>
      </c>
      <c r="E23495" s="211">
        <v>632485</v>
      </c>
    </row>
    <row r="23496" spans="1:6" hidden="1">
      <c r="A23496">
        <v>2024</v>
      </c>
      <c r="B23496" t="s">
        <v>104</v>
      </c>
      <c r="C23496" t="s">
        <v>10</v>
      </c>
      <c r="D23496" t="s">
        <v>20</v>
      </c>
      <c r="E23496" s="211">
        <v>232628</v>
      </c>
    </row>
    <row r="23497" spans="1:6" hidden="1">
      <c r="A23497">
        <v>2024</v>
      </c>
      <c r="B23497" t="s">
        <v>104</v>
      </c>
      <c r="C23497" t="s">
        <v>10</v>
      </c>
      <c r="D23497" t="s">
        <v>21</v>
      </c>
      <c r="E23497" s="211">
        <v>232628</v>
      </c>
    </row>
    <row r="23498" spans="1:6" hidden="1">
      <c r="A23498">
        <v>2024</v>
      </c>
      <c r="B23498" t="s">
        <v>104</v>
      </c>
      <c r="C23498" t="s">
        <v>10</v>
      </c>
      <c r="D23498" t="s">
        <v>22</v>
      </c>
      <c r="E23498" s="211">
        <v>206355</v>
      </c>
    </row>
    <row r="23499" spans="1:6" hidden="1">
      <c r="A23499">
        <v>2024</v>
      </c>
      <c r="B23499" t="s">
        <v>104</v>
      </c>
      <c r="C23499" t="s">
        <v>23</v>
      </c>
      <c r="D23499" t="s">
        <v>24</v>
      </c>
      <c r="E23499" s="211">
        <v>169844</v>
      </c>
    </row>
    <row r="23500" spans="1:6" hidden="1">
      <c r="A23500">
        <v>2024</v>
      </c>
      <c r="B23500" t="s">
        <v>104</v>
      </c>
      <c r="C23500" t="s">
        <v>23</v>
      </c>
      <c r="D23500" t="s">
        <v>25</v>
      </c>
      <c r="E23500" s="211">
        <v>139833</v>
      </c>
    </row>
    <row r="23501" spans="1:6" hidden="1">
      <c r="A23501">
        <v>2024</v>
      </c>
      <c r="B23501" t="s">
        <v>104</v>
      </c>
      <c r="C23501" t="s">
        <v>23</v>
      </c>
      <c r="D23501" t="s">
        <v>26</v>
      </c>
      <c r="E23501" s="211">
        <v>30011</v>
      </c>
    </row>
    <row r="23502" spans="1:6" hidden="1">
      <c r="A23502">
        <v>2024</v>
      </c>
      <c r="B23502" t="s">
        <v>104</v>
      </c>
      <c r="C23502" t="s">
        <v>23</v>
      </c>
      <c r="D23502" t="s">
        <v>27</v>
      </c>
      <c r="E23502" s="211">
        <v>1861</v>
      </c>
    </row>
    <row r="23503" spans="1:6" hidden="1">
      <c r="A23503">
        <v>2024</v>
      </c>
      <c r="B23503" t="s">
        <v>104</v>
      </c>
      <c r="C23503" t="s">
        <v>23</v>
      </c>
      <c r="D23503" t="s">
        <v>29</v>
      </c>
      <c r="E23503" s="211">
        <v>1861</v>
      </c>
    </row>
    <row r="23504" spans="1:6" hidden="1">
      <c r="A23504">
        <v>2024</v>
      </c>
      <c r="B23504" t="s">
        <v>104</v>
      </c>
      <c r="C23504" t="s">
        <v>23</v>
      </c>
      <c r="D23504" t="s">
        <v>33</v>
      </c>
      <c r="E23504" s="211">
        <v>6861</v>
      </c>
    </row>
    <row r="23505" spans="1:5" hidden="1">
      <c r="A23505">
        <v>2024</v>
      </c>
      <c r="B23505" t="s">
        <v>104</v>
      </c>
      <c r="C23505" t="s">
        <v>23</v>
      </c>
      <c r="D23505" t="s">
        <v>34</v>
      </c>
      <c r="E23505" s="211">
        <v>6861</v>
      </c>
    </row>
    <row r="23506" spans="1:5" hidden="1">
      <c r="A23506">
        <v>2024</v>
      </c>
      <c r="B23506" t="s">
        <v>104</v>
      </c>
      <c r="C23506" t="s">
        <v>23</v>
      </c>
      <c r="D23506" t="s">
        <v>35</v>
      </c>
      <c r="E23506" s="211">
        <v>7803</v>
      </c>
    </row>
    <row r="23507" spans="1:5" hidden="1">
      <c r="A23507">
        <v>2024</v>
      </c>
      <c r="B23507" t="s">
        <v>104</v>
      </c>
      <c r="C23507" t="s">
        <v>23</v>
      </c>
      <c r="D23507" t="s">
        <v>39</v>
      </c>
      <c r="E23507" s="211">
        <v>0</v>
      </c>
    </row>
    <row r="23508" spans="1:5" hidden="1">
      <c r="A23508">
        <v>2024</v>
      </c>
      <c r="B23508" t="s">
        <v>104</v>
      </c>
      <c r="C23508" t="s">
        <v>23</v>
      </c>
      <c r="D23508" t="s">
        <v>40</v>
      </c>
      <c r="E23508" s="211">
        <v>0</v>
      </c>
    </row>
    <row r="23509" spans="1:5" hidden="1">
      <c r="A23509">
        <v>2024</v>
      </c>
      <c r="B23509" t="s">
        <v>104</v>
      </c>
      <c r="C23509" t="s">
        <v>23</v>
      </c>
      <c r="D23509" t="s">
        <v>41</v>
      </c>
      <c r="E23509" s="211">
        <v>0</v>
      </c>
    </row>
    <row r="23510" spans="1:5" hidden="1">
      <c r="A23510">
        <v>2024</v>
      </c>
      <c r="B23510" t="s">
        <v>104</v>
      </c>
      <c r="C23510" t="s">
        <v>23</v>
      </c>
      <c r="D23510" t="s">
        <v>42</v>
      </c>
      <c r="E23510" s="211">
        <v>0</v>
      </c>
    </row>
    <row r="23511" spans="1:5" hidden="1">
      <c r="A23511">
        <v>2024</v>
      </c>
      <c r="B23511" t="s">
        <v>104</v>
      </c>
      <c r="C23511" t="s">
        <v>23</v>
      </c>
      <c r="D23511" t="s">
        <v>43</v>
      </c>
      <c r="E23511" s="211">
        <v>0</v>
      </c>
    </row>
    <row r="23512" spans="1:5" hidden="1">
      <c r="A23512">
        <v>2024</v>
      </c>
      <c r="B23512" t="s">
        <v>104</v>
      </c>
      <c r="C23512" t="s">
        <v>23</v>
      </c>
      <c r="D23512" t="s">
        <v>44</v>
      </c>
      <c r="E23512" s="211">
        <v>0</v>
      </c>
    </row>
    <row r="23513" spans="1:5" hidden="1">
      <c r="A23513">
        <v>2024</v>
      </c>
      <c r="B23513" t="s">
        <v>104</v>
      </c>
      <c r="C23513" t="s">
        <v>23</v>
      </c>
      <c r="D23513" t="s">
        <v>45</v>
      </c>
      <c r="E23513" s="211">
        <v>0</v>
      </c>
    </row>
    <row r="23514" spans="1:5" hidden="1">
      <c r="A23514">
        <v>2024</v>
      </c>
      <c r="B23514" t="s">
        <v>104</v>
      </c>
      <c r="C23514" t="s">
        <v>23</v>
      </c>
      <c r="D23514" t="s">
        <v>46</v>
      </c>
      <c r="E23514" s="211">
        <v>0</v>
      </c>
    </row>
    <row r="23515" spans="1:5" hidden="1">
      <c r="A23515">
        <v>2024</v>
      </c>
      <c r="B23515" t="s">
        <v>104</v>
      </c>
      <c r="C23515" t="s">
        <v>23</v>
      </c>
      <c r="D23515" t="s">
        <v>47</v>
      </c>
      <c r="E23515" s="211">
        <v>0</v>
      </c>
    </row>
    <row r="23516" spans="1:5" hidden="1">
      <c r="A23516">
        <v>2024</v>
      </c>
      <c r="B23516" t="s">
        <v>104</v>
      </c>
      <c r="C23516" t="s">
        <v>23</v>
      </c>
      <c r="D23516" t="s">
        <v>48</v>
      </c>
      <c r="E23516" s="211">
        <v>400770</v>
      </c>
    </row>
    <row r="23517" spans="1:5" hidden="1">
      <c r="A23517">
        <v>2024</v>
      </c>
      <c r="B23517" t="s">
        <v>104</v>
      </c>
      <c r="C23517" t="s">
        <v>23</v>
      </c>
      <c r="D23517" t="s">
        <v>55</v>
      </c>
      <c r="E23517" s="211">
        <v>913</v>
      </c>
    </row>
    <row r="23518" spans="1:5" hidden="1">
      <c r="A23518">
        <v>2024</v>
      </c>
      <c r="B23518" t="s">
        <v>104</v>
      </c>
      <c r="C23518" t="s">
        <v>23</v>
      </c>
      <c r="D23518" t="s">
        <v>56</v>
      </c>
      <c r="E23518" s="211">
        <v>399857</v>
      </c>
    </row>
    <row r="23519" spans="1:5" hidden="1">
      <c r="A23519">
        <v>2024</v>
      </c>
      <c r="B23519" t="s">
        <v>104</v>
      </c>
      <c r="C23519" t="s">
        <v>23</v>
      </c>
      <c r="D23519" t="s">
        <v>57</v>
      </c>
      <c r="E23519" s="211">
        <v>344488</v>
      </c>
    </row>
    <row r="23520" spans="1:5" hidden="1">
      <c r="A23520">
        <v>2024</v>
      </c>
      <c r="B23520" t="s">
        <v>104</v>
      </c>
      <c r="C23520" t="s">
        <v>23</v>
      </c>
      <c r="D23520" t="s">
        <v>58</v>
      </c>
      <c r="E23520" s="211">
        <v>55369</v>
      </c>
    </row>
    <row r="23521" spans="1:5" hidden="1">
      <c r="A23521">
        <v>2024</v>
      </c>
      <c r="B23521" t="s">
        <v>104</v>
      </c>
      <c r="C23521" t="s">
        <v>23</v>
      </c>
      <c r="D23521" t="s">
        <v>59</v>
      </c>
      <c r="E23521" s="211">
        <v>114</v>
      </c>
    </row>
    <row r="23522" spans="1:5" hidden="1">
      <c r="A23522">
        <v>2024</v>
      </c>
      <c r="B23522" t="s">
        <v>104</v>
      </c>
      <c r="C23522" t="s">
        <v>23</v>
      </c>
      <c r="D23522" t="s">
        <v>60</v>
      </c>
      <c r="E23522" s="211">
        <v>0</v>
      </c>
    </row>
    <row r="23523" spans="1:5" hidden="1">
      <c r="A23523">
        <v>2024</v>
      </c>
      <c r="B23523" t="s">
        <v>104</v>
      </c>
      <c r="C23523" t="s">
        <v>23</v>
      </c>
      <c r="D23523" t="s">
        <v>64</v>
      </c>
      <c r="E23523" s="211">
        <v>114</v>
      </c>
    </row>
    <row r="23524" spans="1:5" hidden="1">
      <c r="A23524">
        <v>2024</v>
      </c>
      <c r="B23524" t="s">
        <v>104</v>
      </c>
      <c r="C23524" t="s">
        <v>23</v>
      </c>
      <c r="D23524" t="s">
        <v>66</v>
      </c>
      <c r="E23524" s="211">
        <v>0</v>
      </c>
    </row>
    <row r="23525" spans="1:5" hidden="1">
      <c r="A23525">
        <v>2024</v>
      </c>
      <c r="B23525" t="s">
        <v>104</v>
      </c>
      <c r="C23525" t="s">
        <v>23</v>
      </c>
      <c r="D23525" t="s">
        <v>67</v>
      </c>
      <c r="E23525" s="211">
        <v>0</v>
      </c>
    </row>
    <row r="23526" spans="1:5" hidden="1">
      <c r="A23526">
        <v>2024</v>
      </c>
      <c r="B23526" t="s">
        <v>104</v>
      </c>
      <c r="C23526" t="s">
        <v>23</v>
      </c>
      <c r="D23526" t="s">
        <v>68</v>
      </c>
      <c r="E23526" s="211">
        <v>0</v>
      </c>
    </row>
    <row r="23527" spans="1:5" hidden="1">
      <c r="A23527">
        <v>2024</v>
      </c>
      <c r="B23527" t="s">
        <v>104</v>
      </c>
      <c r="C23527" t="s">
        <v>23</v>
      </c>
      <c r="D23527" t="s">
        <v>70</v>
      </c>
      <c r="E23527" s="211">
        <v>0</v>
      </c>
    </row>
    <row r="23528" spans="1:5" hidden="1">
      <c r="A23528">
        <v>2024</v>
      </c>
      <c r="B23528" t="s">
        <v>104</v>
      </c>
      <c r="C23528" t="s">
        <v>23</v>
      </c>
      <c r="D23528" t="s">
        <v>71</v>
      </c>
      <c r="E23528" s="211">
        <v>0</v>
      </c>
    </row>
    <row r="23529" spans="1:5" hidden="1">
      <c r="A23529">
        <v>2024</v>
      </c>
      <c r="B23529" t="s">
        <v>104</v>
      </c>
      <c r="C23529" t="s">
        <v>23</v>
      </c>
      <c r="D23529" t="s">
        <v>72</v>
      </c>
      <c r="E23529" s="211">
        <v>238776</v>
      </c>
    </row>
    <row r="23530" spans="1:5" hidden="1">
      <c r="A23530">
        <v>2024</v>
      </c>
      <c r="B23530" t="s">
        <v>104</v>
      </c>
      <c r="C23530" t="s">
        <v>23</v>
      </c>
      <c r="D23530" t="s">
        <v>73</v>
      </c>
      <c r="E23530" s="211">
        <v>399857</v>
      </c>
    </row>
    <row r="23531" spans="1:5" hidden="1">
      <c r="A23531">
        <v>2024</v>
      </c>
      <c r="B23531" t="s">
        <v>104</v>
      </c>
      <c r="C23531" t="s">
        <v>23</v>
      </c>
      <c r="D23531" t="s">
        <v>74</v>
      </c>
      <c r="E23531" s="211">
        <v>399857</v>
      </c>
    </row>
    <row r="23532" spans="1:5" hidden="1">
      <c r="A23532">
        <v>2024</v>
      </c>
      <c r="B23532" t="s">
        <v>104</v>
      </c>
      <c r="C23532" t="s">
        <v>23</v>
      </c>
      <c r="D23532" t="s">
        <v>76</v>
      </c>
      <c r="E23532" s="211">
        <v>28344</v>
      </c>
    </row>
    <row r="23533" spans="1:5" hidden="1">
      <c r="A23533">
        <v>2024</v>
      </c>
      <c r="B23533" t="s">
        <v>104</v>
      </c>
      <c r="C23533" t="s">
        <v>23</v>
      </c>
      <c r="D23533" t="s">
        <v>77</v>
      </c>
      <c r="E23533" s="211">
        <v>29026</v>
      </c>
    </row>
    <row r="23534" spans="1:5" hidden="1">
      <c r="A23534">
        <v>2024</v>
      </c>
      <c r="B23534" t="s">
        <v>104</v>
      </c>
      <c r="C23534" t="s">
        <v>23</v>
      </c>
      <c r="D23534" t="s">
        <v>78</v>
      </c>
      <c r="E23534" s="211">
        <v>28633</v>
      </c>
    </row>
    <row r="23535" spans="1:5" hidden="1">
      <c r="A23535">
        <v>2024</v>
      </c>
      <c r="B23535" t="s">
        <v>104</v>
      </c>
      <c r="C23535" t="s">
        <v>23</v>
      </c>
      <c r="D23535" t="s">
        <v>79</v>
      </c>
      <c r="E23535" s="211">
        <v>-289</v>
      </c>
    </row>
    <row r="23536" spans="1:5" hidden="1">
      <c r="A23536">
        <v>2024</v>
      </c>
      <c r="B23536" t="s">
        <v>104</v>
      </c>
      <c r="C23536" t="s">
        <v>23</v>
      </c>
      <c r="D23536" t="s">
        <v>80</v>
      </c>
      <c r="E23536" s="211">
        <v>0</v>
      </c>
    </row>
    <row r="23537" spans="1:5" hidden="1">
      <c r="A23537">
        <v>2024</v>
      </c>
      <c r="B23537" t="s">
        <v>104</v>
      </c>
      <c r="C23537" t="s">
        <v>81</v>
      </c>
      <c r="D23537" t="s">
        <v>30</v>
      </c>
      <c r="E23537" s="211">
        <v>12081</v>
      </c>
    </row>
    <row r="23538" spans="1:5" hidden="1">
      <c r="A23538">
        <v>2024</v>
      </c>
      <c r="B23538" t="s">
        <v>104</v>
      </c>
      <c r="C23538" t="s">
        <v>81</v>
      </c>
      <c r="D23538" t="s">
        <v>32</v>
      </c>
      <c r="E23538" s="211">
        <v>12081</v>
      </c>
    </row>
    <row r="23539" spans="1:5" hidden="1">
      <c r="A23539">
        <v>2024</v>
      </c>
      <c r="B23539" t="s">
        <v>104</v>
      </c>
      <c r="C23539" t="s">
        <v>81</v>
      </c>
      <c r="D23539" t="s">
        <v>33</v>
      </c>
      <c r="E23539" s="211">
        <v>15696</v>
      </c>
    </row>
    <row r="23540" spans="1:5" hidden="1">
      <c r="A23540">
        <v>2024</v>
      </c>
      <c r="B23540" t="s">
        <v>104</v>
      </c>
      <c r="C23540" t="s">
        <v>81</v>
      </c>
      <c r="D23540" t="s">
        <v>34</v>
      </c>
      <c r="E23540" s="211">
        <v>15656</v>
      </c>
    </row>
    <row r="23541" spans="1:5" hidden="1">
      <c r="A23541">
        <v>2024</v>
      </c>
      <c r="B23541" t="s">
        <v>104</v>
      </c>
      <c r="C23541" t="s">
        <v>81</v>
      </c>
      <c r="D23541" t="s">
        <v>35</v>
      </c>
      <c r="E23541" s="211">
        <v>4793</v>
      </c>
    </row>
    <row r="23542" spans="1:5" hidden="1">
      <c r="A23542">
        <v>2024</v>
      </c>
      <c r="B23542" t="s">
        <v>104</v>
      </c>
      <c r="C23542" t="s">
        <v>81</v>
      </c>
      <c r="D23542" t="s">
        <v>36</v>
      </c>
      <c r="E23542" s="211">
        <v>1</v>
      </c>
    </row>
    <row r="23543" spans="1:5" hidden="1">
      <c r="A23543">
        <v>2024</v>
      </c>
      <c r="B23543" t="s">
        <v>104</v>
      </c>
      <c r="C23543" t="s">
        <v>81</v>
      </c>
      <c r="D23543" t="s">
        <v>37</v>
      </c>
      <c r="E23543" s="211">
        <v>1</v>
      </c>
    </row>
    <row r="23544" spans="1:5" hidden="1">
      <c r="A23544">
        <v>2024</v>
      </c>
      <c r="B23544" t="s">
        <v>104</v>
      </c>
      <c r="C23544" t="s">
        <v>81</v>
      </c>
      <c r="D23544" t="s">
        <v>38</v>
      </c>
      <c r="E23544" s="211">
        <v>0</v>
      </c>
    </row>
    <row r="23545" spans="1:5" hidden="1">
      <c r="A23545">
        <v>2024</v>
      </c>
      <c r="B23545" t="s">
        <v>104</v>
      </c>
      <c r="C23545" t="s">
        <v>81</v>
      </c>
      <c r="D23545" t="s">
        <v>39</v>
      </c>
      <c r="E23545" s="211">
        <v>0</v>
      </c>
    </row>
    <row r="23546" spans="1:5" hidden="1">
      <c r="A23546">
        <v>2024</v>
      </c>
      <c r="B23546" t="s">
        <v>104</v>
      </c>
      <c r="C23546" t="s">
        <v>81</v>
      </c>
      <c r="D23546" t="s">
        <v>40</v>
      </c>
      <c r="E23546" s="211">
        <v>39</v>
      </c>
    </row>
    <row r="23547" spans="1:5" hidden="1">
      <c r="A23547">
        <v>2024</v>
      </c>
      <c r="B23547" t="s">
        <v>104</v>
      </c>
      <c r="C23547" t="s">
        <v>81</v>
      </c>
      <c r="D23547" t="s">
        <v>41</v>
      </c>
      <c r="E23547" s="211">
        <v>0</v>
      </c>
    </row>
    <row r="23548" spans="1:5" hidden="1">
      <c r="A23548">
        <v>2024</v>
      </c>
      <c r="B23548" t="s">
        <v>104</v>
      </c>
      <c r="C23548" t="s">
        <v>81</v>
      </c>
      <c r="D23548" t="s">
        <v>42</v>
      </c>
      <c r="E23548" s="211">
        <v>0</v>
      </c>
    </row>
    <row r="23549" spans="1:5" hidden="1">
      <c r="A23549">
        <v>2024</v>
      </c>
      <c r="B23549" t="s">
        <v>104</v>
      </c>
      <c r="C23549" t="s">
        <v>81</v>
      </c>
      <c r="D23549" t="s">
        <v>43</v>
      </c>
      <c r="E23549" s="211">
        <v>39</v>
      </c>
    </row>
    <row r="23550" spans="1:5" hidden="1">
      <c r="A23550">
        <v>2024</v>
      </c>
      <c r="B23550" t="s">
        <v>104</v>
      </c>
      <c r="C23550" t="s">
        <v>81</v>
      </c>
      <c r="D23550" t="s">
        <v>44</v>
      </c>
      <c r="E23550" s="211">
        <v>0</v>
      </c>
    </row>
    <row r="23551" spans="1:5" hidden="1">
      <c r="A23551">
        <v>2024</v>
      </c>
      <c r="B23551" t="s">
        <v>104</v>
      </c>
      <c r="C23551" t="s">
        <v>81</v>
      </c>
      <c r="D23551" t="s">
        <v>48</v>
      </c>
      <c r="E23551" s="211">
        <v>913</v>
      </c>
    </row>
    <row r="23552" spans="1:5" hidden="1">
      <c r="A23552">
        <v>2024</v>
      </c>
      <c r="B23552" t="s">
        <v>104</v>
      </c>
      <c r="C23552" t="s">
        <v>81</v>
      </c>
      <c r="D23552" t="s">
        <v>49</v>
      </c>
      <c r="E23552" s="211">
        <v>913</v>
      </c>
    </row>
    <row r="23553" spans="1:5" hidden="1">
      <c r="A23553">
        <v>2024</v>
      </c>
      <c r="B23553" t="s">
        <v>104</v>
      </c>
      <c r="C23553" t="s">
        <v>81</v>
      </c>
      <c r="D23553" t="s">
        <v>50</v>
      </c>
      <c r="E23553" s="211">
        <v>0</v>
      </c>
    </row>
    <row r="23554" spans="1:5" hidden="1">
      <c r="A23554">
        <v>2024</v>
      </c>
      <c r="B23554" t="s">
        <v>104</v>
      </c>
      <c r="C23554" t="s">
        <v>81</v>
      </c>
      <c r="D23554" t="s">
        <v>51</v>
      </c>
      <c r="E23554" s="211">
        <v>913</v>
      </c>
    </row>
    <row r="23555" spans="1:5" hidden="1">
      <c r="A23555">
        <v>2024</v>
      </c>
      <c r="B23555" t="s">
        <v>104</v>
      </c>
      <c r="C23555" t="s">
        <v>81</v>
      </c>
      <c r="D23555" t="s">
        <v>52</v>
      </c>
      <c r="E23555" s="211">
        <v>0</v>
      </c>
    </row>
    <row r="23556" spans="1:5" hidden="1">
      <c r="A23556">
        <v>2024</v>
      </c>
      <c r="B23556" t="s">
        <v>104</v>
      </c>
      <c r="C23556" t="s">
        <v>81</v>
      </c>
      <c r="D23556" t="s">
        <v>53</v>
      </c>
      <c r="E23556" s="211">
        <v>0</v>
      </c>
    </row>
    <row r="23557" spans="1:5" hidden="1">
      <c r="A23557">
        <v>2024</v>
      </c>
      <c r="B23557" t="s">
        <v>104</v>
      </c>
      <c r="C23557" t="s">
        <v>81</v>
      </c>
      <c r="D23557" t="s">
        <v>54</v>
      </c>
      <c r="E23557" s="211">
        <v>0</v>
      </c>
    </row>
    <row r="23558" spans="1:5" hidden="1">
      <c r="A23558">
        <v>2024</v>
      </c>
      <c r="B23558" t="s">
        <v>104</v>
      </c>
      <c r="C23558" t="s">
        <v>81</v>
      </c>
      <c r="D23558" t="s">
        <v>59</v>
      </c>
      <c r="E23558" s="211">
        <v>595464</v>
      </c>
    </row>
    <row r="23559" spans="1:5" hidden="1">
      <c r="A23559">
        <v>2024</v>
      </c>
      <c r="B23559" t="s">
        <v>104</v>
      </c>
      <c r="C23559" t="s">
        <v>81</v>
      </c>
      <c r="D23559" t="s">
        <v>61</v>
      </c>
      <c r="E23559" s="211">
        <v>0</v>
      </c>
    </row>
    <row r="23560" spans="1:5" hidden="1">
      <c r="A23560">
        <v>2024</v>
      </c>
      <c r="B23560" t="s">
        <v>104</v>
      </c>
      <c r="C23560" t="s">
        <v>81</v>
      </c>
      <c r="D23560" t="s">
        <v>64</v>
      </c>
      <c r="E23560" s="211">
        <v>595464</v>
      </c>
    </row>
    <row r="23561" spans="1:5" hidden="1">
      <c r="A23561">
        <v>2024</v>
      </c>
      <c r="B23561" t="s">
        <v>104</v>
      </c>
      <c r="C23561" t="s">
        <v>81</v>
      </c>
      <c r="D23561" t="s">
        <v>67</v>
      </c>
      <c r="E23561" s="211">
        <v>2071</v>
      </c>
    </row>
    <row r="23562" spans="1:5" hidden="1">
      <c r="A23562">
        <v>2024</v>
      </c>
      <c r="B23562" t="s">
        <v>104</v>
      </c>
      <c r="C23562" t="s">
        <v>81</v>
      </c>
      <c r="D23562" t="s">
        <v>69</v>
      </c>
      <c r="E23562" s="211">
        <v>0</v>
      </c>
    </row>
    <row r="23563" spans="1:5" hidden="1">
      <c r="A23563">
        <v>2024</v>
      </c>
      <c r="B23563" t="s">
        <v>104</v>
      </c>
      <c r="C23563" t="s">
        <v>81</v>
      </c>
      <c r="D23563" t="s">
        <v>70</v>
      </c>
      <c r="E23563" s="211">
        <v>2071</v>
      </c>
    </row>
    <row r="23564" spans="1:5" hidden="1">
      <c r="A23564">
        <v>2024</v>
      </c>
      <c r="B23564" t="s">
        <v>104</v>
      </c>
      <c r="C23564" t="s">
        <v>81</v>
      </c>
      <c r="D23564" t="s">
        <v>86</v>
      </c>
      <c r="E23564" s="211">
        <v>426700</v>
      </c>
    </row>
    <row r="23565" spans="1:5" hidden="1">
      <c r="A23565">
        <v>2024</v>
      </c>
      <c r="B23565" t="s">
        <v>104</v>
      </c>
      <c r="C23565" t="s">
        <v>81</v>
      </c>
      <c r="D23565" t="s">
        <v>87</v>
      </c>
      <c r="E23565" s="211">
        <v>76922</v>
      </c>
    </row>
    <row r="23566" spans="1:5" hidden="1">
      <c r="A23566">
        <v>2024</v>
      </c>
      <c r="B23566" t="s">
        <v>104</v>
      </c>
      <c r="C23566" t="s">
        <v>81</v>
      </c>
      <c r="D23566" t="s">
        <v>88</v>
      </c>
      <c r="E23566" s="211">
        <v>0</v>
      </c>
    </row>
    <row r="23567" spans="1:5" hidden="1">
      <c r="A23567">
        <v>2024</v>
      </c>
      <c r="B23567" t="s">
        <v>104</v>
      </c>
      <c r="C23567" t="s">
        <v>81</v>
      </c>
      <c r="D23567" t="s">
        <v>89</v>
      </c>
      <c r="E23567" s="211">
        <v>349778</v>
      </c>
    </row>
    <row r="23568" spans="1:5" hidden="1">
      <c r="A23568">
        <v>2024</v>
      </c>
      <c r="B23568" t="s">
        <v>104</v>
      </c>
      <c r="C23568" t="s">
        <v>81</v>
      </c>
      <c r="D23568" t="s">
        <v>77</v>
      </c>
      <c r="E23568" s="211">
        <v>29026</v>
      </c>
    </row>
    <row r="23569" spans="1:5" hidden="1">
      <c r="A23569">
        <v>2024</v>
      </c>
      <c r="B23569" t="s">
        <v>105</v>
      </c>
      <c r="C23569" t="s">
        <v>10</v>
      </c>
      <c r="D23569" t="s">
        <v>91</v>
      </c>
      <c r="E23569" s="211">
        <v>5191789</v>
      </c>
    </row>
    <row r="23570" spans="1:5" hidden="1">
      <c r="A23570">
        <v>2024</v>
      </c>
      <c r="B23570" t="s">
        <v>105</v>
      </c>
      <c r="C23570" t="s">
        <v>10</v>
      </c>
      <c r="D23570" t="s">
        <v>92</v>
      </c>
      <c r="E23570" s="211">
        <v>5191789</v>
      </c>
    </row>
    <row r="23571" spans="1:5" hidden="1">
      <c r="A23571">
        <v>2024</v>
      </c>
      <c r="B23571" t="s">
        <v>105</v>
      </c>
      <c r="C23571" t="s">
        <v>23</v>
      </c>
      <c r="D23571" t="s">
        <v>27</v>
      </c>
      <c r="E23571" s="211">
        <v>5321786</v>
      </c>
    </row>
    <row r="23572" spans="1:5" hidden="1">
      <c r="A23572">
        <v>2024</v>
      </c>
      <c r="B23572" t="s">
        <v>105</v>
      </c>
      <c r="C23572" t="s">
        <v>23</v>
      </c>
      <c r="D23572" t="s">
        <v>28</v>
      </c>
      <c r="E23572" s="211">
        <v>5321786</v>
      </c>
    </row>
    <row r="23573" spans="1:5" hidden="1">
      <c r="A23573">
        <v>2024</v>
      </c>
      <c r="B23573" t="s">
        <v>105</v>
      </c>
      <c r="C23573" t="s">
        <v>81</v>
      </c>
      <c r="D23573" t="s">
        <v>85</v>
      </c>
      <c r="E23573" s="211">
        <v>5191789</v>
      </c>
    </row>
    <row r="23574" spans="1:5" hidden="1">
      <c r="A23574">
        <v>2024</v>
      </c>
      <c r="B23574" t="s">
        <v>105</v>
      </c>
      <c r="C23574" t="s">
        <v>81</v>
      </c>
      <c r="D23574" t="s">
        <v>30</v>
      </c>
      <c r="E23574" s="211">
        <v>129997</v>
      </c>
    </row>
    <row r="23575" spans="1:5" hidden="1">
      <c r="A23575">
        <v>2024</v>
      </c>
      <c r="B23575" t="s">
        <v>105</v>
      </c>
      <c r="C23575" t="s">
        <v>81</v>
      </c>
      <c r="D23575" t="s">
        <v>31</v>
      </c>
      <c r="E23575" s="211">
        <v>129997</v>
      </c>
    </row>
    <row r="23576" spans="1:5" hidden="1">
      <c r="A23576">
        <v>2024</v>
      </c>
      <c r="B23576" t="s">
        <v>106</v>
      </c>
      <c r="C23576" t="s">
        <v>7</v>
      </c>
      <c r="D23576" t="s">
        <v>263</v>
      </c>
      <c r="E23576" s="211">
        <v>616706</v>
      </c>
    </row>
    <row r="23577" spans="1:5" hidden="1">
      <c r="A23577">
        <v>2024</v>
      </c>
      <c r="B23577" t="s">
        <v>106</v>
      </c>
      <c r="C23577" t="s">
        <v>10</v>
      </c>
      <c r="D23577" t="s">
        <v>11</v>
      </c>
      <c r="E23577" s="211">
        <v>124324</v>
      </c>
    </row>
    <row r="23578" spans="1:5" hidden="1">
      <c r="A23578">
        <v>2024</v>
      </c>
      <c r="B23578" t="s">
        <v>106</v>
      </c>
      <c r="C23578" t="s">
        <v>10</v>
      </c>
      <c r="D23578" t="s">
        <v>107</v>
      </c>
      <c r="E23578" s="211">
        <v>643429</v>
      </c>
    </row>
    <row r="23579" spans="1:5" hidden="1">
      <c r="A23579">
        <v>2024</v>
      </c>
      <c r="B23579" t="s">
        <v>106</v>
      </c>
      <c r="C23579" t="s">
        <v>10</v>
      </c>
      <c r="D23579" t="s">
        <v>108</v>
      </c>
      <c r="E23579" s="211">
        <v>630372</v>
      </c>
    </row>
    <row r="23580" spans="1:5" hidden="1">
      <c r="A23580">
        <v>2024</v>
      </c>
      <c r="B23580" t="s">
        <v>106</v>
      </c>
      <c r="C23580" t="s">
        <v>10</v>
      </c>
      <c r="D23580" t="s">
        <v>22</v>
      </c>
      <c r="E23580" s="211">
        <v>119706</v>
      </c>
    </row>
    <row r="23581" spans="1:5" hidden="1">
      <c r="A23581">
        <v>2024</v>
      </c>
      <c r="B23581" t="s">
        <v>106</v>
      </c>
      <c r="C23581" t="s">
        <v>23</v>
      </c>
      <c r="D23581" t="s">
        <v>24</v>
      </c>
      <c r="E23581" s="211">
        <v>530903</v>
      </c>
    </row>
    <row r="23582" spans="1:5" hidden="1">
      <c r="A23582">
        <v>2024</v>
      </c>
      <c r="B23582" t="s">
        <v>106</v>
      </c>
      <c r="C23582" t="s">
        <v>23</v>
      </c>
      <c r="D23582" t="s">
        <v>25</v>
      </c>
      <c r="E23582" s="211">
        <v>530903</v>
      </c>
    </row>
    <row r="23583" spans="1:5" hidden="1">
      <c r="A23583">
        <v>2024</v>
      </c>
      <c r="B23583" t="s">
        <v>106</v>
      </c>
      <c r="C23583" t="s">
        <v>23</v>
      </c>
      <c r="D23583" t="s">
        <v>26</v>
      </c>
      <c r="E23583" s="211">
        <v>0</v>
      </c>
    </row>
    <row r="23584" spans="1:5" hidden="1">
      <c r="A23584">
        <v>2024</v>
      </c>
      <c r="B23584" t="s">
        <v>106</v>
      </c>
      <c r="C23584" t="s">
        <v>23</v>
      </c>
      <c r="D23584" t="s">
        <v>30</v>
      </c>
      <c r="E23584" s="211">
        <v>489602</v>
      </c>
    </row>
    <row r="23585" spans="1:5" hidden="1">
      <c r="A23585">
        <v>2024</v>
      </c>
      <c r="B23585" t="s">
        <v>106</v>
      </c>
      <c r="C23585" t="s">
        <v>23</v>
      </c>
      <c r="D23585" t="s">
        <v>31</v>
      </c>
      <c r="E23585" s="211">
        <v>0</v>
      </c>
    </row>
    <row r="23586" spans="1:5" hidden="1">
      <c r="A23586">
        <v>2024</v>
      </c>
      <c r="B23586" t="s">
        <v>106</v>
      </c>
      <c r="C23586" t="s">
        <v>23</v>
      </c>
      <c r="D23586" t="s">
        <v>32</v>
      </c>
      <c r="E23586" s="211">
        <v>489602</v>
      </c>
    </row>
    <row r="23587" spans="1:5" hidden="1">
      <c r="A23587">
        <v>2024</v>
      </c>
      <c r="B23587" t="s">
        <v>106</v>
      </c>
      <c r="C23587" t="s">
        <v>23</v>
      </c>
      <c r="D23587" t="s">
        <v>33</v>
      </c>
      <c r="E23587" s="211">
        <v>1977476</v>
      </c>
    </row>
    <row r="23588" spans="1:5" hidden="1">
      <c r="A23588">
        <v>2024</v>
      </c>
      <c r="B23588" t="s">
        <v>106</v>
      </c>
      <c r="C23588" t="s">
        <v>23</v>
      </c>
      <c r="D23588" t="s">
        <v>34</v>
      </c>
      <c r="E23588" s="211">
        <v>1043610</v>
      </c>
    </row>
    <row r="23589" spans="1:5" hidden="1">
      <c r="A23589">
        <v>2024</v>
      </c>
      <c r="B23589" t="s">
        <v>106</v>
      </c>
      <c r="C23589" t="s">
        <v>23</v>
      </c>
      <c r="D23589" t="s">
        <v>35</v>
      </c>
      <c r="E23589" s="211">
        <v>1009809</v>
      </c>
    </row>
    <row r="23590" spans="1:5" hidden="1">
      <c r="A23590">
        <v>2024</v>
      </c>
      <c r="B23590" t="s">
        <v>106</v>
      </c>
      <c r="C23590" t="s">
        <v>23</v>
      </c>
      <c r="D23590" t="s">
        <v>36</v>
      </c>
      <c r="E23590" s="211">
        <v>992353</v>
      </c>
    </row>
    <row r="23591" spans="1:5" hidden="1">
      <c r="A23591">
        <v>2024</v>
      </c>
      <c r="B23591" t="s">
        <v>106</v>
      </c>
      <c r="C23591" t="s">
        <v>23</v>
      </c>
      <c r="D23591" t="s">
        <v>37</v>
      </c>
      <c r="E23591" s="211">
        <v>992353</v>
      </c>
    </row>
    <row r="23592" spans="1:5" hidden="1">
      <c r="A23592">
        <v>2024</v>
      </c>
      <c r="B23592" t="s">
        <v>106</v>
      </c>
      <c r="C23592" t="s">
        <v>23</v>
      </c>
      <c r="D23592" t="s">
        <v>38</v>
      </c>
      <c r="E23592" s="211">
        <v>0</v>
      </c>
    </row>
    <row r="23593" spans="1:5" hidden="1">
      <c r="A23593">
        <v>2024</v>
      </c>
      <c r="B23593" t="s">
        <v>106</v>
      </c>
      <c r="C23593" t="s">
        <v>23</v>
      </c>
      <c r="D23593" t="s">
        <v>39</v>
      </c>
      <c r="E23593" s="211">
        <v>-102328</v>
      </c>
    </row>
    <row r="23594" spans="1:5" hidden="1">
      <c r="A23594">
        <v>2024</v>
      </c>
      <c r="B23594" t="s">
        <v>106</v>
      </c>
      <c r="C23594" t="s">
        <v>23</v>
      </c>
      <c r="D23594" t="s">
        <v>40</v>
      </c>
      <c r="E23594" s="211">
        <v>43842</v>
      </c>
    </row>
    <row r="23595" spans="1:5" hidden="1">
      <c r="A23595">
        <v>2024</v>
      </c>
      <c r="B23595" t="s">
        <v>106</v>
      </c>
      <c r="C23595" t="s">
        <v>23</v>
      </c>
      <c r="D23595" t="s">
        <v>41</v>
      </c>
      <c r="E23595" s="211">
        <v>0</v>
      </c>
    </row>
    <row r="23596" spans="1:5" hidden="1">
      <c r="A23596">
        <v>2024</v>
      </c>
      <c r="B23596" t="s">
        <v>106</v>
      </c>
      <c r="C23596" t="s">
        <v>23</v>
      </c>
      <c r="D23596" t="s">
        <v>42</v>
      </c>
      <c r="E23596" s="211">
        <v>0</v>
      </c>
    </row>
    <row r="23597" spans="1:5" hidden="1">
      <c r="A23597">
        <v>2024</v>
      </c>
      <c r="B23597" t="s">
        <v>106</v>
      </c>
      <c r="C23597" t="s">
        <v>23</v>
      </c>
      <c r="D23597" t="s">
        <v>43</v>
      </c>
      <c r="E23597" s="211">
        <v>43842</v>
      </c>
    </row>
    <row r="23598" spans="1:5" hidden="1">
      <c r="A23598">
        <v>2024</v>
      </c>
      <c r="B23598" t="s">
        <v>106</v>
      </c>
      <c r="C23598" t="s">
        <v>23</v>
      </c>
      <c r="D23598" t="s">
        <v>44</v>
      </c>
      <c r="E23598" s="211">
        <v>0</v>
      </c>
    </row>
    <row r="23599" spans="1:5" hidden="1">
      <c r="A23599">
        <v>2024</v>
      </c>
      <c r="B23599" t="s">
        <v>106</v>
      </c>
      <c r="C23599" t="s">
        <v>23</v>
      </c>
      <c r="D23599" t="s">
        <v>45</v>
      </c>
      <c r="E23599" s="211">
        <v>33500</v>
      </c>
    </row>
    <row r="23600" spans="1:5" hidden="1">
      <c r="A23600">
        <v>2024</v>
      </c>
      <c r="B23600" t="s">
        <v>106</v>
      </c>
      <c r="C23600" t="s">
        <v>23</v>
      </c>
      <c r="D23600" t="s">
        <v>46</v>
      </c>
      <c r="E23600" s="211">
        <v>33500</v>
      </c>
    </row>
    <row r="23601" spans="1:5" hidden="1">
      <c r="A23601">
        <v>2024</v>
      </c>
      <c r="B23601" t="s">
        <v>106</v>
      </c>
      <c r="C23601" t="s">
        <v>23</v>
      </c>
      <c r="D23601" t="s">
        <v>47</v>
      </c>
      <c r="E23601" s="211">
        <v>0</v>
      </c>
    </row>
    <row r="23602" spans="1:5" hidden="1">
      <c r="A23602">
        <v>2024</v>
      </c>
      <c r="B23602" t="s">
        <v>106</v>
      </c>
      <c r="C23602" t="s">
        <v>23</v>
      </c>
      <c r="D23602" t="s">
        <v>48</v>
      </c>
      <c r="E23602" s="211">
        <v>144968</v>
      </c>
    </row>
    <row r="23603" spans="1:5" hidden="1">
      <c r="A23603">
        <v>2024</v>
      </c>
      <c r="B23603" t="s">
        <v>106</v>
      </c>
      <c r="C23603" t="s">
        <v>23</v>
      </c>
      <c r="D23603" t="s">
        <v>49</v>
      </c>
      <c r="E23603" s="211">
        <v>29396</v>
      </c>
    </row>
    <row r="23604" spans="1:5" hidden="1">
      <c r="A23604">
        <v>2024</v>
      </c>
      <c r="B23604" t="s">
        <v>106</v>
      </c>
      <c r="C23604" t="s">
        <v>23</v>
      </c>
      <c r="D23604" t="s">
        <v>50</v>
      </c>
      <c r="E23604" s="211">
        <v>29396</v>
      </c>
    </row>
    <row r="23605" spans="1:5" hidden="1">
      <c r="A23605">
        <v>2024</v>
      </c>
      <c r="B23605" t="s">
        <v>106</v>
      </c>
      <c r="C23605" t="s">
        <v>23</v>
      </c>
      <c r="D23605" t="s">
        <v>51</v>
      </c>
      <c r="E23605" s="211">
        <v>0</v>
      </c>
    </row>
    <row r="23606" spans="1:5" hidden="1">
      <c r="A23606">
        <v>2024</v>
      </c>
      <c r="B23606" t="s">
        <v>106</v>
      </c>
      <c r="C23606" t="s">
        <v>23</v>
      </c>
      <c r="D23606" t="s">
        <v>52</v>
      </c>
      <c r="E23606" s="211">
        <v>0</v>
      </c>
    </row>
    <row r="23607" spans="1:5" hidden="1">
      <c r="A23607">
        <v>2024</v>
      </c>
      <c r="B23607" t="s">
        <v>106</v>
      </c>
      <c r="C23607" t="s">
        <v>23</v>
      </c>
      <c r="D23607" t="s">
        <v>53</v>
      </c>
      <c r="E23607" s="211">
        <v>0</v>
      </c>
    </row>
    <row r="23608" spans="1:5" hidden="1">
      <c r="A23608">
        <v>2024</v>
      </c>
      <c r="B23608" t="s">
        <v>106</v>
      </c>
      <c r="C23608" t="s">
        <v>23</v>
      </c>
      <c r="D23608" t="s">
        <v>54</v>
      </c>
      <c r="E23608" s="211">
        <v>0</v>
      </c>
    </row>
    <row r="23609" spans="1:5" hidden="1">
      <c r="A23609">
        <v>2024</v>
      </c>
      <c r="B23609" t="s">
        <v>106</v>
      </c>
      <c r="C23609" t="s">
        <v>23</v>
      </c>
      <c r="D23609" t="s">
        <v>55</v>
      </c>
      <c r="E23609" s="211">
        <v>115572</v>
      </c>
    </row>
    <row r="23610" spans="1:5" hidden="1">
      <c r="A23610">
        <v>2024</v>
      </c>
      <c r="B23610" t="s">
        <v>106</v>
      </c>
      <c r="C23610" t="s">
        <v>23</v>
      </c>
      <c r="D23610" t="s">
        <v>59</v>
      </c>
      <c r="E23610" s="211">
        <v>1728099</v>
      </c>
    </row>
    <row r="23611" spans="1:5" hidden="1">
      <c r="A23611">
        <v>2024</v>
      </c>
      <c r="B23611" t="s">
        <v>106</v>
      </c>
      <c r="C23611" t="s">
        <v>23</v>
      </c>
      <c r="D23611" t="s">
        <v>60</v>
      </c>
      <c r="E23611" s="211">
        <v>28073</v>
      </c>
    </row>
    <row r="23612" spans="1:5" hidden="1">
      <c r="A23612">
        <v>2024</v>
      </c>
      <c r="B23612" t="s">
        <v>106</v>
      </c>
      <c r="C23612" t="s">
        <v>23</v>
      </c>
      <c r="D23612" t="s">
        <v>61</v>
      </c>
      <c r="E23612" s="211">
        <v>33545</v>
      </c>
    </row>
    <row r="23613" spans="1:5" hidden="1">
      <c r="A23613">
        <v>2024</v>
      </c>
      <c r="B23613" t="s">
        <v>106</v>
      </c>
      <c r="C23613" t="s">
        <v>23</v>
      </c>
      <c r="D23613" t="s">
        <v>62</v>
      </c>
      <c r="E23613" s="211">
        <v>475139</v>
      </c>
    </row>
    <row r="23614" spans="1:5" hidden="1">
      <c r="A23614">
        <v>2024</v>
      </c>
      <c r="B23614" t="s">
        <v>106</v>
      </c>
      <c r="C23614" t="s">
        <v>23</v>
      </c>
      <c r="D23614" t="s">
        <v>64</v>
      </c>
      <c r="E23614" s="211">
        <v>1191342</v>
      </c>
    </row>
    <row r="23615" spans="1:5" hidden="1">
      <c r="A23615">
        <v>2024</v>
      </c>
      <c r="B23615" t="s">
        <v>106</v>
      </c>
      <c r="C23615" t="s">
        <v>23</v>
      </c>
      <c r="D23615" t="s">
        <v>66</v>
      </c>
      <c r="E23615" s="211">
        <v>0</v>
      </c>
    </row>
    <row r="23616" spans="1:5" hidden="1">
      <c r="A23616">
        <v>2024</v>
      </c>
      <c r="B23616" t="s">
        <v>106</v>
      </c>
      <c r="C23616" t="s">
        <v>23</v>
      </c>
      <c r="D23616" t="s">
        <v>67</v>
      </c>
      <c r="E23616" s="211">
        <v>612357</v>
      </c>
    </row>
    <row r="23617" spans="1:5" hidden="1">
      <c r="A23617">
        <v>2024</v>
      </c>
      <c r="B23617" t="s">
        <v>106</v>
      </c>
      <c r="C23617" t="s">
        <v>23</v>
      </c>
      <c r="D23617" t="s">
        <v>68</v>
      </c>
      <c r="E23617" s="211">
        <v>0</v>
      </c>
    </row>
    <row r="23618" spans="1:5" hidden="1">
      <c r="A23618">
        <v>2024</v>
      </c>
      <c r="B23618" t="s">
        <v>106</v>
      </c>
      <c r="C23618" t="s">
        <v>23</v>
      </c>
      <c r="D23618" t="s">
        <v>69</v>
      </c>
      <c r="E23618" s="211">
        <v>576084</v>
      </c>
    </row>
    <row r="23619" spans="1:5" hidden="1">
      <c r="A23619">
        <v>2024</v>
      </c>
      <c r="B23619" t="s">
        <v>106</v>
      </c>
      <c r="C23619" t="s">
        <v>23</v>
      </c>
      <c r="D23619" t="s">
        <v>70</v>
      </c>
      <c r="E23619" s="211">
        <v>36273</v>
      </c>
    </row>
    <row r="23620" spans="1:5" hidden="1">
      <c r="A23620">
        <v>2024</v>
      </c>
      <c r="B23620" t="s">
        <v>106</v>
      </c>
      <c r="C23620" t="s">
        <v>23</v>
      </c>
      <c r="D23620" t="s">
        <v>71</v>
      </c>
      <c r="E23620" s="211">
        <v>4618</v>
      </c>
    </row>
    <row r="23621" spans="1:5" hidden="1">
      <c r="A23621">
        <v>2024</v>
      </c>
      <c r="B23621" t="s">
        <v>106</v>
      </c>
      <c r="C23621" t="s">
        <v>23</v>
      </c>
      <c r="D23621" t="s">
        <v>109</v>
      </c>
      <c r="E23621" s="211">
        <v>26368480</v>
      </c>
    </row>
    <row r="23622" spans="1:5" hidden="1">
      <c r="A23622">
        <v>2024</v>
      </c>
      <c r="B23622" t="s">
        <v>106</v>
      </c>
      <c r="C23622" t="s">
        <v>23</v>
      </c>
      <c r="D23622" t="s">
        <v>110</v>
      </c>
      <c r="E23622" s="211">
        <v>18585592</v>
      </c>
    </row>
    <row r="23623" spans="1:5" hidden="1">
      <c r="A23623">
        <v>2024</v>
      </c>
      <c r="B23623" t="s">
        <v>106</v>
      </c>
      <c r="C23623" t="s">
        <v>23</v>
      </c>
      <c r="D23623" t="s">
        <v>111</v>
      </c>
      <c r="E23623" s="211">
        <v>7782889</v>
      </c>
    </row>
    <row r="23624" spans="1:5" hidden="1">
      <c r="A23624">
        <v>2024</v>
      </c>
      <c r="B23624" t="s">
        <v>106</v>
      </c>
      <c r="C23624" t="s">
        <v>23</v>
      </c>
      <c r="D23624" t="s">
        <v>112</v>
      </c>
      <c r="E23624" s="211">
        <v>60807</v>
      </c>
    </row>
    <row r="23625" spans="1:5" hidden="1">
      <c r="A23625">
        <v>2024</v>
      </c>
      <c r="B23625" t="s">
        <v>106</v>
      </c>
      <c r="C23625" t="s">
        <v>81</v>
      </c>
      <c r="D23625" t="s">
        <v>24</v>
      </c>
      <c r="E23625" s="211">
        <v>159088</v>
      </c>
    </row>
    <row r="23626" spans="1:5" hidden="1">
      <c r="A23626">
        <v>2024</v>
      </c>
      <c r="B23626" t="s">
        <v>106</v>
      </c>
      <c r="C23626" t="s">
        <v>81</v>
      </c>
      <c r="D23626" t="s">
        <v>25</v>
      </c>
      <c r="E23626" s="211">
        <v>129692</v>
      </c>
    </row>
    <row r="23627" spans="1:5" hidden="1">
      <c r="A23627">
        <v>2024</v>
      </c>
      <c r="B23627" t="s">
        <v>106</v>
      </c>
      <c r="C23627" t="s">
        <v>81</v>
      </c>
      <c r="D23627" t="s">
        <v>26</v>
      </c>
      <c r="E23627" s="211">
        <v>29397</v>
      </c>
    </row>
    <row r="23628" spans="1:5" hidden="1">
      <c r="A23628">
        <v>2024</v>
      </c>
      <c r="B23628" t="s">
        <v>106</v>
      </c>
      <c r="C23628" t="s">
        <v>81</v>
      </c>
      <c r="D23628" t="s">
        <v>27</v>
      </c>
      <c r="E23628" s="211">
        <v>59141</v>
      </c>
    </row>
    <row r="23629" spans="1:5" hidden="1">
      <c r="A23629">
        <v>2024</v>
      </c>
      <c r="B23629" t="s">
        <v>106</v>
      </c>
      <c r="C23629" t="s">
        <v>81</v>
      </c>
      <c r="D23629" t="s">
        <v>28</v>
      </c>
      <c r="E23629" s="211">
        <v>62658</v>
      </c>
    </row>
    <row r="23630" spans="1:5" hidden="1">
      <c r="A23630">
        <v>2024</v>
      </c>
      <c r="B23630" t="s">
        <v>106</v>
      </c>
      <c r="C23630" t="s">
        <v>81</v>
      </c>
      <c r="D23630" t="s">
        <v>82</v>
      </c>
      <c r="E23630" s="211">
        <v>0</v>
      </c>
    </row>
    <row r="23631" spans="1:5" hidden="1">
      <c r="A23631">
        <v>2024</v>
      </c>
      <c r="B23631" t="s">
        <v>106</v>
      </c>
      <c r="C23631" t="s">
        <v>81</v>
      </c>
      <c r="D23631" t="s">
        <v>83</v>
      </c>
      <c r="E23631" s="211">
        <v>62658</v>
      </c>
    </row>
    <row r="23632" spans="1:5" hidden="1">
      <c r="A23632">
        <v>2024</v>
      </c>
      <c r="B23632" t="s">
        <v>106</v>
      </c>
      <c r="C23632" t="s">
        <v>81</v>
      </c>
      <c r="D23632" t="s">
        <v>84</v>
      </c>
      <c r="E23632" s="211">
        <v>0</v>
      </c>
    </row>
    <row r="23633" spans="1:5" hidden="1">
      <c r="A23633">
        <v>2024</v>
      </c>
      <c r="B23633" t="s">
        <v>106</v>
      </c>
      <c r="C23633" t="s">
        <v>81</v>
      </c>
      <c r="D23633" t="s">
        <v>29</v>
      </c>
      <c r="E23633" s="211">
        <v>-3517</v>
      </c>
    </row>
    <row r="23634" spans="1:5" hidden="1">
      <c r="A23634">
        <v>2024</v>
      </c>
      <c r="B23634" t="s">
        <v>106</v>
      </c>
      <c r="C23634" t="s">
        <v>81</v>
      </c>
      <c r="D23634" t="s">
        <v>33</v>
      </c>
      <c r="E23634" s="211">
        <v>3616573</v>
      </c>
    </row>
    <row r="23635" spans="1:5" hidden="1">
      <c r="A23635">
        <v>2024</v>
      </c>
      <c r="B23635" t="s">
        <v>106</v>
      </c>
      <c r="C23635" t="s">
        <v>81</v>
      </c>
      <c r="D23635" t="s">
        <v>34</v>
      </c>
      <c r="E23635" s="211">
        <v>1197252</v>
      </c>
    </row>
    <row r="23636" spans="1:5" hidden="1">
      <c r="A23636">
        <v>2024</v>
      </c>
      <c r="B23636" t="s">
        <v>106</v>
      </c>
      <c r="C23636" t="s">
        <v>81</v>
      </c>
      <c r="D23636" t="s">
        <v>35</v>
      </c>
      <c r="E23636" s="211">
        <v>1133388</v>
      </c>
    </row>
    <row r="23637" spans="1:5" hidden="1">
      <c r="A23637">
        <v>2024</v>
      </c>
      <c r="B23637" t="s">
        <v>106</v>
      </c>
      <c r="C23637" t="s">
        <v>81</v>
      </c>
      <c r="D23637" t="s">
        <v>36</v>
      </c>
      <c r="E23637" s="211">
        <v>1403820</v>
      </c>
    </row>
    <row r="23638" spans="1:5" hidden="1">
      <c r="A23638">
        <v>2024</v>
      </c>
      <c r="B23638" t="s">
        <v>106</v>
      </c>
      <c r="C23638" t="s">
        <v>81</v>
      </c>
      <c r="D23638" t="s">
        <v>37</v>
      </c>
      <c r="E23638" s="211">
        <v>1403820</v>
      </c>
    </row>
    <row r="23639" spans="1:5" hidden="1">
      <c r="A23639">
        <v>2024</v>
      </c>
      <c r="B23639" t="s">
        <v>106</v>
      </c>
      <c r="C23639" t="s">
        <v>81</v>
      </c>
      <c r="D23639" t="s">
        <v>38</v>
      </c>
      <c r="E23639" s="211">
        <v>0</v>
      </c>
    </row>
    <row r="23640" spans="1:5" hidden="1">
      <c r="A23640">
        <v>2024</v>
      </c>
      <c r="B23640" t="s">
        <v>106</v>
      </c>
      <c r="C23640" t="s">
        <v>81</v>
      </c>
      <c r="D23640" t="s">
        <v>39</v>
      </c>
      <c r="E23640" s="211">
        <v>1015483</v>
      </c>
    </row>
    <row r="23641" spans="1:5" hidden="1">
      <c r="A23641">
        <v>2024</v>
      </c>
      <c r="B23641" t="s">
        <v>106</v>
      </c>
      <c r="C23641" t="s">
        <v>81</v>
      </c>
      <c r="D23641" t="s">
        <v>40</v>
      </c>
      <c r="E23641" s="211">
        <v>17</v>
      </c>
    </row>
    <row r="23642" spans="1:5" hidden="1">
      <c r="A23642">
        <v>2024</v>
      </c>
      <c r="B23642" t="s">
        <v>106</v>
      </c>
      <c r="C23642" t="s">
        <v>81</v>
      </c>
      <c r="D23642" t="s">
        <v>41</v>
      </c>
      <c r="E23642" s="211">
        <v>0</v>
      </c>
    </row>
    <row r="23643" spans="1:5" hidden="1">
      <c r="A23643">
        <v>2024</v>
      </c>
      <c r="B23643" t="s">
        <v>106</v>
      </c>
      <c r="C23643" t="s">
        <v>81</v>
      </c>
      <c r="D23643" t="s">
        <v>42</v>
      </c>
      <c r="E23643" s="211">
        <v>0</v>
      </c>
    </row>
    <row r="23644" spans="1:5" hidden="1">
      <c r="A23644">
        <v>2024</v>
      </c>
      <c r="B23644" t="s">
        <v>106</v>
      </c>
      <c r="C23644" t="s">
        <v>81</v>
      </c>
      <c r="D23644" t="s">
        <v>43</v>
      </c>
      <c r="E23644" s="211">
        <v>17</v>
      </c>
    </row>
    <row r="23645" spans="1:5" hidden="1">
      <c r="A23645">
        <v>2024</v>
      </c>
      <c r="B23645" t="s">
        <v>106</v>
      </c>
      <c r="C23645" t="s">
        <v>81</v>
      </c>
      <c r="D23645" t="s">
        <v>44</v>
      </c>
      <c r="E23645" s="211">
        <v>0</v>
      </c>
    </row>
    <row r="23646" spans="1:5" hidden="1">
      <c r="A23646">
        <v>2024</v>
      </c>
      <c r="B23646" t="s">
        <v>106</v>
      </c>
      <c r="C23646" t="s">
        <v>81</v>
      </c>
      <c r="D23646" t="s">
        <v>45</v>
      </c>
      <c r="E23646" s="211">
        <v>0</v>
      </c>
    </row>
    <row r="23647" spans="1:5" hidden="1">
      <c r="A23647">
        <v>2024</v>
      </c>
      <c r="B23647" t="s">
        <v>106</v>
      </c>
      <c r="C23647" t="s">
        <v>81</v>
      </c>
      <c r="D23647" t="s">
        <v>46</v>
      </c>
      <c r="E23647" s="211">
        <v>0</v>
      </c>
    </row>
    <row r="23648" spans="1:5" hidden="1">
      <c r="A23648">
        <v>2024</v>
      </c>
      <c r="B23648" t="s">
        <v>106</v>
      </c>
      <c r="C23648" t="s">
        <v>81</v>
      </c>
      <c r="D23648" t="s">
        <v>47</v>
      </c>
      <c r="E23648" s="211">
        <v>0</v>
      </c>
    </row>
    <row r="23649" spans="1:5" hidden="1">
      <c r="A23649">
        <v>2024</v>
      </c>
      <c r="B23649" t="s">
        <v>106</v>
      </c>
      <c r="C23649" t="s">
        <v>81</v>
      </c>
      <c r="D23649" t="s">
        <v>48</v>
      </c>
      <c r="E23649" s="211">
        <v>77403</v>
      </c>
    </row>
    <row r="23650" spans="1:5" hidden="1">
      <c r="A23650">
        <v>2024</v>
      </c>
      <c r="B23650" t="s">
        <v>106</v>
      </c>
      <c r="C23650" t="s">
        <v>81</v>
      </c>
      <c r="D23650" t="s">
        <v>49</v>
      </c>
      <c r="E23650" s="211">
        <v>0</v>
      </c>
    </row>
    <row r="23651" spans="1:5" hidden="1">
      <c r="A23651">
        <v>2024</v>
      </c>
      <c r="B23651" t="s">
        <v>106</v>
      </c>
      <c r="C23651" t="s">
        <v>81</v>
      </c>
      <c r="D23651" t="s">
        <v>50</v>
      </c>
      <c r="E23651" s="211">
        <v>0</v>
      </c>
    </row>
    <row r="23652" spans="1:5" hidden="1">
      <c r="A23652">
        <v>2024</v>
      </c>
      <c r="B23652" t="s">
        <v>106</v>
      </c>
      <c r="C23652" t="s">
        <v>81</v>
      </c>
      <c r="D23652" t="s">
        <v>51</v>
      </c>
      <c r="E23652" s="211">
        <v>0</v>
      </c>
    </row>
    <row r="23653" spans="1:5" hidden="1">
      <c r="A23653">
        <v>2024</v>
      </c>
      <c r="B23653" t="s">
        <v>106</v>
      </c>
      <c r="C23653" t="s">
        <v>81</v>
      </c>
      <c r="D23653" t="s">
        <v>52</v>
      </c>
      <c r="E23653" s="211">
        <v>0</v>
      </c>
    </row>
    <row r="23654" spans="1:5" hidden="1">
      <c r="A23654">
        <v>2024</v>
      </c>
      <c r="B23654" t="s">
        <v>106</v>
      </c>
      <c r="C23654" t="s">
        <v>81</v>
      </c>
      <c r="D23654" t="s">
        <v>53</v>
      </c>
      <c r="E23654" s="211">
        <v>0</v>
      </c>
    </row>
    <row r="23655" spans="1:5" hidden="1">
      <c r="A23655">
        <v>2024</v>
      </c>
      <c r="B23655" t="s">
        <v>106</v>
      </c>
      <c r="C23655" t="s">
        <v>81</v>
      </c>
      <c r="D23655" t="s">
        <v>54</v>
      </c>
      <c r="E23655" s="211">
        <v>0</v>
      </c>
    </row>
    <row r="23656" spans="1:5" hidden="1">
      <c r="A23656">
        <v>2024</v>
      </c>
      <c r="B23656" t="s">
        <v>106</v>
      </c>
      <c r="C23656" t="s">
        <v>81</v>
      </c>
      <c r="D23656" t="s">
        <v>55</v>
      </c>
      <c r="E23656" s="211">
        <v>77403</v>
      </c>
    </row>
    <row r="23657" spans="1:5" hidden="1">
      <c r="A23657">
        <v>2024</v>
      </c>
      <c r="B23657" t="s">
        <v>106</v>
      </c>
      <c r="C23657" t="s">
        <v>81</v>
      </c>
      <c r="D23657" t="s">
        <v>59</v>
      </c>
      <c r="E23657" s="211">
        <v>979285</v>
      </c>
    </row>
    <row r="23658" spans="1:5" hidden="1">
      <c r="A23658">
        <v>2024</v>
      </c>
      <c r="B23658" t="s">
        <v>106</v>
      </c>
      <c r="C23658" t="s">
        <v>81</v>
      </c>
      <c r="D23658" t="s">
        <v>60</v>
      </c>
      <c r="E23658" s="211">
        <v>49837</v>
      </c>
    </row>
    <row r="23659" spans="1:5" hidden="1">
      <c r="A23659">
        <v>2024</v>
      </c>
      <c r="B23659" t="s">
        <v>106</v>
      </c>
      <c r="C23659" t="s">
        <v>81</v>
      </c>
      <c r="D23659" t="s">
        <v>61</v>
      </c>
      <c r="E23659" s="211">
        <v>15326</v>
      </c>
    </row>
    <row r="23660" spans="1:5" hidden="1">
      <c r="A23660">
        <v>2024</v>
      </c>
      <c r="B23660" t="s">
        <v>106</v>
      </c>
      <c r="C23660" t="s">
        <v>81</v>
      </c>
      <c r="D23660" t="s">
        <v>62</v>
      </c>
      <c r="E23660" s="211">
        <v>160416</v>
      </c>
    </row>
    <row r="23661" spans="1:5" hidden="1">
      <c r="A23661">
        <v>2024</v>
      </c>
      <c r="B23661" t="s">
        <v>106</v>
      </c>
      <c r="C23661" t="s">
        <v>81</v>
      </c>
      <c r="D23661" t="s">
        <v>64</v>
      </c>
      <c r="E23661" s="211">
        <v>431534</v>
      </c>
    </row>
    <row r="23662" spans="1:5" hidden="1">
      <c r="A23662">
        <v>2024</v>
      </c>
      <c r="B23662" t="s">
        <v>106</v>
      </c>
      <c r="C23662" t="s">
        <v>81</v>
      </c>
      <c r="D23662" t="s">
        <v>65</v>
      </c>
      <c r="E23662" s="211">
        <v>322172</v>
      </c>
    </row>
    <row r="23663" spans="1:5" hidden="1">
      <c r="A23663">
        <v>2024</v>
      </c>
      <c r="B23663" t="s">
        <v>106</v>
      </c>
      <c r="C23663" t="s">
        <v>81</v>
      </c>
      <c r="D23663" t="s">
        <v>66</v>
      </c>
      <c r="E23663" s="211">
        <v>0</v>
      </c>
    </row>
    <row r="23664" spans="1:5" hidden="1">
      <c r="A23664">
        <v>2024</v>
      </c>
      <c r="B23664" t="s">
        <v>106</v>
      </c>
      <c r="C23664" t="s">
        <v>81</v>
      </c>
      <c r="D23664" t="s">
        <v>67</v>
      </c>
      <c r="E23664" s="211">
        <v>106309</v>
      </c>
    </row>
    <row r="23665" spans="1:8" hidden="1">
      <c r="A23665">
        <v>2024</v>
      </c>
      <c r="B23665" t="s">
        <v>106</v>
      </c>
      <c r="C23665" t="s">
        <v>81</v>
      </c>
      <c r="D23665" t="s">
        <v>68</v>
      </c>
      <c r="E23665" s="211">
        <v>0</v>
      </c>
    </row>
    <row r="23666" spans="1:8" hidden="1">
      <c r="A23666">
        <v>2024</v>
      </c>
      <c r="B23666" t="s">
        <v>106</v>
      </c>
      <c r="C23666" t="s">
        <v>81</v>
      </c>
      <c r="D23666" t="s">
        <v>69</v>
      </c>
      <c r="E23666" s="211">
        <v>0</v>
      </c>
    </row>
    <row r="23667" spans="1:8" hidden="1">
      <c r="A23667">
        <v>2024</v>
      </c>
      <c r="B23667" t="s">
        <v>106</v>
      </c>
      <c r="C23667" t="s">
        <v>81</v>
      </c>
      <c r="D23667" t="s">
        <v>70</v>
      </c>
      <c r="E23667" s="211">
        <v>106309</v>
      </c>
    </row>
    <row r="23668" spans="1:8" hidden="1">
      <c r="A23668">
        <v>2024</v>
      </c>
      <c r="B23668" t="s">
        <v>106</v>
      </c>
      <c r="C23668" t="s">
        <v>81</v>
      </c>
      <c r="D23668" t="s">
        <v>113</v>
      </c>
      <c r="E23668" s="211">
        <v>27011909</v>
      </c>
    </row>
    <row r="23669" spans="1:8" hidden="1">
      <c r="A23669">
        <v>2024</v>
      </c>
      <c r="B23669" t="s">
        <v>106</v>
      </c>
      <c r="C23669" t="s">
        <v>81</v>
      </c>
      <c r="D23669" t="s">
        <v>114</v>
      </c>
      <c r="E23669" s="211">
        <v>21593397</v>
      </c>
    </row>
    <row r="23670" spans="1:8" hidden="1">
      <c r="A23670">
        <v>2024</v>
      </c>
      <c r="B23670" t="s">
        <v>106</v>
      </c>
      <c r="C23670" t="s">
        <v>81</v>
      </c>
      <c r="D23670" t="s">
        <v>115</v>
      </c>
      <c r="E23670" s="211">
        <v>5418512</v>
      </c>
    </row>
    <row r="23671" spans="1:8" hidden="1">
      <c r="A23671">
        <v>2024</v>
      </c>
      <c r="B23671" t="s">
        <v>106</v>
      </c>
      <c r="C23671" t="s">
        <v>81</v>
      </c>
      <c r="D23671" t="s">
        <v>116</v>
      </c>
      <c r="E23671" s="211">
        <v>30743</v>
      </c>
    </row>
    <row r="23674" spans="1:8">
      <c r="H23674" s="212">
        <f>E23054+E23235</f>
        <v>-4564</v>
      </c>
    </row>
  </sheetData>
  <sheetProtection algorithmName="SHA-512" hashValue="uBvIqwQwX1f0yFpJr26Gpo4cXcsTo1zisKNhdLqRKqfBhcAgQxlOOX0SHoxpiKadlJdFOwsvvUF7+z4eA9l3zQ==" saltValue="GXxVW/acKRlylBSQoa5PpQ==" spinCount="100000" sheet="1" objects="1" scenarios="1"/>
  <autoFilter ref="A1:F23671" xr:uid="{D1EC5168-E9B2-46DA-B729-6BB28FF37A35}">
    <filterColumn colId="0">
      <filters>
        <filter val="2015"/>
      </filters>
    </filterColumn>
  </autoFilter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A7666A-3A23-4E1E-B8C4-6DC233854A47}">
  <sheetPr codeName="Sheet7"/>
  <dimension ref="A1:W175"/>
  <sheetViews>
    <sheetView zoomScale="70" zoomScaleNormal="70" workbookViewId="0">
      <selection activeCell="J129" sqref="J129"/>
    </sheetView>
  </sheetViews>
  <sheetFormatPr defaultColWidth="9.1796875" defaultRowHeight="12.5"/>
  <cols>
    <col min="1" max="1" width="4.81640625" style="2" customWidth="1"/>
    <col min="2" max="2" width="16.81640625" style="2" customWidth="1"/>
    <col min="3" max="4" width="15.54296875" style="2" customWidth="1"/>
    <col min="5" max="11" width="11.7265625" style="2" customWidth="1"/>
    <col min="12" max="12" width="18.453125" style="2" customWidth="1"/>
    <col min="13" max="13" width="52.1796875" style="2" customWidth="1"/>
    <col min="14" max="14" width="12.54296875" style="2" customWidth="1"/>
    <col min="15" max="15" width="13.1796875" style="2" customWidth="1"/>
    <col min="16" max="20" width="11.7265625" style="2" customWidth="1"/>
    <col min="21" max="22" width="15.54296875" style="2" customWidth="1"/>
    <col min="23" max="23" width="16.7265625" style="2" customWidth="1"/>
    <col min="24" max="16384" width="9.1796875" style="2"/>
  </cols>
  <sheetData>
    <row r="1" spans="1:23">
      <c r="B1" s="3"/>
      <c r="C1" s="3"/>
      <c r="D1" s="3"/>
      <c r="E1" s="3"/>
      <c r="F1" s="3"/>
      <c r="G1" s="3"/>
      <c r="H1" s="3"/>
      <c r="I1" s="3"/>
      <c r="J1" s="3"/>
      <c r="K1" s="3"/>
      <c r="L1" s="4"/>
      <c r="M1" s="5"/>
      <c r="N1" s="3"/>
      <c r="O1" s="3"/>
      <c r="P1" s="3"/>
      <c r="Q1" s="3"/>
      <c r="R1" s="3"/>
      <c r="S1" s="3"/>
      <c r="T1" s="3"/>
      <c r="U1" s="3"/>
      <c r="V1" s="3"/>
      <c r="W1" s="3"/>
    </row>
    <row r="2" spans="1:23" ht="32.5">
      <c r="B2" s="286" t="s">
        <v>117</v>
      </c>
      <c r="C2" s="286"/>
      <c r="D2" s="286"/>
      <c r="E2" s="286"/>
      <c r="F2" s="286"/>
      <c r="G2" s="286"/>
      <c r="H2" s="286"/>
      <c r="I2" s="286"/>
      <c r="J2" s="286"/>
      <c r="K2" s="286"/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W2" s="286"/>
    </row>
    <row r="3" spans="1:23" ht="13">
      <c r="B3" s="287"/>
      <c r="C3" s="287"/>
      <c r="D3" s="287"/>
      <c r="E3" s="287"/>
      <c r="F3" s="287"/>
      <c r="G3" s="287"/>
      <c r="H3" s="287"/>
      <c r="I3" s="287"/>
      <c r="J3" s="287"/>
      <c r="K3" s="287"/>
      <c r="L3" s="287"/>
      <c r="M3" s="287"/>
      <c r="N3" s="287"/>
      <c r="O3" s="287"/>
      <c r="P3" s="287"/>
      <c r="Q3" s="287"/>
      <c r="R3" s="287"/>
      <c r="S3" s="287"/>
      <c r="T3" s="287"/>
      <c r="U3" s="287"/>
      <c r="V3" s="287"/>
      <c r="W3" s="287"/>
    </row>
    <row r="4" spans="1:23" ht="25">
      <c r="B4" s="288">
        <v>2016</v>
      </c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</row>
    <row r="5" spans="1:23" ht="25">
      <c r="B5" s="289" t="s">
        <v>118</v>
      </c>
      <c r="C5" s="289"/>
      <c r="D5" s="289"/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89"/>
      <c r="P5" s="289"/>
      <c r="Q5" s="289"/>
      <c r="R5" s="289"/>
      <c r="S5" s="289"/>
      <c r="T5" s="289"/>
      <c r="U5" s="289"/>
      <c r="V5" s="289"/>
      <c r="W5" s="289"/>
    </row>
    <row r="6" spans="1:23" ht="18" customHeight="1" thickBot="1">
      <c r="B6" s="290" t="str">
        <f>DATI!I1</f>
        <v>pēdējais datu labošanas datums: 21.10.2025</v>
      </c>
      <c r="C6" s="291"/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2"/>
      <c r="O6" s="292"/>
      <c r="P6" s="292"/>
      <c r="Q6" s="292"/>
      <c r="R6" s="292"/>
      <c r="S6" s="292"/>
      <c r="T6" s="292"/>
      <c r="U6" s="292"/>
      <c r="V6" s="292"/>
      <c r="W6" s="292"/>
    </row>
    <row r="7" spans="1:23" ht="21.75" customHeight="1" thickTop="1" thickBot="1">
      <c r="A7" s="7"/>
      <c r="B7" s="293" t="s">
        <v>119</v>
      </c>
      <c r="C7" s="294"/>
      <c r="D7" s="294"/>
      <c r="E7" s="294"/>
      <c r="F7" s="294"/>
      <c r="G7" s="294"/>
      <c r="H7" s="294"/>
      <c r="I7" s="294"/>
      <c r="J7" s="294"/>
      <c r="K7" s="295"/>
      <c r="L7" s="296" t="s">
        <v>120</v>
      </c>
      <c r="M7" s="297"/>
      <c r="N7" s="299" t="s">
        <v>121</v>
      </c>
      <c r="O7" s="300"/>
      <c r="P7" s="300"/>
      <c r="Q7" s="300"/>
      <c r="R7" s="300"/>
      <c r="S7" s="300"/>
      <c r="T7" s="300"/>
      <c r="U7" s="301"/>
      <c r="V7" s="301"/>
      <c r="W7" s="302"/>
    </row>
    <row r="8" spans="1:23" ht="21.75" customHeight="1" thickTop="1" thickBot="1">
      <c r="A8" s="7"/>
      <c r="B8" s="303" t="s">
        <v>23</v>
      </c>
      <c r="C8" s="231"/>
      <c r="D8" s="231"/>
      <c r="E8" s="231"/>
      <c r="F8" s="231"/>
      <c r="G8" s="231"/>
      <c r="H8" s="231"/>
      <c r="I8" s="231"/>
      <c r="J8" s="231"/>
      <c r="K8" s="232"/>
      <c r="L8" s="276"/>
      <c r="M8" s="223"/>
      <c r="N8" s="304" t="s">
        <v>81</v>
      </c>
      <c r="O8" s="304"/>
      <c r="P8" s="304"/>
      <c r="Q8" s="304"/>
      <c r="R8" s="304"/>
      <c r="S8" s="304"/>
      <c r="T8" s="304"/>
      <c r="U8" s="304"/>
      <c r="V8" s="304"/>
      <c r="W8" s="305"/>
    </row>
    <row r="9" spans="1:23" ht="13.5" customHeight="1" thickTop="1">
      <c r="A9" s="7"/>
      <c r="B9" s="306" t="s">
        <v>122</v>
      </c>
      <c r="C9" s="239" t="s">
        <v>123</v>
      </c>
      <c r="D9" s="246" t="s">
        <v>124</v>
      </c>
      <c r="E9" s="239" t="s">
        <v>125</v>
      </c>
      <c r="F9" s="261" t="s">
        <v>126</v>
      </c>
      <c r="G9" s="239" t="s">
        <v>127</v>
      </c>
      <c r="H9" s="239" t="s">
        <v>128</v>
      </c>
      <c r="I9" s="239" t="s">
        <v>129</v>
      </c>
      <c r="J9" s="239" t="s">
        <v>130</v>
      </c>
      <c r="K9" s="243" t="s">
        <v>131</v>
      </c>
      <c r="L9" s="276"/>
      <c r="M9" s="223"/>
      <c r="N9" s="246" t="s">
        <v>131</v>
      </c>
      <c r="O9" s="239" t="s">
        <v>130</v>
      </c>
      <c r="P9" s="239" t="s">
        <v>129</v>
      </c>
      <c r="Q9" s="239" t="s">
        <v>128</v>
      </c>
      <c r="R9" s="239" t="s">
        <v>127</v>
      </c>
      <c r="S9" s="239" t="s">
        <v>126</v>
      </c>
      <c r="T9" s="239" t="s">
        <v>125</v>
      </c>
      <c r="U9" s="264" t="s">
        <v>124</v>
      </c>
      <c r="V9" s="264" t="s">
        <v>123</v>
      </c>
      <c r="W9" s="266" t="s">
        <v>122</v>
      </c>
    </row>
    <row r="10" spans="1:23" ht="12.75" customHeight="1">
      <c r="A10" s="7"/>
      <c r="B10" s="307"/>
      <c r="C10" s="229"/>
      <c r="D10" s="309"/>
      <c r="E10" s="213"/>
      <c r="F10" s="311"/>
      <c r="G10" s="213"/>
      <c r="H10" s="229"/>
      <c r="I10" s="213"/>
      <c r="J10" s="213"/>
      <c r="K10" s="244"/>
      <c r="L10" s="276"/>
      <c r="M10" s="223"/>
      <c r="N10" s="247"/>
      <c r="O10" s="213"/>
      <c r="P10" s="213"/>
      <c r="Q10" s="229"/>
      <c r="R10" s="213"/>
      <c r="S10" s="213"/>
      <c r="T10" s="213"/>
      <c r="U10" s="216"/>
      <c r="V10" s="216"/>
      <c r="W10" s="219"/>
    </row>
    <row r="11" spans="1:23" ht="55.5" customHeight="1" thickBot="1">
      <c r="A11" s="7"/>
      <c r="B11" s="308"/>
      <c r="C11" s="242"/>
      <c r="D11" s="310"/>
      <c r="E11" s="241"/>
      <c r="F11" s="312"/>
      <c r="G11" s="241"/>
      <c r="H11" s="242"/>
      <c r="I11" s="241"/>
      <c r="J11" s="240"/>
      <c r="K11" s="245"/>
      <c r="L11" s="276"/>
      <c r="M11" s="223"/>
      <c r="N11" s="248"/>
      <c r="O11" s="240"/>
      <c r="P11" s="241"/>
      <c r="Q11" s="242"/>
      <c r="R11" s="241"/>
      <c r="S11" s="241"/>
      <c r="T11" s="241"/>
      <c r="U11" s="265"/>
      <c r="V11" s="265"/>
      <c r="W11" s="267"/>
    </row>
    <row r="12" spans="1:23" ht="33.75" customHeight="1" thickTop="1" thickBot="1">
      <c r="A12" s="7"/>
      <c r="B12" s="8" t="s">
        <v>103</v>
      </c>
      <c r="C12" s="9" t="s">
        <v>104</v>
      </c>
      <c r="D12" s="9" t="s">
        <v>102</v>
      </c>
      <c r="E12" s="10" t="s">
        <v>98</v>
      </c>
      <c r="F12" s="10" t="s">
        <v>97</v>
      </c>
      <c r="G12" s="10" t="s">
        <v>90</v>
      </c>
      <c r="H12" s="9" t="s">
        <v>105</v>
      </c>
      <c r="I12" s="10" t="s">
        <v>6</v>
      </c>
      <c r="J12" s="9" t="s">
        <v>106</v>
      </c>
      <c r="K12" s="11" t="s">
        <v>132</v>
      </c>
      <c r="L12" s="298"/>
      <c r="M12" s="225"/>
      <c r="N12" s="12" t="s">
        <v>132</v>
      </c>
      <c r="O12" s="13" t="s">
        <v>106</v>
      </c>
      <c r="P12" s="14" t="s">
        <v>6</v>
      </c>
      <c r="Q12" s="13" t="s">
        <v>105</v>
      </c>
      <c r="R12" s="14" t="s">
        <v>90</v>
      </c>
      <c r="S12" s="14" t="s">
        <v>97</v>
      </c>
      <c r="T12" s="14" t="s">
        <v>98</v>
      </c>
      <c r="U12" s="14" t="s">
        <v>102</v>
      </c>
      <c r="V12" s="13" t="s">
        <v>104</v>
      </c>
      <c r="W12" s="15" t="s">
        <v>103</v>
      </c>
    </row>
    <row r="13" spans="1:23" ht="19" thickTop="1" thickBot="1">
      <c r="A13" s="7"/>
      <c r="B13" s="283" t="s">
        <v>133</v>
      </c>
      <c r="C13" s="283"/>
      <c r="D13" s="283"/>
      <c r="E13" s="283"/>
      <c r="F13" s="283"/>
      <c r="G13" s="283"/>
      <c r="H13" s="283"/>
      <c r="I13" s="283"/>
      <c r="J13" s="283"/>
      <c r="K13" s="283"/>
      <c r="L13" s="283"/>
      <c r="M13" s="283"/>
      <c r="N13" s="231"/>
      <c r="O13" s="231"/>
      <c r="P13" s="231"/>
      <c r="Q13" s="231"/>
      <c r="R13" s="231"/>
      <c r="S13" s="231"/>
      <c r="T13" s="231"/>
      <c r="U13" s="231"/>
      <c r="V13" s="231"/>
      <c r="W13" s="232"/>
    </row>
    <row r="14" spans="1:23" ht="13.5" thickTop="1">
      <c r="A14" s="7"/>
      <c r="B14" s="16"/>
      <c r="C14" s="16"/>
      <c r="D14" s="16"/>
      <c r="E14" s="16"/>
      <c r="F14" s="16"/>
      <c r="G14" s="16"/>
      <c r="H14" s="16"/>
      <c r="I14" s="16"/>
      <c r="J14" s="16"/>
      <c r="K14" s="17"/>
      <c r="L14" s="18" t="s">
        <v>86</v>
      </c>
      <c r="M14" s="19" t="s">
        <v>134</v>
      </c>
      <c r="N14" s="20">
        <f>P14</f>
        <v>45398324</v>
      </c>
      <c r="O14" s="21"/>
      <c r="P14" s="22">
        <f>R14+S14+T14+W14</f>
        <v>45398324</v>
      </c>
      <c r="Q14" s="23"/>
      <c r="R14" s="24">
        <f>SUMIFS(DATI!E$1:E$65536,DATI!A$1:A$65536,'2016'!B4,DATI!B$1:B$65536,'2016'!R12,DATI!C$1:C$65536,'2016'!N8,DATI!D$1:D$65536,'2016'!L14)</f>
        <v>34261351</v>
      </c>
      <c r="S14" s="24">
        <f>SUMIFS(DATI!E$1:E$65536,DATI!A$1:A$65536,'2016'!B4,DATI!B$1:B$65536,'2016'!S12,DATI!C$1:C$65536,'2016'!N8,DATI!D$1:D$65536,'2016'!L14)</f>
        <v>1808253</v>
      </c>
      <c r="T14" s="24">
        <f>SUMIFS(DATI!E$1:E$65536,DATI!A$1:A$65536,'2016'!B4,DATI!B$1:B$65536,'2016'!T12,DATI!C$1:C$65536,'2016'!N8,DATI!D$1:D$65536,'2016'!L14)</f>
        <v>5102060</v>
      </c>
      <c r="U14" s="24">
        <f>SUMIFS(DATI!E$1:E$65536,DATI!A$1:A$65536,'2016'!B4,DATI!B$1:B$65536,'2016'!U12,DATI!C$1:C$65536,'2016'!N8,DATI!D$1:D$65536,'2016'!L14)</f>
        <v>3979962</v>
      </c>
      <c r="V14" s="24">
        <f>SUMIFS(DATI!E$1:E$65536,DATI!A$1:A$65536,'2016'!B4,DATI!B$1:B$65536,'2016'!V12,DATI!C$1:C$65536,'2016'!N8,DATI!D$1:D$65536,'2016'!L14)</f>
        <v>246698</v>
      </c>
      <c r="W14" s="25">
        <f>U14+V14</f>
        <v>4226660</v>
      </c>
    </row>
    <row r="15" spans="1:23" ht="13">
      <c r="A15" s="7"/>
      <c r="B15" s="16"/>
      <c r="C15" s="16"/>
      <c r="D15" s="16"/>
      <c r="E15" s="16"/>
      <c r="F15" s="16"/>
      <c r="G15" s="16"/>
      <c r="H15" s="16"/>
      <c r="I15" s="16"/>
      <c r="J15" s="16"/>
      <c r="K15" s="26"/>
      <c r="L15" s="40" t="s">
        <v>87</v>
      </c>
      <c r="M15" s="134" t="s">
        <v>136</v>
      </c>
      <c r="N15" s="27">
        <f>P15</f>
        <v>38905711</v>
      </c>
      <c r="O15" s="28"/>
      <c r="P15" s="29">
        <f>R15+S15+T15+W15</f>
        <v>38905711</v>
      </c>
      <c r="Q15" s="28"/>
      <c r="R15" s="30">
        <f>SUMIFS(DATI!E$1:E$65536,DATI!A$1:A$65536,'2016'!B4,DATI!B$1:B$65536,'2016'!R12,DATI!C$1:C$65536,'2016'!N8,DATI!D$1:D$65536,'2016'!L15)</f>
        <v>34086833</v>
      </c>
      <c r="S15" s="30">
        <f>SUMIFS(DATI!E$1:E$65536,DATI!A$1:A$65536,'2016'!B4,DATI!B$1:B$65536,'2016'!S12,DATI!C$1:C$65536,'2016'!N8,DATI!D$1:D$65536,'2016'!L15)</f>
        <v>1783875</v>
      </c>
      <c r="T15" s="30">
        <f>SUMIFS(DATI!E$1:E$65536,DATI!A$1:A$65536,'2016'!B4,DATI!B$1:B$65536,'2016'!T12,DATI!C$1:C$65536,'2016'!N8,DATI!D$1:D$65536,'2016'!L15)</f>
        <v>776037</v>
      </c>
      <c r="U15" s="30">
        <f>SUMIFS(DATI!E$1:E$65536,DATI!A$1:A$65536,'2016'!B4,DATI!B$1:B$65536,'2016'!U12,DATI!C$1:C$65536,'2016'!N8,DATI!D$1:D$65536,'2016'!L15)</f>
        <v>2228736</v>
      </c>
      <c r="V15" s="30">
        <f>SUMIFS(DATI!E$1:E$65536,DATI!A$1:A$65536,'2016'!B4,DATI!B$1:B$65536,'2016'!V12,DATI!C$1:C$65536,'2016'!N8,DATI!D$1:D$65536,'2016'!L15)</f>
        <v>30230</v>
      </c>
      <c r="W15" s="31">
        <f>U15+V15</f>
        <v>2258966</v>
      </c>
    </row>
    <row r="16" spans="1:23" ht="13">
      <c r="A16" s="7"/>
      <c r="B16" s="16"/>
      <c r="C16" s="16"/>
      <c r="D16" s="16"/>
      <c r="E16" s="16"/>
      <c r="F16" s="16"/>
      <c r="G16" s="16"/>
      <c r="H16" s="16"/>
      <c r="I16" s="16"/>
      <c r="J16" s="16"/>
      <c r="K16" s="26"/>
      <c r="L16" s="40" t="s">
        <v>88</v>
      </c>
      <c r="M16" s="134" t="s">
        <v>137</v>
      </c>
      <c r="N16" s="27">
        <f>P16</f>
        <v>2042717</v>
      </c>
      <c r="O16" s="28"/>
      <c r="P16" s="29">
        <f>R16+S16+T16+W16</f>
        <v>2042717</v>
      </c>
      <c r="Q16" s="28"/>
      <c r="R16" s="30">
        <f>SUMIFS(DATI!E$1:E$65536,DATI!A$1:A$65536,'2016'!B4,DATI!B$1:B$65536,'2016'!R12,DATI!C$1:C$65536,'2016'!N8,DATI!D$1:D$65536,'2016'!L16)</f>
        <v>174517</v>
      </c>
      <c r="S16" s="30">
        <f>SUMIFS(DATI!E$1:E$65536,DATI!A$1:A$65536,'2016'!B4,DATI!B$1:B$65536,'2016'!S12,DATI!C$1:C$65536,'2016'!N8,DATI!D$1:D$65536,'2016'!L16)</f>
        <v>24378</v>
      </c>
      <c r="T16" s="30">
        <f>SUMIFS(DATI!E$1:E$65536,DATI!A$1:A$65536,'2016'!B4,DATI!B$1:B$65536,'2016'!T12,DATI!C$1:C$65536,'2016'!N8,DATI!D$1:D$65536,'2016'!L16)</f>
        <v>90981</v>
      </c>
      <c r="U16" s="30">
        <f>SUMIFS(DATI!E$1:E$65536,DATI!A$1:A$65536,'2016'!B4,DATI!B$1:B$65536,'2016'!U12,DATI!C$1:C$65536,'2016'!N8,DATI!D$1:D$65536,'2016'!L16)</f>
        <v>1751225</v>
      </c>
      <c r="V16" s="30">
        <f>SUMIFS(DATI!E$1:E$65536,DATI!A$1:A$65536,'2016'!B4,DATI!B$1:B$65536,'2016'!V12,DATI!C$1:C$65536,'2016'!N8,DATI!D$1:D$65536,'2016'!L16)</f>
        <v>1616</v>
      </c>
      <c r="W16" s="31">
        <f>U16+V16</f>
        <v>1752841</v>
      </c>
    </row>
    <row r="17" spans="1:23" ht="13">
      <c r="A17" s="7"/>
      <c r="B17" s="16"/>
      <c r="C17" s="16"/>
      <c r="D17" s="16"/>
      <c r="E17" s="16"/>
      <c r="F17" s="16"/>
      <c r="G17" s="16"/>
      <c r="H17" s="16"/>
      <c r="I17" s="16"/>
      <c r="J17" s="16"/>
      <c r="K17" s="26"/>
      <c r="L17" s="40" t="s">
        <v>89</v>
      </c>
      <c r="M17" s="134" t="s">
        <v>138</v>
      </c>
      <c r="N17" s="27">
        <f>P17</f>
        <v>4449893</v>
      </c>
      <c r="O17" s="28"/>
      <c r="P17" s="29">
        <f>R17+S17+T17+W17</f>
        <v>4449893</v>
      </c>
      <c r="Q17" s="28"/>
      <c r="R17" s="28"/>
      <c r="S17" s="28"/>
      <c r="T17" s="30">
        <f>SUMIFS(DATI!E$1:E$65536,DATI!A$1:A$65536,'2016'!B4,DATI!B$1:B$65536,'2016'!T12,DATI!C$1:C$65536,'2016'!N8,DATI!D$1:D$65536,'2016'!L17)</f>
        <v>4235042</v>
      </c>
      <c r="U17" s="28"/>
      <c r="V17" s="30">
        <f>SUMIFS(DATI!E$1:E$65536,DATI!A$1:A$65536,'2016'!B4,DATI!B$1:B$65536,'2016'!V12,DATI!C$1:C$65536,'2016'!N8,DATI!D$1:D$65536,'2016'!L17)</f>
        <v>214851</v>
      </c>
      <c r="W17" s="31">
        <f>V17</f>
        <v>214851</v>
      </c>
    </row>
    <row r="18" spans="1:23" ht="13">
      <c r="A18" s="7"/>
      <c r="B18" s="33">
        <f>C18+D18</f>
        <v>2141422</v>
      </c>
      <c r="C18" s="34">
        <f>SUMIFS(DATI!E$1:E$65536,DATI!A$1:A$65536,'2016'!B4,DATI!B$1:B$65536,'2016'!C12,DATI!C$1:C$65536,'2016'!B8,DATI!D$1:D$65536,'2016'!L18)</f>
        <v>146281</v>
      </c>
      <c r="D18" s="34">
        <f>SUMIFS(DATI!E$1:E$65536,DATI!A$1:A$65536,'2016'!B4,DATI!B$1:B$65536,'2016'!D12,DATI!C$1:C$65536,'2016'!B8,DATI!D$1:D$65536,'2016'!L18)</f>
        <v>1995141</v>
      </c>
      <c r="E18" s="35">
        <f>SUMIFS(DATI!E$1:E$65536,DATI!A$1:A$65536,'2016'!B4,DATI!B$1:B$65536,'2016'!E12,DATI!C$1:C$65536,'2016'!B8,DATI!D$1:D$65536,'2016'!L18)</f>
        <v>1521085</v>
      </c>
      <c r="F18" s="36">
        <f>SUMIFS(DATI!E$1:E$65536,DATI!A$1:A$65536,'2016'!B4,DATI!B$1:B$65536,'2016'!F12,DATI!C$1:C$65536,'2016'!B8,DATI!D$1:D$65536,'2016'!L18)</f>
        <v>759265</v>
      </c>
      <c r="G18" s="36">
        <f>SUMIFS(DATI!E$1:E$65536,DATI!A$1:A$65536,'2016'!B4,DATI!B$1:B$65536,'2016'!G12,DATI!C$1:C$65536,'2016'!B8,DATI!D$1:D$65536,'2016'!L18)</f>
        <v>19696569</v>
      </c>
      <c r="H18" s="16"/>
      <c r="I18" s="37">
        <f>B18+E18+F18+G18</f>
        <v>24118341</v>
      </c>
      <c r="J18" s="38"/>
      <c r="K18" s="39">
        <f>I18</f>
        <v>24118341</v>
      </c>
      <c r="L18" s="40" t="s">
        <v>72</v>
      </c>
      <c r="M18" s="41" t="s">
        <v>139</v>
      </c>
      <c r="N18" s="28"/>
      <c r="O18" s="28"/>
      <c r="P18" s="28"/>
      <c r="Q18" s="28"/>
      <c r="R18" s="28"/>
      <c r="S18" s="28"/>
      <c r="T18" s="23"/>
      <c r="U18" s="28"/>
      <c r="V18" s="28"/>
      <c r="W18" s="42"/>
    </row>
    <row r="19" spans="1:23" ht="13">
      <c r="A19" s="7"/>
      <c r="B19" s="33">
        <f>C19+D19</f>
        <v>2085238</v>
      </c>
      <c r="C19" s="43">
        <f>V14-C18</f>
        <v>100417</v>
      </c>
      <c r="D19" s="33">
        <f>U14-D18</f>
        <v>1984821</v>
      </c>
      <c r="E19" s="43">
        <f>T14-E18</f>
        <v>3580975</v>
      </c>
      <c r="F19" s="43">
        <f>S14-F18</f>
        <v>1048988</v>
      </c>
      <c r="G19" s="43">
        <f>R14-G18</f>
        <v>14564782</v>
      </c>
      <c r="H19" s="16"/>
      <c r="I19" s="37">
        <f>B19+E19+F19+G19</f>
        <v>21279983</v>
      </c>
      <c r="J19" s="44"/>
      <c r="K19" s="45"/>
      <c r="L19" s="46" t="s">
        <v>91</v>
      </c>
      <c r="M19" s="194" t="s">
        <v>140</v>
      </c>
      <c r="N19" s="28"/>
      <c r="O19" s="28"/>
      <c r="P19" s="28"/>
      <c r="Q19" s="47"/>
      <c r="R19" s="28"/>
      <c r="S19" s="28"/>
      <c r="T19" s="28"/>
      <c r="U19" s="28"/>
      <c r="V19" s="28"/>
      <c r="W19" s="42"/>
    </row>
    <row r="20" spans="1:23">
      <c r="A20" s="7"/>
      <c r="B20" s="44"/>
      <c r="C20" s="44"/>
      <c r="D20" s="48"/>
      <c r="E20" s="44"/>
      <c r="F20" s="44"/>
      <c r="G20" s="44"/>
      <c r="H20" s="44"/>
      <c r="I20" s="48"/>
      <c r="J20" s="44"/>
      <c r="K20" s="45"/>
      <c r="L20" s="40" t="s">
        <v>85</v>
      </c>
      <c r="M20" s="41" t="s">
        <v>141</v>
      </c>
      <c r="N20" s="28"/>
      <c r="O20" s="28"/>
      <c r="P20" s="29">
        <f>Q20</f>
        <v>3218192</v>
      </c>
      <c r="Q20" s="49">
        <f>SUMIFS(DATI!E$1:E$65536,DATI!A$1:A$65536,'2016'!B4,DATI!B$1:B$65536,'2016'!Q12,DATI!C$1:C$65536,'2016'!N8,DATI!D$1:D$65536,'2016'!L20)</f>
        <v>3218192</v>
      </c>
      <c r="R20" s="50"/>
      <c r="S20" s="28"/>
      <c r="T20" s="28"/>
      <c r="U20" s="28"/>
      <c r="V20" s="28"/>
      <c r="W20" s="42"/>
    </row>
    <row r="21" spans="1:23" ht="13">
      <c r="A21" s="7"/>
      <c r="B21" s="44"/>
      <c r="C21" s="44"/>
      <c r="D21" s="48"/>
      <c r="E21" s="44"/>
      <c r="F21" s="44"/>
      <c r="G21" s="44"/>
      <c r="H21" s="44"/>
      <c r="I21" s="43">
        <f>I19+P20</f>
        <v>24498175</v>
      </c>
      <c r="J21" s="44"/>
      <c r="K21" s="45"/>
      <c r="L21" s="46" t="s">
        <v>12</v>
      </c>
      <c r="M21" s="194" t="s">
        <v>142</v>
      </c>
      <c r="N21" s="28"/>
      <c r="O21" s="28"/>
      <c r="P21" s="23"/>
      <c r="Q21" s="23"/>
      <c r="R21" s="28"/>
      <c r="S21" s="28"/>
      <c r="T21" s="28"/>
      <c r="U21" s="28"/>
      <c r="V21" s="28"/>
      <c r="W21" s="42"/>
    </row>
    <row r="22" spans="1:23" ht="13">
      <c r="A22" s="7"/>
      <c r="B22" s="51">
        <f>C22+D22</f>
        <v>705569</v>
      </c>
      <c r="C22" s="52">
        <f>SUMIFS(DATI!E$1:E$65536,DATI!A$1:A$65536,'2016'!B4,DATI!B$1:B$65536,'2016'!C12,DATI!C$1:C$65536,'2016'!B8,DATI!D$1:D$65536,'2016'!L22)</f>
        <v>24141</v>
      </c>
      <c r="D22" s="52">
        <f>SUMIFS(DATI!E$1:E$65536,DATI!A$1:A$65536,'2016'!B4,DATI!B$1:B$65536,'2016'!D12,DATI!C$1:C$65536,'2016'!B8,DATI!D$1:D$65536,'2016'!L22)</f>
        <v>681428</v>
      </c>
      <c r="E22" s="52">
        <f>SUMIFS(DATI!E$1:E$65536,DATI!A$1:A$65536,'2016'!B4,DATI!B$1:B$65536,'2016'!E12,DATI!C$1:C$65536,'2016'!B8,DATI!D$1:D$65536,'2016'!L22)</f>
        <v>955665</v>
      </c>
      <c r="F22" s="52">
        <f>SUMIFS(DATI!E$1:E$65536,DATI!A$1:A$65536,'2016'!B4,DATI!B$1:B$65536,'2016'!F12,DATI!C$1:C$65536,'2016'!B8,DATI!D$1:D$65536,'2016'!L22)</f>
        <v>90062</v>
      </c>
      <c r="G22" s="52">
        <f>SUMIFS(DATI!E$1:E$65536,DATI!A$1:A$65536,'2016'!B4,DATI!B$1:B$65536,'2016'!G12,DATI!C$1:C$65536,'2016'!B8,DATI!D$1:D$65536,'2016'!L22)</f>
        <v>2863113</v>
      </c>
      <c r="H22" s="16"/>
      <c r="I22" s="43">
        <f>C22+D22+E22+F22+G22</f>
        <v>4614409</v>
      </c>
      <c r="J22" s="44"/>
      <c r="K22" s="45"/>
      <c r="L22" s="53" t="s">
        <v>77</v>
      </c>
      <c r="M22" s="54" t="s">
        <v>167</v>
      </c>
      <c r="N22" s="28"/>
      <c r="O22" s="28"/>
      <c r="P22" s="28"/>
      <c r="Q22" s="28"/>
      <c r="R22" s="28" t="s">
        <v>135</v>
      </c>
      <c r="S22" s="28"/>
      <c r="T22" s="28"/>
      <c r="U22" s="28"/>
      <c r="V22" s="28"/>
      <c r="W22" s="42"/>
    </row>
    <row r="23" spans="1:23" ht="13.5" thickBot="1">
      <c r="A23" s="7"/>
      <c r="B23" s="55">
        <f>C23+D23</f>
        <v>1379669</v>
      </c>
      <c r="C23" s="56">
        <f>C19-C22</f>
        <v>76276</v>
      </c>
      <c r="D23" s="56">
        <f>D19-D22</f>
        <v>1303393</v>
      </c>
      <c r="E23" s="56">
        <f>E19-E22</f>
        <v>2625310</v>
      </c>
      <c r="F23" s="56">
        <f>F19-F22</f>
        <v>958926</v>
      </c>
      <c r="G23" s="56">
        <f>G19-G22</f>
        <v>11701669</v>
      </c>
      <c r="H23" s="43">
        <f>P20</f>
        <v>3218192</v>
      </c>
      <c r="I23" s="43">
        <f>B23+E23+F23+G23+H23</f>
        <v>19883766</v>
      </c>
      <c r="J23" s="44"/>
      <c r="K23" s="57"/>
      <c r="L23" s="46" t="s">
        <v>13</v>
      </c>
      <c r="M23" s="195" t="s">
        <v>247</v>
      </c>
      <c r="N23" s="28"/>
      <c r="O23" s="28"/>
      <c r="P23" s="28"/>
      <c r="Q23" s="28"/>
      <c r="R23" s="28"/>
      <c r="S23" s="28"/>
      <c r="T23" s="28"/>
      <c r="U23" s="28"/>
      <c r="V23" s="28"/>
      <c r="W23" s="42"/>
    </row>
    <row r="24" spans="1:23" ht="26.25" customHeight="1" thickTop="1" thickBot="1">
      <c r="A24" s="7"/>
      <c r="B24" s="284" t="s">
        <v>143</v>
      </c>
      <c r="C24" s="284"/>
      <c r="D24" s="284"/>
      <c r="E24" s="284"/>
      <c r="F24" s="284"/>
      <c r="G24" s="284"/>
      <c r="H24" s="284"/>
      <c r="I24" s="284"/>
      <c r="J24" s="284"/>
      <c r="K24" s="284"/>
      <c r="L24" s="284"/>
      <c r="M24" s="284"/>
      <c r="N24" s="284"/>
      <c r="O24" s="284"/>
      <c r="P24" s="284"/>
      <c r="Q24" s="284"/>
      <c r="R24" s="284"/>
      <c r="S24" s="284"/>
      <c r="T24" s="284"/>
      <c r="U24" s="284"/>
      <c r="V24" s="284"/>
      <c r="W24" s="285"/>
    </row>
    <row r="25" spans="1:23" ht="19" thickTop="1" thickBot="1">
      <c r="A25" s="7"/>
      <c r="B25" s="231" t="s">
        <v>144</v>
      </c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232"/>
    </row>
    <row r="26" spans="1:23" ht="13.5" thickTop="1">
      <c r="A26" s="7"/>
      <c r="B26" s="58"/>
      <c r="C26" s="58"/>
      <c r="D26" s="58"/>
      <c r="E26" s="58"/>
      <c r="F26" s="58"/>
      <c r="G26" s="58"/>
      <c r="H26" s="58"/>
      <c r="I26" s="59"/>
      <c r="J26" s="58"/>
      <c r="K26" s="60"/>
      <c r="L26" s="46" t="s">
        <v>12</v>
      </c>
      <c r="M26" s="196" t="s">
        <v>145</v>
      </c>
      <c r="N26" s="28"/>
      <c r="O26" s="61"/>
      <c r="P26" s="22">
        <f>R26+S26+T26+W26+Q26</f>
        <v>24498175</v>
      </c>
      <c r="Q26" s="22">
        <f>H23</f>
        <v>3218192</v>
      </c>
      <c r="R26" s="62">
        <f>G19</f>
        <v>14564782</v>
      </c>
      <c r="S26" s="62">
        <f>F19</f>
        <v>1048988</v>
      </c>
      <c r="T26" s="62">
        <f>E19</f>
        <v>3580975</v>
      </c>
      <c r="U26" s="62">
        <f>D19</f>
        <v>1984821</v>
      </c>
      <c r="V26" s="62">
        <f>C19</f>
        <v>100417</v>
      </c>
      <c r="W26" s="63">
        <f>U26+V26</f>
        <v>2085238</v>
      </c>
    </row>
    <row r="27" spans="1:23">
      <c r="A27" s="7"/>
      <c r="B27" s="64">
        <f>C27+D27</f>
        <v>208495</v>
      </c>
      <c r="C27" s="64">
        <f>C28+C29</f>
        <v>73580</v>
      </c>
      <c r="D27" s="64">
        <f>D28+D29</f>
        <v>134915</v>
      </c>
      <c r="E27" s="64">
        <f>E28+E29</f>
        <v>2621067</v>
      </c>
      <c r="F27" s="64">
        <f>F28+F29</f>
        <v>467197</v>
      </c>
      <c r="G27" s="64">
        <f>G28+G29</f>
        <v>8261379</v>
      </c>
      <c r="H27" s="44"/>
      <c r="I27" s="37">
        <f>B27+E27+F27+G27</f>
        <v>11558138</v>
      </c>
      <c r="J27" s="43">
        <f>J28+J29</f>
        <v>623572</v>
      </c>
      <c r="K27" s="39">
        <f>J27+I27</f>
        <v>12181710</v>
      </c>
      <c r="L27" s="53" t="s">
        <v>24</v>
      </c>
      <c r="M27" s="65" t="s">
        <v>146</v>
      </c>
      <c r="N27" s="28"/>
      <c r="O27" s="28"/>
      <c r="P27" s="23"/>
      <c r="Q27" s="23"/>
      <c r="R27" s="23"/>
      <c r="S27" s="23"/>
      <c r="T27" s="23"/>
      <c r="U27" s="23"/>
      <c r="V27" s="23"/>
      <c r="W27" s="32"/>
    </row>
    <row r="28" spans="1:23">
      <c r="A28" s="7"/>
      <c r="B28" s="66">
        <f>C28+D28</f>
        <v>180878</v>
      </c>
      <c r="C28" s="67">
        <f>SUMIFS(DATI!E$1:E$65536,DATI!A$1:A$65536,'2016'!B4,DATI!B$1:B$65536,'2016'!C12,DATI!C$1:C$65536,'2016'!B8,DATI!D$1:D$65536,'2016'!L28)</f>
        <v>59759</v>
      </c>
      <c r="D28" s="67">
        <f>SUMIFS(DATI!E$1:E$65536,DATI!A$1:A$65536,'2016'!B4,DATI!B$1:B$65536,'2016'!D12,DATI!C$1:C$65536,'2016'!B8,DATI!D$1:D$65536,'2016'!L28)</f>
        <v>121119</v>
      </c>
      <c r="E28" s="67">
        <f>SUMIFS(DATI!E$1:E$65536,DATI!A$1:A$65536,'2016'!B4,DATI!B$1:B$65536,'2016'!E12,DATI!C$1:C$65536,'2016'!B8,DATI!D$1:D$65536,'2016'!L28)</f>
        <v>2040290</v>
      </c>
      <c r="F28" s="67">
        <f>SUMIFS(DATI!E$1:E$65536,DATI!A$1:A$65536,'2016'!B4,DATI!B$1:B$65536,'2016'!F12,DATI!C$1:C$65536,'2016'!B8,DATI!D$1:D$65536,'2016'!L28)</f>
        <v>370863</v>
      </c>
      <c r="G28" s="67">
        <f>SUMIFS(DATI!E$1:E$65536,DATI!A$1:A$65536,'2016'!B4,DATI!B$1:B$65536,'2016'!G12,DATI!C$1:C$65536,'2016'!B8,DATI!D$1:D$65536,'2016'!L28)</f>
        <v>6986985</v>
      </c>
      <c r="H28" s="44"/>
      <c r="I28" s="37">
        <f>B28+E28+F28+G28</f>
        <v>9579016</v>
      </c>
      <c r="J28" s="36">
        <f>SUMIFS(DATI!E$1:E$65536,DATI!A$1:A$65536,'2016'!B4,DATI!B$1:B$65536,'2016'!J12,DATI!C$1:C$65536,'2016'!B8,DATI!D$1:D$65536,'2016'!L28)</f>
        <v>623572</v>
      </c>
      <c r="K28" s="39">
        <f>J28+I28</f>
        <v>10202588</v>
      </c>
      <c r="L28" s="53" t="s">
        <v>25</v>
      </c>
      <c r="M28" s="199" t="s">
        <v>248</v>
      </c>
      <c r="N28" s="28"/>
      <c r="O28" s="28"/>
      <c r="P28" s="28"/>
      <c r="Q28" s="28"/>
      <c r="R28" s="28"/>
      <c r="S28" s="28"/>
      <c r="T28" s="28"/>
      <c r="U28" s="28"/>
      <c r="V28" s="28"/>
      <c r="W28" s="42"/>
    </row>
    <row r="29" spans="1:23">
      <c r="A29" s="7"/>
      <c r="B29" s="66">
        <f>C29+D29</f>
        <v>27617</v>
      </c>
      <c r="C29" s="67">
        <f>SUMIFS(DATI!E$1:E$65536,DATI!A$1:A$65536,'2016'!B4,DATI!B$1:B$65536,'2016'!C12,DATI!C$1:C$65536,'2016'!B8,DATI!D$1:D$65536,'2016'!L29)</f>
        <v>13821</v>
      </c>
      <c r="D29" s="67">
        <f>SUMIFS(DATI!E$1:E$65536,DATI!A$1:A$65536,'2016'!B4,DATI!B$1:B$65536,'2016'!D12,DATI!C$1:C$65536,'2016'!B8,DATI!D$1:D$65536,'2016'!L29)</f>
        <v>13796</v>
      </c>
      <c r="E29" s="67">
        <f>SUMIFS(DATI!E$1:E$65536,DATI!A$1:A$65536,'2016'!B4,DATI!B$1:B$65536,'2016'!E12,DATI!C$1:C$65536,'2016'!B8,DATI!D$1:D$65536,'2016'!L29)</f>
        <v>580777</v>
      </c>
      <c r="F29" s="67">
        <f>SUMIFS(DATI!E$1:E$65536,DATI!A$1:A$65536,'2016'!B4,DATI!B$1:B$65536,'2016'!F12,DATI!C$1:C$65536,'2016'!B8,DATI!D$1:D$65536,'2016'!L29)</f>
        <v>96334</v>
      </c>
      <c r="G29" s="67">
        <f>SUMIFS(DATI!E$1:E$65536,DATI!A$1:A$65536,'2016'!B4,DATI!B$1:B$65536,'2016'!G12,DATI!C$1:C$65536,'2016'!B8,DATI!D$1:D$65536,'2016'!L29)</f>
        <v>1274394</v>
      </c>
      <c r="H29" s="44"/>
      <c r="I29" s="37">
        <f>B29+E29+F29+G29</f>
        <v>1979122</v>
      </c>
      <c r="J29" s="36">
        <f>SUMIFS(DATI!E$1:E$65536,DATI!A$1:A$65536,'2016'!B4,DATI!B$1:B$65536,'2016'!J12,DATI!C$1:C$65536,'2016'!B8,DATI!D$1:D$65536,'2016'!L29)</f>
        <v>0</v>
      </c>
      <c r="K29" s="39">
        <f>J29+I29</f>
        <v>1979122</v>
      </c>
      <c r="L29" s="53" t="s">
        <v>26</v>
      </c>
      <c r="M29" s="199" t="s">
        <v>249</v>
      </c>
      <c r="N29" s="28"/>
      <c r="O29" s="28"/>
      <c r="P29" s="28"/>
      <c r="Q29" s="28"/>
      <c r="R29" s="28"/>
      <c r="S29" s="28"/>
      <c r="T29" s="28"/>
      <c r="U29" s="28"/>
      <c r="V29" s="28"/>
      <c r="W29" s="42"/>
    </row>
    <row r="30" spans="1:23">
      <c r="A30" s="7"/>
      <c r="B30" s="68">
        <f>C30+D30</f>
        <v>28936</v>
      </c>
      <c r="C30" s="68">
        <f>C32</f>
        <v>2696</v>
      </c>
      <c r="D30" s="68">
        <f>D32</f>
        <v>26240</v>
      </c>
      <c r="E30" s="68">
        <f>E32</f>
        <v>4243</v>
      </c>
      <c r="F30" s="68">
        <f>F32</f>
        <v>41600</v>
      </c>
      <c r="G30" s="68">
        <f>G32</f>
        <v>294916</v>
      </c>
      <c r="H30" s="68">
        <f>H31</f>
        <v>3288184</v>
      </c>
      <c r="I30" s="69">
        <f>I31+I32</f>
        <v>3657879</v>
      </c>
      <c r="J30" s="44"/>
      <c r="K30" s="70"/>
      <c r="L30" s="53" t="s">
        <v>27</v>
      </c>
      <c r="M30" s="65" t="s">
        <v>147</v>
      </c>
      <c r="N30" s="28"/>
      <c r="O30" s="28"/>
      <c r="P30" s="28"/>
      <c r="Q30" s="28"/>
      <c r="R30" s="28"/>
      <c r="S30" s="28"/>
      <c r="T30" s="28"/>
      <c r="U30" s="28"/>
      <c r="V30" s="28"/>
      <c r="W30" s="42"/>
    </row>
    <row r="31" spans="1:23">
      <c r="A31" s="7"/>
      <c r="B31" s="71"/>
      <c r="C31" s="71"/>
      <c r="D31" s="71"/>
      <c r="E31" s="71"/>
      <c r="F31" s="71"/>
      <c r="G31" s="71"/>
      <c r="H31" s="36">
        <f>SUMIFS(DATI!E$1:E$65536,DATI!A$1:A$65536,'2016'!B4,DATI!B$1:B$65536,'2016'!H12,DATI!C$1:C$65536,'2016'!B8,DATI!D$1:D$65536,'2016'!L31)</f>
        <v>3288184</v>
      </c>
      <c r="I31" s="37">
        <f>H31</f>
        <v>3288184</v>
      </c>
      <c r="J31" s="44"/>
      <c r="K31" s="45"/>
      <c r="L31" s="53" t="s">
        <v>28</v>
      </c>
      <c r="M31" s="199" t="s">
        <v>250</v>
      </c>
      <c r="N31" s="28"/>
      <c r="O31" s="28"/>
      <c r="P31" s="28"/>
      <c r="Q31" s="28"/>
      <c r="R31" s="28"/>
      <c r="S31" s="28"/>
      <c r="T31" s="28"/>
      <c r="U31" s="28"/>
      <c r="V31" s="28"/>
      <c r="W31" s="42"/>
    </row>
    <row r="32" spans="1:23">
      <c r="A32" s="7"/>
      <c r="B32" s="33">
        <f>C32+D32</f>
        <v>28936</v>
      </c>
      <c r="C32" s="36">
        <f>SUMIFS(DATI!E$1:E$65536,DATI!A$1:A$65536,'2016'!B4,DATI!B$1:B$65536,'2016'!C12,DATI!C$1:C$65536,'2016'!B8,DATI!D$1:D$65536,'2016'!L32)</f>
        <v>2696</v>
      </c>
      <c r="D32" s="34">
        <f>SUMIFS(DATI!E$1:E$65536,DATI!A$1:A$65536,'2016'!B4,DATI!B$1:B$65536,'2016'!D12,DATI!C$1:C$65536,'2016'!B8,DATI!D$1:D$65536,'2016'!L32)</f>
        <v>26240</v>
      </c>
      <c r="E32" s="36">
        <f>SUMIFS(DATI!E$1:E$65536,DATI!A$1:A$65536,'2016'!B4,DATI!B$1:B$65536,'2016'!E12,DATI!C$1:C$65536,'2016'!B8,DATI!D$1:D$65536,'2016'!L32)</f>
        <v>4243</v>
      </c>
      <c r="F32" s="36">
        <f>SUMIFS(DATI!E$1:E$65536,DATI!A$1:A$65536,'2016'!B4,DATI!B$1:B$65536,'2016'!F12,DATI!C$1:C$65536,'2016'!B8,DATI!D$1:D$65536,'2016'!L32)</f>
        <v>41600</v>
      </c>
      <c r="G32" s="36">
        <f>SUMIFS(DATI!E$1:E$65536,DATI!A$1:A$65536,'2016'!B4,DATI!B$1:B$65536,'2016'!G12,DATI!C$1:C$65536,'2016'!B8,DATI!D$1:D$65536,'2016'!L32)</f>
        <v>294916</v>
      </c>
      <c r="H32" s="44"/>
      <c r="I32" s="37">
        <f>B32+E32+F32+G32</f>
        <v>369695</v>
      </c>
      <c r="J32" s="44"/>
      <c r="K32" s="45"/>
      <c r="L32" s="53" t="s">
        <v>29</v>
      </c>
      <c r="M32" s="199" t="s">
        <v>251</v>
      </c>
      <c r="N32" s="28"/>
      <c r="O32" s="28"/>
      <c r="P32" s="47"/>
      <c r="Q32" s="47"/>
      <c r="R32" s="47"/>
      <c r="S32" s="47"/>
      <c r="T32" s="47"/>
      <c r="U32" s="47"/>
      <c r="V32" s="47"/>
      <c r="W32" s="72"/>
    </row>
    <row r="33" spans="1:23">
      <c r="A33" s="7"/>
      <c r="B33" s="44"/>
      <c r="C33" s="44"/>
      <c r="D33" s="44"/>
      <c r="E33" s="44"/>
      <c r="F33" s="44"/>
      <c r="G33" s="44"/>
      <c r="H33" s="44"/>
      <c r="I33" s="44"/>
      <c r="J33" s="44"/>
      <c r="K33" s="45"/>
      <c r="L33" s="53" t="s">
        <v>30</v>
      </c>
      <c r="M33" s="65" t="s">
        <v>148</v>
      </c>
      <c r="N33" s="28"/>
      <c r="O33" s="61"/>
      <c r="P33" s="29">
        <f>P34+P35</f>
        <v>683743</v>
      </c>
      <c r="Q33" s="29">
        <f>Q34+Q35</f>
        <v>69992</v>
      </c>
      <c r="R33" s="29">
        <f>R35</f>
        <v>273271</v>
      </c>
      <c r="S33" s="29">
        <f>S35</f>
        <v>0</v>
      </c>
      <c r="T33" s="29">
        <f>T35</f>
        <v>0</v>
      </c>
      <c r="U33" s="29">
        <f>U35</f>
        <v>340480</v>
      </c>
      <c r="V33" s="62">
        <f>V35</f>
        <v>0</v>
      </c>
      <c r="W33" s="63">
        <f>U33+V33</f>
        <v>340480</v>
      </c>
    </row>
    <row r="34" spans="1:23">
      <c r="A34" s="7"/>
      <c r="B34" s="44"/>
      <c r="C34" s="44"/>
      <c r="D34" s="44"/>
      <c r="E34" s="44"/>
      <c r="F34" s="44"/>
      <c r="G34" s="44"/>
      <c r="H34" s="44"/>
      <c r="I34" s="44"/>
      <c r="J34" s="44"/>
      <c r="K34" s="45"/>
      <c r="L34" s="53" t="s">
        <v>31</v>
      </c>
      <c r="M34" s="199" t="s">
        <v>252</v>
      </c>
      <c r="N34" s="28"/>
      <c r="O34" s="61"/>
      <c r="P34" s="29">
        <f>Q34</f>
        <v>69992</v>
      </c>
      <c r="Q34" s="49">
        <f>SUMIFS(DATI!E$1:E$65536,DATI!A$1:A$65536,'2016'!B4,DATI!B$1:B$65536,'2016'!Q12,DATI!C$1:C$65536,'2016'!N8,DATI!D$1:D$65536,'2016'!L34)</f>
        <v>69992</v>
      </c>
      <c r="R34" s="73"/>
      <c r="S34" s="74"/>
      <c r="T34" s="74"/>
      <c r="U34" s="74"/>
      <c r="V34" s="74"/>
      <c r="W34" s="75"/>
    </row>
    <row r="35" spans="1:23">
      <c r="A35" s="7"/>
      <c r="B35" s="44"/>
      <c r="C35" s="44"/>
      <c r="D35" s="44"/>
      <c r="E35" s="44"/>
      <c r="F35" s="44"/>
      <c r="G35" s="76"/>
      <c r="H35" s="44"/>
      <c r="I35" s="76"/>
      <c r="J35" s="44"/>
      <c r="K35" s="45"/>
      <c r="L35" s="53" t="s">
        <v>32</v>
      </c>
      <c r="M35" s="199" t="s">
        <v>253</v>
      </c>
      <c r="N35" s="28"/>
      <c r="O35" s="61"/>
      <c r="P35" s="29">
        <f>R35+S35+T35+W35</f>
        <v>613751</v>
      </c>
      <c r="Q35" s="44"/>
      <c r="R35" s="49">
        <f>SUMIFS(DATI!E$1:E$65536,DATI!A$1:A$65536,'2016'!B4,DATI!B$1:B$65536,'2016'!R12,DATI!C$1:C$65536,'2016'!N8,DATI!D$1:D$65536,'2016'!L35)</f>
        <v>273271</v>
      </c>
      <c r="S35" s="49">
        <f>SUMIFS(DATI!E$1:E$65536,DATI!A$1:A$65536,'2016'!B4,DATI!B$1:B$65536,'2016'!S12,DATI!C$1:C$65536,'2016'!N8,DATI!D$1:D$65536,'2016'!L35)</f>
        <v>0</v>
      </c>
      <c r="T35" s="49">
        <f>SUMIFS(DATI!E$1:E$65536,DATI!A$1:A$65536,'2016'!B4,DATI!B$1:B$65536,'2016'!T12,DATI!C$1:C$65536,'2016'!N8,DATI!D$1:D$65536,'2016'!L35)</f>
        <v>0</v>
      </c>
      <c r="U35" s="49">
        <f>SUMIFS(DATI!E$1:E$65536,DATI!A$1:A$65536,'2016'!B4,DATI!B$1:B$65536,'2016'!U12,DATI!C$1:C$65536,'2016'!N8,DATI!D$1:D$65536,'2016'!L35)</f>
        <v>340480</v>
      </c>
      <c r="V35" s="24">
        <f>SUMIFS(DATI!E$1:E$65536,DATI!A$1:A$65536,'2016'!B4,DATI!B$1:B$65536,'2016'!V12,DATI!C$1:C$65536,'2016'!N8,DATI!D$1:D$65536,'2016'!L35)</f>
        <v>0</v>
      </c>
      <c r="W35" s="63">
        <f>U35+V35</f>
        <v>340480</v>
      </c>
    </row>
    <row r="36" spans="1:23" ht="13">
      <c r="A36" s="7"/>
      <c r="B36" s="33">
        <f>C36+D36</f>
        <v>2188287</v>
      </c>
      <c r="C36" s="43">
        <f>V26+V35-C27-C32</f>
        <v>24141</v>
      </c>
      <c r="D36" s="33">
        <f>U26+U35-D27-D32</f>
        <v>2164146</v>
      </c>
      <c r="E36" s="43">
        <f>T26+T35-E27-E32</f>
        <v>955665</v>
      </c>
      <c r="F36" s="43">
        <f>S26+S35-F27-F32</f>
        <v>540191</v>
      </c>
      <c r="G36" s="43">
        <f>R26+R35-G27-G32</f>
        <v>6281758</v>
      </c>
      <c r="H36" s="44"/>
      <c r="I36" s="37">
        <f>B36+E36+F36+G36</f>
        <v>9965901</v>
      </c>
      <c r="J36" s="44"/>
      <c r="K36" s="45"/>
      <c r="L36" s="77" t="s">
        <v>14</v>
      </c>
      <c r="M36" s="197" t="s">
        <v>149</v>
      </c>
      <c r="N36" s="28"/>
      <c r="O36" s="28"/>
      <c r="P36" s="23"/>
      <c r="Q36" s="44"/>
      <c r="R36" s="23"/>
      <c r="S36" s="23"/>
      <c r="T36" s="23"/>
      <c r="U36" s="23"/>
      <c r="V36" s="23"/>
      <c r="W36" s="32"/>
    </row>
    <row r="37" spans="1:23">
      <c r="A37" s="7"/>
      <c r="B37" s="33">
        <f>C37+D37</f>
        <v>705569</v>
      </c>
      <c r="C37" s="33">
        <f>C22</f>
        <v>24141</v>
      </c>
      <c r="D37" s="33">
        <f>D22</f>
        <v>681428</v>
      </c>
      <c r="E37" s="33">
        <f>E22</f>
        <v>955665</v>
      </c>
      <c r="F37" s="33">
        <f>F22</f>
        <v>90062</v>
      </c>
      <c r="G37" s="33">
        <f>G22</f>
        <v>2863113</v>
      </c>
      <c r="H37" s="44"/>
      <c r="I37" s="37">
        <f>B37+E37+F37+G37</f>
        <v>4614409</v>
      </c>
      <c r="J37" s="44"/>
      <c r="K37" s="45"/>
      <c r="L37" s="53" t="s">
        <v>77</v>
      </c>
      <c r="M37" s="65" t="s">
        <v>150</v>
      </c>
      <c r="N37" s="28"/>
      <c r="O37" s="28"/>
      <c r="P37" s="28"/>
      <c r="Q37" s="28"/>
      <c r="R37" s="28"/>
      <c r="S37" s="28"/>
      <c r="T37" s="28"/>
      <c r="U37" s="28"/>
      <c r="V37" s="28"/>
      <c r="W37" s="42"/>
    </row>
    <row r="38" spans="1:23" ht="26.5" thickBot="1">
      <c r="A38" s="7"/>
      <c r="B38" s="79">
        <f>C38+D38</f>
        <v>1482718</v>
      </c>
      <c r="C38" s="79">
        <f>C36-C37</f>
        <v>0</v>
      </c>
      <c r="D38" s="79">
        <f>D36-D37</f>
        <v>1482718</v>
      </c>
      <c r="E38" s="79">
        <f>E36-E37</f>
        <v>0</v>
      </c>
      <c r="F38" s="79">
        <f>F36-F37</f>
        <v>450129</v>
      </c>
      <c r="G38" s="79">
        <f>G36-G37</f>
        <v>3418645</v>
      </c>
      <c r="H38" s="44"/>
      <c r="I38" s="80">
        <f>B38+E38+F38+G38</f>
        <v>5351492</v>
      </c>
      <c r="J38" s="44"/>
      <c r="K38" s="57"/>
      <c r="L38" s="106" t="s">
        <v>151</v>
      </c>
      <c r="M38" s="198" t="s">
        <v>152</v>
      </c>
      <c r="N38" s="81"/>
      <c r="O38" s="81"/>
      <c r="P38" s="81"/>
      <c r="Q38" s="81"/>
      <c r="R38" s="81"/>
      <c r="S38" s="81"/>
      <c r="T38" s="81"/>
      <c r="U38" s="81"/>
      <c r="V38" s="81"/>
      <c r="W38" s="82"/>
    </row>
    <row r="39" spans="1:23" ht="16.5" thickTop="1" thickBot="1">
      <c r="A39" s="7"/>
      <c r="B39" s="83"/>
      <c r="C39" s="83"/>
      <c r="D39" s="83"/>
      <c r="E39" s="84"/>
      <c r="F39" s="84"/>
      <c r="G39" s="84"/>
      <c r="H39" s="84"/>
      <c r="I39" s="84"/>
      <c r="J39" s="84"/>
      <c r="K39" s="84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6"/>
    </row>
    <row r="40" spans="1:23" ht="21.75" customHeight="1" thickTop="1" thickBot="1">
      <c r="A40" s="7"/>
      <c r="B40" s="253" t="s">
        <v>119</v>
      </c>
      <c r="C40" s="253"/>
      <c r="D40" s="253"/>
      <c r="E40" s="253"/>
      <c r="F40" s="253"/>
      <c r="G40" s="253"/>
      <c r="H40" s="253"/>
      <c r="I40" s="253"/>
      <c r="J40" s="253"/>
      <c r="K40" s="254"/>
      <c r="L40" s="274" t="s">
        <v>120</v>
      </c>
      <c r="M40" s="275"/>
      <c r="N40" s="278" t="s">
        <v>121</v>
      </c>
      <c r="O40" s="279"/>
      <c r="P40" s="279"/>
      <c r="Q40" s="279"/>
      <c r="R40" s="279"/>
      <c r="S40" s="279"/>
      <c r="T40" s="279"/>
      <c r="U40" s="280"/>
      <c r="V40" s="280"/>
      <c r="W40" s="281"/>
    </row>
    <row r="41" spans="1:23" ht="13.5" customHeight="1" thickTop="1">
      <c r="A41" s="7"/>
      <c r="B41" s="261" t="s">
        <v>122</v>
      </c>
      <c r="C41" s="264" t="s">
        <v>123</v>
      </c>
      <c r="D41" s="264" t="s">
        <v>124</v>
      </c>
      <c r="E41" s="239" t="s">
        <v>125</v>
      </c>
      <c r="F41" s="239" t="s">
        <v>126</v>
      </c>
      <c r="G41" s="239" t="s">
        <v>127</v>
      </c>
      <c r="H41" s="239" t="s">
        <v>128</v>
      </c>
      <c r="I41" s="239" t="s">
        <v>129</v>
      </c>
      <c r="J41" s="239" t="s">
        <v>130</v>
      </c>
      <c r="K41" s="243" t="s">
        <v>131</v>
      </c>
      <c r="L41" s="276"/>
      <c r="M41" s="277"/>
      <c r="N41" s="264" t="s">
        <v>131</v>
      </c>
      <c r="O41" s="239" t="s">
        <v>130</v>
      </c>
      <c r="P41" s="239" t="s">
        <v>129</v>
      </c>
      <c r="Q41" s="239" t="s">
        <v>128</v>
      </c>
      <c r="R41" s="239" t="s">
        <v>127</v>
      </c>
      <c r="S41" s="239" t="s">
        <v>126</v>
      </c>
      <c r="T41" s="239" t="s">
        <v>125</v>
      </c>
      <c r="U41" s="264" t="s">
        <v>124</v>
      </c>
      <c r="V41" s="264" t="s">
        <v>123</v>
      </c>
      <c r="W41" s="266" t="s">
        <v>122</v>
      </c>
    </row>
    <row r="42" spans="1:23" ht="12.75" customHeight="1">
      <c r="A42" s="7"/>
      <c r="B42" s="262"/>
      <c r="C42" s="216"/>
      <c r="D42" s="216"/>
      <c r="E42" s="213"/>
      <c r="F42" s="213"/>
      <c r="G42" s="213"/>
      <c r="H42" s="229"/>
      <c r="I42" s="213"/>
      <c r="J42" s="213"/>
      <c r="K42" s="244"/>
      <c r="L42" s="276"/>
      <c r="M42" s="277"/>
      <c r="N42" s="215"/>
      <c r="O42" s="213"/>
      <c r="P42" s="213"/>
      <c r="Q42" s="229"/>
      <c r="R42" s="213"/>
      <c r="S42" s="213"/>
      <c r="T42" s="213"/>
      <c r="U42" s="216"/>
      <c r="V42" s="216"/>
      <c r="W42" s="219"/>
    </row>
    <row r="43" spans="1:23" ht="63" customHeight="1" thickBot="1">
      <c r="A43" s="7"/>
      <c r="B43" s="262"/>
      <c r="C43" s="216"/>
      <c r="D43" s="216"/>
      <c r="E43" s="213"/>
      <c r="F43" s="213"/>
      <c r="G43" s="213"/>
      <c r="H43" s="229"/>
      <c r="I43" s="213"/>
      <c r="J43" s="282"/>
      <c r="K43" s="244"/>
      <c r="L43" s="276"/>
      <c r="M43" s="277"/>
      <c r="N43" s="215"/>
      <c r="O43" s="282"/>
      <c r="P43" s="213"/>
      <c r="Q43" s="229"/>
      <c r="R43" s="213"/>
      <c r="S43" s="213"/>
      <c r="T43" s="213"/>
      <c r="U43" s="216"/>
      <c r="V43" s="216"/>
      <c r="W43" s="219"/>
    </row>
    <row r="44" spans="1:23" ht="19" thickTop="1" thickBot="1">
      <c r="A44" s="7"/>
      <c r="B44" s="233" t="s">
        <v>153</v>
      </c>
      <c r="C44" s="234"/>
      <c r="D44" s="234"/>
      <c r="E44" s="234"/>
      <c r="F44" s="234"/>
      <c r="G44" s="234"/>
      <c r="H44" s="234"/>
      <c r="I44" s="234"/>
      <c r="J44" s="234"/>
      <c r="K44" s="234"/>
      <c r="L44" s="234"/>
      <c r="M44" s="234"/>
      <c r="N44" s="234"/>
      <c r="O44" s="234"/>
      <c r="P44" s="234"/>
      <c r="Q44" s="234"/>
      <c r="R44" s="234"/>
      <c r="S44" s="234"/>
      <c r="T44" s="234"/>
      <c r="U44" s="234"/>
      <c r="V44" s="234"/>
      <c r="W44" s="235"/>
    </row>
    <row r="45" spans="1:23" ht="13.5" thickTop="1">
      <c r="A45" s="7"/>
      <c r="B45" s="28"/>
      <c r="C45" s="28"/>
      <c r="D45" s="28"/>
      <c r="E45" s="28"/>
      <c r="F45" s="28"/>
      <c r="G45" s="28"/>
      <c r="H45" s="28"/>
      <c r="I45" s="28"/>
      <c r="J45" s="28"/>
      <c r="K45" s="42"/>
      <c r="L45" s="87" t="s">
        <v>14</v>
      </c>
      <c r="M45" s="200" t="s">
        <v>149</v>
      </c>
      <c r="N45" s="47"/>
      <c r="O45" s="88"/>
      <c r="P45" s="22">
        <f>R45+S45+T45+W45</f>
        <v>9965901</v>
      </c>
      <c r="Q45" s="50"/>
      <c r="R45" s="22">
        <f>G36</f>
        <v>6281758</v>
      </c>
      <c r="S45" s="22">
        <f>F36</f>
        <v>540191</v>
      </c>
      <c r="T45" s="22">
        <f>E36</f>
        <v>955665</v>
      </c>
      <c r="U45" s="22">
        <f>D36</f>
        <v>2164146</v>
      </c>
      <c r="V45" s="89">
        <f>C36</f>
        <v>24141</v>
      </c>
      <c r="W45" s="90">
        <f>U45+V45</f>
        <v>2188287</v>
      </c>
    </row>
    <row r="46" spans="1:23" ht="12.75" customHeight="1">
      <c r="A46" s="7"/>
      <c r="B46" s="28"/>
      <c r="C46" s="28"/>
      <c r="D46" s="28"/>
      <c r="E46" s="28"/>
      <c r="F46" s="28"/>
      <c r="G46" s="28"/>
      <c r="H46" s="28"/>
      <c r="I46" s="28"/>
      <c r="J46" s="28"/>
      <c r="K46" s="42"/>
      <c r="L46" s="53" t="s">
        <v>24</v>
      </c>
      <c r="M46" s="65" t="s">
        <v>146</v>
      </c>
      <c r="N46" s="91">
        <f t="shared" ref="N46:N54" si="0">O46+P46</f>
        <v>12181712</v>
      </c>
      <c r="O46" s="49">
        <f>SUMIFS(DATI!E$1:E$65536,DATI!A$1:A$65536,'2016'!B4,DATI!B$1:B$65536,'2016'!O12,DATI!C$1:C$65536,'2016'!N8,DATI!D$1:D$65536,'2016'!L46)</f>
        <v>54942</v>
      </c>
      <c r="P46" s="29">
        <f>U46</f>
        <v>12126770</v>
      </c>
      <c r="Q46" s="28"/>
      <c r="R46" s="23"/>
      <c r="S46" s="23"/>
      <c r="T46" s="28"/>
      <c r="U46" s="49">
        <f>SUMIFS(DATI!E$1:E$65536,DATI!A$1:A$65536,'2016'!B4,DATI!B$1:B$65536,'2016'!U12,DATI!C$1:C$65536,'2016'!N8,DATI!D$1:D$65536,'2016'!L46)</f>
        <v>12126770</v>
      </c>
      <c r="V46" s="28"/>
      <c r="W46" s="31">
        <f>U46</f>
        <v>12126770</v>
      </c>
    </row>
    <row r="47" spans="1:23" ht="12.75" customHeight="1">
      <c r="A47" s="7"/>
      <c r="B47" s="28"/>
      <c r="C47" s="28"/>
      <c r="D47" s="28"/>
      <c r="E47" s="28"/>
      <c r="F47" s="28"/>
      <c r="G47" s="28"/>
      <c r="H47" s="28"/>
      <c r="I47" s="28"/>
      <c r="J47" s="28"/>
      <c r="K47" s="42"/>
      <c r="L47" s="40" t="s">
        <v>25</v>
      </c>
      <c r="M47" s="134" t="s">
        <v>248</v>
      </c>
      <c r="N47" s="91">
        <f t="shared" si="0"/>
        <v>10202589</v>
      </c>
      <c r="O47" s="49">
        <f>SUMIFS(DATI!E$1:E$65536,DATI!A$1:A$65536,'2016'!B4,DATI!B$1:B$65536,'2016'!O12,DATI!C$1:C$65536,'2016'!N8,DATI!D$1:D$65536,'2016'!L47)</f>
        <v>45109</v>
      </c>
      <c r="P47" s="49">
        <f>SUMIFS(DATI!E$1:E$65536,DATI!A$1:A$65536,'2016'!B4,DATI!B$1:B$65536,'2016'!P12,DATI!C$1:C$65536,'2016'!N8,DATI!D$1:D$65536,'2016'!L47)</f>
        <v>10157480</v>
      </c>
      <c r="Q47" s="28"/>
      <c r="R47" s="28"/>
      <c r="S47" s="28"/>
      <c r="T47" s="28"/>
      <c r="U47" s="49">
        <v>10157480</v>
      </c>
      <c r="V47" s="28"/>
      <c r="W47" s="31">
        <f>U47</f>
        <v>10157480</v>
      </c>
    </row>
    <row r="48" spans="1:23" ht="12.75" customHeight="1">
      <c r="A48" s="7"/>
      <c r="B48" s="28"/>
      <c r="C48" s="28"/>
      <c r="D48" s="28"/>
      <c r="E48" s="28"/>
      <c r="F48" s="28"/>
      <c r="G48" s="28"/>
      <c r="H48" s="28"/>
      <c r="I48" s="28"/>
      <c r="J48" s="28"/>
      <c r="K48" s="42"/>
      <c r="L48" s="40" t="s">
        <v>26</v>
      </c>
      <c r="M48" s="134" t="s">
        <v>249</v>
      </c>
      <c r="N48" s="91">
        <f t="shared" si="0"/>
        <v>1979123</v>
      </c>
      <c r="O48" s="49">
        <f>SUMIFS(DATI!E$1:E$65536,DATI!A$1:A$65536,'2016'!B4,DATI!B$1:B$65536,'2016'!O12,DATI!C$1:C$65536,'2016'!N8,DATI!D$1:D$65536,'2016'!L48)</f>
        <v>9833</v>
      </c>
      <c r="P48" s="49">
        <f>SUMIFS(DATI!E$1:E$65536,DATI!A$1:A$65536,'2016'!B4,DATI!B$1:B$65536,'2016'!P12,DATI!C$1:C$65536,'2016'!N8,DATI!D$1:D$65536,'2016'!L48)</f>
        <v>1969290</v>
      </c>
      <c r="Q48" s="28"/>
      <c r="R48" s="28"/>
      <c r="S48" s="28"/>
      <c r="T48" s="28"/>
      <c r="U48" s="49">
        <v>1969290</v>
      </c>
      <c r="V48" s="28"/>
      <c r="W48" s="31">
        <f>U48</f>
        <v>1969290</v>
      </c>
    </row>
    <row r="49" spans="1:23" ht="12.75" customHeight="1">
      <c r="A49" s="7"/>
      <c r="B49" s="28"/>
      <c r="C49" s="28"/>
      <c r="D49" s="28"/>
      <c r="E49" s="28"/>
      <c r="F49" s="28"/>
      <c r="G49" s="28"/>
      <c r="H49" s="28"/>
      <c r="I49" s="28"/>
      <c r="J49" s="28"/>
      <c r="K49" s="42"/>
      <c r="L49" s="40" t="s">
        <v>27</v>
      </c>
      <c r="M49" s="41" t="s">
        <v>147</v>
      </c>
      <c r="N49" s="91">
        <f t="shared" si="0"/>
        <v>3657879</v>
      </c>
      <c r="O49" s="29">
        <f>O50+O54</f>
        <v>40988</v>
      </c>
      <c r="P49" s="29">
        <f t="shared" ref="P49:P54" si="1">T49</f>
        <v>3616891</v>
      </c>
      <c r="Q49" s="28"/>
      <c r="R49" s="28"/>
      <c r="S49" s="28"/>
      <c r="T49" s="29">
        <f>T50+T54</f>
        <v>3616891</v>
      </c>
      <c r="U49" s="92"/>
      <c r="V49" s="28"/>
      <c r="W49" s="42"/>
    </row>
    <row r="50" spans="1:23" ht="12.75" customHeight="1">
      <c r="A50" s="7"/>
      <c r="B50" s="28"/>
      <c r="C50" s="28"/>
      <c r="D50" s="28"/>
      <c r="E50" s="28"/>
      <c r="F50" s="28"/>
      <c r="G50" s="28"/>
      <c r="H50" s="28"/>
      <c r="I50" s="28"/>
      <c r="J50" s="28"/>
      <c r="K50" s="42"/>
      <c r="L50" s="40" t="s">
        <v>28</v>
      </c>
      <c r="M50" s="134" t="s">
        <v>250</v>
      </c>
      <c r="N50" s="91">
        <f t="shared" si="0"/>
        <v>3288184</v>
      </c>
      <c r="O50" s="49">
        <f>SUMIFS(DATI!E$1:E$65536,DATI!A$1:A$65536,'2016'!B4,DATI!B$1:B$65536,'2016'!O12,DATI!C$1:C$65536,'2016'!N8,DATI!D$1:D$65536,'2016'!L50)</f>
        <v>42258</v>
      </c>
      <c r="P50" s="29">
        <f t="shared" si="1"/>
        <v>3245926</v>
      </c>
      <c r="Q50" s="28"/>
      <c r="R50" s="28"/>
      <c r="S50" s="28"/>
      <c r="T50" s="49">
        <f>SUMIFS(DATI!E$1:E$65536,DATI!A$1:A$65536,'2016'!B4,DATI!B$1:B$65536,'2016'!T12,DATI!C$1:C$65536,'2016'!N8,DATI!D$1:D$65536,'2016'!L50)</f>
        <v>3245926</v>
      </c>
      <c r="U50" s="50"/>
      <c r="V50" s="28"/>
      <c r="W50" s="42"/>
    </row>
    <row r="51" spans="1:23" ht="12.75" customHeight="1">
      <c r="A51" s="7"/>
      <c r="B51" s="28"/>
      <c r="C51" s="28"/>
      <c r="D51" s="28"/>
      <c r="E51" s="28"/>
      <c r="F51" s="28"/>
      <c r="G51" s="28"/>
      <c r="H51" s="28"/>
      <c r="I51" s="28"/>
      <c r="J51" s="28"/>
      <c r="K51" s="42"/>
      <c r="L51" s="40" t="s">
        <v>82</v>
      </c>
      <c r="M51" s="185" t="s">
        <v>154</v>
      </c>
      <c r="N51" s="91">
        <f t="shared" si="0"/>
        <v>2045901</v>
      </c>
      <c r="O51" s="49">
        <f>SUMIFS(DATI!E$1:E$65536,DATI!A$1:A$65536,'2016'!B4,DATI!B$1:B$65536,'2016'!O12,DATI!C$1:C$65536,'2016'!N8,DATI!D$1:D$65536,'2016'!L51)</f>
        <v>0</v>
      </c>
      <c r="P51" s="29">
        <f t="shared" si="1"/>
        <v>2045901</v>
      </c>
      <c r="Q51" s="28"/>
      <c r="R51" s="28"/>
      <c r="S51" s="28"/>
      <c r="T51" s="49">
        <f>SUMIFS(DATI!E$1:E$65536,DATI!A$1:A$65536,'2016'!B4,DATI!B$1:B$65536,'2016'!T12,DATI!C$1:C$65536,'2016'!N8,DATI!D$1:D$65536,'2016'!L51)</f>
        <v>2045901</v>
      </c>
      <c r="U51" s="50"/>
      <c r="V51" s="28"/>
      <c r="W51" s="42"/>
    </row>
    <row r="52" spans="1:23" ht="12.75" customHeight="1">
      <c r="A52" s="7"/>
      <c r="B52" s="28"/>
      <c r="C52" s="28"/>
      <c r="D52" s="28"/>
      <c r="E52" s="28"/>
      <c r="F52" s="28"/>
      <c r="G52" s="28"/>
      <c r="H52" s="28"/>
      <c r="I52" s="28"/>
      <c r="J52" s="28"/>
      <c r="K52" s="42"/>
      <c r="L52" s="40" t="s">
        <v>83</v>
      </c>
      <c r="M52" s="185" t="s">
        <v>155</v>
      </c>
      <c r="N52" s="91">
        <f t="shared" si="0"/>
        <v>44358</v>
      </c>
      <c r="O52" s="49">
        <f>SUMIFS(DATI!E$1:E$65536,DATI!A$1:A$65536,'2016'!B4,DATI!B$1:B$65536,'2016'!O12,DATI!C$1:C$65536,'2016'!N8,DATI!D$1:D$65536,'2016'!L52)</f>
        <v>42258</v>
      </c>
      <c r="P52" s="29">
        <f t="shared" si="1"/>
        <v>2100</v>
      </c>
      <c r="Q52" s="28"/>
      <c r="R52" s="28"/>
      <c r="S52" s="28"/>
      <c r="T52" s="49">
        <f>SUMIFS(DATI!E$1:E$65536,DATI!A$1:A$65536,'2016'!B4,DATI!B$1:B$65536,'2016'!T12,DATI!C$1:C$65536,'2016'!N8,DATI!D$1:D$65536,'2016'!L52)</f>
        <v>2100</v>
      </c>
      <c r="U52" s="50"/>
      <c r="V52" s="28"/>
      <c r="W52" s="42"/>
    </row>
    <row r="53" spans="1:23" ht="12.75" customHeight="1">
      <c r="A53" s="7"/>
      <c r="B53" s="28"/>
      <c r="C53" s="28"/>
      <c r="D53" s="28"/>
      <c r="E53" s="28"/>
      <c r="F53" s="28"/>
      <c r="G53" s="28"/>
      <c r="H53" s="28"/>
      <c r="I53" s="28"/>
      <c r="J53" s="28"/>
      <c r="K53" s="42"/>
      <c r="L53" s="40" t="s">
        <v>84</v>
      </c>
      <c r="M53" s="185" t="s">
        <v>156</v>
      </c>
      <c r="N53" s="91">
        <f t="shared" si="0"/>
        <v>1197925</v>
      </c>
      <c r="O53" s="49">
        <f>SUMIFS(DATI!E$1:E$65536,DATI!A$1:A$65536,'2016'!B4,DATI!B$1:B$65536,'2016'!O12,DATI!C$1:C$65536,'2016'!N8,DATI!D$1:D$65536,'2016'!L53)</f>
        <v>0</v>
      </c>
      <c r="P53" s="29">
        <f t="shared" si="1"/>
        <v>1197925</v>
      </c>
      <c r="Q53" s="28"/>
      <c r="R53" s="28"/>
      <c r="S53" s="28"/>
      <c r="T53" s="49">
        <f>SUMIFS(DATI!E$1:E$65536,DATI!A$1:A$65536,'2016'!B4,DATI!B$1:B$65536,'2016'!T12,DATI!C$1:C$65536,'2016'!N8,DATI!D$1:D$65536,'2016'!L53)</f>
        <v>1197925</v>
      </c>
      <c r="U53" s="50"/>
      <c r="V53" s="28"/>
      <c r="W53" s="42"/>
    </row>
    <row r="54" spans="1:23" ht="12.75" customHeight="1">
      <c r="A54" s="7"/>
      <c r="B54" s="28"/>
      <c r="C54" s="28"/>
      <c r="D54" s="28"/>
      <c r="E54" s="28"/>
      <c r="F54" s="28"/>
      <c r="G54" s="28"/>
      <c r="H54" s="28"/>
      <c r="I54" s="47"/>
      <c r="J54" s="47"/>
      <c r="K54" s="72"/>
      <c r="L54" s="40" t="s">
        <v>29</v>
      </c>
      <c r="M54" s="134" t="s">
        <v>251</v>
      </c>
      <c r="N54" s="91">
        <f t="shared" si="0"/>
        <v>369695</v>
      </c>
      <c r="O54" s="49">
        <f>SUMIFS(DATI!E$1:E$65536,DATI!A$1:A$65536,'2016'!B4,DATI!B$1:B$65536,'2016'!O12,DATI!C$1:C$65536,'2016'!N8,DATI!D$1:D$65536,'2016'!L54)</f>
        <v>-1270</v>
      </c>
      <c r="P54" s="29">
        <f t="shared" si="1"/>
        <v>370965</v>
      </c>
      <c r="Q54" s="50"/>
      <c r="R54" s="28"/>
      <c r="S54" s="28"/>
      <c r="T54" s="49">
        <f>SUMIFS(DATI!E$1:E$65536,DATI!A$1:A$65536,'2016'!B4,DATI!B$1:B$65536,'2016'!T12,DATI!C$1:C$65536,'2016'!N8,DATI!D$1:D$65536,'2016'!L54)</f>
        <v>370965</v>
      </c>
      <c r="U54" s="50"/>
      <c r="V54" s="28"/>
      <c r="W54" s="42"/>
    </row>
    <row r="55" spans="1:23" ht="12.75" customHeight="1">
      <c r="A55" s="7"/>
      <c r="B55" s="28"/>
      <c r="C55" s="28"/>
      <c r="D55" s="28"/>
      <c r="E55" s="93">
        <f>E56+E57</f>
        <v>292000</v>
      </c>
      <c r="F55" s="50"/>
      <c r="G55" s="28"/>
      <c r="H55" s="61"/>
      <c r="I55" s="94">
        <f>E55</f>
        <v>292000</v>
      </c>
      <c r="J55" s="29">
        <f>J56+J57</f>
        <v>391743</v>
      </c>
      <c r="K55" s="95">
        <f>I55+J55</f>
        <v>683743</v>
      </c>
      <c r="L55" s="40" t="s">
        <v>30</v>
      </c>
      <c r="M55" s="41" t="s">
        <v>148</v>
      </c>
      <c r="N55" s="23"/>
      <c r="O55" s="28"/>
      <c r="P55" s="28"/>
      <c r="Q55" s="28"/>
      <c r="R55" s="28"/>
      <c r="S55" s="28"/>
      <c r="T55" s="23"/>
      <c r="U55" s="28"/>
      <c r="V55" s="28"/>
      <c r="W55" s="42"/>
    </row>
    <row r="56" spans="1:23">
      <c r="A56" s="7"/>
      <c r="B56" s="28"/>
      <c r="C56" s="28"/>
      <c r="D56" s="28"/>
      <c r="E56" s="96">
        <f>SUMIFS(DATI!E$1:E$65536,DATI!A$1:A$65536,'2016'!B4,DATI!B$1:B$65536,'2016'!E12,DATI!C$1:C$65536,'2016'!B8,DATI!D$1:D$65536,'2016'!L56)</f>
        <v>69992</v>
      </c>
      <c r="F56" s="50"/>
      <c r="G56" s="28"/>
      <c r="H56" s="28"/>
      <c r="I56" s="94">
        <f>E56</f>
        <v>69992</v>
      </c>
      <c r="J56" s="49">
        <f>SUMIFS(DATI!E$1:E$65536,DATI!A$1:A$65536,'2016'!B4,DATI!B$1:B$65536,'2016'!J12,DATI!C$1:C$65536,'2016'!B8,DATI!D$1:D$65536,'2016'!L56)</f>
        <v>0</v>
      </c>
      <c r="K56" s="95">
        <f t="shared" ref="K56:K64" si="2">I56+J56</f>
        <v>69992</v>
      </c>
      <c r="L56" s="40" t="s">
        <v>31</v>
      </c>
      <c r="M56" s="134" t="s">
        <v>252</v>
      </c>
      <c r="N56" s="28"/>
      <c r="O56" s="28"/>
      <c r="P56" s="28"/>
      <c r="Q56" s="28"/>
      <c r="R56" s="28"/>
      <c r="S56" s="28"/>
      <c r="T56" s="28"/>
      <c r="U56" s="28"/>
      <c r="V56" s="28"/>
      <c r="W56" s="42"/>
    </row>
    <row r="57" spans="1:23">
      <c r="A57" s="7"/>
      <c r="B57" s="47"/>
      <c r="C57" s="47"/>
      <c r="D57" s="47"/>
      <c r="E57" s="96">
        <f>SUMIFS(DATI!E$1:E$65536,DATI!A$1:A$65536,'2016'!B4,DATI!B$1:B$65536,'2016'!E12,DATI!C$1:C$65536,'2016'!B8,DATI!D$1:D$65536,'2016'!L57)</f>
        <v>222008</v>
      </c>
      <c r="F57" s="97"/>
      <c r="G57" s="47"/>
      <c r="H57" s="28"/>
      <c r="I57" s="94">
        <f>E57</f>
        <v>222008</v>
      </c>
      <c r="J57" s="210">
        <f>SUMIFS(DATI!E$1:E$65536,DATI!A$1:A$65536,'2016'!B4,DATI!B$1:B$65536,'2016'!J12,DATI!C$1:C$65536,'2016'!B8,DATI!D$1:D$65536,'2016'!L57)</f>
        <v>391743</v>
      </c>
      <c r="K57" s="95">
        <f t="shared" si="2"/>
        <v>613751</v>
      </c>
      <c r="L57" s="40" t="s">
        <v>32</v>
      </c>
      <c r="M57" s="134" t="s">
        <v>253</v>
      </c>
      <c r="N57" s="47"/>
      <c r="O57" s="47"/>
      <c r="P57" s="47"/>
      <c r="Q57" s="28"/>
      <c r="R57" s="47"/>
      <c r="S57" s="47"/>
      <c r="T57" s="47"/>
      <c r="U57" s="47"/>
      <c r="V57" s="47"/>
      <c r="W57" s="72"/>
    </row>
    <row r="58" spans="1:23">
      <c r="A58" s="7"/>
      <c r="B58" s="98">
        <f>C58+D58</f>
        <v>211605</v>
      </c>
      <c r="C58" s="29">
        <f>C59+C60</f>
        <v>3056</v>
      </c>
      <c r="D58" s="29">
        <f>D59+D60</f>
        <v>208549</v>
      </c>
      <c r="E58" s="99">
        <f>E59+E60</f>
        <v>273877</v>
      </c>
      <c r="F58" s="29">
        <f>F59+F60</f>
        <v>1064063</v>
      </c>
      <c r="G58" s="91">
        <f>G59+G60</f>
        <v>2268571</v>
      </c>
      <c r="H58" s="28"/>
      <c r="I58" s="94">
        <f>B58+E58+F58+G58</f>
        <v>3818116</v>
      </c>
      <c r="J58" s="94">
        <f>J59+J60</f>
        <v>420401</v>
      </c>
      <c r="K58" s="95">
        <f t="shared" si="2"/>
        <v>4238517</v>
      </c>
      <c r="L58" s="40" t="s">
        <v>33</v>
      </c>
      <c r="M58" s="41" t="s">
        <v>157</v>
      </c>
      <c r="N58" s="91">
        <f t="shared" ref="N58:N74" si="3">O58+P58</f>
        <v>4238518</v>
      </c>
      <c r="O58" s="94">
        <f>O59+O60</f>
        <v>1374179</v>
      </c>
      <c r="P58" s="29">
        <f t="shared" ref="P58:P63" si="4">R58+S58+T58+W58</f>
        <v>2864339</v>
      </c>
      <c r="Q58" s="50"/>
      <c r="R58" s="29">
        <f>R59+R60</f>
        <v>813646</v>
      </c>
      <c r="S58" s="29">
        <f>S59+S60</f>
        <v>673361</v>
      </c>
      <c r="T58" s="29">
        <f>T59+T60</f>
        <v>232130</v>
      </c>
      <c r="U58" s="29">
        <f>U59+U60</f>
        <v>1142281</v>
      </c>
      <c r="V58" s="62">
        <f>V59+V60</f>
        <v>2921</v>
      </c>
      <c r="W58" s="63">
        <f>U58+V58</f>
        <v>1145202</v>
      </c>
    </row>
    <row r="59" spans="1:23">
      <c r="A59" s="7"/>
      <c r="B59" s="98">
        <f>C59+D59</f>
        <v>198094</v>
      </c>
      <c r="C59" s="49">
        <f>SUMIFS(DATI!E$1:E$65536,DATI!A$1:A$65536,'2016'!B4,DATI!B$1:B$65536,'2016'!C12,DATI!C$1:C$65536,'2016'!B8,DATI!D$1:D$65536,'2016'!L59)</f>
        <v>3056</v>
      </c>
      <c r="D59" s="49">
        <f>SUMIFS(DATI!E$1:E$65536,DATI!A$1:A$65536,'2016'!B4,DATI!B$1:B$65536,'2016'!D12,DATI!C$1:C$65536,'2016'!B8,DATI!D$1:D$65536,'2016'!L59)</f>
        <v>195038</v>
      </c>
      <c r="E59" s="100">
        <f>SUMIFS(DATI!E$1:E$65536,DATI!A$1:A$65536,'2016'!B4,DATI!B$1:B$65536,'2016'!E12,DATI!C$1:C$65536,'2016'!B8,DATI!D$1:D$65536,'2016'!L59)</f>
        <v>273877</v>
      </c>
      <c r="F59" s="30">
        <f>SUMIFS(DATI!E$1:E$65536,DATI!A$1:A$65536,'2016'!B4,DATI!B$1:B$65536,'2016'!F12,DATI!C$1:C$65536,'2016'!B8,DATI!D$1:D$65536,'2016'!L59)</f>
        <v>330862</v>
      </c>
      <c r="G59" s="30">
        <f>SUMIFS(DATI!E$1:E$65536,DATI!A$1:A$65536,'2016'!B4,DATI!B$1:B$65536,'2016'!G12,DATI!C$1:C$65536,'2016'!B8,DATI!D$1:D$65536,'2016'!L59)</f>
        <v>352688</v>
      </c>
      <c r="H59" s="28"/>
      <c r="I59" s="94">
        <f>B59+E59+F59+G59</f>
        <v>1155521</v>
      </c>
      <c r="J59" s="30">
        <f>SUMIFS(DATI!E$1:E$65536,DATI!A$1:A$65536,'2016'!B4,DATI!B$1:B$65536,'2016'!J12,DATI!C$1:C$65536,'2016'!B8,DATI!D$1:D$65536,'2016'!L59)</f>
        <v>311779</v>
      </c>
      <c r="K59" s="95">
        <f t="shared" si="2"/>
        <v>1467300</v>
      </c>
      <c r="L59" s="40" t="s">
        <v>34</v>
      </c>
      <c r="M59" s="134" t="s">
        <v>262</v>
      </c>
      <c r="N59" s="91">
        <f t="shared" si="3"/>
        <v>1467300</v>
      </c>
      <c r="O59" s="30">
        <f>SUMIFS(DATI!E$1:E$65536,DATI!A$1:A$65536,'2016'!B4,DATI!B$1:B$65536,'2016'!O12,DATI!C$1:C$65536,'2016'!N8,DATI!D$1:D$65536,'2016'!L59)</f>
        <v>333505</v>
      </c>
      <c r="P59" s="29">
        <f t="shared" si="4"/>
        <v>1133795</v>
      </c>
      <c r="Q59" s="28"/>
      <c r="R59" s="49">
        <v>548692</v>
      </c>
      <c r="S59" s="49">
        <f>SUMIFS(DATI!E$1:E$65536,DATI!A$1:A$65536,'2016'!B4,DATI!B$1:B$65536,'2016'!S12,DATI!C$1:C$65536,'2016'!N8,DATI!D$1:D$65536,'2016'!L59)</f>
        <v>446182</v>
      </c>
      <c r="T59" s="49">
        <f>SUMIFS(DATI!E$1:E$65536,DATI!A$1:A$65536,'2016'!B4,DATI!B$1:B$65536,'2016'!T12,DATI!C$1:C$65536,'2016'!N8,DATI!D$1:D$65536,'2016'!L59)</f>
        <v>50834</v>
      </c>
      <c r="U59" s="49">
        <f>SUMIFS(DATI!E$1:E$65536,DATI!A$1:A$65536,'2016'!B4,DATI!B$1:B$65536,'2016'!U12,DATI!C$1:C$65536,'2016'!N8,DATI!D$1:D$65536,'2016'!L59)</f>
        <v>86015</v>
      </c>
      <c r="V59" s="24">
        <f>SUMIFS(DATI!E$1:E$65536,DATI!A$1:A$65536,'2016'!B4,DATI!B$1:B$65536,'2016'!V12,DATI!C$1:C$65536,'2016'!N8,DATI!D$1:D$65536,'2016'!L59)</f>
        <v>2072</v>
      </c>
      <c r="W59" s="63">
        <f t="shared" ref="W59:W74" si="5">U59+V59</f>
        <v>88087</v>
      </c>
    </row>
    <row r="60" spans="1:23">
      <c r="A60" s="7"/>
      <c r="B60" s="98">
        <f>C60+D60</f>
        <v>13511</v>
      </c>
      <c r="C60" s="29">
        <f>C61+C64+C69+C73</f>
        <v>0</v>
      </c>
      <c r="D60" s="29">
        <f>D61+D64+D69+D73</f>
        <v>13511</v>
      </c>
      <c r="E60" s="99">
        <f>E69+E73</f>
        <v>0</v>
      </c>
      <c r="F60" s="29">
        <f>F61+F64+F69+F73</f>
        <v>733201</v>
      </c>
      <c r="G60" s="91">
        <f>G61+G64+G69+G73</f>
        <v>1915883</v>
      </c>
      <c r="H60" s="28"/>
      <c r="I60" s="94">
        <f>B60+E60+F60+G60</f>
        <v>2662595</v>
      </c>
      <c r="J60" s="94">
        <f>J61+J64+J69</f>
        <v>108622</v>
      </c>
      <c r="K60" s="95">
        <f>I60+J60</f>
        <v>2771217</v>
      </c>
      <c r="L60" s="40" t="s">
        <v>158</v>
      </c>
      <c r="M60" s="134" t="s">
        <v>261</v>
      </c>
      <c r="N60" s="91">
        <f>O60+P60</f>
        <v>2771218</v>
      </c>
      <c r="O60" s="94">
        <f>O61+O64+O69</f>
        <v>1040674</v>
      </c>
      <c r="P60" s="29">
        <f t="shared" si="4"/>
        <v>1730544</v>
      </c>
      <c r="Q60" s="50"/>
      <c r="R60" s="29">
        <f>R61+R64+R69+R73</f>
        <v>264954</v>
      </c>
      <c r="S60" s="29">
        <f>S61+S64+S69+S73</f>
        <v>227179</v>
      </c>
      <c r="T60" s="29">
        <f>T61+T64+T69+T73</f>
        <v>181296</v>
      </c>
      <c r="U60" s="29">
        <f>U61+U64+U69+U73</f>
        <v>1056266</v>
      </c>
      <c r="V60" s="62">
        <f>V61+V64+V69+V73</f>
        <v>849</v>
      </c>
      <c r="W60" s="63">
        <f t="shared" si="5"/>
        <v>1057115</v>
      </c>
    </row>
    <row r="61" spans="1:23">
      <c r="A61" s="7"/>
      <c r="B61" s="28"/>
      <c r="C61" s="28"/>
      <c r="D61" s="28"/>
      <c r="E61" s="28"/>
      <c r="F61" s="49">
        <f>SUMIFS(DATI!E$1:E$65536,DATI!A$1:A$65536,'2016'!B4,DATI!B$1:B$65536,'2016'!F12,DATI!C$1:C$65536,'2016'!B8,DATI!D$1:D$65536,'2016'!L61)</f>
        <v>331247</v>
      </c>
      <c r="G61" s="29">
        <f>G62+G63</f>
        <v>1650865</v>
      </c>
      <c r="H61" s="28"/>
      <c r="I61" s="94">
        <f>F61+G61</f>
        <v>1982112</v>
      </c>
      <c r="J61" s="30">
        <f>SUMIFS(DATI!E$1:E$65536,DATI!A$1:A$65536,'2016'!B4,DATI!B$1:B$65536,'2016'!J12,DATI!C$1:C$65536,'2016'!B8,DATI!D$1:D$65536,'2016'!L61)</f>
        <v>78946</v>
      </c>
      <c r="K61" s="95">
        <f>I61+J61</f>
        <v>2061058</v>
      </c>
      <c r="L61" s="40" t="s">
        <v>36</v>
      </c>
      <c r="M61" s="185" t="s">
        <v>260</v>
      </c>
      <c r="N61" s="91">
        <f t="shared" si="3"/>
        <v>2061059</v>
      </c>
      <c r="O61" s="30">
        <f>SUMIFS(DATI!E$1:E$65536,DATI!A$1:A$65536,'2016'!B4,DATI!B$1:B$65536,'2016'!O12,DATI!C$1:C$65536,'2016'!N8,DATI!D$1:D$65536,'2016'!L61)</f>
        <v>557796</v>
      </c>
      <c r="P61" s="29">
        <f t="shared" si="4"/>
        <v>1503263</v>
      </c>
      <c r="Q61" s="50"/>
      <c r="R61" s="49">
        <f>SUMIFS(DATI!E$1:E$65536,DATI!A$1:A$65536,'2016'!B4,DATI!B$1:B$65536,'2016'!R12,DATI!C$1:C$65536,'2016'!N8,DATI!D$1:D$65536,'2016'!L61)</f>
        <v>239698</v>
      </c>
      <c r="S61" s="30">
        <f>SUMIFS(DATI!E$1:E$65536,DATI!A$1:A$65536,'2016'!B4,DATI!B$1:B$65536,'2016'!S12,DATI!C$1:C$65536,'2016'!N8,DATI!D$1:D$65536,'2016'!L61)</f>
        <v>145330</v>
      </c>
      <c r="T61" s="30">
        <f>SUMIFS(DATI!E$1:E$65536,DATI!A$1:A$65536,'2016'!B4,DATI!B$1:B$65536,'2016'!T12,DATI!C$1:C$65536,'2016'!N8,DATI!D$1:D$65536,'2016'!L61)</f>
        <v>171657</v>
      </c>
      <c r="U61" s="30">
        <f>SUMIFS(DATI!E$1:E$65536,DATI!A$1:A$65536,'2016'!B4,DATI!B$1:B$65536,'2016'!U12,DATI!C$1:C$65536,'2016'!N8,DATI!D$1:D$65536,'2016'!L61)</f>
        <v>945742</v>
      </c>
      <c r="V61" s="30">
        <f>SUMIFS(DATI!E$1:E$65536,DATI!A$1:A$65536,'2016'!B4,DATI!B$1:B$65536,'2016'!V12,DATI!C$1:C$65536,'2016'!N8,DATI!D$1:D$65536,'2016'!L61)</f>
        <v>836</v>
      </c>
      <c r="W61" s="63">
        <f t="shared" si="5"/>
        <v>946578</v>
      </c>
    </row>
    <row r="62" spans="1:23">
      <c r="A62" s="7"/>
      <c r="B62" s="28"/>
      <c r="C62" s="28"/>
      <c r="D62" s="28"/>
      <c r="E62" s="28"/>
      <c r="F62" s="49">
        <f>SUMIFS(DATI!E$1:E$65536,DATI!A$1:A$65536,'2016'!B4,DATI!B$1:B$65536,'2016'!F12,DATI!C$1:C$65536,'2016'!B8,DATI!D$1:D$65536,'2016'!L62)</f>
        <v>331247</v>
      </c>
      <c r="G62" s="49">
        <f>SUMIFS(DATI!E$1:E$65536,DATI!A$1:A$65536,'2016'!B4,DATI!B$1:B$65536,'2016'!G12,DATI!C$1:C$65536,'2016'!B8,DATI!D$1:D$65536,'2016'!L62)</f>
        <v>965192</v>
      </c>
      <c r="H62" s="28"/>
      <c r="I62" s="94">
        <f>F62+G62</f>
        <v>1296439</v>
      </c>
      <c r="J62" s="30">
        <f>SUMIFS(DATI!E$1:E$65536,DATI!A$1:A$65536,'2016'!B4,DATI!B$1:B$65536,'2016'!J12,DATI!C$1:C$65536,'2016'!B8,DATI!D$1:D$65536,'2016'!L62)</f>
        <v>78946</v>
      </c>
      <c r="K62" s="95">
        <f>I62+J62</f>
        <v>1375385</v>
      </c>
      <c r="L62" s="40" t="s">
        <v>37</v>
      </c>
      <c r="M62" s="186" t="s">
        <v>159</v>
      </c>
      <c r="N62" s="91">
        <f t="shared" si="3"/>
        <v>1375385</v>
      </c>
      <c r="O62" s="30">
        <f>SUMIFS(DATI!E$1:E$65536,DATI!A$1:A$65536,'2016'!B4,DATI!B$1:B$65536,'2016'!O12,DATI!C$1:C$65536,'2016'!N8,DATI!D$1:D$65536,'2016'!L62)</f>
        <v>557796</v>
      </c>
      <c r="P62" s="29">
        <f t="shared" si="4"/>
        <v>817589</v>
      </c>
      <c r="Q62" s="50"/>
      <c r="R62" s="49">
        <v>239697</v>
      </c>
      <c r="S62" s="49">
        <f>SUMIFS(DATI!E$1:E$65536,DATI!A$1:A$65536,'2016'!B4,DATI!B$1:B$65536,'2016'!S12,DATI!C$1:C$65536,'2016'!N8,DATI!D$1:D$65536,'2016'!L62)</f>
        <v>145330</v>
      </c>
      <c r="T62" s="49">
        <f>SUMIFS(DATI!E$1:E$65536,DATI!A$1:A$65536,'2016'!B4,DATI!B$1:B$65536,'2016'!T12,DATI!C$1:C$65536,'2016'!N8,DATI!D$1:D$65536,'2016'!L62)</f>
        <v>171657</v>
      </c>
      <c r="U62" s="49">
        <f>SUMIFS(DATI!E$1:E$65536,DATI!A$1:A$65536,'2016'!B4,DATI!B$1:B$65536,'2016'!U12,DATI!C$1:C$65536,'2016'!N8,DATI!D$1:D$65536,'2016'!L62)</f>
        <v>260069</v>
      </c>
      <c r="V62" s="24">
        <f>SUMIFS(DATI!E$1:E$65536,DATI!A$1:A$65536,'2016'!B4,DATI!B$1:B$65536,'2016'!V12,DATI!C$1:C$65536,'2016'!N8,DATI!D$1:D$65536,'2016'!L62)</f>
        <v>836</v>
      </c>
      <c r="W62" s="63">
        <f t="shared" si="5"/>
        <v>260905</v>
      </c>
    </row>
    <row r="63" spans="1:23">
      <c r="A63" s="7"/>
      <c r="B63" s="28"/>
      <c r="C63" s="28"/>
      <c r="D63" s="28"/>
      <c r="E63" s="28"/>
      <c r="F63" s="49">
        <f>SUMIFS(DATI!E$1:E$65536,DATI!A$1:A$65536,'2016'!B4,DATI!B$1:B$65536,'2016'!F12,DATI!C$1:C$65536,'2016'!B8,DATI!D$1:D$65536,'2016'!L63)</f>
        <v>0</v>
      </c>
      <c r="G63" s="49">
        <f>SUMIFS(DATI!E$1:E$65536,DATI!A$1:A$65536,'2016'!B4,DATI!B$1:B$65536,'2016'!G12,DATI!C$1:C$65536,'2016'!B8,DATI!D$1:D$65536,'2016'!L63)</f>
        <v>685673</v>
      </c>
      <c r="H63" s="28"/>
      <c r="I63" s="94">
        <f>F63+G63</f>
        <v>685673</v>
      </c>
      <c r="J63" s="30">
        <f>SUMIFS(DATI!E$1:E$65536,DATI!A$1:A$65536,'2016'!B4,DATI!B$1:B$65536,'2016'!J12,DATI!C$1:C$65536,'2016'!B8,DATI!D$1:D$65536,'2016'!L63)</f>
        <v>0</v>
      </c>
      <c r="K63" s="95">
        <f>I63+J63</f>
        <v>685673</v>
      </c>
      <c r="L63" s="40" t="s">
        <v>38</v>
      </c>
      <c r="M63" s="186" t="s">
        <v>160</v>
      </c>
      <c r="N63" s="91">
        <f t="shared" si="3"/>
        <v>685673</v>
      </c>
      <c r="O63" s="30">
        <f>SUMIFS(DATI!E$1:E$65536,DATI!A$1:A$65536,'2016'!B4,DATI!B$1:B$65536,'2016'!O12,DATI!C$1:C$65536,'2016'!N8,DATI!D$1:D$65536,'2016'!L63)</f>
        <v>0</v>
      </c>
      <c r="P63" s="29">
        <f t="shared" si="4"/>
        <v>685673</v>
      </c>
      <c r="Q63" s="50"/>
      <c r="R63" s="49">
        <f>SUMIFS(DATI!E$1:E$65536,DATI!A$1:A$65536,'2016'!B4,DATI!B$1:B$65536,'2016'!R12,DATI!C$1:C$65536,'2016'!N8,DATI!D$1:D$65536,'2016'!L63)</f>
        <v>0</v>
      </c>
      <c r="S63" s="49">
        <f>SUMIFS(DATI!E$1:E$65536,DATI!A$1:A$65536,'2016'!B4,DATI!B$1:B$65536,'2016'!S12,DATI!C$1:C$65536,'2016'!N8,DATI!D$1:D$65536,'2016'!L63)</f>
        <v>0</v>
      </c>
      <c r="T63" s="49">
        <f>SUMIFS(DATI!E$1:E$65536,DATI!A$1:A$65536,'2016'!B4,DATI!B$1:B$65536,'2016'!T12,DATI!C$1:C$65536,'2016'!N8,DATI!D$1:D$65536,'2016'!L63)</f>
        <v>0</v>
      </c>
      <c r="U63" s="49">
        <f>SUMIFS(DATI!E$1:E$65536,DATI!A$1:A$65536,'2016'!B4,DATI!B$1:B$65536,'2016'!U12,DATI!C$1:C$65536,'2016'!N8,DATI!D$1:D$65536,'2016'!L63)</f>
        <v>685673</v>
      </c>
      <c r="V63" s="24">
        <f>SUMIFS(DATI!E$1:E$65536,DATI!A$1:A$65536,'2016'!B4,DATI!B$1:B$65536,'2016'!V12,DATI!C$1:C$65536,'2016'!N8,DATI!D$1:D$65536,'2016'!L63)</f>
        <v>0</v>
      </c>
      <c r="W63" s="63">
        <f t="shared" si="5"/>
        <v>685673</v>
      </c>
    </row>
    <row r="64" spans="1:23" ht="25">
      <c r="A64" s="7"/>
      <c r="B64" s="98">
        <f>C64+D64</f>
        <v>0</v>
      </c>
      <c r="C64" s="30">
        <f>SUMIFS(DATI!E$1:E$65536,DATI!A$1:A$65536,'2016'!B4,DATI!B$1:B$65536,'2016'!C12,DATI!C$1:C$65536,'2016'!B8,DATI!D$1:D$65536,'2016'!L64)</f>
        <v>0</v>
      </c>
      <c r="D64" s="30">
        <f>SUMIFS(DATI!E$1:E$65536,DATI!A$1:A$65536,'2016'!B4,DATI!B$1:B$65536,'2016'!D12,DATI!C$1:C$65536,'2016'!B8,DATI!D$1:D$65536,'2016'!L64)</f>
        <v>0</v>
      </c>
      <c r="E64" s="28"/>
      <c r="F64" s="49">
        <f>SUMIFS(DATI!E$1:E$65536,DATI!A$1:A$65536,'2016'!B4,DATI!B$1:B$65536,'2016'!F12,DATI!C$1:C$65536,'2016'!B8,DATI!D$1:D$65536,'2016'!L64)</f>
        <v>276757</v>
      </c>
      <c r="G64" s="49">
        <f>SUMIFS(DATI!E$1:E$65536,DATI!A$1:A$65536,'2016'!B4,DATI!B$1:B$65536,'2016'!G12,DATI!C$1:C$65536,'2016'!B8,DATI!D$1:D$65536,'2016'!L64)</f>
        <v>204897</v>
      </c>
      <c r="H64" s="28"/>
      <c r="I64" s="94">
        <f>F64+G64</f>
        <v>481654</v>
      </c>
      <c r="J64" s="30">
        <f>SUMIFS(DATI!E$1:E$65536,DATI!A$1:A$65536,'2016'!B4,DATI!B$1:B$65536,'2016'!J12,DATI!C$1:C$65536,'2016'!B8,DATI!D$1:D$65536,'2016'!L64)</f>
        <v>22876</v>
      </c>
      <c r="K64" s="95">
        <f t="shared" si="2"/>
        <v>504530</v>
      </c>
      <c r="L64" s="40" t="s">
        <v>39</v>
      </c>
      <c r="M64" s="185" t="s">
        <v>259</v>
      </c>
      <c r="N64" s="91">
        <f t="shared" si="3"/>
        <v>504530</v>
      </c>
      <c r="O64" s="30">
        <f>SUMIFS(DATI!E$1:E$65536,DATI!A$1:A$65536,'2016'!B4,DATI!B$1:B$65536,'2016'!O12,DATI!C$1:C$65536,'2016'!N8,DATI!D$1:D$65536,'2016'!L64)</f>
        <v>481654</v>
      </c>
      <c r="P64" s="29">
        <f>R64+S64+T64+U64+V64</f>
        <v>22876</v>
      </c>
      <c r="Q64" s="50"/>
      <c r="R64" s="49">
        <f>SUMIFS(DATI!E$1:E$65536,DATI!A$1:A$65536,'2016'!B4,DATI!B$1:B$65536,'2016'!R12,DATI!C$1:C$65536,'2016'!N8,DATI!D$1:D$65536,'2016'!L64)</f>
        <v>2161</v>
      </c>
      <c r="S64" s="49">
        <f>SUMIFS(DATI!E$1:E$65536,DATI!A$1:A$65536,'2016'!B4,DATI!B$1:B$65536,'2016'!S12,DATI!C$1:C$65536,'2016'!N8,DATI!D$1:D$65536,'2016'!L64)</f>
        <v>20715</v>
      </c>
      <c r="T64" s="49">
        <f>SUMIFS(DATI!E$1:E$65536,DATI!A$1:A$65536,'2016'!B4,DATI!B$1:B$65536,'2016'!T12,DATI!C$1:C$65536,'2016'!N8,DATI!D$1:D$65536,'2016'!L64)</f>
        <v>0</v>
      </c>
      <c r="U64" s="49">
        <f>SUMIFS(DATI!E$1:E$65536,DATI!A$1:A$65536,'2016'!B4,DATI!B$1:B$65536,'2016'!U12,DATI!C$1:C$65536,'2016'!N8,DATI!D$1:D$65536,'2016'!L64)</f>
        <v>0</v>
      </c>
      <c r="V64" s="24">
        <f>SUMIFS(DATI!E$1:E$65536,DATI!A$1:A$65536,'2016'!B4,DATI!B$1:B$65536,'2016'!V12,DATI!C$1:C$65536,'2016'!N8,DATI!D$1:D$65536,'2016'!L64)</f>
        <v>0</v>
      </c>
      <c r="W64" s="63">
        <f t="shared" si="5"/>
        <v>0</v>
      </c>
    </row>
    <row r="65" spans="1:23" ht="25">
      <c r="A65" s="7"/>
      <c r="B65" s="28"/>
      <c r="C65" s="28"/>
      <c r="D65" s="28"/>
      <c r="E65" s="28"/>
      <c r="F65" s="49">
        <f>SUMIFS(DATI!E$1:E$65536,DATI!A$1:A$65536,'2016'!B4,DATI!B$1:B$65536,'2016'!F12,DATI!C$1:C$65536,'2016'!B8,DATI!D$1:D$65536,'2016'!L65)</f>
        <v>185430</v>
      </c>
      <c r="G65" s="49">
        <f>SUMIFS(DATI!E$1:E$65536,DATI!A$1:A$65536,'2016'!B4,DATI!B$1:B$65536,'2016'!G12,DATI!C$1:C$65536,'2016'!B8,DATI!D$1:D$65536,'2016'!L65)</f>
        <v>154751</v>
      </c>
      <c r="H65" s="28"/>
      <c r="I65" s="28"/>
      <c r="J65" s="28"/>
      <c r="K65" s="42"/>
      <c r="L65" s="40" t="s">
        <v>93</v>
      </c>
      <c r="M65" s="186" t="s">
        <v>161</v>
      </c>
      <c r="N65" s="28"/>
      <c r="O65" s="28"/>
      <c r="P65" s="28"/>
      <c r="Q65" s="28"/>
      <c r="R65" s="49">
        <f>SUMIFS(DATI!E$1:E$65536,DATI!A$1:A$65536,'2016'!B4,DATI!B$1:B$65536,'2016'!R12,DATI!C$1:C$65536,'2016'!N8,DATI!D$1:D$65536,'2016'!L65)</f>
        <v>2842</v>
      </c>
      <c r="S65" s="49">
        <f>SUMIFS(DATI!E$1:E$65536,DATI!A$1:A$65536,'2016'!B4,DATI!B$1:B$65536,'2016'!S12,DATI!C$1:C$65536,'2016'!N8,DATI!D$1:D$65536,'2016'!L65)</f>
        <v>10361</v>
      </c>
      <c r="T65" s="28"/>
      <c r="U65" s="28"/>
      <c r="V65" s="28"/>
      <c r="W65" s="42"/>
    </row>
    <row r="66" spans="1:23" ht="25">
      <c r="A66" s="7"/>
      <c r="B66" s="28"/>
      <c r="C66" s="28"/>
      <c r="D66" s="28"/>
      <c r="E66" s="28"/>
      <c r="F66" s="49">
        <f>SUMIFS(DATI!E$1:E$65536,DATI!A$1:A$65536,'2016'!B4,DATI!B$1:B$65536,'2016'!F12,DATI!C$1:C$65536,'2016'!B8,DATI!D$1:D$65536,'2016'!L66)</f>
        <v>91328</v>
      </c>
      <c r="G66" s="49">
        <f>SUMIFS(DATI!E$1:E$65536,DATI!A$1:A$65536,'2016'!B4,DATI!B$1:B$65536,'2016'!G12,DATI!C$1:C$65536,'2016'!B8,DATI!D$1:D$65536,'2016'!L66)</f>
        <v>50146</v>
      </c>
      <c r="H66" s="28"/>
      <c r="I66" s="28"/>
      <c r="J66" s="28"/>
      <c r="K66" s="42"/>
      <c r="L66" s="40" t="s">
        <v>94</v>
      </c>
      <c r="M66" s="186" t="s">
        <v>162</v>
      </c>
      <c r="N66" s="28"/>
      <c r="O66" s="28"/>
      <c r="P66" s="28"/>
      <c r="Q66" s="28"/>
      <c r="R66" s="49">
        <f>SUMIFS(DATI!E$1:E$65536,DATI!A$1:A$65536,'2016'!B4,DATI!B$1:B$65536,'2016'!R12,DATI!C$1:C$65536,'2016'!N8,DATI!D$1:D$65536,'2016'!L66)</f>
        <v>-682</v>
      </c>
      <c r="S66" s="49">
        <f>SUMIFS(DATI!E$1:E$65536,DATI!A$1:A$65536,'2016'!B4,DATI!B$1:B$65536,'2016'!S12,DATI!C$1:C$65536,'2016'!N8,DATI!D$1:D$65536,'2016'!L66)</f>
        <v>10354</v>
      </c>
      <c r="T66" s="28"/>
      <c r="U66" s="28"/>
      <c r="V66" s="28"/>
      <c r="W66" s="42"/>
    </row>
    <row r="67" spans="1:23" ht="25">
      <c r="A67" s="7"/>
      <c r="B67" s="28"/>
      <c r="C67" s="28"/>
      <c r="D67" s="28"/>
      <c r="E67" s="28"/>
      <c r="F67" s="49">
        <f>SUMIFS(DATI!E$1:E$65536,DATI!A$1:A$65536,'2016'!B4,DATI!B$1:B$65536,'2016'!F12,DATI!C$1:C$65536,'2016'!B8,DATI!D$1:D$65536,'2016'!L67)</f>
        <v>34586</v>
      </c>
      <c r="G67" s="49">
        <f>SUMIFS(DATI!E$1:E$65536,DATI!A$1:A$65536,'2016'!B4,DATI!B$1:B$65536,'2016'!G12,DATI!C$1:C$65536,'2016'!B8,DATI!D$1:D$65536,'2016'!L67)</f>
        <v>121385</v>
      </c>
      <c r="H67" s="28"/>
      <c r="I67" s="28"/>
      <c r="J67" s="28"/>
      <c r="K67" s="42"/>
      <c r="L67" s="40" t="s">
        <v>95</v>
      </c>
      <c r="M67" s="186" t="s">
        <v>163</v>
      </c>
      <c r="N67" s="28"/>
      <c r="O67" s="28"/>
      <c r="P67" s="28"/>
      <c r="Q67" s="28"/>
      <c r="R67" s="49">
        <f>SUMIFS(DATI!E$1:E$65536,DATI!A$1:A$65536,'2016'!B4,DATI!B$1:B$65536,'2016'!R12,DATI!C$1:C$65536,'2016'!N8,DATI!D$1:D$65536,'2016'!L67)</f>
        <v>2042</v>
      </c>
      <c r="S67" s="49">
        <f>SUMIFS(DATI!E$1:E$65536,DATI!A$1:A$65536,'2016'!B4,DATI!B$1:B$65536,'2016'!S12,DATI!C$1:C$65536,'2016'!N8,DATI!D$1:D$65536,'2016'!L67)</f>
        <v>-13744</v>
      </c>
      <c r="T67" s="28"/>
      <c r="U67" s="28"/>
      <c r="V67" s="28"/>
      <c r="W67" s="42"/>
    </row>
    <row r="68" spans="1:23" ht="25">
      <c r="A68" s="7"/>
      <c r="B68" s="28"/>
      <c r="C68" s="28"/>
      <c r="D68" s="28"/>
      <c r="E68" s="28"/>
      <c r="F68" s="49">
        <f>SUMIFS(DATI!E$1:E$65536,DATI!A$1:A$65536,'2016'!B4,DATI!B$1:B$65536,'2016'!F12,DATI!C$1:C$65536,'2016'!B8,DATI!D$1:D$65536,'2016'!L68)</f>
        <v>242172</v>
      </c>
      <c r="G68" s="49">
        <f>SUMIFS(DATI!E$1:E$65536,DATI!A$1:A$65536,'2016'!B4,DATI!B$1:B$65536,'2016'!G12,DATI!C$1:C$65536,'2016'!B8,DATI!D$1:D$65536,'2016'!L68)</f>
        <v>83512</v>
      </c>
      <c r="H68" s="28"/>
      <c r="I68" s="28"/>
      <c r="J68" s="28"/>
      <c r="K68" s="42"/>
      <c r="L68" s="40" t="s">
        <v>96</v>
      </c>
      <c r="M68" s="186" t="s">
        <v>164</v>
      </c>
      <c r="N68" s="28"/>
      <c r="O68" s="28"/>
      <c r="P68" s="28"/>
      <c r="Q68" s="28"/>
      <c r="R68" s="49">
        <f>SUMIFS(DATI!E$1:E$65536,DATI!A$1:A$65536,'2016'!B4,DATI!B$1:B$65536,'2016'!R12,DATI!C$1:C$65536,'2016'!N8,DATI!D$1:D$65536,'2016'!L68)</f>
        <v>119</v>
      </c>
      <c r="S68" s="49">
        <f>SUMIFS(DATI!E$1:E$65536,DATI!A$1:A$65536,'2016'!B4,DATI!B$1:B$65536,'2016'!S12,DATI!C$1:C$65536,'2016'!N8,DATI!D$1:D$65536,'2016'!L68)</f>
        <v>34459</v>
      </c>
      <c r="T68" s="28"/>
      <c r="U68" s="28"/>
      <c r="V68" s="28"/>
      <c r="W68" s="42"/>
    </row>
    <row r="69" spans="1:23">
      <c r="A69" s="7"/>
      <c r="B69" s="98">
        <f t="shared" ref="B69:B78" si="6">C69+D69</f>
        <v>0</v>
      </c>
      <c r="C69" s="94">
        <f>C70+C71+C72</f>
        <v>0</v>
      </c>
      <c r="D69" s="94">
        <f>D70+D71+D72</f>
        <v>0</v>
      </c>
      <c r="E69" s="94">
        <f>E70+E71+E72</f>
        <v>0</v>
      </c>
      <c r="F69" s="94">
        <f>F70+F71+F72</f>
        <v>125197</v>
      </c>
      <c r="G69" s="94">
        <f>G70+G71+G72</f>
        <v>0</v>
      </c>
      <c r="H69" s="28"/>
      <c r="I69" s="94">
        <f t="shared" ref="I69:I74" si="7">E69+F69+G69+B69</f>
        <v>125197</v>
      </c>
      <c r="J69" s="94">
        <f>J70+J71+J72</f>
        <v>6800</v>
      </c>
      <c r="K69" s="95">
        <f>I69+J69</f>
        <v>131997</v>
      </c>
      <c r="L69" s="53" t="s">
        <v>40</v>
      </c>
      <c r="M69" s="78" t="s">
        <v>258</v>
      </c>
      <c r="N69" s="91">
        <f t="shared" si="3"/>
        <v>131997</v>
      </c>
      <c r="O69" s="94">
        <f>O70+O71+O72</f>
        <v>1224</v>
      </c>
      <c r="P69" s="29">
        <f>R69+S69+T69+U69+V69</f>
        <v>130773</v>
      </c>
      <c r="Q69" s="50"/>
      <c r="R69" s="29">
        <f>R70+R71+R72</f>
        <v>23095</v>
      </c>
      <c r="S69" s="29">
        <f>S70+S71+S72</f>
        <v>61134</v>
      </c>
      <c r="T69" s="29">
        <f>T70+T71+T72</f>
        <v>111</v>
      </c>
      <c r="U69" s="29">
        <f>U70+U71+U72</f>
        <v>46420</v>
      </c>
      <c r="V69" s="62">
        <f>V70+V71+V72</f>
        <v>13</v>
      </c>
      <c r="W69" s="63">
        <f t="shared" si="5"/>
        <v>46433</v>
      </c>
    </row>
    <row r="70" spans="1:23" ht="23.25" customHeight="1">
      <c r="A70" s="7"/>
      <c r="B70" s="98">
        <f t="shared" si="6"/>
        <v>0</v>
      </c>
      <c r="C70" s="30">
        <f>SUMIFS(DATI!E$1:E$65536,DATI!A$1:A$65536,'2016'!B4,DATI!B$1:B$65536,'2016'!C12,DATI!C$1:C$65536,'2016'!B8,DATI!D$1:D$65536,'2016'!L70)</f>
        <v>0</v>
      </c>
      <c r="D70" s="30">
        <f>SUMIFS(DATI!E$1:E$65536,DATI!A$1:A$65536,'2016'!B4,DATI!B$1:B$65536,'2016'!D12,DATI!C$1:C$65536,'2016'!B8,DATI!D$1:D$65536,'2016'!L70)</f>
        <v>0</v>
      </c>
      <c r="E70" s="30">
        <f>SUMIFS(DATI!E$1:E$65536,DATI!A$1:A$65536,'2016'!B4,DATI!B$1:B$65536,'2016'!E12,DATI!C$1:C$65536,'2016'!B8,DATI!D$1:D$65536,'2016'!L70)</f>
        <v>0</v>
      </c>
      <c r="F70" s="30">
        <f>SUMIFS(DATI!E$1:E$65536,DATI!A$1:A$65536,'2016'!B4,DATI!B$1:B$65536,'2016'!F12,DATI!C$1:C$65536,'2016'!B8,DATI!D$1:D$65536,'2016'!L70)</f>
        <v>4161</v>
      </c>
      <c r="G70" s="49">
        <f>SUMIFS(DATI!E$1:E$65536,DATI!A$1:A$65536,'2016'!B4,DATI!B$1:B$65536,'2016'!G12,DATI!C$1:C$65536,'2016'!B8,DATI!D$1:D$65536,'2016'!L70)</f>
        <v>0</v>
      </c>
      <c r="H70" s="28"/>
      <c r="I70" s="94">
        <f t="shared" si="7"/>
        <v>4161</v>
      </c>
      <c r="J70" s="101">
        <f>SUMIFS(DATI!E$1:E$65536,DATI!A$1:A$65536,'2016'!B4,DATI!B$1:B$65536,'2016'!J12,DATI!C$1:C$65536,'2016'!B8,DATI!D$1:D$65536,'2016'!L70)</f>
        <v>0</v>
      </c>
      <c r="K70" s="95">
        <f>I70+J70</f>
        <v>4161</v>
      </c>
      <c r="L70" s="53" t="s">
        <v>41</v>
      </c>
      <c r="M70" s="201" t="s">
        <v>257</v>
      </c>
      <c r="N70" s="91">
        <f t="shared" si="3"/>
        <v>4161</v>
      </c>
      <c r="O70" s="102">
        <f>SUMIFS(DATI!E$1:E$65536,DATI!A$1:A$65536,'2016'!B4,DATI!B$1:B$65536,'2016'!O12,DATI!C$1:C$65536,'2016'!N8,DATI!D$1:D$65536,'2016'!L70)</f>
        <v>0</v>
      </c>
      <c r="P70" s="29">
        <f>R70+S70+T70+W70</f>
        <v>4161</v>
      </c>
      <c r="Q70" s="50"/>
      <c r="R70" s="49">
        <v>1370</v>
      </c>
      <c r="S70" s="49">
        <f>SUMIFS(DATI!E$1:E$65536,DATI!A$1:A$65536,'2016'!B4,DATI!B$1:B$65536,'2016'!S12,DATI!C$1:C$65536,'2016'!N8,DATI!D$1:D$65536,'2016'!L70)</f>
        <v>15</v>
      </c>
      <c r="T70" s="49">
        <f>SUMIFS(DATI!E$1:E$65536,DATI!A$1:A$65536,'2016'!B4,DATI!B$1:B$65536,'2016'!T12,DATI!C$1:C$65536,'2016'!N8,DATI!D$1:D$65536,'2016'!L70)</f>
        <v>111</v>
      </c>
      <c r="U70" s="49">
        <f>SUMIFS(DATI!E$1:E$65536,DATI!A$1:A$65536,'2016'!B4,DATI!B$1:B$65536,'2016'!U12,DATI!C$1:C$65536,'2016'!N8,DATI!D$1:D$65536,'2016'!L70)</f>
        <v>2665</v>
      </c>
      <c r="V70" s="24">
        <f>SUMIFS(DATI!E$1:E$65536,DATI!A$1:A$65536,'2016'!B4,DATI!B$1:B$65536,'2016'!V12,DATI!C$1:C$65536,'2016'!N8,DATI!D$1:D$65536,'2016'!L70)</f>
        <v>0</v>
      </c>
      <c r="W70" s="63">
        <f t="shared" si="5"/>
        <v>2665</v>
      </c>
    </row>
    <row r="71" spans="1:23">
      <c r="A71" s="7"/>
      <c r="B71" s="98">
        <f t="shared" si="6"/>
        <v>0</v>
      </c>
      <c r="C71" s="30">
        <f>SUMIFS(DATI!E$1:E$65536,DATI!A$1:A$65536,'2016'!B4,DATI!B$1:B$65536,'2016'!C12,DATI!C$1:C$65536,'2016'!B8,DATI!D$1:D$65536,'2016'!L71)</f>
        <v>0</v>
      </c>
      <c r="D71" s="30">
        <f>SUMIFS(DATI!E$1:E$65536,DATI!A$1:A$65536,'2016'!B4,DATI!B$1:B$65536,'2016'!D12,DATI!C$1:C$65536,'2016'!B8,DATI!D$1:D$65536,'2016'!L71)</f>
        <v>0</v>
      </c>
      <c r="E71" s="30">
        <f>SUMIFS(DATI!E$1:E$65536,DATI!A$1:A$65536,'2016'!B4,DATI!B$1:B$65536,'2016'!E12,DATI!C$1:C$65536,'2016'!B8,DATI!D$1:D$65536,'2016'!L71)</f>
        <v>0</v>
      </c>
      <c r="F71" s="30">
        <f>SUMIFS(DATI!E$1:E$65536,DATI!A$1:A$65536,'2016'!B4,DATI!B$1:B$65536,'2016'!F12,DATI!C$1:C$65536,'2016'!B8,DATI!D$1:D$65536,'2016'!L71)</f>
        <v>43044</v>
      </c>
      <c r="G71" s="49">
        <f>SUMIFS(DATI!E$1:E$65536,DATI!A$1:A$65536,'2016'!B4,DATI!B$1:B$65536,'2016'!G12,DATI!C$1:C$65536,'2016'!B8,DATI!D$1:D$65536,'2016'!L71)</f>
        <v>0</v>
      </c>
      <c r="H71" s="28"/>
      <c r="I71" s="94">
        <f t="shared" si="7"/>
        <v>43044</v>
      </c>
      <c r="J71" s="101">
        <f>SUMIFS(DATI!E$1:E$65536,DATI!A$1:A$65536,'2016'!B4,DATI!B$1:B$65536,'2016'!J12,DATI!C$1:C$65536,'2016'!B8,DATI!D$1:D$65536,'2016'!L71)</f>
        <v>0</v>
      </c>
      <c r="K71" s="95">
        <f>I71+J71</f>
        <v>43044</v>
      </c>
      <c r="L71" s="53" t="s">
        <v>42</v>
      </c>
      <c r="M71" s="201" t="s">
        <v>256</v>
      </c>
      <c r="N71" s="91">
        <f t="shared" si="3"/>
        <v>43044</v>
      </c>
      <c r="O71" s="102">
        <f>SUMIFS(DATI!E$1:E$65536,DATI!A$1:A$65536,'2016'!B4,DATI!B$1:B$65536,'2016'!O12,DATI!C$1:C$65536,'2016'!N8,DATI!D$1:D$65536,'2016'!L71)</f>
        <v>0</v>
      </c>
      <c r="P71" s="29">
        <f>R71+S71+T71+W71</f>
        <v>43044</v>
      </c>
      <c r="Q71" s="50"/>
      <c r="R71" s="49">
        <f>SUMIFS(DATI!E$1:E$65536,DATI!A$1:A$65536,'2016'!B4,DATI!B$1:B$65536,'2016'!R12,DATI!C$1:C$65536,'2016'!N8,DATI!D$1:D$65536,'2016'!L71)</f>
        <v>0</v>
      </c>
      <c r="S71" s="49">
        <f>SUMIFS(DATI!E$1:E$65536,DATI!A$1:A$65536,'2016'!B4,DATI!B$1:B$65536,'2016'!S12,DATI!C$1:C$65536,'2016'!N8,DATI!D$1:D$65536,'2016'!L71)</f>
        <v>0</v>
      </c>
      <c r="T71" s="49">
        <f>SUMIFS(DATI!E$1:E$65536,DATI!A$1:A$65536,'2016'!B4,DATI!B$1:B$65536,'2016'!T12,DATI!C$1:C$65536,'2016'!N8,DATI!D$1:D$65536,'2016'!L71)</f>
        <v>0</v>
      </c>
      <c r="U71" s="49">
        <f>SUMIFS(DATI!E$1:E$65536,DATI!A$1:A$65536,'2016'!B4,DATI!B$1:B$65536,'2016'!U12,DATI!C$1:C$65536,'2016'!N8,DATI!D$1:D$65536,'2016'!L71)</f>
        <v>43044</v>
      </c>
      <c r="V71" s="24">
        <f>SUMIFS(DATI!E$1:E$65536,DATI!A$1:A$65536,'2016'!B4,DATI!B$1:B$65536,'2016'!V12,DATI!C$1:C$65536,'2016'!N8,DATI!D$1:D$65536,'2016'!L71)</f>
        <v>0</v>
      </c>
      <c r="W71" s="63">
        <f t="shared" si="5"/>
        <v>43044</v>
      </c>
    </row>
    <row r="72" spans="1:23">
      <c r="A72" s="7"/>
      <c r="B72" s="98">
        <f t="shared" si="6"/>
        <v>0</v>
      </c>
      <c r="C72" s="30">
        <f>SUMIFS(DATI!E$1:E$65536,DATI!A$1:A$65536,'2016'!B4,DATI!B$1:B$65536,'2016'!C12,DATI!C$1:C$65536,'2016'!B8,DATI!D$1:D$65536,'2016'!L72)</f>
        <v>0</v>
      </c>
      <c r="D72" s="30">
        <f>SUMIFS(DATI!E$1:E$65536,DATI!A$1:A$65536,'2016'!B4,DATI!B$1:B$65536,'2016'!D12,DATI!C$1:C$65536,'2016'!B8,DATI!D$1:D$65536,'2016'!L72)</f>
        <v>0</v>
      </c>
      <c r="E72" s="30">
        <f>SUMIFS(DATI!E$1:E$65536,DATI!A$1:A$65536,'2016'!B4,DATI!B$1:B$65536,'2016'!E12,DATI!C$1:C$65536,'2016'!B8,DATI!D$1:D$65536,'2016'!L72)</f>
        <v>0</v>
      </c>
      <c r="F72" s="30">
        <f>SUMIFS(DATI!E$1:E$65536,DATI!A$1:A$65536,'2016'!B4,DATI!B$1:B$65536,'2016'!F12,DATI!C$1:C$65536,'2016'!B8,DATI!D$1:D$65536,'2016'!L72)</f>
        <v>77992</v>
      </c>
      <c r="G72" s="49">
        <f>SUMIFS(DATI!E$1:E$65536,DATI!A$1:A$65536,'2016'!B4,DATI!B$1:B$65536,'2016'!G12,DATI!C$1:C$65536,'2016'!B8,DATI!D$1:D$65536,'2016'!L72)</f>
        <v>0</v>
      </c>
      <c r="H72" s="28"/>
      <c r="I72" s="94">
        <f t="shared" si="7"/>
        <v>77992</v>
      </c>
      <c r="J72" s="101">
        <f>SUMIFS(DATI!E$1:E$65536,DATI!A$1:A$65536,'2016'!B4,DATI!B$1:B$65536,'2016'!J12,DATI!C$1:C$65536,'2016'!B8,DATI!D$1:D$65536,'2016'!L72)</f>
        <v>6800</v>
      </c>
      <c r="K72" s="95">
        <f>I72+J72</f>
        <v>84792</v>
      </c>
      <c r="L72" s="53" t="s">
        <v>43</v>
      </c>
      <c r="M72" s="201" t="s">
        <v>255</v>
      </c>
      <c r="N72" s="91">
        <f t="shared" si="3"/>
        <v>84792</v>
      </c>
      <c r="O72" s="102">
        <f>SUMIFS(DATI!E$1:E$65536,DATI!A$1:A$65536,'2016'!B4,DATI!B$1:B$65536,'2016'!O12,DATI!C$1:C$65536,'2016'!N8,DATI!D$1:D$65536,'2016'!L72)</f>
        <v>1224</v>
      </c>
      <c r="P72" s="29">
        <f>R72+S72+T72+W72</f>
        <v>83568</v>
      </c>
      <c r="Q72" s="50"/>
      <c r="R72" s="49">
        <f>SUMIFS(DATI!E$1:E$65536,DATI!A$1:A$65536,'2016'!B4,DATI!B$1:B$65536,'2016'!R12,DATI!C$1:C$65536,'2016'!N8,DATI!D$1:D$65536,'2016'!L72)</f>
        <v>21725</v>
      </c>
      <c r="S72" s="49">
        <f>SUMIFS(DATI!E$1:E$65536,DATI!A$1:A$65536,'2016'!B4,DATI!B$1:B$65536,'2016'!S12,DATI!C$1:C$65536,'2016'!N8,DATI!D$1:D$65536,'2016'!L72)</f>
        <v>61119</v>
      </c>
      <c r="T72" s="49">
        <f>SUMIFS(DATI!E$1:E$65536,DATI!A$1:A$65536,'2016'!B4,DATI!B$1:B$65536,'2016'!T12,DATI!C$1:C$65536,'2016'!N8,DATI!D$1:D$65536,'2016'!L72)</f>
        <v>0</v>
      </c>
      <c r="U72" s="49">
        <f>SUMIFS(DATI!E$1:E$65536,DATI!A$1:A$65536,'2016'!B4,DATI!B$1:B$65536,'2016'!U12,DATI!C$1:C$65536,'2016'!N8,DATI!D$1:D$65536,'2016'!L72)</f>
        <v>711</v>
      </c>
      <c r="V72" s="24">
        <f>SUMIFS(DATI!E$1:E$65536,DATI!A$1:A$65536,'2016'!B4,DATI!B$1:B$65536,'2016'!V12,DATI!C$1:C$65536,'2016'!N8,DATI!D$1:D$65536,'2016'!L72)</f>
        <v>13</v>
      </c>
      <c r="W72" s="63">
        <f t="shared" si="5"/>
        <v>724</v>
      </c>
    </row>
    <row r="73" spans="1:23">
      <c r="A73" s="7"/>
      <c r="B73" s="98">
        <f t="shared" si="6"/>
        <v>13511</v>
      </c>
      <c r="C73" s="103">
        <f>SUMIFS(DATI!E$1:E$65536,DATI!A$1:A$65536,'2016'!B4,DATI!B$1:B$65536,'2016'!C12,DATI!C$1:C$65536,'2016'!B8,DATI!D$1:D$65536,'2016'!L73)</f>
        <v>0</v>
      </c>
      <c r="D73" s="103">
        <f>SUMIFS(DATI!E$1:E$65536,DATI!A$1:A$65536,'2016'!B4,DATI!B$1:B$65536,'2016'!D12,DATI!C$1:C$65536,'2016'!B8,DATI!D$1:D$65536,'2016'!L73)</f>
        <v>13511</v>
      </c>
      <c r="E73" s="49">
        <f>SUMIFS(DATI!E$1:E$65536,DATI!A$1:A$65536,'2016'!B4,DATI!B$1:B$65536,'2016'!E12,DATI!C$1:C$65536,'2016'!B8,DATI!D$1:D$65536,'2016'!L73)</f>
        <v>0</v>
      </c>
      <c r="F73" s="49">
        <f>SUMIFS(DATI!E$1:E$65536,DATI!A$1:A$65536,'2016'!B4,DATI!B$1:B$65536,'2016'!F12,DATI!C$1:C$65536,'2016'!B8,DATI!D$1:D$65536,'2016'!L73)</f>
        <v>0</v>
      </c>
      <c r="G73" s="49">
        <f>SUMIFS(DATI!E$1:E$65536,DATI!A$1:A$65536,'2016'!B4,DATI!B$1:B$65536,'2016'!G12,DATI!C$1:C$65536,'2016'!B8,DATI!D$1:D$65536,'2016'!L73)</f>
        <v>60121</v>
      </c>
      <c r="H73" s="28"/>
      <c r="I73" s="94">
        <f t="shared" si="7"/>
        <v>73632</v>
      </c>
      <c r="J73" s="104"/>
      <c r="K73" s="31">
        <f>I73</f>
        <v>73632</v>
      </c>
      <c r="L73" s="40" t="s">
        <v>44</v>
      </c>
      <c r="M73" s="134" t="s">
        <v>254</v>
      </c>
      <c r="N73" s="91">
        <f>P73</f>
        <v>73632</v>
      </c>
      <c r="O73" s="105"/>
      <c r="P73" s="29">
        <f>R73+S73+T73+W73</f>
        <v>73632</v>
      </c>
      <c r="Q73" s="50"/>
      <c r="R73" s="49">
        <f>SUMIFS(DATI!E$1:E$65536,DATI!A$1:A$65536,'2016'!B4,DATI!B$1:B$65536,'2016'!R12,DATI!C$1:C$65536,'2016'!N8,DATI!D$1:D$65536,'2016'!L73)</f>
        <v>0</v>
      </c>
      <c r="S73" s="49">
        <f>SUMIFS(DATI!E$1:E$65536,DATI!A$1:A$65536,'2016'!B4,DATI!B$1:B$65536,'2016'!S12,DATI!C$1:C$65536,'2016'!N8,DATI!D$1:D$65536,'2016'!L73)</f>
        <v>0</v>
      </c>
      <c r="T73" s="49">
        <f>SUMIFS(DATI!E$1:E$65536,DATI!A$1:A$65536,'2016'!B4,DATI!B$1:B$65536,'2016'!T12,DATI!C$1:C$65536,'2016'!N8,DATI!D$1:D$65536,'2016'!L73)</f>
        <v>9528</v>
      </c>
      <c r="U73" s="49">
        <f>SUMIFS(DATI!E$1:E$65536,DATI!A$1:A$65536,'2016'!B4,DATI!B$1:B$65536,'2016'!U12,DATI!C$1:C$65536,'2016'!N8,DATI!D$1:D$65536,'2016'!L73)</f>
        <v>64104</v>
      </c>
      <c r="V73" s="24">
        <f>SUMIFS(DATI!E$1:E$65536,DATI!A$1:A$65536,'2016'!B4,DATI!B$1:B$65536,'2016'!V12,DATI!C$1:C$65536,'2016'!N8,DATI!D$1:D$65536,'2016'!L73)</f>
        <v>0</v>
      </c>
      <c r="W73" s="63">
        <f t="shared" si="5"/>
        <v>64104</v>
      </c>
    </row>
    <row r="74" spans="1:23">
      <c r="A74" s="7"/>
      <c r="B74" s="98">
        <f t="shared" si="6"/>
        <v>419266</v>
      </c>
      <c r="C74" s="49">
        <f>SUMIFS(DATI!E$1:E$65536,DATI!A$1:A$65536,'2016'!B4,DATI!B$1:B$65536,'2016'!C12,DATI!C$1:C$65536,'2016'!B8,DATI!D$1:D$65536,'2016'!L74)</f>
        <v>4509</v>
      </c>
      <c r="D74" s="49">
        <f>SUMIFS(DATI!E$1:E$65536,DATI!A$1:A$65536,'2016'!B4,DATI!B$1:B$65536,'2016'!D12,DATI!C$1:C$65536,'2016'!B8,DATI!D$1:D$65536,'2016'!L74)</f>
        <v>414757</v>
      </c>
      <c r="E74" s="132">
        <f>SUMIFS(DATI!E$1:E$65536,DATI!A$1:A$65536,'2016'!B4,DATI!B$1:B$65536,'2016'!E12,DATI!C$1:C$65536,'2016'!B8,DATI!D$1:D$65536,'2016'!L74)</f>
        <v>311341</v>
      </c>
      <c r="F74" s="132">
        <f>SUMIFS(DATI!E$1:E$65536,DATI!A$1:A$65536,'2016'!B4,DATI!B$1:B$65536,'2016'!F12,DATI!C$1:C$65536,'2016'!B8,DATI!D$1:D$65536,'2016'!L74)</f>
        <v>201887</v>
      </c>
      <c r="G74" s="132">
        <f>SUMIFS(DATI!E$1:E$65536,DATI!A$1:A$65536,'2016'!B4,DATI!B$1:B$65536,'2016'!G12,DATI!C$1:C$65536,'2016'!B8,DATI!D$1:D$65536,'2016'!L74)</f>
        <v>497729</v>
      </c>
      <c r="H74" s="50"/>
      <c r="I74" s="94">
        <f t="shared" si="7"/>
        <v>1430223</v>
      </c>
      <c r="J74" s="30">
        <f>SUMIFS(DATI!E$1:E$65536,DATI!A$1:A$65536,'2016'!B4,DATI!B$1:B$65536,'2016'!J12,DATI!C$1:C$65536,'2016'!B8,DATI!D$1:D$65536,'2016'!L74)</f>
        <v>410957</v>
      </c>
      <c r="K74" s="95">
        <f>I74+J74</f>
        <v>1841180</v>
      </c>
      <c r="L74" s="40" t="s">
        <v>35</v>
      </c>
      <c r="M74" s="134" t="s">
        <v>229</v>
      </c>
      <c r="N74" s="91">
        <f t="shared" si="3"/>
        <v>1841180</v>
      </c>
      <c r="O74" s="30">
        <f>SUMIFS(DATI!E$1:E$65536,DATI!A$1:A$65536,'2016'!B4,DATI!B$1:B$65536,'2016'!O12,DATI!C$1:C$65536,'2016'!N8,DATI!D$1:D$65536,'2016'!L74)</f>
        <v>394628</v>
      </c>
      <c r="P74" s="29">
        <f>R74+S74+T74+W74</f>
        <v>1446552</v>
      </c>
      <c r="Q74" s="50"/>
      <c r="R74" s="49">
        <f>SUMIFS(DATI!E$1:E$65536,DATI!A$1:A$65536,'2016'!B4,DATI!B$1:B$65536,'2016'!R12,DATI!C$1:C$65536,'2016'!N8,DATI!D$1:D$65536,'2016'!L74)</f>
        <v>497747</v>
      </c>
      <c r="S74" s="49">
        <f>SUMIFS(DATI!E$1:E$65536,DATI!A$1:A$65536,'2016'!B4,DATI!B$1:B$65536,'2016'!S12,DATI!C$1:C$65536,'2016'!N8,DATI!D$1:D$65536,'2016'!L74)</f>
        <v>881210</v>
      </c>
      <c r="T74" s="49">
        <f>SUMIFS(DATI!E$1:E$65536,DATI!A$1:A$65536,'2016'!B4,DATI!B$1:B$65536,'2016'!T12,DATI!C$1:C$65536,'2016'!N8,DATI!D$1:D$65536,'2016'!L74)</f>
        <v>41635</v>
      </c>
      <c r="U74" s="49">
        <f>SUMIFS(DATI!E$1:E$65536,DATI!A$1:A$65536,'2016'!B4,DATI!B$1:B$65536,'2016'!U12,DATI!C$1:C$65536,'2016'!N8,DATI!D$1:D$65536,'2016'!L74)</f>
        <v>25366</v>
      </c>
      <c r="V74" s="24">
        <f>SUMIFS(DATI!E$1:E$65536,DATI!A$1:A$65536,'2016'!B4,DATI!B$1:B$65536,'2016'!V12,DATI!C$1:C$65536,'2016'!N8,DATI!D$1:D$65536,'2016'!L74)</f>
        <v>594</v>
      </c>
      <c r="W74" s="63">
        <f t="shared" si="5"/>
        <v>25960</v>
      </c>
    </row>
    <row r="75" spans="1:23" ht="13">
      <c r="A75" s="7"/>
      <c r="B75" s="28"/>
      <c r="C75" s="28"/>
      <c r="D75" s="28"/>
      <c r="E75" s="28"/>
      <c r="F75" s="29">
        <f>R45+R58-G59-G69-G73</f>
        <v>6682595</v>
      </c>
      <c r="G75" s="29">
        <f>S45+S58-F59-F69-F73</f>
        <v>757493</v>
      </c>
      <c r="H75" s="50"/>
      <c r="I75" s="28"/>
      <c r="J75" s="28"/>
      <c r="K75" s="42"/>
      <c r="L75" s="135" t="s">
        <v>17</v>
      </c>
      <c r="M75" s="202" t="s">
        <v>165</v>
      </c>
      <c r="N75" s="28"/>
      <c r="O75" s="28"/>
      <c r="P75" s="28"/>
      <c r="Q75" s="28"/>
      <c r="R75" s="28"/>
      <c r="S75" s="28"/>
      <c r="T75" s="28"/>
      <c r="U75" s="28"/>
      <c r="V75" s="28"/>
      <c r="W75" s="42"/>
    </row>
    <row r="76" spans="1:23" ht="27.75" customHeight="1">
      <c r="A76" s="7"/>
      <c r="B76" s="98">
        <f t="shared" si="6"/>
        <v>15248654</v>
      </c>
      <c r="C76" s="91">
        <f>V45+W49+V58-C58</f>
        <v>24006</v>
      </c>
      <c r="D76" s="91">
        <f>U45+U46+U49+U58-D58</f>
        <v>15224648</v>
      </c>
      <c r="E76" s="29">
        <f>T45+T49+T58-E55-E58</f>
        <v>4238809</v>
      </c>
      <c r="F76" s="29">
        <f>S45+S58-F58</f>
        <v>149489</v>
      </c>
      <c r="G76" s="29">
        <f>R45+R58-G58</f>
        <v>4826833</v>
      </c>
      <c r="H76" s="61"/>
      <c r="I76" s="94">
        <f>B76+E76+F76+G76</f>
        <v>24463785</v>
      </c>
      <c r="J76" s="28"/>
      <c r="K76" s="42"/>
      <c r="L76" s="106" t="s">
        <v>18</v>
      </c>
      <c r="M76" s="203" t="s">
        <v>166</v>
      </c>
      <c r="N76" s="28"/>
      <c r="O76" s="28"/>
      <c r="P76" s="28"/>
      <c r="Q76" s="28"/>
      <c r="R76" s="28"/>
      <c r="S76" s="28"/>
      <c r="T76" s="28"/>
      <c r="U76" s="28"/>
      <c r="V76" s="28"/>
      <c r="W76" s="42"/>
    </row>
    <row r="77" spans="1:23">
      <c r="A77" s="7"/>
      <c r="B77" s="98">
        <f t="shared" si="6"/>
        <v>705569</v>
      </c>
      <c r="C77" s="91">
        <f>C22</f>
        <v>24141</v>
      </c>
      <c r="D77" s="91">
        <f>D22</f>
        <v>681428</v>
      </c>
      <c r="E77" s="91">
        <f>E22</f>
        <v>955665</v>
      </c>
      <c r="F77" s="91">
        <f>F22</f>
        <v>90062</v>
      </c>
      <c r="G77" s="91">
        <f>G22</f>
        <v>2863113</v>
      </c>
      <c r="H77" s="61"/>
      <c r="I77" s="94">
        <f>B77+E77+F77+G77</f>
        <v>4614409</v>
      </c>
      <c r="J77" s="28"/>
      <c r="K77" s="42"/>
      <c r="L77" s="53" t="s">
        <v>77</v>
      </c>
      <c r="M77" s="65" t="s">
        <v>167</v>
      </c>
      <c r="N77" s="28"/>
      <c r="O77" s="28"/>
      <c r="P77" s="28"/>
      <c r="Q77" s="28"/>
      <c r="R77" s="28"/>
      <c r="S77" s="28"/>
      <c r="T77" s="28"/>
      <c r="U77" s="28"/>
      <c r="V77" s="28"/>
      <c r="W77" s="42"/>
    </row>
    <row r="78" spans="1:23" ht="13.5" thickBot="1">
      <c r="A78" s="7"/>
      <c r="B78" s="98">
        <f t="shared" si="6"/>
        <v>14543085</v>
      </c>
      <c r="C78" s="107">
        <f>C76-C77</f>
        <v>-135</v>
      </c>
      <c r="D78" s="107">
        <f>D76-D77</f>
        <v>14543220</v>
      </c>
      <c r="E78" s="107">
        <f>E76-E77</f>
        <v>3283144</v>
      </c>
      <c r="F78" s="107">
        <f>F76-F77</f>
        <v>59427</v>
      </c>
      <c r="G78" s="107">
        <f>G76-G77</f>
        <v>1963720</v>
      </c>
      <c r="H78" s="88"/>
      <c r="I78" s="108">
        <f>B78+E78+F78+G78</f>
        <v>19849376</v>
      </c>
      <c r="J78" s="28"/>
      <c r="K78" s="109"/>
      <c r="L78" s="106" t="s">
        <v>168</v>
      </c>
      <c r="M78" s="198" t="s">
        <v>169</v>
      </c>
      <c r="N78" s="28"/>
      <c r="O78" s="28"/>
      <c r="P78" s="28"/>
      <c r="Q78" s="28"/>
      <c r="R78" s="28"/>
      <c r="S78" s="28"/>
      <c r="T78" s="28"/>
      <c r="U78" s="28"/>
      <c r="V78" s="28"/>
      <c r="W78" s="42"/>
    </row>
    <row r="79" spans="1:23" ht="14" thickTop="1" thickBot="1">
      <c r="A79" s="7"/>
      <c r="B79" s="110"/>
      <c r="C79" s="110"/>
      <c r="D79" s="110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6"/>
    </row>
    <row r="80" spans="1:23" ht="21.75" customHeight="1" thickTop="1" thickBot="1">
      <c r="A80" s="7"/>
      <c r="B80" s="253" t="s">
        <v>119</v>
      </c>
      <c r="C80" s="253"/>
      <c r="D80" s="253"/>
      <c r="E80" s="253"/>
      <c r="F80" s="253"/>
      <c r="G80" s="253"/>
      <c r="H80" s="253"/>
      <c r="I80" s="253"/>
      <c r="J80" s="253"/>
      <c r="K80" s="254"/>
      <c r="L80" s="274" t="s">
        <v>120</v>
      </c>
      <c r="M80" s="275"/>
      <c r="N80" s="278" t="s">
        <v>121</v>
      </c>
      <c r="O80" s="279"/>
      <c r="P80" s="279"/>
      <c r="Q80" s="279"/>
      <c r="R80" s="279"/>
      <c r="S80" s="279"/>
      <c r="T80" s="279"/>
      <c r="U80" s="280"/>
      <c r="V80" s="280"/>
      <c r="W80" s="281"/>
    </row>
    <row r="81" spans="1:23" ht="13.5" customHeight="1" thickTop="1">
      <c r="A81" s="7"/>
      <c r="B81" s="261" t="s">
        <v>122</v>
      </c>
      <c r="C81" s="264" t="s">
        <v>123</v>
      </c>
      <c r="D81" s="264" t="s">
        <v>124</v>
      </c>
      <c r="E81" s="239" t="s">
        <v>125</v>
      </c>
      <c r="F81" s="239" t="s">
        <v>126</v>
      </c>
      <c r="G81" s="239" t="s">
        <v>127</v>
      </c>
      <c r="H81" s="239" t="s">
        <v>128</v>
      </c>
      <c r="I81" s="239" t="s">
        <v>129</v>
      </c>
      <c r="J81" s="239" t="s">
        <v>130</v>
      </c>
      <c r="K81" s="243" t="s">
        <v>131</v>
      </c>
      <c r="L81" s="276"/>
      <c r="M81" s="277"/>
      <c r="N81" s="264" t="s">
        <v>131</v>
      </c>
      <c r="O81" s="239" t="s">
        <v>130</v>
      </c>
      <c r="P81" s="239" t="s">
        <v>129</v>
      </c>
      <c r="Q81" s="239" t="s">
        <v>128</v>
      </c>
      <c r="R81" s="239" t="s">
        <v>127</v>
      </c>
      <c r="S81" s="239" t="s">
        <v>126</v>
      </c>
      <c r="T81" s="239" t="s">
        <v>125</v>
      </c>
      <c r="U81" s="264" t="s">
        <v>124</v>
      </c>
      <c r="V81" s="264" t="s">
        <v>123</v>
      </c>
      <c r="W81" s="266" t="s">
        <v>122</v>
      </c>
    </row>
    <row r="82" spans="1:23" ht="12.75" customHeight="1">
      <c r="A82" s="7"/>
      <c r="B82" s="262"/>
      <c r="C82" s="216"/>
      <c r="D82" s="216"/>
      <c r="E82" s="213"/>
      <c r="F82" s="213"/>
      <c r="G82" s="213"/>
      <c r="H82" s="229"/>
      <c r="I82" s="213"/>
      <c r="J82" s="213"/>
      <c r="K82" s="244"/>
      <c r="L82" s="276"/>
      <c r="M82" s="277"/>
      <c r="N82" s="215"/>
      <c r="O82" s="213"/>
      <c r="P82" s="213"/>
      <c r="Q82" s="229"/>
      <c r="R82" s="213"/>
      <c r="S82" s="213"/>
      <c r="T82" s="213"/>
      <c r="U82" s="216"/>
      <c r="V82" s="216"/>
      <c r="W82" s="219"/>
    </row>
    <row r="83" spans="1:23" ht="51" customHeight="1" thickBot="1">
      <c r="A83" s="7"/>
      <c r="B83" s="263"/>
      <c r="C83" s="265"/>
      <c r="D83" s="265"/>
      <c r="E83" s="241"/>
      <c r="F83" s="241"/>
      <c r="G83" s="241"/>
      <c r="H83" s="242"/>
      <c r="I83" s="241"/>
      <c r="J83" s="240"/>
      <c r="K83" s="245"/>
      <c r="L83" s="276"/>
      <c r="M83" s="277"/>
      <c r="N83" s="268"/>
      <c r="O83" s="240"/>
      <c r="P83" s="241"/>
      <c r="Q83" s="242"/>
      <c r="R83" s="241"/>
      <c r="S83" s="241"/>
      <c r="T83" s="241"/>
      <c r="U83" s="265"/>
      <c r="V83" s="265"/>
      <c r="W83" s="267"/>
    </row>
    <row r="84" spans="1:23" ht="19" thickTop="1" thickBot="1">
      <c r="A84" s="7"/>
      <c r="B84" s="231" t="s">
        <v>170</v>
      </c>
      <c r="C84" s="231"/>
      <c r="D84" s="231"/>
      <c r="E84" s="231"/>
      <c r="F84" s="231"/>
      <c r="G84" s="231"/>
      <c r="H84" s="231"/>
      <c r="I84" s="231"/>
      <c r="J84" s="231"/>
      <c r="K84" s="231"/>
      <c r="L84" s="231"/>
      <c r="M84" s="231"/>
      <c r="N84" s="231"/>
      <c r="O84" s="231"/>
      <c r="P84" s="231"/>
      <c r="Q84" s="231"/>
      <c r="R84" s="231"/>
      <c r="S84" s="231"/>
      <c r="T84" s="231"/>
      <c r="U84" s="231"/>
      <c r="V84" s="231"/>
      <c r="W84" s="232"/>
    </row>
    <row r="85" spans="1:23" ht="32.25" customHeight="1" thickTop="1">
      <c r="A85" s="7"/>
      <c r="B85" s="111"/>
      <c r="C85" s="111"/>
      <c r="D85" s="111"/>
      <c r="E85" s="111"/>
      <c r="F85" s="111"/>
      <c r="G85" s="111"/>
      <c r="H85" s="28"/>
      <c r="I85" s="111"/>
      <c r="J85" s="111"/>
      <c r="K85" s="112"/>
      <c r="L85" s="113" t="s">
        <v>18</v>
      </c>
      <c r="M85" s="204" t="s">
        <v>166</v>
      </c>
      <c r="N85" s="47"/>
      <c r="O85" s="47"/>
      <c r="P85" s="22">
        <f>R85+S85+T85+W85</f>
        <v>24463785</v>
      </c>
      <c r="Q85" s="50"/>
      <c r="R85" s="22">
        <f>G76</f>
        <v>4826833</v>
      </c>
      <c r="S85" s="22">
        <f>F76</f>
        <v>149489</v>
      </c>
      <c r="T85" s="22">
        <f>E76</f>
        <v>4238809</v>
      </c>
      <c r="U85" s="114">
        <f>D76</f>
        <v>15224648</v>
      </c>
      <c r="V85" s="62">
        <f>C76</f>
        <v>24006</v>
      </c>
      <c r="W85" s="63">
        <f>U85+V85</f>
        <v>15248654</v>
      </c>
    </row>
    <row r="86" spans="1:23">
      <c r="A86" s="7"/>
      <c r="B86" s="115">
        <f>C86+D86</f>
        <v>1588249</v>
      </c>
      <c r="C86" s="91">
        <f>C87+C88</f>
        <v>0</v>
      </c>
      <c r="D86" s="91">
        <f>D87+D88</f>
        <v>1588249</v>
      </c>
      <c r="E86" s="91">
        <f>E87+E88</f>
        <v>560</v>
      </c>
      <c r="F86" s="91">
        <f>F87+F88</f>
        <v>69008</v>
      </c>
      <c r="G86" s="91">
        <f>G87+G88</f>
        <v>398993</v>
      </c>
      <c r="H86" s="28"/>
      <c r="I86" s="94">
        <f>B86+E86+F86+G86</f>
        <v>2056810</v>
      </c>
      <c r="J86" s="94">
        <f>J87+J88</f>
        <v>10792</v>
      </c>
      <c r="K86" s="31">
        <f>I86+J86</f>
        <v>2067602</v>
      </c>
      <c r="L86" s="53" t="s">
        <v>45</v>
      </c>
      <c r="M86" s="54" t="s">
        <v>171</v>
      </c>
      <c r="N86" s="91">
        <f>O86+P86</f>
        <v>2067602</v>
      </c>
      <c r="O86" s="116">
        <f>O87+O88</f>
        <v>824</v>
      </c>
      <c r="P86" s="29">
        <f>T86</f>
        <v>2066778</v>
      </c>
      <c r="Q86" s="28"/>
      <c r="R86" s="28"/>
      <c r="S86" s="104"/>
      <c r="T86" s="29">
        <f>T87+T88</f>
        <v>2066778</v>
      </c>
      <c r="U86" s="92"/>
      <c r="V86" s="23"/>
      <c r="W86" s="32"/>
    </row>
    <row r="87" spans="1:23">
      <c r="A87" s="7"/>
      <c r="B87" s="115">
        <f>C87+D87</f>
        <v>1532420</v>
      </c>
      <c r="C87" s="103">
        <f>SUMIFS(DATI!E$1:E$65536,DATI!A$1:A$65536,'2016'!B4,DATI!B$1:B$65536,'2016'!C12,DATI!C$1:C$65536,'2016'!B8,DATI!D$1:D$65536,'2016'!L87)</f>
        <v>0</v>
      </c>
      <c r="D87" s="117">
        <f>SUMIFS(DATI!E$1:E$65536,DATI!A$1:A$65536,'2016'!B4,DATI!B$1:B$65536,'2016'!D12,DATI!C$1:C$65536,'2016'!B8,DATI!D$1:D$65536,'2016'!L87)</f>
        <v>1532420</v>
      </c>
      <c r="E87" s="49">
        <f>SUMIFS(DATI!E$1:E$65536,DATI!A$1:A$65536,'2016'!B4,DATI!B$1:B$65536,'2016'!E12,DATI!C$1:C$65536,'2016'!B8,DATI!D$1:D$65536,'2016'!L87)</f>
        <v>560</v>
      </c>
      <c r="F87" s="49">
        <f>SUMIFS(DATI!E$1:E$65536,DATI!A$1:A$65536,'2016'!B4,DATI!B$1:B$65536,'2016'!F12,DATI!C$1:C$65536,'2016'!B8,DATI!D$1:D$65536,'2016'!L87)</f>
        <v>68656</v>
      </c>
      <c r="G87" s="49">
        <v>398993</v>
      </c>
      <c r="H87" s="28"/>
      <c r="I87" s="94">
        <f>B87+E87+F87+G87</f>
        <v>2000629</v>
      </c>
      <c r="J87" s="30">
        <f>SUMIFS(DATI!E$1:E$65536,DATI!A$1:A$65536,'2016'!B4,DATI!B$1:B$65536,'2016'!J12,DATI!C$1:C$65536,'2016'!B8,DATI!D$1:D$65536,'2016'!L87)</f>
        <v>10792</v>
      </c>
      <c r="K87" s="31">
        <f t="shared" ref="K87:K106" si="8">I87+J87</f>
        <v>2011421</v>
      </c>
      <c r="L87" s="53" t="s">
        <v>46</v>
      </c>
      <c r="M87" s="199" t="s">
        <v>240</v>
      </c>
      <c r="N87" s="91">
        <f t="shared" ref="N87:N105" si="9">O87+P87</f>
        <v>2011421</v>
      </c>
      <c r="O87" s="100">
        <f>SUMIFS(DATI!E$1:E$65536,DATI!A$1:A$65536,'2016'!B4,DATI!B$1:B$65536,'2016'!O12,DATI!C$1:C$65536,'2016'!N8,DATI!D$1:D$65536,'2016'!L87)</f>
        <v>0</v>
      </c>
      <c r="P87" s="29">
        <f>+T87+U87+W87</f>
        <v>2011421</v>
      </c>
      <c r="Q87" s="28"/>
      <c r="R87" s="28"/>
      <c r="S87" s="61"/>
      <c r="T87" s="49">
        <f>SUMIFS(DATI!E$1:E$65536,DATI!A$1:A$65536,'2016'!B4,DATI!B$1:B$65536,'2016'!T12,DATI!C$1:C$65536,'2016'!N8,DATI!D$1:D$65536,'2016'!L87)</f>
        <v>2011421</v>
      </c>
      <c r="U87" s="50"/>
      <c r="V87" s="28"/>
      <c r="W87" s="42"/>
    </row>
    <row r="88" spans="1:23">
      <c r="A88" s="7"/>
      <c r="B88" s="115">
        <f>C88+D88</f>
        <v>55829</v>
      </c>
      <c r="C88" s="103">
        <f>SUMIFS(DATI!E$1:E$65536,DATI!A$1:A$65536,'2016'!B4,DATI!B$1:B$65536,'2016'!C12,DATI!C$1:C$65536,'2016'!B8,DATI!D$1:D$65536,'2016'!L88)</f>
        <v>0</v>
      </c>
      <c r="D88" s="117">
        <f>SUMIFS(DATI!E$1:E$65536,DATI!A$1:A$65536,'2016'!B4,DATI!B$1:B$65536,'2016'!D12,DATI!C$1:C$65536,'2016'!B8,DATI!D$1:D$65536,'2016'!L88)</f>
        <v>55829</v>
      </c>
      <c r="E88" s="49">
        <f>SUMIFS(DATI!E$1:E$65536,DATI!A$1:A$65536,'2016'!B4,DATI!B$1:B$65536,'2016'!E12,DATI!C$1:C$65536,'2016'!B8,DATI!D$1:D$65536,'2016'!L88)</f>
        <v>0</v>
      </c>
      <c r="F88" s="49">
        <f>SUMIFS(DATI!E$1:E$65536,DATI!A$1:A$65536,'2016'!B4,DATI!B$1:B$65536,'2016'!F12,DATI!C$1:C$65536,'2016'!B8,DATI!D$1:D$65536,'2016'!L88)</f>
        <v>352</v>
      </c>
      <c r="G88" s="49">
        <f>SUMIFS(DATI!E$1:E$65536,DATI!A$1:A$65536,'2016'!B4,DATI!B$1:B$65536,'2016'!G12,DATI!C$1:C$65536,'2016'!B8,DATI!D$1:D$65536,'2016'!L88)</f>
        <v>0</v>
      </c>
      <c r="H88" s="28"/>
      <c r="I88" s="94">
        <f>B88+E88+F88+G88</f>
        <v>56181</v>
      </c>
      <c r="J88" s="30">
        <f>SUMIFS(DATI!E$1:E$65536,DATI!A$1:A$65536,'2016'!B4,DATI!B$1:B$65536,'2016'!J12,DATI!C$1:C$65536,'2016'!B8,DATI!D$1:D$65536,'2016'!L88)</f>
        <v>0</v>
      </c>
      <c r="K88" s="31">
        <f t="shared" si="8"/>
        <v>56181</v>
      </c>
      <c r="L88" s="53" t="s">
        <v>47</v>
      </c>
      <c r="M88" s="199" t="s">
        <v>241</v>
      </c>
      <c r="N88" s="91">
        <f t="shared" si="9"/>
        <v>56181</v>
      </c>
      <c r="O88" s="100">
        <f>SUMIFS(DATI!E$1:E$65536,DATI!A$1:A$65536,'2016'!B4,DATI!B$1:B$65536,'2016'!O12,DATI!C$1:C$65536,'2016'!N8,DATI!D$1:D$65536,'2016'!L88)</f>
        <v>824</v>
      </c>
      <c r="P88" s="29">
        <f>+T88+U88+W88</f>
        <v>55357</v>
      </c>
      <c r="Q88" s="28"/>
      <c r="R88" s="28"/>
      <c r="S88" s="28"/>
      <c r="T88" s="49">
        <f>SUMIFS(DATI!E$1:E$65536,DATI!A$1:A$65536,'2016'!B4,DATI!B$1:B$65536,'2016'!T12,DATI!C$1:C$65536,'2016'!N8,DATI!D$1:D$65536,'2016'!L88)</f>
        <v>55357</v>
      </c>
      <c r="U88" s="28"/>
      <c r="V88" s="28"/>
      <c r="W88" s="42"/>
    </row>
    <row r="89" spans="1:23">
      <c r="A89" s="7"/>
      <c r="B89" s="115">
        <f>C89+D89</f>
        <v>2977311</v>
      </c>
      <c r="C89" s="91">
        <f>C96+C97</f>
        <v>323872</v>
      </c>
      <c r="D89" s="99">
        <f>D90+D96</f>
        <v>2653439</v>
      </c>
      <c r="E89" s="29">
        <f>E96+E97</f>
        <v>4712002</v>
      </c>
      <c r="F89" s="29">
        <f>F96</f>
        <v>12854</v>
      </c>
      <c r="G89" s="29">
        <f>G96</f>
        <v>96316</v>
      </c>
      <c r="H89" s="28"/>
      <c r="I89" s="94">
        <f>B89+E89+F89+G89</f>
        <v>7798483</v>
      </c>
      <c r="J89" s="94">
        <f>J90+J96</f>
        <v>95422</v>
      </c>
      <c r="K89" s="31">
        <f t="shared" si="8"/>
        <v>7893905</v>
      </c>
      <c r="L89" s="53" t="s">
        <v>48</v>
      </c>
      <c r="M89" s="54" t="s">
        <v>172</v>
      </c>
      <c r="N89" s="91">
        <f>O89+P89</f>
        <v>7893904</v>
      </c>
      <c r="O89" s="116">
        <f>O90+O96</f>
        <v>24395</v>
      </c>
      <c r="P89" s="29">
        <f t="shared" ref="P89:P95" si="10">R89+S89+T89+W89</f>
        <v>7869509</v>
      </c>
      <c r="Q89" s="28"/>
      <c r="R89" s="29">
        <f>R90</f>
        <v>73827</v>
      </c>
      <c r="S89" s="29">
        <f>S90</f>
        <v>430314</v>
      </c>
      <c r="T89" s="91">
        <f>T90</f>
        <v>2155335</v>
      </c>
      <c r="U89" s="29">
        <f>U90+U96+U97</f>
        <v>5209130</v>
      </c>
      <c r="V89" s="29">
        <f>V90</f>
        <v>903</v>
      </c>
      <c r="W89" s="63">
        <f t="shared" ref="W89:W95" si="11">U89+V89</f>
        <v>5210033</v>
      </c>
    </row>
    <row r="90" spans="1:23">
      <c r="A90" s="7"/>
      <c r="B90" s="115">
        <f t="shared" ref="B90:B95" si="12">D90</f>
        <v>2652946</v>
      </c>
      <c r="C90" s="28"/>
      <c r="D90" s="49">
        <f>SUMIFS(DATI!E$1:E$65536,DATI!A$1:A$65536,'2016'!B4,DATI!B$1:B$65536,'2016'!D12,DATI!C$1:C$65536,'2016'!B8,DATI!D$1:D$65536,'2016'!L90)</f>
        <v>2652946</v>
      </c>
      <c r="E90" s="28"/>
      <c r="F90" s="28"/>
      <c r="G90" s="28"/>
      <c r="H90" s="28"/>
      <c r="I90" s="94">
        <f t="shared" ref="I90:I95" si="13">B90</f>
        <v>2652946</v>
      </c>
      <c r="J90" s="49">
        <f>SUMIFS(DATI!E$1:E$65536,DATI!A$1:A$65536,'2016'!B4,DATI!B$1:B$65536,'2016'!J12,DATI!C$1:C$65536,'2016'!B8,DATI!D$1:D$65536,'2016'!L90)</f>
        <v>9833</v>
      </c>
      <c r="K90" s="31">
        <f t="shared" si="8"/>
        <v>2662779</v>
      </c>
      <c r="L90" s="53" t="s">
        <v>49</v>
      </c>
      <c r="M90" s="199" t="s">
        <v>173</v>
      </c>
      <c r="N90" s="91">
        <f t="shared" si="9"/>
        <v>2662778</v>
      </c>
      <c r="O90" s="49">
        <f>SUMIFS(DATI!E$1:E$65536,DATI!A$1:A$65536,'2016'!B4,DATI!B$1:B$65536,'2016'!O12,DATI!C$1:C$65536,'2016'!N8,DATI!D$1:D$65536,'2016'!L90)</f>
        <v>1906</v>
      </c>
      <c r="P90" s="29">
        <f t="shared" si="10"/>
        <v>2660872</v>
      </c>
      <c r="Q90" s="28"/>
      <c r="R90" s="49">
        <f>SUMIFS(DATI!E$1:E$65536,DATI!A$1:A$65536,'2016'!B4,DATI!B$1:B$65536,'2016'!R12,DATI!C$1:C$65536,'2016'!N8,DATI!D$1:D$65536,'2016'!L90)</f>
        <v>73827</v>
      </c>
      <c r="S90" s="49">
        <f>SUMIFS(DATI!E$1:E$65536,DATI!A$1:A$65536,'2016'!B4,DATI!B$1:B$65536,'2016'!S12,DATI!C$1:C$65536,'2016'!N8,DATI!D$1:D$65536,'2016'!L90)</f>
        <v>430314</v>
      </c>
      <c r="T90" s="103">
        <f>SUMIFS(DATI!E$1:E$65536,DATI!A$1:A$65536,'2016'!B4,DATI!B$1:B$65536,'2016'!T12,DATI!C$1:C$65536,'2016'!N8,DATI!D$1:D$65536,'2016'!L90)</f>
        <v>2155335</v>
      </c>
      <c r="U90" s="49">
        <f>SUMIFS(DATI!E$1:E$65536,DATI!A$1:A$65536,'2016'!B4,DATI!B$1:B$65536,'2016'!U12,DATI!C$1:C$65536,'2016'!N8,DATI!D$1:D$65536,'2016'!L90)</f>
        <v>493</v>
      </c>
      <c r="V90" s="49">
        <f>SUMIFS(DATI!E$1:E$65536,DATI!A$1:A$65536,'2016'!B4,DATI!B$1:B$65536,'2016'!V12,DATI!C$1:C$65536,'2016'!N8,DATI!D$1:D$65536,'2016'!L90)</f>
        <v>903</v>
      </c>
      <c r="W90" s="63">
        <f t="shared" si="11"/>
        <v>1396</v>
      </c>
    </row>
    <row r="91" spans="1:23">
      <c r="A91" s="7"/>
      <c r="B91" s="115">
        <f t="shared" si="12"/>
        <v>1799557</v>
      </c>
      <c r="C91" s="28"/>
      <c r="D91" s="49">
        <f>SUMIFS(DATI!E$1:E$65536,DATI!A$1:A$65536,'2016'!B4,DATI!B$1:B$65536,'2016'!D12,DATI!C$1:C$65536,'2016'!B8,DATI!D$1:D$65536,'2016'!L91)</f>
        <v>1799557</v>
      </c>
      <c r="E91" s="28"/>
      <c r="F91" s="28"/>
      <c r="G91" s="28"/>
      <c r="H91" s="28"/>
      <c r="I91" s="94">
        <f t="shared" si="13"/>
        <v>1799557</v>
      </c>
      <c r="J91" s="49">
        <f>SUMIFS(DATI!E$1:E$65536,DATI!A$1:A$65536,'2016'!B4,DATI!B$1:B$65536,'2016'!J12,DATI!C$1:C$65536,'2016'!B8,DATI!D$1:D$65536,'2016'!L91)</f>
        <v>9833</v>
      </c>
      <c r="K91" s="31">
        <f t="shared" si="8"/>
        <v>1809390</v>
      </c>
      <c r="L91" s="53" t="s">
        <v>50</v>
      </c>
      <c r="M91" s="78" t="s">
        <v>174</v>
      </c>
      <c r="N91" s="91">
        <f t="shared" si="9"/>
        <v>1809390</v>
      </c>
      <c r="O91" s="49">
        <f>SUMIFS(DATI!E$1:E$65536,DATI!A$1:A$65536,'2016'!B4,DATI!B$1:B$65536,'2016'!O12,DATI!C$1:C$65536,'2016'!N8,DATI!D$1:D$65536,'2016'!L91)</f>
        <v>0</v>
      </c>
      <c r="P91" s="22">
        <f t="shared" si="10"/>
        <v>1809390</v>
      </c>
      <c r="Q91" s="28"/>
      <c r="R91" s="49">
        <f>SUMIFS(DATI!E$1:E$65536,DATI!A$1:A$65536,'2016'!B4,DATI!B$1:B$65536,'2016'!R12,DATI!C$1:C$65536,'2016'!N8,DATI!D$1:D$65536,'2016'!L91)</f>
        <v>0</v>
      </c>
      <c r="S91" s="49">
        <f>SUMIFS(DATI!E$1:E$65536,DATI!A$1:A$65536,'2016'!B4,DATI!B$1:B$65536,'2016'!S12,DATI!C$1:C$65536,'2016'!N8,DATI!D$1:D$65536,'2016'!L91)</f>
        <v>293837</v>
      </c>
      <c r="T91" s="117">
        <f>SUMIFS(DATI!E$1:E$65536,DATI!A$1:A$65536,'2016'!B4,DATI!B$1:B$65536,'2016'!T12,DATI!C$1:C$65536,'2016'!N8,DATI!D$1:D$65536,'2016'!L91)</f>
        <v>1515553</v>
      </c>
      <c r="U91" s="96">
        <f>SUMIFS(DATI!E$1:E$65536,DATI!A$1:A$65536,'2016'!B4,DATI!B$1:B$65536,'2016'!U12,DATI!C$1:C$65536,'2016'!N8,DATI!D$1:D$65536,'2016'!L91)</f>
        <v>0</v>
      </c>
      <c r="V91" s="30">
        <f>SUMIFS(DATI!E$1:E$65536,DATI!A$1:A$65536,'2016'!B4,DATI!B$1:B$65536,'2016'!V12,DATI!C$1:C$65536,'2016'!N8,DATI!D$1:D$65536,'2016'!L91)</f>
        <v>0</v>
      </c>
      <c r="W91" s="63">
        <f t="shared" si="11"/>
        <v>0</v>
      </c>
    </row>
    <row r="92" spans="1:23">
      <c r="A92" s="7"/>
      <c r="B92" s="115">
        <f t="shared" si="12"/>
        <v>169733</v>
      </c>
      <c r="C92" s="28"/>
      <c r="D92" s="49">
        <f>SUMIFS(DATI!E$1:E$65536,DATI!A$1:A$65536,'2016'!B4,DATI!B$1:B$65536,'2016'!D12,DATI!C$1:C$65536,'2016'!B8,DATI!D$1:D$65536,'2016'!L92)</f>
        <v>169733</v>
      </c>
      <c r="E92" s="28"/>
      <c r="F92" s="28"/>
      <c r="G92" s="28"/>
      <c r="H92" s="28"/>
      <c r="I92" s="94">
        <f t="shared" si="13"/>
        <v>169733</v>
      </c>
      <c r="J92" s="49">
        <f>SUMIFS(DATI!E$1:E$65536,DATI!A$1:A$65536,'2016'!B4,DATI!B$1:B$65536,'2016'!J12,DATI!C$1:C$65536,'2016'!B8,DATI!D$1:D$65536,'2016'!L92)</f>
        <v>0</v>
      </c>
      <c r="K92" s="31">
        <f t="shared" si="8"/>
        <v>169733</v>
      </c>
      <c r="L92" s="53" t="s">
        <v>51</v>
      </c>
      <c r="M92" s="78" t="s">
        <v>175</v>
      </c>
      <c r="N92" s="91">
        <f t="shared" si="9"/>
        <v>169733</v>
      </c>
      <c r="O92" s="49">
        <f>SUMIFS(DATI!E$1:E$65536,DATI!A$1:A$65536,'2016'!B4,DATI!B$1:B$65536,'2016'!O12,DATI!C$1:C$65536,'2016'!N8,DATI!D$1:D$65536,'2016'!L92)</f>
        <v>0</v>
      </c>
      <c r="P92" s="22">
        <f t="shared" si="10"/>
        <v>169733</v>
      </c>
      <c r="Q92" s="28"/>
      <c r="R92" s="49">
        <f>SUMIFS(DATI!E$1:E$65536,DATI!A$1:A$65536,'2016'!B4,DATI!B$1:B$65536,'2016'!R12,DATI!C$1:C$65536,'2016'!N8,DATI!D$1:D$65536,'2016'!L92)</f>
        <v>73827</v>
      </c>
      <c r="S92" s="49">
        <f>SUMIFS(DATI!E$1:E$65536,DATI!A$1:A$65536,'2016'!B4,DATI!B$1:B$65536,'2016'!S12,DATI!C$1:C$65536,'2016'!N8,DATI!D$1:D$65536,'2016'!L92)</f>
        <v>6297</v>
      </c>
      <c r="T92" s="117">
        <f>SUMIFS(DATI!E$1:E$65536,DATI!A$1:A$65536,'2016'!B4,DATI!B$1:B$65536,'2016'!T12,DATI!C$1:C$65536,'2016'!N8,DATI!D$1:D$65536,'2016'!L92)</f>
        <v>88213</v>
      </c>
      <c r="U92" s="96">
        <f>SUMIFS(DATI!E$1:E$65536,DATI!A$1:A$65536,'2016'!B4,DATI!B$1:B$65536,'2016'!U12,DATI!C$1:C$65536,'2016'!N8,DATI!D$1:D$65536,'2016'!L92)</f>
        <v>493</v>
      </c>
      <c r="V92" s="30">
        <f>SUMIFS(DATI!E$1:E$65536,DATI!A$1:A$65536,'2016'!B4,DATI!B$1:B$65536,'2016'!V12,DATI!C$1:C$65536,'2016'!N8,DATI!D$1:D$65536,'2016'!L92)</f>
        <v>903</v>
      </c>
      <c r="W92" s="63">
        <f t="shared" si="11"/>
        <v>1396</v>
      </c>
    </row>
    <row r="93" spans="1:23">
      <c r="A93" s="7"/>
      <c r="B93" s="115">
        <f t="shared" si="12"/>
        <v>683410</v>
      </c>
      <c r="C93" s="28"/>
      <c r="D93" s="49">
        <f>SUMIFS(DATI!E$1:E$65536,DATI!A$1:A$65536,'2016'!B4,DATI!B$1:B$65536,'2016'!D12,DATI!C$1:C$65536,'2016'!B8,DATI!D$1:D$65536,'2016'!L93)</f>
        <v>683410</v>
      </c>
      <c r="E93" s="28"/>
      <c r="F93" s="28"/>
      <c r="G93" s="28"/>
      <c r="H93" s="28"/>
      <c r="I93" s="94">
        <f t="shared" si="13"/>
        <v>683410</v>
      </c>
      <c r="J93" s="49">
        <f>SUMIFS(DATI!E$1:E$65536,DATI!A$1:A$65536,'2016'!B4,DATI!B$1:B$65536,'2016'!J12,DATI!C$1:C$65536,'2016'!B8,DATI!D$1:D$65536,'2016'!L93)</f>
        <v>0</v>
      </c>
      <c r="K93" s="31">
        <f t="shared" si="8"/>
        <v>683410</v>
      </c>
      <c r="L93" s="53" t="s">
        <v>52</v>
      </c>
      <c r="M93" s="78" t="s">
        <v>176</v>
      </c>
      <c r="N93" s="91">
        <f t="shared" si="9"/>
        <v>683410</v>
      </c>
      <c r="O93" s="49">
        <f>SUMIFS(DATI!E$1:E$65536,DATI!A$1:A$65536,'2016'!B4,DATI!B$1:B$65536,'2016'!O12,DATI!C$1:C$65536,'2016'!N8,DATI!D$1:D$65536,'2016'!L93)</f>
        <v>1906</v>
      </c>
      <c r="P93" s="22">
        <f t="shared" si="10"/>
        <v>681504</v>
      </c>
      <c r="Q93" s="28"/>
      <c r="R93" s="49">
        <f>SUMIFS(DATI!E$1:E$65536,DATI!A$1:A$65536,'2016'!B4,DATI!B$1:B$65536,'2016'!R12,DATI!C$1:C$65536,'2016'!N8,DATI!D$1:D$65536,'2016'!L93)</f>
        <v>0</v>
      </c>
      <c r="S93" s="49">
        <f>SUMIFS(DATI!E$1:E$65536,DATI!A$1:A$65536,'2016'!B4,DATI!B$1:B$65536,'2016'!S12,DATI!C$1:C$65536,'2016'!N8,DATI!D$1:D$65536,'2016'!L93)</f>
        <v>129935</v>
      </c>
      <c r="T93" s="117">
        <f>SUMIFS(DATI!E$1:E$65536,DATI!A$1:A$65536,'2016'!B4,DATI!B$1:B$65536,'2016'!T12,DATI!C$1:C$65536,'2016'!N8,DATI!D$1:D$65536,'2016'!L93)</f>
        <v>551569</v>
      </c>
      <c r="U93" s="96">
        <f>SUMIFS(DATI!E$1:E$65536,DATI!A$1:A$65536,'2016'!B4,DATI!B$1:B$65536,'2016'!U12,DATI!C$1:C$65536,'2016'!N8,DATI!D$1:D$65536,'2016'!L93)</f>
        <v>0</v>
      </c>
      <c r="V93" s="30">
        <f>SUMIFS(DATI!E$1:E$65536,DATI!A$1:A$65536,'2016'!B4,DATI!B$1:B$65536,'2016'!V12,DATI!C$1:C$65536,'2016'!N8,DATI!D$1:D$65536,'2016'!L93)</f>
        <v>0</v>
      </c>
      <c r="W93" s="63">
        <f t="shared" si="11"/>
        <v>0</v>
      </c>
    </row>
    <row r="94" spans="1:23">
      <c r="A94" s="7"/>
      <c r="B94" s="115">
        <f t="shared" si="12"/>
        <v>43044</v>
      </c>
      <c r="C94" s="28"/>
      <c r="D94" s="49">
        <f>SUMIFS(DATI!E$1:E$65536,DATI!A$1:A$65536,'2016'!B4,DATI!B$1:B$65536,'2016'!D12,DATI!C$1:C$65536,'2016'!B8,DATI!D$1:D$65536,'2016'!L94)</f>
        <v>43044</v>
      </c>
      <c r="E94" s="28"/>
      <c r="F94" s="28"/>
      <c r="G94" s="28"/>
      <c r="H94" s="28"/>
      <c r="I94" s="94">
        <f t="shared" si="13"/>
        <v>43044</v>
      </c>
      <c r="J94" s="49">
        <f>SUMIFS(DATI!E$1:E$65536,DATI!A$1:A$65536,'2016'!B4,DATI!B$1:B$65536,'2016'!J12,DATI!C$1:C$65536,'2016'!B8,DATI!D$1:D$65536,'2016'!L94)</f>
        <v>0</v>
      </c>
      <c r="K94" s="31">
        <f t="shared" si="8"/>
        <v>43044</v>
      </c>
      <c r="L94" s="53" t="s">
        <v>53</v>
      </c>
      <c r="M94" s="78" t="s">
        <v>177</v>
      </c>
      <c r="N94" s="91">
        <f t="shared" si="9"/>
        <v>43044</v>
      </c>
      <c r="O94" s="49">
        <f>SUMIFS(DATI!E$1:E$65536,DATI!A$1:A$65536,'2016'!B4,DATI!B$1:B$65536,'2016'!O12,DATI!C$1:C$65536,'2016'!N8,DATI!D$1:D$65536,'2016'!L94)</f>
        <v>0</v>
      </c>
      <c r="P94" s="22">
        <f t="shared" si="10"/>
        <v>43044</v>
      </c>
      <c r="Q94" s="50"/>
      <c r="R94" s="49">
        <f>SUMIFS(DATI!E$1:E$65536,DATI!A$1:A$65536,'2016'!B4,DATI!B$1:B$65536,'2016'!R12,DATI!C$1:C$65536,'2016'!N8,DATI!D$1:D$65536,'2016'!L94)</f>
        <v>0</v>
      </c>
      <c r="S94" s="49">
        <f>SUMIFS(DATI!E$1:E$65536,DATI!A$1:A$65536,'2016'!B4,DATI!B$1:B$65536,'2016'!S12,DATI!C$1:C$65536,'2016'!N8,DATI!D$1:D$65536,'2016'!L94)</f>
        <v>43044</v>
      </c>
      <c r="T94" s="117">
        <f>SUMIFS(DATI!E$1:E$65536,DATI!A$1:A$65536,'2016'!B4,DATI!B$1:B$65536,'2016'!T12,DATI!C$1:C$65536,'2016'!N8,DATI!D$1:D$65536,'2016'!L94)</f>
        <v>0</v>
      </c>
      <c r="U94" s="96">
        <f>SUMIFS(DATI!E$1:E$65536,DATI!A$1:A$65536,'2016'!B4,DATI!B$1:B$65536,'2016'!U12,DATI!C$1:C$65536,'2016'!N8,DATI!D$1:D$65536,'2016'!L94)</f>
        <v>0</v>
      </c>
      <c r="V94" s="30">
        <f>SUMIFS(DATI!E$1:E$65536,DATI!A$1:A$65536,'2016'!B4,DATI!B$1:B$65536,'2016'!V12,DATI!C$1:C$65536,'2016'!N8,DATI!D$1:D$65536,'2016'!L94)</f>
        <v>0</v>
      </c>
      <c r="W94" s="63">
        <f t="shared" si="11"/>
        <v>0</v>
      </c>
    </row>
    <row r="95" spans="1:23">
      <c r="A95" s="7"/>
      <c r="B95" s="115">
        <f t="shared" si="12"/>
        <v>42799</v>
      </c>
      <c r="C95" s="28"/>
      <c r="D95" s="49">
        <f>SUMIFS(DATI!E$1:E$65536,DATI!A$1:A$65536,'2016'!B4,DATI!B$1:B$65536,'2016'!D12,DATI!C$1:C$65536,'2016'!B8,DATI!D$1:D$65536,'2016'!L95)</f>
        <v>42799</v>
      </c>
      <c r="E95" s="28"/>
      <c r="F95" s="28"/>
      <c r="G95" s="28"/>
      <c r="H95" s="28"/>
      <c r="I95" s="94">
        <f t="shared" si="13"/>
        <v>42799</v>
      </c>
      <c r="J95" s="49">
        <f>SUMIFS(DATI!E$1:E$65536,DATI!A$1:A$65536,'2016'!B4,DATI!B$1:B$65536,'2016'!J12,DATI!C$1:C$65536,'2016'!B8,DATI!D$1:D$65536,'2016'!L95)</f>
        <v>0</v>
      </c>
      <c r="K95" s="31">
        <f t="shared" si="8"/>
        <v>42799</v>
      </c>
      <c r="L95" s="53" t="s">
        <v>54</v>
      </c>
      <c r="M95" s="78" t="s">
        <v>178</v>
      </c>
      <c r="N95" s="91">
        <f t="shared" si="9"/>
        <v>42799</v>
      </c>
      <c r="O95" s="49">
        <f>SUMIFS(DATI!E$1:E$65536,DATI!A$1:A$65536,'2016'!B4,DATI!B$1:B$65536,'2016'!O12,DATI!C$1:C$65536,'2016'!N8,DATI!D$1:D$65536,'2016'!L95)</f>
        <v>0</v>
      </c>
      <c r="P95" s="22">
        <f t="shared" si="10"/>
        <v>42799</v>
      </c>
      <c r="Q95" s="50"/>
      <c r="R95" s="49">
        <f>SUMIFS(DATI!E$1:E$65536,DATI!A$1:A$65536,'2016'!B4,DATI!B$1:B$65536,'2016'!R12,DATI!C$1:C$65536,'2016'!N8,DATI!D$1:D$65536,'2016'!L95)</f>
        <v>0</v>
      </c>
      <c r="S95" s="49">
        <f>SUMIFS(DATI!E$1:E$65536,DATI!A$1:A$65536,'2016'!B4,DATI!B$1:B$65536,'2016'!S12,DATI!C$1:C$65536,'2016'!N8,DATI!D$1:D$65536,'2016'!L95)</f>
        <v>42799</v>
      </c>
      <c r="T95" s="117">
        <f>SUMIFS(DATI!E$1:E$65536,DATI!A$1:A$65536,'2016'!B4,DATI!B$1:B$65536,'2016'!T12,DATI!C$1:C$65536,'2016'!N8,DATI!D$1:D$65536,'2016'!L95)</f>
        <v>0</v>
      </c>
      <c r="U95" s="96">
        <f>SUMIFS(DATI!E$1:E$65536,DATI!A$1:A$65536,'2016'!B4,DATI!B$1:B$65536,'2016'!U12,DATI!C$1:C$65536,'2016'!N8,DATI!D$1:D$65536,'2016'!L95)</f>
        <v>0</v>
      </c>
      <c r="V95" s="30">
        <f>SUMIFS(DATI!E$1:E$65536,DATI!A$1:A$65536,'2016'!B4,DATI!B$1:B$65536,'2016'!V12,DATI!C$1:C$65536,'2016'!N8,DATI!D$1:D$65536,'2016'!L95)</f>
        <v>0</v>
      </c>
      <c r="W95" s="63">
        <f t="shared" si="11"/>
        <v>0</v>
      </c>
    </row>
    <row r="96" spans="1:23">
      <c r="A96" s="7"/>
      <c r="B96" s="118">
        <f>C96+D96</f>
        <v>1396</v>
      </c>
      <c r="C96" s="49">
        <f>SUMIFS(DATI!E$1:E$65536,DATI!A$1:A$65536,'2016'!B4,DATI!B$1:B$65536,'2016'!C12,DATI!C$1:C$65536,'2016'!B8,DATI!D$1:D$65536,'2016'!L96)</f>
        <v>903</v>
      </c>
      <c r="D96" s="96">
        <f>SUMIFS(DATI!E$1:E$65536,DATI!A$1:A$65536,'2016'!B4,DATI!B$1:B$65536,'2016'!D12,DATI!C$1:C$65536,'2016'!B8,DATI!D$1:D$65536,'2016'!L96)</f>
        <v>493</v>
      </c>
      <c r="E96" s="49">
        <f>SUMIFS(DATI!E$1:E$65536,DATI!A$1:A$65536,'2016'!B4,DATI!B$1:B$65536,'2016'!E12,DATI!C$1:C$65536,'2016'!B8,DATI!D$1:D$65536,'2016'!L96)</f>
        <v>2670460</v>
      </c>
      <c r="F96" s="49">
        <f>SUMIFS(DATI!E$1:E$65536,DATI!A$1:A$65536,'2016'!B4,DATI!B$1:B$65536,'2016'!F12,DATI!C$1:C$65536,'2016'!B8,DATI!D$1:D$65536,'2016'!L96)</f>
        <v>12854</v>
      </c>
      <c r="G96" s="49">
        <f>SUMIFS(DATI!E$1:E$65536,DATI!A$1:A$65536,'2016'!B4,DATI!B$1:B$65536,'2016'!G12,DATI!C$1:C$65536,'2016'!B8,DATI!D$1:D$65536,'2016'!L96)</f>
        <v>96316</v>
      </c>
      <c r="H96" s="28"/>
      <c r="I96" s="94">
        <f>B96+E96+F96+G96</f>
        <v>2781026</v>
      </c>
      <c r="J96" s="30">
        <f>SUMIFS(DATI!E$1:E$65536,DATI!A$1:A$65536,'2016'!B4,DATI!B$1:B$65536,'2016'!J12,DATI!C$1:C$65536,'2016'!B8,DATI!D$1:D$65536,'2016'!L96)</f>
        <v>85589</v>
      </c>
      <c r="K96" s="31">
        <f t="shared" si="8"/>
        <v>2866615</v>
      </c>
      <c r="L96" s="53" t="s">
        <v>55</v>
      </c>
      <c r="M96" s="199" t="s">
        <v>179</v>
      </c>
      <c r="N96" s="91">
        <f t="shared" si="9"/>
        <v>2866615</v>
      </c>
      <c r="O96" s="49">
        <f>SUMIFS(DATI!E$1:E$65536,DATI!A$1:A$65536,'2016'!B4,DATI!B$1:B$65536,'2016'!O12,DATI!C$1:C$65536,'2016'!N8,DATI!D$1:D$65536,'2016'!L96)</f>
        <v>22489</v>
      </c>
      <c r="P96" s="29">
        <f>W96</f>
        <v>2844126</v>
      </c>
      <c r="Q96" s="50"/>
      <c r="R96" s="23"/>
      <c r="S96" s="23"/>
      <c r="T96" s="23"/>
      <c r="U96" s="49">
        <f>SUMIFS(DATI!E$1:E$65536,DATI!A$1:A$65536,'2016'!B4,DATI!B$1:B$65536,'2016'!U12,DATI!C$1:C$65536,'2016'!N8,DATI!D$1:D$65536,'2016'!L96)</f>
        <v>2844126</v>
      </c>
      <c r="V96" s="28"/>
      <c r="W96" s="63">
        <f>U96</f>
        <v>2844126</v>
      </c>
    </row>
    <row r="97" spans="1:23">
      <c r="A97" s="7"/>
      <c r="B97" s="28"/>
      <c r="C97" s="49">
        <f>SUMIFS(DATI!E$1:E$65536,DATI!A$1:A$65536,'2016'!B4,DATI!B$1:B$65536,'2016'!C12,DATI!C$1:C$65536,'2016'!B8,DATI!D$1:D$65536,'2016'!L97)</f>
        <v>322969</v>
      </c>
      <c r="D97" s="28"/>
      <c r="E97" s="49">
        <f>SUMIFS(DATI!E$1:E$65536,DATI!A$1:A$65536,'2016'!B4,DATI!B$1:B$65536,'2016'!E12,DATI!C$1:C$65536,'2016'!B8,DATI!D$1:D$65536,'2016'!L97)</f>
        <v>2041542</v>
      </c>
      <c r="F97" s="28"/>
      <c r="G97" s="28"/>
      <c r="H97" s="28"/>
      <c r="I97" s="94">
        <f>C97+E97+F97+G97</f>
        <v>2364511</v>
      </c>
      <c r="J97" s="28"/>
      <c r="K97" s="31">
        <f>I97</f>
        <v>2364511</v>
      </c>
      <c r="L97" s="53" t="s">
        <v>56</v>
      </c>
      <c r="M97" s="199" t="s">
        <v>180</v>
      </c>
      <c r="N97" s="91">
        <f>P97</f>
        <v>2364511</v>
      </c>
      <c r="O97" s="28"/>
      <c r="P97" s="29">
        <f>W97</f>
        <v>2364511</v>
      </c>
      <c r="Q97" s="28"/>
      <c r="R97" s="28"/>
      <c r="S97" s="28"/>
      <c r="T97" s="28"/>
      <c r="U97" s="49">
        <f>SUMIFS(DATI!E$1:E$65536,DATI!A$1:A$65536,'2016'!B4,DATI!B$1:B$65536,'2016'!U12,DATI!C$1:C$65536,'2016'!N8,DATI!D$1:D$65536,'2016'!L97)</f>
        <v>2364511</v>
      </c>
      <c r="V97" s="28"/>
      <c r="W97" s="31">
        <f>U97</f>
        <v>2364511</v>
      </c>
    </row>
    <row r="98" spans="1:23">
      <c r="A98" s="7"/>
      <c r="B98" s="28"/>
      <c r="C98" s="49">
        <f>SUMIFS(DATI!E$1:E$65536,DATI!A$1:A$65536,'2016'!B4,DATI!B$1:B$65536,'2016'!C12,DATI!C$1:C$65536,'2016'!B8,DATI!D$1:D$65536,'2016'!L98)</f>
        <v>214850</v>
      </c>
      <c r="D98" s="28"/>
      <c r="E98" s="49">
        <f>SUMIFS(DATI!E$1:E$65536,DATI!A$1:A$65536,'2016'!B4,DATI!B$1:B$65536,'2016'!E12,DATI!C$1:C$65536,'2016'!B8,DATI!D$1:D$65536,'2016'!L98)</f>
        <v>1731241</v>
      </c>
      <c r="F98" s="28"/>
      <c r="G98" s="28"/>
      <c r="H98" s="28"/>
      <c r="I98" s="94">
        <f>E98+C98</f>
        <v>1946091</v>
      </c>
      <c r="J98" s="28"/>
      <c r="K98" s="31">
        <f>I98</f>
        <v>1946091</v>
      </c>
      <c r="L98" s="53" t="s">
        <v>57</v>
      </c>
      <c r="M98" s="78" t="s">
        <v>181</v>
      </c>
      <c r="N98" s="91">
        <f>P98</f>
        <v>1946091</v>
      </c>
      <c r="O98" s="28"/>
      <c r="P98" s="29">
        <f>W98</f>
        <v>1946091</v>
      </c>
      <c r="Q98" s="28"/>
      <c r="R98" s="28"/>
      <c r="S98" s="28"/>
      <c r="T98" s="28"/>
      <c r="U98" s="49">
        <f>SUMIFS(DATI!E$1:E$65536,DATI!A$1:A$65536,'2016'!B4,DATI!B$1:B$65536,'2016'!U12,DATI!C$1:C$65536,'2016'!N8,DATI!D$1:D$65536,'2016'!L98)</f>
        <v>1946091</v>
      </c>
      <c r="V98" s="28"/>
      <c r="W98" s="31">
        <f>U98</f>
        <v>1946091</v>
      </c>
    </row>
    <row r="99" spans="1:23">
      <c r="A99" s="7"/>
      <c r="B99" s="28"/>
      <c r="C99" s="49">
        <f>SUMIFS(DATI!E$1:E$65536,DATI!A$1:A$65536,'2016'!B4,DATI!B$1:B$65536,'2016'!C12,DATI!C$1:C$65536,'2016'!B8,DATI!D$1:D$65536,'2016'!L99)</f>
        <v>108119</v>
      </c>
      <c r="D99" s="28"/>
      <c r="E99" s="49">
        <f>SUMIFS(DATI!E$1:E$65536,DATI!A$1:A$65536,'2016'!B4,DATI!B$1:B$65536,'2016'!E12,DATI!C$1:C$65536,'2016'!B8,DATI!D$1:D$65536,'2016'!L99)</f>
        <v>310301</v>
      </c>
      <c r="F99" s="28"/>
      <c r="G99" s="28"/>
      <c r="H99" s="28"/>
      <c r="I99" s="94">
        <f>E99+C99</f>
        <v>418420</v>
      </c>
      <c r="J99" s="28"/>
      <c r="K99" s="31">
        <f>I99</f>
        <v>418420</v>
      </c>
      <c r="L99" s="53" t="s">
        <v>58</v>
      </c>
      <c r="M99" s="78" t="s">
        <v>182</v>
      </c>
      <c r="N99" s="91">
        <f>P99</f>
        <v>418420</v>
      </c>
      <c r="O99" s="28"/>
      <c r="P99" s="29">
        <f>W99</f>
        <v>418420</v>
      </c>
      <c r="Q99" s="28"/>
      <c r="R99" s="28"/>
      <c r="S99" s="28"/>
      <c r="T99" s="28"/>
      <c r="U99" s="49">
        <f>SUMIFS(DATI!E$1:E$65536,DATI!A$1:A$65536,'2016'!B4,DATI!B$1:B$65536,'2016'!U12,DATI!C$1:C$65536,'2016'!N8,DATI!D$1:D$65536,'2016'!L99)</f>
        <v>418420</v>
      </c>
      <c r="V99" s="28"/>
      <c r="W99" s="31">
        <f>U99</f>
        <v>418420</v>
      </c>
    </row>
    <row r="100" spans="1:23">
      <c r="A100" s="7"/>
      <c r="B100" s="115">
        <f>C100+D100</f>
        <v>375441</v>
      </c>
      <c r="C100" s="91">
        <f>C101+C103</f>
        <v>137</v>
      </c>
      <c r="D100" s="99">
        <f>D101+D103</f>
        <v>375304</v>
      </c>
      <c r="E100" s="29">
        <f>E101+E102+E103</f>
        <v>850653</v>
      </c>
      <c r="F100" s="91">
        <f>F101+F102+F103</f>
        <v>385713</v>
      </c>
      <c r="G100" s="91">
        <f>G101+G103</f>
        <v>307479</v>
      </c>
      <c r="H100" s="28"/>
      <c r="I100" s="94">
        <f>B100+E100+F100+G100</f>
        <v>1919286</v>
      </c>
      <c r="J100" s="94">
        <f>J101+J102+J103</f>
        <v>802912</v>
      </c>
      <c r="K100" s="31">
        <f t="shared" si="8"/>
        <v>2722198</v>
      </c>
      <c r="L100" s="53" t="s">
        <v>59</v>
      </c>
      <c r="M100" s="54" t="s">
        <v>183</v>
      </c>
      <c r="N100" s="91">
        <f t="shared" si="9"/>
        <v>2722197</v>
      </c>
      <c r="O100" s="94">
        <f>O101+O102+O103</f>
        <v>543432</v>
      </c>
      <c r="P100" s="29">
        <f>R100+S100+T100+W100</f>
        <v>2178765</v>
      </c>
      <c r="Q100" s="50"/>
      <c r="R100" s="29">
        <f>R102+R103</f>
        <v>231032</v>
      </c>
      <c r="S100" s="29">
        <f>S101+S102+S103</f>
        <v>253384</v>
      </c>
      <c r="T100" s="29">
        <f>T101+T102+T103</f>
        <v>258151</v>
      </c>
      <c r="U100" s="93">
        <f>U102+U103</f>
        <v>1077662</v>
      </c>
      <c r="V100" s="94">
        <f>V102+V103</f>
        <v>358536</v>
      </c>
      <c r="W100" s="63">
        <f>U100+V100</f>
        <v>1436198</v>
      </c>
    </row>
    <row r="101" spans="1:23">
      <c r="A101" s="7"/>
      <c r="B101" s="115">
        <f>C101+D101</f>
        <v>72566</v>
      </c>
      <c r="C101" s="103">
        <f>SUMIFS(DATI!E$1:E$65536,DATI!A$1:A$65536,'2016'!B4,DATI!B$1:B$65536,'2016'!C12,DATI!C$1:C$65536,'2016'!B8,DATI!D$1:D$65536,'2016'!L101)</f>
        <v>0</v>
      </c>
      <c r="D101" s="117">
        <f>SUMIFS(DATI!E$1:E$65536,DATI!A$1:A$65536,'2016'!B4,DATI!B$1:B$65536,'2016'!D12,DATI!C$1:C$65536,'2016'!B8,DATI!D$1:D$65536,'2016'!L101)</f>
        <v>72566</v>
      </c>
      <c r="E101" s="49">
        <f>SUMIFS(DATI!E$1:E$65536,DATI!A$1:A$65536,'2016'!B4,DATI!B$1:B$65536,'2016'!E12,DATI!C$1:C$65536,'2016'!B8,DATI!D$1:D$65536,'2016'!L101)</f>
        <v>111</v>
      </c>
      <c r="F101" s="49">
        <f>SUMIFS(DATI!E$1:E$65536,DATI!A$1:A$65536,'2016'!B4,DATI!B$1:B$65536,'2016'!F12,DATI!C$1:C$65536,'2016'!B8,DATI!D$1:D$65536,'2016'!L101)</f>
        <v>45230</v>
      </c>
      <c r="G101" s="49">
        <v>75515</v>
      </c>
      <c r="H101" s="28"/>
      <c r="I101" s="94">
        <f>B101+E101+F101+G101</f>
        <v>193422</v>
      </c>
      <c r="J101" s="30">
        <f>SUMIFS(DATI!E$1:E$65536,DATI!A$1:A$65536,'2016'!B4,DATI!B$1:B$65536,'2016'!J12,DATI!C$1:C$65536,'2016'!B8,DATI!D$1:D$65536,'2016'!L101)</f>
        <v>2770</v>
      </c>
      <c r="K101" s="31">
        <f t="shared" si="8"/>
        <v>196192</v>
      </c>
      <c r="L101" s="119" t="s">
        <v>60</v>
      </c>
      <c r="M101" s="205" t="s">
        <v>242</v>
      </c>
      <c r="N101" s="91">
        <f t="shared" si="9"/>
        <v>196192</v>
      </c>
      <c r="O101" s="30">
        <f>SUMIFS(DATI!E$1:E$65536,DATI!A$1:A$65536,'2016'!B4,DATI!B$1:B$65536,'2016'!O12,DATI!C$1:C$65536,'2016'!N8,DATI!D$1:D$65536,'2016'!L101)</f>
        <v>21712</v>
      </c>
      <c r="P101" s="29">
        <f>S101+T101</f>
        <v>174480</v>
      </c>
      <c r="Q101" s="50"/>
      <c r="R101" s="73"/>
      <c r="S101" s="49">
        <f>SUMIFS(DATI!E$1:E$65536,DATI!A$1:A$65536,'2016'!B4,DATI!B$1:B$65536,'2016'!S12,DATI!C$1:C$65536,'2016'!N8,DATI!D$1:D$65536,'2016'!L101)</f>
        <v>174480</v>
      </c>
      <c r="T101" s="49">
        <f>SUMIFS(DATI!E$1:E$65536,DATI!A$1:A$65536,'2016'!B4,DATI!B$1:B$65536,'2016'!T12,DATI!C$1:C$65536,'2016'!N8,DATI!D$1:D$65536,'2016'!L101)</f>
        <v>0</v>
      </c>
      <c r="U101" s="73"/>
      <c r="V101" s="28"/>
      <c r="W101" s="42"/>
    </row>
    <row r="102" spans="1:23">
      <c r="A102" s="7"/>
      <c r="B102" s="120"/>
      <c r="C102" s="23"/>
      <c r="D102" s="28"/>
      <c r="E102" s="30">
        <f>SUMIFS(DATI!E$1:E$65536,DATI!A$1:A$65536,'2016'!B4,DATI!B$1:B$65536,'2016'!E12,DATI!C$1:C$65536,'2016'!B8,DATI!D$1:D$65536,'2016'!L102)</f>
        <v>0</v>
      </c>
      <c r="F102" s="49">
        <f>SUMIFS(DATI!E$1:E$65536,DATI!A$1:A$65536,'2016'!B4,DATI!B$1:B$65536,'2016'!F12,DATI!C$1:C$65536,'2016'!B8,DATI!D$1:D$65536,'2016'!L102)</f>
        <v>208399</v>
      </c>
      <c r="G102" s="73"/>
      <c r="H102" s="28"/>
      <c r="I102" s="94">
        <f>F102</f>
        <v>208399</v>
      </c>
      <c r="J102" s="30">
        <f>SUMIFS(DATI!E$1:E$65536,DATI!A$1:A$65536,'2016'!B4,DATI!B$1:B$65536,'2016'!J12,DATI!C$1:C$65536,'2016'!B8,DATI!D$1:D$65536,'2016'!L102)</f>
        <v>28881</v>
      </c>
      <c r="K102" s="31">
        <f t="shared" si="8"/>
        <v>237280</v>
      </c>
      <c r="L102" s="53" t="s">
        <v>61</v>
      </c>
      <c r="M102" s="199" t="s">
        <v>243</v>
      </c>
      <c r="N102" s="91">
        <f t="shared" si="9"/>
        <v>237279</v>
      </c>
      <c r="O102" s="30">
        <f>SUMIFS(DATI!E$1:E$65536,DATI!A$1:A$65536,'2016'!B4,DATI!B$1:B$65536,'2016'!O12,DATI!C$1:C$65536,'2016'!N8,DATI!D$1:D$65536,'2016'!L102)</f>
        <v>4636</v>
      </c>
      <c r="P102" s="29">
        <f>R102+S102+T102+U102+V102</f>
        <v>232643</v>
      </c>
      <c r="Q102" s="50"/>
      <c r="R102" s="49">
        <f>SUMIFS(DATI!E$1:E$65536,DATI!A$1:A$65536,'2016'!B4,DATI!B$1:B$65536,'2016'!R12,DATI!C$1:C$65536,'2016'!N8,DATI!D$1:D$65536,'2016'!L102)</f>
        <v>144869</v>
      </c>
      <c r="S102" s="49">
        <f>SUMIFS(DATI!E$1:E$65536,DATI!A$1:A$65536,'2016'!B4,DATI!B$1:B$65536,'2016'!S12,DATI!C$1:C$65536,'2016'!N8,DATI!D$1:D$65536,'2016'!L102)</f>
        <v>21071</v>
      </c>
      <c r="T102" s="49">
        <f>SUMIFS(DATI!E$1:E$65536,DATI!A$1:A$65536,'2016'!B4,DATI!B$1:B$65536,'2016'!T12,DATI!C$1:C$65536,'2016'!N8,DATI!D$1:D$65536,'2016'!L102)</f>
        <v>1596</v>
      </c>
      <c r="U102" s="96">
        <f>SUMIFS(DATI!E$1:E$65536,DATI!A$1:A$65536,'2016'!B4,DATI!B$1:B$65536,'2016'!U12,DATI!C$1:C$65536,'2016'!N8,DATI!D$1:D$65536,'2016'!L102)</f>
        <v>65107</v>
      </c>
      <c r="V102" s="30">
        <f>SUMIFS(DATI!E$1:E$65536,DATI!A$1:A$65536,'2016'!B4,DATI!B$1:B$65536,'2016'!V12,DATI!C$1:C$65536,'2016'!N8,DATI!D$1:D$65536,'2016'!L102)</f>
        <v>0</v>
      </c>
      <c r="W102" s="31">
        <f>U102+V102</f>
        <v>65107</v>
      </c>
    </row>
    <row r="103" spans="1:23" ht="25">
      <c r="A103" s="7"/>
      <c r="B103" s="115">
        <f>C103+D103</f>
        <v>302875</v>
      </c>
      <c r="C103" s="91">
        <f>C106</f>
        <v>137</v>
      </c>
      <c r="D103" s="91">
        <f>D106</f>
        <v>302738</v>
      </c>
      <c r="E103" s="91">
        <f>E106+E104+E107</f>
        <v>850542</v>
      </c>
      <c r="F103" s="91">
        <f>F106</f>
        <v>132084</v>
      </c>
      <c r="G103" s="91">
        <f>G106</f>
        <v>231964</v>
      </c>
      <c r="H103" s="28"/>
      <c r="I103" s="94">
        <f>B103+E103+F103+G103</f>
        <v>1517465</v>
      </c>
      <c r="J103" s="121">
        <f>J104+J106+J107</f>
        <v>771261</v>
      </c>
      <c r="K103" s="31">
        <f t="shared" si="8"/>
        <v>2288726</v>
      </c>
      <c r="L103" s="53" t="s">
        <v>184</v>
      </c>
      <c r="M103" s="54" t="s">
        <v>244</v>
      </c>
      <c r="N103" s="91">
        <f>O103+P103</f>
        <v>2288726</v>
      </c>
      <c r="O103" s="94">
        <f>O104+O106+O107</f>
        <v>517084</v>
      </c>
      <c r="P103" s="29">
        <f>R103+S103+T103+W103</f>
        <v>1771642</v>
      </c>
      <c r="Q103" s="28"/>
      <c r="R103" s="29">
        <f>R106</f>
        <v>86163</v>
      </c>
      <c r="S103" s="99">
        <f>S106</f>
        <v>57833</v>
      </c>
      <c r="T103" s="29">
        <f>T104+T106</f>
        <v>256555</v>
      </c>
      <c r="U103" s="29">
        <f>U106</f>
        <v>1012555</v>
      </c>
      <c r="V103" s="94">
        <f>V106</f>
        <v>358536</v>
      </c>
      <c r="W103" s="31">
        <f>U103+V103</f>
        <v>1371091</v>
      </c>
    </row>
    <row r="104" spans="1:23">
      <c r="A104" s="7"/>
      <c r="B104" s="28"/>
      <c r="C104" s="28"/>
      <c r="D104" s="28"/>
      <c r="E104" s="49">
        <f>SUMIFS(DATI!E$1:E$65536,DATI!A$1:A$65536,'2016'!B4,DATI!B$1:B$65536,'2016'!E12,DATI!C$1:C$65536,'2016'!B8,DATI!D$1:D$65536,'2016'!L104)</f>
        <v>29240</v>
      </c>
      <c r="F104" s="28"/>
      <c r="G104" s="28"/>
      <c r="H104" s="28"/>
      <c r="I104" s="94">
        <f>E104</f>
        <v>29240</v>
      </c>
      <c r="J104" s="30">
        <f>SUMIFS(DATI!E$1:E$65536,DATI!A$1:A$65536,'2016'!B4,DATI!B$1:B$65536,'2016'!J12,DATI!C$1:C$65536,'2016'!B8,DATI!D$1:D$65536,'2016'!L104)</f>
        <v>102077</v>
      </c>
      <c r="K104" s="31">
        <f t="shared" si="8"/>
        <v>131317</v>
      </c>
      <c r="L104" s="53" t="s">
        <v>62</v>
      </c>
      <c r="M104" s="199" t="s">
        <v>245</v>
      </c>
      <c r="N104" s="91">
        <f t="shared" si="9"/>
        <v>131317</v>
      </c>
      <c r="O104" s="30">
        <f>SUMIFS(DATI!E$1:E$65536,DATI!A$1:A$65536,'2016'!B4,DATI!B$1:B$65536,'2016'!O12,DATI!C$1:C$65536,'2016'!N8,DATI!D$1:D$65536,'2016'!L104)</f>
        <v>29240</v>
      </c>
      <c r="P104" s="29">
        <f>T104</f>
        <v>102077</v>
      </c>
      <c r="Q104" s="28"/>
      <c r="R104" s="28"/>
      <c r="S104" s="28"/>
      <c r="T104" s="49">
        <f>SUMIFS(DATI!E$1:E$65536,DATI!A$1:A$65536,'2016'!B4,DATI!B$1:B$65536,'2016'!T12,DATI!C$1:C$65536,'2016'!N8,DATI!D$1:D$65536,'2016'!L104)</f>
        <v>102077</v>
      </c>
      <c r="U104" s="28"/>
      <c r="V104" s="28"/>
      <c r="W104" s="42"/>
    </row>
    <row r="105" spans="1:23" ht="25">
      <c r="A105" s="7"/>
      <c r="B105" s="28"/>
      <c r="C105" s="28"/>
      <c r="D105" s="28"/>
      <c r="E105" s="49">
        <f>SUMIFS(DATI!E$1:E$65536,DATI!A$1:A$65536,'2016'!B4,DATI!B$1:B$65536,'2016'!E12,DATI!C$1:C$65536,'2016'!B8,DATI!D$1:D$65536,'2016'!L105)</f>
        <v>0</v>
      </c>
      <c r="F105" s="28"/>
      <c r="G105" s="28"/>
      <c r="H105" s="28"/>
      <c r="I105" s="94">
        <f>E105</f>
        <v>0</v>
      </c>
      <c r="J105" s="30">
        <f>SUMIFS(DATI!E$1:E$65536,DATI!A$1:A$65536,'2016'!B4,DATI!B$1:B$65536,'2016'!J12,DATI!C$1:C$65536,'2016'!B8,DATI!D$1:D$65536,'2016'!L105)</f>
        <v>0</v>
      </c>
      <c r="K105" s="31">
        <f t="shared" si="8"/>
        <v>0</v>
      </c>
      <c r="L105" s="53" t="s">
        <v>63</v>
      </c>
      <c r="M105" s="78" t="s">
        <v>185</v>
      </c>
      <c r="N105" s="91">
        <f t="shared" si="9"/>
        <v>0</v>
      </c>
      <c r="O105" s="30">
        <f>SUMIFS(DATI!E$1:E$65536,DATI!A$1:A$65536,'2016'!B4,DATI!B$1:B$65536,'2016'!O12,DATI!C$1:C$65536,'2016'!N8,DATI!D$1:D$65536,'2016'!L105)</f>
        <v>0</v>
      </c>
      <c r="P105" s="29">
        <f>T105</f>
        <v>0</v>
      </c>
      <c r="Q105" s="50"/>
      <c r="R105" s="28"/>
      <c r="S105" s="28"/>
      <c r="T105" s="49">
        <f>SUMIFS(DATI!E$1:E$65536,DATI!A$1:A$65536,'2016'!B4,DATI!B$1:B$65536,'2016'!T12,DATI!C$1:C$65536,'2016'!N8,DATI!D$1:D$65536,'2016'!L105)</f>
        <v>0</v>
      </c>
      <c r="U105" s="28"/>
      <c r="V105" s="28"/>
      <c r="W105" s="42"/>
    </row>
    <row r="106" spans="1:23">
      <c r="A106" s="7"/>
      <c r="B106" s="115">
        <f>C106+D106</f>
        <v>302875</v>
      </c>
      <c r="C106" s="103">
        <f>SUMIFS(DATI!E$1:E$65536,DATI!A$1:A$65536,'2016'!B4,DATI!B$1:B$65536,'2016'!C12,DATI!C$1:C$65536,'2016'!B8,DATI!D$1:D$65536,'2016'!L106)</f>
        <v>137</v>
      </c>
      <c r="D106" s="103">
        <f>SUMIFS(DATI!E$1:E$65536,DATI!A$1:A$65536,'2016'!B4,DATI!B$1:B$65536,'2016'!D12,DATI!C$1:C$65536,'2016'!B8,DATI!D$1:D$65536,'2016'!L106)</f>
        <v>302738</v>
      </c>
      <c r="E106" s="49">
        <f>SUMIFS(DATI!E$1:E$65536,DATI!A$1:A$65536,'2016'!B4,DATI!B$1:B$65536,'2016'!E12,DATI!C$1:C$65536,'2016'!B8,DATI!D$1:D$65536,'2016'!L106)</f>
        <v>595120</v>
      </c>
      <c r="F106" s="30">
        <f>SUMIFS(DATI!E$1:E$65536,DATI!A$1:A$65536,'2016'!B4,DATI!B$1:B$65536,'2016'!F12,DATI!C$1:C$65536,'2016'!B8,DATI!D$1:D$65536,'2016'!L106)</f>
        <v>132084</v>
      </c>
      <c r="G106" s="49">
        <v>231964</v>
      </c>
      <c r="H106" s="28"/>
      <c r="I106" s="94">
        <f>B106+E106+F106+G106</f>
        <v>1262043</v>
      </c>
      <c r="J106" s="30">
        <f>SUMIFS(DATI!E$1:E$65536,DATI!A$1:A$65536,'2016'!B4,DATI!B$1:B$65536,'2016'!J12,DATI!C$1:C$65536,'2016'!B8,DATI!D$1:D$65536,'2016'!L106)</f>
        <v>669184</v>
      </c>
      <c r="K106" s="31">
        <f t="shared" si="8"/>
        <v>1931227</v>
      </c>
      <c r="L106" s="119" t="s">
        <v>64</v>
      </c>
      <c r="M106" s="205" t="s">
        <v>246</v>
      </c>
      <c r="N106" s="91">
        <f>O106+P106</f>
        <v>1931227</v>
      </c>
      <c r="O106" s="30">
        <f>SUMIFS(DATI!E$1:E$65536,DATI!A$1:A$65536,'2016'!B4,DATI!B$1:B$65536,'2016'!O12,DATI!C$1:C$65536,'2016'!N8,DATI!D$1:D$65536,'2016'!L106)</f>
        <v>261662</v>
      </c>
      <c r="P106" s="29">
        <f>R106+S106+T106+W106</f>
        <v>1669565</v>
      </c>
      <c r="Q106" s="28"/>
      <c r="R106" s="49">
        <f>SUMIFS(DATI!E$1:E$65536,DATI!A$1:A$65536,'2016'!B4,DATI!B$1:B$65536,'2016'!R12,DATI!C$1:C$65536,'2016'!N8,DATI!D$1:D$65536,'2016'!L106)</f>
        <v>86163</v>
      </c>
      <c r="S106" s="49">
        <f>SUMIFS(DATI!E$1:E$65536,DATI!A$1:A$65536,'2016'!B4,DATI!B$1:B$65536,'2016'!S12,DATI!C$1:C$65536,'2016'!N8,DATI!D$1:D$65536,'2016'!L106)</f>
        <v>57833</v>
      </c>
      <c r="T106" s="49">
        <f>SUMIFS(DATI!E$1:E$65536,DATI!A$1:A$65536,'2016'!B4,DATI!B$1:B$65536,'2016'!T12,DATI!C$1:C$65536,'2016'!N8,DATI!D$1:D$65536,'2016'!L106)</f>
        <v>154478</v>
      </c>
      <c r="U106" s="96">
        <v>1012555</v>
      </c>
      <c r="V106" s="24">
        <f>SUMIFS(DATI!E$1:E$65536,DATI!A$1:A$65536,'2016'!B4,DATI!B$1:B$65536,'2016'!V12,DATI!C$1:C$65536,'2016'!N8,DATI!D$1:D$65536,'2016'!L106)</f>
        <v>358536</v>
      </c>
      <c r="W106" s="63">
        <f>U106+V106</f>
        <v>1371091</v>
      </c>
    </row>
    <row r="107" spans="1:23">
      <c r="A107" s="7"/>
      <c r="B107" s="122"/>
      <c r="C107" s="74"/>
      <c r="D107" s="74"/>
      <c r="E107" s="49">
        <f>SUMIFS(DATI!E$1:E$65536,DATI!A$1:A$65536,'2016'!B4,DATI!B$1:B$65536,'2016'!E12,DATI!C$1:C$65536,'2016'!B8,DATI!D$1:D$65536,'2016'!L107)</f>
        <v>226182</v>
      </c>
      <c r="F107" s="74"/>
      <c r="G107" s="74"/>
      <c r="H107" s="28"/>
      <c r="I107" s="94">
        <f>E107</f>
        <v>226182</v>
      </c>
      <c r="J107" s="92"/>
      <c r="K107" s="31">
        <f>I107</f>
        <v>226182</v>
      </c>
      <c r="L107" s="119" t="s">
        <v>65</v>
      </c>
      <c r="M107" s="205" t="s">
        <v>186</v>
      </c>
      <c r="N107" s="91">
        <f>O107</f>
        <v>226182</v>
      </c>
      <c r="O107" s="30">
        <f>SUMIFS(DATI!E$1:E$65536,DATI!A$1:A$65536,'2016'!B4,DATI!B$1:B$65536,'2016'!O12,DATI!C$1:C$65536,'2016'!N8,DATI!D$1:D$65536,'2016'!L107)</f>
        <v>226182</v>
      </c>
      <c r="P107" s="23"/>
      <c r="Q107" s="28"/>
      <c r="R107" s="23"/>
      <c r="S107" s="23"/>
      <c r="T107" s="23"/>
      <c r="U107" s="23"/>
      <c r="V107" s="23"/>
      <c r="W107" s="32"/>
    </row>
    <row r="108" spans="1:23" ht="13">
      <c r="A108" s="7"/>
      <c r="B108" s="115">
        <f>C108+D108</f>
        <v>14912342</v>
      </c>
      <c r="C108" s="91">
        <f>V85+W86+V90+V100-C86-C96-C100</f>
        <v>382405</v>
      </c>
      <c r="D108" s="91">
        <f>U85+U86+U90+U96+U100-D86-D90-D96-D100</f>
        <v>14529937</v>
      </c>
      <c r="E108" s="29">
        <f>T85+T86+T90+T100-E86-E96-E100</f>
        <v>5197400</v>
      </c>
      <c r="F108" s="29">
        <f>S85+S90+S100-F86-F96-F100</f>
        <v>365612</v>
      </c>
      <c r="G108" s="29">
        <f>R85+R90+R100-G86-G96-G100</f>
        <v>4328904</v>
      </c>
      <c r="H108" s="28"/>
      <c r="I108" s="94">
        <f>B108+E108+F108+G108</f>
        <v>24804258</v>
      </c>
      <c r="J108" s="50"/>
      <c r="K108" s="32"/>
      <c r="L108" s="106" t="s">
        <v>19</v>
      </c>
      <c r="M108" s="197" t="s">
        <v>187</v>
      </c>
      <c r="N108" s="23"/>
      <c r="O108" s="28"/>
      <c r="P108" s="28"/>
      <c r="Q108" s="28"/>
      <c r="R108" s="28"/>
      <c r="S108" s="28"/>
      <c r="T108" s="28"/>
      <c r="U108" s="28"/>
      <c r="V108" s="28"/>
      <c r="W108" s="42"/>
    </row>
    <row r="109" spans="1:23">
      <c r="A109" s="7"/>
      <c r="B109" s="115">
        <f>C109+D109</f>
        <v>705569</v>
      </c>
      <c r="C109" s="91">
        <f>C22</f>
        <v>24141</v>
      </c>
      <c r="D109" s="91">
        <f>D22</f>
        <v>681428</v>
      </c>
      <c r="E109" s="91">
        <f>E22</f>
        <v>955665</v>
      </c>
      <c r="F109" s="91">
        <f>F22</f>
        <v>90062</v>
      </c>
      <c r="G109" s="91">
        <f>G22</f>
        <v>2863113</v>
      </c>
      <c r="H109" s="28"/>
      <c r="I109" s="94">
        <f>B109+E109+F109+G109</f>
        <v>4614409</v>
      </c>
      <c r="J109" s="50"/>
      <c r="K109" s="42"/>
      <c r="L109" s="53" t="s">
        <v>77</v>
      </c>
      <c r="M109" s="65" t="s">
        <v>167</v>
      </c>
      <c r="N109" s="28"/>
      <c r="O109" s="28"/>
      <c r="P109" s="28"/>
      <c r="Q109" s="28"/>
      <c r="R109" s="28"/>
      <c r="S109" s="28"/>
      <c r="T109" s="28"/>
      <c r="U109" s="28"/>
      <c r="V109" s="28"/>
      <c r="W109" s="42"/>
    </row>
    <row r="110" spans="1:23" ht="13.5" thickBot="1">
      <c r="A110" s="7"/>
      <c r="B110" s="115">
        <f>C110+D110</f>
        <v>14206773</v>
      </c>
      <c r="C110" s="123">
        <f>C108-C109</f>
        <v>358264</v>
      </c>
      <c r="D110" s="123">
        <f>D108-D109</f>
        <v>13848509</v>
      </c>
      <c r="E110" s="123">
        <f>E108-E109</f>
        <v>4241735</v>
      </c>
      <c r="F110" s="123">
        <f>F108-F109</f>
        <v>275550</v>
      </c>
      <c r="G110" s="123">
        <f>G108-G109</f>
        <v>1465791</v>
      </c>
      <c r="H110" s="124"/>
      <c r="I110" s="125">
        <f>B110+E110+F110+G110</f>
        <v>20189849</v>
      </c>
      <c r="J110" s="126"/>
      <c r="K110" s="109"/>
      <c r="L110" s="127" t="s">
        <v>188</v>
      </c>
      <c r="M110" s="198" t="s">
        <v>189</v>
      </c>
      <c r="N110" s="124"/>
      <c r="O110" s="124"/>
      <c r="P110" s="124"/>
      <c r="Q110" s="124"/>
      <c r="R110" s="124"/>
      <c r="S110" s="124"/>
      <c r="T110" s="124"/>
      <c r="U110" s="124"/>
      <c r="V110" s="124"/>
      <c r="W110" s="109"/>
    </row>
    <row r="111" spans="1:23" ht="14" thickTop="1" thickBot="1">
      <c r="A111" s="7"/>
      <c r="B111" s="269"/>
      <c r="C111" s="270"/>
      <c r="D111" s="270"/>
      <c r="E111" s="270"/>
      <c r="F111" s="270"/>
      <c r="G111" s="270"/>
      <c r="H111" s="270"/>
      <c r="I111" s="270"/>
      <c r="J111" s="270"/>
      <c r="K111" s="270"/>
      <c r="L111" s="270"/>
      <c r="M111" s="270"/>
      <c r="N111" s="270"/>
      <c r="O111" s="270"/>
      <c r="P111" s="270"/>
      <c r="Q111" s="270"/>
      <c r="R111" s="270"/>
      <c r="S111" s="270"/>
      <c r="T111" s="270"/>
      <c r="U111" s="270"/>
      <c r="V111" s="270"/>
      <c r="W111" s="271"/>
    </row>
    <row r="112" spans="1:23" ht="13.5" thickTop="1">
      <c r="A112" s="7"/>
      <c r="B112" s="47"/>
      <c r="C112" s="47"/>
      <c r="D112" s="47"/>
      <c r="E112" s="47"/>
      <c r="F112" s="128"/>
      <c r="G112" s="128"/>
      <c r="H112" s="128"/>
      <c r="I112" s="47"/>
      <c r="J112" s="128"/>
      <c r="K112" s="129"/>
      <c r="L112" s="130" t="s">
        <v>19</v>
      </c>
      <c r="M112" s="197" t="s">
        <v>187</v>
      </c>
      <c r="N112" s="28"/>
      <c r="O112" s="28"/>
      <c r="P112" s="22">
        <f>R112+S112+T112+W112</f>
        <v>24804258</v>
      </c>
      <c r="Q112" s="50"/>
      <c r="R112" s="22">
        <f>G108</f>
        <v>4328904</v>
      </c>
      <c r="S112" s="22">
        <f>F108</f>
        <v>365612</v>
      </c>
      <c r="T112" s="22">
        <f>E108</f>
        <v>5197400</v>
      </c>
      <c r="U112" s="114">
        <f>D108</f>
        <v>14529937</v>
      </c>
      <c r="V112" s="62">
        <f>C108</f>
        <v>382405</v>
      </c>
      <c r="W112" s="63">
        <f>U112+V112</f>
        <v>14912342</v>
      </c>
    </row>
    <row r="113" spans="1:23">
      <c r="A113" s="7"/>
      <c r="B113" s="115">
        <f>C113+D113</f>
        <v>14623095</v>
      </c>
      <c r="C113" s="29">
        <f>C114</f>
        <v>322969</v>
      </c>
      <c r="D113" s="29">
        <f>D114</f>
        <v>14300126</v>
      </c>
      <c r="E113" s="91">
        <f>E114+E115</f>
        <v>4416329</v>
      </c>
      <c r="F113" s="50"/>
      <c r="G113" s="28"/>
      <c r="H113" s="61"/>
      <c r="I113" s="94">
        <f>B113+E113</f>
        <v>19039424</v>
      </c>
      <c r="J113" s="50"/>
      <c r="K113" s="42"/>
      <c r="L113" s="53" t="s">
        <v>73</v>
      </c>
      <c r="M113" s="54" t="s">
        <v>190</v>
      </c>
      <c r="N113" s="28"/>
      <c r="O113" s="28"/>
      <c r="P113" s="23"/>
      <c r="Q113" s="28"/>
      <c r="R113" s="23"/>
      <c r="S113" s="23"/>
      <c r="T113" s="23"/>
      <c r="U113" s="28"/>
      <c r="V113" s="28"/>
      <c r="W113" s="42"/>
    </row>
    <row r="114" spans="1:23">
      <c r="A114" s="7"/>
      <c r="B114" s="115">
        <f>C114+D114</f>
        <v>14623095</v>
      </c>
      <c r="C114" s="103">
        <f>SUMIFS(DATI!E$1:E$65536,DATI!A$1:A$65536,'2016'!B4,DATI!B$1:B$65536,'2016'!C12,DATI!C$1:C$65536,'2016'!B8,DATI!D$1:D$65536,'2016'!L114)</f>
        <v>322969</v>
      </c>
      <c r="D114" s="103">
        <f>SUMIFS(DATI!E$1:E$65536,DATI!A$1:A$65536,'2016'!B4,DATI!B$1:B$65536,'2016'!D12,DATI!C$1:C$65536,'2016'!B8,DATI!D$1:D$65536,'2016'!L114)</f>
        <v>14300126</v>
      </c>
      <c r="E114" s="49">
        <f>SUMIFS(DATI!E$1:E$65536,DATI!A$1:A$65536,'2016'!B4,DATI!B$1:B$65536,'2016'!E12,DATI!C$1:C$65536,'2016'!B8,DATI!D$1:D$65536,'2016'!L114)</f>
        <v>2041542</v>
      </c>
      <c r="F114" s="50"/>
      <c r="G114" s="28"/>
      <c r="H114" s="61"/>
      <c r="I114" s="94">
        <f>B114+E114</f>
        <v>16664637</v>
      </c>
      <c r="J114" s="50"/>
      <c r="K114" s="42"/>
      <c r="L114" s="53" t="s">
        <v>74</v>
      </c>
      <c r="M114" s="199" t="s">
        <v>238</v>
      </c>
      <c r="N114" s="28"/>
      <c r="O114" s="28"/>
      <c r="P114" s="28"/>
      <c r="Q114" s="28"/>
      <c r="R114" s="28"/>
      <c r="S114" s="28"/>
      <c r="T114" s="28"/>
      <c r="U114" s="28"/>
      <c r="V114" s="28"/>
      <c r="W114" s="42"/>
    </row>
    <row r="115" spans="1:23">
      <c r="A115" s="7"/>
      <c r="B115" s="131"/>
      <c r="C115" s="88"/>
      <c r="D115" s="88"/>
      <c r="E115" s="49">
        <f>SUMIFS(DATI!E$1:E$65536,DATI!A$1:A$65536,'2016'!B4,DATI!B$1:B$65536,'2016'!E12,DATI!C$1:C$65536,'2016'!B8,DATI!D$1:D$65536,'2016'!L115)</f>
        <v>2374787</v>
      </c>
      <c r="F115" s="97"/>
      <c r="G115" s="47"/>
      <c r="H115" s="28"/>
      <c r="I115" s="94">
        <f>E115</f>
        <v>2374787</v>
      </c>
      <c r="J115" s="97"/>
      <c r="K115" s="72"/>
      <c r="L115" s="53" t="s">
        <v>75</v>
      </c>
      <c r="M115" s="199" t="s">
        <v>239</v>
      </c>
      <c r="N115" s="47"/>
      <c r="O115" s="47"/>
      <c r="P115" s="47"/>
      <c r="Q115" s="28"/>
      <c r="R115" s="28"/>
      <c r="S115" s="28"/>
      <c r="T115" s="28"/>
      <c r="U115" s="28"/>
      <c r="V115" s="28"/>
      <c r="W115" s="42"/>
    </row>
    <row r="116" spans="1:23">
      <c r="A116" s="7"/>
      <c r="B116" s="115">
        <f>C116+D116</f>
        <v>0</v>
      </c>
      <c r="C116" s="132">
        <f>SUMIFS(DATI!E$1:E$65536,DATI!A$1:A$65536,'2016'!B4,DATI!B$1:B$65536,'2016'!C12,DATI!C$1:C$65536,'2016'!B8,DATI!D$1:D$65536,'2016'!L116)</f>
        <v>0</v>
      </c>
      <c r="D116" s="132">
        <f>SUMIFS(DATI!E$1:E$65536,DATI!A$1:A$65536,'2016'!B4,DATI!B$1:B$65536,'2016'!D12,DATI!C$1:C$65536,'2016'!B8,DATI!D$1:D$65536,'2016'!L116)</f>
        <v>0</v>
      </c>
      <c r="E116" s="49">
        <f>SUMIFS(DATI!E$1:E$65536,DATI!A$1:A$65536,'2016'!B4,DATI!B$1:B$65536,'2016'!E12,DATI!C$1:C$65536,'2016'!B8,DATI!D$1:D$65536,'2016'!L116)</f>
        <v>0</v>
      </c>
      <c r="F116" s="49">
        <f>SUMIFS(DATI!E$1:E$65536,DATI!A$1:A$65536,'2016'!B4,DATI!B$1:B$65536,'2016'!F12,DATI!C$1:C$65536,'2016'!B8,DATI!D$1:D$65536,'2016'!L116)</f>
        <v>417460</v>
      </c>
      <c r="G116" s="30">
        <f>SUMIFS(DATI!E$1:E$65536,DATI!A$1:A$65536,'2016'!B4,DATI!B$1:B$65536,'2016'!G12,DATI!C$1:C$65536,'2016'!B8,DATI!D$1:D$65536,'2016'!L116)</f>
        <v>0</v>
      </c>
      <c r="H116" s="28"/>
      <c r="I116" s="94">
        <f>B116+E116+F116+G116</f>
        <v>417460</v>
      </c>
      <c r="J116" s="49">
        <f>SUMIFS(DATI!E$1:E$65536,DATI!A$1:A$65536,'2016'!B4,DATI!B$1:B$65536,'2016'!J12,DATI!C$1:C$65536,'2016'!B8,DATI!D$1:D$65536,'2016'!L116)</f>
        <v>0</v>
      </c>
      <c r="K116" s="31">
        <f>I116+J116</f>
        <v>417460</v>
      </c>
      <c r="L116" s="53" t="s">
        <v>66</v>
      </c>
      <c r="M116" s="54" t="s">
        <v>191</v>
      </c>
      <c r="N116" s="91">
        <f>O116+P116</f>
        <v>417460</v>
      </c>
      <c r="O116" s="30">
        <f>SUMIFS(DATI!E$1:E$65536,DATI!A$1:A$65536,'2016'!B4,DATI!B$1:B$65536,'2016'!O12,DATI!C$1:C$65536,'2016'!B8,DATI!D$1:D$65536,'2016'!L116)</f>
        <v>0</v>
      </c>
      <c r="P116" s="29">
        <f>W116</f>
        <v>417460</v>
      </c>
      <c r="Q116" s="28"/>
      <c r="R116" s="28"/>
      <c r="S116" s="28"/>
      <c r="T116" s="28"/>
      <c r="U116" s="49">
        <f>SUMIFS(DATI!E$1:E$65536,DATI!A$1:A$65536,'2016'!B4,DATI!B$1:B$65536,'2016'!U12,DATI!C$1:C$65536,'2016'!N8,DATI!D$1:D$65536,'2016'!L116)</f>
        <v>417460</v>
      </c>
      <c r="V116" s="28"/>
      <c r="W116" s="31">
        <f>U116</f>
        <v>417460</v>
      </c>
    </row>
    <row r="117" spans="1:23" ht="13">
      <c r="A117" s="7"/>
      <c r="B117" s="115">
        <f>C117+D117</f>
        <v>706707</v>
      </c>
      <c r="C117" s="27">
        <f>V112-C113-C116</f>
        <v>59436</v>
      </c>
      <c r="D117" s="27">
        <f>U112+U116-D113-D116</f>
        <v>647271</v>
      </c>
      <c r="E117" s="94">
        <f>T112-E113-E116</f>
        <v>781071</v>
      </c>
      <c r="F117" s="94">
        <f>S112-F116</f>
        <v>-51848</v>
      </c>
      <c r="G117" s="94">
        <f>R112-G116</f>
        <v>4328904</v>
      </c>
      <c r="H117" s="28"/>
      <c r="I117" s="94">
        <f>B117+E117+F117+G117</f>
        <v>5764834</v>
      </c>
      <c r="J117" s="28"/>
      <c r="K117" s="32"/>
      <c r="L117" s="113" t="s">
        <v>21</v>
      </c>
      <c r="M117" s="206" t="s">
        <v>192</v>
      </c>
      <c r="N117" s="23"/>
      <c r="O117" s="28"/>
      <c r="P117" s="23"/>
      <c r="Q117" s="28"/>
      <c r="R117" s="28"/>
      <c r="S117" s="28"/>
      <c r="T117" s="28"/>
      <c r="U117" s="28"/>
      <c r="V117" s="28"/>
      <c r="W117" s="42"/>
    </row>
    <row r="118" spans="1:23">
      <c r="A118" s="7"/>
      <c r="B118" s="115">
        <f>C118+D118</f>
        <v>705569</v>
      </c>
      <c r="C118" s="91">
        <f>C22</f>
        <v>24141</v>
      </c>
      <c r="D118" s="91">
        <f>D22</f>
        <v>681428</v>
      </c>
      <c r="E118" s="91">
        <f>E22</f>
        <v>955665</v>
      </c>
      <c r="F118" s="91">
        <f>F22</f>
        <v>90062</v>
      </c>
      <c r="G118" s="91">
        <f>G22</f>
        <v>2863113</v>
      </c>
      <c r="H118" s="28"/>
      <c r="I118" s="94">
        <f>B118+E118+F118+G118</f>
        <v>4614409</v>
      </c>
      <c r="J118" s="50"/>
      <c r="K118" s="42"/>
      <c r="L118" s="53" t="s">
        <v>77</v>
      </c>
      <c r="M118" s="65" t="s">
        <v>167</v>
      </c>
      <c r="N118" s="28"/>
      <c r="O118" s="28"/>
      <c r="P118" s="28"/>
      <c r="Q118" s="28"/>
      <c r="R118" s="28"/>
      <c r="S118" s="28"/>
      <c r="T118" s="28"/>
      <c r="U118" s="28"/>
      <c r="V118" s="28"/>
      <c r="W118" s="42"/>
    </row>
    <row r="119" spans="1:23" ht="13.5" thickBot="1">
      <c r="A119" s="7"/>
      <c r="B119" s="115">
        <f>C119+D119</f>
        <v>1138</v>
      </c>
      <c r="C119" s="133">
        <f>C117-C118</f>
        <v>35295</v>
      </c>
      <c r="D119" s="133">
        <f>D117-D118</f>
        <v>-34157</v>
      </c>
      <c r="E119" s="133">
        <f>E117-E118</f>
        <v>-174594</v>
      </c>
      <c r="F119" s="133">
        <f>F117-F118</f>
        <v>-141910</v>
      </c>
      <c r="G119" s="133">
        <f>G117-G118</f>
        <v>1465791</v>
      </c>
      <c r="H119" s="28"/>
      <c r="I119" s="94">
        <f>B119+E119+F119+G119</f>
        <v>1150425</v>
      </c>
      <c r="J119" s="50"/>
      <c r="K119" s="109"/>
      <c r="L119" s="130" t="s">
        <v>193</v>
      </c>
      <c r="M119" s="207" t="s">
        <v>194</v>
      </c>
      <c r="N119" s="28"/>
      <c r="O119" s="28"/>
      <c r="P119" s="28"/>
      <c r="Q119" s="28"/>
      <c r="R119" s="28"/>
      <c r="S119" s="28"/>
      <c r="T119" s="28"/>
      <c r="U119" s="28"/>
      <c r="V119" s="28"/>
      <c r="W119" s="42"/>
    </row>
    <row r="120" spans="1:23" ht="13.5" thickTop="1" thickBot="1">
      <c r="A120" s="7"/>
      <c r="B120" s="272"/>
      <c r="C120" s="272"/>
      <c r="D120" s="272"/>
      <c r="E120" s="272"/>
      <c r="F120" s="272"/>
      <c r="G120" s="272"/>
      <c r="H120" s="272"/>
      <c r="I120" s="272"/>
      <c r="J120" s="272"/>
      <c r="K120" s="272"/>
      <c r="L120" s="272"/>
      <c r="M120" s="272"/>
      <c r="N120" s="272"/>
      <c r="O120" s="272"/>
      <c r="P120" s="272"/>
      <c r="Q120" s="272"/>
      <c r="R120" s="272"/>
      <c r="S120" s="272"/>
      <c r="T120" s="272"/>
      <c r="U120" s="272"/>
      <c r="V120" s="272"/>
      <c r="W120" s="273"/>
    </row>
    <row r="121" spans="1:23" ht="21.75" customHeight="1" thickTop="1" thickBot="1">
      <c r="A121" s="7"/>
      <c r="B121" s="253" t="s">
        <v>119</v>
      </c>
      <c r="C121" s="253"/>
      <c r="D121" s="253"/>
      <c r="E121" s="253"/>
      <c r="F121" s="253"/>
      <c r="G121" s="253"/>
      <c r="H121" s="253"/>
      <c r="I121" s="253"/>
      <c r="J121" s="253"/>
      <c r="K121" s="254"/>
      <c r="L121" s="274" t="s">
        <v>120</v>
      </c>
      <c r="M121" s="275"/>
      <c r="N121" s="278" t="s">
        <v>121</v>
      </c>
      <c r="O121" s="279"/>
      <c r="P121" s="279"/>
      <c r="Q121" s="279"/>
      <c r="R121" s="279"/>
      <c r="S121" s="279"/>
      <c r="T121" s="279"/>
      <c r="U121" s="280"/>
      <c r="V121" s="280"/>
      <c r="W121" s="281"/>
    </row>
    <row r="122" spans="1:23" ht="13.5" customHeight="1" thickTop="1">
      <c r="A122" s="7"/>
      <c r="B122" s="261" t="s">
        <v>122</v>
      </c>
      <c r="C122" s="264" t="s">
        <v>123</v>
      </c>
      <c r="D122" s="264" t="s">
        <v>124</v>
      </c>
      <c r="E122" s="239" t="s">
        <v>125</v>
      </c>
      <c r="F122" s="239" t="s">
        <v>126</v>
      </c>
      <c r="G122" s="239" t="s">
        <v>127</v>
      </c>
      <c r="H122" s="239" t="s">
        <v>128</v>
      </c>
      <c r="I122" s="239" t="s">
        <v>129</v>
      </c>
      <c r="J122" s="239" t="s">
        <v>130</v>
      </c>
      <c r="K122" s="243" t="s">
        <v>131</v>
      </c>
      <c r="L122" s="276"/>
      <c r="M122" s="277"/>
      <c r="N122" s="264" t="s">
        <v>131</v>
      </c>
      <c r="O122" s="239" t="s">
        <v>130</v>
      </c>
      <c r="P122" s="239" t="s">
        <v>129</v>
      </c>
      <c r="Q122" s="239" t="s">
        <v>128</v>
      </c>
      <c r="R122" s="239" t="s">
        <v>127</v>
      </c>
      <c r="S122" s="239" t="s">
        <v>126</v>
      </c>
      <c r="T122" s="239" t="s">
        <v>125</v>
      </c>
      <c r="U122" s="264" t="s">
        <v>124</v>
      </c>
      <c r="V122" s="264" t="s">
        <v>123</v>
      </c>
      <c r="W122" s="266" t="s">
        <v>122</v>
      </c>
    </row>
    <row r="123" spans="1:23" ht="12.75" customHeight="1">
      <c r="A123" s="7"/>
      <c r="B123" s="262"/>
      <c r="C123" s="216"/>
      <c r="D123" s="216"/>
      <c r="E123" s="213"/>
      <c r="F123" s="213"/>
      <c r="G123" s="213"/>
      <c r="H123" s="229"/>
      <c r="I123" s="213"/>
      <c r="J123" s="213"/>
      <c r="K123" s="244"/>
      <c r="L123" s="276"/>
      <c r="M123" s="277"/>
      <c r="N123" s="215"/>
      <c r="O123" s="213"/>
      <c r="P123" s="213"/>
      <c r="Q123" s="229"/>
      <c r="R123" s="213"/>
      <c r="S123" s="213"/>
      <c r="T123" s="213"/>
      <c r="U123" s="216"/>
      <c r="V123" s="216"/>
      <c r="W123" s="219"/>
    </row>
    <row r="124" spans="1:23" ht="53.25" customHeight="1" thickBot="1">
      <c r="A124" s="7"/>
      <c r="B124" s="263"/>
      <c r="C124" s="265"/>
      <c r="D124" s="265"/>
      <c r="E124" s="241"/>
      <c r="F124" s="241"/>
      <c r="G124" s="241"/>
      <c r="H124" s="242"/>
      <c r="I124" s="241"/>
      <c r="J124" s="240"/>
      <c r="K124" s="245"/>
      <c r="L124" s="276"/>
      <c r="M124" s="277"/>
      <c r="N124" s="268"/>
      <c r="O124" s="240"/>
      <c r="P124" s="241"/>
      <c r="Q124" s="242"/>
      <c r="R124" s="241"/>
      <c r="S124" s="241"/>
      <c r="T124" s="241"/>
      <c r="U124" s="265"/>
      <c r="V124" s="265"/>
      <c r="W124" s="267"/>
    </row>
    <row r="125" spans="1:23" ht="19" thickTop="1" thickBot="1">
      <c r="A125" s="7"/>
      <c r="B125" s="249" t="s">
        <v>195</v>
      </c>
      <c r="C125" s="249"/>
      <c r="D125" s="249"/>
      <c r="E125" s="249"/>
      <c r="F125" s="249"/>
      <c r="G125" s="249"/>
      <c r="H125" s="249"/>
      <c r="I125" s="249"/>
      <c r="J125" s="249"/>
      <c r="K125" s="249"/>
      <c r="L125" s="249"/>
      <c r="M125" s="249"/>
      <c r="N125" s="249"/>
      <c r="O125" s="249"/>
      <c r="P125" s="249"/>
      <c r="Q125" s="249"/>
      <c r="R125" s="249"/>
      <c r="S125" s="249"/>
      <c r="T125" s="249"/>
      <c r="U125" s="249"/>
      <c r="V125" s="249"/>
      <c r="W125" s="250"/>
    </row>
    <row r="126" spans="1:23" ht="13" thickTop="1">
      <c r="A126" s="7"/>
      <c r="B126" s="28"/>
      <c r="C126" s="28"/>
      <c r="D126" s="28"/>
      <c r="E126" s="28"/>
      <c r="F126" s="28"/>
      <c r="G126" s="28"/>
      <c r="H126" s="28"/>
      <c r="I126" s="28"/>
      <c r="J126" s="22">
        <f>J127+J128</f>
        <v>15171334</v>
      </c>
      <c r="K126" s="129"/>
      <c r="L126" s="18" t="s">
        <v>109</v>
      </c>
      <c r="M126" s="19" t="s">
        <v>196</v>
      </c>
      <c r="N126" s="44"/>
      <c r="O126" s="44"/>
      <c r="P126" s="44"/>
      <c r="Q126" s="44"/>
      <c r="R126" s="44"/>
      <c r="S126" s="44"/>
      <c r="T126" s="44"/>
      <c r="U126" s="44"/>
      <c r="V126" s="44"/>
      <c r="W126" s="45"/>
    </row>
    <row r="127" spans="1:23">
      <c r="A127" s="7"/>
      <c r="B127" s="28"/>
      <c r="C127" s="28"/>
      <c r="D127" s="28"/>
      <c r="E127" s="28"/>
      <c r="F127" s="28"/>
      <c r="G127" s="28"/>
      <c r="H127" s="28"/>
      <c r="I127" s="28"/>
      <c r="J127" s="49">
        <f>SUMIFS(DATI!E$1:E$65536,DATI!A$1:A$65536,'2016'!B4,DATI!B$1:B$65536,'2016'!J12,DATI!C$1:C$65536,'2016'!B8,DATI!D$1:D$65536,'2016'!L127)</f>
        <v>10496027</v>
      </c>
      <c r="K127" s="42"/>
      <c r="L127" s="40" t="s">
        <v>110</v>
      </c>
      <c r="M127" s="134" t="s">
        <v>234</v>
      </c>
      <c r="N127" s="44"/>
      <c r="O127" s="44"/>
      <c r="P127" s="44"/>
      <c r="Q127" s="44"/>
      <c r="R127" s="44"/>
      <c r="S127" s="44"/>
      <c r="T127" s="44"/>
      <c r="U127" s="44"/>
      <c r="V127" s="44"/>
      <c r="W127" s="45"/>
    </row>
    <row r="128" spans="1:23">
      <c r="A128" s="7"/>
      <c r="B128" s="28"/>
      <c r="C128" s="28"/>
      <c r="D128" s="28"/>
      <c r="E128" s="28"/>
      <c r="F128" s="28"/>
      <c r="G128" s="28"/>
      <c r="H128" s="28"/>
      <c r="I128" s="28"/>
      <c r="J128" s="49">
        <v>4675307</v>
      </c>
      <c r="K128" s="42"/>
      <c r="L128" s="40" t="s">
        <v>111</v>
      </c>
      <c r="M128" s="134" t="s">
        <v>235</v>
      </c>
      <c r="N128" s="44"/>
      <c r="O128" s="44"/>
      <c r="P128" s="44"/>
      <c r="Q128" s="44"/>
      <c r="R128" s="44"/>
      <c r="S128" s="44"/>
      <c r="T128" s="44"/>
      <c r="U128" s="44"/>
      <c r="V128" s="44"/>
      <c r="W128" s="45"/>
    </row>
    <row r="129" spans="1:23">
      <c r="A129" s="7"/>
      <c r="B129" s="28"/>
      <c r="C129" s="28"/>
      <c r="D129" s="28"/>
      <c r="E129" s="28"/>
      <c r="F129" s="28"/>
      <c r="G129" s="28"/>
      <c r="H129" s="28"/>
      <c r="I129" s="61"/>
      <c r="J129" s="49">
        <f>SUMIFS(DATI!E$1:E$65536,DATI!A$1:A$65536,'2016'!B4,DATI!B$1:B$65536,'2016'!J12,DATI!C$1:C$65536,'2016'!B8,DATI!D$1:D$65536,'2016'!L129)</f>
        <v>103986</v>
      </c>
      <c r="K129" s="42"/>
      <c r="L129" s="40" t="s">
        <v>112</v>
      </c>
      <c r="M129" s="185" t="s">
        <v>227</v>
      </c>
      <c r="N129" s="44"/>
      <c r="O129" s="44"/>
      <c r="P129" s="44"/>
      <c r="Q129" s="44"/>
      <c r="R129" s="44"/>
      <c r="S129" s="44"/>
      <c r="T129" s="44"/>
      <c r="U129" s="44"/>
      <c r="V129" s="44"/>
      <c r="W129" s="45"/>
    </row>
    <row r="130" spans="1:23">
      <c r="A130" s="7"/>
      <c r="B130" s="28"/>
      <c r="C130" s="28"/>
      <c r="D130" s="28"/>
      <c r="E130" s="28"/>
      <c r="F130" s="28"/>
      <c r="G130" s="28"/>
      <c r="H130" s="28"/>
      <c r="I130" s="28"/>
      <c r="J130" s="28"/>
      <c r="K130" s="42"/>
      <c r="L130" s="40" t="s">
        <v>113</v>
      </c>
      <c r="M130" s="41" t="s">
        <v>197</v>
      </c>
      <c r="N130" s="44"/>
      <c r="O130" s="43">
        <f>O131+O132</f>
        <v>15042392</v>
      </c>
      <c r="P130" s="44"/>
      <c r="Q130" s="44"/>
      <c r="R130" s="44"/>
      <c r="S130" s="44"/>
      <c r="T130" s="44"/>
      <c r="U130" s="44"/>
      <c r="V130" s="44"/>
      <c r="W130" s="45"/>
    </row>
    <row r="131" spans="1:23">
      <c r="A131" s="7"/>
      <c r="B131" s="28"/>
      <c r="C131" s="28"/>
      <c r="D131" s="28"/>
      <c r="E131" s="28"/>
      <c r="F131" s="28"/>
      <c r="G131" s="28"/>
      <c r="H131" s="28"/>
      <c r="I131" s="28"/>
      <c r="J131" s="28"/>
      <c r="K131" s="42"/>
      <c r="L131" s="40" t="s">
        <v>114</v>
      </c>
      <c r="M131" s="134" t="s">
        <v>236</v>
      </c>
      <c r="N131" s="44"/>
      <c r="O131" s="36">
        <f>SUMIFS(DATI!E$1:E$65536,DATI!A$1:A$65536,'2016'!B4,DATI!B$1:B$65536,'2016'!O12,DATI!C$1:C$65536,'2016'!N8,DATI!D$1:D$65536,'2016'!L131)</f>
        <v>12562831</v>
      </c>
      <c r="P131" s="44"/>
      <c r="Q131" s="44"/>
      <c r="R131" s="44"/>
      <c r="S131" s="44"/>
      <c r="T131" s="44"/>
      <c r="U131" s="44"/>
      <c r="V131" s="44"/>
      <c r="W131" s="45"/>
    </row>
    <row r="132" spans="1:23">
      <c r="A132" s="7"/>
      <c r="B132" s="28"/>
      <c r="C132" s="28"/>
      <c r="D132" s="28"/>
      <c r="E132" s="28"/>
      <c r="F132" s="28"/>
      <c r="G132" s="28"/>
      <c r="H132" s="28"/>
      <c r="I132" s="28"/>
      <c r="J132" s="28"/>
      <c r="K132" s="42"/>
      <c r="L132" s="40" t="s">
        <v>115</v>
      </c>
      <c r="M132" s="134" t="s">
        <v>237</v>
      </c>
      <c r="N132" s="44"/>
      <c r="O132" s="36">
        <f>SUMIFS(DATI!E$1:E$65536,DATI!A$1:A$65536,'2016'!B4,DATI!B$1:B$65536,'2016'!O12,DATI!C$1:C$65536,'2016'!N8,DATI!D$1:D$65536,'2016'!L132)</f>
        <v>2479561</v>
      </c>
      <c r="P132" s="44"/>
      <c r="Q132" s="44"/>
      <c r="R132" s="44"/>
      <c r="S132" s="44"/>
      <c r="T132" s="44"/>
      <c r="U132" s="44"/>
      <c r="V132" s="44"/>
      <c r="W132" s="45"/>
    </row>
    <row r="133" spans="1:23">
      <c r="A133" s="7"/>
      <c r="B133" s="28"/>
      <c r="C133" s="28"/>
      <c r="D133" s="28"/>
      <c r="E133" s="28"/>
      <c r="F133" s="28"/>
      <c r="G133" s="28"/>
      <c r="H133" s="28"/>
      <c r="I133" s="28"/>
      <c r="J133" s="28"/>
      <c r="K133" s="42"/>
      <c r="L133" s="40" t="s">
        <v>116</v>
      </c>
      <c r="M133" s="185" t="s">
        <v>228</v>
      </c>
      <c r="N133" s="44"/>
      <c r="O133" s="36">
        <f>SUMIFS(DATI!E$1:E$65536,DATI!A$1:A$65536,'2016'!B4,DATI!B$1:B$65536,'2016'!O12,DATI!C$1:C$65536,'2016'!N8,DATI!D$1:D$65536,'2016'!L133)</f>
        <v>75108</v>
      </c>
      <c r="P133" s="44"/>
      <c r="Q133" s="44"/>
      <c r="R133" s="44"/>
      <c r="S133" s="44"/>
      <c r="T133" s="44"/>
      <c r="U133" s="44"/>
      <c r="V133" s="44"/>
      <c r="W133" s="45"/>
    </row>
    <row r="134" spans="1:23" ht="13">
      <c r="A134" s="7"/>
      <c r="B134" s="28"/>
      <c r="C134" s="28"/>
      <c r="D134" s="28"/>
      <c r="E134" s="28"/>
      <c r="F134" s="28"/>
      <c r="G134" s="28"/>
      <c r="H134" s="28"/>
      <c r="I134" s="28"/>
      <c r="J134" s="29">
        <f>O130-J126</f>
        <v>-128942</v>
      </c>
      <c r="K134" s="42"/>
      <c r="L134" s="135" t="s">
        <v>107</v>
      </c>
      <c r="M134" s="202" t="s">
        <v>198</v>
      </c>
      <c r="N134" s="44"/>
      <c r="O134" s="44"/>
      <c r="P134" s="44"/>
      <c r="Q134" s="44"/>
      <c r="R134" s="44"/>
      <c r="S134" s="44"/>
      <c r="T134" s="44"/>
      <c r="U134" s="44"/>
      <c r="V134" s="44"/>
      <c r="W134" s="45"/>
    </row>
    <row r="135" spans="1:23">
      <c r="A135" s="7"/>
      <c r="B135" s="28"/>
      <c r="C135" s="28"/>
      <c r="D135" s="28"/>
      <c r="E135" s="28"/>
      <c r="F135" s="28"/>
      <c r="G135" s="28"/>
      <c r="H135" s="61"/>
      <c r="I135" s="94">
        <f>I27+I30+I55+I58+I86+I89+I100+I116</f>
        <v>31518172</v>
      </c>
      <c r="J135" s="94">
        <f>J27+J30+J55+J58+J86+J89+J100+J116</f>
        <v>2344842</v>
      </c>
      <c r="K135" s="31">
        <f>I135+J135</f>
        <v>33863014</v>
      </c>
      <c r="L135" s="40" t="s">
        <v>199</v>
      </c>
      <c r="M135" s="41" t="s">
        <v>200</v>
      </c>
      <c r="N135" s="33">
        <f>O135+P135</f>
        <v>33863015</v>
      </c>
      <c r="O135" s="37">
        <f>O46+O49+O58+O86+O89+O100+O116</f>
        <v>2038760</v>
      </c>
      <c r="P135" s="43">
        <f>P33+P46+P49+P58+P86+P89+P100+P116</f>
        <v>31824255</v>
      </c>
      <c r="Q135" s="43">
        <f>Q33</f>
        <v>69992</v>
      </c>
      <c r="R135" s="136"/>
      <c r="S135" s="44"/>
      <c r="T135" s="44"/>
      <c r="U135" s="44"/>
      <c r="V135" s="44"/>
      <c r="W135" s="45"/>
    </row>
    <row r="136" spans="1:23" ht="13.5" thickBot="1">
      <c r="A136" s="7"/>
      <c r="B136" s="28"/>
      <c r="C136" s="28"/>
      <c r="D136" s="28"/>
      <c r="E136" s="28"/>
      <c r="F136" s="28"/>
      <c r="G136" s="28"/>
      <c r="H136" s="28"/>
      <c r="I136" s="23"/>
      <c r="J136" s="137">
        <f>J134+O46+O49+O58+O86+O90+O96+O100+O116+O97-J27-J55-J58-J86-J90-J96-J100-J116-J97</f>
        <v>-435024</v>
      </c>
      <c r="K136" s="138"/>
      <c r="L136" s="130" t="s">
        <v>108</v>
      </c>
      <c r="M136" s="207" t="s">
        <v>201</v>
      </c>
      <c r="N136" s="44"/>
      <c r="O136" s="44"/>
      <c r="P136" s="44"/>
      <c r="Q136" s="44"/>
      <c r="R136" s="44"/>
      <c r="S136" s="44"/>
      <c r="T136" s="44"/>
      <c r="U136" s="44"/>
      <c r="V136" s="44"/>
      <c r="W136" s="45"/>
    </row>
    <row r="137" spans="1:23" ht="13.5" thickTop="1" thickBot="1">
      <c r="A137" s="7"/>
      <c r="B137" s="251"/>
      <c r="C137" s="251"/>
      <c r="D137" s="251"/>
      <c r="E137" s="251"/>
      <c r="F137" s="251"/>
      <c r="G137" s="251"/>
      <c r="H137" s="251"/>
      <c r="I137" s="251"/>
      <c r="J137" s="251"/>
      <c r="K137" s="251"/>
      <c r="L137" s="251"/>
      <c r="M137" s="251"/>
      <c r="N137" s="251"/>
      <c r="O137" s="251"/>
      <c r="P137" s="251"/>
      <c r="Q137" s="251"/>
      <c r="R137" s="251"/>
      <c r="S137" s="251"/>
      <c r="T137" s="251"/>
      <c r="U137" s="251"/>
      <c r="V137" s="251"/>
      <c r="W137" s="252"/>
    </row>
    <row r="138" spans="1:23" ht="21.75" customHeight="1" thickTop="1" thickBot="1">
      <c r="A138" s="7"/>
      <c r="B138" s="253" t="s">
        <v>202</v>
      </c>
      <c r="C138" s="253"/>
      <c r="D138" s="253"/>
      <c r="E138" s="253"/>
      <c r="F138" s="253"/>
      <c r="G138" s="253"/>
      <c r="H138" s="253"/>
      <c r="I138" s="253"/>
      <c r="J138" s="253"/>
      <c r="K138" s="254"/>
      <c r="L138" s="255" t="s">
        <v>203</v>
      </c>
      <c r="M138" s="256"/>
      <c r="N138" s="259" t="s">
        <v>204</v>
      </c>
      <c r="O138" s="259"/>
      <c r="P138" s="259"/>
      <c r="Q138" s="259"/>
      <c r="R138" s="259"/>
      <c r="S138" s="259"/>
      <c r="T138" s="259"/>
      <c r="U138" s="259"/>
      <c r="V138" s="259"/>
      <c r="W138" s="260"/>
    </row>
    <row r="139" spans="1:23" ht="13.5" customHeight="1" thickTop="1">
      <c r="A139" s="7"/>
      <c r="B139" s="261" t="s">
        <v>122</v>
      </c>
      <c r="C139" s="264" t="s">
        <v>123</v>
      </c>
      <c r="D139" s="264" t="s">
        <v>124</v>
      </c>
      <c r="E139" s="239" t="s">
        <v>125</v>
      </c>
      <c r="F139" s="239" t="s">
        <v>126</v>
      </c>
      <c r="G139" s="239" t="s">
        <v>127</v>
      </c>
      <c r="H139" s="239" t="s">
        <v>128</v>
      </c>
      <c r="I139" s="239" t="s">
        <v>129</v>
      </c>
      <c r="J139" s="239" t="s">
        <v>130</v>
      </c>
      <c r="K139" s="243" t="s">
        <v>131</v>
      </c>
      <c r="L139" s="222"/>
      <c r="M139" s="223"/>
      <c r="N139" s="246" t="s">
        <v>131</v>
      </c>
      <c r="O139" s="239" t="s">
        <v>130</v>
      </c>
      <c r="P139" s="239" t="s">
        <v>129</v>
      </c>
      <c r="Q139" s="239" t="s">
        <v>128</v>
      </c>
      <c r="R139" s="239" t="s">
        <v>127</v>
      </c>
      <c r="S139" s="239" t="s">
        <v>126</v>
      </c>
      <c r="T139" s="239" t="s">
        <v>125</v>
      </c>
      <c r="U139" s="264" t="s">
        <v>124</v>
      </c>
      <c r="V139" s="264" t="s">
        <v>123</v>
      </c>
      <c r="W139" s="266" t="s">
        <v>122</v>
      </c>
    </row>
    <row r="140" spans="1:23" ht="12.75" customHeight="1">
      <c r="A140" s="7"/>
      <c r="B140" s="262"/>
      <c r="C140" s="216"/>
      <c r="D140" s="216"/>
      <c r="E140" s="213"/>
      <c r="F140" s="213"/>
      <c r="G140" s="213"/>
      <c r="H140" s="229"/>
      <c r="I140" s="213"/>
      <c r="J140" s="213"/>
      <c r="K140" s="244"/>
      <c r="L140" s="222"/>
      <c r="M140" s="223"/>
      <c r="N140" s="247"/>
      <c r="O140" s="213"/>
      <c r="P140" s="213"/>
      <c r="Q140" s="229"/>
      <c r="R140" s="213"/>
      <c r="S140" s="213"/>
      <c r="T140" s="213"/>
      <c r="U140" s="216"/>
      <c r="V140" s="216"/>
      <c r="W140" s="219"/>
    </row>
    <row r="141" spans="1:23" ht="57.75" customHeight="1" thickBot="1">
      <c r="A141" s="7"/>
      <c r="B141" s="263"/>
      <c r="C141" s="265"/>
      <c r="D141" s="265"/>
      <c r="E141" s="241"/>
      <c r="F141" s="241"/>
      <c r="G141" s="241"/>
      <c r="H141" s="242"/>
      <c r="I141" s="241"/>
      <c r="J141" s="240"/>
      <c r="K141" s="245"/>
      <c r="L141" s="257"/>
      <c r="M141" s="258"/>
      <c r="N141" s="248"/>
      <c r="O141" s="240"/>
      <c r="P141" s="241"/>
      <c r="Q141" s="242"/>
      <c r="R141" s="241"/>
      <c r="S141" s="241"/>
      <c r="T141" s="241"/>
      <c r="U141" s="265"/>
      <c r="V141" s="265"/>
      <c r="W141" s="267"/>
    </row>
    <row r="142" spans="1:23" ht="19" thickTop="1" thickBot="1">
      <c r="A142" s="7"/>
      <c r="B142" s="231" t="s">
        <v>205</v>
      </c>
      <c r="C142" s="231"/>
      <c r="D142" s="231"/>
      <c r="E142" s="231"/>
      <c r="F142" s="231"/>
      <c r="G142" s="231"/>
      <c r="H142" s="231"/>
      <c r="I142" s="231"/>
      <c r="J142" s="231"/>
      <c r="K142" s="231"/>
      <c r="L142" s="231"/>
      <c r="M142" s="231"/>
      <c r="N142" s="231"/>
      <c r="O142" s="231"/>
      <c r="P142" s="231"/>
      <c r="Q142" s="231"/>
      <c r="R142" s="231"/>
      <c r="S142" s="231"/>
      <c r="T142" s="231"/>
      <c r="U142" s="231"/>
      <c r="V142" s="231"/>
      <c r="W142" s="232"/>
    </row>
    <row r="143" spans="1:23" ht="13.5" thickTop="1">
      <c r="A143" s="7"/>
      <c r="B143" s="76"/>
      <c r="C143" s="76"/>
      <c r="D143" s="76"/>
      <c r="E143" s="76"/>
      <c r="F143" s="76"/>
      <c r="G143" s="76"/>
      <c r="H143" s="28"/>
      <c r="I143" s="76"/>
      <c r="J143" s="76"/>
      <c r="K143" s="139"/>
      <c r="L143" s="113" t="s">
        <v>206</v>
      </c>
      <c r="M143" s="208" t="s">
        <v>207</v>
      </c>
      <c r="N143" s="140">
        <f t="shared" ref="N143:N148" si="14">O143+P143</f>
        <v>715401</v>
      </c>
      <c r="O143" s="141">
        <f>J136</f>
        <v>-435024</v>
      </c>
      <c r="P143" s="141">
        <f>R143+S143+T143+W143</f>
        <v>1150425</v>
      </c>
      <c r="Q143" s="28"/>
      <c r="R143" s="142">
        <f>G119</f>
        <v>1465791</v>
      </c>
      <c r="S143" s="142">
        <f>F119</f>
        <v>-141910</v>
      </c>
      <c r="T143" s="142">
        <f>E119</f>
        <v>-174594</v>
      </c>
      <c r="U143" s="143">
        <f>D119</f>
        <v>-34157</v>
      </c>
      <c r="V143" s="62">
        <f>C119</f>
        <v>35295</v>
      </c>
      <c r="W143" s="63">
        <f>U143+V143</f>
        <v>1138</v>
      </c>
    </row>
    <row r="144" spans="1:23">
      <c r="A144" s="7"/>
      <c r="B144" s="115">
        <f>C144+D144</f>
        <v>0</v>
      </c>
      <c r="C144" s="144">
        <f>C145+C146</f>
        <v>0</v>
      </c>
      <c r="D144" s="144">
        <f>D145+D146</f>
        <v>0</v>
      </c>
      <c r="E144" s="144">
        <f>E146</f>
        <v>18789</v>
      </c>
      <c r="F144" s="144">
        <f>F145+F146</f>
        <v>1367</v>
      </c>
      <c r="G144" s="144">
        <f>G145+G146</f>
        <v>15732</v>
      </c>
      <c r="H144" s="28"/>
      <c r="I144" s="37">
        <f>B144+E144+F144+G144</f>
        <v>35888</v>
      </c>
      <c r="J144" s="37">
        <f>J145+J146</f>
        <v>303573</v>
      </c>
      <c r="K144" s="145">
        <f t="shared" ref="K144:K149" si="15">I144+J144</f>
        <v>339461</v>
      </c>
      <c r="L144" s="53" t="s">
        <v>67</v>
      </c>
      <c r="M144" s="65" t="s">
        <v>208</v>
      </c>
      <c r="N144" s="140">
        <f t="shared" si="14"/>
        <v>339461</v>
      </c>
      <c r="O144" s="37">
        <f>O145+O146</f>
        <v>4850</v>
      </c>
      <c r="P144" s="43">
        <f>R144+S144+T144+W144</f>
        <v>334611</v>
      </c>
      <c r="Q144" s="28"/>
      <c r="R144" s="146">
        <f>R146</f>
        <v>147670</v>
      </c>
      <c r="S144" s="146">
        <f>S146</f>
        <v>0</v>
      </c>
      <c r="T144" s="146">
        <f>T146+T145</f>
        <v>186533</v>
      </c>
      <c r="U144" s="146">
        <f>U146</f>
        <v>0</v>
      </c>
      <c r="V144" s="62">
        <f>V146</f>
        <v>408</v>
      </c>
      <c r="W144" s="63">
        <f>U144+V144</f>
        <v>408</v>
      </c>
    </row>
    <row r="145" spans="1:23">
      <c r="A145" s="7"/>
      <c r="B145" s="115">
        <f>C145+D145</f>
        <v>0</v>
      </c>
      <c r="C145" s="147">
        <f>SUMIFS(DATI!E$1:E$65536,DATI!A$1:A$65536,'2016'!B4,DATI!B$1:B$65536,'2016'!C12,DATI!C$1:C$65536,'2016'!B8,DATI!D$1:D$65536,'2016'!L145)</f>
        <v>0</v>
      </c>
      <c r="D145" s="147">
        <f>SUMIFS(DATI!E$1:E$65536,DATI!A$1:A$65536,'2016'!B4,DATI!B$1:B$65536,'2016'!D12,DATI!C$1:C$65536,'2016'!B8,DATI!D$1:D$65536,'2016'!L145)</f>
        <v>0</v>
      </c>
      <c r="E145" s="148"/>
      <c r="F145" s="149">
        <f>SUMIFS(DATI!E$1:E$65536,DATI!A$1:A$65536,'2016'!B4,DATI!B$1:B$65536,'2016'!F12,DATI!C$1:C$65536,'2016'!B8,DATI!D$1:D$65536,'2016'!L145)</f>
        <v>0</v>
      </c>
      <c r="G145" s="149">
        <f>SUMIFS(DATI!E$1:E$65536,DATI!A$1:A$65536,'2016'!B4,DATI!B$1:B$65536,'2016'!G12,DATI!C$1:C$65536,'2016'!B8,DATI!D$1:D$65536,'2016'!L145)</f>
        <v>10882</v>
      </c>
      <c r="H145" s="28"/>
      <c r="I145" s="37">
        <f>B145+F145+G145</f>
        <v>10882</v>
      </c>
      <c r="J145" s="149">
        <f>SUMIFS(DATI!E$1:E$65536,DATI!A$1:A$65536,'2016'!B4,DATI!B$1:B$65536,'2016'!J12,DATI!C$1:C$65536,'2016'!B8,DATI!D$1:D$65536,'2016'!L145)</f>
        <v>0</v>
      </c>
      <c r="K145" s="145">
        <f t="shared" si="15"/>
        <v>10882</v>
      </c>
      <c r="L145" s="53" t="s">
        <v>68</v>
      </c>
      <c r="M145" s="199" t="s">
        <v>230</v>
      </c>
      <c r="N145" s="140">
        <f t="shared" si="14"/>
        <v>10882</v>
      </c>
      <c r="O145" s="149">
        <f>SUMIFS(DATI!E$1:E$65536,DATI!A$1:A$65536,'2016'!B4,DATI!B$1:B$65536,'2016'!O12,DATI!C$1:C$65536,'2016'!N8,DATI!D$1:D$65536,'2016'!L145)</f>
        <v>0</v>
      </c>
      <c r="P145" s="43">
        <f>T145</f>
        <v>10882</v>
      </c>
      <c r="Q145" s="28"/>
      <c r="R145" s="150"/>
      <c r="S145" s="151"/>
      <c r="T145" s="36">
        <f>SUMIFS(DATI!E$1:E$65536,DATI!A$1:A$65536,'2016'!B4,DATI!B$1:B$65536,'2016'!T12,DATI!C$1:C$65536,'2016'!N8,DATI!D$1:D$65536,'2016'!L145)</f>
        <v>10882</v>
      </c>
      <c r="U145" s="152"/>
      <c r="V145" s="28"/>
      <c r="W145" s="42"/>
    </row>
    <row r="146" spans="1:23">
      <c r="A146" s="7"/>
      <c r="B146" s="115">
        <f>C146+D146</f>
        <v>0</v>
      </c>
      <c r="C146" s="144">
        <f>C148</f>
        <v>0</v>
      </c>
      <c r="D146" s="144">
        <f>D148</f>
        <v>0</v>
      </c>
      <c r="E146" s="144">
        <f>E147+E148</f>
        <v>18789</v>
      </c>
      <c r="F146" s="144">
        <f>F148</f>
        <v>1367</v>
      </c>
      <c r="G146" s="144">
        <f>G148</f>
        <v>4850</v>
      </c>
      <c r="H146" s="44"/>
      <c r="I146" s="37">
        <f>B146+E146+F146+G146</f>
        <v>25006</v>
      </c>
      <c r="J146" s="144">
        <f>J147+J148</f>
        <v>303573</v>
      </c>
      <c r="K146" s="145">
        <f t="shared" si="15"/>
        <v>328579</v>
      </c>
      <c r="L146" s="53" t="s">
        <v>209</v>
      </c>
      <c r="M146" s="199" t="s">
        <v>231</v>
      </c>
      <c r="N146" s="140">
        <f t="shared" si="14"/>
        <v>328579</v>
      </c>
      <c r="O146" s="37">
        <f>O147+O148</f>
        <v>4850</v>
      </c>
      <c r="P146" s="43">
        <f>R146+S146+T146+W146</f>
        <v>323729</v>
      </c>
      <c r="Q146" s="44"/>
      <c r="R146" s="146">
        <f>R147+R148</f>
        <v>147670</v>
      </c>
      <c r="S146" s="146">
        <f>S147+S148</f>
        <v>0</v>
      </c>
      <c r="T146" s="146">
        <f>T147+T148</f>
        <v>175651</v>
      </c>
      <c r="U146" s="146">
        <f>U147+U148</f>
        <v>0</v>
      </c>
      <c r="V146" s="94">
        <f>V147+V148</f>
        <v>408</v>
      </c>
      <c r="W146" s="31">
        <f>U146+V146</f>
        <v>408</v>
      </c>
    </row>
    <row r="147" spans="1:23">
      <c r="A147" s="7"/>
      <c r="B147" s="153"/>
      <c r="C147" s="154"/>
      <c r="D147" s="154"/>
      <c r="E147" s="149">
        <f>SUMIFS(DATI!E$1:E$65536,DATI!A$1:A$65536,'2016'!B4,DATI!B$1:B$65536,'2016'!E12,DATI!C$1:C$65536,'2016'!B8,DATI!D$1:D$65536,'2016'!L147)</f>
        <v>3094</v>
      </c>
      <c r="F147" s="152"/>
      <c r="G147" s="71"/>
      <c r="H147" s="44"/>
      <c r="I147" s="37">
        <f>E147</f>
        <v>3094</v>
      </c>
      <c r="J147" s="149">
        <f>SUMIFS(DATI!E$1:E$65536,DATI!A$1:A$65536,'2016'!B4,DATI!B$1:B$65536,'2016'!J12,DATI!C$1:C$65536,'2016'!B8,DATI!D$1:D$65536,'2016'!L147)</f>
        <v>303573</v>
      </c>
      <c r="K147" s="145">
        <f t="shared" si="15"/>
        <v>306667</v>
      </c>
      <c r="L147" s="53" t="s">
        <v>69</v>
      </c>
      <c r="M147" s="78" t="s">
        <v>232</v>
      </c>
      <c r="N147" s="140">
        <f t="shared" si="14"/>
        <v>306667</v>
      </c>
      <c r="O147" s="149">
        <f>SUMIFS(DATI!E$1:E$65536,DATI!A$1:A$65536,'2016'!B4,DATI!B$1:B$65536,'2016'!O12,DATI!C$1:C$65536,'2016'!N8,DATI!D$1:D$65536,'2016'!L147)</f>
        <v>0</v>
      </c>
      <c r="P147" s="43">
        <f>R147+S147+T147+W147</f>
        <v>306667</v>
      </c>
      <c r="Q147" s="44"/>
      <c r="R147" s="149">
        <f>SUMIFS(DATI!E$1:E$65536,DATI!A$1:A$65536,'2016'!B4,DATI!B$1:B$65536,'2016'!R12,DATI!C$1:C$65536,'2016'!N8,DATI!D$1:D$65536,'2016'!L147)</f>
        <v>131016</v>
      </c>
      <c r="S147" s="149">
        <f>SUMIFS(DATI!E$1:E$65536,DATI!A$1:A$65536,'2016'!B4,DATI!B$1:B$65536,'2016'!D12,DATI!C$1:C$65536,'2016'!N8,DATI!D$1:D$65536,'2016'!L147)</f>
        <v>0</v>
      </c>
      <c r="T147" s="36">
        <f>SUMIFS(DATI!E$1:E$65536,DATI!A$1:A$65536,'2016'!B4,DATI!B$1:B$65536,'2016'!T12,DATI!C$1:C$65536,'2016'!N8,DATI!D$1:D$65536,'2016'!L147)</f>
        <v>175651</v>
      </c>
      <c r="U147" s="155">
        <f>SUMIFS(DATI!E$1:E$65536,DATI!A$1:A$65536,'2016'!B4,DATI!B$1:B$65536,'2016'!U12,DATI!C$1:C$65536,'2016'!N8,DATI!D$1:D$65536,'2016'!L147)</f>
        <v>0</v>
      </c>
      <c r="V147" s="30">
        <f>SUMIFS(DATI!E$1:E$65536,DATI!A$1:A$65536,'2016'!B4,DATI!B$1:B$65536,'2016'!V12,DATI!C$1:C$65536,'2016'!N8,DATI!D$1:D$65536,'2016'!L147)</f>
        <v>0</v>
      </c>
      <c r="W147" s="31">
        <f>U147+V147</f>
        <v>0</v>
      </c>
    </row>
    <row r="148" spans="1:23">
      <c r="A148" s="7"/>
      <c r="B148" s="115">
        <f>C148+D148</f>
        <v>0</v>
      </c>
      <c r="C148" s="156">
        <f>SUMIFS(DATI!E$1:E$65536,DATI!A$1:A$65536,'2016'!B4,DATI!B$1:B$65536,'2016'!C12,DATI!C$1:C$65536,'2016'!B8,DATI!D$1:D$65536,'2016'!L148)</f>
        <v>0</v>
      </c>
      <c r="D148" s="156">
        <f>SUMIFS(DATI!E$1:E$65536,DATI!A$1:A$65536,'2016'!B4,DATI!B$1:B$65536,'2016'!D12,DATI!C$1:C$65536,'2016'!B8,DATI!D$1:D$65536,'2016'!L148)</f>
        <v>0</v>
      </c>
      <c r="E148" s="149">
        <f>SUMIFS(DATI!E$1:E$65536,DATI!A$1:A$65536,'2016'!B4,DATI!B$1:B$65536,'2016'!E12,DATI!C$1:C$65536,'2016'!B8,DATI!D$1:D$65536,'2016'!L148)</f>
        <v>15695</v>
      </c>
      <c r="F148" s="149">
        <f>SUMIFS(DATI!E$1:E$65536,DATI!A$1:A$65536,'2016'!B4,DATI!B$1:B$65536,'2016'!F12,DATI!C$1:C$65536,'2016'!B8,DATI!D$1:D$65536,'2016'!L148)</f>
        <v>1367</v>
      </c>
      <c r="G148" s="149">
        <f>SUMIFS(DATI!E$1:E$65536,DATI!A$1:A$65536,'2016'!B4,DATI!B$1:B$65536,'2016'!G12,DATI!C$1:C$65536,'2016'!B8,DATI!D$1:D$65536,'2016'!L148)</f>
        <v>4850</v>
      </c>
      <c r="H148" s="44"/>
      <c r="I148" s="37">
        <f>B148+E148+F148+G148</f>
        <v>21912</v>
      </c>
      <c r="J148" s="149">
        <f>SUMIFS(DATI!E$1:E$65536,DATI!A$1:A$65536,'2016'!B4,DATI!B$1:B$65536,'2016'!J12,DATI!C$1:C$65536,'2016'!B8,DATI!D$1:D$65536,'2016'!L148)</f>
        <v>0</v>
      </c>
      <c r="K148" s="145">
        <f t="shared" si="15"/>
        <v>21912</v>
      </c>
      <c r="L148" s="53" t="s">
        <v>70</v>
      </c>
      <c r="M148" s="78" t="s">
        <v>233</v>
      </c>
      <c r="N148" s="140">
        <f t="shared" si="14"/>
        <v>21912</v>
      </c>
      <c r="O148" s="149">
        <f>SUMIFS(DATI!E$1:E$65536,DATI!A$1:A$65536,'2016'!B4,DATI!B$1:B$65536,'2016'!O12,DATI!C$1:C$65536,'2016'!N8,DATI!D$1:D$65536,'2016'!L148)</f>
        <v>4850</v>
      </c>
      <c r="P148" s="43">
        <f>R148+S148+T148+W148</f>
        <v>17062</v>
      </c>
      <c r="Q148" s="44"/>
      <c r="R148" s="149">
        <f>SUMIFS(DATI!E$1:E$65536,DATI!A$1:A$65536,'2016'!B4,DATI!B$1:B$65536,'2016'!R12,DATI!C$1:C$65536,'2016'!N8,DATI!D$1:D$65536,'2016'!L148)</f>
        <v>16654</v>
      </c>
      <c r="S148" s="149">
        <f>SUMIFS(DATI!E$1:E$65536,DATI!A$1:A$65536,'2016'!B4,DATI!B$1:B$65536,'2016'!S12,DATI!C$1:C$65536,'2016'!N8,DATI!D$1:D$65536,'2016'!L148)</f>
        <v>0</v>
      </c>
      <c r="T148" s="36">
        <f>SUMIFS(DATI!E$1:E$65536,DATI!A$1:A$65536,'2016'!B4,DATI!B$1:B$65536,'2016'!T12,DATI!C$1:C$65536,'2016'!N8,DATI!D$1:D$65536,'2016'!L148)</f>
        <v>0</v>
      </c>
      <c r="U148" s="155">
        <f>SUMIFS(DATI!E$1:E$65536,DATI!A$1:A$65536,'2016'!B4,DATI!B$1:B$65536,'2016'!U12,DATI!C$1:C$65536,'2016'!N8,DATI!D$1:D$65536,'2016'!L148)</f>
        <v>0</v>
      </c>
      <c r="V148" s="30">
        <f>SUMIFS(DATI!E$1:E$65536,DATI!A$1:A$65536,'2016'!B4,DATI!B$1:B$65536,'2016'!V12,DATI!C$1:C$65536,'2016'!N8,DATI!D$1:D$65536,'2016'!L148)</f>
        <v>408</v>
      </c>
      <c r="W148" s="31">
        <f>U148+V148</f>
        <v>408</v>
      </c>
    </row>
    <row r="149" spans="1:23" ht="26.5" thickBot="1">
      <c r="A149" s="7"/>
      <c r="B149" s="115">
        <f>C149+D149</f>
        <v>1546</v>
      </c>
      <c r="C149" s="157">
        <f>V143+V144-C144</f>
        <v>35703</v>
      </c>
      <c r="D149" s="157">
        <f>U143+U144-D144</f>
        <v>-34157</v>
      </c>
      <c r="E149" s="80">
        <f>T143+T144-E144</f>
        <v>-6850</v>
      </c>
      <c r="F149" s="80">
        <f>S143+S144-F144</f>
        <v>-143277</v>
      </c>
      <c r="G149" s="80">
        <f>G119+R144-G144</f>
        <v>1597729</v>
      </c>
      <c r="H149" s="44"/>
      <c r="I149" s="80">
        <f>B149+E149+F149+G149</f>
        <v>1449148</v>
      </c>
      <c r="J149" s="80">
        <f>O143+O144-J144</f>
        <v>-733747</v>
      </c>
      <c r="K149" s="158">
        <f t="shared" si="15"/>
        <v>715401</v>
      </c>
      <c r="L149" s="130" t="s">
        <v>11</v>
      </c>
      <c r="M149" s="200" t="s">
        <v>210</v>
      </c>
      <c r="N149" s="44"/>
      <c r="O149" s="44"/>
      <c r="P149" s="44"/>
      <c r="Q149" s="44"/>
      <c r="R149" s="44"/>
      <c r="S149" s="44"/>
      <c r="T149" s="44"/>
      <c r="U149" s="44"/>
      <c r="V149" s="44"/>
      <c r="W149" s="45"/>
    </row>
    <row r="150" spans="1:23" ht="19" thickTop="1" thickBot="1">
      <c r="A150" s="7"/>
      <c r="B150" s="233" t="s">
        <v>211</v>
      </c>
      <c r="C150" s="234"/>
      <c r="D150" s="234"/>
      <c r="E150" s="234"/>
      <c r="F150" s="234"/>
      <c r="G150" s="234"/>
      <c r="H150" s="234"/>
      <c r="I150" s="234"/>
      <c r="J150" s="234"/>
      <c r="K150" s="234"/>
      <c r="L150" s="234"/>
      <c r="M150" s="234"/>
      <c r="N150" s="234"/>
      <c r="O150" s="234"/>
      <c r="P150" s="234"/>
      <c r="Q150" s="234"/>
      <c r="R150" s="234"/>
      <c r="S150" s="234"/>
      <c r="T150" s="234"/>
      <c r="U150" s="234"/>
      <c r="V150" s="234"/>
      <c r="W150" s="235"/>
    </row>
    <row r="151" spans="1:23" ht="26.5" thickTop="1">
      <c r="B151" s="159"/>
      <c r="C151" s="76"/>
      <c r="D151" s="76"/>
      <c r="E151" s="76"/>
      <c r="F151" s="76"/>
      <c r="G151" s="76"/>
      <c r="H151" s="28"/>
      <c r="I151" s="76"/>
      <c r="J151" s="44"/>
      <c r="K151" s="160"/>
      <c r="L151" s="113" t="s">
        <v>11</v>
      </c>
      <c r="M151" s="200" t="s">
        <v>210</v>
      </c>
      <c r="N151" s="161">
        <f>O151+P151</f>
        <v>715401</v>
      </c>
      <c r="O151" s="162">
        <f>J149</f>
        <v>-733747</v>
      </c>
      <c r="P151" s="163">
        <f>R151+S151+T151+W151</f>
        <v>1449148</v>
      </c>
      <c r="Q151" s="28"/>
      <c r="R151" s="162">
        <f>G149</f>
        <v>1597729</v>
      </c>
      <c r="S151" s="162">
        <f>F149</f>
        <v>-143277</v>
      </c>
      <c r="T151" s="163">
        <f>E149</f>
        <v>-6850</v>
      </c>
      <c r="U151" s="164">
        <f>D149</f>
        <v>-34157</v>
      </c>
      <c r="V151" s="62">
        <f>C149</f>
        <v>35703</v>
      </c>
      <c r="W151" s="63">
        <f>U151+V151</f>
        <v>1546</v>
      </c>
    </row>
    <row r="152" spans="1:23">
      <c r="B152" s="115">
        <f>C152+D152</f>
        <v>786527</v>
      </c>
      <c r="C152" s="43">
        <f>C153+C154</f>
        <v>19987</v>
      </c>
      <c r="D152" s="43">
        <f>D153+D154</f>
        <v>766540</v>
      </c>
      <c r="E152" s="33">
        <f>E153+E154</f>
        <v>951993</v>
      </c>
      <c r="F152" s="33">
        <f>F153+F154</f>
        <v>81823</v>
      </c>
      <c r="G152" s="33">
        <f>G153+G154</f>
        <v>3509467</v>
      </c>
      <c r="H152" s="28"/>
      <c r="I152" s="37">
        <f>B152+E152+F152+G152</f>
        <v>5329810</v>
      </c>
      <c r="J152" s="148"/>
      <c r="K152" s="165">
        <f>I152</f>
        <v>5329810</v>
      </c>
      <c r="L152" s="53" t="s">
        <v>76</v>
      </c>
      <c r="M152" s="65" t="s">
        <v>212</v>
      </c>
      <c r="N152" s="166"/>
      <c r="O152" s="44"/>
      <c r="P152" s="166"/>
      <c r="Q152" s="28"/>
      <c r="R152" s="166"/>
      <c r="S152" s="166"/>
      <c r="T152" s="166"/>
      <c r="U152" s="166"/>
      <c r="V152" s="166"/>
      <c r="W152" s="70"/>
    </row>
    <row r="153" spans="1:23">
      <c r="B153" s="115">
        <f>C153+D153</f>
        <v>794526</v>
      </c>
      <c r="C153" s="34">
        <f>SUMIFS(DATI!E$1:E$65536,DATI!A$1:A$65536,'2016'!B4,DATI!B$1:B$65536,'2016'!C12,DATI!C$1:C$65536,'2016'!B8,DATI!D$1:D$65536,'2016'!L153)</f>
        <v>19601</v>
      </c>
      <c r="D153" s="34">
        <f>SUMIFS(DATI!E$1:E$65536,DATI!A$1:A$65536,'2016'!B4,DATI!B$1:B$65536,'2016'!D12,DATI!C$1:C$65536,'2016'!B8,DATI!D$1:D$65536,'2016'!L153)</f>
        <v>774925</v>
      </c>
      <c r="E153" s="36">
        <f>SUMIFS(DATI!E$1:E$65536,DATI!A$1:A$65536,'2016'!B4,DATI!B$1:B$65536,'2016'!E12,DATI!C$1:C$65536,'2016'!B8,DATI!D$1:D$65536,'2016'!L153)</f>
        <v>903188</v>
      </c>
      <c r="F153" s="36">
        <f>SUMIFS(DATI!E$1:E$65536,DATI!A$1:A$65536,'2016'!B4,DATI!B$1:B$65536,'2016'!F12,DATI!C$1:C$65536,'2016'!B8,DATI!D$1:D$65536,'2016'!L153)</f>
        <v>89949</v>
      </c>
      <c r="G153" s="36">
        <f>SUMIFS(DATI!E$1:E$65536,DATI!A$1:A$65536,'2016'!B4,DATI!B$1:B$65536,'2016'!G12,DATI!C$1:C$65536,'2016'!B8,DATI!D$1:D$65536,'2016'!L153)</f>
        <v>3153589</v>
      </c>
      <c r="H153" s="28"/>
      <c r="I153" s="37">
        <f>B153+E153+F153+G153</f>
        <v>4941252</v>
      </c>
      <c r="J153" s="148"/>
      <c r="K153" s="165">
        <f>I153</f>
        <v>4941252</v>
      </c>
      <c r="L153" s="53" t="s">
        <v>78</v>
      </c>
      <c r="M153" s="199" t="s">
        <v>213</v>
      </c>
      <c r="N153" s="44"/>
      <c r="O153" s="44"/>
      <c r="P153" s="44"/>
      <c r="Q153" s="28"/>
      <c r="R153" s="44"/>
      <c r="S153" s="44"/>
      <c r="T153" s="44"/>
      <c r="U153" s="44"/>
      <c r="V153" s="44"/>
      <c r="W153" s="45"/>
    </row>
    <row r="154" spans="1:23">
      <c r="B154" s="115">
        <f>C154+D154</f>
        <v>-7999</v>
      </c>
      <c r="C154" s="33">
        <f>C155+C156</f>
        <v>386</v>
      </c>
      <c r="D154" s="33">
        <f>D155+D156</f>
        <v>-8385</v>
      </c>
      <c r="E154" s="33">
        <f>E155+E156</f>
        <v>48805</v>
      </c>
      <c r="F154" s="33">
        <f>F155+F156</f>
        <v>-8126</v>
      </c>
      <c r="G154" s="33">
        <f>G155+G156</f>
        <v>355878</v>
      </c>
      <c r="H154" s="44"/>
      <c r="I154" s="37">
        <f>B154+E154+F154+G154</f>
        <v>388558</v>
      </c>
      <c r="J154" s="148"/>
      <c r="K154" s="165">
        <f>I154</f>
        <v>388558</v>
      </c>
      <c r="L154" s="53" t="s">
        <v>214</v>
      </c>
      <c r="M154" s="199" t="s">
        <v>215</v>
      </c>
      <c r="N154" s="44"/>
      <c r="O154" s="44"/>
      <c r="P154" s="44"/>
      <c r="Q154" s="44"/>
      <c r="R154" s="44"/>
      <c r="S154" s="44"/>
      <c r="T154" s="44"/>
      <c r="U154" s="44"/>
      <c r="V154" s="44"/>
      <c r="W154" s="45"/>
    </row>
    <row r="155" spans="1:23">
      <c r="B155" s="115">
        <f>C155+D155</f>
        <v>-9684</v>
      </c>
      <c r="C155" s="34">
        <f>SUMIFS(DATI!E$1:E$65536,DATI!A$1:A$65536,'2016'!B4,DATI!B$1:B$65536,'2016'!C12,DATI!C$1:C$65536,'2016'!B8,DATI!D$1:D$65536,'2016'!L155)</f>
        <v>386</v>
      </c>
      <c r="D155" s="34">
        <f>SUMIFS(DATI!E$1:E$65536,DATI!A$1:A$65536,'2016'!B4,DATI!B$1:B$65536,'2016'!D12,DATI!C$1:C$65536,'2016'!B8,DATI!D$1:D$65536,'2016'!L155)</f>
        <v>-10070</v>
      </c>
      <c r="E155" s="36">
        <f>SUMIFS(DATI!E$1:E$65536,DATI!A$1:A$65536,'2016'!B4,DATI!B$1:B$65536,'2016'!E12,DATI!C$1:C$65536,'2016'!B8,DATI!D$1:D$65536,'2016'!L155)</f>
        <v>47370</v>
      </c>
      <c r="F155" s="36">
        <f>SUMIFS(DATI!E$1:E$65536,DATI!A$1:A$65536,'2016'!B4,DATI!B$1:B$65536,'2016'!F12,DATI!C$1:C$65536,'2016'!B8,DATI!D$1:D$65536,'2016'!L155)</f>
        <v>-6291</v>
      </c>
      <c r="G155" s="36">
        <v>355878</v>
      </c>
      <c r="H155" s="44"/>
      <c r="I155" s="37">
        <f>B155+E155+F155+G155</f>
        <v>387273</v>
      </c>
      <c r="J155" s="148"/>
      <c r="K155" s="165">
        <f>I155</f>
        <v>387273</v>
      </c>
      <c r="L155" s="53" t="s">
        <v>79</v>
      </c>
      <c r="M155" s="78" t="s">
        <v>216</v>
      </c>
      <c r="N155" s="44"/>
      <c r="O155" s="44"/>
      <c r="P155" s="44"/>
      <c r="Q155" s="44"/>
      <c r="R155" s="44"/>
      <c r="S155" s="44"/>
      <c r="T155" s="44"/>
      <c r="U155" s="44"/>
      <c r="V155" s="44"/>
      <c r="W155" s="45"/>
    </row>
    <row r="156" spans="1:23">
      <c r="B156" s="115">
        <f>C156+D156</f>
        <v>1685</v>
      </c>
      <c r="C156" s="167">
        <f>SUMIFS(DATI!E$1:E$65536,DATI!A$1:A$65536,'2016'!B4,DATI!B$1:B$65536,'2016'!C12,DATI!C$1:C$65536,'2016'!B8,DATI!D$1:D$65536,'2016'!L156)</f>
        <v>0</v>
      </c>
      <c r="D156" s="167">
        <f>SUMIFS(DATI!E$1:E$65536,DATI!A$1:A$65536,'2016'!B4,DATI!B$1:B$65536,'2016'!D12,DATI!C$1:C$65536,'2016'!B8,DATI!D$1:D$65536,'2016'!L156)</f>
        <v>1685</v>
      </c>
      <c r="E156" s="168">
        <f>SUMIFS(DATI!E$1:E$65536,DATI!A$1:A$65536,'2016'!B4,DATI!B$1:B$65536,'2016'!E12,DATI!C$1:C$65536,'2016'!B8,DATI!D$1:D$65536,'2016'!L156)</f>
        <v>1435</v>
      </c>
      <c r="F156" s="168">
        <f>SUMIFS(DATI!E$1:E$65536,DATI!A$1:A$65536,'2016'!B4,DATI!B$1:B$65536,'2016'!F12,DATI!C$1:C$65536,'2016'!B8,DATI!D$1:D$65536,'2016'!L156)</f>
        <v>-1835</v>
      </c>
      <c r="G156" s="168">
        <f>SUMIFS(DATI!E$1:E$65536,DATI!A$1:A$65536,'2016'!B4,DATI!B$1:B$65536,'2016'!G12,DATI!C$1:C$65536,'2016'!B8,DATI!D$1:D$65536,'2016'!L156)</f>
        <v>0</v>
      </c>
      <c r="H156" s="44"/>
      <c r="I156" s="37">
        <f>B156+E156+F156+G156</f>
        <v>1285</v>
      </c>
      <c r="J156" s="148"/>
      <c r="K156" s="165">
        <f>I156</f>
        <v>1285</v>
      </c>
      <c r="L156" s="53" t="s">
        <v>80</v>
      </c>
      <c r="M156" s="78" t="s">
        <v>217</v>
      </c>
      <c r="N156" s="44"/>
      <c r="O156" s="44"/>
      <c r="P156" s="44"/>
      <c r="Q156" s="44"/>
      <c r="R156" s="44"/>
      <c r="S156" s="44"/>
      <c r="T156" s="44"/>
      <c r="U156" s="44"/>
      <c r="V156" s="44"/>
      <c r="W156" s="45"/>
    </row>
    <row r="157" spans="1:23">
      <c r="B157" s="169"/>
      <c r="C157" s="71"/>
      <c r="D157" s="71"/>
      <c r="E157" s="71"/>
      <c r="F157" s="71"/>
      <c r="G157" s="71"/>
      <c r="H157" s="44"/>
      <c r="I157" s="71"/>
      <c r="J157" s="76"/>
      <c r="K157" s="170"/>
      <c r="L157" s="53" t="s">
        <v>77</v>
      </c>
      <c r="M157" s="65" t="s">
        <v>167</v>
      </c>
      <c r="N157" s="33">
        <f>P157</f>
        <v>4614409</v>
      </c>
      <c r="O157" s="136"/>
      <c r="P157" s="43">
        <f>R157+S157+T157+W157</f>
        <v>4614409</v>
      </c>
      <c r="Q157" s="44"/>
      <c r="R157" s="146">
        <f>G22</f>
        <v>2863113</v>
      </c>
      <c r="S157" s="146">
        <f>F22</f>
        <v>90062</v>
      </c>
      <c r="T157" s="146">
        <f>E22</f>
        <v>955665</v>
      </c>
      <c r="U157" s="146">
        <f>D22</f>
        <v>681428</v>
      </c>
      <c r="V157" s="94">
        <f>C22</f>
        <v>24141</v>
      </c>
      <c r="W157" s="31">
        <f>U157+V157</f>
        <v>705569</v>
      </c>
    </row>
    <row r="158" spans="1:23">
      <c r="B158" s="115">
        <f>C158+D158</f>
        <v>1548</v>
      </c>
      <c r="C158" s="34">
        <f>SUMIFS(DATI!E$1:E$65536,DATI!A$1:A$65536,'2016'!B4,DATI!B$1:B$65536,'2016'!C12,DATI!C$1:C$65536,'2016'!B8,DATI!D$1:D$65536,'2016'!L158)</f>
        <v>1524</v>
      </c>
      <c r="D158" s="34">
        <f>SUMIFS(DATI!E$1:E$65536,DATI!A$1:A$65536,'2016'!B4,DATI!B$1:B$65536,'2016'!D12,DATI!C$1:C$65536,'2016'!B8,DATI!D$1:D$65536,'2016'!L158)</f>
        <v>24</v>
      </c>
      <c r="E158" s="36">
        <f>SUMIFS(DATI!E$1:E$65536,DATI!A$1:A$65536,'2016'!B4,DATI!B$1:B$65536,'2016'!E12,DATI!C$1:C$65536,'2016'!B8,DATI!D$1:D$65536,'2016'!L158)</f>
        <v>180</v>
      </c>
      <c r="F158" s="171">
        <f>SUMIFS(DATI!E$1:E$65536,DATI!A$1:A$65536,'2016'!B4,DATI!B$1:B$65536,'2016'!F12,DATI!C$1:C$65536,'2016'!B8,DATI!D$1:D$65536,'2016'!L158)</f>
        <v>9244</v>
      </c>
      <c r="G158" s="171">
        <f>SUMIFS(DATI!E$1:E$65536,DATI!A$1:A$65536,'2016'!B4,DATI!B$1:B$65536,'2016'!G12,DATI!C$1:C$65536,'2016'!B8,DATI!D$1:D$65536,'2016'!L158)</f>
        <v>-10794</v>
      </c>
      <c r="H158" s="44"/>
      <c r="I158" s="37">
        <f>B158+E158+F158+G158</f>
        <v>178</v>
      </c>
      <c r="J158" s="171">
        <f>SUMIFS(DATI!E$1:E$65536,DATI!A$1:A$65536,'2016'!B4,DATI!B$1:B$65536,'2016'!J12,DATI!C$1:C$65536,'2016'!B8,DATI!D$1:D$65536,'2016'!L158)</f>
        <v>-178</v>
      </c>
      <c r="K158" s="39">
        <f>I158+J158</f>
        <v>0</v>
      </c>
      <c r="L158" s="53" t="s">
        <v>71</v>
      </c>
      <c r="M158" s="65" t="s">
        <v>218</v>
      </c>
      <c r="N158" s="44"/>
      <c r="O158" s="44"/>
      <c r="P158" s="166"/>
      <c r="Q158" s="44"/>
      <c r="R158" s="166"/>
      <c r="S158" s="44"/>
      <c r="T158" s="44"/>
      <c r="U158" s="44"/>
      <c r="V158" s="44"/>
      <c r="W158" s="45"/>
    </row>
    <row r="159" spans="1:23" ht="13">
      <c r="B159" s="115">
        <f>C159+D159</f>
        <v>-80960</v>
      </c>
      <c r="C159" s="172">
        <f>V151+V157-C152-C158</f>
        <v>38333</v>
      </c>
      <c r="D159" s="172">
        <f>U151+U157-D152-D158</f>
        <v>-119293</v>
      </c>
      <c r="E159" s="172">
        <f>T151+T157-E152-E158</f>
        <v>-3358</v>
      </c>
      <c r="F159" s="172">
        <f>S151+S157-F152-F158</f>
        <v>-144282</v>
      </c>
      <c r="G159" s="172">
        <f>R151+R157-G152-G158</f>
        <v>962169</v>
      </c>
      <c r="H159" s="44"/>
      <c r="I159" s="80">
        <f>B159+E159+F159+G159</f>
        <v>733569</v>
      </c>
      <c r="J159" s="80">
        <f>O151-J158</f>
        <v>-733569</v>
      </c>
      <c r="K159" s="39">
        <f>I159+J159</f>
        <v>0</v>
      </c>
      <c r="L159" s="106" t="s">
        <v>22</v>
      </c>
      <c r="M159" s="203" t="s">
        <v>219</v>
      </c>
      <c r="N159" s="44"/>
      <c r="O159" s="44"/>
      <c r="P159" s="44"/>
      <c r="Q159" s="44"/>
      <c r="R159" s="44"/>
      <c r="S159" s="44"/>
      <c r="T159" s="44"/>
      <c r="U159" s="44"/>
      <c r="V159" s="44"/>
      <c r="W159" s="45"/>
    </row>
    <row r="160" spans="1:23" ht="13" thickBot="1">
      <c r="B160" s="236"/>
      <c r="C160" s="237"/>
      <c r="D160" s="237"/>
      <c r="E160" s="237"/>
      <c r="F160" s="237"/>
      <c r="G160" s="237"/>
      <c r="H160" s="237"/>
      <c r="I160" s="237"/>
      <c r="J160" s="237"/>
      <c r="K160" s="237"/>
      <c r="L160" s="237"/>
      <c r="M160" s="237"/>
      <c r="N160" s="237"/>
      <c r="O160" s="237"/>
      <c r="P160" s="237"/>
      <c r="Q160" s="237"/>
      <c r="R160" s="237"/>
      <c r="S160" s="237"/>
      <c r="T160" s="237"/>
      <c r="U160" s="237"/>
      <c r="V160" s="237"/>
      <c r="W160" s="238"/>
    </row>
    <row r="161" spans="2:23" ht="21.75" customHeight="1" thickTop="1">
      <c r="L161" s="222" t="s">
        <v>220</v>
      </c>
      <c r="M161" s="223"/>
      <c r="N161" s="226" t="s">
        <v>131</v>
      </c>
      <c r="O161" s="213" t="s">
        <v>130</v>
      </c>
      <c r="P161" s="213" t="s">
        <v>129</v>
      </c>
      <c r="Q161" s="213" t="s">
        <v>128</v>
      </c>
      <c r="R161" s="213" t="s">
        <v>127</v>
      </c>
      <c r="S161" s="213" t="s">
        <v>126</v>
      </c>
      <c r="T161" s="213" t="s">
        <v>125</v>
      </c>
      <c r="U161" s="215" t="s">
        <v>124</v>
      </c>
      <c r="V161" s="215" t="s">
        <v>123</v>
      </c>
      <c r="W161" s="218" t="s">
        <v>122</v>
      </c>
    </row>
    <row r="162" spans="2:23" ht="13.5" customHeight="1">
      <c r="L162" s="222"/>
      <c r="M162" s="223"/>
      <c r="N162" s="226"/>
      <c r="O162" s="213"/>
      <c r="P162" s="213"/>
      <c r="Q162" s="229"/>
      <c r="R162" s="213"/>
      <c r="S162" s="213"/>
      <c r="T162" s="213"/>
      <c r="U162" s="216"/>
      <c r="V162" s="216"/>
      <c r="W162" s="219"/>
    </row>
    <row r="163" spans="2:23" ht="51.75" customHeight="1" thickBot="1">
      <c r="B163" s="221" t="s">
        <v>221</v>
      </c>
      <c r="C163" s="221"/>
      <c r="D163" s="221"/>
      <c r="E163" s="221"/>
      <c r="F163" s="221"/>
      <c r="G163" s="221"/>
      <c r="H163" s="221"/>
      <c r="I163" s="221"/>
      <c r="K163" s="7"/>
      <c r="L163" s="224"/>
      <c r="M163" s="225"/>
      <c r="N163" s="227"/>
      <c r="O163" s="228"/>
      <c r="P163" s="214"/>
      <c r="Q163" s="230"/>
      <c r="R163" s="214"/>
      <c r="S163" s="214"/>
      <c r="T163" s="214"/>
      <c r="U163" s="217"/>
      <c r="V163" s="217"/>
      <c r="W163" s="220"/>
    </row>
    <row r="164" spans="2:23" ht="13.5" thickTop="1">
      <c r="B164" s="173"/>
      <c r="C164" s="173"/>
      <c r="D164" s="173"/>
      <c r="E164" s="173"/>
      <c r="F164" s="173"/>
      <c r="G164" s="173"/>
      <c r="H164" s="173"/>
      <c r="K164" s="7"/>
      <c r="L164" s="193" t="s">
        <v>263</v>
      </c>
      <c r="M164" s="209" t="s">
        <v>222</v>
      </c>
      <c r="N164" s="140">
        <f>O164+P164</f>
        <v>0</v>
      </c>
      <c r="O164" s="174">
        <v>147431</v>
      </c>
      <c r="P164" s="142">
        <f>R164+S164+T164+W164</f>
        <v>-147431</v>
      </c>
      <c r="Q164" s="44"/>
      <c r="R164" s="175">
        <f>SUMIFS(DATI!E$1:E$65536,DATI!A$1:A$65536,'2016'!B4,DATI!B$1:B$65536,'2016'!R12,DATI!D$1:D$65536,'2016'!L164)</f>
        <v>-826</v>
      </c>
      <c r="S164" s="174">
        <f>SUMIFS(DATI!E$1:E$65536,DATI!A$1:A$65536,'2016'!B4,DATI!B$1:B$65536,'2016'!S12,DATI!D$1:D$65536,'2016'!L164)</f>
        <v>-155283</v>
      </c>
      <c r="T164" s="175">
        <f>SUMIFS(DATI!E$1:E$65536,DATI!A$1:A$65536,'2016'!B4,DATI!B$1:B$65536,'2016'!T12,DATI!D$1:D$65536,'2016'!L164)</f>
        <v>7642</v>
      </c>
      <c r="U164" s="176">
        <v>-22295</v>
      </c>
      <c r="V164" s="175">
        <f>SUMIFS(DATI!E$1:E$65536,DATI!A$1:A$65536,'2016'!B4,DATI!B$1:B$65536,'2016'!V12,DATI!D$1:D$65536,'2016'!L164)</f>
        <v>23331</v>
      </c>
      <c r="W164" s="177">
        <f>U164+V164</f>
        <v>1036</v>
      </c>
    </row>
    <row r="165" spans="2:23">
      <c r="B165" s="173"/>
      <c r="C165" s="173"/>
      <c r="D165" s="173"/>
      <c r="E165" s="173"/>
      <c r="F165" s="173"/>
      <c r="G165" s="173"/>
      <c r="H165" s="173"/>
      <c r="K165" s="7"/>
      <c r="L165" s="191" t="s">
        <v>99</v>
      </c>
      <c r="M165" s="187" t="s">
        <v>223</v>
      </c>
      <c r="N165" s="166"/>
      <c r="O165" s="44"/>
      <c r="P165" s="44"/>
      <c r="Q165" s="44"/>
      <c r="R165" s="166"/>
      <c r="S165" s="166"/>
      <c r="T165" s="178">
        <f>SUMIFS(DATI!E$1:E$65536,DATI!A$1:A$65536,'2016'!B4,DATI!B$1:B$65536,'2016'!T12,DATI!C$1:C$65536,'2016'!B8,DATI!D$1:D$65536,'2016'!L165)</f>
        <v>9515208</v>
      </c>
      <c r="U165" s="166"/>
      <c r="V165" s="166"/>
      <c r="W165" s="179"/>
    </row>
    <row r="166" spans="2:23">
      <c r="B166" s="173"/>
      <c r="C166" s="173"/>
      <c r="D166" s="173"/>
      <c r="E166" s="173"/>
      <c r="F166" s="173"/>
      <c r="G166" s="173"/>
      <c r="H166" s="173"/>
      <c r="K166" s="7"/>
      <c r="L166" s="191" t="s">
        <v>100</v>
      </c>
      <c r="M166" s="188" t="s">
        <v>224</v>
      </c>
      <c r="N166" s="44"/>
      <c r="O166" s="44"/>
      <c r="P166" s="44"/>
      <c r="Q166" s="44"/>
      <c r="R166" s="44"/>
      <c r="S166" s="44"/>
      <c r="T166" s="180">
        <f>SUMIFS(DATI!E$1:E$65536,DATI!A$1:A$65536,'2016'!B4,DATI!B$1:B$65536,'2016'!T12,DATI!C$1:C$65536,'2016'!N8,DATI!D$1:D$65536,'2016'!L166)</f>
        <v>9511850</v>
      </c>
      <c r="U166" s="44"/>
      <c r="V166" s="44"/>
      <c r="W166" s="181"/>
    </row>
    <row r="167" spans="2:23">
      <c r="B167" s="173"/>
      <c r="C167" s="173"/>
      <c r="D167" s="173"/>
      <c r="E167" s="173"/>
      <c r="F167" s="173"/>
      <c r="G167" s="173"/>
      <c r="H167" s="173"/>
      <c r="K167" s="7"/>
      <c r="L167" s="191" t="s">
        <v>8</v>
      </c>
      <c r="M167" s="189" t="s">
        <v>225</v>
      </c>
      <c r="N167" s="44"/>
      <c r="O167" s="44"/>
      <c r="P167" s="178">
        <f>SUMIFS(DATI!E$1:E$65536,DATI!A$1:A$65536,'2016'!B4,DATI!B$1:B$65536,'2016'!P12,DATI!D$1:D$65536,'2016'!L167)</f>
        <v>886298</v>
      </c>
      <c r="Q167" s="44"/>
      <c r="R167" s="44"/>
      <c r="S167" s="44"/>
      <c r="T167" s="178">
        <f>SUMIFS(DATI!E$1:E$65536,DATI!A$1:A$65536,'2016'!B4,DATI!B$1:B$65536,'2016'!T12,DATI!D$1:D$65536,'2016'!L167)</f>
        <v>175541</v>
      </c>
      <c r="U167" s="44"/>
      <c r="V167" s="44"/>
      <c r="W167" s="181"/>
    </row>
    <row r="168" spans="2:23" ht="25.5" thickBot="1">
      <c r="B168" s="173"/>
      <c r="C168" s="173"/>
      <c r="D168" s="173"/>
      <c r="E168" s="173"/>
      <c r="F168" s="173"/>
      <c r="G168" s="173"/>
      <c r="H168" s="173"/>
      <c r="K168" s="7"/>
      <c r="L168" s="192" t="s">
        <v>9</v>
      </c>
      <c r="M168" s="190" t="s">
        <v>226</v>
      </c>
      <c r="N168" s="182"/>
      <c r="O168" s="182"/>
      <c r="P168" s="183">
        <f>SUMIFS(DATI!E$1:E$65536,DATI!A$1:A$65536,'2016'!B4,DATI!B$1:B$65536,'2016'!P12,DATI!D$1:D$65536,'2016'!L168)</f>
        <v>1686172</v>
      </c>
      <c r="Q168" s="182"/>
      <c r="R168" s="182"/>
      <c r="S168" s="182"/>
      <c r="T168" s="183">
        <f>SUMIFS(DATI!E$1:E$65536,DATI!A$1:A$65536,'2016'!B4,DATI!B$1:B$65536,'2016'!T12,DATI!D$1:D$65536,'2016'!L168)</f>
        <v>344033</v>
      </c>
      <c r="U168" s="182"/>
      <c r="V168" s="182"/>
      <c r="W168" s="184"/>
    </row>
    <row r="169" spans="2:23" ht="13" thickTop="1">
      <c r="N169" s="6"/>
    </row>
    <row r="172" spans="2:23">
      <c r="V172" s="6"/>
    </row>
    <row r="173" spans="2:23">
      <c r="V173" s="6"/>
    </row>
    <row r="174" spans="2:23">
      <c r="V174" s="6"/>
    </row>
    <row r="175" spans="2:23">
      <c r="V175" s="6"/>
    </row>
  </sheetData>
  <sheetProtection algorithmName="SHA-512" hashValue="qat+wDHAC3ojBUZz+We99u7QRRxwG2WydbmU68Gb9xhWjqvh0CCOUsw33SqFdc5FqrGnqMAKX7hKh9neuQebIA==" saltValue="uJHlC4+E1HmZGjkU6GcsmQ==" spinCount="100000" sheet="1" objects="1" scenarios="1"/>
  <mergeCells count="146">
    <mergeCell ref="S161:S163"/>
    <mergeCell ref="T161:T163"/>
    <mergeCell ref="U161:U163"/>
    <mergeCell ref="V161:V163"/>
    <mergeCell ref="W161:W163"/>
    <mergeCell ref="B163:I163"/>
    <mergeCell ref="L161:M163"/>
    <mergeCell ref="N161:N163"/>
    <mergeCell ref="O161:O163"/>
    <mergeCell ref="P161:P163"/>
    <mergeCell ref="Q161:Q163"/>
    <mergeCell ref="R161:R163"/>
    <mergeCell ref="B142:W142"/>
    <mergeCell ref="B150:W150"/>
    <mergeCell ref="B160:W160"/>
    <mergeCell ref="O139:O141"/>
    <mergeCell ref="P139:P141"/>
    <mergeCell ref="Q139:Q141"/>
    <mergeCell ref="R139:R141"/>
    <mergeCell ref="S139:S141"/>
    <mergeCell ref="T139:T141"/>
    <mergeCell ref="G139:G141"/>
    <mergeCell ref="H139:H141"/>
    <mergeCell ref="I139:I141"/>
    <mergeCell ref="J139:J141"/>
    <mergeCell ref="K139:K141"/>
    <mergeCell ref="N139:N141"/>
    <mergeCell ref="B125:W125"/>
    <mergeCell ref="B137:W137"/>
    <mergeCell ref="B138:K138"/>
    <mergeCell ref="L138:M141"/>
    <mergeCell ref="N138:W138"/>
    <mergeCell ref="B139:B141"/>
    <mergeCell ref="C139:C141"/>
    <mergeCell ref="D139:D141"/>
    <mergeCell ref="E139:E141"/>
    <mergeCell ref="F139:F141"/>
    <mergeCell ref="U139:U141"/>
    <mergeCell ref="V139:V141"/>
    <mergeCell ref="W139:W141"/>
    <mergeCell ref="R122:R124"/>
    <mergeCell ref="S122:S124"/>
    <mergeCell ref="T122:T124"/>
    <mergeCell ref="U122:U124"/>
    <mergeCell ref="V122:V124"/>
    <mergeCell ref="W122:W124"/>
    <mergeCell ref="J122:J124"/>
    <mergeCell ref="K122:K124"/>
    <mergeCell ref="N122:N124"/>
    <mergeCell ref="O122:O124"/>
    <mergeCell ref="P122:P124"/>
    <mergeCell ref="Q122:Q124"/>
    <mergeCell ref="D122:D124"/>
    <mergeCell ref="E122:E124"/>
    <mergeCell ref="F122:F124"/>
    <mergeCell ref="G122:G124"/>
    <mergeCell ref="H122:H124"/>
    <mergeCell ref="I122:I124"/>
    <mergeCell ref="V81:V83"/>
    <mergeCell ref="W81:W83"/>
    <mergeCell ref="B84:W84"/>
    <mergeCell ref="B111:W111"/>
    <mergeCell ref="B120:W120"/>
    <mergeCell ref="B121:K121"/>
    <mergeCell ref="L121:M124"/>
    <mergeCell ref="N121:W121"/>
    <mergeCell ref="B122:B124"/>
    <mergeCell ref="C122:C124"/>
    <mergeCell ref="P81:P83"/>
    <mergeCell ref="Q81:Q83"/>
    <mergeCell ref="R81:R83"/>
    <mergeCell ref="S81:S83"/>
    <mergeCell ref="T81:T83"/>
    <mergeCell ref="U81:U83"/>
    <mergeCell ref="H81:H83"/>
    <mergeCell ref="I81:I83"/>
    <mergeCell ref="J81:J83"/>
    <mergeCell ref="K81:K83"/>
    <mergeCell ref="N81:N83"/>
    <mergeCell ref="O81:O83"/>
    <mergeCell ref="B44:W44"/>
    <mergeCell ref="B80:K80"/>
    <mergeCell ref="L80:M83"/>
    <mergeCell ref="N80:W80"/>
    <mergeCell ref="B81:B83"/>
    <mergeCell ref="C81:C83"/>
    <mergeCell ref="D81:D83"/>
    <mergeCell ref="E81:E83"/>
    <mergeCell ref="F81:F83"/>
    <mergeCell ref="G81:G83"/>
    <mergeCell ref="R41:R43"/>
    <mergeCell ref="S41:S43"/>
    <mergeCell ref="T41:T43"/>
    <mergeCell ref="U41:U43"/>
    <mergeCell ref="V41:V43"/>
    <mergeCell ref="W41:W43"/>
    <mergeCell ref="J41:J43"/>
    <mergeCell ref="K41:K43"/>
    <mergeCell ref="N41:N43"/>
    <mergeCell ref="O41:O43"/>
    <mergeCell ref="P41:P43"/>
    <mergeCell ref="Q41:Q43"/>
    <mergeCell ref="D41:D43"/>
    <mergeCell ref="E41:E43"/>
    <mergeCell ref="F41:F43"/>
    <mergeCell ref="G41:G43"/>
    <mergeCell ref="H41:H43"/>
    <mergeCell ref="I41:I43"/>
    <mergeCell ref="V9:V11"/>
    <mergeCell ref="W9:W11"/>
    <mergeCell ref="B13:W13"/>
    <mergeCell ref="B24:W24"/>
    <mergeCell ref="B25:W25"/>
    <mergeCell ref="B40:K40"/>
    <mergeCell ref="L40:M43"/>
    <mergeCell ref="N40:W40"/>
    <mergeCell ref="B41:B43"/>
    <mergeCell ref="C41:C43"/>
    <mergeCell ref="P9:P11"/>
    <mergeCell ref="Q9:Q11"/>
    <mergeCell ref="R9:R11"/>
    <mergeCell ref="S9:S11"/>
    <mergeCell ref="T9:T11"/>
    <mergeCell ref="U9:U11"/>
    <mergeCell ref="H9:H11"/>
    <mergeCell ref="I9:I11"/>
    <mergeCell ref="B2:W2"/>
    <mergeCell ref="B3:W3"/>
    <mergeCell ref="B4:W4"/>
    <mergeCell ref="B5:W5"/>
    <mergeCell ref="B6:W6"/>
    <mergeCell ref="B7:K7"/>
    <mergeCell ref="L7:M12"/>
    <mergeCell ref="N7:W7"/>
    <mergeCell ref="B8:K8"/>
    <mergeCell ref="N8:W8"/>
    <mergeCell ref="J9:J11"/>
    <mergeCell ref="K9:K11"/>
    <mergeCell ref="N9:N11"/>
    <mergeCell ref="O9:O11"/>
    <mergeCell ref="B9:B11"/>
    <mergeCell ref="C9:C11"/>
    <mergeCell ref="D9:D11"/>
    <mergeCell ref="E9:E11"/>
    <mergeCell ref="F9:F11"/>
    <mergeCell ref="G9:G11"/>
  </mergeCells>
  <conditionalFormatting sqref="B2:W37 B38:K38 N38:W38">
    <cfRule type="containsText" dxfId="395" priority="26" stopIfTrue="1" operator="containsText" text="SUMIFS">
      <formula>NOT(ISERROR(SEARCH("SUMIFS",B2)))</formula>
    </cfRule>
  </conditionalFormatting>
  <conditionalFormatting sqref="C95">
    <cfRule type="containsText" dxfId="394" priority="10" stopIfTrue="1" operator="containsText" text="SUMIFS">
      <formula>NOT(ISERROR(SEARCH("SUMIFS",C95)))</formula>
    </cfRule>
  </conditionalFormatting>
  <conditionalFormatting sqref="E95:G95">
    <cfRule type="containsText" dxfId="393" priority="11" stopIfTrue="1" operator="containsText" text="SUMIFS">
      <formula>NOT(ISERROR(SEARCH("SUMIFS",E95)))</formula>
    </cfRule>
  </conditionalFormatting>
  <conditionalFormatting sqref="H74:H75">
    <cfRule type="containsText" dxfId="392" priority="1" stopIfTrue="1" operator="containsText" text="SUMIFS">
      <formula>NOT(ISERROR(SEARCH("SUMIFS",H74)))</formula>
    </cfRule>
  </conditionalFormatting>
  <conditionalFormatting sqref="H86:H87">
    <cfRule type="containsText" dxfId="391" priority="8" stopIfTrue="1" operator="containsText" text="SUMIFS">
      <formula>NOT(ISERROR(SEARCH("SUMIFS",H86)))</formula>
    </cfRule>
  </conditionalFormatting>
  <conditionalFormatting sqref="H95:H96">
    <cfRule type="containsText" dxfId="390" priority="16" stopIfTrue="1" operator="containsText" text="SUMIFS">
      <formula>NOT(ISERROR(SEARCH("SUMIFS",H95)))</formula>
    </cfRule>
  </conditionalFormatting>
  <conditionalFormatting sqref="H102">
    <cfRule type="containsText" dxfId="389" priority="9" stopIfTrue="1" operator="containsText" text="SUMIFS">
      <formula>NOT(ISERROR(SEARCH("SUMIFS",H102)))</formula>
    </cfRule>
  </conditionalFormatting>
  <conditionalFormatting sqref="H106:H107">
    <cfRule type="containsText" dxfId="388" priority="15" stopIfTrue="1" operator="containsText" text="SUMIFS">
      <formula>NOT(ISERROR(SEARCH("SUMIFS",H106)))</formula>
    </cfRule>
  </conditionalFormatting>
  <conditionalFormatting sqref="L47:M48">
    <cfRule type="containsText" dxfId="387" priority="5" stopIfTrue="1" operator="containsText" text="SUMIFS">
      <formula>NOT(ISERROR(SEARCH("SUMIFS",L47)))</formula>
    </cfRule>
  </conditionalFormatting>
  <conditionalFormatting sqref="L50:M51">
    <cfRule type="containsText" dxfId="386" priority="3" stopIfTrue="1" operator="containsText" text="SUMIFS">
      <formula>NOT(ISERROR(SEARCH("SUMIFS",L50)))</formula>
    </cfRule>
  </conditionalFormatting>
  <conditionalFormatting sqref="Q45 Q54:Q56">
    <cfRule type="containsText" dxfId="385" priority="25" stopIfTrue="1" operator="containsText" text="SUMIFS">
      <formula>NOT(ISERROR(SEARCH("SUMIFS",Q45)))</formula>
    </cfRule>
  </conditionalFormatting>
  <conditionalFormatting sqref="Q58:Q64">
    <cfRule type="containsText" dxfId="384" priority="21" stopIfTrue="1" operator="containsText" text="SUMIFS">
      <formula>NOT(ISERROR(SEARCH("SUMIFS",Q58)))</formula>
    </cfRule>
  </conditionalFormatting>
  <conditionalFormatting sqref="Q69:Q74">
    <cfRule type="containsText" dxfId="383" priority="22" stopIfTrue="1" operator="containsText" text="SUMIFS">
      <formula>NOT(ISERROR(SEARCH("SUMIFS",Q69)))</formula>
    </cfRule>
  </conditionalFormatting>
  <conditionalFormatting sqref="Q85">
    <cfRule type="containsText" dxfId="382" priority="20" stopIfTrue="1" operator="containsText" text="SUMIFS">
      <formula>NOT(ISERROR(SEARCH("SUMIFS",Q85)))</formula>
    </cfRule>
  </conditionalFormatting>
  <conditionalFormatting sqref="Q94:Q96">
    <cfRule type="containsText" dxfId="381" priority="14" stopIfTrue="1" operator="containsText" text="SUMIFS">
      <formula>NOT(ISERROR(SEARCH("SUMIFS",Q94)))</formula>
    </cfRule>
  </conditionalFormatting>
  <conditionalFormatting sqref="Q99:Q102">
    <cfRule type="containsText" dxfId="380" priority="18" stopIfTrue="1" operator="containsText" text="SUMIFS">
      <formula>NOT(ISERROR(SEARCH("SUMIFS",Q99)))</formula>
    </cfRule>
  </conditionalFormatting>
  <conditionalFormatting sqref="Q105:Q107">
    <cfRule type="containsText" dxfId="379" priority="17" stopIfTrue="1" operator="containsText" text="SUMIFS">
      <formula>NOT(ISERROR(SEARCH("SUMIFS",Q105)))</formula>
    </cfRule>
  </conditionalFormatting>
  <conditionalFormatting sqref="Q112">
    <cfRule type="containsText" dxfId="378" priority="7" stopIfTrue="1" operator="containsText" text="SUMIFS">
      <formula>NOT(ISERROR(SEARCH("SUMIFS",Q112)))</formula>
    </cfRule>
  </conditionalFormatting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050EC4-3849-44AA-BF4E-94B3C364EDC4}">
  <sheetPr codeName="Sheet8"/>
  <dimension ref="A1:W175"/>
  <sheetViews>
    <sheetView topLeftCell="C151" zoomScale="70" zoomScaleNormal="70" workbookViewId="0">
      <selection activeCell="G156" sqref="G156"/>
    </sheetView>
  </sheetViews>
  <sheetFormatPr defaultColWidth="9.1796875" defaultRowHeight="12.5"/>
  <cols>
    <col min="1" max="1" width="4.81640625" style="2" customWidth="1"/>
    <col min="2" max="2" width="16.81640625" style="2" customWidth="1"/>
    <col min="3" max="4" width="15.54296875" style="2" customWidth="1"/>
    <col min="5" max="11" width="11.7265625" style="2" customWidth="1"/>
    <col min="12" max="12" width="18.453125" style="2" customWidth="1"/>
    <col min="13" max="13" width="52.1796875" style="2" customWidth="1"/>
    <col min="14" max="14" width="12.54296875" style="2" customWidth="1"/>
    <col min="15" max="15" width="13.1796875" style="2" customWidth="1"/>
    <col min="16" max="20" width="11.7265625" style="2" customWidth="1"/>
    <col min="21" max="22" width="15.54296875" style="2" customWidth="1"/>
    <col min="23" max="23" width="16.7265625" style="2" customWidth="1"/>
    <col min="24" max="16384" width="9.1796875" style="2"/>
  </cols>
  <sheetData>
    <row r="1" spans="1:23">
      <c r="B1" s="3"/>
      <c r="C1" s="3"/>
      <c r="D1" s="3"/>
      <c r="E1" s="3"/>
      <c r="F1" s="3"/>
      <c r="G1" s="3"/>
      <c r="H1" s="3"/>
      <c r="I1" s="3"/>
      <c r="J1" s="3"/>
      <c r="K1" s="3"/>
      <c r="L1" s="4"/>
      <c r="M1" s="5"/>
      <c r="N1" s="3"/>
      <c r="O1" s="3"/>
      <c r="P1" s="3"/>
      <c r="Q1" s="3"/>
      <c r="R1" s="3"/>
      <c r="S1" s="3"/>
      <c r="T1" s="3"/>
      <c r="U1" s="3"/>
      <c r="V1" s="3"/>
      <c r="W1" s="3"/>
    </row>
    <row r="2" spans="1:23" ht="32.5">
      <c r="B2" s="286" t="s">
        <v>117</v>
      </c>
      <c r="C2" s="286"/>
      <c r="D2" s="286"/>
      <c r="E2" s="286"/>
      <c r="F2" s="286"/>
      <c r="G2" s="286"/>
      <c r="H2" s="286"/>
      <c r="I2" s="286"/>
      <c r="J2" s="286"/>
      <c r="K2" s="286"/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W2" s="286"/>
    </row>
    <row r="3" spans="1:23" ht="13">
      <c r="B3" s="287"/>
      <c r="C3" s="287"/>
      <c r="D3" s="287"/>
      <c r="E3" s="287"/>
      <c r="F3" s="287"/>
      <c r="G3" s="287"/>
      <c r="H3" s="287"/>
      <c r="I3" s="287"/>
      <c r="J3" s="287"/>
      <c r="K3" s="287"/>
      <c r="L3" s="287"/>
      <c r="M3" s="287"/>
      <c r="N3" s="287"/>
      <c r="O3" s="287"/>
      <c r="P3" s="287"/>
      <c r="Q3" s="287"/>
      <c r="R3" s="287"/>
      <c r="S3" s="287"/>
      <c r="T3" s="287"/>
      <c r="U3" s="287"/>
      <c r="V3" s="287"/>
      <c r="W3" s="287"/>
    </row>
    <row r="4" spans="1:23" ht="25">
      <c r="B4" s="288">
        <v>2015</v>
      </c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</row>
    <row r="5" spans="1:23" ht="25">
      <c r="B5" s="289" t="s">
        <v>118</v>
      </c>
      <c r="C5" s="289"/>
      <c r="D5" s="289"/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89"/>
      <c r="P5" s="289"/>
      <c r="Q5" s="289"/>
      <c r="R5" s="289"/>
      <c r="S5" s="289"/>
      <c r="T5" s="289"/>
      <c r="U5" s="289"/>
      <c r="V5" s="289"/>
      <c r="W5" s="289"/>
    </row>
    <row r="6" spans="1:23" ht="18" customHeight="1" thickBot="1">
      <c r="B6" s="290" t="str">
        <f>DATI!I1</f>
        <v>pēdējais datu labošanas datums: 21.10.2025</v>
      </c>
      <c r="C6" s="291"/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2"/>
      <c r="O6" s="292"/>
      <c r="P6" s="292"/>
      <c r="Q6" s="292"/>
      <c r="R6" s="292"/>
      <c r="S6" s="292"/>
      <c r="T6" s="292"/>
      <c r="U6" s="292"/>
      <c r="V6" s="292"/>
      <c r="W6" s="292"/>
    </row>
    <row r="7" spans="1:23" ht="21.75" customHeight="1" thickTop="1" thickBot="1">
      <c r="A7" s="7"/>
      <c r="B7" s="293" t="s">
        <v>119</v>
      </c>
      <c r="C7" s="294"/>
      <c r="D7" s="294"/>
      <c r="E7" s="294"/>
      <c r="F7" s="294"/>
      <c r="G7" s="294"/>
      <c r="H7" s="294"/>
      <c r="I7" s="294"/>
      <c r="J7" s="294"/>
      <c r="K7" s="295"/>
      <c r="L7" s="296" t="s">
        <v>120</v>
      </c>
      <c r="M7" s="297"/>
      <c r="N7" s="299" t="s">
        <v>121</v>
      </c>
      <c r="O7" s="300"/>
      <c r="P7" s="300"/>
      <c r="Q7" s="300"/>
      <c r="R7" s="300"/>
      <c r="S7" s="300"/>
      <c r="T7" s="300"/>
      <c r="U7" s="301"/>
      <c r="V7" s="301"/>
      <c r="W7" s="302"/>
    </row>
    <row r="8" spans="1:23" ht="21.75" customHeight="1" thickTop="1" thickBot="1">
      <c r="A8" s="7"/>
      <c r="B8" s="303" t="s">
        <v>23</v>
      </c>
      <c r="C8" s="231"/>
      <c r="D8" s="231"/>
      <c r="E8" s="231"/>
      <c r="F8" s="231"/>
      <c r="G8" s="231"/>
      <c r="H8" s="231"/>
      <c r="I8" s="231"/>
      <c r="J8" s="231"/>
      <c r="K8" s="232"/>
      <c r="L8" s="276"/>
      <c r="M8" s="223"/>
      <c r="N8" s="304" t="s">
        <v>81</v>
      </c>
      <c r="O8" s="304"/>
      <c r="P8" s="304"/>
      <c r="Q8" s="304"/>
      <c r="R8" s="304"/>
      <c r="S8" s="304"/>
      <c r="T8" s="304"/>
      <c r="U8" s="304"/>
      <c r="V8" s="304"/>
      <c r="W8" s="305"/>
    </row>
    <row r="9" spans="1:23" ht="13.5" customHeight="1" thickTop="1">
      <c r="A9" s="7"/>
      <c r="B9" s="306" t="s">
        <v>122</v>
      </c>
      <c r="C9" s="239" t="s">
        <v>123</v>
      </c>
      <c r="D9" s="246" t="s">
        <v>124</v>
      </c>
      <c r="E9" s="239" t="s">
        <v>125</v>
      </c>
      <c r="F9" s="261" t="s">
        <v>126</v>
      </c>
      <c r="G9" s="239" t="s">
        <v>127</v>
      </c>
      <c r="H9" s="239" t="s">
        <v>128</v>
      </c>
      <c r="I9" s="239" t="s">
        <v>129</v>
      </c>
      <c r="J9" s="239" t="s">
        <v>130</v>
      </c>
      <c r="K9" s="243" t="s">
        <v>131</v>
      </c>
      <c r="L9" s="276"/>
      <c r="M9" s="223"/>
      <c r="N9" s="246" t="s">
        <v>131</v>
      </c>
      <c r="O9" s="239" t="s">
        <v>130</v>
      </c>
      <c r="P9" s="239" t="s">
        <v>129</v>
      </c>
      <c r="Q9" s="239" t="s">
        <v>128</v>
      </c>
      <c r="R9" s="239" t="s">
        <v>127</v>
      </c>
      <c r="S9" s="239" t="s">
        <v>126</v>
      </c>
      <c r="T9" s="239" t="s">
        <v>125</v>
      </c>
      <c r="U9" s="264" t="s">
        <v>124</v>
      </c>
      <c r="V9" s="264" t="s">
        <v>123</v>
      </c>
      <c r="W9" s="266" t="s">
        <v>122</v>
      </c>
    </row>
    <row r="10" spans="1:23" ht="12.75" customHeight="1">
      <c r="A10" s="7"/>
      <c r="B10" s="307"/>
      <c r="C10" s="229"/>
      <c r="D10" s="309"/>
      <c r="E10" s="213"/>
      <c r="F10" s="311"/>
      <c r="G10" s="213"/>
      <c r="H10" s="229"/>
      <c r="I10" s="213"/>
      <c r="J10" s="213"/>
      <c r="K10" s="244"/>
      <c r="L10" s="276"/>
      <c r="M10" s="223"/>
      <c r="N10" s="247"/>
      <c r="O10" s="213"/>
      <c r="P10" s="213"/>
      <c r="Q10" s="229"/>
      <c r="R10" s="213"/>
      <c r="S10" s="213"/>
      <c r="T10" s="213"/>
      <c r="U10" s="216"/>
      <c r="V10" s="216"/>
      <c r="W10" s="219"/>
    </row>
    <row r="11" spans="1:23" ht="55.5" customHeight="1" thickBot="1">
      <c r="A11" s="7"/>
      <c r="B11" s="308"/>
      <c r="C11" s="242"/>
      <c r="D11" s="310"/>
      <c r="E11" s="241"/>
      <c r="F11" s="312"/>
      <c r="G11" s="241"/>
      <c r="H11" s="242"/>
      <c r="I11" s="241"/>
      <c r="J11" s="240"/>
      <c r="K11" s="245"/>
      <c r="L11" s="276"/>
      <c r="M11" s="223"/>
      <c r="N11" s="248"/>
      <c r="O11" s="240"/>
      <c r="P11" s="241"/>
      <c r="Q11" s="242"/>
      <c r="R11" s="241"/>
      <c r="S11" s="241"/>
      <c r="T11" s="241"/>
      <c r="U11" s="265"/>
      <c r="V11" s="265"/>
      <c r="W11" s="267"/>
    </row>
    <row r="12" spans="1:23" ht="33.75" customHeight="1" thickTop="1" thickBot="1">
      <c r="A12" s="7"/>
      <c r="B12" s="8" t="s">
        <v>103</v>
      </c>
      <c r="C12" s="9" t="s">
        <v>104</v>
      </c>
      <c r="D12" s="9" t="s">
        <v>102</v>
      </c>
      <c r="E12" s="10" t="s">
        <v>98</v>
      </c>
      <c r="F12" s="10" t="s">
        <v>97</v>
      </c>
      <c r="G12" s="10" t="s">
        <v>90</v>
      </c>
      <c r="H12" s="9" t="s">
        <v>105</v>
      </c>
      <c r="I12" s="10" t="s">
        <v>6</v>
      </c>
      <c r="J12" s="9" t="s">
        <v>106</v>
      </c>
      <c r="K12" s="11" t="s">
        <v>132</v>
      </c>
      <c r="L12" s="298"/>
      <c r="M12" s="225"/>
      <c r="N12" s="12" t="s">
        <v>132</v>
      </c>
      <c r="O12" s="13" t="s">
        <v>106</v>
      </c>
      <c r="P12" s="14" t="s">
        <v>6</v>
      </c>
      <c r="Q12" s="13" t="s">
        <v>105</v>
      </c>
      <c r="R12" s="14" t="s">
        <v>90</v>
      </c>
      <c r="S12" s="14" t="s">
        <v>97</v>
      </c>
      <c r="T12" s="14" t="s">
        <v>98</v>
      </c>
      <c r="U12" s="14" t="s">
        <v>102</v>
      </c>
      <c r="V12" s="13" t="s">
        <v>104</v>
      </c>
      <c r="W12" s="15" t="s">
        <v>103</v>
      </c>
    </row>
    <row r="13" spans="1:23" ht="19" thickTop="1" thickBot="1">
      <c r="A13" s="7"/>
      <c r="B13" s="283" t="s">
        <v>133</v>
      </c>
      <c r="C13" s="283"/>
      <c r="D13" s="283"/>
      <c r="E13" s="283"/>
      <c r="F13" s="283"/>
      <c r="G13" s="283"/>
      <c r="H13" s="283"/>
      <c r="I13" s="283"/>
      <c r="J13" s="283"/>
      <c r="K13" s="283"/>
      <c r="L13" s="283"/>
      <c r="M13" s="283"/>
      <c r="N13" s="231"/>
      <c r="O13" s="231"/>
      <c r="P13" s="231"/>
      <c r="Q13" s="231"/>
      <c r="R13" s="231"/>
      <c r="S13" s="231"/>
      <c r="T13" s="231"/>
      <c r="U13" s="231"/>
      <c r="V13" s="231"/>
      <c r="W13" s="232"/>
    </row>
    <row r="14" spans="1:23" ht="13.5" thickTop="1">
      <c r="A14" s="7"/>
      <c r="B14" s="16"/>
      <c r="C14" s="16"/>
      <c r="D14" s="16"/>
      <c r="E14" s="16"/>
      <c r="F14" s="16"/>
      <c r="G14" s="16"/>
      <c r="H14" s="16"/>
      <c r="I14" s="16"/>
      <c r="J14" s="16"/>
      <c r="K14" s="17"/>
      <c r="L14" s="18" t="s">
        <v>86</v>
      </c>
      <c r="M14" s="19" t="s">
        <v>134</v>
      </c>
      <c r="N14" s="20">
        <f>P14</f>
        <v>46292318</v>
      </c>
      <c r="O14" s="21"/>
      <c r="P14" s="22">
        <f>R14+S14+T14+W14</f>
        <v>46292318</v>
      </c>
      <c r="Q14" s="23"/>
      <c r="R14" s="24">
        <f>SUMIFS(DATI!E$1:E$65536,DATI!A$1:A$65536,'2015'!B4,DATI!B$1:B$65536,'2015'!R12,DATI!C$1:C$65536,'2015'!N8,DATI!D$1:D$65536,'2015'!L14)</f>
        <v>35144322</v>
      </c>
      <c r="S14" s="24">
        <f>SUMIFS(DATI!E$1:E$65536,DATI!A$1:A$65536,'2015'!B4,DATI!B$1:B$65536,'2015'!S12,DATI!C$1:C$65536,'2015'!N8,DATI!D$1:D$65536,'2015'!L14)</f>
        <v>1764715</v>
      </c>
      <c r="T14" s="24">
        <f>SUMIFS(DATI!E$1:E$65536,DATI!A$1:A$65536,'2015'!B4,DATI!B$1:B$65536,'2015'!T12,DATI!C$1:C$65536,'2015'!N8,DATI!D$1:D$65536,'2015'!L14)</f>
        <v>5020090</v>
      </c>
      <c r="U14" s="24">
        <f>SUMIFS(DATI!E$1:E$65536,DATI!A$1:A$65536,'2015'!B4,DATI!B$1:B$65536,'2015'!U12,DATI!C$1:C$65536,'2015'!N8,DATI!D$1:D$65536,'2015'!L14)</f>
        <v>4110301</v>
      </c>
      <c r="V14" s="24">
        <f>SUMIFS(DATI!E$1:E$65536,DATI!A$1:A$65536,'2015'!B4,DATI!B$1:B$65536,'2015'!V12,DATI!C$1:C$65536,'2015'!N8,DATI!D$1:D$65536,'2015'!L14)</f>
        <v>252890</v>
      </c>
      <c r="W14" s="25">
        <f>U14+V14</f>
        <v>4363191</v>
      </c>
    </row>
    <row r="15" spans="1:23" ht="13">
      <c r="A15" s="7"/>
      <c r="B15" s="16"/>
      <c r="C15" s="16"/>
      <c r="D15" s="16"/>
      <c r="E15" s="16"/>
      <c r="F15" s="16"/>
      <c r="G15" s="16"/>
      <c r="H15" s="16"/>
      <c r="I15" s="16"/>
      <c r="J15" s="16"/>
      <c r="K15" s="26"/>
      <c r="L15" s="40" t="s">
        <v>87</v>
      </c>
      <c r="M15" s="134" t="s">
        <v>136</v>
      </c>
      <c r="N15" s="27">
        <f>P15</f>
        <v>39928206</v>
      </c>
      <c r="O15" s="28"/>
      <c r="P15" s="29">
        <f>R15+S15+T15+W15</f>
        <v>39928206</v>
      </c>
      <c r="Q15" s="28"/>
      <c r="R15" s="30">
        <f>SUMIFS(DATI!E$1:E$65536,DATI!A$1:A$65536,'2015'!B4,DATI!B$1:B$65536,'2015'!R12,DATI!C$1:C$65536,'2015'!N8,DATI!D$1:D$65536,'2015'!L15)</f>
        <v>34979498</v>
      </c>
      <c r="S15" s="30">
        <f>SUMIFS(DATI!E$1:E$65536,DATI!A$1:A$65536,'2015'!B4,DATI!B$1:B$65536,'2015'!S12,DATI!C$1:C$65536,'2015'!N8,DATI!D$1:D$65536,'2015'!L15)</f>
        <v>1740373</v>
      </c>
      <c r="T15" s="30">
        <f>SUMIFS(DATI!E$1:E$65536,DATI!A$1:A$65536,'2015'!B4,DATI!B$1:B$65536,'2015'!T12,DATI!C$1:C$65536,'2015'!N8,DATI!D$1:D$65536,'2015'!L15)</f>
        <v>750927</v>
      </c>
      <c r="U15" s="30">
        <f>SUMIFS(DATI!E$1:E$65536,DATI!A$1:A$65536,'2015'!B4,DATI!B$1:B$65536,'2015'!U12,DATI!C$1:C$65536,'2015'!N8,DATI!D$1:D$65536,'2015'!L15)</f>
        <v>2417137</v>
      </c>
      <c r="V15" s="30">
        <f>SUMIFS(DATI!E$1:E$65536,DATI!A$1:A$65536,'2015'!B4,DATI!B$1:B$65536,'2015'!V12,DATI!C$1:C$65536,'2015'!N8,DATI!D$1:D$65536,'2015'!L15)</f>
        <v>40271</v>
      </c>
      <c r="W15" s="31">
        <f>U15+V15</f>
        <v>2457408</v>
      </c>
    </row>
    <row r="16" spans="1:23" ht="13">
      <c r="A16" s="7"/>
      <c r="B16" s="16"/>
      <c r="C16" s="16"/>
      <c r="D16" s="16"/>
      <c r="E16" s="16"/>
      <c r="F16" s="16"/>
      <c r="G16" s="16"/>
      <c r="H16" s="16"/>
      <c r="I16" s="16"/>
      <c r="J16" s="16"/>
      <c r="K16" s="26"/>
      <c r="L16" s="40" t="s">
        <v>88</v>
      </c>
      <c r="M16" s="134" t="s">
        <v>137</v>
      </c>
      <c r="N16" s="27">
        <f>P16</f>
        <v>1986664</v>
      </c>
      <c r="O16" s="28"/>
      <c r="P16" s="29">
        <f>R16+S16+T16+W16</f>
        <v>1986664</v>
      </c>
      <c r="Q16" s="28"/>
      <c r="R16" s="30">
        <f>SUMIFS(DATI!E$1:E$65536,DATI!A$1:A$65536,'2015'!B4,DATI!B$1:B$65536,'2015'!R12,DATI!C$1:C$65536,'2015'!N8,DATI!D$1:D$65536,'2015'!L16)</f>
        <v>164824</v>
      </c>
      <c r="S16" s="30">
        <f>SUMIFS(DATI!E$1:E$65536,DATI!A$1:A$65536,'2015'!B4,DATI!B$1:B$65536,'2015'!S12,DATI!C$1:C$65536,'2015'!N8,DATI!D$1:D$65536,'2015'!L16)</f>
        <v>24342</v>
      </c>
      <c r="T16" s="30">
        <f>SUMIFS(DATI!E$1:E$65536,DATI!A$1:A$65536,'2015'!B4,DATI!B$1:B$65536,'2015'!T12,DATI!C$1:C$65536,'2015'!N8,DATI!D$1:D$65536,'2015'!L16)</f>
        <v>102523</v>
      </c>
      <c r="U16" s="30">
        <f>SUMIFS(DATI!E$1:E$65536,DATI!A$1:A$65536,'2015'!B4,DATI!B$1:B$65536,'2015'!U12,DATI!C$1:C$65536,'2015'!N8,DATI!D$1:D$65536,'2015'!L16)</f>
        <v>1693164</v>
      </c>
      <c r="V16" s="30">
        <f>SUMIFS(DATI!E$1:E$65536,DATI!A$1:A$65536,'2015'!B4,DATI!B$1:B$65536,'2015'!V12,DATI!C$1:C$65536,'2015'!N8,DATI!D$1:D$65536,'2015'!L16)</f>
        <v>1811</v>
      </c>
      <c r="W16" s="31">
        <f>U16+V16</f>
        <v>1694975</v>
      </c>
    </row>
    <row r="17" spans="1:23" ht="13">
      <c r="A17" s="7"/>
      <c r="B17" s="16"/>
      <c r="C17" s="16"/>
      <c r="D17" s="16"/>
      <c r="E17" s="16"/>
      <c r="F17" s="16"/>
      <c r="G17" s="16"/>
      <c r="H17" s="16"/>
      <c r="I17" s="16"/>
      <c r="J17" s="16"/>
      <c r="K17" s="26"/>
      <c r="L17" s="40" t="s">
        <v>89</v>
      </c>
      <c r="M17" s="134" t="s">
        <v>138</v>
      </c>
      <c r="N17" s="27">
        <f>P17</f>
        <v>4377449</v>
      </c>
      <c r="O17" s="28"/>
      <c r="P17" s="29">
        <f>R17+S17+T17+W17</f>
        <v>4377449</v>
      </c>
      <c r="Q17" s="28"/>
      <c r="R17" s="28"/>
      <c r="S17" s="28"/>
      <c r="T17" s="30">
        <f>SUMIFS(DATI!E$1:E$65536,DATI!A$1:A$65536,'2015'!B4,DATI!B$1:B$65536,'2015'!T12,DATI!C$1:C$65536,'2015'!N8,DATI!D$1:D$65536,'2015'!L17)</f>
        <v>4166640</v>
      </c>
      <c r="U17" s="28"/>
      <c r="V17" s="30">
        <f>SUMIFS(DATI!E$1:E$65536,DATI!A$1:A$65536,'2015'!B4,DATI!B$1:B$65536,'2015'!V12,DATI!C$1:C$65536,'2015'!N8,DATI!D$1:D$65536,'2015'!L17)</f>
        <v>210809</v>
      </c>
      <c r="W17" s="31">
        <f>V17</f>
        <v>210809</v>
      </c>
    </row>
    <row r="18" spans="1:23" ht="13">
      <c r="A18" s="7"/>
      <c r="B18" s="33">
        <f>C18+D18</f>
        <v>2222229</v>
      </c>
      <c r="C18" s="34">
        <f>SUMIFS(DATI!E$1:E$65536,DATI!A$1:A$65536,'2015'!B4,DATI!B$1:B$65536,'2015'!C12,DATI!C$1:C$65536,'2015'!B8,DATI!D$1:D$65536,'2015'!L18)</f>
        <v>151088</v>
      </c>
      <c r="D18" s="34">
        <f>SUMIFS(DATI!E$1:E$65536,DATI!A$1:A$65536,'2015'!B4,DATI!B$1:B$65536,'2015'!D12,DATI!C$1:C$65536,'2015'!B8,DATI!D$1:D$65536,'2015'!L18)</f>
        <v>2071141</v>
      </c>
      <c r="E18" s="35">
        <f>SUMIFS(DATI!E$1:E$65536,DATI!A$1:A$65536,'2015'!B4,DATI!B$1:B$65536,'2015'!E12,DATI!C$1:C$65536,'2015'!B8,DATI!D$1:D$65536,'2015'!L18)</f>
        <v>1585160</v>
      </c>
      <c r="F18" s="36">
        <f>SUMIFS(DATI!E$1:E$65536,DATI!A$1:A$65536,'2015'!B4,DATI!B$1:B$65536,'2015'!F12,DATI!C$1:C$65536,'2015'!B8,DATI!D$1:D$65536,'2015'!L18)</f>
        <v>723038</v>
      </c>
      <c r="G18" s="36">
        <f>SUMIFS(DATI!E$1:E$65536,DATI!A$1:A$65536,'2015'!B4,DATI!B$1:B$65536,'2015'!G12,DATI!C$1:C$65536,'2015'!B8,DATI!D$1:D$65536,'2015'!L18)</f>
        <v>20993397</v>
      </c>
      <c r="H18" s="16"/>
      <c r="I18" s="37">
        <f>B18+E18+F18+G18</f>
        <v>25523824</v>
      </c>
      <c r="J18" s="38"/>
      <c r="K18" s="39">
        <f>I18</f>
        <v>25523824</v>
      </c>
      <c r="L18" s="40" t="s">
        <v>72</v>
      </c>
      <c r="M18" s="41" t="s">
        <v>139</v>
      </c>
      <c r="N18" s="28"/>
      <c r="O18" s="28"/>
      <c r="P18" s="28"/>
      <c r="Q18" s="28"/>
      <c r="R18" s="28"/>
      <c r="S18" s="28"/>
      <c r="T18" s="23"/>
      <c r="U18" s="28"/>
      <c r="V18" s="28"/>
      <c r="W18" s="42"/>
    </row>
    <row r="19" spans="1:23" ht="13">
      <c r="A19" s="7"/>
      <c r="B19" s="33">
        <f>C19+D19</f>
        <v>2140962</v>
      </c>
      <c r="C19" s="43">
        <f>V14-C18</f>
        <v>101802</v>
      </c>
      <c r="D19" s="33">
        <f>U14-D18</f>
        <v>2039160</v>
      </c>
      <c r="E19" s="43">
        <f>T14-E18</f>
        <v>3434930</v>
      </c>
      <c r="F19" s="43">
        <f>S14-F18</f>
        <v>1041677</v>
      </c>
      <c r="G19" s="43">
        <f>R14-G18</f>
        <v>14150925</v>
      </c>
      <c r="H19" s="16"/>
      <c r="I19" s="37">
        <f>B19+E19+F19+G19</f>
        <v>20768494</v>
      </c>
      <c r="J19" s="44"/>
      <c r="K19" s="45"/>
      <c r="L19" s="46" t="s">
        <v>91</v>
      </c>
      <c r="M19" s="194" t="s">
        <v>140</v>
      </c>
      <c r="N19" s="28"/>
      <c r="O19" s="28"/>
      <c r="P19" s="28"/>
      <c r="Q19" s="47"/>
      <c r="R19" s="28"/>
      <c r="S19" s="28"/>
      <c r="T19" s="28"/>
      <c r="U19" s="28"/>
      <c r="V19" s="28"/>
      <c r="W19" s="42"/>
    </row>
    <row r="20" spans="1:23">
      <c r="A20" s="7"/>
      <c r="B20" s="44"/>
      <c r="C20" s="44"/>
      <c r="D20" s="48"/>
      <c r="E20" s="44"/>
      <c r="F20" s="44"/>
      <c r="G20" s="44"/>
      <c r="H20" s="44"/>
      <c r="I20" s="48"/>
      <c r="J20" s="44"/>
      <c r="K20" s="45"/>
      <c r="L20" s="40" t="s">
        <v>85</v>
      </c>
      <c r="M20" s="41" t="s">
        <v>141</v>
      </c>
      <c r="N20" s="28"/>
      <c r="O20" s="28"/>
      <c r="P20" s="29">
        <f>Q20</f>
        <v>2975770</v>
      </c>
      <c r="Q20" s="49">
        <f>SUMIFS(DATI!E$1:E$65536,DATI!A$1:A$65536,'2015'!B4,DATI!B$1:B$65536,'2015'!Q12,DATI!C$1:C$65536,'2015'!N8,DATI!D$1:D$65536,'2015'!L20)</f>
        <v>2975770</v>
      </c>
      <c r="R20" s="50"/>
      <c r="S20" s="28"/>
      <c r="T20" s="28"/>
      <c r="U20" s="28"/>
      <c r="V20" s="28"/>
      <c r="W20" s="42"/>
    </row>
    <row r="21" spans="1:23" ht="13">
      <c r="A21" s="7"/>
      <c r="B21" s="44"/>
      <c r="C21" s="44"/>
      <c r="D21" s="48"/>
      <c r="E21" s="44"/>
      <c r="F21" s="44"/>
      <c r="G21" s="44"/>
      <c r="H21" s="44"/>
      <c r="I21" s="43">
        <f>I19+P20</f>
        <v>23744264</v>
      </c>
      <c r="J21" s="44"/>
      <c r="K21" s="45"/>
      <c r="L21" s="46" t="s">
        <v>12</v>
      </c>
      <c r="M21" s="194" t="s">
        <v>142</v>
      </c>
      <c r="N21" s="28"/>
      <c r="O21" s="28"/>
      <c r="P21" s="23"/>
      <c r="Q21" s="23"/>
      <c r="R21" s="28"/>
      <c r="S21" s="28"/>
      <c r="T21" s="28"/>
      <c r="U21" s="28"/>
      <c r="V21" s="28"/>
      <c r="W21" s="42"/>
    </row>
    <row r="22" spans="1:23" ht="13">
      <c r="A22" s="7"/>
      <c r="B22" s="51">
        <f>C22+D22</f>
        <v>666034</v>
      </c>
      <c r="C22" s="52">
        <f>SUMIFS(DATI!E$1:E$65536,DATI!A$1:A$65536,'2015'!B4,DATI!B$1:B$65536,'2015'!C12,DATI!C$1:C$65536,'2015'!B8,DATI!D$1:D$65536,'2015'!L22)</f>
        <v>24385</v>
      </c>
      <c r="D22" s="52">
        <f>SUMIFS(DATI!E$1:E$65536,DATI!A$1:A$65536,'2015'!B4,DATI!B$1:B$65536,'2015'!D12,DATI!C$1:C$65536,'2015'!B8,DATI!D$1:D$65536,'2015'!L22)</f>
        <v>641649</v>
      </c>
      <c r="E22" s="52">
        <f>SUMIFS(DATI!E$1:E$65536,DATI!A$1:A$65536,'2015'!B4,DATI!B$1:B$65536,'2015'!E12,DATI!C$1:C$65536,'2015'!B8,DATI!D$1:D$65536,'2015'!L22)</f>
        <v>951099</v>
      </c>
      <c r="F22" s="52">
        <f>SUMIFS(DATI!E$1:E$65536,DATI!A$1:A$65536,'2015'!B4,DATI!B$1:B$65536,'2015'!F12,DATI!C$1:C$65536,'2015'!B8,DATI!D$1:D$65536,'2015'!L22)</f>
        <v>92520</v>
      </c>
      <c r="G22" s="52">
        <f>SUMIFS(DATI!E$1:E$65536,DATI!A$1:A$65536,'2015'!B4,DATI!B$1:B$65536,'2015'!G12,DATI!C$1:C$65536,'2015'!B8,DATI!D$1:D$65536,'2015'!L22)</f>
        <v>2902746</v>
      </c>
      <c r="H22" s="16"/>
      <c r="I22" s="43">
        <f>C22+D22+E22+F22+G22</f>
        <v>4612399</v>
      </c>
      <c r="J22" s="44"/>
      <c r="K22" s="45"/>
      <c r="L22" s="53" t="s">
        <v>77</v>
      </c>
      <c r="M22" s="54" t="s">
        <v>167</v>
      </c>
      <c r="N22" s="28"/>
      <c r="O22" s="28"/>
      <c r="P22" s="28"/>
      <c r="Q22" s="28"/>
      <c r="R22" s="28" t="s">
        <v>135</v>
      </c>
      <c r="S22" s="28"/>
      <c r="T22" s="28"/>
      <c r="U22" s="28"/>
      <c r="V22" s="28"/>
      <c r="W22" s="42"/>
    </row>
    <row r="23" spans="1:23" ht="13.5" thickBot="1">
      <c r="A23" s="7"/>
      <c r="B23" s="55">
        <f>C23+D23</f>
        <v>1474928</v>
      </c>
      <c r="C23" s="56">
        <f>C19-C22</f>
        <v>77417</v>
      </c>
      <c r="D23" s="56">
        <f>D19-D22</f>
        <v>1397511</v>
      </c>
      <c r="E23" s="56">
        <f>E19-E22</f>
        <v>2483831</v>
      </c>
      <c r="F23" s="56">
        <f>F19-F22</f>
        <v>949157</v>
      </c>
      <c r="G23" s="56">
        <f>G19-G22</f>
        <v>11248179</v>
      </c>
      <c r="H23" s="43">
        <f>P20</f>
        <v>2975770</v>
      </c>
      <c r="I23" s="43">
        <f>B23+E23+F23+G23+H23</f>
        <v>19131865</v>
      </c>
      <c r="J23" s="44"/>
      <c r="K23" s="57"/>
      <c r="L23" s="46" t="s">
        <v>13</v>
      </c>
      <c r="M23" s="195" t="s">
        <v>247</v>
      </c>
      <c r="N23" s="28"/>
      <c r="O23" s="28"/>
      <c r="P23" s="28"/>
      <c r="Q23" s="28"/>
      <c r="R23" s="28"/>
      <c r="S23" s="28"/>
      <c r="T23" s="28"/>
      <c r="U23" s="28"/>
      <c r="V23" s="28"/>
      <c r="W23" s="42"/>
    </row>
    <row r="24" spans="1:23" ht="26.25" customHeight="1" thickTop="1" thickBot="1">
      <c r="A24" s="7"/>
      <c r="B24" s="284" t="s">
        <v>143</v>
      </c>
      <c r="C24" s="284"/>
      <c r="D24" s="284"/>
      <c r="E24" s="284"/>
      <c r="F24" s="284"/>
      <c r="G24" s="284"/>
      <c r="H24" s="284"/>
      <c r="I24" s="284"/>
      <c r="J24" s="284"/>
      <c r="K24" s="284"/>
      <c r="L24" s="284"/>
      <c r="M24" s="284"/>
      <c r="N24" s="284"/>
      <c r="O24" s="284"/>
      <c r="P24" s="284"/>
      <c r="Q24" s="284"/>
      <c r="R24" s="284"/>
      <c r="S24" s="284"/>
      <c r="T24" s="284"/>
      <c r="U24" s="284"/>
      <c r="V24" s="284"/>
      <c r="W24" s="285"/>
    </row>
    <row r="25" spans="1:23" ht="19" thickTop="1" thickBot="1">
      <c r="A25" s="7"/>
      <c r="B25" s="231" t="s">
        <v>144</v>
      </c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232"/>
    </row>
    <row r="26" spans="1:23" ht="13.5" thickTop="1">
      <c r="A26" s="7"/>
      <c r="B26" s="58"/>
      <c r="C26" s="58"/>
      <c r="D26" s="58"/>
      <c r="E26" s="58"/>
      <c r="F26" s="58"/>
      <c r="G26" s="58"/>
      <c r="H26" s="58"/>
      <c r="I26" s="59"/>
      <c r="J26" s="58"/>
      <c r="K26" s="60"/>
      <c r="L26" s="46" t="s">
        <v>12</v>
      </c>
      <c r="M26" s="196" t="s">
        <v>145</v>
      </c>
      <c r="N26" s="28"/>
      <c r="O26" s="61"/>
      <c r="P26" s="22">
        <f>R26+S26+T26+W26+Q26</f>
        <v>23744264</v>
      </c>
      <c r="Q26" s="22">
        <f>H23</f>
        <v>2975770</v>
      </c>
      <c r="R26" s="62">
        <f>G19</f>
        <v>14150925</v>
      </c>
      <c r="S26" s="62">
        <f>F19</f>
        <v>1041677</v>
      </c>
      <c r="T26" s="62">
        <f>E19</f>
        <v>3434930</v>
      </c>
      <c r="U26" s="62">
        <f>D19</f>
        <v>2039160</v>
      </c>
      <c r="V26" s="62">
        <f>C19</f>
        <v>101802</v>
      </c>
      <c r="W26" s="63">
        <f>U26+V26</f>
        <v>2140962</v>
      </c>
    </row>
    <row r="27" spans="1:23">
      <c r="A27" s="7"/>
      <c r="B27" s="64">
        <f>C27+D27</f>
        <v>207088</v>
      </c>
      <c r="C27" s="64">
        <f>C28+C29</f>
        <v>75711</v>
      </c>
      <c r="D27" s="64">
        <f>D28+D29</f>
        <v>131377</v>
      </c>
      <c r="E27" s="64">
        <f>E28+E29</f>
        <v>2480216</v>
      </c>
      <c r="F27" s="64">
        <f>F28+F29</f>
        <v>421112</v>
      </c>
      <c r="G27" s="64">
        <f>G28+G29</f>
        <v>7785295</v>
      </c>
      <c r="H27" s="44"/>
      <c r="I27" s="37">
        <f>B27+E27+F27+G27</f>
        <v>10893711</v>
      </c>
      <c r="J27" s="43">
        <f>J28+J29</f>
        <v>675180</v>
      </c>
      <c r="K27" s="39">
        <f>J27+I27</f>
        <v>11568891</v>
      </c>
      <c r="L27" s="53" t="s">
        <v>24</v>
      </c>
      <c r="M27" s="65" t="s">
        <v>146</v>
      </c>
      <c r="N27" s="28"/>
      <c r="O27" s="28"/>
      <c r="P27" s="23"/>
      <c r="Q27" s="23"/>
      <c r="R27" s="23"/>
      <c r="S27" s="23"/>
      <c r="T27" s="23"/>
      <c r="U27" s="23"/>
      <c r="V27" s="23"/>
      <c r="W27" s="32"/>
    </row>
    <row r="28" spans="1:23">
      <c r="A28" s="7"/>
      <c r="B28" s="66">
        <f>C28+D28</f>
        <v>180684</v>
      </c>
      <c r="C28" s="67">
        <f>SUMIFS(DATI!E$1:E$65536,DATI!A$1:A$65536,'2015'!B4,DATI!B$1:B$65536,'2015'!C12,DATI!C$1:C$65536,'2015'!B8,DATI!D$1:D$65536,'2015'!L28)</f>
        <v>61592</v>
      </c>
      <c r="D28" s="67">
        <f>SUMIFS(DATI!E$1:E$65536,DATI!A$1:A$65536,'2015'!B4,DATI!B$1:B$65536,'2015'!D12,DATI!C$1:C$65536,'2015'!B8,DATI!D$1:D$65536,'2015'!L28)</f>
        <v>119092</v>
      </c>
      <c r="E28" s="67">
        <f>SUMIFS(DATI!E$1:E$65536,DATI!A$1:A$65536,'2015'!B4,DATI!B$1:B$65536,'2015'!E12,DATI!C$1:C$65536,'2015'!B8,DATI!D$1:D$65536,'2015'!L28)</f>
        <v>1935756</v>
      </c>
      <c r="F28" s="67">
        <f>SUMIFS(DATI!E$1:E$65536,DATI!A$1:A$65536,'2015'!B4,DATI!B$1:B$65536,'2015'!F12,DATI!C$1:C$65536,'2015'!B8,DATI!D$1:D$65536,'2015'!L28)</f>
        <v>342674</v>
      </c>
      <c r="G28" s="67">
        <f>SUMIFS(DATI!E$1:E$65536,DATI!A$1:A$65536,'2015'!B4,DATI!B$1:B$65536,'2015'!G12,DATI!C$1:C$65536,'2015'!B8,DATI!D$1:D$65536,'2015'!L28)</f>
        <v>6614750</v>
      </c>
      <c r="H28" s="44"/>
      <c r="I28" s="37">
        <f>B28+E28+F28+G28</f>
        <v>9073864</v>
      </c>
      <c r="J28" s="36">
        <f>SUMIFS(DATI!E$1:E$65536,DATI!A$1:A$65536,'2015'!B4,DATI!B$1:B$65536,'2015'!J12,DATI!C$1:C$65536,'2015'!B8,DATI!D$1:D$65536,'2015'!L28)</f>
        <v>675180</v>
      </c>
      <c r="K28" s="39">
        <f>J28+I28</f>
        <v>9749044</v>
      </c>
      <c r="L28" s="53" t="s">
        <v>25</v>
      </c>
      <c r="M28" s="199" t="s">
        <v>248</v>
      </c>
      <c r="N28" s="28"/>
      <c r="O28" s="28"/>
      <c r="P28" s="28"/>
      <c r="Q28" s="28"/>
      <c r="R28" s="28"/>
      <c r="S28" s="28"/>
      <c r="T28" s="28"/>
      <c r="U28" s="28"/>
      <c r="V28" s="28"/>
      <c r="W28" s="42"/>
    </row>
    <row r="29" spans="1:23">
      <c r="A29" s="7"/>
      <c r="B29" s="66">
        <f>C29+D29</f>
        <v>26404</v>
      </c>
      <c r="C29" s="67">
        <f>SUMIFS(DATI!E$1:E$65536,DATI!A$1:A$65536,'2015'!B4,DATI!B$1:B$65536,'2015'!C12,DATI!C$1:C$65536,'2015'!B8,DATI!D$1:D$65536,'2015'!L29)</f>
        <v>14119</v>
      </c>
      <c r="D29" s="67">
        <f>SUMIFS(DATI!E$1:E$65536,DATI!A$1:A$65536,'2015'!B4,DATI!B$1:B$65536,'2015'!D12,DATI!C$1:C$65536,'2015'!B8,DATI!D$1:D$65536,'2015'!L29)</f>
        <v>12285</v>
      </c>
      <c r="E29" s="67">
        <f>SUMIFS(DATI!E$1:E$65536,DATI!A$1:A$65536,'2015'!B4,DATI!B$1:B$65536,'2015'!E12,DATI!C$1:C$65536,'2015'!B8,DATI!D$1:D$65536,'2015'!L29)</f>
        <v>544460</v>
      </c>
      <c r="F29" s="67">
        <f>SUMIFS(DATI!E$1:E$65536,DATI!A$1:A$65536,'2015'!B4,DATI!B$1:B$65536,'2015'!F12,DATI!C$1:C$65536,'2015'!B8,DATI!D$1:D$65536,'2015'!L29)</f>
        <v>78438</v>
      </c>
      <c r="G29" s="67">
        <f>SUMIFS(DATI!E$1:E$65536,DATI!A$1:A$65536,'2015'!B4,DATI!B$1:B$65536,'2015'!G12,DATI!C$1:C$65536,'2015'!B8,DATI!D$1:D$65536,'2015'!L29)</f>
        <v>1170545</v>
      </c>
      <c r="H29" s="44"/>
      <c r="I29" s="37">
        <f>B29+E29+F29+G29</f>
        <v>1819847</v>
      </c>
      <c r="J29" s="36">
        <f>SUMIFS(DATI!E$1:E$65536,DATI!A$1:A$65536,'2015'!B4,DATI!B$1:B$65536,'2015'!J12,DATI!C$1:C$65536,'2015'!B8,DATI!D$1:D$65536,'2015'!L29)</f>
        <v>0</v>
      </c>
      <c r="K29" s="39">
        <f>J29+I29</f>
        <v>1819847</v>
      </c>
      <c r="L29" s="53" t="s">
        <v>26</v>
      </c>
      <c r="M29" s="199" t="s">
        <v>249</v>
      </c>
      <c r="N29" s="28"/>
      <c r="O29" s="28"/>
      <c r="P29" s="28"/>
      <c r="Q29" s="28"/>
      <c r="R29" s="28"/>
      <c r="S29" s="28"/>
      <c r="T29" s="28"/>
      <c r="U29" s="28"/>
      <c r="V29" s="28"/>
      <c r="W29" s="42"/>
    </row>
    <row r="30" spans="1:23">
      <c r="A30" s="7"/>
      <c r="B30" s="68">
        <f>C30+D30</f>
        <v>22186</v>
      </c>
      <c r="C30" s="68">
        <f>C32</f>
        <v>1707</v>
      </c>
      <c r="D30" s="68">
        <f>D32</f>
        <v>20479</v>
      </c>
      <c r="E30" s="68">
        <f>E32</f>
        <v>3615</v>
      </c>
      <c r="F30" s="68">
        <f>F32</f>
        <v>43435</v>
      </c>
      <c r="G30" s="68">
        <f>G32</f>
        <v>277449</v>
      </c>
      <c r="H30" s="68">
        <f>H31</f>
        <v>3055733</v>
      </c>
      <c r="I30" s="69">
        <f>I31+I32</f>
        <v>3402418</v>
      </c>
      <c r="J30" s="44"/>
      <c r="K30" s="70"/>
      <c r="L30" s="53" t="s">
        <v>27</v>
      </c>
      <c r="M30" s="65" t="s">
        <v>147</v>
      </c>
      <c r="N30" s="28"/>
      <c r="O30" s="28"/>
      <c r="P30" s="28"/>
      <c r="Q30" s="28"/>
      <c r="R30" s="28"/>
      <c r="S30" s="28"/>
      <c r="T30" s="28"/>
      <c r="U30" s="28"/>
      <c r="V30" s="28"/>
      <c r="W30" s="42"/>
    </row>
    <row r="31" spans="1:23">
      <c r="A31" s="7"/>
      <c r="B31" s="71"/>
      <c r="C31" s="71"/>
      <c r="D31" s="71"/>
      <c r="E31" s="71"/>
      <c r="F31" s="71"/>
      <c r="G31" s="71"/>
      <c r="H31" s="36">
        <f>SUMIFS(DATI!E$1:E$65536,DATI!A$1:A$65536,'2015'!B4,DATI!B$1:B$65536,'2015'!H12,DATI!C$1:C$65536,'2015'!B8,DATI!D$1:D$65536,'2015'!L31)</f>
        <v>3055733</v>
      </c>
      <c r="I31" s="37">
        <f>H31</f>
        <v>3055733</v>
      </c>
      <c r="J31" s="44"/>
      <c r="K31" s="45"/>
      <c r="L31" s="53" t="s">
        <v>28</v>
      </c>
      <c r="M31" s="199" t="s">
        <v>250</v>
      </c>
      <c r="N31" s="28"/>
      <c r="O31" s="28"/>
      <c r="P31" s="28"/>
      <c r="Q31" s="28"/>
      <c r="R31" s="28"/>
      <c r="S31" s="28"/>
      <c r="T31" s="28"/>
      <c r="U31" s="28"/>
      <c r="V31" s="28"/>
      <c r="W31" s="42"/>
    </row>
    <row r="32" spans="1:23">
      <c r="A32" s="7"/>
      <c r="B32" s="33">
        <f>C32+D32</f>
        <v>22186</v>
      </c>
      <c r="C32" s="36">
        <f>SUMIFS(DATI!E$1:E$65536,DATI!A$1:A$65536,'2015'!B4,DATI!B$1:B$65536,'2015'!C12,DATI!C$1:C$65536,'2015'!B8,DATI!D$1:D$65536,'2015'!L32)</f>
        <v>1707</v>
      </c>
      <c r="D32" s="34">
        <f>SUMIFS(DATI!E$1:E$65536,DATI!A$1:A$65536,'2015'!B4,DATI!B$1:B$65536,'2015'!D12,DATI!C$1:C$65536,'2015'!B8,DATI!D$1:D$65536,'2015'!L32)</f>
        <v>20479</v>
      </c>
      <c r="E32" s="36">
        <f>SUMIFS(DATI!E$1:E$65536,DATI!A$1:A$65536,'2015'!B4,DATI!B$1:B$65536,'2015'!E12,DATI!C$1:C$65536,'2015'!B8,DATI!D$1:D$65536,'2015'!L32)</f>
        <v>3615</v>
      </c>
      <c r="F32" s="36">
        <f>SUMIFS(DATI!E$1:E$65536,DATI!A$1:A$65536,'2015'!B4,DATI!B$1:B$65536,'2015'!F12,DATI!C$1:C$65536,'2015'!B8,DATI!D$1:D$65536,'2015'!L32)</f>
        <v>43435</v>
      </c>
      <c r="G32" s="36">
        <f>SUMIFS(DATI!E$1:E$65536,DATI!A$1:A$65536,'2015'!B4,DATI!B$1:B$65536,'2015'!G12,DATI!C$1:C$65536,'2015'!B8,DATI!D$1:D$65536,'2015'!L32)</f>
        <v>277449</v>
      </c>
      <c r="H32" s="44"/>
      <c r="I32" s="37">
        <f>B32+E32+F32+G32</f>
        <v>346685</v>
      </c>
      <c r="J32" s="44"/>
      <c r="K32" s="45"/>
      <c r="L32" s="53" t="s">
        <v>29</v>
      </c>
      <c r="M32" s="199" t="s">
        <v>251</v>
      </c>
      <c r="N32" s="28"/>
      <c r="O32" s="28"/>
      <c r="P32" s="47"/>
      <c r="Q32" s="47"/>
      <c r="R32" s="47"/>
      <c r="S32" s="47"/>
      <c r="T32" s="47"/>
      <c r="U32" s="47"/>
      <c r="V32" s="47"/>
      <c r="W32" s="72"/>
    </row>
    <row r="33" spans="1:23">
      <c r="A33" s="7"/>
      <c r="B33" s="44"/>
      <c r="C33" s="44"/>
      <c r="D33" s="44"/>
      <c r="E33" s="44"/>
      <c r="F33" s="44"/>
      <c r="G33" s="44"/>
      <c r="H33" s="44"/>
      <c r="I33" s="44"/>
      <c r="J33" s="44"/>
      <c r="K33" s="45"/>
      <c r="L33" s="53" t="s">
        <v>30</v>
      </c>
      <c r="M33" s="65" t="s">
        <v>148</v>
      </c>
      <c r="N33" s="28"/>
      <c r="O33" s="61"/>
      <c r="P33" s="29">
        <f>P34+P35</f>
        <v>561364</v>
      </c>
      <c r="Q33" s="29">
        <f>Q34+Q35</f>
        <v>79964</v>
      </c>
      <c r="R33" s="29">
        <f>R35</f>
        <v>284974</v>
      </c>
      <c r="S33" s="29">
        <f>S35</f>
        <v>0</v>
      </c>
      <c r="T33" s="29">
        <f>T35</f>
        <v>0</v>
      </c>
      <c r="U33" s="29">
        <f>U35</f>
        <v>196426</v>
      </c>
      <c r="V33" s="62">
        <f>V35</f>
        <v>0</v>
      </c>
      <c r="W33" s="63">
        <f>U33+V33</f>
        <v>196426</v>
      </c>
    </row>
    <row r="34" spans="1:23">
      <c r="A34" s="7"/>
      <c r="B34" s="44"/>
      <c r="C34" s="44"/>
      <c r="D34" s="44"/>
      <c r="E34" s="44"/>
      <c r="F34" s="44"/>
      <c r="G34" s="44"/>
      <c r="H34" s="44"/>
      <c r="I34" s="44"/>
      <c r="J34" s="44"/>
      <c r="K34" s="45"/>
      <c r="L34" s="53" t="s">
        <v>31</v>
      </c>
      <c r="M34" s="199" t="s">
        <v>252</v>
      </c>
      <c r="N34" s="28"/>
      <c r="O34" s="61"/>
      <c r="P34" s="29">
        <f>Q34</f>
        <v>79964</v>
      </c>
      <c r="Q34" s="49">
        <f>SUMIFS(DATI!E$1:E$65536,DATI!A$1:A$65536,'2015'!B4,DATI!B$1:B$65536,'2015'!Q12,DATI!C$1:C$65536,'2015'!N8,DATI!D$1:D$65536,'2015'!L34)</f>
        <v>79964</v>
      </c>
      <c r="R34" s="73"/>
      <c r="S34" s="74"/>
      <c r="T34" s="74"/>
      <c r="U34" s="74"/>
      <c r="V34" s="74"/>
      <c r="W34" s="75"/>
    </row>
    <row r="35" spans="1:23">
      <c r="A35" s="7"/>
      <c r="B35" s="44"/>
      <c r="C35" s="44"/>
      <c r="D35" s="44"/>
      <c r="E35" s="44"/>
      <c r="F35" s="44"/>
      <c r="G35" s="76"/>
      <c r="H35" s="44"/>
      <c r="I35" s="76"/>
      <c r="J35" s="44"/>
      <c r="K35" s="45"/>
      <c r="L35" s="53" t="s">
        <v>32</v>
      </c>
      <c r="M35" s="199" t="s">
        <v>253</v>
      </c>
      <c r="N35" s="28"/>
      <c r="O35" s="61"/>
      <c r="P35" s="29">
        <f>R35+S35+T35+W35</f>
        <v>481400</v>
      </c>
      <c r="Q35" s="44"/>
      <c r="R35" s="49">
        <f>SUMIFS(DATI!E$1:E$65536,DATI!A$1:A$65536,'2015'!B4,DATI!B$1:B$65536,'2015'!R12,DATI!C$1:C$65536,'2015'!N8,DATI!D$1:D$65536,'2015'!L35)</f>
        <v>284974</v>
      </c>
      <c r="S35" s="49">
        <f>SUMIFS(DATI!E$1:E$65536,DATI!A$1:A$65536,'2015'!B4,DATI!B$1:B$65536,'2015'!S12,DATI!C$1:C$65536,'2015'!N8,DATI!D$1:D$65536,'2015'!L35)</f>
        <v>0</v>
      </c>
      <c r="T35" s="49">
        <f>SUMIFS(DATI!E$1:E$65536,DATI!A$1:A$65536,'2015'!B4,DATI!B$1:B$65536,'2015'!T12,DATI!C$1:C$65536,'2015'!N8,DATI!D$1:D$65536,'2015'!L35)</f>
        <v>0</v>
      </c>
      <c r="U35" s="49">
        <f>SUMIFS(DATI!E$1:E$65536,DATI!A$1:A$65536,'2015'!B4,DATI!B$1:B$65536,'2015'!U12,DATI!C$1:C$65536,'2015'!N8,DATI!D$1:D$65536,'2015'!L35)</f>
        <v>196426</v>
      </c>
      <c r="V35" s="24">
        <f>SUMIFS(DATI!E$1:E$65536,DATI!A$1:A$65536,'2015'!B4,DATI!B$1:B$65536,'2015'!V12,DATI!C$1:C$65536,'2015'!N8,DATI!D$1:D$65536,'2015'!L35)</f>
        <v>0</v>
      </c>
      <c r="W35" s="63">
        <f>U35+V35</f>
        <v>196426</v>
      </c>
    </row>
    <row r="36" spans="1:23" ht="13">
      <c r="A36" s="7"/>
      <c r="B36" s="33">
        <f>C36+D36</f>
        <v>2108114</v>
      </c>
      <c r="C36" s="43">
        <f>V26+V35-C27-C32</f>
        <v>24384</v>
      </c>
      <c r="D36" s="33">
        <f>U26+U35-D27-D32</f>
        <v>2083730</v>
      </c>
      <c r="E36" s="43">
        <f>T26+T35-E27-E32</f>
        <v>951099</v>
      </c>
      <c r="F36" s="43">
        <f>S26+S35-F27-F32</f>
        <v>577130</v>
      </c>
      <c r="G36" s="43">
        <f>R26+R35-G27-G32</f>
        <v>6373155</v>
      </c>
      <c r="H36" s="44"/>
      <c r="I36" s="37">
        <f>B36+E36+F36+G36</f>
        <v>10009498</v>
      </c>
      <c r="J36" s="44"/>
      <c r="K36" s="45"/>
      <c r="L36" s="77" t="s">
        <v>14</v>
      </c>
      <c r="M36" s="197" t="s">
        <v>149</v>
      </c>
      <c r="N36" s="28"/>
      <c r="O36" s="28"/>
      <c r="P36" s="23"/>
      <c r="Q36" s="44"/>
      <c r="R36" s="23"/>
      <c r="S36" s="23"/>
      <c r="T36" s="23"/>
      <c r="U36" s="23"/>
      <c r="V36" s="23"/>
      <c r="W36" s="32"/>
    </row>
    <row r="37" spans="1:23">
      <c r="A37" s="7"/>
      <c r="B37" s="33">
        <f>C37+D37</f>
        <v>666034</v>
      </c>
      <c r="C37" s="33">
        <f>C22</f>
        <v>24385</v>
      </c>
      <c r="D37" s="33">
        <f>D22</f>
        <v>641649</v>
      </c>
      <c r="E37" s="33">
        <f>E22</f>
        <v>951099</v>
      </c>
      <c r="F37" s="33">
        <f>F22</f>
        <v>92520</v>
      </c>
      <c r="G37" s="33">
        <f>G22</f>
        <v>2902746</v>
      </c>
      <c r="H37" s="44"/>
      <c r="I37" s="37">
        <f>B37+E37+F37+G37</f>
        <v>4612399</v>
      </c>
      <c r="J37" s="44"/>
      <c r="K37" s="45"/>
      <c r="L37" s="53" t="s">
        <v>77</v>
      </c>
      <c r="M37" s="65" t="s">
        <v>150</v>
      </c>
      <c r="N37" s="28"/>
      <c r="O37" s="28"/>
      <c r="P37" s="28"/>
      <c r="Q37" s="28"/>
      <c r="R37" s="28"/>
      <c r="S37" s="28"/>
      <c r="T37" s="28"/>
      <c r="U37" s="28"/>
      <c r="V37" s="28"/>
      <c r="W37" s="42"/>
    </row>
    <row r="38" spans="1:23" ht="26.5" thickBot="1">
      <c r="A38" s="7"/>
      <c r="B38" s="79">
        <f>C38+D38</f>
        <v>1442080</v>
      </c>
      <c r="C38" s="79">
        <f>C36-C37</f>
        <v>-1</v>
      </c>
      <c r="D38" s="79">
        <f>D36-D37</f>
        <v>1442081</v>
      </c>
      <c r="E38" s="79">
        <f>E36-E37</f>
        <v>0</v>
      </c>
      <c r="F38" s="79">
        <f>F36-F37</f>
        <v>484610</v>
      </c>
      <c r="G38" s="79">
        <f>G36-G37</f>
        <v>3470409</v>
      </c>
      <c r="H38" s="44"/>
      <c r="I38" s="80">
        <f>B38+E38+F38+G38</f>
        <v>5397099</v>
      </c>
      <c r="J38" s="44"/>
      <c r="K38" s="57"/>
      <c r="L38" s="106" t="s">
        <v>151</v>
      </c>
      <c r="M38" s="198" t="s">
        <v>152</v>
      </c>
      <c r="N38" s="81"/>
      <c r="O38" s="81"/>
      <c r="P38" s="81"/>
      <c r="Q38" s="81"/>
      <c r="R38" s="81"/>
      <c r="S38" s="81"/>
      <c r="T38" s="81"/>
      <c r="U38" s="81"/>
      <c r="V38" s="81"/>
      <c r="W38" s="82"/>
    </row>
    <row r="39" spans="1:23" ht="16.5" thickTop="1" thickBot="1">
      <c r="A39" s="7"/>
      <c r="B39" s="83"/>
      <c r="C39" s="83"/>
      <c r="D39" s="83"/>
      <c r="E39" s="84"/>
      <c r="F39" s="84"/>
      <c r="G39" s="84"/>
      <c r="H39" s="84"/>
      <c r="I39" s="84"/>
      <c r="J39" s="84"/>
      <c r="K39" s="84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6"/>
    </row>
    <row r="40" spans="1:23" ht="21.75" customHeight="1" thickTop="1" thickBot="1">
      <c r="A40" s="7"/>
      <c r="B40" s="253" t="s">
        <v>119</v>
      </c>
      <c r="C40" s="253"/>
      <c r="D40" s="253"/>
      <c r="E40" s="253"/>
      <c r="F40" s="253"/>
      <c r="G40" s="253"/>
      <c r="H40" s="253"/>
      <c r="I40" s="253"/>
      <c r="J40" s="253"/>
      <c r="K40" s="254"/>
      <c r="L40" s="274" t="s">
        <v>120</v>
      </c>
      <c r="M40" s="275"/>
      <c r="N40" s="278" t="s">
        <v>121</v>
      </c>
      <c r="O40" s="279"/>
      <c r="P40" s="279"/>
      <c r="Q40" s="279"/>
      <c r="R40" s="279"/>
      <c r="S40" s="279"/>
      <c r="T40" s="279"/>
      <c r="U40" s="280"/>
      <c r="V40" s="280"/>
      <c r="W40" s="281"/>
    </row>
    <row r="41" spans="1:23" ht="13.5" customHeight="1" thickTop="1">
      <c r="A41" s="7"/>
      <c r="B41" s="261" t="s">
        <v>122</v>
      </c>
      <c r="C41" s="264" t="s">
        <v>123</v>
      </c>
      <c r="D41" s="264" t="s">
        <v>124</v>
      </c>
      <c r="E41" s="239" t="s">
        <v>125</v>
      </c>
      <c r="F41" s="239" t="s">
        <v>126</v>
      </c>
      <c r="G41" s="239" t="s">
        <v>127</v>
      </c>
      <c r="H41" s="239" t="s">
        <v>128</v>
      </c>
      <c r="I41" s="239" t="s">
        <v>129</v>
      </c>
      <c r="J41" s="239" t="s">
        <v>130</v>
      </c>
      <c r="K41" s="243" t="s">
        <v>131</v>
      </c>
      <c r="L41" s="276"/>
      <c r="M41" s="277"/>
      <c r="N41" s="264" t="s">
        <v>131</v>
      </c>
      <c r="O41" s="239" t="s">
        <v>130</v>
      </c>
      <c r="P41" s="239" t="s">
        <v>129</v>
      </c>
      <c r="Q41" s="239" t="s">
        <v>128</v>
      </c>
      <c r="R41" s="239" t="s">
        <v>127</v>
      </c>
      <c r="S41" s="239" t="s">
        <v>126</v>
      </c>
      <c r="T41" s="239" t="s">
        <v>125</v>
      </c>
      <c r="U41" s="264" t="s">
        <v>124</v>
      </c>
      <c r="V41" s="264" t="s">
        <v>123</v>
      </c>
      <c r="W41" s="266" t="s">
        <v>122</v>
      </c>
    </row>
    <row r="42" spans="1:23" ht="12.75" customHeight="1">
      <c r="A42" s="7"/>
      <c r="B42" s="262"/>
      <c r="C42" s="216"/>
      <c r="D42" s="216"/>
      <c r="E42" s="213"/>
      <c r="F42" s="213"/>
      <c r="G42" s="213"/>
      <c r="H42" s="229"/>
      <c r="I42" s="213"/>
      <c r="J42" s="213"/>
      <c r="K42" s="244"/>
      <c r="L42" s="276"/>
      <c r="M42" s="277"/>
      <c r="N42" s="215"/>
      <c r="O42" s="213"/>
      <c r="P42" s="213"/>
      <c r="Q42" s="229"/>
      <c r="R42" s="213"/>
      <c r="S42" s="213"/>
      <c r="T42" s="213"/>
      <c r="U42" s="216"/>
      <c r="V42" s="216"/>
      <c r="W42" s="219"/>
    </row>
    <row r="43" spans="1:23" ht="63" customHeight="1" thickBot="1">
      <c r="A43" s="7"/>
      <c r="B43" s="262"/>
      <c r="C43" s="216"/>
      <c r="D43" s="216"/>
      <c r="E43" s="213"/>
      <c r="F43" s="213"/>
      <c r="G43" s="213"/>
      <c r="H43" s="229"/>
      <c r="I43" s="213"/>
      <c r="J43" s="282"/>
      <c r="K43" s="244"/>
      <c r="L43" s="276"/>
      <c r="M43" s="277"/>
      <c r="N43" s="215"/>
      <c r="O43" s="282"/>
      <c r="P43" s="213"/>
      <c r="Q43" s="229"/>
      <c r="R43" s="213"/>
      <c r="S43" s="213"/>
      <c r="T43" s="213"/>
      <c r="U43" s="216"/>
      <c r="V43" s="216"/>
      <c r="W43" s="219"/>
    </row>
    <row r="44" spans="1:23" ht="19" thickTop="1" thickBot="1">
      <c r="A44" s="7"/>
      <c r="B44" s="233" t="s">
        <v>153</v>
      </c>
      <c r="C44" s="234"/>
      <c r="D44" s="234"/>
      <c r="E44" s="234"/>
      <c r="F44" s="234"/>
      <c r="G44" s="234"/>
      <c r="H44" s="234"/>
      <c r="I44" s="234"/>
      <c r="J44" s="234"/>
      <c r="K44" s="234"/>
      <c r="L44" s="234"/>
      <c r="M44" s="234"/>
      <c r="N44" s="234"/>
      <c r="O44" s="234"/>
      <c r="P44" s="234"/>
      <c r="Q44" s="234"/>
      <c r="R44" s="234"/>
      <c r="S44" s="234"/>
      <c r="T44" s="234"/>
      <c r="U44" s="234"/>
      <c r="V44" s="234"/>
      <c r="W44" s="235"/>
    </row>
    <row r="45" spans="1:23" ht="13.5" thickTop="1">
      <c r="A45" s="7"/>
      <c r="B45" s="28"/>
      <c r="C45" s="28"/>
      <c r="D45" s="28"/>
      <c r="E45" s="28"/>
      <c r="F45" s="28"/>
      <c r="G45" s="28"/>
      <c r="H45" s="28"/>
      <c r="I45" s="28"/>
      <c r="J45" s="28"/>
      <c r="K45" s="42"/>
      <c r="L45" s="87" t="s">
        <v>14</v>
      </c>
      <c r="M45" s="200" t="s">
        <v>149</v>
      </c>
      <c r="N45" s="47"/>
      <c r="O45" s="88"/>
      <c r="P45" s="22">
        <f>R45+S45+T45+W45</f>
        <v>10009498</v>
      </c>
      <c r="Q45" s="50"/>
      <c r="R45" s="22">
        <f>G36</f>
        <v>6373155</v>
      </c>
      <c r="S45" s="22">
        <f>F36</f>
        <v>577130</v>
      </c>
      <c r="T45" s="22">
        <f>E36</f>
        <v>951099</v>
      </c>
      <c r="U45" s="22">
        <f>D36</f>
        <v>2083730</v>
      </c>
      <c r="V45" s="89">
        <f>C36</f>
        <v>24384</v>
      </c>
      <c r="W45" s="90">
        <f>U45+V45</f>
        <v>2108114</v>
      </c>
    </row>
    <row r="46" spans="1:23" ht="12.75" customHeight="1">
      <c r="A46" s="7"/>
      <c r="B46" s="28"/>
      <c r="C46" s="28"/>
      <c r="D46" s="28"/>
      <c r="E46" s="28"/>
      <c r="F46" s="28"/>
      <c r="G46" s="28"/>
      <c r="H46" s="28"/>
      <c r="I46" s="28"/>
      <c r="J46" s="28"/>
      <c r="K46" s="42"/>
      <c r="L46" s="53" t="s">
        <v>24</v>
      </c>
      <c r="M46" s="65" t="s">
        <v>146</v>
      </c>
      <c r="N46" s="91">
        <f t="shared" ref="N46:N54" si="0">O46+P46</f>
        <v>11568891</v>
      </c>
      <c r="O46" s="49">
        <f>SUMIFS(DATI!E$1:E$65536,DATI!A$1:A$65536,'2015'!B4,DATI!B$1:B$65536,'2015'!O12,DATI!C$1:C$65536,'2015'!N8,DATI!D$1:D$65536,'2015'!L46)</f>
        <v>55913</v>
      </c>
      <c r="P46" s="29">
        <f>U46</f>
        <v>11512978</v>
      </c>
      <c r="Q46" s="28"/>
      <c r="R46" s="23"/>
      <c r="S46" s="23"/>
      <c r="T46" s="28"/>
      <c r="U46" s="49">
        <f>SUMIFS(DATI!E$1:E$65536,DATI!A$1:A$65536,'2015'!B4,DATI!B$1:B$65536,'2015'!U12,DATI!C$1:C$65536,'2015'!N8,DATI!D$1:D$65536,'2015'!L46)</f>
        <v>11512978</v>
      </c>
      <c r="V46" s="28"/>
      <c r="W46" s="31">
        <f>U46</f>
        <v>11512978</v>
      </c>
    </row>
    <row r="47" spans="1:23" ht="12.75" customHeight="1">
      <c r="A47" s="7"/>
      <c r="B47" s="28"/>
      <c r="C47" s="28"/>
      <c r="D47" s="28"/>
      <c r="E47" s="28"/>
      <c r="F47" s="28"/>
      <c r="G47" s="28"/>
      <c r="H47" s="28"/>
      <c r="I47" s="28"/>
      <c r="J47" s="28"/>
      <c r="K47" s="42"/>
      <c r="L47" s="40" t="s">
        <v>25</v>
      </c>
      <c r="M47" s="134" t="s">
        <v>248</v>
      </c>
      <c r="N47" s="91">
        <f t="shared" si="0"/>
        <v>9749044</v>
      </c>
      <c r="O47" s="49">
        <f>SUMIFS(DATI!E$1:E$65536,DATI!A$1:A$65536,'2015'!B4,DATI!B$1:B$65536,'2015'!O12,DATI!C$1:C$65536,'2015'!N8,DATI!D$1:D$65536,'2015'!L47)</f>
        <v>46231</v>
      </c>
      <c r="P47" s="49">
        <f>SUMIFS(DATI!E$1:E$65536,DATI!A$1:A$65536,'2015'!B4,DATI!B$1:B$65536,'2015'!P12,DATI!C$1:C$65536,'2015'!N8,DATI!D$1:D$65536,'2015'!L47)</f>
        <v>9702813</v>
      </c>
      <c r="Q47" s="28"/>
      <c r="R47" s="28"/>
      <c r="S47" s="28"/>
      <c r="T47" s="28"/>
      <c r="U47" s="49">
        <f>SUMIFS(DATI!E$1:E$65536,DATI!A$1:A$65536,'2015'!B4,DATI!B$1:B$65536,'2015'!U12,DATI!C$1:C$65536,'2015'!N8,DATI!D$1:D$65536,'2015'!L47)</f>
        <v>9702813</v>
      </c>
      <c r="V47" s="28"/>
      <c r="W47" s="31">
        <f>U47</f>
        <v>9702813</v>
      </c>
    </row>
    <row r="48" spans="1:23" ht="12.75" customHeight="1">
      <c r="A48" s="7"/>
      <c r="B48" s="28"/>
      <c r="C48" s="28"/>
      <c r="D48" s="28"/>
      <c r="E48" s="28"/>
      <c r="F48" s="28"/>
      <c r="G48" s="28"/>
      <c r="H48" s="28"/>
      <c r="I48" s="28"/>
      <c r="J48" s="28"/>
      <c r="K48" s="42"/>
      <c r="L48" s="40" t="s">
        <v>26</v>
      </c>
      <c r="M48" s="134" t="s">
        <v>249</v>
      </c>
      <c r="N48" s="91">
        <f t="shared" si="0"/>
        <v>1819847</v>
      </c>
      <c r="O48" s="49">
        <f>SUMIFS(DATI!E$1:E$65536,DATI!A$1:A$65536,'2015'!B4,DATI!B$1:B$65536,'2015'!O12,DATI!C$1:C$65536,'2015'!N8,DATI!D$1:D$65536,'2015'!L48)</f>
        <v>9682</v>
      </c>
      <c r="P48" s="49">
        <f>SUMIFS(DATI!E$1:E$65536,DATI!A$1:A$65536,'2015'!B4,DATI!B$1:B$65536,'2015'!P12,DATI!C$1:C$65536,'2015'!N8,DATI!D$1:D$65536,'2015'!L48)</f>
        <v>1810165</v>
      </c>
      <c r="Q48" s="28"/>
      <c r="R48" s="28"/>
      <c r="S48" s="28"/>
      <c r="T48" s="28"/>
      <c r="U48" s="49">
        <f>SUMIFS(DATI!E$1:E$65536,DATI!A$1:A$65536,'2015'!B4,DATI!B$1:B$65536,'2015'!U12,DATI!C$1:C$65536,'2015'!N8,DATI!D$1:D$65536,'2015'!L48)</f>
        <v>1810165</v>
      </c>
      <c r="V48" s="28"/>
      <c r="W48" s="31">
        <f>U48</f>
        <v>1810165</v>
      </c>
    </row>
    <row r="49" spans="1:23" ht="12.75" customHeight="1">
      <c r="A49" s="7"/>
      <c r="B49" s="28"/>
      <c r="C49" s="28"/>
      <c r="D49" s="28"/>
      <c r="E49" s="28"/>
      <c r="F49" s="28"/>
      <c r="G49" s="28"/>
      <c r="H49" s="28"/>
      <c r="I49" s="28"/>
      <c r="J49" s="28"/>
      <c r="K49" s="42"/>
      <c r="L49" s="40" t="s">
        <v>27</v>
      </c>
      <c r="M49" s="41" t="s">
        <v>147</v>
      </c>
      <c r="N49" s="91">
        <f t="shared" si="0"/>
        <v>3402419</v>
      </c>
      <c r="O49" s="29">
        <f>O50+O54</f>
        <v>41896</v>
      </c>
      <c r="P49" s="29">
        <f t="shared" ref="P49:P54" si="1">T49</f>
        <v>3360523</v>
      </c>
      <c r="Q49" s="28"/>
      <c r="R49" s="28"/>
      <c r="S49" s="28"/>
      <c r="T49" s="29">
        <f>T50+T54</f>
        <v>3360523</v>
      </c>
      <c r="U49" s="92"/>
      <c r="V49" s="28"/>
      <c r="W49" s="42"/>
    </row>
    <row r="50" spans="1:23" ht="12.75" customHeight="1">
      <c r="A50" s="7"/>
      <c r="B50" s="28"/>
      <c r="C50" s="28"/>
      <c r="D50" s="28"/>
      <c r="E50" s="28"/>
      <c r="F50" s="28"/>
      <c r="G50" s="28"/>
      <c r="H50" s="28"/>
      <c r="I50" s="28"/>
      <c r="J50" s="28"/>
      <c r="K50" s="42"/>
      <c r="L50" s="40" t="s">
        <v>28</v>
      </c>
      <c r="M50" s="134" t="s">
        <v>250</v>
      </c>
      <c r="N50" s="91">
        <f t="shared" si="0"/>
        <v>3055734</v>
      </c>
      <c r="O50" s="49">
        <f>SUMIFS(DATI!E$1:E$65536,DATI!A$1:A$65536,'2015'!B4,DATI!B$1:B$65536,'2015'!O12,DATI!C$1:C$65536,'2015'!N8,DATI!D$1:D$65536,'2015'!L50)</f>
        <v>40297</v>
      </c>
      <c r="P50" s="29">
        <f t="shared" si="1"/>
        <v>3015437</v>
      </c>
      <c r="Q50" s="28"/>
      <c r="R50" s="28"/>
      <c r="S50" s="28"/>
      <c r="T50" s="49">
        <f>SUMIFS(DATI!E$1:E$65536,DATI!A$1:A$65536,'2015'!B4,DATI!B$1:B$65536,'2015'!T12,DATI!C$1:C$65536,'2015'!N8,DATI!D$1:D$65536,'2015'!L50)</f>
        <v>3015437</v>
      </c>
      <c r="U50" s="50"/>
      <c r="V50" s="28"/>
      <c r="W50" s="42"/>
    </row>
    <row r="51" spans="1:23" ht="12.75" customHeight="1">
      <c r="A51" s="7"/>
      <c r="B51" s="28"/>
      <c r="C51" s="28"/>
      <c r="D51" s="28"/>
      <c r="E51" s="28"/>
      <c r="F51" s="28"/>
      <c r="G51" s="28"/>
      <c r="H51" s="28"/>
      <c r="I51" s="28"/>
      <c r="J51" s="28"/>
      <c r="K51" s="42"/>
      <c r="L51" s="40" t="s">
        <v>82</v>
      </c>
      <c r="M51" s="185" t="s">
        <v>154</v>
      </c>
      <c r="N51" s="91">
        <f t="shared" si="0"/>
        <v>1893398</v>
      </c>
      <c r="O51" s="49">
        <f>SUMIFS(DATI!E$1:E$65536,DATI!A$1:A$65536,'2015'!B4,DATI!B$1:B$65536,'2015'!O12,DATI!C$1:C$65536,'2015'!N8,DATI!D$1:D$65536,'2015'!L51)</f>
        <v>0</v>
      </c>
      <c r="P51" s="29">
        <f t="shared" si="1"/>
        <v>1893398</v>
      </c>
      <c r="Q51" s="28"/>
      <c r="R51" s="28"/>
      <c r="S51" s="28"/>
      <c r="T51" s="49">
        <f>SUMIFS(DATI!E$1:E$65536,DATI!A$1:A$65536,'2015'!B4,DATI!B$1:B$65536,'2015'!T12,DATI!C$1:C$65536,'2015'!N8,DATI!D$1:D$65536,'2015'!L51)</f>
        <v>1893398</v>
      </c>
      <c r="U51" s="50"/>
      <c r="V51" s="28"/>
      <c r="W51" s="42"/>
    </row>
    <row r="52" spans="1:23" ht="12.75" customHeight="1">
      <c r="A52" s="7"/>
      <c r="B52" s="28"/>
      <c r="C52" s="28"/>
      <c r="D52" s="28"/>
      <c r="E52" s="28"/>
      <c r="F52" s="28"/>
      <c r="G52" s="28"/>
      <c r="H52" s="28"/>
      <c r="I52" s="28"/>
      <c r="J52" s="28"/>
      <c r="K52" s="42"/>
      <c r="L52" s="40" t="s">
        <v>83</v>
      </c>
      <c r="M52" s="185" t="s">
        <v>155</v>
      </c>
      <c r="N52" s="91">
        <f t="shared" si="0"/>
        <v>42850</v>
      </c>
      <c r="O52" s="49">
        <f>SUMIFS(DATI!E$1:E$65536,DATI!A$1:A$65536,'2015'!B4,DATI!B$1:B$65536,'2015'!O12,DATI!C$1:C$65536,'2015'!N8,DATI!D$1:D$65536,'2015'!L52)</f>
        <v>40297</v>
      </c>
      <c r="P52" s="29">
        <f t="shared" si="1"/>
        <v>2553</v>
      </c>
      <c r="Q52" s="28"/>
      <c r="R52" s="28"/>
      <c r="S52" s="28"/>
      <c r="T52" s="49">
        <f>SUMIFS(DATI!E$1:E$65536,DATI!A$1:A$65536,'2015'!B4,DATI!B$1:B$65536,'2015'!T12,DATI!C$1:C$65536,'2015'!N8,DATI!D$1:D$65536,'2015'!L52)</f>
        <v>2553</v>
      </c>
      <c r="U52" s="50"/>
      <c r="V52" s="28"/>
      <c r="W52" s="42"/>
    </row>
    <row r="53" spans="1:23" ht="12.75" customHeight="1">
      <c r="A53" s="7"/>
      <c r="B53" s="28"/>
      <c r="C53" s="28"/>
      <c r="D53" s="28"/>
      <c r="E53" s="28"/>
      <c r="F53" s="28"/>
      <c r="G53" s="28"/>
      <c r="H53" s="28"/>
      <c r="I53" s="28"/>
      <c r="J53" s="28"/>
      <c r="K53" s="42"/>
      <c r="L53" s="40" t="s">
        <v>84</v>
      </c>
      <c r="M53" s="185" t="s">
        <v>156</v>
      </c>
      <c r="N53" s="91">
        <f t="shared" si="0"/>
        <v>1119486</v>
      </c>
      <c r="O53" s="49">
        <f>SUMIFS(DATI!E$1:E$65536,DATI!A$1:A$65536,'2015'!B4,DATI!B$1:B$65536,'2015'!O12,DATI!C$1:C$65536,'2015'!N8,DATI!D$1:D$65536,'2015'!L53)</f>
        <v>0</v>
      </c>
      <c r="P53" s="29">
        <f t="shared" si="1"/>
        <v>1119486</v>
      </c>
      <c r="Q53" s="28"/>
      <c r="R53" s="28"/>
      <c r="S53" s="28"/>
      <c r="T53" s="49">
        <f>SUMIFS(DATI!E$1:E$65536,DATI!A$1:A$65536,'2015'!B4,DATI!B$1:B$65536,'2015'!T12,DATI!C$1:C$65536,'2015'!N8,DATI!D$1:D$65536,'2015'!L53)</f>
        <v>1119486</v>
      </c>
      <c r="U53" s="50"/>
      <c r="V53" s="28"/>
      <c r="W53" s="42"/>
    </row>
    <row r="54" spans="1:23" ht="12.75" customHeight="1">
      <c r="A54" s="7"/>
      <c r="B54" s="28"/>
      <c r="C54" s="28"/>
      <c r="D54" s="28"/>
      <c r="E54" s="28"/>
      <c r="F54" s="28"/>
      <c r="G54" s="28"/>
      <c r="H54" s="28"/>
      <c r="I54" s="47"/>
      <c r="J54" s="47"/>
      <c r="K54" s="72"/>
      <c r="L54" s="40" t="s">
        <v>29</v>
      </c>
      <c r="M54" s="134" t="s">
        <v>251</v>
      </c>
      <c r="N54" s="91">
        <f t="shared" si="0"/>
        <v>346685</v>
      </c>
      <c r="O54" s="49">
        <f>SUMIFS(DATI!E$1:E$65536,DATI!A$1:A$65536,'2015'!B4,DATI!B$1:B$65536,'2015'!O12,DATI!C$1:C$65536,'2015'!N8,DATI!D$1:D$65536,'2015'!L54)</f>
        <v>1599</v>
      </c>
      <c r="P54" s="29">
        <f t="shared" si="1"/>
        <v>345086</v>
      </c>
      <c r="Q54" s="50"/>
      <c r="R54" s="28"/>
      <c r="S54" s="28"/>
      <c r="T54" s="49">
        <f>SUMIFS(DATI!E$1:E$65536,DATI!A$1:A$65536,'2015'!B4,DATI!B$1:B$65536,'2015'!T12,DATI!C$1:C$65536,'2015'!N8,DATI!D$1:D$65536,'2015'!L54)</f>
        <v>345086</v>
      </c>
      <c r="U54" s="50"/>
      <c r="V54" s="28"/>
      <c r="W54" s="42"/>
    </row>
    <row r="55" spans="1:23" ht="12.75" customHeight="1">
      <c r="A55" s="7"/>
      <c r="B55" s="28"/>
      <c r="C55" s="28"/>
      <c r="D55" s="28"/>
      <c r="E55" s="93">
        <f>E56+E57</f>
        <v>296430</v>
      </c>
      <c r="F55" s="50"/>
      <c r="G55" s="28"/>
      <c r="H55" s="61"/>
      <c r="I55" s="94">
        <f>E55</f>
        <v>296430</v>
      </c>
      <c r="J55" s="29">
        <f>J56+J57</f>
        <v>264934</v>
      </c>
      <c r="K55" s="95">
        <f>I55+J55</f>
        <v>561364</v>
      </c>
      <c r="L55" s="40" t="s">
        <v>30</v>
      </c>
      <c r="M55" s="41" t="s">
        <v>148</v>
      </c>
      <c r="N55" s="23"/>
      <c r="O55" s="28"/>
      <c r="P55" s="28"/>
      <c r="Q55" s="28"/>
      <c r="R55" s="28"/>
      <c r="S55" s="28"/>
      <c r="T55" s="23"/>
      <c r="U55" s="28"/>
      <c r="V55" s="28"/>
      <c r="W55" s="42"/>
    </row>
    <row r="56" spans="1:23">
      <c r="A56" s="7"/>
      <c r="B56" s="28"/>
      <c r="C56" s="28"/>
      <c r="D56" s="28"/>
      <c r="E56" s="96">
        <f>SUMIFS(DATI!E$1:E$65536,DATI!A$1:A$65536,'2015'!B4,DATI!B$1:B$65536,'2015'!E12,DATI!C$1:C$65536,'2015'!B8,DATI!D$1:D$65536,'2015'!L56)</f>
        <v>79964</v>
      </c>
      <c r="F56" s="50"/>
      <c r="G56" s="28"/>
      <c r="H56" s="28"/>
      <c r="I56" s="94">
        <f>E56</f>
        <v>79964</v>
      </c>
      <c r="J56" s="49">
        <f>SUMIFS(DATI!E$1:E$65536,DATI!A$1:A$65536,'2015'!B4,DATI!B$1:B$65536,'2015'!J12,DATI!C$1:C$65536,'2015'!B8,DATI!D$1:D$65536,'2015'!L56)</f>
        <v>0</v>
      </c>
      <c r="K56" s="95">
        <f t="shared" ref="K56:K64" si="2">I56+J56</f>
        <v>79964</v>
      </c>
      <c r="L56" s="40" t="s">
        <v>31</v>
      </c>
      <c r="M56" s="134" t="s">
        <v>252</v>
      </c>
      <c r="N56" s="28"/>
      <c r="O56" s="28"/>
      <c r="P56" s="28"/>
      <c r="Q56" s="28"/>
      <c r="R56" s="28"/>
      <c r="S56" s="28"/>
      <c r="T56" s="28"/>
      <c r="U56" s="28"/>
      <c r="V56" s="28"/>
      <c r="W56" s="42"/>
    </row>
    <row r="57" spans="1:23">
      <c r="A57" s="7"/>
      <c r="B57" s="47"/>
      <c r="C57" s="47"/>
      <c r="D57" s="47"/>
      <c r="E57" s="96">
        <f>SUMIFS(DATI!E$1:E$65536,DATI!A$1:A$65536,'2015'!B4,DATI!B$1:B$65536,'2015'!E12,DATI!C$1:C$65536,'2015'!B8,DATI!D$1:D$65536,'2015'!L57)</f>
        <v>216466</v>
      </c>
      <c r="F57" s="97"/>
      <c r="G57" s="47"/>
      <c r="H57" s="28"/>
      <c r="I57" s="94">
        <f>E57</f>
        <v>216466</v>
      </c>
      <c r="J57" s="210">
        <f>SUMIFS(DATI!E$1:E$65536,DATI!A$1:A$65536,'2015'!B4,DATI!B$1:B$65536,'2015'!J12,DATI!C$1:C$65536,'2015'!B8,DATI!D$1:D$65536,'2015'!L57)</f>
        <v>264934</v>
      </c>
      <c r="K57" s="95">
        <f t="shared" si="2"/>
        <v>481400</v>
      </c>
      <c r="L57" s="40" t="s">
        <v>32</v>
      </c>
      <c r="M57" s="134" t="s">
        <v>253</v>
      </c>
      <c r="N57" s="47"/>
      <c r="O57" s="47"/>
      <c r="P57" s="47"/>
      <c r="Q57" s="28"/>
      <c r="R57" s="47"/>
      <c r="S57" s="47"/>
      <c r="T57" s="47"/>
      <c r="U57" s="47"/>
      <c r="V57" s="47"/>
      <c r="W57" s="72"/>
    </row>
    <row r="58" spans="1:23">
      <c r="A58" s="7"/>
      <c r="B58" s="98">
        <f>C58+D58</f>
        <v>268089</v>
      </c>
      <c r="C58" s="29">
        <f>C59+C60</f>
        <v>3444</v>
      </c>
      <c r="D58" s="29">
        <f>D59+D60</f>
        <v>264645</v>
      </c>
      <c r="E58" s="99">
        <f>E59+E60</f>
        <v>311188</v>
      </c>
      <c r="F58" s="29">
        <f>F59+F60</f>
        <v>939152</v>
      </c>
      <c r="G58" s="91">
        <f>G59+G60</f>
        <v>2145884</v>
      </c>
      <c r="H58" s="28"/>
      <c r="I58" s="94">
        <f>B58+E58+F58+G58</f>
        <v>3664313</v>
      </c>
      <c r="J58" s="94">
        <f>J59+J60</f>
        <v>408215</v>
      </c>
      <c r="K58" s="95">
        <f t="shared" si="2"/>
        <v>4072528</v>
      </c>
      <c r="L58" s="40" t="s">
        <v>33</v>
      </c>
      <c r="M58" s="41" t="s">
        <v>157</v>
      </c>
      <c r="N58" s="91">
        <f t="shared" ref="N58:N74" si="3">O58+P58</f>
        <v>4072529</v>
      </c>
      <c r="O58" s="94">
        <f>O59+O60</f>
        <v>1372117</v>
      </c>
      <c r="P58" s="29">
        <f t="shared" ref="P58:P63" si="4">R58+S58+T58+W58</f>
        <v>2700412</v>
      </c>
      <c r="Q58" s="50"/>
      <c r="R58" s="29">
        <f>R59+R60</f>
        <v>703029</v>
      </c>
      <c r="S58" s="29">
        <f>S59+S60</f>
        <v>679442</v>
      </c>
      <c r="T58" s="29">
        <f>T59+T60</f>
        <v>209933</v>
      </c>
      <c r="U58" s="29">
        <f>U59+U60</f>
        <v>1105478</v>
      </c>
      <c r="V58" s="62">
        <f>V59+V60</f>
        <v>2530</v>
      </c>
      <c r="W58" s="63">
        <f>U58+V58</f>
        <v>1108008</v>
      </c>
    </row>
    <row r="59" spans="1:23">
      <c r="A59" s="7"/>
      <c r="B59" s="98">
        <f>C59+D59</f>
        <v>247395</v>
      </c>
      <c r="C59" s="49">
        <f>SUMIFS(DATI!E$1:E$65536,DATI!A$1:A$65536,'2015'!B4,DATI!B$1:B$65536,'2015'!C12,DATI!C$1:C$65536,'2015'!B8,DATI!D$1:D$65536,'2015'!L59)</f>
        <v>3444</v>
      </c>
      <c r="D59" s="49">
        <f>SUMIFS(DATI!E$1:E$65536,DATI!A$1:A$65536,'2015'!B4,DATI!B$1:B$65536,'2015'!D12,DATI!C$1:C$65536,'2015'!B8,DATI!D$1:D$65536,'2015'!L59)</f>
        <v>243951</v>
      </c>
      <c r="E59" s="100">
        <f>SUMIFS(DATI!E$1:E$65536,DATI!A$1:A$65536,'2015'!B4,DATI!B$1:B$65536,'2015'!E12,DATI!C$1:C$65536,'2015'!B8,DATI!D$1:D$65536,'2015'!L59)</f>
        <v>311188</v>
      </c>
      <c r="F59" s="30">
        <f>SUMIFS(DATI!E$1:E$65536,DATI!A$1:A$65536,'2015'!B4,DATI!B$1:B$65536,'2015'!F12,DATI!C$1:C$65536,'2015'!B8,DATI!D$1:D$65536,'2015'!L59)</f>
        <v>286271</v>
      </c>
      <c r="G59" s="30">
        <f>SUMIFS(DATI!E$1:E$65536,DATI!A$1:A$65536,'2015'!B4,DATI!B$1:B$65536,'2015'!G12,DATI!C$1:C$65536,'2015'!B8,DATI!D$1:D$65536,'2015'!L59)</f>
        <v>296348</v>
      </c>
      <c r="H59" s="28"/>
      <c r="I59" s="94">
        <f>B59+E59+F59+G59</f>
        <v>1141202</v>
      </c>
      <c r="J59" s="30">
        <f>SUMIFS(DATI!E$1:E$65536,DATI!A$1:A$65536,'2015'!B4,DATI!B$1:B$65536,'2015'!J12,DATI!C$1:C$65536,'2015'!B8,DATI!D$1:D$65536,'2015'!L59)</f>
        <v>263154</v>
      </c>
      <c r="K59" s="95">
        <f t="shared" si="2"/>
        <v>1404356</v>
      </c>
      <c r="L59" s="40" t="s">
        <v>34</v>
      </c>
      <c r="M59" s="134" t="s">
        <v>262</v>
      </c>
      <c r="N59" s="91">
        <f t="shared" si="3"/>
        <v>1404356</v>
      </c>
      <c r="O59" s="30">
        <f>SUMIFS(DATI!E$1:E$65536,DATI!A$1:A$65536,'2015'!B4,DATI!B$1:B$65536,'2015'!O12,DATI!C$1:C$65536,'2015'!N8,DATI!D$1:D$65536,'2015'!L59)</f>
        <v>367496</v>
      </c>
      <c r="P59" s="29">
        <f t="shared" si="4"/>
        <v>1036860</v>
      </c>
      <c r="Q59" s="28"/>
      <c r="R59" s="49">
        <v>424588</v>
      </c>
      <c r="S59" s="49">
        <f>SUMIFS(DATI!E$1:E$65536,DATI!A$1:A$65536,'2015'!B4,DATI!B$1:B$65536,'2015'!S12,DATI!C$1:C$65536,'2015'!N8,DATI!D$1:D$65536,'2015'!L59)</f>
        <v>451720</v>
      </c>
      <c r="T59" s="49">
        <f>SUMIFS(DATI!E$1:E$65536,DATI!A$1:A$65536,'2015'!B4,DATI!B$1:B$65536,'2015'!T12,DATI!C$1:C$65536,'2015'!N8,DATI!D$1:D$65536,'2015'!L59)</f>
        <v>59473</v>
      </c>
      <c r="U59" s="49">
        <f>SUMIFS(DATI!E$1:E$65536,DATI!A$1:A$65536,'2015'!B4,DATI!B$1:B$65536,'2015'!U12,DATI!C$1:C$65536,'2015'!N8,DATI!D$1:D$65536,'2015'!L59)</f>
        <v>98562</v>
      </c>
      <c r="V59" s="24">
        <f>SUMIFS(DATI!E$1:E$65536,DATI!A$1:A$65536,'2015'!B4,DATI!B$1:B$65536,'2015'!V12,DATI!C$1:C$65536,'2015'!N8,DATI!D$1:D$65536,'2015'!L59)</f>
        <v>2517</v>
      </c>
      <c r="W59" s="63">
        <f t="shared" ref="W59:W74" si="5">U59+V59</f>
        <v>101079</v>
      </c>
    </row>
    <row r="60" spans="1:23">
      <c r="A60" s="7"/>
      <c r="B60" s="98">
        <f>C60+D60</f>
        <v>20694</v>
      </c>
      <c r="C60" s="29">
        <f>C61+C64+C69+C73</f>
        <v>0</v>
      </c>
      <c r="D60" s="29">
        <f>D61+D64+D69+D73</f>
        <v>20694</v>
      </c>
      <c r="E60" s="99">
        <f>E69+E73</f>
        <v>0</v>
      </c>
      <c r="F60" s="29">
        <f>F61+F64+F69+F73</f>
        <v>652881</v>
      </c>
      <c r="G60" s="91">
        <f>G61+G64+G69+G73</f>
        <v>1849536</v>
      </c>
      <c r="H60" s="28"/>
      <c r="I60" s="94">
        <f>B60+E60+F60+G60</f>
        <v>2523111</v>
      </c>
      <c r="J60" s="94">
        <f>J61+J64+J69</f>
        <v>145061</v>
      </c>
      <c r="K60" s="95">
        <f>I60+J60</f>
        <v>2668172</v>
      </c>
      <c r="L60" s="40" t="s">
        <v>158</v>
      </c>
      <c r="M60" s="134" t="s">
        <v>261</v>
      </c>
      <c r="N60" s="91">
        <f>O60+P60</f>
        <v>2668173</v>
      </c>
      <c r="O60" s="94">
        <f>O61+O64+O69</f>
        <v>1004621</v>
      </c>
      <c r="P60" s="29">
        <f t="shared" si="4"/>
        <v>1663552</v>
      </c>
      <c r="Q60" s="50"/>
      <c r="R60" s="29">
        <f>R61+R64+R69+R73</f>
        <v>278441</v>
      </c>
      <c r="S60" s="29">
        <f>S61+S64+S69+S73</f>
        <v>227722</v>
      </c>
      <c r="T60" s="29">
        <f>T61+T64+T69+T73</f>
        <v>150460</v>
      </c>
      <c r="U60" s="29">
        <f>U61+U64+U69+U73</f>
        <v>1006916</v>
      </c>
      <c r="V60" s="62">
        <f>V61+V64+V69+V73</f>
        <v>13</v>
      </c>
      <c r="W60" s="63">
        <f t="shared" si="5"/>
        <v>1006929</v>
      </c>
    </row>
    <row r="61" spans="1:23">
      <c r="A61" s="7"/>
      <c r="B61" s="28"/>
      <c r="C61" s="28"/>
      <c r="D61" s="28"/>
      <c r="E61" s="28"/>
      <c r="F61" s="49">
        <f>SUMIFS(DATI!E$1:E$65536,DATI!A$1:A$65536,'2015'!B4,DATI!B$1:B$65536,'2015'!F12,DATI!C$1:C$65536,'2015'!B8,DATI!D$1:D$65536,'2015'!L61)</f>
        <v>273204</v>
      </c>
      <c r="G61" s="29">
        <f>G62+G63</f>
        <v>1611362</v>
      </c>
      <c r="H61" s="28"/>
      <c r="I61" s="94">
        <f>F61+G61</f>
        <v>1884566</v>
      </c>
      <c r="J61" s="30">
        <f>SUMIFS(DATI!E$1:E$65536,DATI!A$1:A$65536,'2015'!B4,DATI!B$1:B$65536,'2015'!J12,DATI!C$1:C$65536,'2015'!B8,DATI!D$1:D$65536,'2015'!L61)</f>
        <v>86493</v>
      </c>
      <c r="K61" s="95">
        <f>I61+J61</f>
        <v>1971059</v>
      </c>
      <c r="L61" s="40" t="s">
        <v>36</v>
      </c>
      <c r="M61" s="185" t="s">
        <v>260</v>
      </c>
      <c r="N61" s="91">
        <f t="shared" si="3"/>
        <v>1971059</v>
      </c>
      <c r="O61" s="30">
        <f>SUMIFS(DATI!E$1:E$65536,DATI!A$1:A$65536,'2015'!B4,DATI!B$1:B$65536,'2015'!O12,DATI!C$1:C$65536,'2015'!N8,DATI!D$1:D$65536,'2015'!L61)</f>
        <v>572165</v>
      </c>
      <c r="P61" s="29">
        <f t="shared" si="4"/>
        <v>1398894</v>
      </c>
      <c r="Q61" s="50"/>
      <c r="R61" s="49">
        <f>SUMIFS(DATI!E$1:E$65536,DATI!A$1:A$65536,'2015'!B4,DATI!B$1:B$65536,'2015'!R12,DATI!C$1:C$65536,'2015'!N8,DATI!D$1:D$65536,'2015'!L61)</f>
        <v>224556</v>
      </c>
      <c r="S61" s="30">
        <f>SUMIFS(DATI!E$1:E$65536,DATI!A$1:A$65536,'2015'!B4,DATI!B$1:B$65536,'2015'!S12,DATI!C$1:C$65536,'2015'!N8,DATI!D$1:D$65536,'2015'!L61)</f>
        <v>137190</v>
      </c>
      <c r="T61" s="30">
        <f>SUMIFS(DATI!E$1:E$65536,DATI!A$1:A$65536,'2015'!B4,DATI!B$1:B$65536,'2015'!T12,DATI!C$1:C$65536,'2015'!N8,DATI!D$1:D$65536,'2015'!L61)</f>
        <v>141218</v>
      </c>
      <c r="U61" s="30">
        <f>SUMIFS(DATI!E$1:E$65536,DATI!A$1:A$65536,'2015'!B4,DATI!B$1:B$65536,'2015'!U12,DATI!C$1:C$65536,'2015'!N8,DATI!D$1:D$65536,'2015'!L61)</f>
        <v>895930</v>
      </c>
      <c r="V61" s="30">
        <f>SUMIFS(DATI!E$1:E$65536,DATI!A$1:A$65536,'2015'!B4,DATI!B$1:B$65536,'2015'!V12,DATI!C$1:C$65536,'2015'!N8,DATI!D$1:D$65536,'2015'!L61)</f>
        <v>0</v>
      </c>
      <c r="W61" s="63">
        <f t="shared" si="5"/>
        <v>895930</v>
      </c>
    </row>
    <row r="62" spans="1:23">
      <c r="A62" s="7"/>
      <c r="B62" s="28"/>
      <c r="C62" s="28"/>
      <c r="D62" s="28"/>
      <c r="E62" s="28"/>
      <c r="F62" s="49">
        <f>SUMIFS(DATI!E$1:E$65536,DATI!A$1:A$65536,'2015'!B4,DATI!B$1:B$65536,'2015'!F12,DATI!C$1:C$65536,'2015'!B8,DATI!D$1:D$65536,'2015'!L62)</f>
        <v>273204</v>
      </c>
      <c r="G62" s="49">
        <f>SUMIFS(DATI!E$1:E$65536,DATI!A$1:A$65536,'2015'!B4,DATI!B$1:B$65536,'2015'!G12,DATI!C$1:C$65536,'2015'!B8,DATI!D$1:D$65536,'2015'!L62)</f>
        <v>924363</v>
      </c>
      <c r="H62" s="28"/>
      <c r="I62" s="94">
        <f>F62+G62</f>
        <v>1197567</v>
      </c>
      <c r="J62" s="30">
        <f>SUMIFS(DATI!E$1:E$65536,DATI!A$1:A$65536,'2015'!B4,DATI!B$1:B$65536,'2015'!J12,DATI!C$1:C$65536,'2015'!B8,DATI!D$1:D$65536,'2015'!L62)</f>
        <v>86493</v>
      </c>
      <c r="K62" s="95">
        <f>I62+J62</f>
        <v>1284060</v>
      </c>
      <c r="L62" s="40" t="s">
        <v>37</v>
      </c>
      <c r="M62" s="186" t="s">
        <v>159</v>
      </c>
      <c r="N62" s="91">
        <f t="shared" si="3"/>
        <v>1284060</v>
      </c>
      <c r="O62" s="30">
        <f>SUMIFS(DATI!E$1:E$65536,DATI!A$1:A$65536,'2015'!B4,DATI!B$1:B$65536,'2015'!O12,DATI!C$1:C$65536,'2015'!N8,DATI!D$1:D$65536,'2015'!L62)</f>
        <v>572165</v>
      </c>
      <c r="P62" s="29">
        <f t="shared" si="4"/>
        <v>711895</v>
      </c>
      <c r="Q62" s="50"/>
      <c r="R62" s="49">
        <f>SUMIFS(DATI!E$1:E$65536,DATI!A$1:A$65536,'2015'!B4,DATI!B$1:B$65536,'2015'!R12,DATI!C$1:C$65536,'2015'!N8,DATI!D$1:D$65536,'2015'!L62)</f>
        <v>224556</v>
      </c>
      <c r="S62" s="49">
        <f>SUMIFS(DATI!E$1:E$65536,DATI!A$1:A$65536,'2015'!B4,DATI!B$1:B$65536,'2015'!S12,DATI!C$1:C$65536,'2015'!N8,DATI!D$1:D$65536,'2015'!L62)</f>
        <v>137190</v>
      </c>
      <c r="T62" s="49">
        <f>SUMIFS(DATI!E$1:E$65536,DATI!A$1:A$65536,'2015'!B4,DATI!B$1:B$65536,'2015'!T12,DATI!C$1:C$65536,'2015'!N8,DATI!D$1:D$65536,'2015'!L62)</f>
        <v>141218</v>
      </c>
      <c r="U62" s="49">
        <f>SUMIFS(DATI!E$1:E$65536,DATI!A$1:A$65536,'2015'!B4,DATI!B$1:B$65536,'2015'!U12,DATI!C$1:C$65536,'2015'!N8,DATI!D$1:D$65536,'2015'!L62)</f>
        <v>208931</v>
      </c>
      <c r="V62" s="24">
        <f>SUMIFS(DATI!E$1:E$65536,DATI!A$1:A$65536,'2015'!B4,DATI!B$1:B$65536,'2015'!V12,DATI!C$1:C$65536,'2015'!N8,DATI!D$1:D$65536,'2015'!L62)</f>
        <v>0</v>
      </c>
      <c r="W62" s="63">
        <f t="shared" si="5"/>
        <v>208931</v>
      </c>
    </row>
    <row r="63" spans="1:23">
      <c r="A63" s="7"/>
      <c r="B63" s="28"/>
      <c r="C63" s="28"/>
      <c r="D63" s="28"/>
      <c r="E63" s="28"/>
      <c r="F63" s="49">
        <f>SUMIFS(DATI!E$1:E$65536,DATI!A$1:A$65536,'2015'!B4,DATI!B$1:B$65536,'2015'!F12,DATI!C$1:C$65536,'2015'!B8,DATI!D$1:D$65536,'2015'!L63)</f>
        <v>0</v>
      </c>
      <c r="G63" s="49">
        <f>SUMIFS(DATI!E$1:E$65536,DATI!A$1:A$65536,'2015'!B4,DATI!B$1:B$65536,'2015'!G12,DATI!C$1:C$65536,'2015'!B8,DATI!D$1:D$65536,'2015'!L63)</f>
        <v>686999</v>
      </c>
      <c r="H63" s="28"/>
      <c r="I63" s="94">
        <f>F63+G63</f>
        <v>686999</v>
      </c>
      <c r="J63" s="30">
        <f>SUMIFS(DATI!E$1:E$65536,DATI!A$1:A$65536,'2015'!B4,DATI!B$1:B$65536,'2015'!J12,DATI!C$1:C$65536,'2015'!B8,DATI!D$1:D$65536,'2015'!L63)</f>
        <v>0</v>
      </c>
      <c r="K63" s="95">
        <f>I63+J63</f>
        <v>686999</v>
      </c>
      <c r="L63" s="40" t="s">
        <v>38</v>
      </c>
      <c r="M63" s="186" t="s">
        <v>160</v>
      </c>
      <c r="N63" s="91">
        <f t="shared" si="3"/>
        <v>686999</v>
      </c>
      <c r="O63" s="30">
        <f>SUMIFS(DATI!E$1:E$65536,DATI!A$1:A$65536,'2015'!B4,DATI!B$1:B$65536,'2015'!O12,DATI!C$1:C$65536,'2015'!N8,DATI!D$1:D$65536,'2015'!L63)</f>
        <v>0</v>
      </c>
      <c r="P63" s="29">
        <f t="shared" si="4"/>
        <v>686999</v>
      </c>
      <c r="Q63" s="50"/>
      <c r="R63" s="49">
        <f>SUMIFS(DATI!E$1:E$65536,DATI!A$1:A$65536,'2015'!B4,DATI!B$1:B$65536,'2015'!R12,DATI!C$1:C$65536,'2015'!N8,DATI!D$1:D$65536,'2015'!L63)</f>
        <v>0</v>
      </c>
      <c r="S63" s="49">
        <f>SUMIFS(DATI!E$1:E$65536,DATI!A$1:A$65536,'2015'!B4,DATI!B$1:B$65536,'2015'!S12,DATI!C$1:C$65536,'2015'!N8,DATI!D$1:D$65536,'2015'!L63)</f>
        <v>0</v>
      </c>
      <c r="T63" s="49">
        <f>SUMIFS(DATI!E$1:E$65536,DATI!A$1:A$65536,'2015'!B4,DATI!B$1:B$65536,'2015'!T12,DATI!C$1:C$65536,'2015'!N8,DATI!D$1:D$65536,'2015'!L63)</f>
        <v>0</v>
      </c>
      <c r="U63" s="49">
        <f>SUMIFS(DATI!E$1:E$65536,DATI!A$1:A$65536,'2015'!B4,DATI!B$1:B$65536,'2015'!U12,DATI!C$1:C$65536,'2015'!N8,DATI!D$1:D$65536,'2015'!L63)</f>
        <v>686999</v>
      </c>
      <c r="V63" s="24">
        <f>SUMIFS(DATI!E$1:E$65536,DATI!A$1:A$65536,'2015'!B4,DATI!B$1:B$65536,'2015'!V12,DATI!C$1:C$65536,'2015'!N8,DATI!D$1:D$65536,'2015'!L63)</f>
        <v>0</v>
      </c>
      <c r="W63" s="63">
        <f t="shared" si="5"/>
        <v>686999</v>
      </c>
    </row>
    <row r="64" spans="1:23" ht="25">
      <c r="A64" s="7"/>
      <c r="B64" s="98">
        <f>C64+D64</f>
        <v>0</v>
      </c>
      <c r="C64" s="30">
        <f>SUMIFS(DATI!E$1:E$65536,DATI!A$1:A$65536,'2015'!B4,DATI!B$1:B$65536,'2015'!C12,DATI!C$1:C$65536,'2015'!B8,DATI!D$1:D$65536,'2015'!L64)</f>
        <v>0</v>
      </c>
      <c r="D64" s="30">
        <f>SUMIFS(DATI!E$1:E$65536,DATI!A$1:A$65536,'2015'!B4,DATI!B$1:B$65536,'2015'!D12,DATI!C$1:C$65536,'2015'!B8,DATI!D$1:D$65536,'2015'!L64)</f>
        <v>0</v>
      </c>
      <c r="E64" s="28"/>
      <c r="F64" s="49">
        <f>SUMIFS(DATI!E$1:E$65536,DATI!A$1:A$65536,'2015'!B4,DATI!B$1:B$65536,'2015'!F12,DATI!C$1:C$65536,'2015'!B8,DATI!D$1:D$65536,'2015'!L64)</f>
        <v>251951</v>
      </c>
      <c r="G64" s="49">
        <f>SUMIFS(DATI!E$1:E$65536,DATI!A$1:A$65536,'2015'!B4,DATI!B$1:B$65536,'2015'!G12,DATI!C$1:C$65536,'2015'!B8,DATI!D$1:D$65536,'2015'!L64)</f>
        <v>180365</v>
      </c>
      <c r="H64" s="28"/>
      <c r="I64" s="94">
        <f>F64+G64</f>
        <v>432316</v>
      </c>
      <c r="J64" s="30">
        <f>SUMIFS(DATI!E$1:E$65536,DATI!A$1:A$65536,'2015'!B4,DATI!B$1:B$65536,'2015'!J12,DATI!C$1:C$65536,'2015'!B8,DATI!D$1:D$65536,'2015'!L64)</f>
        <v>53432</v>
      </c>
      <c r="K64" s="95">
        <f t="shared" si="2"/>
        <v>485748</v>
      </c>
      <c r="L64" s="40" t="s">
        <v>39</v>
      </c>
      <c r="M64" s="185" t="s">
        <v>259</v>
      </c>
      <c r="N64" s="91">
        <f t="shared" si="3"/>
        <v>485749</v>
      </c>
      <c r="O64" s="30">
        <f>SUMIFS(DATI!E$1:E$65536,DATI!A$1:A$65536,'2015'!B4,DATI!B$1:B$65536,'2015'!O12,DATI!C$1:C$65536,'2015'!N8,DATI!D$1:D$65536,'2015'!L64)</f>
        <v>432316</v>
      </c>
      <c r="P64" s="29">
        <f>R64+S64+T64+U64+V64</f>
        <v>53433</v>
      </c>
      <c r="Q64" s="50"/>
      <c r="R64" s="49">
        <f>SUMIFS(DATI!E$1:E$65536,DATI!A$1:A$65536,'2015'!B4,DATI!B$1:B$65536,'2015'!R12,DATI!C$1:C$65536,'2015'!N8,DATI!D$1:D$65536,'2015'!L64)</f>
        <v>29025</v>
      </c>
      <c r="S64" s="49">
        <f>SUMIFS(DATI!E$1:E$65536,DATI!A$1:A$65536,'2015'!B4,DATI!B$1:B$65536,'2015'!S12,DATI!C$1:C$65536,'2015'!N8,DATI!D$1:D$65536,'2015'!L64)</f>
        <v>24408</v>
      </c>
      <c r="T64" s="49">
        <f>SUMIFS(DATI!E$1:E$65536,DATI!A$1:A$65536,'2015'!B4,DATI!B$1:B$65536,'2015'!T12,DATI!C$1:C$65536,'2015'!N8,DATI!D$1:D$65536,'2015'!L64)</f>
        <v>0</v>
      </c>
      <c r="U64" s="49">
        <f>SUMIFS(DATI!E$1:E$65536,DATI!A$1:A$65536,'2015'!B4,DATI!B$1:B$65536,'2015'!U12,DATI!C$1:C$65536,'2015'!N8,DATI!D$1:D$65536,'2015'!L64)</f>
        <v>0</v>
      </c>
      <c r="V64" s="24">
        <f>SUMIFS(DATI!E$1:E$65536,DATI!A$1:A$65536,'2015'!B4,DATI!B$1:B$65536,'2015'!V12,DATI!C$1:C$65536,'2015'!N8,DATI!D$1:D$65536,'2015'!L64)</f>
        <v>0</v>
      </c>
      <c r="W64" s="63">
        <f t="shared" si="5"/>
        <v>0</v>
      </c>
    </row>
    <row r="65" spans="1:23" ht="25">
      <c r="A65" s="7"/>
      <c r="B65" s="28"/>
      <c r="C65" s="28"/>
      <c r="D65" s="28"/>
      <c r="E65" s="28"/>
      <c r="F65" s="49">
        <f>SUMIFS(DATI!E$1:E$65536,DATI!A$1:A$65536,'2015'!B4,DATI!B$1:B$65536,'2015'!F12,DATI!C$1:C$65536,'2015'!B8,DATI!D$1:D$65536,'2015'!L65)</f>
        <v>192020</v>
      </c>
      <c r="G65" s="49">
        <f>SUMIFS(DATI!E$1:E$65536,DATI!A$1:A$65536,'2015'!B4,DATI!B$1:B$65536,'2015'!G12,DATI!C$1:C$65536,'2015'!B8,DATI!D$1:D$65536,'2015'!L65)</f>
        <v>105912</v>
      </c>
      <c r="H65" s="28"/>
      <c r="I65" s="28"/>
      <c r="J65" s="28"/>
      <c r="K65" s="42"/>
      <c r="L65" s="40" t="s">
        <v>93</v>
      </c>
      <c r="M65" s="186" t="s">
        <v>161</v>
      </c>
      <c r="N65" s="28"/>
      <c r="O65" s="28"/>
      <c r="P65" s="28"/>
      <c r="Q65" s="28"/>
      <c r="R65" s="49">
        <f>SUMIFS(DATI!E$1:E$65536,DATI!A$1:A$65536,'2015'!B4,DATI!B$1:B$65536,'2015'!R12,DATI!C$1:C$65536,'2015'!N8,DATI!D$1:D$65536,'2015'!L65)</f>
        <v>15620</v>
      </c>
      <c r="S65" s="49">
        <f>SUMIFS(DATI!E$1:E$65536,DATI!A$1:A$65536,'2015'!B4,DATI!B$1:B$65536,'2015'!S12,DATI!C$1:C$65536,'2015'!N8,DATI!D$1:D$65536,'2015'!L65)</f>
        <v>363</v>
      </c>
      <c r="T65" s="28"/>
      <c r="U65" s="28"/>
      <c r="V65" s="28"/>
      <c r="W65" s="42"/>
    </row>
    <row r="66" spans="1:23" ht="25">
      <c r="A66" s="7"/>
      <c r="B66" s="28"/>
      <c r="C66" s="28"/>
      <c r="D66" s="28"/>
      <c r="E66" s="28"/>
      <c r="F66" s="49">
        <f>SUMIFS(DATI!E$1:E$65536,DATI!A$1:A$65536,'2015'!B4,DATI!B$1:B$65536,'2015'!F12,DATI!C$1:C$65536,'2015'!B8,DATI!D$1:D$65536,'2015'!L66)</f>
        <v>59931</v>
      </c>
      <c r="G66" s="49">
        <f>SUMIFS(DATI!E$1:E$65536,DATI!A$1:A$65536,'2015'!B4,DATI!B$1:B$65536,'2015'!G12,DATI!C$1:C$65536,'2015'!B8,DATI!D$1:D$65536,'2015'!L66)</f>
        <v>74452</v>
      </c>
      <c r="H66" s="28"/>
      <c r="I66" s="28"/>
      <c r="J66" s="28"/>
      <c r="K66" s="42"/>
      <c r="L66" s="40" t="s">
        <v>94</v>
      </c>
      <c r="M66" s="186" t="s">
        <v>162</v>
      </c>
      <c r="N66" s="28"/>
      <c r="O66" s="28"/>
      <c r="P66" s="28"/>
      <c r="Q66" s="28"/>
      <c r="R66" s="49">
        <f>SUMIFS(DATI!E$1:E$65536,DATI!A$1:A$65536,'2015'!B4,DATI!B$1:B$65536,'2015'!R12,DATI!C$1:C$65536,'2015'!N8,DATI!D$1:D$65536,'2015'!L66)</f>
        <v>13405</v>
      </c>
      <c r="S66" s="49">
        <f>SUMIFS(DATI!E$1:E$65536,DATI!A$1:A$65536,'2015'!B4,DATI!B$1:B$65536,'2015'!S12,DATI!C$1:C$65536,'2015'!N8,DATI!D$1:D$65536,'2015'!L66)</f>
        <v>24044</v>
      </c>
      <c r="T66" s="28"/>
      <c r="U66" s="28"/>
      <c r="V66" s="28"/>
      <c r="W66" s="42"/>
    </row>
    <row r="67" spans="1:23" ht="25">
      <c r="A67" s="7"/>
      <c r="B67" s="28"/>
      <c r="C67" s="28"/>
      <c r="D67" s="28"/>
      <c r="E67" s="28"/>
      <c r="F67" s="49">
        <f>SUMIFS(DATI!E$1:E$65536,DATI!A$1:A$65536,'2015'!B4,DATI!B$1:B$65536,'2015'!F12,DATI!C$1:C$65536,'2015'!B8,DATI!D$1:D$65536,'2015'!L67)</f>
        <v>112841</v>
      </c>
      <c r="G67" s="49">
        <f>SUMIFS(DATI!E$1:E$65536,DATI!A$1:A$65536,'2015'!B4,DATI!B$1:B$65536,'2015'!G12,DATI!C$1:C$65536,'2015'!B8,DATI!D$1:D$65536,'2015'!L67)</f>
        <v>89972</v>
      </c>
      <c r="H67" s="28"/>
      <c r="I67" s="28"/>
      <c r="J67" s="28"/>
      <c r="K67" s="42"/>
      <c r="L67" s="40" t="s">
        <v>95</v>
      </c>
      <c r="M67" s="186" t="s">
        <v>163</v>
      </c>
      <c r="N67" s="28"/>
      <c r="O67" s="28"/>
      <c r="P67" s="28"/>
      <c r="Q67" s="28"/>
      <c r="R67" s="49">
        <f>SUMIFS(DATI!E$1:E$65536,DATI!A$1:A$65536,'2015'!B4,DATI!B$1:B$65536,'2015'!R12,DATI!C$1:C$65536,'2015'!N8,DATI!D$1:D$65536,'2015'!L67)</f>
        <v>16020</v>
      </c>
      <c r="S67" s="49">
        <f>SUMIFS(DATI!E$1:E$65536,DATI!A$1:A$65536,'2015'!B4,DATI!B$1:B$65536,'2015'!S12,DATI!C$1:C$65536,'2015'!N8,DATI!D$1:D$65536,'2015'!L67)</f>
        <v>-6277</v>
      </c>
      <c r="T67" s="28"/>
      <c r="U67" s="28"/>
      <c r="V67" s="28"/>
      <c r="W67" s="42"/>
    </row>
    <row r="68" spans="1:23" ht="25">
      <c r="A68" s="7"/>
      <c r="B68" s="28"/>
      <c r="C68" s="28"/>
      <c r="D68" s="28"/>
      <c r="E68" s="28"/>
      <c r="F68" s="49">
        <f>SUMIFS(DATI!E$1:E$65536,DATI!A$1:A$65536,'2015'!B4,DATI!B$1:B$65536,'2015'!F12,DATI!C$1:C$65536,'2015'!B8,DATI!D$1:D$65536,'2015'!L68)</f>
        <v>139111</v>
      </c>
      <c r="G68" s="49">
        <f>SUMIFS(DATI!E$1:E$65536,DATI!A$1:A$65536,'2015'!B4,DATI!B$1:B$65536,'2015'!G12,DATI!C$1:C$65536,'2015'!B8,DATI!D$1:D$65536,'2015'!L68)</f>
        <v>90393</v>
      </c>
      <c r="H68" s="28"/>
      <c r="I68" s="28"/>
      <c r="J68" s="28"/>
      <c r="K68" s="42"/>
      <c r="L68" s="40" t="s">
        <v>96</v>
      </c>
      <c r="M68" s="186" t="s">
        <v>164</v>
      </c>
      <c r="N68" s="28"/>
      <c r="O68" s="28"/>
      <c r="P68" s="28"/>
      <c r="Q68" s="28"/>
      <c r="R68" s="49">
        <f>SUMIFS(DATI!E$1:E$65536,DATI!A$1:A$65536,'2015'!B4,DATI!B$1:B$65536,'2015'!R12,DATI!C$1:C$65536,'2015'!N8,DATI!D$1:D$65536,'2015'!L68)</f>
        <v>13005</v>
      </c>
      <c r="S68" s="49">
        <f>SUMIFS(DATI!E$1:E$65536,DATI!A$1:A$65536,'2015'!B4,DATI!B$1:B$65536,'2015'!S12,DATI!C$1:C$65536,'2015'!N8,DATI!D$1:D$65536,'2015'!L68)</f>
        <v>30684</v>
      </c>
      <c r="T68" s="28"/>
      <c r="U68" s="28"/>
      <c r="V68" s="28"/>
      <c r="W68" s="42"/>
    </row>
    <row r="69" spans="1:23">
      <c r="A69" s="7"/>
      <c r="B69" s="98">
        <f t="shared" ref="B69:B78" si="6">C69+D69</f>
        <v>0</v>
      </c>
      <c r="C69" s="94">
        <f>C70+C71+C72</f>
        <v>0</v>
      </c>
      <c r="D69" s="94">
        <f>D70+D71+D72</f>
        <v>0</v>
      </c>
      <c r="E69" s="94">
        <f>E70+E71+E72</f>
        <v>0</v>
      </c>
      <c r="F69" s="94">
        <f>F70+F71+F72</f>
        <v>127726</v>
      </c>
      <c r="G69" s="94">
        <f>G70+G71+G72</f>
        <v>0</v>
      </c>
      <c r="H69" s="28"/>
      <c r="I69" s="94">
        <f t="shared" ref="I69:I74" si="7">E69+F69+G69+B69</f>
        <v>127726</v>
      </c>
      <c r="J69" s="94">
        <f>J70+J71+J72</f>
        <v>5136</v>
      </c>
      <c r="K69" s="95">
        <f>I69+J69</f>
        <v>132862</v>
      </c>
      <c r="L69" s="53" t="s">
        <v>40</v>
      </c>
      <c r="M69" s="78" t="s">
        <v>258</v>
      </c>
      <c r="N69" s="91">
        <f t="shared" si="3"/>
        <v>132862</v>
      </c>
      <c r="O69" s="94">
        <f>O70+O71+O72</f>
        <v>140</v>
      </c>
      <c r="P69" s="29">
        <f>R69+S69+T69+U69+V69</f>
        <v>132722</v>
      </c>
      <c r="Q69" s="50"/>
      <c r="R69" s="29">
        <f>R70+R71+R72</f>
        <v>24860</v>
      </c>
      <c r="S69" s="29">
        <f>S70+S71+S72</f>
        <v>66124</v>
      </c>
      <c r="T69" s="29">
        <f>T70+T71+T72</f>
        <v>288</v>
      </c>
      <c r="U69" s="29">
        <f>U70+U71+U72</f>
        <v>41437</v>
      </c>
      <c r="V69" s="62">
        <f>V70+V71+V72</f>
        <v>13</v>
      </c>
      <c r="W69" s="63">
        <f t="shared" si="5"/>
        <v>41450</v>
      </c>
    </row>
    <row r="70" spans="1:23" ht="23.25" customHeight="1">
      <c r="A70" s="7"/>
      <c r="B70" s="98">
        <f t="shared" si="6"/>
        <v>0</v>
      </c>
      <c r="C70" s="30">
        <f>SUMIFS(DATI!E$1:E$65536,DATI!A$1:A$65536,'2015'!B4,DATI!B$1:B$65536,'2015'!C12,DATI!C$1:C$65536,'2015'!B8,DATI!D$1:D$65536,'2015'!L70)</f>
        <v>0</v>
      </c>
      <c r="D70" s="30">
        <f>SUMIFS(DATI!E$1:E$65536,DATI!A$1:A$65536,'2015'!B4,DATI!B$1:B$65536,'2015'!D12,DATI!C$1:C$65536,'2015'!B8,DATI!D$1:D$65536,'2015'!L70)</f>
        <v>0</v>
      </c>
      <c r="E70" s="30">
        <f>SUMIFS(DATI!E$1:E$65536,DATI!A$1:A$65536,'2015'!B4,DATI!B$1:B$65536,'2015'!E12,DATI!C$1:C$65536,'2015'!B8,DATI!D$1:D$65536,'2015'!L70)</f>
        <v>0</v>
      </c>
      <c r="F70" s="30">
        <f>SUMIFS(DATI!E$1:E$65536,DATI!A$1:A$65536,'2015'!B4,DATI!B$1:B$65536,'2015'!F12,DATI!C$1:C$65536,'2015'!B8,DATI!D$1:D$65536,'2015'!L70)</f>
        <v>7110</v>
      </c>
      <c r="G70" s="49">
        <f>SUMIFS(DATI!E$1:E$65536,DATI!A$1:A$65536,'2015'!B4,DATI!B$1:B$65536,'2015'!G12,DATI!C$1:C$65536,'2015'!B8,DATI!D$1:D$65536,'2015'!L70)</f>
        <v>0</v>
      </c>
      <c r="H70" s="28"/>
      <c r="I70" s="94">
        <f t="shared" si="7"/>
        <v>7110</v>
      </c>
      <c r="J70" s="101">
        <f>SUMIFS(DATI!E$1:E$65536,DATI!A$1:A$65536,'2015'!B4,DATI!B$1:B$65536,'2015'!J12,DATI!C$1:C$65536,'2015'!B8,DATI!D$1:D$65536,'2015'!L70)</f>
        <v>0</v>
      </c>
      <c r="K70" s="95">
        <f>I70+J70</f>
        <v>7110</v>
      </c>
      <c r="L70" s="53" t="s">
        <v>41</v>
      </c>
      <c r="M70" s="201" t="s">
        <v>257</v>
      </c>
      <c r="N70" s="91">
        <f t="shared" si="3"/>
        <v>7110</v>
      </c>
      <c r="O70" s="102">
        <f>SUMIFS(DATI!E$1:E$65536,DATI!A$1:A$65536,'2015'!B4,DATI!B$1:B$65536,'2015'!O12,DATI!C$1:C$65536,'2015'!N8,DATI!D$1:D$65536,'2015'!L70)</f>
        <v>0</v>
      </c>
      <c r="P70" s="29">
        <f>R70+S70+T70+W70</f>
        <v>7110</v>
      </c>
      <c r="Q70" s="50"/>
      <c r="R70" s="49">
        <f>SUMIFS(DATI!E$1:E$65536,DATI!A$1:A$65536,'2015'!B4,DATI!B$1:B$65536,'2015'!R12,DATI!C$1:C$65536,'2015'!N8,DATI!D$1:D$65536,'2015'!L70)</f>
        <v>5204</v>
      </c>
      <c r="S70" s="49">
        <f>SUMIFS(DATI!E$1:E$65536,DATI!A$1:A$65536,'2015'!B4,DATI!B$1:B$65536,'2015'!S12,DATI!C$1:C$65536,'2015'!N8,DATI!D$1:D$65536,'2015'!L70)</f>
        <v>20</v>
      </c>
      <c r="T70" s="49">
        <f>SUMIFS(DATI!E$1:E$65536,DATI!A$1:A$65536,'2015'!B4,DATI!B$1:B$65536,'2015'!T12,DATI!C$1:C$65536,'2015'!N8,DATI!D$1:D$65536,'2015'!L70)</f>
        <v>288</v>
      </c>
      <c r="U70" s="49">
        <f>SUMIFS(DATI!E$1:E$65536,DATI!A$1:A$65536,'2015'!B4,DATI!B$1:B$65536,'2015'!U12,DATI!C$1:C$65536,'2015'!N8,DATI!D$1:D$65536,'2015'!L70)</f>
        <v>1598</v>
      </c>
      <c r="V70" s="24">
        <f>SUMIFS(DATI!E$1:E$65536,DATI!A$1:A$65536,'2015'!B4,DATI!B$1:B$65536,'2015'!V12,DATI!C$1:C$65536,'2015'!N8,DATI!D$1:D$65536,'2015'!L70)</f>
        <v>0</v>
      </c>
      <c r="W70" s="63">
        <f t="shared" si="5"/>
        <v>1598</v>
      </c>
    </row>
    <row r="71" spans="1:23">
      <c r="A71" s="7"/>
      <c r="B71" s="98">
        <f t="shared" si="6"/>
        <v>0</v>
      </c>
      <c r="C71" s="30">
        <f>SUMIFS(DATI!E$1:E$65536,DATI!A$1:A$65536,'2015'!B4,DATI!B$1:B$65536,'2015'!C12,DATI!C$1:C$65536,'2015'!B8,DATI!D$1:D$65536,'2015'!L71)</f>
        <v>0</v>
      </c>
      <c r="D71" s="30">
        <f>SUMIFS(DATI!E$1:E$65536,DATI!A$1:A$65536,'2015'!B4,DATI!B$1:B$65536,'2015'!D12,DATI!C$1:C$65536,'2015'!B8,DATI!D$1:D$65536,'2015'!L71)</f>
        <v>0</v>
      </c>
      <c r="E71" s="30">
        <f>SUMIFS(DATI!E$1:E$65536,DATI!A$1:A$65536,'2015'!B4,DATI!B$1:B$65536,'2015'!E12,DATI!C$1:C$65536,'2015'!B8,DATI!D$1:D$65536,'2015'!L71)</f>
        <v>0</v>
      </c>
      <c r="F71" s="30">
        <f>SUMIFS(DATI!E$1:E$65536,DATI!A$1:A$65536,'2015'!B4,DATI!B$1:B$65536,'2015'!F12,DATI!C$1:C$65536,'2015'!B8,DATI!D$1:D$65536,'2015'!L71)</f>
        <v>39271</v>
      </c>
      <c r="G71" s="49">
        <f>SUMIFS(DATI!E$1:E$65536,DATI!A$1:A$65536,'2015'!B4,DATI!B$1:B$65536,'2015'!G12,DATI!C$1:C$65536,'2015'!B8,DATI!D$1:D$65536,'2015'!L71)</f>
        <v>0</v>
      </c>
      <c r="H71" s="28"/>
      <c r="I71" s="94">
        <f t="shared" si="7"/>
        <v>39271</v>
      </c>
      <c r="J71" s="101">
        <f>SUMIFS(DATI!E$1:E$65536,DATI!A$1:A$65536,'2015'!B4,DATI!B$1:B$65536,'2015'!J12,DATI!C$1:C$65536,'2015'!B8,DATI!D$1:D$65536,'2015'!L71)</f>
        <v>0</v>
      </c>
      <c r="K71" s="95">
        <f>I71+J71</f>
        <v>39271</v>
      </c>
      <c r="L71" s="53" t="s">
        <v>42</v>
      </c>
      <c r="M71" s="201" t="s">
        <v>256</v>
      </c>
      <c r="N71" s="91">
        <f t="shared" si="3"/>
        <v>39271</v>
      </c>
      <c r="O71" s="102">
        <f>SUMIFS(DATI!E$1:E$65536,DATI!A$1:A$65536,'2015'!B4,DATI!B$1:B$65536,'2015'!O12,DATI!C$1:C$65536,'2015'!N8,DATI!D$1:D$65536,'2015'!L71)</f>
        <v>0</v>
      </c>
      <c r="P71" s="29">
        <f>R71+S71+T71+W71</f>
        <v>39271</v>
      </c>
      <c r="Q71" s="50"/>
      <c r="R71" s="49">
        <f>SUMIFS(DATI!E$1:E$65536,DATI!A$1:A$65536,'2015'!B4,DATI!B$1:B$65536,'2015'!R12,DATI!C$1:C$65536,'2015'!N8,DATI!D$1:D$65536,'2015'!L71)</f>
        <v>0</v>
      </c>
      <c r="S71" s="49">
        <f>SUMIFS(DATI!E$1:E$65536,DATI!A$1:A$65536,'2015'!B4,DATI!B$1:B$65536,'2015'!S12,DATI!C$1:C$65536,'2015'!N8,DATI!D$1:D$65536,'2015'!L71)</f>
        <v>0</v>
      </c>
      <c r="T71" s="49">
        <f>SUMIFS(DATI!E$1:E$65536,DATI!A$1:A$65536,'2015'!B4,DATI!B$1:B$65536,'2015'!T12,DATI!C$1:C$65536,'2015'!N8,DATI!D$1:D$65536,'2015'!L71)</f>
        <v>0</v>
      </c>
      <c r="U71" s="49">
        <f>SUMIFS(DATI!E$1:E$65536,DATI!A$1:A$65536,'2015'!B4,DATI!B$1:B$65536,'2015'!U12,DATI!C$1:C$65536,'2015'!N8,DATI!D$1:D$65536,'2015'!L71)</f>
        <v>39271</v>
      </c>
      <c r="V71" s="24">
        <f>SUMIFS(DATI!E$1:E$65536,DATI!A$1:A$65536,'2015'!B4,DATI!B$1:B$65536,'2015'!V12,DATI!C$1:C$65536,'2015'!N8,DATI!D$1:D$65536,'2015'!L71)</f>
        <v>0</v>
      </c>
      <c r="W71" s="63">
        <f t="shared" si="5"/>
        <v>39271</v>
      </c>
    </row>
    <row r="72" spans="1:23">
      <c r="A72" s="7"/>
      <c r="B72" s="98">
        <f t="shared" si="6"/>
        <v>0</v>
      </c>
      <c r="C72" s="30">
        <f>SUMIFS(DATI!E$1:E$65536,DATI!A$1:A$65536,'2015'!B4,DATI!B$1:B$65536,'2015'!C12,DATI!C$1:C$65536,'2015'!B8,DATI!D$1:D$65536,'2015'!L72)</f>
        <v>0</v>
      </c>
      <c r="D72" s="30">
        <f>SUMIFS(DATI!E$1:E$65536,DATI!A$1:A$65536,'2015'!B4,DATI!B$1:B$65536,'2015'!D12,DATI!C$1:C$65536,'2015'!B8,DATI!D$1:D$65536,'2015'!L72)</f>
        <v>0</v>
      </c>
      <c r="E72" s="30">
        <f>SUMIFS(DATI!E$1:E$65536,DATI!A$1:A$65536,'2015'!B4,DATI!B$1:B$65536,'2015'!E12,DATI!C$1:C$65536,'2015'!B8,DATI!D$1:D$65536,'2015'!L72)</f>
        <v>0</v>
      </c>
      <c r="F72" s="30">
        <f>SUMIFS(DATI!E$1:E$65536,DATI!A$1:A$65536,'2015'!B4,DATI!B$1:B$65536,'2015'!F12,DATI!C$1:C$65536,'2015'!B8,DATI!D$1:D$65536,'2015'!L72)</f>
        <v>81345</v>
      </c>
      <c r="G72" s="49">
        <f>SUMIFS(DATI!E$1:E$65536,DATI!A$1:A$65536,'2015'!B4,DATI!B$1:B$65536,'2015'!G12,DATI!C$1:C$65536,'2015'!B8,DATI!D$1:D$65536,'2015'!L72)</f>
        <v>0</v>
      </c>
      <c r="H72" s="28"/>
      <c r="I72" s="94">
        <f t="shared" si="7"/>
        <v>81345</v>
      </c>
      <c r="J72" s="101">
        <f>SUMIFS(DATI!E$1:E$65536,DATI!A$1:A$65536,'2015'!B4,DATI!B$1:B$65536,'2015'!J12,DATI!C$1:C$65536,'2015'!B8,DATI!D$1:D$65536,'2015'!L72)</f>
        <v>5136</v>
      </c>
      <c r="K72" s="95">
        <f>I72+J72</f>
        <v>86481</v>
      </c>
      <c r="L72" s="53" t="s">
        <v>43</v>
      </c>
      <c r="M72" s="201" t="s">
        <v>255</v>
      </c>
      <c r="N72" s="91">
        <f t="shared" si="3"/>
        <v>86481</v>
      </c>
      <c r="O72" s="102">
        <f>SUMIFS(DATI!E$1:E$65536,DATI!A$1:A$65536,'2015'!B4,DATI!B$1:B$65536,'2015'!O12,DATI!C$1:C$65536,'2015'!N8,DATI!D$1:D$65536,'2015'!L72)</f>
        <v>140</v>
      </c>
      <c r="P72" s="29">
        <f>R72+S72+T72+W72</f>
        <v>86341</v>
      </c>
      <c r="Q72" s="50"/>
      <c r="R72" s="49">
        <v>19656</v>
      </c>
      <c r="S72" s="49">
        <f>SUMIFS(DATI!E$1:E$65536,DATI!A$1:A$65536,'2015'!B4,DATI!B$1:B$65536,'2015'!S12,DATI!C$1:C$65536,'2015'!N8,DATI!D$1:D$65536,'2015'!L72)</f>
        <v>66104</v>
      </c>
      <c r="T72" s="49">
        <f>SUMIFS(DATI!E$1:E$65536,DATI!A$1:A$65536,'2015'!B4,DATI!B$1:B$65536,'2015'!T12,DATI!C$1:C$65536,'2015'!N8,DATI!D$1:D$65536,'2015'!L72)</f>
        <v>0</v>
      </c>
      <c r="U72" s="49">
        <f>SUMIFS(DATI!E$1:E$65536,DATI!A$1:A$65536,'2015'!B4,DATI!B$1:B$65536,'2015'!U12,DATI!C$1:C$65536,'2015'!N8,DATI!D$1:D$65536,'2015'!L72)</f>
        <v>568</v>
      </c>
      <c r="V72" s="24">
        <f>SUMIFS(DATI!E$1:E$65536,DATI!A$1:A$65536,'2015'!B4,DATI!B$1:B$65536,'2015'!V12,DATI!C$1:C$65536,'2015'!N8,DATI!D$1:D$65536,'2015'!L72)</f>
        <v>13</v>
      </c>
      <c r="W72" s="63">
        <f t="shared" si="5"/>
        <v>581</v>
      </c>
    </row>
    <row r="73" spans="1:23">
      <c r="A73" s="7"/>
      <c r="B73" s="98">
        <f t="shared" si="6"/>
        <v>20694</v>
      </c>
      <c r="C73" s="103">
        <f>SUMIFS(DATI!E$1:E$65536,DATI!A$1:A$65536,'2015'!B4,DATI!B$1:B$65536,'2015'!C12,DATI!C$1:C$65536,'2015'!B8,DATI!D$1:D$65536,'2015'!L73)</f>
        <v>0</v>
      </c>
      <c r="D73" s="103">
        <f>SUMIFS(DATI!E$1:E$65536,DATI!A$1:A$65536,'2015'!B4,DATI!B$1:B$65536,'2015'!D12,DATI!C$1:C$65536,'2015'!B8,DATI!D$1:D$65536,'2015'!L73)</f>
        <v>20694</v>
      </c>
      <c r="E73" s="49">
        <f>SUMIFS(DATI!E$1:E$65536,DATI!A$1:A$65536,'2015'!B4,DATI!B$1:B$65536,'2015'!E12,DATI!C$1:C$65536,'2015'!B8,DATI!D$1:D$65536,'2015'!L73)</f>
        <v>0</v>
      </c>
      <c r="F73" s="49">
        <f>SUMIFS(DATI!E$1:E$65536,DATI!A$1:A$65536,'2015'!B4,DATI!B$1:B$65536,'2015'!F12,DATI!C$1:C$65536,'2015'!B8,DATI!D$1:D$65536,'2015'!L73)</f>
        <v>0</v>
      </c>
      <c r="G73" s="49">
        <f>SUMIFS(DATI!E$1:E$65536,DATI!A$1:A$65536,'2015'!B4,DATI!B$1:B$65536,'2015'!G12,DATI!C$1:C$65536,'2015'!B8,DATI!D$1:D$65536,'2015'!L73)</f>
        <v>57809</v>
      </c>
      <c r="H73" s="28"/>
      <c r="I73" s="94">
        <f t="shared" si="7"/>
        <v>78503</v>
      </c>
      <c r="J73" s="104"/>
      <c r="K73" s="31">
        <f>I73</f>
        <v>78503</v>
      </c>
      <c r="L73" s="40" t="s">
        <v>44</v>
      </c>
      <c r="M73" s="134" t="s">
        <v>254</v>
      </c>
      <c r="N73" s="91">
        <f>P73</f>
        <v>78503</v>
      </c>
      <c r="O73" s="105"/>
      <c r="P73" s="29">
        <f>R73+S73+T73+W73</f>
        <v>78503</v>
      </c>
      <c r="Q73" s="50"/>
      <c r="R73" s="49">
        <f>SUMIFS(DATI!E$1:E$65536,DATI!A$1:A$65536,'2015'!B4,DATI!B$1:B$65536,'2015'!R12,DATI!C$1:C$65536,'2015'!N8,DATI!D$1:D$65536,'2015'!L73)</f>
        <v>0</v>
      </c>
      <c r="S73" s="49">
        <f>SUMIFS(DATI!E$1:E$65536,DATI!A$1:A$65536,'2015'!B4,DATI!B$1:B$65536,'2015'!S12,DATI!C$1:C$65536,'2015'!N8,DATI!D$1:D$65536,'2015'!L73)</f>
        <v>0</v>
      </c>
      <c r="T73" s="49">
        <f>SUMIFS(DATI!E$1:E$65536,DATI!A$1:A$65536,'2015'!B4,DATI!B$1:B$65536,'2015'!T12,DATI!C$1:C$65536,'2015'!N8,DATI!D$1:D$65536,'2015'!L73)</f>
        <v>8954</v>
      </c>
      <c r="U73" s="49">
        <f>SUMIFS(DATI!E$1:E$65536,DATI!A$1:A$65536,'2015'!B4,DATI!B$1:B$65536,'2015'!U12,DATI!C$1:C$65536,'2015'!N8,DATI!D$1:D$65536,'2015'!L73)</f>
        <v>69549</v>
      </c>
      <c r="V73" s="24">
        <f>SUMIFS(DATI!E$1:E$65536,DATI!A$1:A$65536,'2015'!B4,DATI!B$1:B$65536,'2015'!V12,DATI!C$1:C$65536,'2015'!N8,DATI!D$1:D$65536,'2015'!L73)</f>
        <v>0</v>
      </c>
      <c r="W73" s="63">
        <f t="shared" si="5"/>
        <v>69549</v>
      </c>
    </row>
    <row r="74" spans="1:23">
      <c r="A74" s="7"/>
      <c r="B74" s="98">
        <f t="shared" si="6"/>
        <v>413008</v>
      </c>
      <c r="C74" s="49">
        <f>SUMIFS(DATI!E$1:E$65536,DATI!A$1:A$65536,'2015'!B4,DATI!B$1:B$65536,'2015'!C12,DATI!C$1:C$65536,'2015'!B8,DATI!D$1:D$65536,'2015'!L74)</f>
        <v>4657</v>
      </c>
      <c r="D74" s="49">
        <f>SUMIFS(DATI!E$1:E$65536,DATI!A$1:A$65536,'2015'!B4,DATI!B$1:B$65536,'2015'!D12,DATI!C$1:C$65536,'2015'!B8,DATI!D$1:D$65536,'2015'!L74)</f>
        <v>408351</v>
      </c>
      <c r="E74" s="132">
        <f>SUMIFS(DATI!E$1:E$65536,DATI!A$1:A$65536,'2015'!B4,DATI!B$1:B$65536,'2015'!E12,DATI!C$1:C$65536,'2015'!B8,DATI!D$1:D$65536,'2015'!L74)</f>
        <v>355643</v>
      </c>
      <c r="F74" s="132">
        <f>SUMIFS(DATI!E$1:E$65536,DATI!A$1:A$65536,'2015'!B4,DATI!B$1:B$65536,'2015'!F12,DATI!C$1:C$65536,'2015'!B8,DATI!D$1:D$65536,'2015'!L74)</f>
        <v>134493</v>
      </c>
      <c r="G74" s="132">
        <f>SUMIFS(DATI!E$1:E$65536,DATI!A$1:A$65536,'2015'!B4,DATI!B$1:B$65536,'2015'!G12,DATI!C$1:C$65536,'2015'!B8,DATI!D$1:D$65536,'2015'!L74)</f>
        <v>427663</v>
      </c>
      <c r="H74" s="50"/>
      <c r="I74" s="94">
        <f t="shared" si="7"/>
        <v>1330807</v>
      </c>
      <c r="J74" s="30">
        <f>SUMIFS(DATI!E$1:E$65536,DATI!A$1:A$65536,'2015'!B4,DATI!B$1:B$65536,'2015'!J12,DATI!C$1:C$65536,'2015'!B8,DATI!D$1:D$65536,'2015'!L74)</f>
        <v>386795</v>
      </c>
      <c r="K74" s="95">
        <f>I74+J74</f>
        <v>1717602</v>
      </c>
      <c r="L74" s="40" t="s">
        <v>35</v>
      </c>
      <c r="M74" s="134" t="s">
        <v>229</v>
      </c>
      <c r="N74" s="91">
        <f t="shared" si="3"/>
        <v>1717602</v>
      </c>
      <c r="O74" s="30">
        <f>SUMIFS(DATI!E$1:E$65536,DATI!A$1:A$65536,'2015'!B4,DATI!B$1:B$65536,'2015'!O12,DATI!C$1:C$65536,'2015'!N8,DATI!D$1:D$65536,'2015'!L74)</f>
        <v>431360</v>
      </c>
      <c r="P74" s="29">
        <f>R74+S74+T74+W74</f>
        <v>1286242</v>
      </c>
      <c r="Q74" s="50"/>
      <c r="R74" s="49">
        <f>SUMIFS(DATI!E$1:E$65536,DATI!A$1:A$65536,'2015'!B4,DATI!B$1:B$65536,'2015'!R12,DATI!C$1:C$65536,'2015'!N8,DATI!D$1:D$65536,'2015'!L74)</f>
        <v>366678</v>
      </c>
      <c r="S74" s="49">
        <f>SUMIFS(DATI!E$1:E$65536,DATI!A$1:A$65536,'2015'!B4,DATI!B$1:B$65536,'2015'!S12,DATI!C$1:C$65536,'2015'!N8,DATI!D$1:D$65536,'2015'!L74)</f>
        <v>839764</v>
      </c>
      <c r="T74" s="49">
        <f>SUMIFS(DATI!E$1:E$65536,DATI!A$1:A$65536,'2015'!B4,DATI!B$1:B$65536,'2015'!T12,DATI!C$1:C$65536,'2015'!N8,DATI!D$1:D$65536,'2015'!L74)</f>
        <v>48477</v>
      </c>
      <c r="U74" s="49">
        <f>SUMIFS(DATI!E$1:E$65536,DATI!A$1:A$65536,'2015'!B4,DATI!B$1:B$65536,'2015'!U12,DATI!C$1:C$65536,'2015'!N8,DATI!D$1:D$65536,'2015'!L74)</f>
        <v>30552</v>
      </c>
      <c r="V74" s="24">
        <f>SUMIFS(DATI!E$1:E$65536,DATI!A$1:A$65536,'2015'!B4,DATI!B$1:B$65536,'2015'!V12,DATI!C$1:C$65536,'2015'!N8,DATI!D$1:D$65536,'2015'!L74)</f>
        <v>771</v>
      </c>
      <c r="W74" s="63">
        <f t="shared" si="5"/>
        <v>31323</v>
      </c>
    </row>
    <row r="75" spans="1:23" ht="13">
      <c r="A75" s="7"/>
      <c r="B75" s="28"/>
      <c r="C75" s="28"/>
      <c r="D75" s="28"/>
      <c r="E75" s="28"/>
      <c r="F75" s="29">
        <f>R45+R58-G59-G69-G73</f>
        <v>6722027</v>
      </c>
      <c r="G75" s="29">
        <f>S45+S58-F59-F69-F73</f>
        <v>842575</v>
      </c>
      <c r="H75" s="50"/>
      <c r="I75" s="28"/>
      <c r="J75" s="28"/>
      <c r="K75" s="42"/>
      <c r="L75" s="135" t="s">
        <v>17</v>
      </c>
      <c r="M75" s="202" t="s">
        <v>165</v>
      </c>
      <c r="N75" s="28"/>
      <c r="O75" s="28"/>
      <c r="P75" s="28"/>
      <c r="Q75" s="28"/>
      <c r="R75" s="28"/>
      <c r="S75" s="28"/>
      <c r="T75" s="28"/>
      <c r="U75" s="28"/>
      <c r="V75" s="28"/>
      <c r="W75" s="42"/>
    </row>
    <row r="76" spans="1:23" ht="27.75" customHeight="1">
      <c r="A76" s="7"/>
      <c r="B76" s="98">
        <f t="shared" si="6"/>
        <v>14461011</v>
      </c>
      <c r="C76" s="91">
        <f>V45+W49+V58-C58</f>
        <v>23470</v>
      </c>
      <c r="D76" s="91">
        <f>U45+U46+U49+U58-D58</f>
        <v>14437541</v>
      </c>
      <c r="E76" s="29">
        <f>T45+T49+T58-E55-E58</f>
        <v>3913937</v>
      </c>
      <c r="F76" s="29">
        <f>S45+S58-F58</f>
        <v>317420</v>
      </c>
      <c r="G76" s="29">
        <f>R45+R58-G58</f>
        <v>4930300</v>
      </c>
      <c r="H76" s="61"/>
      <c r="I76" s="94">
        <f>B76+E76+F76+G76</f>
        <v>23622668</v>
      </c>
      <c r="J76" s="28"/>
      <c r="K76" s="42"/>
      <c r="L76" s="106" t="s">
        <v>18</v>
      </c>
      <c r="M76" s="203" t="s">
        <v>166</v>
      </c>
      <c r="N76" s="28"/>
      <c r="O76" s="28"/>
      <c r="P76" s="28"/>
      <c r="Q76" s="28"/>
      <c r="R76" s="28"/>
      <c r="S76" s="28"/>
      <c r="T76" s="28"/>
      <c r="U76" s="28"/>
      <c r="V76" s="28"/>
      <c r="W76" s="42"/>
    </row>
    <row r="77" spans="1:23">
      <c r="A77" s="7"/>
      <c r="B77" s="98">
        <f t="shared" si="6"/>
        <v>666034</v>
      </c>
      <c r="C77" s="91">
        <f>C22</f>
        <v>24385</v>
      </c>
      <c r="D77" s="91">
        <f>D22</f>
        <v>641649</v>
      </c>
      <c r="E77" s="91">
        <f>E22</f>
        <v>951099</v>
      </c>
      <c r="F77" s="91">
        <f>F22</f>
        <v>92520</v>
      </c>
      <c r="G77" s="91">
        <f>G22</f>
        <v>2902746</v>
      </c>
      <c r="H77" s="61"/>
      <c r="I77" s="94">
        <f>B77+E77+F77+G77</f>
        <v>4612399</v>
      </c>
      <c r="J77" s="28"/>
      <c r="K77" s="42"/>
      <c r="L77" s="53" t="s">
        <v>77</v>
      </c>
      <c r="M77" s="65" t="s">
        <v>167</v>
      </c>
      <c r="N77" s="28"/>
      <c r="O77" s="28"/>
      <c r="P77" s="28"/>
      <c r="Q77" s="28"/>
      <c r="R77" s="28"/>
      <c r="S77" s="28"/>
      <c r="T77" s="28"/>
      <c r="U77" s="28"/>
      <c r="V77" s="28"/>
      <c r="W77" s="42"/>
    </row>
    <row r="78" spans="1:23" ht="13.5" thickBot="1">
      <c r="A78" s="7"/>
      <c r="B78" s="98">
        <f t="shared" si="6"/>
        <v>13794977</v>
      </c>
      <c r="C78" s="107">
        <f>C76-C77</f>
        <v>-915</v>
      </c>
      <c r="D78" s="107">
        <f>D76-D77</f>
        <v>13795892</v>
      </c>
      <c r="E78" s="107">
        <f>E76-E77</f>
        <v>2962838</v>
      </c>
      <c r="F78" s="107">
        <f>F76-F77</f>
        <v>224900</v>
      </c>
      <c r="G78" s="107">
        <f>G76-G77</f>
        <v>2027554</v>
      </c>
      <c r="H78" s="88"/>
      <c r="I78" s="108">
        <f>B78+E78+F78+G78</f>
        <v>19010269</v>
      </c>
      <c r="J78" s="28"/>
      <c r="K78" s="109"/>
      <c r="L78" s="106" t="s">
        <v>168</v>
      </c>
      <c r="M78" s="198" t="s">
        <v>169</v>
      </c>
      <c r="N78" s="28"/>
      <c r="O78" s="28"/>
      <c r="P78" s="28"/>
      <c r="Q78" s="28"/>
      <c r="R78" s="28"/>
      <c r="S78" s="28"/>
      <c r="T78" s="28"/>
      <c r="U78" s="28"/>
      <c r="V78" s="28"/>
      <c r="W78" s="42"/>
    </row>
    <row r="79" spans="1:23" ht="14" thickTop="1" thickBot="1">
      <c r="A79" s="7"/>
      <c r="B79" s="110"/>
      <c r="C79" s="110"/>
      <c r="D79" s="110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6"/>
    </row>
    <row r="80" spans="1:23" ht="21.75" customHeight="1" thickTop="1" thickBot="1">
      <c r="A80" s="7"/>
      <c r="B80" s="253" t="s">
        <v>119</v>
      </c>
      <c r="C80" s="253"/>
      <c r="D80" s="253"/>
      <c r="E80" s="253"/>
      <c r="F80" s="253"/>
      <c r="G80" s="253"/>
      <c r="H80" s="253"/>
      <c r="I80" s="253"/>
      <c r="J80" s="253"/>
      <c r="K80" s="254"/>
      <c r="L80" s="274" t="s">
        <v>120</v>
      </c>
      <c r="M80" s="275"/>
      <c r="N80" s="278" t="s">
        <v>121</v>
      </c>
      <c r="O80" s="279"/>
      <c r="P80" s="279"/>
      <c r="Q80" s="279"/>
      <c r="R80" s="279"/>
      <c r="S80" s="279"/>
      <c r="T80" s="279"/>
      <c r="U80" s="280"/>
      <c r="V80" s="280"/>
      <c r="W80" s="281"/>
    </row>
    <row r="81" spans="1:23" ht="13.5" customHeight="1" thickTop="1">
      <c r="A81" s="7"/>
      <c r="B81" s="261" t="s">
        <v>122</v>
      </c>
      <c r="C81" s="264" t="s">
        <v>123</v>
      </c>
      <c r="D81" s="264" t="s">
        <v>124</v>
      </c>
      <c r="E81" s="239" t="s">
        <v>125</v>
      </c>
      <c r="F81" s="239" t="s">
        <v>126</v>
      </c>
      <c r="G81" s="239" t="s">
        <v>127</v>
      </c>
      <c r="H81" s="239" t="s">
        <v>128</v>
      </c>
      <c r="I81" s="239" t="s">
        <v>129</v>
      </c>
      <c r="J81" s="239" t="s">
        <v>130</v>
      </c>
      <c r="K81" s="243" t="s">
        <v>131</v>
      </c>
      <c r="L81" s="276"/>
      <c r="M81" s="277"/>
      <c r="N81" s="264" t="s">
        <v>131</v>
      </c>
      <c r="O81" s="239" t="s">
        <v>130</v>
      </c>
      <c r="P81" s="239" t="s">
        <v>129</v>
      </c>
      <c r="Q81" s="239" t="s">
        <v>128</v>
      </c>
      <c r="R81" s="239" t="s">
        <v>127</v>
      </c>
      <c r="S81" s="239" t="s">
        <v>126</v>
      </c>
      <c r="T81" s="239" t="s">
        <v>125</v>
      </c>
      <c r="U81" s="264" t="s">
        <v>124</v>
      </c>
      <c r="V81" s="264" t="s">
        <v>123</v>
      </c>
      <c r="W81" s="266" t="s">
        <v>122</v>
      </c>
    </row>
    <row r="82" spans="1:23" ht="12.75" customHeight="1">
      <c r="A82" s="7"/>
      <c r="B82" s="262"/>
      <c r="C82" s="216"/>
      <c r="D82" s="216"/>
      <c r="E82" s="213"/>
      <c r="F82" s="213"/>
      <c r="G82" s="213"/>
      <c r="H82" s="229"/>
      <c r="I82" s="213"/>
      <c r="J82" s="213"/>
      <c r="K82" s="244"/>
      <c r="L82" s="276"/>
      <c r="M82" s="277"/>
      <c r="N82" s="215"/>
      <c r="O82" s="213"/>
      <c r="P82" s="213"/>
      <c r="Q82" s="229"/>
      <c r="R82" s="213"/>
      <c r="S82" s="213"/>
      <c r="T82" s="213"/>
      <c r="U82" s="216"/>
      <c r="V82" s="216"/>
      <c r="W82" s="219"/>
    </row>
    <row r="83" spans="1:23" ht="51" customHeight="1" thickBot="1">
      <c r="A83" s="7"/>
      <c r="B83" s="263"/>
      <c r="C83" s="265"/>
      <c r="D83" s="265"/>
      <c r="E83" s="241"/>
      <c r="F83" s="241"/>
      <c r="G83" s="241"/>
      <c r="H83" s="242"/>
      <c r="I83" s="241"/>
      <c r="J83" s="240"/>
      <c r="K83" s="245"/>
      <c r="L83" s="276"/>
      <c r="M83" s="277"/>
      <c r="N83" s="268"/>
      <c r="O83" s="240"/>
      <c r="P83" s="241"/>
      <c r="Q83" s="242"/>
      <c r="R83" s="241"/>
      <c r="S83" s="241"/>
      <c r="T83" s="241"/>
      <c r="U83" s="265"/>
      <c r="V83" s="265"/>
      <c r="W83" s="267"/>
    </row>
    <row r="84" spans="1:23" ht="19" thickTop="1" thickBot="1">
      <c r="A84" s="7"/>
      <c r="B84" s="231" t="s">
        <v>170</v>
      </c>
      <c r="C84" s="231"/>
      <c r="D84" s="231"/>
      <c r="E84" s="231"/>
      <c r="F84" s="231"/>
      <c r="G84" s="231"/>
      <c r="H84" s="231"/>
      <c r="I84" s="231"/>
      <c r="J84" s="231"/>
      <c r="K84" s="231"/>
      <c r="L84" s="231"/>
      <c r="M84" s="231"/>
      <c r="N84" s="231"/>
      <c r="O84" s="231"/>
      <c r="P84" s="231"/>
      <c r="Q84" s="231"/>
      <c r="R84" s="231"/>
      <c r="S84" s="231"/>
      <c r="T84" s="231"/>
      <c r="U84" s="231"/>
      <c r="V84" s="231"/>
      <c r="W84" s="232"/>
    </row>
    <row r="85" spans="1:23" ht="32.25" customHeight="1" thickTop="1">
      <c r="A85" s="7"/>
      <c r="B85" s="111"/>
      <c r="C85" s="111"/>
      <c r="D85" s="111"/>
      <c r="E85" s="111"/>
      <c r="F85" s="111"/>
      <c r="G85" s="111"/>
      <c r="H85" s="28"/>
      <c r="I85" s="111"/>
      <c r="J85" s="111"/>
      <c r="K85" s="112"/>
      <c r="L85" s="113" t="s">
        <v>18</v>
      </c>
      <c r="M85" s="204" t="s">
        <v>166</v>
      </c>
      <c r="N85" s="47"/>
      <c r="O85" s="47"/>
      <c r="P85" s="22">
        <f>R85+S85+T85+W85</f>
        <v>23622668</v>
      </c>
      <c r="Q85" s="50"/>
      <c r="R85" s="22">
        <f>G76</f>
        <v>4930300</v>
      </c>
      <c r="S85" s="22">
        <f>F76</f>
        <v>317420</v>
      </c>
      <c r="T85" s="22">
        <f>E76</f>
        <v>3913937</v>
      </c>
      <c r="U85" s="114">
        <f>D76</f>
        <v>14437541</v>
      </c>
      <c r="V85" s="62">
        <f>C76</f>
        <v>23470</v>
      </c>
      <c r="W85" s="63">
        <f>U85+V85</f>
        <v>14461011</v>
      </c>
    </row>
    <row r="86" spans="1:23">
      <c r="A86" s="7"/>
      <c r="B86" s="115">
        <f>C86+D86</f>
        <v>1499696</v>
      </c>
      <c r="C86" s="91">
        <f>C87+C88</f>
        <v>0</v>
      </c>
      <c r="D86" s="91">
        <f>D87+D88</f>
        <v>1499696</v>
      </c>
      <c r="E86" s="91">
        <f>E87+E88</f>
        <v>0</v>
      </c>
      <c r="F86" s="91">
        <f>F87+F88</f>
        <v>74262</v>
      </c>
      <c r="G86" s="91">
        <f>G87+G88</f>
        <v>304218</v>
      </c>
      <c r="H86" s="28"/>
      <c r="I86" s="94">
        <f>B86+E86+F86+G86</f>
        <v>1878176</v>
      </c>
      <c r="J86" s="94">
        <f>J87+J88</f>
        <v>10346</v>
      </c>
      <c r="K86" s="31">
        <f>I86+J86</f>
        <v>1888522</v>
      </c>
      <c r="L86" s="53" t="s">
        <v>45</v>
      </c>
      <c r="M86" s="54" t="s">
        <v>171</v>
      </c>
      <c r="N86" s="91">
        <f>O86+P86</f>
        <v>1888522</v>
      </c>
      <c r="O86" s="116">
        <f>O87+O88</f>
        <v>661</v>
      </c>
      <c r="P86" s="29">
        <f>T86</f>
        <v>1887861</v>
      </c>
      <c r="Q86" s="28"/>
      <c r="R86" s="28"/>
      <c r="S86" s="104"/>
      <c r="T86" s="29">
        <f>T87+T88</f>
        <v>1887861</v>
      </c>
      <c r="U86" s="92"/>
      <c r="V86" s="23"/>
      <c r="W86" s="32"/>
    </row>
    <row r="87" spans="1:23">
      <c r="A87" s="7"/>
      <c r="B87" s="115">
        <f>C87+D87</f>
        <v>1444585</v>
      </c>
      <c r="C87" s="103">
        <f>SUMIFS(DATI!E$1:E$65536,DATI!A$1:A$65536,'2015'!B4,DATI!B$1:B$65536,'2015'!C12,DATI!C$1:C$65536,'2015'!B8,DATI!D$1:D$65536,'2015'!L87)</f>
        <v>0</v>
      </c>
      <c r="D87" s="117">
        <f>SUMIFS(DATI!E$1:E$65536,DATI!A$1:A$65536,'2015'!B4,DATI!B$1:B$65536,'2015'!D12,DATI!C$1:C$65536,'2015'!B8,DATI!D$1:D$65536,'2015'!L87)</f>
        <v>1444585</v>
      </c>
      <c r="E87" s="49">
        <f>SUMIFS(DATI!E$1:E$65536,DATI!A$1:A$65536,'2015'!B4,DATI!B$1:B$65536,'2015'!E12,DATI!C$1:C$65536,'2015'!B8,DATI!D$1:D$65536,'2015'!L87)</f>
        <v>0</v>
      </c>
      <c r="F87" s="49">
        <f>SUMIFS(DATI!E$1:E$65536,DATI!A$1:A$65536,'2015'!B4,DATI!B$1:B$65536,'2015'!F12,DATI!C$1:C$65536,'2015'!B8,DATI!D$1:D$65536,'2015'!L87)</f>
        <v>74058</v>
      </c>
      <c r="G87" s="49">
        <f>SUMIFS(DATI!E$1:E$65536,DATI!A$1:A$65536,'2015'!B4,DATI!B$1:B$65536,'2015'!G12,DATI!C$1:C$65536,'2015'!B8,DATI!D$1:D$65536,'2015'!L87)</f>
        <v>304218</v>
      </c>
      <c r="H87" s="28"/>
      <c r="I87" s="94">
        <f>B87+E87+F87+G87</f>
        <v>1822861</v>
      </c>
      <c r="J87" s="30">
        <f>SUMIFS(DATI!E$1:E$65536,DATI!A$1:A$65536,'2015'!B4,DATI!B$1:B$65536,'2015'!J12,DATI!C$1:C$65536,'2015'!B8,DATI!D$1:D$65536,'2015'!L87)</f>
        <v>10346</v>
      </c>
      <c r="K87" s="31">
        <f t="shared" ref="K87:K106" si="8">I87+J87</f>
        <v>1833207</v>
      </c>
      <c r="L87" s="53" t="s">
        <v>46</v>
      </c>
      <c r="M87" s="199" t="s">
        <v>240</v>
      </c>
      <c r="N87" s="91">
        <f t="shared" ref="N87:N105" si="9">O87+P87</f>
        <v>1833207</v>
      </c>
      <c r="O87" s="100">
        <f>SUMIFS(DATI!E$1:E$65536,DATI!A$1:A$65536,'2015'!B4,DATI!B$1:B$65536,'2015'!O12,DATI!C$1:C$65536,'2015'!N8,DATI!D$1:D$65536,'2015'!L87)</f>
        <v>0</v>
      </c>
      <c r="P87" s="29">
        <f>+T87+U87+W87</f>
        <v>1833207</v>
      </c>
      <c r="Q87" s="28"/>
      <c r="R87" s="28"/>
      <c r="S87" s="61"/>
      <c r="T87" s="49">
        <f>SUMIFS(DATI!E$1:E$65536,DATI!A$1:A$65536,'2015'!B4,DATI!B$1:B$65536,'2015'!T12,DATI!C$1:C$65536,'2015'!N8,DATI!D$1:D$65536,'2015'!L87)</f>
        <v>1833207</v>
      </c>
      <c r="U87" s="50"/>
      <c r="V87" s="28"/>
      <c r="W87" s="42"/>
    </row>
    <row r="88" spans="1:23">
      <c r="A88" s="7"/>
      <c r="B88" s="115">
        <f>C88+D88</f>
        <v>55111</v>
      </c>
      <c r="C88" s="103">
        <f>SUMIFS(DATI!E$1:E$65536,DATI!A$1:A$65536,'2015'!B4,DATI!B$1:B$65536,'2015'!C12,DATI!C$1:C$65536,'2015'!B8,DATI!D$1:D$65536,'2015'!L88)</f>
        <v>0</v>
      </c>
      <c r="D88" s="117">
        <f>SUMIFS(DATI!E$1:E$65536,DATI!A$1:A$65536,'2015'!B4,DATI!B$1:B$65536,'2015'!D12,DATI!C$1:C$65536,'2015'!B8,DATI!D$1:D$65536,'2015'!L88)</f>
        <v>55111</v>
      </c>
      <c r="E88" s="49">
        <f>SUMIFS(DATI!E$1:E$65536,DATI!A$1:A$65536,'2015'!B4,DATI!B$1:B$65536,'2015'!E12,DATI!C$1:C$65536,'2015'!B8,DATI!D$1:D$65536,'2015'!L88)</f>
        <v>0</v>
      </c>
      <c r="F88" s="49">
        <f>SUMIFS(DATI!E$1:E$65536,DATI!A$1:A$65536,'2015'!B4,DATI!B$1:B$65536,'2015'!F12,DATI!C$1:C$65536,'2015'!B8,DATI!D$1:D$65536,'2015'!L88)</f>
        <v>204</v>
      </c>
      <c r="G88" s="49">
        <f>SUMIFS(DATI!E$1:E$65536,DATI!A$1:A$65536,'2015'!B4,DATI!B$1:B$65536,'2015'!G12,DATI!C$1:C$65536,'2015'!B8,DATI!D$1:D$65536,'2015'!L88)</f>
        <v>0</v>
      </c>
      <c r="H88" s="28"/>
      <c r="I88" s="94">
        <f>B88+E88+F88+G88</f>
        <v>55315</v>
      </c>
      <c r="J88" s="30">
        <f>SUMIFS(DATI!E$1:E$65536,DATI!A$1:A$65536,'2015'!B4,DATI!B$1:B$65536,'2015'!J12,DATI!C$1:C$65536,'2015'!B8,DATI!D$1:D$65536,'2015'!L88)</f>
        <v>0</v>
      </c>
      <c r="K88" s="31">
        <f t="shared" si="8"/>
        <v>55315</v>
      </c>
      <c r="L88" s="53" t="s">
        <v>47</v>
      </c>
      <c r="M88" s="199" t="s">
        <v>241</v>
      </c>
      <c r="N88" s="91">
        <f t="shared" si="9"/>
        <v>55315</v>
      </c>
      <c r="O88" s="100">
        <f>SUMIFS(DATI!E$1:E$65536,DATI!A$1:A$65536,'2015'!B4,DATI!B$1:B$65536,'2015'!O12,DATI!C$1:C$65536,'2015'!N8,DATI!D$1:D$65536,'2015'!L88)</f>
        <v>661</v>
      </c>
      <c r="P88" s="29">
        <f>+T88+U88+W88</f>
        <v>54654</v>
      </c>
      <c r="Q88" s="28"/>
      <c r="R88" s="28"/>
      <c r="S88" s="28"/>
      <c r="T88" s="49">
        <f>SUMIFS(DATI!E$1:E$65536,DATI!A$1:A$65536,'2015'!B4,DATI!B$1:B$65536,'2015'!T12,DATI!C$1:C$65536,'2015'!N8,DATI!D$1:D$65536,'2015'!L88)</f>
        <v>54654</v>
      </c>
      <c r="U88" s="28"/>
      <c r="V88" s="28"/>
      <c r="W88" s="42"/>
    </row>
    <row r="89" spans="1:23">
      <c r="A89" s="7"/>
      <c r="B89" s="115">
        <f>C89+D89</f>
        <v>2821616</v>
      </c>
      <c r="C89" s="91">
        <f>C96+C97</f>
        <v>313022</v>
      </c>
      <c r="D89" s="99">
        <f>D90+D96</f>
        <v>2508594</v>
      </c>
      <c r="E89" s="29">
        <f>E96+E97</f>
        <v>4514379</v>
      </c>
      <c r="F89" s="29">
        <f>F96</f>
        <v>10342</v>
      </c>
      <c r="G89" s="29">
        <f>G96</f>
        <v>85377</v>
      </c>
      <c r="H89" s="28"/>
      <c r="I89" s="94">
        <f>B89+E89+F89+G89</f>
        <v>7431714</v>
      </c>
      <c r="J89" s="94">
        <f>J90+J96</f>
        <v>102411</v>
      </c>
      <c r="K89" s="31">
        <f t="shared" si="8"/>
        <v>7534125</v>
      </c>
      <c r="L89" s="53" t="s">
        <v>48</v>
      </c>
      <c r="M89" s="54" t="s">
        <v>172</v>
      </c>
      <c r="N89" s="91">
        <f>O89+P89</f>
        <v>7534125</v>
      </c>
      <c r="O89" s="116">
        <f>O90+O96</f>
        <v>23040</v>
      </c>
      <c r="P89" s="29">
        <f t="shared" ref="P89:P95" si="10">R89+S89+T89+W89</f>
        <v>7511085</v>
      </c>
      <c r="Q89" s="28"/>
      <c r="R89" s="29">
        <f>R90</f>
        <v>64205</v>
      </c>
      <c r="S89" s="29">
        <f>S90</f>
        <v>339875</v>
      </c>
      <c r="T89" s="91">
        <f>T90</f>
        <v>2111456</v>
      </c>
      <c r="U89" s="29">
        <f>U90+U96+U97</f>
        <v>4995238</v>
      </c>
      <c r="V89" s="29">
        <f>V90</f>
        <v>311</v>
      </c>
      <c r="W89" s="63">
        <f t="shared" ref="W89:W95" si="11">U89+V89</f>
        <v>4995549</v>
      </c>
    </row>
    <row r="90" spans="1:23">
      <c r="A90" s="7"/>
      <c r="B90" s="115">
        <f t="shared" ref="B90:B95" si="12">D90</f>
        <v>2508314</v>
      </c>
      <c r="C90" s="28"/>
      <c r="D90" s="49">
        <f>SUMIFS(DATI!E$1:E$65536,DATI!A$1:A$65536,'2015'!B4,DATI!B$1:B$65536,'2015'!D12,DATI!C$1:C$65536,'2015'!B8,DATI!D$1:D$65536,'2015'!L90)</f>
        <v>2508314</v>
      </c>
      <c r="E90" s="28"/>
      <c r="F90" s="28"/>
      <c r="G90" s="28"/>
      <c r="H90" s="28"/>
      <c r="I90" s="94">
        <f t="shared" ref="I90:I95" si="13">B90</f>
        <v>2508314</v>
      </c>
      <c r="J90" s="49">
        <f>SUMIFS(DATI!E$1:E$65536,DATI!A$1:A$65536,'2015'!B4,DATI!B$1:B$65536,'2015'!J12,DATI!C$1:C$65536,'2015'!B8,DATI!D$1:D$65536,'2015'!L90)</f>
        <v>9682</v>
      </c>
      <c r="K90" s="31">
        <f t="shared" si="8"/>
        <v>2517996</v>
      </c>
      <c r="L90" s="53" t="s">
        <v>49</v>
      </c>
      <c r="M90" s="199" t="s">
        <v>173</v>
      </c>
      <c r="N90" s="91">
        <f t="shared" si="9"/>
        <v>2517996</v>
      </c>
      <c r="O90" s="49">
        <f>SUMIFS(DATI!E$1:E$65536,DATI!A$1:A$65536,'2015'!B4,DATI!B$1:B$65536,'2015'!O12,DATI!C$1:C$65536,'2015'!N8,DATI!D$1:D$65536,'2015'!L90)</f>
        <v>1869</v>
      </c>
      <c r="P90" s="29">
        <f t="shared" si="10"/>
        <v>2516127</v>
      </c>
      <c r="Q90" s="28"/>
      <c r="R90" s="49">
        <v>64205</v>
      </c>
      <c r="S90" s="49">
        <f>SUMIFS(DATI!E$1:E$65536,DATI!A$1:A$65536,'2015'!B4,DATI!B$1:B$65536,'2015'!S12,DATI!C$1:C$65536,'2015'!N8,DATI!D$1:D$65536,'2015'!L90)</f>
        <v>339875</v>
      </c>
      <c r="T90" s="103">
        <f>SUMIFS(DATI!E$1:E$65536,DATI!A$1:A$65536,'2015'!B4,DATI!B$1:B$65536,'2015'!T12,DATI!C$1:C$65536,'2015'!N8,DATI!D$1:D$65536,'2015'!L90)</f>
        <v>2111456</v>
      </c>
      <c r="U90" s="49">
        <f>SUMIFS(DATI!E$1:E$65536,DATI!A$1:A$65536,'2015'!B4,DATI!B$1:B$65536,'2015'!U12,DATI!C$1:C$65536,'2015'!N8,DATI!D$1:D$65536,'2015'!L90)</f>
        <v>280</v>
      </c>
      <c r="V90" s="49">
        <f>SUMIFS(DATI!E$1:E$65536,DATI!A$1:A$65536,'2015'!B4,DATI!B$1:B$65536,'2015'!V12,DATI!C$1:C$65536,'2015'!N8,DATI!D$1:D$65536,'2015'!L90)</f>
        <v>311</v>
      </c>
      <c r="W90" s="63">
        <f t="shared" si="11"/>
        <v>591</v>
      </c>
    </row>
    <row r="91" spans="1:23">
      <c r="A91" s="7"/>
      <c r="B91" s="115">
        <f t="shared" si="12"/>
        <v>1658768</v>
      </c>
      <c r="C91" s="28"/>
      <c r="D91" s="49">
        <v>1658768</v>
      </c>
      <c r="E91" s="28"/>
      <c r="F91" s="28"/>
      <c r="G91" s="28"/>
      <c r="H91" s="28"/>
      <c r="I91" s="94">
        <f t="shared" si="13"/>
        <v>1658768</v>
      </c>
      <c r="J91" s="49">
        <f>SUMIFS(DATI!E$1:E$65536,DATI!A$1:A$65536,'2015'!B4,DATI!B$1:B$65536,'2015'!J12,DATI!C$1:C$65536,'2015'!B8,DATI!D$1:D$65536,'2015'!L91)</f>
        <v>9682</v>
      </c>
      <c r="K91" s="31">
        <f t="shared" si="8"/>
        <v>1668450</v>
      </c>
      <c r="L91" s="53" t="s">
        <v>50</v>
      </c>
      <c r="M91" s="78" t="s">
        <v>174</v>
      </c>
      <c r="N91" s="91">
        <f t="shared" si="9"/>
        <v>1668450</v>
      </c>
      <c r="O91" s="49">
        <f>SUMIFS(DATI!E$1:E$65536,DATI!A$1:A$65536,'2015'!B4,DATI!B$1:B$65536,'2015'!O12,DATI!C$1:C$65536,'2015'!N8,DATI!D$1:D$65536,'2015'!L91)</f>
        <v>0</v>
      </c>
      <c r="P91" s="22">
        <f t="shared" si="10"/>
        <v>1668450</v>
      </c>
      <c r="Q91" s="28"/>
      <c r="R91" s="49">
        <f>SUMIFS(DATI!E$1:E$65536,DATI!A$1:A$65536,'2015'!B4,DATI!B$1:B$65536,'2015'!R12,DATI!C$1:C$65536,'2015'!N8,DATI!D$1:D$65536,'2015'!L91)</f>
        <v>0</v>
      </c>
      <c r="S91" s="49">
        <f>SUMIFS(DATI!E$1:E$65536,DATI!A$1:A$65536,'2015'!B4,DATI!B$1:B$65536,'2015'!S12,DATI!C$1:C$65536,'2015'!N8,DATI!D$1:D$65536,'2015'!L91)</f>
        <v>233891</v>
      </c>
      <c r="T91" s="117">
        <f>SUMIFS(DATI!E$1:E$65536,DATI!A$1:A$65536,'2015'!B4,DATI!B$1:B$65536,'2015'!T12,DATI!C$1:C$65536,'2015'!N8,DATI!D$1:D$65536,'2015'!L91)</f>
        <v>1434559</v>
      </c>
      <c r="U91" s="96">
        <f>SUMIFS(DATI!E$1:E$65536,DATI!A$1:A$65536,'2015'!B4,DATI!B$1:B$65536,'2015'!U12,DATI!C$1:C$65536,'2015'!N8,DATI!D$1:D$65536,'2015'!L91)</f>
        <v>0</v>
      </c>
      <c r="V91" s="30">
        <f>SUMIFS(DATI!E$1:E$65536,DATI!A$1:A$65536,'2015'!B4,DATI!B$1:B$65536,'2015'!V12,DATI!C$1:C$65536,'2015'!N8,DATI!D$1:D$65536,'2015'!L91)</f>
        <v>0</v>
      </c>
      <c r="W91" s="63">
        <f t="shared" si="11"/>
        <v>0</v>
      </c>
    </row>
    <row r="92" spans="1:23">
      <c r="A92" s="7"/>
      <c r="B92" s="115">
        <f t="shared" si="12"/>
        <v>151396</v>
      </c>
      <c r="C92" s="28"/>
      <c r="D92" s="49">
        <v>151396</v>
      </c>
      <c r="E92" s="28"/>
      <c r="F92" s="28"/>
      <c r="G92" s="28"/>
      <c r="H92" s="28"/>
      <c r="I92" s="94">
        <f t="shared" si="13"/>
        <v>151396</v>
      </c>
      <c r="J92" s="49">
        <f>SUMIFS(DATI!E$1:E$65536,DATI!A$1:A$65536,'2015'!B4,DATI!B$1:B$65536,'2015'!J12,DATI!C$1:C$65536,'2015'!B8,DATI!D$1:D$65536,'2015'!L92)</f>
        <v>0</v>
      </c>
      <c r="K92" s="31">
        <f t="shared" si="8"/>
        <v>151396</v>
      </c>
      <c r="L92" s="53" t="s">
        <v>51</v>
      </c>
      <c r="M92" s="78" t="s">
        <v>175</v>
      </c>
      <c r="N92" s="91">
        <f t="shared" si="9"/>
        <v>151396</v>
      </c>
      <c r="O92" s="49">
        <f>SUMIFS(DATI!E$1:E$65536,DATI!A$1:A$65536,'2015'!B4,DATI!B$1:B$65536,'2015'!O12,DATI!C$1:C$65536,'2015'!N8,DATI!D$1:D$65536,'2015'!L92)</f>
        <v>0</v>
      </c>
      <c r="P92" s="22">
        <f t="shared" si="10"/>
        <v>151396</v>
      </c>
      <c r="Q92" s="28"/>
      <c r="R92" s="49">
        <f>SUMIFS(DATI!E$1:E$65536,DATI!A$1:A$65536,'2015'!B4,DATI!B$1:B$65536,'2015'!R12,DATI!C$1:C$65536,'2015'!N8,DATI!D$1:D$65536,'2015'!L92)</f>
        <v>64206</v>
      </c>
      <c r="S92" s="49">
        <f>SUMIFS(DATI!E$1:E$65536,DATI!A$1:A$65536,'2015'!B4,DATI!B$1:B$65536,'2015'!S12,DATI!C$1:C$65536,'2015'!N8,DATI!D$1:D$65536,'2015'!L92)</f>
        <v>5253</v>
      </c>
      <c r="T92" s="117">
        <f>SUMIFS(DATI!E$1:E$65536,DATI!A$1:A$65536,'2015'!B4,DATI!B$1:B$65536,'2015'!T12,DATI!C$1:C$65536,'2015'!N8,DATI!D$1:D$65536,'2015'!L92)</f>
        <v>81346</v>
      </c>
      <c r="U92" s="96">
        <f>SUMIFS(DATI!E$1:E$65536,DATI!A$1:A$65536,'2015'!B4,DATI!B$1:B$65536,'2015'!U12,DATI!C$1:C$65536,'2015'!N8,DATI!D$1:D$65536,'2015'!L92)</f>
        <v>280</v>
      </c>
      <c r="V92" s="30">
        <f>SUMIFS(DATI!E$1:E$65536,DATI!A$1:A$65536,'2015'!B4,DATI!B$1:B$65536,'2015'!V12,DATI!C$1:C$65536,'2015'!N8,DATI!D$1:D$65536,'2015'!L92)</f>
        <v>311</v>
      </c>
      <c r="W92" s="63">
        <f t="shared" si="11"/>
        <v>591</v>
      </c>
    </row>
    <row r="93" spans="1:23">
      <c r="A93" s="7"/>
      <c r="B93" s="115">
        <f t="shared" si="12"/>
        <v>693752</v>
      </c>
      <c r="C93" s="28"/>
      <c r="D93" s="49">
        <f>SUMIFS(DATI!E$1:E$65536,DATI!A$1:A$65536,'2015'!B4,DATI!B$1:B$65536,'2015'!D12,DATI!C$1:C$65536,'2015'!B8,DATI!D$1:D$65536,'2015'!L93)</f>
        <v>693752</v>
      </c>
      <c r="E93" s="28"/>
      <c r="F93" s="28"/>
      <c r="G93" s="28"/>
      <c r="H93" s="28"/>
      <c r="I93" s="94">
        <f t="shared" si="13"/>
        <v>693752</v>
      </c>
      <c r="J93" s="49">
        <f>SUMIFS(DATI!E$1:E$65536,DATI!A$1:A$65536,'2015'!B4,DATI!B$1:B$65536,'2015'!J12,DATI!C$1:C$65536,'2015'!B8,DATI!D$1:D$65536,'2015'!L93)</f>
        <v>0</v>
      </c>
      <c r="K93" s="31">
        <f t="shared" si="8"/>
        <v>693752</v>
      </c>
      <c r="L93" s="53" t="s">
        <v>52</v>
      </c>
      <c r="M93" s="78" t="s">
        <v>176</v>
      </c>
      <c r="N93" s="91">
        <f t="shared" si="9"/>
        <v>693752</v>
      </c>
      <c r="O93" s="49">
        <f>SUMIFS(DATI!E$1:E$65536,DATI!A$1:A$65536,'2015'!B4,DATI!B$1:B$65536,'2015'!O12,DATI!C$1:C$65536,'2015'!N8,DATI!D$1:D$65536,'2015'!L93)</f>
        <v>1869</v>
      </c>
      <c r="P93" s="22">
        <f t="shared" si="10"/>
        <v>691883</v>
      </c>
      <c r="Q93" s="28"/>
      <c r="R93" s="49">
        <f>SUMIFS(DATI!E$1:E$65536,DATI!A$1:A$65536,'2015'!B4,DATI!B$1:B$65536,'2015'!R12,DATI!C$1:C$65536,'2015'!N8,DATI!D$1:D$65536,'2015'!L93)</f>
        <v>0</v>
      </c>
      <c r="S93" s="49">
        <f>SUMIFS(DATI!E$1:E$65536,DATI!A$1:A$65536,'2015'!B4,DATI!B$1:B$65536,'2015'!S12,DATI!C$1:C$65536,'2015'!N8,DATI!D$1:D$65536,'2015'!L93)</f>
        <v>96332</v>
      </c>
      <c r="T93" s="117">
        <f>SUMIFS(DATI!E$1:E$65536,DATI!A$1:A$65536,'2015'!B4,DATI!B$1:B$65536,'2015'!T12,DATI!C$1:C$65536,'2015'!N8,DATI!D$1:D$65536,'2015'!L93)</f>
        <v>595551</v>
      </c>
      <c r="U93" s="96">
        <f>SUMIFS(DATI!E$1:E$65536,DATI!A$1:A$65536,'2015'!B4,DATI!B$1:B$65536,'2015'!U12,DATI!C$1:C$65536,'2015'!N8,DATI!D$1:D$65536,'2015'!L93)</f>
        <v>0</v>
      </c>
      <c r="V93" s="30">
        <f>SUMIFS(DATI!E$1:E$65536,DATI!A$1:A$65536,'2015'!B4,DATI!B$1:B$65536,'2015'!V12,DATI!C$1:C$65536,'2015'!N8,DATI!D$1:D$65536,'2015'!L93)</f>
        <v>0</v>
      </c>
      <c r="W93" s="63">
        <f t="shared" si="11"/>
        <v>0</v>
      </c>
    </row>
    <row r="94" spans="1:23">
      <c r="A94" s="7"/>
      <c r="B94" s="115">
        <f t="shared" si="12"/>
        <v>39271</v>
      </c>
      <c r="C94" s="28"/>
      <c r="D94" s="49">
        <f>SUMIFS(DATI!E$1:E$65536,DATI!A$1:A$65536,'2015'!B4,DATI!B$1:B$65536,'2015'!D12,DATI!C$1:C$65536,'2015'!B8,DATI!D$1:D$65536,'2015'!L94)</f>
        <v>39271</v>
      </c>
      <c r="E94" s="28"/>
      <c r="F94" s="28"/>
      <c r="G94" s="28"/>
      <c r="H94" s="28"/>
      <c r="I94" s="94">
        <f t="shared" si="13"/>
        <v>39271</v>
      </c>
      <c r="J94" s="49">
        <f>SUMIFS(DATI!E$1:E$65536,DATI!A$1:A$65536,'2015'!B4,DATI!B$1:B$65536,'2015'!J12,DATI!C$1:C$65536,'2015'!B8,DATI!D$1:D$65536,'2015'!L94)</f>
        <v>0</v>
      </c>
      <c r="K94" s="31">
        <f t="shared" si="8"/>
        <v>39271</v>
      </c>
      <c r="L94" s="53" t="s">
        <v>53</v>
      </c>
      <c r="M94" s="78" t="s">
        <v>177</v>
      </c>
      <c r="N94" s="91">
        <f t="shared" si="9"/>
        <v>39271</v>
      </c>
      <c r="O94" s="49">
        <f>SUMIFS(DATI!E$1:E$65536,DATI!A$1:A$65536,'2015'!B4,DATI!B$1:B$65536,'2015'!O12,DATI!C$1:C$65536,'2015'!N8,DATI!D$1:D$65536,'2015'!L94)</f>
        <v>0</v>
      </c>
      <c r="P94" s="22">
        <f t="shared" si="10"/>
        <v>39271</v>
      </c>
      <c r="Q94" s="50"/>
      <c r="R94" s="49">
        <f>SUMIFS(DATI!E$1:E$65536,DATI!A$1:A$65536,'2015'!B4,DATI!B$1:B$65536,'2015'!R12,DATI!C$1:C$65536,'2015'!N8,DATI!D$1:D$65536,'2015'!L94)</f>
        <v>0</v>
      </c>
      <c r="S94" s="49">
        <f>SUMIFS(DATI!E$1:E$65536,DATI!A$1:A$65536,'2015'!B4,DATI!B$1:B$65536,'2015'!S12,DATI!C$1:C$65536,'2015'!N8,DATI!D$1:D$65536,'2015'!L94)</f>
        <v>39271</v>
      </c>
      <c r="T94" s="117">
        <f>SUMIFS(DATI!E$1:E$65536,DATI!A$1:A$65536,'2015'!B4,DATI!B$1:B$65536,'2015'!T12,DATI!C$1:C$65536,'2015'!N8,DATI!D$1:D$65536,'2015'!L94)</f>
        <v>0</v>
      </c>
      <c r="U94" s="96">
        <f>SUMIFS(DATI!E$1:E$65536,DATI!A$1:A$65536,'2015'!B4,DATI!B$1:B$65536,'2015'!U12,DATI!C$1:C$65536,'2015'!N8,DATI!D$1:D$65536,'2015'!L94)</f>
        <v>0</v>
      </c>
      <c r="V94" s="30">
        <f>SUMIFS(DATI!E$1:E$65536,DATI!A$1:A$65536,'2015'!B4,DATI!B$1:B$65536,'2015'!V12,DATI!C$1:C$65536,'2015'!N8,DATI!D$1:D$65536,'2015'!L94)</f>
        <v>0</v>
      </c>
      <c r="W94" s="63">
        <f t="shared" si="11"/>
        <v>0</v>
      </c>
    </row>
    <row r="95" spans="1:23">
      <c r="A95" s="7"/>
      <c r="B95" s="115">
        <f t="shared" si="12"/>
        <v>34873</v>
      </c>
      <c r="C95" s="28"/>
      <c r="D95" s="49">
        <f>SUMIFS(DATI!E$1:E$65536,DATI!A$1:A$65536,'2015'!B4,DATI!B$1:B$65536,'2015'!D12,DATI!C$1:C$65536,'2015'!B8,DATI!D$1:D$65536,'2015'!L95)</f>
        <v>34873</v>
      </c>
      <c r="E95" s="28"/>
      <c r="F95" s="28"/>
      <c r="G95" s="28"/>
      <c r="H95" s="28"/>
      <c r="I95" s="94">
        <f t="shared" si="13"/>
        <v>34873</v>
      </c>
      <c r="J95" s="49">
        <f>SUMIFS(DATI!E$1:E$65536,DATI!A$1:A$65536,'2015'!B4,DATI!B$1:B$65536,'2015'!J12,DATI!C$1:C$65536,'2015'!B8,DATI!D$1:D$65536,'2015'!L95)</f>
        <v>0</v>
      </c>
      <c r="K95" s="31">
        <f t="shared" si="8"/>
        <v>34873</v>
      </c>
      <c r="L95" s="53" t="s">
        <v>54</v>
      </c>
      <c r="M95" s="78" t="s">
        <v>178</v>
      </c>
      <c r="N95" s="91">
        <f t="shared" si="9"/>
        <v>34873</v>
      </c>
      <c r="O95" s="49">
        <f>SUMIFS(DATI!E$1:E$65536,DATI!A$1:A$65536,'2015'!B4,DATI!B$1:B$65536,'2015'!O12,DATI!C$1:C$65536,'2015'!N8,DATI!D$1:D$65536,'2015'!L95)</f>
        <v>0</v>
      </c>
      <c r="P95" s="22">
        <f t="shared" si="10"/>
        <v>34873</v>
      </c>
      <c r="Q95" s="50"/>
      <c r="R95" s="49">
        <f>SUMIFS(DATI!E$1:E$65536,DATI!A$1:A$65536,'2015'!B4,DATI!B$1:B$65536,'2015'!R12,DATI!C$1:C$65536,'2015'!N8,DATI!D$1:D$65536,'2015'!L95)</f>
        <v>0</v>
      </c>
      <c r="S95" s="49">
        <f>SUMIFS(DATI!E$1:E$65536,DATI!A$1:A$65536,'2015'!B4,DATI!B$1:B$65536,'2015'!S12,DATI!C$1:C$65536,'2015'!N8,DATI!D$1:D$65536,'2015'!L95)</f>
        <v>34873</v>
      </c>
      <c r="T95" s="117">
        <f>SUMIFS(DATI!E$1:E$65536,DATI!A$1:A$65536,'2015'!B4,DATI!B$1:B$65536,'2015'!T12,DATI!C$1:C$65536,'2015'!N8,DATI!D$1:D$65536,'2015'!L95)</f>
        <v>0</v>
      </c>
      <c r="U95" s="96">
        <f>SUMIFS(DATI!E$1:E$65536,DATI!A$1:A$65536,'2015'!B4,DATI!B$1:B$65536,'2015'!U12,DATI!C$1:C$65536,'2015'!N8,DATI!D$1:D$65536,'2015'!L95)</f>
        <v>0</v>
      </c>
      <c r="V95" s="30">
        <f>SUMIFS(DATI!E$1:E$65536,DATI!A$1:A$65536,'2015'!B4,DATI!B$1:B$65536,'2015'!V12,DATI!C$1:C$65536,'2015'!N8,DATI!D$1:D$65536,'2015'!L95)</f>
        <v>0</v>
      </c>
      <c r="W95" s="63">
        <f t="shared" si="11"/>
        <v>0</v>
      </c>
    </row>
    <row r="96" spans="1:23">
      <c r="A96" s="7"/>
      <c r="B96" s="118">
        <f>C96+D96</f>
        <v>591</v>
      </c>
      <c r="C96" s="49">
        <f>SUMIFS(DATI!E$1:E$65536,DATI!A$1:A$65536,'2015'!B4,DATI!B$1:B$65536,'2015'!C12,DATI!C$1:C$65536,'2015'!B8,DATI!D$1:D$65536,'2015'!L96)</f>
        <v>311</v>
      </c>
      <c r="D96" s="96">
        <f>SUMIFS(DATI!E$1:E$65536,DATI!A$1:A$65536,'2015'!B4,DATI!B$1:B$65536,'2015'!D12,DATI!C$1:C$65536,'2015'!B8,DATI!D$1:D$65536,'2015'!L96)</f>
        <v>280</v>
      </c>
      <c r="E96" s="49">
        <f>SUMIFS(DATI!E$1:E$65536,DATI!A$1:A$65536,'2015'!B4,DATI!B$1:B$65536,'2015'!E12,DATI!C$1:C$65536,'2015'!B8,DATI!D$1:D$65536,'2015'!L96)</f>
        <v>2559006</v>
      </c>
      <c r="F96" s="49">
        <f>SUMIFS(DATI!E$1:E$65536,DATI!A$1:A$65536,'2015'!B4,DATI!B$1:B$65536,'2015'!F12,DATI!C$1:C$65536,'2015'!B8,DATI!D$1:D$65536,'2015'!L96)</f>
        <v>10342</v>
      </c>
      <c r="G96" s="49">
        <f>SUMIFS(DATI!E$1:E$65536,DATI!A$1:A$65536,'2015'!B4,DATI!B$1:B$65536,'2015'!G12,DATI!C$1:C$65536,'2015'!B8,DATI!D$1:D$65536,'2015'!L96)</f>
        <v>85377</v>
      </c>
      <c r="H96" s="28"/>
      <c r="I96" s="94">
        <f>B96+E96+F96+G96</f>
        <v>2655316</v>
      </c>
      <c r="J96" s="30">
        <f>SUMIFS(DATI!E$1:E$65536,DATI!A$1:A$65536,'2015'!B4,DATI!B$1:B$65536,'2015'!J12,DATI!C$1:C$65536,'2015'!B8,DATI!D$1:D$65536,'2015'!L96)</f>
        <v>92729</v>
      </c>
      <c r="K96" s="31">
        <f t="shared" si="8"/>
        <v>2748045</v>
      </c>
      <c r="L96" s="53" t="s">
        <v>55</v>
      </c>
      <c r="M96" s="199" t="s">
        <v>179</v>
      </c>
      <c r="N96" s="91">
        <f t="shared" si="9"/>
        <v>2748045</v>
      </c>
      <c r="O96" s="49">
        <f>SUMIFS(DATI!E$1:E$65536,DATI!A$1:A$65536,'2015'!B4,DATI!B$1:B$65536,'2015'!O12,DATI!C$1:C$65536,'2015'!N8,DATI!D$1:D$65536,'2015'!L96)</f>
        <v>21171</v>
      </c>
      <c r="P96" s="29">
        <f>W96</f>
        <v>2726874</v>
      </c>
      <c r="Q96" s="50"/>
      <c r="R96" s="23"/>
      <c r="S96" s="23"/>
      <c r="T96" s="23"/>
      <c r="U96" s="49">
        <v>2726874</v>
      </c>
      <c r="V96" s="28"/>
      <c r="W96" s="63">
        <f>U96</f>
        <v>2726874</v>
      </c>
    </row>
    <row r="97" spans="1:23">
      <c r="A97" s="7"/>
      <c r="B97" s="28"/>
      <c r="C97" s="49">
        <f>SUMIFS(DATI!E$1:E$65536,DATI!A$1:A$65536,'2015'!B4,DATI!B$1:B$65536,'2015'!C12,DATI!C$1:C$65536,'2015'!B8,DATI!D$1:D$65536,'2015'!L97)</f>
        <v>312711</v>
      </c>
      <c r="D97" s="28"/>
      <c r="E97" s="49">
        <f>SUMIFS(DATI!E$1:E$65536,DATI!A$1:A$65536,'2015'!B4,DATI!B$1:B$65536,'2015'!E12,DATI!C$1:C$65536,'2015'!B8,DATI!D$1:D$65536,'2015'!L97)</f>
        <v>1955373</v>
      </c>
      <c r="F97" s="28"/>
      <c r="G97" s="28"/>
      <c r="H97" s="28"/>
      <c r="I97" s="94">
        <f>C97+E97+F97+G97</f>
        <v>2268084</v>
      </c>
      <c r="J97" s="28"/>
      <c r="K97" s="31">
        <f>I97</f>
        <v>2268084</v>
      </c>
      <c r="L97" s="53" t="s">
        <v>56</v>
      </c>
      <c r="M97" s="199" t="s">
        <v>180</v>
      </c>
      <c r="N97" s="91">
        <f>P97</f>
        <v>2268084</v>
      </c>
      <c r="O97" s="28"/>
      <c r="P97" s="29">
        <f>W97</f>
        <v>2268084</v>
      </c>
      <c r="Q97" s="28"/>
      <c r="R97" s="28"/>
      <c r="S97" s="28"/>
      <c r="T97" s="28"/>
      <c r="U97" s="49">
        <f>SUMIFS(DATI!E$1:E$65536,DATI!A$1:A$65536,'2015'!B4,DATI!B$1:B$65536,'2015'!U12,DATI!C$1:C$65536,'2015'!N8,DATI!D$1:D$65536,'2015'!L97)</f>
        <v>2268084</v>
      </c>
      <c r="V97" s="28"/>
      <c r="W97" s="31">
        <f>U97</f>
        <v>2268084</v>
      </c>
    </row>
    <row r="98" spans="1:23">
      <c r="A98" s="7"/>
      <c r="B98" s="28"/>
      <c r="C98" s="49">
        <f>SUMIFS(DATI!E$1:E$65536,DATI!A$1:A$65536,'2015'!B4,DATI!B$1:B$65536,'2015'!C12,DATI!C$1:C$65536,'2015'!B8,DATI!D$1:D$65536,'2015'!L98)</f>
        <v>210809</v>
      </c>
      <c r="D98" s="28"/>
      <c r="E98" s="49">
        <f>SUMIFS(DATI!E$1:E$65536,DATI!A$1:A$65536,'2015'!B4,DATI!B$1:B$65536,'2015'!E12,DATI!C$1:C$65536,'2015'!B8,DATI!D$1:D$65536,'2015'!L98)</f>
        <v>1685740</v>
      </c>
      <c r="F98" s="28"/>
      <c r="G98" s="28"/>
      <c r="H98" s="28"/>
      <c r="I98" s="94">
        <f>E98+C98</f>
        <v>1896549</v>
      </c>
      <c r="J98" s="28"/>
      <c r="K98" s="31">
        <f>I98</f>
        <v>1896549</v>
      </c>
      <c r="L98" s="53" t="s">
        <v>57</v>
      </c>
      <c r="M98" s="78" t="s">
        <v>181</v>
      </c>
      <c r="N98" s="91">
        <f>P98</f>
        <v>1896549</v>
      </c>
      <c r="O98" s="28"/>
      <c r="P98" s="29">
        <f>W98</f>
        <v>1896549</v>
      </c>
      <c r="Q98" s="28"/>
      <c r="R98" s="28"/>
      <c r="S98" s="28"/>
      <c r="T98" s="28"/>
      <c r="U98" s="49">
        <f>SUMIFS(DATI!E$1:E$65536,DATI!A$1:A$65536,'2015'!B4,DATI!B$1:B$65536,'2015'!U12,DATI!C$1:C$65536,'2015'!N8,DATI!D$1:D$65536,'2015'!L98)</f>
        <v>1896549</v>
      </c>
      <c r="V98" s="28"/>
      <c r="W98" s="31">
        <f>U98</f>
        <v>1896549</v>
      </c>
    </row>
    <row r="99" spans="1:23">
      <c r="A99" s="7"/>
      <c r="B99" s="28"/>
      <c r="C99" s="49">
        <f>SUMIFS(DATI!E$1:E$65536,DATI!A$1:A$65536,'2015'!B4,DATI!B$1:B$65536,'2015'!C12,DATI!C$1:C$65536,'2015'!B8,DATI!D$1:D$65536,'2015'!L99)</f>
        <v>101902</v>
      </c>
      <c r="D99" s="28"/>
      <c r="E99" s="49">
        <f>SUMIFS(DATI!E$1:E$65536,DATI!A$1:A$65536,'2015'!B4,DATI!B$1:B$65536,'2015'!E12,DATI!C$1:C$65536,'2015'!B8,DATI!D$1:D$65536,'2015'!L99)</f>
        <v>269633</v>
      </c>
      <c r="F99" s="28"/>
      <c r="G99" s="28"/>
      <c r="H99" s="28"/>
      <c r="I99" s="94">
        <f>E99+C99</f>
        <v>371535</v>
      </c>
      <c r="J99" s="28"/>
      <c r="K99" s="31">
        <f>I99</f>
        <v>371535</v>
      </c>
      <c r="L99" s="53" t="s">
        <v>58</v>
      </c>
      <c r="M99" s="78" t="s">
        <v>182</v>
      </c>
      <c r="N99" s="91">
        <f>P99</f>
        <v>371535</v>
      </c>
      <c r="O99" s="28"/>
      <c r="P99" s="29">
        <f>W99</f>
        <v>371535</v>
      </c>
      <c r="Q99" s="28"/>
      <c r="R99" s="28"/>
      <c r="S99" s="28"/>
      <c r="T99" s="28"/>
      <c r="U99" s="49">
        <f>SUMIFS(DATI!E$1:E$65536,DATI!A$1:A$65536,'2015'!B4,DATI!B$1:B$65536,'2015'!U12,DATI!C$1:C$65536,'2015'!N8,DATI!D$1:D$65536,'2015'!L99)</f>
        <v>371535</v>
      </c>
      <c r="V99" s="28"/>
      <c r="W99" s="31">
        <f>U99</f>
        <v>371535</v>
      </c>
    </row>
    <row r="100" spans="1:23">
      <c r="A100" s="7"/>
      <c r="B100" s="115">
        <f>C100+D100</f>
        <v>384171</v>
      </c>
      <c r="C100" s="91">
        <f>C101+C103</f>
        <v>113</v>
      </c>
      <c r="D100" s="99">
        <f>D101+D103</f>
        <v>384058</v>
      </c>
      <c r="E100" s="29">
        <f>E101+E102+E103</f>
        <v>752168</v>
      </c>
      <c r="F100" s="91">
        <f>F101+F102+F103</f>
        <v>347653</v>
      </c>
      <c r="G100" s="91">
        <f>G101+G103</f>
        <v>287729</v>
      </c>
      <c r="H100" s="28"/>
      <c r="I100" s="94">
        <f>B100+E100+F100+G100</f>
        <v>1771721</v>
      </c>
      <c r="J100" s="94">
        <f>J101+J102+J103</f>
        <v>824812</v>
      </c>
      <c r="K100" s="31">
        <f t="shared" si="8"/>
        <v>2596533</v>
      </c>
      <c r="L100" s="53" t="s">
        <v>59</v>
      </c>
      <c r="M100" s="54" t="s">
        <v>183</v>
      </c>
      <c r="N100" s="91">
        <f t="shared" si="9"/>
        <v>2596534</v>
      </c>
      <c r="O100" s="94">
        <f>O101+O102+O103</f>
        <v>535118</v>
      </c>
      <c r="P100" s="29">
        <f>R100+S100+T100+W100</f>
        <v>2061416</v>
      </c>
      <c r="Q100" s="50"/>
      <c r="R100" s="29">
        <f>R102+R103</f>
        <v>226911</v>
      </c>
      <c r="S100" s="29">
        <f>S101+S102+S103</f>
        <v>225554</v>
      </c>
      <c r="T100" s="29">
        <f>T101+T102+T103</f>
        <v>247056</v>
      </c>
      <c r="U100" s="93">
        <f>U102+U103</f>
        <v>1021630</v>
      </c>
      <c r="V100" s="94">
        <f>V102+V103</f>
        <v>340265</v>
      </c>
      <c r="W100" s="63">
        <f>U100+V100</f>
        <v>1361895</v>
      </c>
    </row>
    <row r="101" spans="1:23">
      <c r="A101" s="7"/>
      <c r="B101" s="115">
        <f>C101+D101</f>
        <v>52562</v>
      </c>
      <c r="C101" s="103">
        <f>SUMIFS(DATI!E$1:E$65536,DATI!A$1:A$65536,'2015'!B4,DATI!B$1:B$65536,'2015'!C12,DATI!C$1:C$65536,'2015'!B8,DATI!D$1:D$65536,'2015'!L101)</f>
        <v>0</v>
      </c>
      <c r="D101" s="117">
        <f>SUMIFS(DATI!E$1:E$65536,DATI!A$1:A$65536,'2015'!B4,DATI!B$1:B$65536,'2015'!D12,DATI!C$1:C$65536,'2015'!B8,DATI!D$1:D$65536,'2015'!L101)</f>
        <v>52562</v>
      </c>
      <c r="E101" s="49">
        <f>SUMIFS(DATI!E$1:E$65536,DATI!A$1:A$65536,'2015'!B4,DATI!B$1:B$65536,'2015'!E12,DATI!C$1:C$65536,'2015'!B8,DATI!D$1:D$65536,'2015'!L101)</f>
        <v>288</v>
      </c>
      <c r="F101" s="49">
        <f>SUMIFS(DATI!E$1:E$65536,DATI!A$1:A$65536,'2015'!B4,DATI!B$1:B$65536,'2015'!F12,DATI!C$1:C$65536,'2015'!B8,DATI!D$1:D$65536,'2015'!L101)</f>
        <v>32666</v>
      </c>
      <c r="G101" s="49">
        <f>SUMIFS(DATI!E$1:E$65536,DATI!A$1:A$65536,'2015'!B4,DATI!B$1:B$65536,'2015'!G12,DATI!C$1:C$65536,'2015'!B8,DATI!D$1:D$65536,'2015'!L101)</f>
        <v>93342</v>
      </c>
      <c r="H101" s="28"/>
      <c r="I101" s="94">
        <f>B101+E101+F101+G101</f>
        <v>178858</v>
      </c>
      <c r="J101" s="30">
        <f>SUMIFS(DATI!E$1:E$65536,DATI!A$1:A$65536,'2015'!B4,DATI!B$1:B$65536,'2015'!J12,DATI!C$1:C$65536,'2015'!B8,DATI!D$1:D$65536,'2015'!L101)</f>
        <v>50</v>
      </c>
      <c r="K101" s="31">
        <f t="shared" si="8"/>
        <v>178908</v>
      </c>
      <c r="L101" s="119" t="s">
        <v>60</v>
      </c>
      <c r="M101" s="205" t="s">
        <v>242</v>
      </c>
      <c r="N101" s="91">
        <f t="shared" si="9"/>
        <v>178909</v>
      </c>
      <c r="O101" s="30">
        <f>SUMIFS(DATI!E$1:E$65536,DATI!A$1:A$65536,'2015'!B4,DATI!B$1:B$65536,'2015'!O12,DATI!C$1:C$65536,'2015'!N8,DATI!D$1:D$65536,'2015'!L101)</f>
        <v>12135</v>
      </c>
      <c r="P101" s="29">
        <f>S101+T101</f>
        <v>166774</v>
      </c>
      <c r="Q101" s="50"/>
      <c r="R101" s="73"/>
      <c r="S101" s="49">
        <f>SUMIFS(DATI!E$1:E$65536,DATI!A$1:A$65536,'2015'!B4,DATI!B$1:B$65536,'2015'!S12,DATI!C$1:C$65536,'2015'!N8,DATI!D$1:D$65536,'2015'!L101)</f>
        <v>166774</v>
      </c>
      <c r="T101" s="49">
        <f>SUMIFS(DATI!E$1:E$65536,DATI!A$1:A$65536,'2015'!B4,DATI!B$1:B$65536,'2015'!T12,DATI!C$1:C$65536,'2015'!N8,DATI!D$1:D$65536,'2015'!L101)</f>
        <v>0</v>
      </c>
      <c r="U101" s="73"/>
      <c r="V101" s="28"/>
      <c r="W101" s="42"/>
    </row>
    <row r="102" spans="1:23">
      <c r="A102" s="7"/>
      <c r="B102" s="120"/>
      <c r="C102" s="23"/>
      <c r="D102" s="28"/>
      <c r="E102" s="30">
        <f>SUMIFS(DATI!E$1:E$65536,DATI!A$1:A$65536,'2015'!B4,DATI!B$1:B$65536,'2015'!E12,DATI!C$1:C$65536,'2015'!B8,DATI!D$1:D$65536,'2015'!L102)</f>
        <v>0</v>
      </c>
      <c r="F102" s="49">
        <f>SUMIFS(DATI!E$1:E$65536,DATI!A$1:A$65536,'2015'!B4,DATI!B$1:B$65536,'2015'!F12,DATI!C$1:C$65536,'2015'!B8,DATI!D$1:D$65536,'2015'!L102)</f>
        <v>207726</v>
      </c>
      <c r="G102" s="73"/>
      <c r="H102" s="28"/>
      <c r="I102" s="94">
        <f>F102</f>
        <v>207726</v>
      </c>
      <c r="J102" s="30">
        <f>SUMIFS(DATI!E$1:E$65536,DATI!A$1:A$65536,'2015'!B4,DATI!B$1:B$65536,'2015'!J12,DATI!C$1:C$65536,'2015'!B8,DATI!D$1:D$65536,'2015'!L102)</f>
        <v>11512</v>
      </c>
      <c r="K102" s="31">
        <f t="shared" si="8"/>
        <v>219238</v>
      </c>
      <c r="L102" s="53" t="s">
        <v>61</v>
      </c>
      <c r="M102" s="199" t="s">
        <v>243</v>
      </c>
      <c r="N102" s="91">
        <f t="shared" si="9"/>
        <v>219238</v>
      </c>
      <c r="O102" s="30">
        <f>SUMIFS(DATI!E$1:E$65536,DATI!A$1:A$65536,'2015'!B4,DATI!B$1:B$65536,'2015'!O12,DATI!C$1:C$65536,'2015'!N8,DATI!D$1:D$65536,'2015'!L102)</f>
        <v>50</v>
      </c>
      <c r="P102" s="29">
        <f>R102+S102+T102+U102+V102</f>
        <v>219188</v>
      </c>
      <c r="Q102" s="50"/>
      <c r="R102" s="49">
        <f>SUMIFS(DATI!E$1:E$65536,DATI!A$1:A$65536,'2015'!B4,DATI!B$1:B$65536,'2015'!R12,DATI!C$1:C$65536,'2015'!N8,DATI!D$1:D$65536,'2015'!L102)</f>
        <v>148955</v>
      </c>
      <c r="S102" s="49">
        <f>SUMIFS(DATI!E$1:E$65536,DATI!A$1:A$65536,'2015'!B4,DATI!B$1:B$65536,'2015'!S12,DATI!C$1:C$65536,'2015'!N8,DATI!D$1:D$65536,'2015'!L102)</f>
        <v>8575</v>
      </c>
      <c r="T102" s="49">
        <f>SUMIFS(DATI!E$1:E$65536,DATI!A$1:A$65536,'2015'!B4,DATI!B$1:B$65536,'2015'!T12,DATI!C$1:C$65536,'2015'!N8,DATI!D$1:D$65536,'2015'!L102)</f>
        <v>1272</v>
      </c>
      <c r="U102" s="96">
        <f>SUMIFS(DATI!E$1:E$65536,DATI!A$1:A$65536,'2015'!B4,DATI!B$1:B$65536,'2015'!U12,DATI!C$1:C$65536,'2015'!N8,DATI!D$1:D$65536,'2015'!L102)</f>
        <v>60386</v>
      </c>
      <c r="V102" s="30">
        <f>SUMIFS(DATI!E$1:E$65536,DATI!A$1:A$65536,'2015'!B4,DATI!B$1:B$65536,'2015'!V12,DATI!C$1:C$65536,'2015'!N8,DATI!D$1:D$65536,'2015'!L102)</f>
        <v>0</v>
      </c>
      <c r="W102" s="31">
        <f>U102+V102</f>
        <v>60386</v>
      </c>
    </row>
    <row r="103" spans="1:23" ht="25">
      <c r="A103" s="7"/>
      <c r="B103" s="115">
        <f>C103+D103</f>
        <v>331609</v>
      </c>
      <c r="C103" s="91">
        <f>C106</f>
        <v>113</v>
      </c>
      <c r="D103" s="91">
        <f>D106</f>
        <v>331496</v>
      </c>
      <c r="E103" s="91">
        <f>E106+E104+E107</f>
        <v>751880</v>
      </c>
      <c r="F103" s="91">
        <f>F106</f>
        <v>107261</v>
      </c>
      <c r="G103" s="91">
        <f>G106</f>
        <v>194387</v>
      </c>
      <c r="H103" s="28"/>
      <c r="I103" s="94">
        <f>B103+E103+F103+G103</f>
        <v>1385137</v>
      </c>
      <c r="J103" s="121">
        <f>J104+J106+J107</f>
        <v>813250</v>
      </c>
      <c r="K103" s="31">
        <f t="shared" si="8"/>
        <v>2198387</v>
      </c>
      <c r="L103" s="53" t="s">
        <v>184</v>
      </c>
      <c r="M103" s="54" t="s">
        <v>244</v>
      </c>
      <c r="N103" s="91">
        <f>O103+P103</f>
        <v>2198387</v>
      </c>
      <c r="O103" s="94">
        <f>O104+O106+O107</f>
        <v>522933</v>
      </c>
      <c r="P103" s="29">
        <f>R103+S103+T103+W103</f>
        <v>1675454</v>
      </c>
      <c r="Q103" s="28"/>
      <c r="R103" s="29">
        <f>R106</f>
        <v>77956</v>
      </c>
      <c r="S103" s="99">
        <f>S106</f>
        <v>50205</v>
      </c>
      <c r="T103" s="29">
        <f>T104+T106</f>
        <v>245784</v>
      </c>
      <c r="U103" s="29">
        <f>U106</f>
        <v>961244</v>
      </c>
      <c r="V103" s="94">
        <f>V106</f>
        <v>340265</v>
      </c>
      <c r="W103" s="31">
        <f>U103+V103</f>
        <v>1301509</v>
      </c>
    </row>
    <row r="104" spans="1:23">
      <c r="A104" s="7"/>
      <c r="B104" s="28"/>
      <c r="C104" s="28"/>
      <c r="D104" s="28"/>
      <c r="E104" s="49">
        <f>SUMIFS(DATI!E$1:E$65536,DATI!A$1:A$65536,'2015'!B4,DATI!B$1:B$65536,'2015'!E12,DATI!C$1:C$65536,'2015'!B8,DATI!D$1:D$65536,'2015'!L104)</f>
        <v>34147</v>
      </c>
      <c r="F104" s="28"/>
      <c r="G104" s="28"/>
      <c r="H104" s="28"/>
      <c r="I104" s="94">
        <f>E104</f>
        <v>34147</v>
      </c>
      <c r="J104" s="30">
        <f>SUMIFS(DATI!E$1:E$65536,DATI!A$1:A$65536,'2015'!B4,DATI!B$1:B$65536,'2015'!J12,DATI!C$1:C$65536,'2015'!B8,DATI!D$1:D$65536,'2015'!L104)</f>
        <v>124350</v>
      </c>
      <c r="K104" s="31">
        <f t="shared" si="8"/>
        <v>158497</v>
      </c>
      <c r="L104" s="53" t="s">
        <v>62</v>
      </c>
      <c r="M104" s="199" t="s">
        <v>245</v>
      </c>
      <c r="N104" s="91">
        <f t="shared" si="9"/>
        <v>158497</v>
      </c>
      <c r="O104" s="30">
        <f>SUMIFS(DATI!E$1:E$65536,DATI!A$1:A$65536,'2015'!B4,DATI!B$1:B$65536,'2015'!O12,DATI!C$1:C$65536,'2015'!N8,DATI!D$1:D$65536,'2015'!L104)</f>
        <v>34147</v>
      </c>
      <c r="P104" s="29">
        <f>T104</f>
        <v>124350</v>
      </c>
      <c r="Q104" s="28"/>
      <c r="R104" s="28"/>
      <c r="S104" s="28"/>
      <c r="T104" s="49">
        <f>SUMIFS(DATI!E$1:E$65536,DATI!A$1:A$65536,'2015'!B4,DATI!B$1:B$65536,'2015'!T12,DATI!C$1:C$65536,'2015'!N8,DATI!D$1:D$65536,'2015'!L104)</f>
        <v>124350</v>
      </c>
      <c r="U104" s="28"/>
      <c r="V104" s="28"/>
      <c r="W104" s="42"/>
    </row>
    <row r="105" spans="1:23" ht="25">
      <c r="A105" s="7"/>
      <c r="B105" s="28"/>
      <c r="C105" s="28"/>
      <c r="D105" s="28"/>
      <c r="E105" s="49">
        <f>SUMIFS(DATI!E$1:E$65536,DATI!A$1:A$65536,'2015'!B4,DATI!B$1:B$65536,'2015'!E12,DATI!C$1:C$65536,'2015'!B8,DATI!D$1:D$65536,'2015'!L105)</f>
        <v>0</v>
      </c>
      <c r="F105" s="28"/>
      <c r="G105" s="28"/>
      <c r="H105" s="28"/>
      <c r="I105" s="94">
        <f>E105</f>
        <v>0</v>
      </c>
      <c r="J105" s="30">
        <f>SUMIFS(DATI!E$1:E$65536,DATI!A$1:A$65536,'2015'!B4,DATI!B$1:B$65536,'2015'!J12,DATI!C$1:C$65536,'2015'!B8,DATI!D$1:D$65536,'2015'!L105)</f>
        <v>0</v>
      </c>
      <c r="K105" s="31">
        <f t="shared" si="8"/>
        <v>0</v>
      </c>
      <c r="L105" s="53" t="s">
        <v>63</v>
      </c>
      <c r="M105" s="78" t="s">
        <v>185</v>
      </c>
      <c r="N105" s="91">
        <f t="shared" si="9"/>
        <v>0</v>
      </c>
      <c r="O105" s="30">
        <f>SUMIFS(DATI!E$1:E$65536,DATI!A$1:A$65536,'2015'!B4,DATI!B$1:B$65536,'2015'!O12,DATI!C$1:C$65536,'2015'!N8,DATI!D$1:D$65536,'2015'!L105)</f>
        <v>0</v>
      </c>
      <c r="P105" s="29">
        <f>T105</f>
        <v>0</v>
      </c>
      <c r="Q105" s="50"/>
      <c r="R105" s="28"/>
      <c r="S105" s="28"/>
      <c r="T105" s="49">
        <f>SUMIFS(DATI!E$1:E$65536,DATI!A$1:A$65536,'2015'!B4,DATI!B$1:B$65536,'2015'!T12,DATI!C$1:C$65536,'2015'!N8,DATI!D$1:D$65536,'2015'!L105)</f>
        <v>0</v>
      </c>
      <c r="U105" s="28"/>
      <c r="V105" s="28"/>
      <c r="W105" s="42"/>
    </row>
    <row r="106" spans="1:23">
      <c r="A106" s="7"/>
      <c r="B106" s="115">
        <f>C106+D106</f>
        <v>331609</v>
      </c>
      <c r="C106" s="103">
        <f>SUMIFS(DATI!E$1:E$65536,DATI!A$1:A$65536,'2015'!B4,DATI!B$1:B$65536,'2015'!C12,DATI!C$1:C$65536,'2015'!B8,DATI!D$1:D$65536,'2015'!L106)</f>
        <v>113</v>
      </c>
      <c r="D106" s="103">
        <f>SUMIFS(DATI!E$1:E$65536,DATI!A$1:A$65536,'2015'!B4,DATI!B$1:B$65536,'2015'!D12,DATI!C$1:C$65536,'2015'!B8,DATI!D$1:D$65536,'2015'!L106)</f>
        <v>331496</v>
      </c>
      <c r="E106" s="49">
        <f>SUMIFS(DATI!E$1:E$65536,DATI!A$1:A$65536,'2015'!B4,DATI!B$1:B$65536,'2015'!E12,DATI!C$1:C$65536,'2015'!B8,DATI!D$1:D$65536,'2015'!L106)</f>
        <v>501666</v>
      </c>
      <c r="F106" s="30">
        <f>SUMIFS(DATI!E$1:E$65536,DATI!A$1:A$65536,'2015'!B4,DATI!B$1:B$65536,'2015'!F12,DATI!C$1:C$65536,'2015'!B8,DATI!D$1:D$65536,'2015'!L106)</f>
        <v>107261</v>
      </c>
      <c r="G106" s="49">
        <f>SUMIFS(DATI!E$1:E$65536,DATI!A$1:A$65536,'2015'!B4,DATI!B$1:B$65536,'2015'!G12,DATI!C$1:C$65536,'2015'!B8,DATI!D$1:D$65536,'2015'!L106)</f>
        <v>194387</v>
      </c>
      <c r="H106" s="28"/>
      <c r="I106" s="94">
        <f>B106+E106+F106+G106</f>
        <v>1134923</v>
      </c>
      <c r="J106" s="30">
        <f>SUMIFS(DATI!E$1:E$65536,DATI!A$1:A$65536,'2015'!B4,DATI!B$1:B$65536,'2015'!J12,DATI!C$1:C$65536,'2015'!B8,DATI!D$1:D$65536,'2015'!L106)</f>
        <v>688900</v>
      </c>
      <c r="K106" s="31">
        <f t="shared" si="8"/>
        <v>1823823</v>
      </c>
      <c r="L106" s="119" t="s">
        <v>64</v>
      </c>
      <c r="M106" s="205" t="s">
        <v>246</v>
      </c>
      <c r="N106" s="91">
        <f>O106+P106</f>
        <v>1823823</v>
      </c>
      <c r="O106" s="30">
        <f>SUMIFS(DATI!E$1:E$65536,DATI!A$1:A$65536,'2015'!B4,DATI!B$1:B$65536,'2015'!O12,DATI!C$1:C$65536,'2015'!N8,DATI!D$1:D$65536,'2015'!L106)</f>
        <v>272719</v>
      </c>
      <c r="P106" s="29">
        <f>R106+S106+T106+W106</f>
        <v>1551104</v>
      </c>
      <c r="Q106" s="28"/>
      <c r="R106" s="49">
        <f>SUMIFS(DATI!E$1:E$65536,DATI!A$1:A$65536,'2015'!B4,DATI!B$1:B$65536,'2015'!R12,DATI!C$1:C$65536,'2015'!N8,DATI!D$1:D$65536,'2015'!L106)</f>
        <v>77956</v>
      </c>
      <c r="S106" s="49">
        <f>SUMIFS(DATI!E$1:E$65536,DATI!A$1:A$65536,'2015'!B4,DATI!B$1:B$65536,'2015'!S12,DATI!C$1:C$65536,'2015'!N8,DATI!D$1:D$65536,'2015'!L106)</f>
        <v>50205</v>
      </c>
      <c r="T106" s="49">
        <f>SUMIFS(DATI!E$1:E$65536,DATI!A$1:A$65536,'2015'!B4,DATI!B$1:B$65536,'2015'!T12,DATI!C$1:C$65536,'2015'!N8,DATI!D$1:D$65536,'2015'!L106)</f>
        <v>121434</v>
      </c>
      <c r="U106" s="96">
        <f>SUMIFS(DATI!E$1:E$65536,DATI!A$1:A$65536,'2015'!B4,DATI!B$1:B$65536,'2015'!U12,DATI!C$1:C$65536,'2015'!N8,DATI!D$1:D$65536,'2015'!L106)</f>
        <v>961244</v>
      </c>
      <c r="V106" s="24">
        <f>SUMIFS(DATI!E$1:E$65536,DATI!A$1:A$65536,'2015'!B4,DATI!B$1:B$65536,'2015'!V12,DATI!C$1:C$65536,'2015'!N8,DATI!D$1:D$65536,'2015'!L106)</f>
        <v>340265</v>
      </c>
      <c r="W106" s="63">
        <f>U106+V106</f>
        <v>1301509</v>
      </c>
    </row>
    <row r="107" spans="1:23">
      <c r="A107" s="7"/>
      <c r="B107" s="122"/>
      <c r="C107" s="74"/>
      <c r="D107" s="74"/>
      <c r="E107" s="49">
        <f>SUMIFS(DATI!E$1:E$65536,DATI!A$1:A$65536,'2015'!B4,DATI!B$1:B$65536,'2015'!E12,DATI!C$1:C$65536,'2015'!B8,DATI!D$1:D$65536,'2015'!L107)</f>
        <v>216067</v>
      </c>
      <c r="F107" s="74"/>
      <c r="G107" s="74"/>
      <c r="H107" s="28"/>
      <c r="I107" s="94">
        <f>E107</f>
        <v>216067</v>
      </c>
      <c r="J107" s="92"/>
      <c r="K107" s="31">
        <f>I107</f>
        <v>216067</v>
      </c>
      <c r="L107" s="119" t="s">
        <v>65</v>
      </c>
      <c r="M107" s="205" t="s">
        <v>186</v>
      </c>
      <c r="N107" s="91">
        <f>O107</f>
        <v>216067</v>
      </c>
      <c r="O107" s="30">
        <f>SUMIFS(DATI!E$1:E$65536,DATI!A$1:A$65536,'2015'!B4,DATI!B$1:B$65536,'2015'!O12,DATI!C$1:C$65536,'2015'!N8,DATI!D$1:D$65536,'2015'!L107)</f>
        <v>216067</v>
      </c>
      <c r="P107" s="23"/>
      <c r="Q107" s="28"/>
      <c r="R107" s="23"/>
      <c r="S107" s="23"/>
      <c r="T107" s="23"/>
      <c r="U107" s="23"/>
      <c r="V107" s="23"/>
      <c r="W107" s="32"/>
    </row>
    <row r="108" spans="1:23" ht="13">
      <c r="A108" s="7"/>
      <c r="B108" s="115">
        <f>C108+D108</f>
        <v>14157599</v>
      </c>
      <c r="C108" s="91">
        <f>V85+W86+V90+V100-C86-C96-C100</f>
        <v>363622</v>
      </c>
      <c r="D108" s="91">
        <f>U85+U86+U90+U96+U100-D86-D90-D96-D100</f>
        <v>13793977</v>
      </c>
      <c r="E108" s="29">
        <f>T85+T86+T90+T100-E86-E96-E100</f>
        <v>4849136</v>
      </c>
      <c r="F108" s="29">
        <f>S85+S90+S100-F86-F96-F100</f>
        <v>450592</v>
      </c>
      <c r="G108" s="29">
        <f>R85+R90+R100-G86-G96-G100</f>
        <v>4544092</v>
      </c>
      <c r="H108" s="28"/>
      <c r="I108" s="94">
        <f>B108+E108+F108+G108</f>
        <v>24001419</v>
      </c>
      <c r="J108" s="50"/>
      <c r="K108" s="32"/>
      <c r="L108" s="106" t="s">
        <v>19</v>
      </c>
      <c r="M108" s="197" t="s">
        <v>187</v>
      </c>
      <c r="N108" s="23"/>
      <c r="O108" s="28"/>
      <c r="P108" s="28"/>
      <c r="Q108" s="28"/>
      <c r="R108" s="28"/>
      <c r="S108" s="28"/>
      <c r="T108" s="28"/>
      <c r="U108" s="28"/>
      <c r="V108" s="28"/>
      <c r="W108" s="42"/>
    </row>
    <row r="109" spans="1:23">
      <c r="A109" s="7"/>
      <c r="B109" s="115">
        <f>C109+D109</f>
        <v>666034</v>
      </c>
      <c r="C109" s="91">
        <f>C22</f>
        <v>24385</v>
      </c>
      <c r="D109" s="91">
        <f>D22</f>
        <v>641649</v>
      </c>
      <c r="E109" s="91">
        <f>E22</f>
        <v>951099</v>
      </c>
      <c r="F109" s="91">
        <f>F22</f>
        <v>92520</v>
      </c>
      <c r="G109" s="91">
        <f>G22</f>
        <v>2902746</v>
      </c>
      <c r="H109" s="28"/>
      <c r="I109" s="94">
        <f>B109+E109+F109+G109</f>
        <v>4612399</v>
      </c>
      <c r="J109" s="50"/>
      <c r="K109" s="42"/>
      <c r="L109" s="53" t="s">
        <v>77</v>
      </c>
      <c r="M109" s="65" t="s">
        <v>167</v>
      </c>
      <c r="N109" s="28"/>
      <c r="O109" s="28"/>
      <c r="P109" s="28"/>
      <c r="Q109" s="28"/>
      <c r="R109" s="28"/>
      <c r="S109" s="28"/>
      <c r="T109" s="28"/>
      <c r="U109" s="28"/>
      <c r="V109" s="28"/>
      <c r="W109" s="42"/>
    </row>
    <row r="110" spans="1:23" ht="13.5" thickBot="1">
      <c r="A110" s="7"/>
      <c r="B110" s="115">
        <f>C110+D110</f>
        <v>13491565</v>
      </c>
      <c r="C110" s="123">
        <f>C108-C109</f>
        <v>339237</v>
      </c>
      <c r="D110" s="123">
        <f>D108-D109</f>
        <v>13152328</v>
      </c>
      <c r="E110" s="123">
        <f>E108-E109</f>
        <v>3898037</v>
      </c>
      <c r="F110" s="123">
        <f>F108-F109</f>
        <v>358072</v>
      </c>
      <c r="G110" s="123">
        <f>G108-G109</f>
        <v>1641346</v>
      </c>
      <c r="H110" s="124"/>
      <c r="I110" s="125">
        <f>B110+E110+F110+G110</f>
        <v>19389020</v>
      </c>
      <c r="J110" s="126"/>
      <c r="K110" s="109"/>
      <c r="L110" s="127" t="s">
        <v>188</v>
      </c>
      <c r="M110" s="198" t="s">
        <v>189</v>
      </c>
      <c r="N110" s="124"/>
      <c r="O110" s="124"/>
      <c r="P110" s="124"/>
      <c r="Q110" s="124"/>
      <c r="R110" s="124"/>
      <c r="S110" s="124"/>
      <c r="T110" s="124"/>
      <c r="U110" s="124"/>
      <c r="V110" s="124"/>
      <c r="W110" s="109"/>
    </row>
    <row r="111" spans="1:23" ht="14" thickTop="1" thickBot="1">
      <c r="A111" s="7"/>
      <c r="B111" s="269"/>
      <c r="C111" s="270"/>
      <c r="D111" s="270"/>
      <c r="E111" s="270"/>
      <c r="F111" s="270"/>
      <c r="G111" s="270"/>
      <c r="H111" s="270"/>
      <c r="I111" s="270"/>
      <c r="J111" s="270"/>
      <c r="K111" s="270"/>
      <c r="L111" s="270"/>
      <c r="M111" s="270"/>
      <c r="N111" s="270"/>
      <c r="O111" s="270"/>
      <c r="P111" s="270"/>
      <c r="Q111" s="270"/>
      <c r="R111" s="270"/>
      <c r="S111" s="270"/>
      <c r="T111" s="270"/>
      <c r="U111" s="270"/>
      <c r="V111" s="270"/>
      <c r="W111" s="271"/>
    </row>
    <row r="112" spans="1:23" ht="13.5" thickTop="1">
      <c r="A112" s="7"/>
      <c r="B112" s="47"/>
      <c r="C112" s="47"/>
      <c r="D112" s="47"/>
      <c r="E112" s="47"/>
      <c r="F112" s="128"/>
      <c r="G112" s="128"/>
      <c r="H112" s="128"/>
      <c r="I112" s="47"/>
      <c r="J112" s="128"/>
      <c r="K112" s="129"/>
      <c r="L112" s="130" t="s">
        <v>19</v>
      </c>
      <c r="M112" s="197" t="s">
        <v>187</v>
      </c>
      <c r="N112" s="28"/>
      <c r="O112" s="28"/>
      <c r="P112" s="22">
        <f>R112+S112+T112+W112</f>
        <v>24001419</v>
      </c>
      <c r="Q112" s="50"/>
      <c r="R112" s="22">
        <f>G108</f>
        <v>4544092</v>
      </c>
      <c r="S112" s="22">
        <f>F108</f>
        <v>450592</v>
      </c>
      <c r="T112" s="22">
        <f>E108</f>
        <v>4849136</v>
      </c>
      <c r="U112" s="114">
        <f>D108</f>
        <v>13793977</v>
      </c>
      <c r="V112" s="62">
        <f>C108</f>
        <v>363622</v>
      </c>
      <c r="W112" s="63">
        <f>U112+V112</f>
        <v>14157599</v>
      </c>
    </row>
    <row r="113" spans="1:23">
      <c r="A113" s="7"/>
      <c r="B113" s="115">
        <f>C113+D113</f>
        <v>13976146</v>
      </c>
      <c r="C113" s="29">
        <f>C114</f>
        <v>312711</v>
      </c>
      <c r="D113" s="29">
        <f>D114</f>
        <v>13663435</v>
      </c>
      <c r="E113" s="91">
        <f>E114+E115</f>
        <v>4316236</v>
      </c>
      <c r="F113" s="50"/>
      <c r="G113" s="28"/>
      <c r="H113" s="61"/>
      <c r="I113" s="94">
        <f>B113+E113</f>
        <v>18292382</v>
      </c>
      <c r="J113" s="50"/>
      <c r="K113" s="42"/>
      <c r="L113" s="53" t="s">
        <v>73</v>
      </c>
      <c r="M113" s="54" t="s">
        <v>190</v>
      </c>
      <c r="N113" s="28"/>
      <c r="O113" s="28"/>
      <c r="P113" s="23"/>
      <c r="Q113" s="28"/>
      <c r="R113" s="23"/>
      <c r="S113" s="23"/>
      <c r="T113" s="23"/>
      <c r="U113" s="28"/>
      <c r="V113" s="28"/>
      <c r="W113" s="42"/>
    </row>
    <row r="114" spans="1:23">
      <c r="A114" s="7"/>
      <c r="B114" s="115">
        <f>C114+D114</f>
        <v>13976146</v>
      </c>
      <c r="C114" s="103">
        <f>SUMIFS(DATI!E$1:E$65536,DATI!A$1:A$65536,'2015'!B4,DATI!B$1:B$65536,'2015'!C12,DATI!C$1:C$65536,'2015'!B8,DATI!D$1:D$65536,'2015'!L114)</f>
        <v>312711</v>
      </c>
      <c r="D114" s="103">
        <f>SUMIFS(DATI!E$1:E$65536,DATI!A$1:A$65536,'2015'!B4,DATI!B$1:B$65536,'2015'!D12,DATI!C$1:C$65536,'2015'!B8,DATI!D$1:D$65536,'2015'!L114)</f>
        <v>13663435</v>
      </c>
      <c r="E114" s="49">
        <f>SUMIFS(DATI!E$1:E$65536,DATI!A$1:A$65536,'2015'!B4,DATI!B$1:B$65536,'2015'!E12,DATI!C$1:C$65536,'2015'!B8,DATI!D$1:D$65536,'2015'!L114)</f>
        <v>1955373</v>
      </c>
      <c r="F114" s="50"/>
      <c r="G114" s="28"/>
      <c r="H114" s="61"/>
      <c r="I114" s="94">
        <f>B114+E114</f>
        <v>15931519</v>
      </c>
      <c r="J114" s="50"/>
      <c r="K114" s="42"/>
      <c r="L114" s="53" t="s">
        <v>74</v>
      </c>
      <c r="M114" s="199" t="s">
        <v>238</v>
      </c>
      <c r="N114" s="28"/>
      <c r="O114" s="28"/>
      <c r="P114" s="28"/>
      <c r="Q114" s="28"/>
      <c r="R114" s="28"/>
      <c r="S114" s="28"/>
      <c r="T114" s="28"/>
      <c r="U114" s="28"/>
      <c r="V114" s="28"/>
      <c r="W114" s="42"/>
    </row>
    <row r="115" spans="1:23">
      <c r="A115" s="7"/>
      <c r="B115" s="131"/>
      <c r="C115" s="88"/>
      <c r="D115" s="88"/>
      <c r="E115" s="49">
        <f>SUMIFS(DATI!E$1:E$65536,DATI!A$1:A$65536,'2015'!B4,DATI!B$1:B$65536,'2015'!E12,DATI!C$1:C$65536,'2015'!B8,DATI!D$1:D$65536,'2015'!L115)</f>
        <v>2360863</v>
      </c>
      <c r="F115" s="97"/>
      <c r="G115" s="47"/>
      <c r="H115" s="28"/>
      <c r="I115" s="94">
        <f>E115</f>
        <v>2360863</v>
      </c>
      <c r="J115" s="97"/>
      <c r="K115" s="72"/>
      <c r="L115" s="53" t="s">
        <v>75</v>
      </c>
      <c r="M115" s="199" t="s">
        <v>239</v>
      </c>
      <c r="N115" s="47"/>
      <c r="O115" s="47"/>
      <c r="P115" s="47"/>
      <c r="Q115" s="28"/>
      <c r="R115" s="28"/>
      <c r="S115" s="28"/>
      <c r="T115" s="28"/>
      <c r="U115" s="28"/>
      <c r="V115" s="28"/>
      <c r="W115" s="42"/>
    </row>
    <row r="116" spans="1:23">
      <c r="A116" s="7"/>
      <c r="B116" s="115">
        <f>C116+D116</f>
        <v>0</v>
      </c>
      <c r="C116" s="132">
        <f>SUMIFS(DATI!E$1:E$65536,DATI!A$1:A$65536,'2015'!B4,DATI!B$1:B$65536,'2015'!C12,DATI!C$1:C$65536,'2015'!B8,DATI!D$1:D$65536,'2015'!L116)</f>
        <v>0</v>
      </c>
      <c r="D116" s="132">
        <f>SUMIFS(DATI!E$1:E$65536,DATI!A$1:A$65536,'2015'!B4,DATI!B$1:B$65536,'2015'!D12,DATI!C$1:C$65536,'2015'!B8,DATI!D$1:D$65536,'2015'!L116)</f>
        <v>0</v>
      </c>
      <c r="E116" s="49">
        <f>SUMIFS(DATI!E$1:E$65536,DATI!A$1:A$65536,'2015'!B4,DATI!B$1:B$65536,'2015'!E12,DATI!C$1:C$65536,'2015'!B8,DATI!D$1:D$65536,'2015'!L116)</f>
        <v>0</v>
      </c>
      <c r="F116" s="49">
        <f>SUMIFS(DATI!E$1:E$65536,DATI!A$1:A$65536,'2015'!B4,DATI!B$1:B$65536,'2015'!F12,DATI!C$1:C$65536,'2015'!B8,DATI!D$1:D$65536,'2015'!L116)</f>
        <v>329532</v>
      </c>
      <c r="G116" s="30">
        <f>SUMIFS(DATI!E$1:E$65536,DATI!A$1:A$65536,'2015'!B4,DATI!B$1:B$65536,'2015'!G12,DATI!C$1:C$65536,'2015'!B8,DATI!D$1:D$65536,'2015'!L116)</f>
        <v>0</v>
      </c>
      <c r="H116" s="28"/>
      <c r="I116" s="94">
        <f>B116+E116+F116+G116</f>
        <v>329532</v>
      </c>
      <c r="J116" s="49">
        <f>SUMIFS(DATI!E$1:E$65536,DATI!A$1:A$65536,'2015'!B4,DATI!B$1:B$65536,'2015'!J12,DATI!C$1:C$65536,'2015'!B8,DATI!D$1:D$65536,'2015'!L116)</f>
        <v>0</v>
      </c>
      <c r="K116" s="31">
        <f>I116+J116</f>
        <v>329532</v>
      </c>
      <c r="L116" s="53" t="s">
        <v>66</v>
      </c>
      <c r="M116" s="54" t="s">
        <v>191</v>
      </c>
      <c r="N116" s="91">
        <f>O116+P116</f>
        <v>329532</v>
      </c>
      <c r="O116" s="30">
        <f>SUMIFS(DATI!E$1:E$65536,DATI!A$1:A$65536,'2015'!B4,DATI!B$1:B$65536,'2015'!O12,DATI!C$1:C$65536,'2015'!B8,DATI!D$1:D$65536,'2015'!L116)</f>
        <v>0</v>
      </c>
      <c r="P116" s="29">
        <f>W116</f>
        <v>329532</v>
      </c>
      <c r="Q116" s="28"/>
      <c r="R116" s="28"/>
      <c r="S116" s="28"/>
      <c r="T116" s="28"/>
      <c r="U116" s="49">
        <f>SUMIFS(DATI!E$1:E$65536,DATI!A$1:A$65536,'2015'!B4,DATI!B$1:B$65536,'2015'!U12,DATI!C$1:C$65536,'2015'!N8,DATI!D$1:D$65536,'2015'!L116)</f>
        <v>329532</v>
      </c>
      <c r="V116" s="28"/>
      <c r="W116" s="31">
        <f>U116</f>
        <v>329532</v>
      </c>
    </row>
    <row r="117" spans="1:23" ht="13">
      <c r="A117" s="7"/>
      <c r="B117" s="115">
        <f>C117+D117</f>
        <v>510985</v>
      </c>
      <c r="C117" s="27">
        <f>V112-C113-C116</f>
        <v>50911</v>
      </c>
      <c r="D117" s="27">
        <f>U112+U116-D113-D116</f>
        <v>460074</v>
      </c>
      <c r="E117" s="94">
        <f>T112-E113-E116</f>
        <v>532900</v>
      </c>
      <c r="F117" s="94">
        <f>S112-F116</f>
        <v>121060</v>
      </c>
      <c r="G117" s="94">
        <f>R112-G116</f>
        <v>4544092</v>
      </c>
      <c r="H117" s="28"/>
      <c r="I117" s="94">
        <f>B117+E117+F117+G117</f>
        <v>5709037</v>
      </c>
      <c r="J117" s="28"/>
      <c r="K117" s="32"/>
      <c r="L117" s="113" t="s">
        <v>21</v>
      </c>
      <c r="M117" s="206" t="s">
        <v>192</v>
      </c>
      <c r="N117" s="23"/>
      <c r="O117" s="28"/>
      <c r="P117" s="23"/>
      <c r="Q117" s="28"/>
      <c r="R117" s="28"/>
      <c r="S117" s="28"/>
      <c r="T117" s="28"/>
      <c r="U117" s="28"/>
      <c r="V117" s="28"/>
      <c r="W117" s="42"/>
    </row>
    <row r="118" spans="1:23">
      <c r="A118" s="7"/>
      <c r="B118" s="115">
        <f>C118+D118</f>
        <v>666034</v>
      </c>
      <c r="C118" s="91">
        <f>C22</f>
        <v>24385</v>
      </c>
      <c r="D118" s="91">
        <f>D22</f>
        <v>641649</v>
      </c>
      <c r="E118" s="91">
        <f>E22</f>
        <v>951099</v>
      </c>
      <c r="F118" s="91">
        <f>F22</f>
        <v>92520</v>
      </c>
      <c r="G118" s="91">
        <f>G22</f>
        <v>2902746</v>
      </c>
      <c r="H118" s="28"/>
      <c r="I118" s="94">
        <f>B118+E118+F118+G118</f>
        <v>4612399</v>
      </c>
      <c r="J118" s="50"/>
      <c r="K118" s="42"/>
      <c r="L118" s="53" t="s">
        <v>77</v>
      </c>
      <c r="M118" s="65" t="s">
        <v>167</v>
      </c>
      <c r="N118" s="28"/>
      <c r="O118" s="28"/>
      <c r="P118" s="28"/>
      <c r="Q118" s="28"/>
      <c r="R118" s="28"/>
      <c r="S118" s="28"/>
      <c r="T118" s="28"/>
      <c r="U118" s="28"/>
      <c r="V118" s="28"/>
      <c r="W118" s="42"/>
    </row>
    <row r="119" spans="1:23" ht="13.5" thickBot="1">
      <c r="A119" s="7"/>
      <c r="B119" s="115">
        <f>C119+D119</f>
        <v>-155049</v>
      </c>
      <c r="C119" s="133">
        <f>C117-C118</f>
        <v>26526</v>
      </c>
      <c r="D119" s="133">
        <f>D117-D118</f>
        <v>-181575</v>
      </c>
      <c r="E119" s="133">
        <f>E117-E118</f>
        <v>-418199</v>
      </c>
      <c r="F119" s="133">
        <f>F117-F118</f>
        <v>28540</v>
      </c>
      <c r="G119" s="133">
        <f>G117-G118</f>
        <v>1641346</v>
      </c>
      <c r="H119" s="28"/>
      <c r="I119" s="94">
        <f>B119+E119+F119+G119</f>
        <v>1096638</v>
      </c>
      <c r="J119" s="50"/>
      <c r="K119" s="109"/>
      <c r="L119" s="130" t="s">
        <v>193</v>
      </c>
      <c r="M119" s="207" t="s">
        <v>194</v>
      </c>
      <c r="N119" s="28"/>
      <c r="O119" s="28"/>
      <c r="P119" s="28"/>
      <c r="Q119" s="28"/>
      <c r="R119" s="28"/>
      <c r="S119" s="28"/>
      <c r="T119" s="28"/>
      <c r="U119" s="28"/>
      <c r="V119" s="28"/>
      <c r="W119" s="42"/>
    </row>
    <row r="120" spans="1:23" ht="13.5" thickTop="1" thickBot="1">
      <c r="A120" s="7"/>
      <c r="B120" s="272"/>
      <c r="C120" s="272"/>
      <c r="D120" s="272"/>
      <c r="E120" s="272"/>
      <c r="F120" s="272"/>
      <c r="G120" s="272"/>
      <c r="H120" s="272"/>
      <c r="I120" s="272"/>
      <c r="J120" s="272"/>
      <c r="K120" s="272"/>
      <c r="L120" s="272"/>
      <c r="M120" s="272"/>
      <c r="N120" s="272"/>
      <c r="O120" s="272"/>
      <c r="P120" s="272"/>
      <c r="Q120" s="272"/>
      <c r="R120" s="272"/>
      <c r="S120" s="272"/>
      <c r="T120" s="272"/>
      <c r="U120" s="272"/>
      <c r="V120" s="272"/>
      <c r="W120" s="273"/>
    </row>
    <row r="121" spans="1:23" ht="21.75" customHeight="1" thickTop="1" thickBot="1">
      <c r="A121" s="7"/>
      <c r="B121" s="253" t="s">
        <v>119</v>
      </c>
      <c r="C121" s="253"/>
      <c r="D121" s="253"/>
      <c r="E121" s="253"/>
      <c r="F121" s="253"/>
      <c r="G121" s="253"/>
      <c r="H121" s="253"/>
      <c r="I121" s="253"/>
      <c r="J121" s="253"/>
      <c r="K121" s="254"/>
      <c r="L121" s="274" t="s">
        <v>120</v>
      </c>
      <c r="M121" s="275"/>
      <c r="N121" s="278" t="s">
        <v>121</v>
      </c>
      <c r="O121" s="279"/>
      <c r="P121" s="279"/>
      <c r="Q121" s="279"/>
      <c r="R121" s="279"/>
      <c r="S121" s="279"/>
      <c r="T121" s="279"/>
      <c r="U121" s="280"/>
      <c r="V121" s="280"/>
      <c r="W121" s="281"/>
    </row>
    <row r="122" spans="1:23" ht="13.5" customHeight="1" thickTop="1">
      <c r="A122" s="7"/>
      <c r="B122" s="261" t="s">
        <v>122</v>
      </c>
      <c r="C122" s="264" t="s">
        <v>123</v>
      </c>
      <c r="D122" s="264" t="s">
        <v>124</v>
      </c>
      <c r="E122" s="239" t="s">
        <v>125</v>
      </c>
      <c r="F122" s="239" t="s">
        <v>126</v>
      </c>
      <c r="G122" s="239" t="s">
        <v>127</v>
      </c>
      <c r="H122" s="239" t="s">
        <v>128</v>
      </c>
      <c r="I122" s="239" t="s">
        <v>129</v>
      </c>
      <c r="J122" s="239" t="s">
        <v>130</v>
      </c>
      <c r="K122" s="243" t="s">
        <v>131</v>
      </c>
      <c r="L122" s="276"/>
      <c r="M122" s="277"/>
      <c r="N122" s="264" t="s">
        <v>131</v>
      </c>
      <c r="O122" s="239" t="s">
        <v>130</v>
      </c>
      <c r="P122" s="239" t="s">
        <v>129</v>
      </c>
      <c r="Q122" s="239" t="s">
        <v>128</v>
      </c>
      <c r="R122" s="239" t="s">
        <v>127</v>
      </c>
      <c r="S122" s="239" t="s">
        <v>126</v>
      </c>
      <c r="T122" s="239" t="s">
        <v>125</v>
      </c>
      <c r="U122" s="264" t="s">
        <v>124</v>
      </c>
      <c r="V122" s="264" t="s">
        <v>123</v>
      </c>
      <c r="W122" s="266" t="s">
        <v>122</v>
      </c>
    </row>
    <row r="123" spans="1:23" ht="12.75" customHeight="1">
      <c r="A123" s="7"/>
      <c r="B123" s="262"/>
      <c r="C123" s="216"/>
      <c r="D123" s="216"/>
      <c r="E123" s="213"/>
      <c r="F123" s="213"/>
      <c r="G123" s="213"/>
      <c r="H123" s="229"/>
      <c r="I123" s="213"/>
      <c r="J123" s="213"/>
      <c r="K123" s="244"/>
      <c r="L123" s="276"/>
      <c r="M123" s="277"/>
      <c r="N123" s="215"/>
      <c r="O123" s="213"/>
      <c r="P123" s="213"/>
      <c r="Q123" s="229"/>
      <c r="R123" s="213"/>
      <c r="S123" s="213"/>
      <c r="T123" s="213"/>
      <c r="U123" s="216"/>
      <c r="V123" s="216"/>
      <c r="W123" s="219"/>
    </row>
    <row r="124" spans="1:23" ht="53.25" customHeight="1" thickBot="1">
      <c r="A124" s="7"/>
      <c r="B124" s="263"/>
      <c r="C124" s="265"/>
      <c r="D124" s="265"/>
      <c r="E124" s="241"/>
      <c r="F124" s="241"/>
      <c r="G124" s="241"/>
      <c r="H124" s="242"/>
      <c r="I124" s="241"/>
      <c r="J124" s="240"/>
      <c r="K124" s="245"/>
      <c r="L124" s="276"/>
      <c r="M124" s="277"/>
      <c r="N124" s="268"/>
      <c r="O124" s="240"/>
      <c r="P124" s="241"/>
      <c r="Q124" s="242"/>
      <c r="R124" s="241"/>
      <c r="S124" s="241"/>
      <c r="T124" s="241"/>
      <c r="U124" s="265"/>
      <c r="V124" s="265"/>
      <c r="W124" s="267"/>
    </row>
    <row r="125" spans="1:23" ht="19" thickTop="1" thickBot="1">
      <c r="A125" s="7"/>
      <c r="B125" s="249" t="s">
        <v>195</v>
      </c>
      <c r="C125" s="249"/>
      <c r="D125" s="249"/>
      <c r="E125" s="249"/>
      <c r="F125" s="249"/>
      <c r="G125" s="249"/>
      <c r="H125" s="249"/>
      <c r="I125" s="249"/>
      <c r="J125" s="249"/>
      <c r="K125" s="249"/>
      <c r="L125" s="249"/>
      <c r="M125" s="249"/>
      <c r="N125" s="249"/>
      <c r="O125" s="249"/>
      <c r="P125" s="249"/>
      <c r="Q125" s="249"/>
      <c r="R125" s="249"/>
      <c r="S125" s="249"/>
      <c r="T125" s="249"/>
      <c r="U125" s="249"/>
      <c r="V125" s="249"/>
      <c r="W125" s="250"/>
    </row>
    <row r="126" spans="1:23" ht="13" thickTop="1">
      <c r="A126" s="7"/>
      <c r="B126" s="28"/>
      <c r="C126" s="28"/>
      <c r="D126" s="28"/>
      <c r="E126" s="28"/>
      <c r="F126" s="28"/>
      <c r="G126" s="28"/>
      <c r="H126" s="28"/>
      <c r="I126" s="28"/>
      <c r="J126" s="22">
        <f>J127+J128</f>
        <v>14862855</v>
      </c>
      <c r="K126" s="129"/>
      <c r="L126" s="18" t="s">
        <v>109</v>
      </c>
      <c r="M126" s="19" t="s">
        <v>196</v>
      </c>
      <c r="N126" s="44"/>
      <c r="O126" s="44"/>
      <c r="P126" s="44"/>
      <c r="Q126" s="44"/>
      <c r="R126" s="44"/>
      <c r="S126" s="44"/>
      <c r="T126" s="44"/>
      <c r="U126" s="44"/>
      <c r="V126" s="44"/>
      <c r="W126" s="45"/>
    </row>
    <row r="127" spans="1:23">
      <c r="A127" s="7"/>
      <c r="B127" s="28"/>
      <c r="C127" s="28"/>
      <c r="D127" s="28"/>
      <c r="E127" s="28"/>
      <c r="F127" s="28"/>
      <c r="G127" s="28"/>
      <c r="H127" s="28"/>
      <c r="I127" s="28"/>
      <c r="J127" s="49">
        <f>SUMIFS(DATI!E$1:E$65536,DATI!A$1:A$65536,'2015'!B4,DATI!B$1:B$65536,'2015'!J12,DATI!C$1:C$65536,'2015'!B8,DATI!D$1:D$65536,'2015'!L127)</f>
        <v>10442416</v>
      </c>
      <c r="K127" s="42"/>
      <c r="L127" s="40" t="s">
        <v>110</v>
      </c>
      <c r="M127" s="134" t="s">
        <v>234</v>
      </c>
      <c r="N127" s="44"/>
      <c r="O127" s="44"/>
      <c r="P127" s="44"/>
      <c r="Q127" s="44"/>
      <c r="R127" s="44"/>
      <c r="S127" s="44"/>
      <c r="T127" s="44"/>
      <c r="U127" s="44"/>
      <c r="V127" s="44"/>
      <c r="W127" s="45"/>
    </row>
    <row r="128" spans="1:23">
      <c r="A128" s="7"/>
      <c r="B128" s="28"/>
      <c r="C128" s="28"/>
      <c r="D128" s="28"/>
      <c r="E128" s="28"/>
      <c r="F128" s="28"/>
      <c r="G128" s="28"/>
      <c r="H128" s="28"/>
      <c r="I128" s="28"/>
      <c r="J128" s="49">
        <f>SUMIFS(DATI!E$1:E$65536,DATI!A$1:A$65536,'2015'!B4,DATI!B$1:B$65536,'2015'!J12,DATI!C$1:C$65536,'2015'!B8,DATI!D$1:D$65536,'2015'!L128)</f>
        <v>4420439</v>
      </c>
      <c r="K128" s="42"/>
      <c r="L128" s="40" t="s">
        <v>111</v>
      </c>
      <c r="M128" s="134" t="s">
        <v>235</v>
      </c>
      <c r="N128" s="44"/>
      <c r="O128" s="44"/>
      <c r="P128" s="44"/>
      <c r="Q128" s="44"/>
      <c r="R128" s="44"/>
      <c r="S128" s="44"/>
      <c r="T128" s="44"/>
      <c r="U128" s="44"/>
      <c r="V128" s="44"/>
      <c r="W128" s="45"/>
    </row>
    <row r="129" spans="1:23">
      <c r="A129" s="7"/>
      <c r="B129" s="28"/>
      <c r="C129" s="28"/>
      <c r="D129" s="28"/>
      <c r="E129" s="28"/>
      <c r="F129" s="28"/>
      <c r="G129" s="28"/>
      <c r="H129" s="28"/>
      <c r="I129" s="61"/>
      <c r="J129" s="49">
        <f>SUMIFS(DATI!E$1:E$65536,DATI!A$1:A$65536,'2015'!B4,DATI!B$1:B$65536,'2015'!J12,DATI!C$1:C$65536,'2015'!B8,DATI!D$1:D$65536,'2015'!L129)</f>
        <v>132870</v>
      </c>
      <c r="K129" s="42"/>
      <c r="L129" s="40" t="s">
        <v>112</v>
      </c>
      <c r="M129" s="185" t="s">
        <v>227</v>
      </c>
      <c r="N129" s="44"/>
      <c r="O129" s="44"/>
      <c r="P129" s="44"/>
      <c r="Q129" s="44"/>
      <c r="R129" s="44"/>
      <c r="S129" s="44"/>
      <c r="T129" s="44"/>
      <c r="U129" s="44"/>
      <c r="V129" s="44"/>
      <c r="W129" s="45"/>
    </row>
    <row r="130" spans="1:23">
      <c r="A130" s="7"/>
      <c r="B130" s="28"/>
      <c r="C130" s="28"/>
      <c r="D130" s="28"/>
      <c r="E130" s="28"/>
      <c r="F130" s="28"/>
      <c r="G130" s="28"/>
      <c r="H130" s="28"/>
      <c r="I130" s="28"/>
      <c r="J130" s="28"/>
      <c r="K130" s="42"/>
      <c r="L130" s="40" t="s">
        <v>113</v>
      </c>
      <c r="M130" s="41" t="s">
        <v>197</v>
      </c>
      <c r="N130" s="44"/>
      <c r="O130" s="43">
        <f>O131+O132</f>
        <v>15145148</v>
      </c>
      <c r="P130" s="44"/>
      <c r="Q130" s="44"/>
      <c r="R130" s="44"/>
      <c r="S130" s="44"/>
      <c r="T130" s="44"/>
      <c r="U130" s="44"/>
      <c r="V130" s="44"/>
      <c r="W130" s="45"/>
    </row>
    <row r="131" spans="1:23">
      <c r="A131" s="7"/>
      <c r="B131" s="28"/>
      <c r="C131" s="28"/>
      <c r="D131" s="28"/>
      <c r="E131" s="28"/>
      <c r="F131" s="28"/>
      <c r="G131" s="28"/>
      <c r="H131" s="28"/>
      <c r="I131" s="28"/>
      <c r="J131" s="28"/>
      <c r="K131" s="42"/>
      <c r="L131" s="40" t="s">
        <v>114</v>
      </c>
      <c r="M131" s="134" t="s">
        <v>236</v>
      </c>
      <c r="N131" s="44"/>
      <c r="O131" s="36">
        <f>SUMIFS(DATI!E$1:E$65536,DATI!A$1:A$65536,'2015'!B4,DATI!B$1:B$65536,'2015'!O12,DATI!C$1:C$65536,'2015'!N8,DATI!D$1:D$65536,'2015'!L131)</f>
        <v>12783941</v>
      </c>
      <c r="P131" s="44"/>
      <c r="Q131" s="44"/>
      <c r="R131" s="44"/>
      <c r="S131" s="44"/>
      <c r="T131" s="44"/>
      <c r="U131" s="44"/>
      <c r="V131" s="44"/>
      <c r="W131" s="45"/>
    </row>
    <row r="132" spans="1:23">
      <c r="A132" s="7"/>
      <c r="B132" s="28"/>
      <c r="C132" s="28"/>
      <c r="D132" s="28"/>
      <c r="E132" s="28"/>
      <c r="F132" s="28"/>
      <c r="G132" s="28"/>
      <c r="H132" s="28"/>
      <c r="I132" s="28"/>
      <c r="J132" s="28"/>
      <c r="K132" s="42"/>
      <c r="L132" s="40" t="s">
        <v>115</v>
      </c>
      <c r="M132" s="134" t="s">
        <v>237</v>
      </c>
      <c r="N132" s="44"/>
      <c r="O132" s="36">
        <f>SUMIFS(DATI!E$1:E$65536,DATI!A$1:A$65536,'2015'!B4,DATI!B$1:B$65536,'2015'!O12,DATI!C$1:C$65536,'2015'!N8,DATI!D$1:D$65536,'2015'!L132)</f>
        <v>2361207</v>
      </c>
      <c r="P132" s="44"/>
      <c r="Q132" s="44"/>
      <c r="R132" s="44"/>
      <c r="S132" s="44"/>
      <c r="T132" s="44"/>
      <c r="U132" s="44"/>
      <c r="V132" s="44"/>
      <c r="W132" s="45"/>
    </row>
    <row r="133" spans="1:23">
      <c r="A133" s="7"/>
      <c r="B133" s="28"/>
      <c r="C133" s="28"/>
      <c r="D133" s="28"/>
      <c r="E133" s="28"/>
      <c r="F133" s="28"/>
      <c r="G133" s="28"/>
      <c r="H133" s="28"/>
      <c r="I133" s="28"/>
      <c r="J133" s="28"/>
      <c r="K133" s="42"/>
      <c r="L133" s="40" t="s">
        <v>116</v>
      </c>
      <c r="M133" s="185" t="s">
        <v>228</v>
      </c>
      <c r="N133" s="44"/>
      <c r="O133" s="36">
        <f>SUMIFS(DATI!E$1:E$65536,DATI!A$1:A$65536,'2015'!B4,DATI!B$1:B$65536,'2015'!O12,DATI!C$1:C$65536,'2015'!N8,DATI!D$1:D$65536,'2015'!L133)</f>
        <v>83180</v>
      </c>
      <c r="P133" s="44"/>
      <c r="Q133" s="44"/>
      <c r="R133" s="44"/>
      <c r="S133" s="44"/>
      <c r="T133" s="44"/>
      <c r="U133" s="44"/>
      <c r="V133" s="44"/>
      <c r="W133" s="45"/>
    </row>
    <row r="134" spans="1:23" ht="13">
      <c r="A134" s="7"/>
      <c r="B134" s="28"/>
      <c r="C134" s="28"/>
      <c r="D134" s="28"/>
      <c r="E134" s="28"/>
      <c r="F134" s="28"/>
      <c r="G134" s="28"/>
      <c r="H134" s="28"/>
      <c r="I134" s="28"/>
      <c r="J134" s="29">
        <f>O130-J126</f>
        <v>282293</v>
      </c>
      <c r="K134" s="42"/>
      <c r="L134" s="135" t="s">
        <v>107</v>
      </c>
      <c r="M134" s="202" t="s">
        <v>198</v>
      </c>
      <c r="N134" s="44"/>
      <c r="O134" s="44"/>
      <c r="P134" s="44"/>
      <c r="Q134" s="44"/>
      <c r="R134" s="44"/>
      <c r="S134" s="44"/>
      <c r="T134" s="44"/>
      <c r="U134" s="44"/>
      <c r="V134" s="44"/>
      <c r="W134" s="45"/>
    </row>
    <row r="135" spans="1:23">
      <c r="A135" s="7"/>
      <c r="B135" s="28"/>
      <c r="C135" s="28"/>
      <c r="D135" s="28"/>
      <c r="E135" s="28"/>
      <c r="F135" s="28"/>
      <c r="G135" s="28"/>
      <c r="H135" s="61"/>
      <c r="I135" s="94">
        <f>I27+I30+I55+I58+I86+I89+I100+I116</f>
        <v>29668015</v>
      </c>
      <c r="J135" s="94">
        <f>J27+J30+J55+J58+J86+J89+J100+J116</f>
        <v>2285898</v>
      </c>
      <c r="K135" s="31">
        <f>I135+J135</f>
        <v>31953913</v>
      </c>
      <c r="L135" s="40" t="s">
        <v>199</v>
      </c>
      <c r="M135" s="41" t="s">
        <v>200</v>
      </c>
      <c r="N135" s="33">
        <f>O135+P135</f>
        <v>31953916</v>
      </c>
      <c r="O135" s="37">
        <f>O46+O49+O58+O86+O89+O100+O116</f>
        <v>2028745</v>
      </c>
      <c r="P135" s="43">
        <f>P33+P46+P49+P58+P86+P89+P100+P116</f>
        <v>29925171</v>
      </c>
      <c r="Q135" s="43">
        <f>Q33</f>
        <v>79964</v>
      </c>
      <c r="R135" s="136"/>
      <c r="S135" s="44"/>
      <c r="T135" s="44"/>
      <c r="U135" s="44"/>
      <c r="V135" s="44"/>
      <c r="W135" s="45"/>
    </row>
    <row r="136" spans="1:23" ht="13.5" thickBot="1">
      <c r="A136" s="7"/>
      <c r="B136" s="28"/>
      <c r="C136" s="28"/>
      <c r="D136" s="28"/>
      <c r="E136" s="28"/>
      <c r="F136" s="28"/>
      <c r="G136" s="28"/>
      <c r="H136" s="28"/>
      <c r="I136" s="23"/>
      <c r="J136" s="137">
        <f>J134+O46+O49+O58+O86+O90+O96+O100+O116+O97-J27-J55-J58-J86-J90-J96-J100-J116-J97</f>
        <v>25140</v>
      </c>
      <c r="K136" s="138"/>
      <c r="L136" s="130" t="s">
        <v>108</v>
      </c>
      <c r="M136" s="207" t="s">
        <v>201</v>
      </c>
      <c r="N136" s="44"/>
      <c r="O136" s="44"/>
      <c r="P136" s="44"/>
      <c r="Q136" s="44"/>
      <c r="R136" s="44"/>
      <c r="S136" s="44"/>
      <c r="T136" s="44"/>
      <c r="U136" s="44"/>
      <c r="V136" s="44"/>
      <c r="W136" s="45"/>
    </row>
    <row r="137" spans="1:23" ht="13.5" thickTop="1" thickBot="1">
      <c r="A137" s="7"/>
      <c r="B137" s="251"/>
      <c r="C137" s="251"/>
      <c r="D137" s="251"/>
      <c r="E137" s="251"/>
      <c r="F137" s="251"/>
      <c r="G137" s="251"/>
      <c r="H137" s="251"/>
      <c r="I137" s="251"/>
      <c r="J137" s="251"/>
      <c r="K137" s="251"/>
      <c r="L137" s="251"/>
      <c r="M137" s="251"/>
      <c r="N137" s="251"/>
      <c r="O137" s="251"/>
      <c r="P137" s="251"/>
      <c r="Q137" s="251"/>
      <c r="R137" s="251"/>
      <c r="S137" s="251"/>
      <c r="T137" s="251"/>
      <c r="U137" s="251"/>
      <c r="V137" s="251"/>
      <c r="W137" s="252"/>
    </row>
    <row r="138" spans="1:23" ht="21.75" customHeight="1" thickTop="1" thickBot="1">
      <c r="A138" s="7"/>
      <c r="B138" s="253" t="s">
        <v>202</v>
      </c>
      <c r="C138" s="253"/>
      <c r="D138" s="253"/>
      <c r="E138" s="253"/>
      <c r="F138" s="253"/>
      <c r="G138" s="253"/>
      <c r="H138" s="253"/>
      <c r="I138" s="253"/>
      <c r="J138" s="253"/>
      <c r="K138" s="254"/>
      <c r="L138" s="255" t="s">
        <v>203</v>
      </c>
      <c r="M138" s="256"/>
      <c r="N138" s="259" t="s">
        <v>204</v>
      </c>
      <c r="O138" s="259"/>
      <c r="P138" s="259"/>
      <c r="Q138" s="259"/>
      <c r="R138" s="259"/>
      <c r="S138" s="259"/>
      <c r="T138" s="259"/>
      <c r="U138" s="259"/>
      <c r="V138" s="259"/>
      <c r="W138" s="260"/>
    </row>
    <row r="139" spans="1:23" ht="13.5" customHeight="1" thickTop="1">
      <c r="A139" s="7"/>
      <c r="B139" s="261" t="s">
        <v>122</v>
      </c>
      <c r="C139" s="264" t="s">
        <v>123</v>
      </c>
      <c r="D139" s="264" t="s">
        <v>124</v>
      </c>
      <c r="E139" s="239" t="s">
        <v>125</v>
      </c>
      <c r="F139" s="239" t="s">
        <v>126</v>
      </c>
      <c r="G139" s="239" t="s">
        <v>127</v>
      </c>
      <c r="H139" s="239" t="s">
        <v>128</v>
      </c>
      <c r="I139" s="239" t="s">
        <v>129</v>
      </c>
      <c r="J139" s="239" t="s">
        <v>130</v>
      </c>
      <c r="K139" s="243" t="s">
        <v>131</v>
      </c>
      <c r="L139" s="222"/>
      <c r="M139" s="223"/>
      <c r="N139" s="246" t="s">
        <v>131</v>
      </c>
      <c r="O139" s="239" t="s">
        <v>130</v>
      </c>
      <c r="P139" s="239" t="s">
        <v>129</v>
      </c>
      <c r="Q139" s="239" t="s">
        <v>128</v>
      </c>
      <c r="R139" s="239" t="s">
        <v>127</v>
      </c>
      <c r="S139" s="239" t="s">
        <v>126</v>
      </c>
      <c r="T139" s="239" t="s">
        <v>125</v>
      </c>
      <c r="U139" s="264" t="s">
        <v>124</v>
      </c>
      <c r="V139" s="264" t="s">
        <v>123</v>
      </c>
      <c r="W139" s="266" t="s">
        <v>122</v>
      </c>
    </row>
    <row r="140" spans="1:23" ht="12.75" customHeight="1">
      <c r="A140" s="7"/>
      <c r="B140" s="262"/>
      <c r="C140" s="216"/>
      <c r="D140" s="216"/>
      <c r="E140" s="213"/>
      <c r="F140" s="213"/>
      <c r="G140" s="213"/>
      <c r="H140" s="229"/>
      <c r="I140" s="213"/>
      <c r="J140" s="213"/>
      <c r="K140" s="244"/>
      <c r="L140" s="222"/>
      <c r="M140" s="223"/>
      <c r="N140" s="247"/>
      <c r="O140" s="213"/>
      <c r="P140" s="213"/>
      <c r="Q140" s="229"/>
      <c r="R140" s="213"/>
      <c r="S140" s="213"/>
      <c r="T140" s="213"/>
      <c r="U140" s="216"/>
      <c r="V140" s="216"/>
      <c r="W140" s="219"/>
    </row>
    <row r="141" spans="1:23" ht="57.75" customHeight="1" thickBot="1">
      <c r="A141" s="7"/>
      <c r="B141" s="263"/>
      <c r="C141" s="265"/>
      <c r="D141" s="265"/>
      <c r="E141" s="241"/>
      <c r="F141" s="241"/>
      <c r="G141" s="241"/>
      <c r="H141" s="242"/>
      <c r="I141" s="241"/>
      <c r="J141" s="240"/>
      <c r="K141" s="245"/>
      <c r="L141" s="257"/>
      <c r="M141" s="258"/>
      <c r="N141" s="248"/>
      <c r="O141" s="240"/>
      <c r="P141" s="241"/>
      <c r="Q141" s="242"/>
      <c r="R141" s="241"/>
      <c r="S141" s="241"/>
      <c r="T141" s="241"/>
      <c r="U141" s="265"/>
      <c r="V141" s="265"/>
      <c r="W141" s="267"/>
    </row>
    <row r="142" spans="1:23" ht="19" thickTop="1" thickBot="1">
      <c r="A142" s="7"/>
      <c r="B142" s="231" t="s">
        <v>205</v>
      </c>
      <c r="C142" s="231"/>
      <c r="D142" s="231"/>
      <c r="E142" s="231"/>
      <c r="F142" s="231"/>
      <c r="G142" s="231"/>
      <c r="H142" s="231"/>
      <c r="I142" s="231"/>
      <c r="J142" s="231"/>
      <c r="K142" s="231"/>
      <c r="L142" s="231"/>
      <c r="M142" s="231"/>
      <c r="N142" s="231"/>
      <c r="O142" s="231"/>
      <c r="P142" s="231"/>
      <c r="Q142" s="231"/>
      <c r="R142" s="231"/>
      <c r="S142" s="231"/>
      <c r="T142" s="231"/>
      <c r="U142" s="231"/>
      <c r="V142" s="231"/>
      <c r="W142" s="232"/>
    </row>
    <row r="143" spans="1:23" ht="13.5" thickTop="1">
      <c r="A143" s="7"/>
      <c r="B143" s="76"/>
      <c r="C143" s="76"/>
      <c r="D143" s="76"/>
      <c r="E143" s="76"/>
      <c r="F143" s="76"/>
      <c r="G143" s="76"/>
      <c r="H143" s="28"/>
      <c r="I143" s="76"/>
      <c r="J143" s="76"/>
      <c r="K143" s="139"/>
      <c r="L143" s="113" t="s">
        <v>206</v>
      </c>
      <c r="M143" s="208" t="s">
        <v>207</v>
      </c>
      <c r="N143" s="140">
        <f t="shared" ref="N143:N148" si="14">O143+P143</f>
        <v>1121778</v>
      </c>
      <c r="O143" s="141">
        <f>J136</f>
        <v>25140</v>
      </c>
      <c r="P143" s="141">
        <f>R143+S143+T143+W143</f>
        <v>1096638</v>
      </c>
      <c r="Q143" s="28"/>
      <c r="R143" s="142">
        <f>G119</f>
        <v>1641346</v>
      </c>
      <c r="S143" s="142">
        <f>F119</f>
        <v>28540</v>
      </c>
      <c r="T143" s="142">
        <f>E119</f>
        <v>-418199</v>
      </c>
      <c r="U143" s="143">
        <f>D119</f>
        <v>-181575</v>
      </c>
      <c r="V143" s="62">
        <f>C119</f>
        <v>26526</v>
      </c>
      <c r="W143" s="63">
        <f>U143+V143</f>
        <v>-155049</v>
      </c>
    </row>
    <row r="144" spans="1:23">
      <c r="A144" s="7"/>
      <c r="B144" s="115">
        <f>C144+D144</f>
        <v>28</v>
      </c>
      <c r="C144" s="144">
        <f>C145+C146</f>
        <v>15</v>
      </c>
      <c r="D144" s="144">
        <f>D145+D146</f>
        <v>13</v>
      </c>
      <c r="E144" s="144">
        <f>E146</f>
        <v>29911</v>
      </c>
      <c r="F144" s="144">
        <f>F145+F146</f>
        <v>1570</v>
      </c>
      <c r="G144" s="144">
        <f>G145+G146</f>
        <v>14827</v>
      </c>
      <c r="H144" s="28"/>
      <c r="I144" s="37">
        <f>B144+E144+F144+G144</f>
        <v>46336</v>
      </c>
      <c r="J144" s="37">
        <f>J145+J146</f>
        <v>696360</v>
      </c>
      <c r="K144" s="145">
        <f t="shared" ref="K144:K149" si="15">I144+J144</f>
        <v>742696</v>
      </c>
      <c r="L144" s="53" t="s">
        <v>67</v>
      </c>
      <c r="M144" s="65" t="s">
        <v>208</v>
      </c>
      <c r="N144" s="140">
        <f t="shared" si="14"/>
        <v>742696</v>
      </c>
      <c r="O144" s="37">
        <f>O145+O146</f>
        <v>4613</v>
      </c>
      <c r="P144" s="43">
        <f>R144+S144+T144+W144</f>
        <v>738083</v>
      </c>
      <c r="Q144" s="28"/>
      <c r="R144" s="146">
        <f>R146</f>
        <v>395621</v>
      </c>
      <c r="S144" s="146">
        <f>S146</f>
        <v>0</v>
      </c>
      <c r="T144" s="146">
        <f>T146+T145</f>
        <v>342147</v>
      </c>
      <c r="U144" s="146">
        <f>U146</f>
        <v>0</v>
      </c>
      <c r="V144" s="62">
        <f>V146</f>
        <v>315</v>
      </c>
      <c r="W144" s="63">
        <f>U144+V144</f>
        <v>315</v>
      </c>
    </row>
    <row r="145" spans="1:23">
      <c r="A145" s="7"/>
      <c r="B145" s="115">
        <f>C145+D145</f>
        <v>0</v>
      </c>
      <c r="C145" s="147">
        <f>SUMIFS(DATI!E$1:E$65536,DATI!A$1:A$65536,'2015'!B4,DATI!B$1:B$65536,'2015'!C12,DATI!C$1:C$65536,'2015'!B8,DATI!D$1:D$65536,'2015'!L145)</f>
        <v>0</v>
      </c>
      <c r="D145" s="147">
        <f>SUMIFS(DATI!E$1:E$65536,DATI!A$1:A$65536,'2015'!B4,DATI!B$1:B$65536,'2015'!D12,DATI!C$1:C$65536,'2015'!B8,DATI!D$1:D$65536,'2015'!L145)</f>
        <v>0</v>
      </c>
      <c r="E145" s="148"/>
      <c r="F145" s="149">
        <f>SUMIFS(DATI!E$1:E$65536,DATI!A$1:A$65536,'2015'!B4,DATI!B$1:B$65536,'2015'!F12,DATI!C$1:C$65536,'2015'!B8,DATI!D$1:D$65536,'2015'!L145)</f>
        <v>0</v>
      </c>
      <c r="G145" s="149">
        <f>SUMIFS(DATI!E$1:E$65536,DATI!A$1:A$65536,'2015'!B4,DATI!B$1:B$65536,'2015'!G12,DATI!C$1:C$65536,'2015'!B8,DATI!D$1:D$65536,'2015'!L145)</f>
        <v>10242</v>
      </c>
      <c r="H145" s="28"/>
      <c r="I145" s="37">
        <f>B145+F145+G145</f>
        <v>10242</v>
      </c>
      <c r="J145" s="149">
        <f>SUMIFS(DATI!E$1:E$65536,DATI!A$1:A$65536,'2015'!B4,DATI!B$1:B$65536,'2015'!J12,DATI!C$1:C$65536,'2015'!B8,DATI!D$1:D$65536,'2015'!L145)</f>
        <v>0</v>
      </c>
      <c r="K145" s="145">
        <f t="shared" si="15"/>
        <v>10242</v>
      </c>
      <c r="L145" s="53" t="s">
        <v>68</v>
      </c>
      <c r="M145" s="199" t="s">
        <v>230</v>
      </c>
      <c r="N145" s="140">
        <f t="shared" si="14"/>
        <v>10242</v>
      </c>
      <c r="O145" s="149">
        <f>SUMIFS(DATI!E$1:E$65536,DATI!A$1:A$65536,'2015'!B4,DATI!B$1:B$65536,'2015'!O12,DATI!C$1:C$65536,'2015'!N8,DATI!D$1:D$65536,'2015'!L145)</f>
        <v>0</v>
      </c>
      <c r="P145" s="43">
        <f>T145</f>
        <v>10242</v>
      </c>
      <c r="Q145" s="28"/>
      <c r="R145" s="150"/>
      <c r="S145" s="151"/>
      <c r="T145" s="36">
        <f>SUMIFS(DATI!E$1:E$65536,DATI!A$1:A$65536,'2015'!B4,DATI!B$1:B$65536,'2015'!T12,DATI!C$1:C$65536,'2015'!N8,DATI!D$1:D$65536,'2015'!L145)</f>
        <v>10242</v>
      </c>
      <c r="U145" s="152"/>
      <c r="V145" s="28"/>
      <c r="W145" s="42"/>
    </row>
    <row r="146" spans="1:23">
      <c r="A146" s="7"/>
      <c r="B146" s="115">
        <f>C146+D146</f>
        <v>28</v>
      </c>
      <c r="C146" s="144">
        <f>C148</f>
        <v>15</v>
      </c>
      <c r="D146" s="144">
        <f>D148</f>
        <v>13</v>
      </c>
      <c r="E146" s="144">
        <f>E147+E148</f>
        <v>29911</v>
      </c>
      <c r="F146" s="144">
        <f>F148</f>
        <v>1570</v>
      </c>
      <c r="G146" s="144">
        <f>G148</f>
        <v>4585</v>
      </c>
      <c r="H146" s="44"/>
      <c r="I146" s="37">
        <f>B146+E146+F146+G146</f>
        <v>36094</v>
      </c>
      <c r="J146" s="144">
        <f>J147+J148</f>
        <v>696360</v>
      </c>
      <c r="K146" s="145">
        <f t="shared" si="15"/>
        <v>732454</v>
      </c>
      <c r="L146" s="53" t="s">
        <v>209</v>
      </c>
      <c r="M146" s="199" t="s">
        <v>231</v>
      </c>
      <c r="N146" s="140">
        <f t="shared" si="14"/>
        <v>732454</v>
      </c>
      <c r="O146" s="37">
        <f>O147+O148</f>
        <v>4613</v>
      </c>
      <c r="P146" s="43">
        <f>R146+S146+T146+W146</f>
        <v>727841</v>
      </c>
      <c r="Q146" s="44"/>
      <c r="R146" s="146">
        <f>R147+R148</f>
        <v>395621</v>
      </c>
      <c r="S146" s="146">
        <f>S147+S148</f>
        <v>0</v>
      </c>
      <c r="T146" s="146">
        <f>T147+T148</f>
        <v>331905</v>
      </c>
      <c r="U146" s="146">
        <f>U147+U148</f>
        <v>0</v>
      </c>
      <c r="V146" s="94">
        <f>V147+V148</f>
        <v>315</v>
      </c>
      <c r="W146" s="31">
        <f>U146+V146</f>
        <v>315</v>
      </c>
    </row>
    <row r="147" spans="1:23">
      <c r="A147" s="7"/>
      <c r="B147" s="153"/>
      <c r="C147" s="154"/>
      <c r="D147" s="154"/>
      <c r="E147" s="149">
        <f>SUMIFS(DATI!E$1:E$65536,DATI!A$1:A$65536,'2015'!B4,DATI!B$1:B$65536,'2015'!E12,DATI!C$1:C$65536,'2015'!B8,DATI!D$1:D$65536,'2015'!L147)</f>
        <v>8028</v>
      </c>
      <c r="F147" s="152"/>
      <c r="G147" s="71"/>
      <c r="H147" s="44"/>
      <c r="I147" s="37">
        <f>E147</f>
        <v>8028</v>
      </c>
      <c r="J147" s="149">
        <f>SUMIFS(DATI!E$1:E$65536,DATI!A$1:A$65536,'2015'!B4,DATI!B$1:B$65536,'2015'!J12,DATI!C$1:C$65536,'2015'!B8,DATI!D$1:D$65536,'2015'!L147)</f>
        <v>696271</v>
      </c>
      <c r="K147" s="145">
        <f t="shared" si="15"/>
        <v>704299</v>
      </c>
      <c r="L147" s="53" t="s">
        <v>69</v>
      </c>
      <c r="M147" s="78" t="s">
        <v>232</v>
      </c>
      <c r="N147" s="140">
        <f t="shared" si="14"/>
        <v>704299</v>
      </c>
      <c r="O147" s="149">
        <f>SUMIFS(DATI!E$1:E$65536,DATI!A$1:A$65536,'2015'!B4,DATI!B$1:B$65536,'2015'!O12,DATI!C$1:C$65536,'2015'!N8,DATI!D$1:D$65536,'2015'!L147)</f>
        <v>0</v>
      </c>
      <c r="P147" s="43">
        <f>R147+S147+T147+W147</f>
        <v>704299</v>
      </c>
      <c r="Q147" s="44"/>
      <c r="R147" s="149">
        <f>SUMIFS(DATI!E$1:E$65536,DATI!A$1:A$65536,'2015'!B4,DATI!B$1:B$65536,'2015'!R12,DATI!C$1:C$65536,'2015'!N8,DATI!D$1:D$65536,'2015'!L147)</f>
        <v>372394</v>
      </c>
      <c r="S147" s="149">
        <f>SUMIFS(DATI!E$1:E$65536,DATI!A$1:A$65536,'2015'!B4,DATI!B$1:B$65536,'2015'!D12,DATI!C$1:C$65536,'2015'!N8,DATI!D$1:D$65536,'2015'!L147)</f>
        <v>0</v>
      </c>
      <c r="T147" s="36">
        <f>SUMIFS(DATI!E$1:E$65536,DATI!A$1:A$65536,'2015'!B4,DATI!B$1:B$65536,'2015'!T12,DATI!C$1:C$65536,'2015'!N8,DATI!D$1:D$65536,'2015'!L147)</f>
        <v>331905</v>
      </c>
      <c r="U147" s="155">
        <f>SUMIFS(DATI!E$1:E$65536,DATI!A$1:A$65536,'2015'!B4,DATI!B$1:B$65536,'2015'!U12,DATI!C$1:C$65536,'2015'!N8,DATI!D$1:D$65536,'2015'!L147)</f>
        <v>0</v>
      </c>
      <c r="V147" s="30">
        <f>SUMIFS(DATI!E$1:E$65536,DATI!A$1:A$65536,'2015'!B4,DATI!B$1:B$65536,'2015'!V12,DATI!C$1:C$65536,'2015'!N8,DATI!D$1:D$65536,'2015'!L147)</f>
        <v>0</v>
      </c>
      <c r="W147" s="31">
        <f>U147+V147</f>
        <v>0</v>
      </c>
    </row>
    <row r="148" spans="1:23">
      <c r="A148" s="7"/>
      <c r="B148" s="115">
        <f>C148+D148</f>
        <v>28</v>
      </c>
      <c r="C148" s="156">
        <f>SUMIFS(DATI!E$1:E$65536,DATI!A$1:A$65536,'2015'!B4,DATI!B$1:B$65536,'2015'!C12,DATI!C$1:C$65536,'2015'!B8,DATI!D$1:D$65536,'2015'!L148)</f>
        <v>15</v>
      </c>
      <c r="D148" s="156">
        <f>SUMIFS(DATI!E$1:E$65536,DATI!A$1:A$65536,'2015'!B4,DATI!B$1:B$65536,'2015'!D12,DATI!C$1:C$65536,'2015'!B8,DATI!D$1:D$65536,'2015'!L148)</f>
        <v>13</v>
      </c>
      <c r="E148" s="149">
        <f>SUMIFS(DATI!E$1:E$65536,DATI!A$1:A$65536,'2015'!B4,DATI!B$1:B$65536,'2015'!E12,DATI!C$1:C$65536,'2015'!B8,DATI!D$1:D$65536,'2015'!L148)</f>
        <v>21883</v>
      </c>
      <c r="F148" s="149">
        <f>SUMIFS(DATI!E$1:E$65536,DATI!A$1:A$65536,'2015'!B4,DATI!B$1:B$65536,'2015'!F12,DATI!C$1:C$65536,'2015'!B8,DATI!D$1:D$65536,'2015'!L148)</f>
        <v>1570</v>
      </c>
      <c r="G148" s="149">
        <f>SUMIFS(DATI!E$1:E$65536,DATI!A$1:A$65536,'2015'!B4,DATI!B$1:B$65536,'2015'!G12,DATI!C$1:C$65536,'2015'!B8,DATI!D$1:D$65536,'2015'!L148)</f>
        <v>4585</v>
      </c>
      <c r="H148" s="44"/>
      <c r="I148" s="37">
        <f>B148+E148+F148+G148</f>
        <v>28066</v>
      </c>
      <c r="J148" s="149">
        <f>SUMIFS(DATI!E$1:E$65536,DATI!A$1:A$65536,'2015'!B4,DATI!B$1:B$65536,'2015'!J12,DATI!C$1:C$65536,'2015'!B8,DATI!D$1:D$65536,'2015'!L148)</f>
        <v>89</v>
      </c>
      <c r="K148" s="145">
        <f t="shared" si="15"/>
        <v>28155</v>
      </c>
      <c r="L148" s="53" t="s">
        <v>70</v>
      </c>
      <c r="M148" s="78" t="s">
        <v>233</v>
      </c>
      <c r="N148" s="140">
        <f t="shared" si="14"/>
        <v>28155</v>
      </c>
      <c r="O148" s="149">
        <f>SUMIFS(DATI!E$1:E$65536,DATI!A$1:A$65536,'2015'!B4,DATI!B$1:B$65536,'2015'!O12,DATI!C$1:C$65536,'2015'!N8,DATI!D$1:D$65536,'2015'!L148)</f>
        <v>4613</v>
      </c>
      <c r="P148" s="43">
        <f>R148+S148+T148+W148</f>
        <v>23542</v>
      </c>
      <c r="Q148" s="44"/>
      <c r="R148" s="149">
        <f>SUMIFS(DATI!E$1:E$65536,DATI!A$1:A$65536,'2015'!B4,DATI!B$1:B$65536,'2015'!R12,DATI!C$1:C$65536,'2015'!N8,DATI!D$1:D$65536,'2015'!L148)</f>
        <v>23227</v>
      </c>
      <c r="S148" s="149">
        <f>SUMIFS(DATI!E$1:E$65536,DATI!A$1:A$65536,'2015'!B4,DATI!B$1:B$65536,'2015'!S12,DATI!C$1:C$65536,'2015'!N8,DATI!D$1:D$65536,'2015'!L148)</f>
        <v>0</v>
      </c>
      <c r="T148" s="36">
        <f>SUMIFS(DATI!E$1:E$65536,DATI!A$1:A$65536,'2015'!B4,DATI!B$1:B$65536,'2015'!T12,DATI!C$1:C$65536,'2015'!N8,DATI!D$1:D$65536,'2015'!L148)</f>
        <v>0</v>
      </c>
      <c r="U148" s="155">
        <f>SUMIFS(DATI!E$1:E$65536,DATI!A$1:A$65536,'2015'!B4,DATI!B$1:B$65536,'2015'!U12,DATI!C$1:C$65536,'2015'!N8,DATI!D$1:D$65536,'2015'!L148)</f>
        <v>0</v>
      </c>
      <c r="V148" s="30">
        <f>SUMIFS(DATI!E$1:E$65536,DATI!A$1:A$65536,'2015'!B4,DATI!B$1:B$65536,'2015'!V12,DATI!C$1:C$65536,'2015'!N8,DATI!D$1:D$65536,'2015'!L148)</f>
        <v>315</v>
      </c>
      <c r="W148" s="31">
        <f>U148+V148</f>
        <v>315</v>
      </c>
    </row>
    <row r="149" spans="1:23" ht="26.5" thickBot="1">
      <c r="A149" s="7"/>
      <c r="B149" s="115">
        <f>C149+D149</f>
        <v>-154762</v>
      </c>
      <c r="C149" s="157">
        <f>V143+V144-C144</f>
        <v>26826</v>
      </c>
      <c r="D149" s="157">
        <f>U143+U144-D144</f>
        <v>-181588</v>
      </c>
      <c r="E149" s="80">
        <f>T143+T144-E144</f>
        <v>-105963</v>
      </c>
      <c r="F149" s="80">
        <f>S143+S144-F144</f>
        <v>26970</v>
      </c>
      <c r="G149" s="80">
        <f>G119+R144-G144</f>
        <v>2022140</v>
      </c>
      <c r="H149" s="44"/>
      <c r="I149" s="80">
        <f>B149+E149+F149+G149</f>
        <v>1788385</v>
      </c>
      <c r="J149" s="80">
        <f>O143+O144-J144</f>
        <v>-666607</v>
      </c>
      <c r="K149" s="158">
        <f t="shared" si="15"/>
        <v>1121778</v>
      </c>
      <c r="L149" s="130" t="s">
        <v>11</v>
      </c>
      <c r="M149" s="200" t="s">
        <v>210</v>
      </c>
      <c r="N149" s="44"/>
      <c r="O149" s="44"/>
      <c r="P149" s="44"/>
      <c r="Q149" s="44"/>
      <c r="R149" s="44"/>
      <c r="S149" s="44"/>
      <c r="T149" s="44"/>
      <c r="U149" s="44"/>
      <c r="V149" s="44"/>
      <c r="W149" s="45"/>
    </row>
    <row r="150" spans="1:23" ht="19" thickTop="1" thickBot="1">
      <c r="A150" s="7"/>
      <c r="B150" s="233" t="s">
        <v>211</v>
      </c>
      <c r="C150" s="234"/>
      <c r="D150" s="234"/>
      <c r="E150" s="234"/>
      <c r="F150" s="234"/>
      <c r="G150" s="234"/>
      <c r="H150" s="234"/>
      <c r="I150" s="234"/>
      <c r="J150" s="234"/>
      <c r="K150" s="234"/>
      <c r="L150" s="234"/>
      <c r="M150" s="234"/>
      <c r="N150" s="234"/>
      <c r="O150" s="234"/>
      <c r="P150" s="234"/>
      <c r="Q150" s="234"/>
      <c r="R150" s="234"/>
      <c r="S150" s="234"/>
      <c r="T150" s="234"/>
      <c r="U150" s="234"/>
      <c r="V150" s="234"/>
      <c r="W150" s="235"/>
    </row>
    <row r="151" spans="1:23" ht="26.5" thickTop="1">
      <c r="B151" s="159"/>
      <c r="C151" s="76"/>
      <c r="D151" s="76"/>
      <c r="E151" s="76"/>
      <c r="F151" s="76"/>
      <c r="G151" s="76"/>
      <c r="H151" s="28"/>
      <c r="I151" s="76"/>
      <c r="J151" s="44"/>
      <c r="K151" s="160"/>
      <c r="L151" s="113" t="s">
        <v>11</v>
      </c>
      <c r="M151" s="200" t="s">
        <v>210</v>
      </c>
      <c r="N151" s="161">
        <f>O151+P151</f>
        <v>1121778</v>
      </c>
      <c r="O151" s="162">
        <f>J149</f>
        <v>-666607</v>
      </c>
      <c r="P151" s="163">
        <f>R151+S151+T151+W151</f>
        <v>1788385</v>
      </c>
      <c r="Q151" s="28"/>
      <c r="R151" s="162">
        <f>G149</f>
        <v>2022140</v>
      </c>
      <c r="S151" s="162">
        <f>F149</f>
        <v>26970</v>
      </c>
      <c r="T151" s="163">
        <f>E149</f>
        <v>-105963</v>
      </c>
      <c r="U151" s="164">
        <f>D149</f>
        <v>-181588</v>
      </c>
      <c r="V151" s="62">
        <f>C149</f>
        <v>26826</v>
      </c>
      <c r="W151" s="63">
        <f>U151+V151</f>
        <v>-154762</v>
      </c>
    </row>
    <row r="152" spans="1:23">
      <c r="B152" s="115">
        <f>C152+D152</f>
        <v>882806</v>
      </c>
      <c r="C152" s="43">
        <f>C153+C154</f>
        <v>33589</v>
      </c>
      <c r="D152" s="43">
        <f>D153+D154</f>
        <v>849217</v>
      </c>
      <c r="E152" s="33">
        <f>E153+E154</f>
        <v>1206756</v>
      </c>
      <c r="F152" s="33">
        <f>F153+F154</f>
        <v>104501</v>
      </c>
      <c r="G152" s="33">
        <f>G153+G154</f>
        <v>3540114</v>
      </c>
      <c r="H152" s="28"/>
      <c r="I152" s="37">
        <f>B152+E152+F152+G152</f>
        <v>5734177</v>
      </c>
      <c r="J152" s="148"/>
      <c r="K152" s="165">
        <f>I152</f>
        <v>5734177</v>
      </c>
      <c r="L152" s="53" t="s">
        <v>76</v>
      </c>
      <c r="M152" s="65" t="s">
        <v>212</v>
      </c>
      <c r="N152" s="166"/>
      <c r="O152" s="44"/>
      <c r="P152" s="166"/>
      <c r="Q152" s="28"/>
      <c r="R152" s="166"/>
      <c r="S152" s="166"/>
      <c r="T152" s="166"/>
      <c r="U152" s="166"/>
      <c r="V152" s="166"/>
      <c r="W152" s="70"/>
    </row>
    <row r="153" spans="1:23">
      <c r="B153" s="115">
        <f>C153+D153</f>
        <v>886196</v>
      </c>
      <c r="C153" s="34">
        <f>SUMIFS(DATI!E$1:E$65536,DATI!A$1:A$65536,'2015'!B4,DATI!B$1:B$65536,'2015'!C12,DATI!C$1:C$65536,'2015'!B8,DATI!D$1:D$65536,'2015'!L153)</f>
        <v>33208</v>
      </c>
      <c r="D153" s="34">
        <f>SUMIFS(DATI!E$1:E$65536,DATI!A$1:A$65536,'2015'!B4,DATI!B$1:B$65536,'2015'!D12,DATI!C$1:C$65536,'2015'!B8,DATI!D$1:D$65536,'2015'!L153)</f>
        <v>852988</v>
      </c>
      <c r="E153" s="36">
        <f>SUMIFS(DATI!E$1:E$65536,DATI!A$1:A$65536,'2015'!B4,DATI!B$1:B$65536,'2015'!E12,DATI!C$1:C$65536,'2015'!B8,DATI!D$1:D$65536,'2015'!L153)</f>
        <v>1188419</v>
      </c>
      <c r="F153" s="36">
        <f>SUMIFS(DATI!E$1:E$65536,DATI!A$1:A$65536,'2015'!B4,DATI!B$1:B$65536,'2015'!F12,DATI!C$1:C$65536,'2015'!B8,DATI!D$1:D$65536,'2015'!L153)</f>
        <v>113889</v>
      </c>
      <c r="G153" s="36">
        <f>SUMIFS(DATI!E$1:E$65536,DATI!A$1:A$65536,'2015'!B4,DATI!B$1:B$65536,'2015'!G12,DATI!C$1:C$65536,'2015'!B8,DATI!D$1:D$65536,'2015'!L153)</f>
        <v>3108271</v>
      </c>
      <c r="H153" s="28"/>
      <c r="I153" s="37">
        <f>B153+E153+F153+G153</f>
        <v>5296775</v>
      </c>
      <c r="J153" s="148"/>
      <c r="K153" s="165">
        <f>I153</f>
        <v>5296775</v>
      </c>
      <c r="L153" s="53" t="s">
        <v>78</v>
      </c>
      <c r="M153" s="199" t="s">
        <v>213</v>
      </c>
      <c r="N153" s="44"/>
      <c r="O153" s="44"/>
      <c r="P153" s="44"/>
      <c r="Q153" s="28"/>
      <c r="R153" s="44"/>
      <c r="S153" s="44"/>
      <c r="T153" s="44"/>
      <c r="U153" s="44"/>
      <c r="V153" s="44"/>
      <c r="W153" s="45"/>
    </row>
    <row r="154" spans="1:23">
      <c r="B154" s="115">
        <f>C154+D154</f>
        <v>-3390</v>
      </c>
      <c r="C154" s="33">
        <f>C155+C156</f>
        <v>381</v>
      </c>
      <c r="D154" s="33">
        <f>D155+D156</f>
        <v>-3771</v>
      </c>
      <c r="E154" s="33">
        <f>E155+E156</f>
        <v>18337</v>
      </c>
      <c r="F154" s="33">
        <f>F155+F156</f>
        <v>-9388</v>
      </c>
      <c r="G154" s="33">
        <f>G155+G156</f>
        <v>431843</v>
      </c>
      <c r="H154" s="44"/>
      <c r="I154" s="37">
        <f>B154+E154+F154+G154</f>
        <v>437402</v>
      </c>
      <c r="J154" s="148"/>
      <c r="K154" s="165">
        <f>I154</f>
        <v>437402</v>
      </c>
      <c r="L154" s="53" t="s">
        <v>214</v>
      </c>
      <c r="M154" s="199" t="s">
        <v>215</v>
      </c>
      <c r="N154" s="44"/>
      <c r="O154" s="44"/>
      <c r="P154" s="44"/>
      <c r="Q154" s="44"/>
      <c r="R154" s="44"/>
      <c r="S154" s="44"/>
      <c r="T154" s="44"/>
      <c r="U154" s="44"/>
      <c r="V154" s="44"/>
      <c r="W154" s="45"/>
    </row>
    <row r="155" spans="1:23">
      <c r="B155" s="115">
        <f>C155+D155</f>
        <v>-4723</v>
      </c>
      <c r="C155" s="34">
        <f>SUMIFS(DATI!E$1:E$65536,DATI!A$1:A$65536,'2015'!B4,DATI!B$1:B$65536,'2015'!C12,DATI!C$1:C$65536,'2015'!B8,DATI!D$1:D$65536,'2015'!L155)</f>
        <v>381</v>
      </c>
      <c r="D155" s="34">
        <f>SUMIFS(DATI!E$1:E$65536,DATI!A$1:A$65536,'2015'!B4,DATI!B$1:B$65536,'2015'!D12,DATI!C$1:C$65536,'2015'!B8,DATI!D$1:D$65536,'2015'!L155)</f>
        <v>-5104</v>
      </c>
      <c r="E155" s="36">
        <f>SUMIFS(DATI!E$1:E$65536,DATI!A$1:A$65536,'2015'!B4,DATI!B$1:B$65536,'2015'!E12,DATI!C$1:C$65536,'2015'!B8,DATI!D$1:D$65536,'2015'!L155)</f>
        <v>16396</v>
      </c>
      <c r="F155" s="36">
        <f>SUMIFS(DATI!E$1:E$65536,DATI!A$1:A$65536,'2015'!B4,DATI!B$1:B$65536,'2015'!F12,DATI!C$1:C$65536,'2015'!B8,DATI!D$1:D$65536,'2015'!L155)</f>
        <v>-10649</v>
      </c>
      <c r="G155" s="36">
        <v>431843</v>
      </c>
      <c r="H155" s="44"/>
      <c r="I155" s="37">
        <f>B155+E155+F155+G155</f>
        <v>432867</v>
      </c>
      <c r="J155" s="148"/>
      <c r="K155" s="165">
        <f>I155</f>
        <v>432867</v>
      </c>
      <c r="L155" s="53" t="s">
        <v>79</v>
      </c>
      <c r="M155" s="78" t="s">
        <v>216</v>
      </c>
      <c r="N155" s="44"/>
      <c r="O155" s="44"/>
      <c r="P155" s="44"/>
      <c r="Q155" s="44"/>
      <c r="R155" s="44"/>
      <c r="S155" s="44"/>
      <c r="T155" s="44"/>
      <c r="U155" s="44"/>
      <c r="V155" s="44"/>
      <c r="W155" s="45"/>
    </row>
    <row r="156" spans="1:23">
      <c r="B156" s="115">
        <f>C156+D156</f>
        <v>1333</v>
      </c>
      <c r="C156" s="167">
        <f>SUMIFS(DATI!E$1:E$65536,DATI!A$1:A$65536,'2015'!B4,DATI!B$1:B$65536,'2015'!C12,DATI!C$1:C$65536,'2015'!B8,DATI!D$1:D$65536,'2015'!L156)</f>
        <v>0</v>
      </c>
      <c r="D156" s="167">
        <f>SUMIFS(DATI!E$1:E$65536,DATI!A$1:A$65536,'2015'!B4,DATI!B$1:B$65536,'2015'!D12,DATI!C$1:C$65536,'2015'!B8,DATI!D$1:D$65536,'2015'!L156)</f>
        <v>1333</v>
      </c>
      <c r="E156" s="168">
        <f>SUMIFS(DATI!E$1:E$65536,DATI!A$1:A$65536,'2015'!B4,DATI!B$1:B$65536,'2015'!E12,DATI!C$1:C$65536,'2015'!B8,DATI!D$1:D$65536,'2015'!L156)</f>
        <v>1941</v>
      </c>
      <c r="F156" s="168">
        <f>SUMIFS(DATI!E$1:E$65536,DATI!A$1:A$65536,'2015'!B4,DATI!B$1:B$65536,'2015'!F12,DATI!C$1:C$65536,'2015'!B8,DATI!D$1:D$65536,'2015'!L156)</f>
        <v>1261</v>
      </c>
      <c r="G156" s="168">
        <f>SUMIFS(DATI!E$1:E$65536,DATI!A$1:A$65536,'2015'!B4,DATI!B$1:B$65536,'2015'!G12,DATI!C$1:C$65536,'2015'!B8,DATI!D$1:D$65536,'2015'!L156)</f>
        <v>0</v>
      </c>
      <c r="H156" s="44"/>
      <c r="I156" s="37">
        <f>B156+E156+F156+G156</f>
        <v>4535</v>
      </c>
      <c r="J156" s="148"/>
      <c r="K156" s="165">
        <f>I156</f>
        <v>4535</v>
      </c>
      <c r="L156" s="53" t="s">
        <v>80</v>
      </c>
      <c r="M156" s="78" t="s">
        <v>217</v>
      </c>
      <c r="N156" s="44"/>
      <c r="O156" s="44"/>
      <c r="P156" s="44"/>
      <c r="Q156" s="44"/>
      <c r="R156" s="44"/>
      <c r="S156" s="44"/>
      <c r="T156" s="44"/>
      <c r="U156" s="44"/>
      <c r="V156" s="44"/>
      <c r="W156" s="45"/>
    </row>
    <row r="157" spans="1:23">
      <c r="B157" s="169"/>
      <c r="C157" s="71"/>
      <c r="D157" s="71"/>
      <c r="E157" s="71"/>
      <c r="F157" s="71"/>
      <c r="G157" s="71"/>
      <c r="H157" s="44"/>
      <c r="I157" s="71"/>
      <c r="J157" s="76"/>
      <c r="K157" s="170"/>
      <c r="L157" s="53" t="s">
        <v>77</v>
      </c>
      <c r="M157" s="65" t="s">
        <v>167</v>
      </c>
      <c r="N157" s="33">
        <f>P157</f>
        <v>4612399</v>
      </c>
      <c r="O157" s="136"/>
      <c r="P157" s="43">
        <f>R157+S157+T157+W157</f>
        <v>4612399</v>
      </c>
      <c r="Q157" s="44"/>
      <c r="R157" s="146">
        <f>G22</f>
        <v>2902746</v>
      </c>
      <c r="S157" s="146">
        <f>F22</f>
        <v>92520</v>
      </c>
      <c r="T157" s="146">
        <f>E22</f>
        <v>951099</v>
      </c>
      <c r="U157" s="146">
        <f>D22</f>
        <v>641649</v>
      </c>
      <c r="V157" s="94">
        <f>C22</f>
        <v>24385</v>
      </c>
      <c r="W157" s="31">
        <f>U157+V157</f>
        <v>666034</v>
      </c>
    </row>
    <row r="158" spans="1:23">
      <c r="B158" s="115">
        <f>C158+D158</f>
        <v>3694</v>
      </c>
      <c r="C158" s="34">
        <f>SUMIFS(DATI!E$1:E$65536,DATI!A$1:A$65536,'2015'!B4,DATI!B$1:B$65536,'2015'!C12,DATI!C$1:C$65536,'2015'!B8,DATI!D$1:D$65536,'2015'!L158)</f>
        <v>3552</v>
      </c>
      <c r="D158" s="34">
        <f>SUMIFS(DATI!E$1:E$65536,DATI!A$1:A$65536,'2015'!B4,DATI!B$1:B$65536,'2015'!D12,DATI!C$1:C$65536,'2015'!B8,DATI!D$1:D$65536,'2015'!L158)</f>
        <v>142</v>
      </c>
      <c r="E158" s="36">
        <f>SUMIFS(DATI!E$1:E$65536,DATI!A$1:A$65536,'2015'!B4,DATI!B$1:B$65536,'2015'!E12,DATI!C$1:C$65536,'2015'!B8,DATI!D$1:D$65536,'2015'!L158)</f>
        <v>-318</v>
      </c>
      <c r="F158" s="171">
        <f>SUMIFS(DATI!E$1:E$65536,DATI!A$1:A$65536,'2015'!B4,DATI!B$1:B$65536,'2015'!F12,DATI!C$1:C$65536,'2015'!B8,DATI!D$1:D$65536,'2015'!L158)</f>
        <v>7346</v>
      </c>
      <c r="G158" s="171">
        <f>SUMIFS(DATI!E$1:E$65536,DATI!A$1:A$65536,'2015'!B4,DATI!B$1:B$65536,'2015'!G12,DATI!C$1:C$65536,'2015'!B8,DATI!D$1:D$65536,'2015'!L158)</f>
        <v>-10622</v>
      </c>
      <c r="H158" s="44"/>
      <c r="I158" s="37">
        <f>B158+E158+F158+G158</f>
        <v>100</v>
      </c>
      <c r="J158" s="171">
        <f>SUMIFS(DATI!E$1:E$65536,DATI!A$1:A$65536,'2015'!B4,DATI!B$1:B$65536,'2015'!J12,DATI!C$1:C$65536,'2015'!B8,DATI!D$1:D$65536,'2015'!L158)</f>
        <v>-100</v>
      </c>
      <c r="K158" s="39">
        <f>I158+J158</f>
        <v>0</v>
      </c>
      <c r="L158" s="53" t="s">
        <v>71</v>
      </c>
      <c r="M158" s="65" t="s">
        <v>218</v>
      </c>
      <c r="N158" s="44"/>
      <c r="O158" s="44"/>
      <c r="P158" s="166"/>
      <c r="Q158" s="44"/>
      <c r="R158" s="166"/>
      <c r="S158" s="44"/>
      <c r="T158" s="44"/>
      <c r="U158" s="44"/>
      <c r="V158" s="44"/>
      <c r="W158" s="45"/>
    </row>
    <row r="159" spans="1:23" ht="13">
      <c r="B159" s="115">
        <f>C159+D159</f>
        <v>-375228</v>
      </c>
      <c r="C159" s="172">
        <f>V151+V157-C152-C158</f>
        <v>14070</v>
      </c>
      <c r="D159" s="172">
        <f>U151+U157-D152-D158</f>
        <v>-389298</v>
      </c>
      <c r="E159" s="172">
        <f>T151+T157-E152-E158</f>
        <v>-361302</v>
      </c>
      <c r="F159" s="172">
        <f>S151+S157-F152-F158</f>
        <v>7643</v>
      </c>
      <c r="G159" s="172">
        <f>R151+R157-G152-G158</f>
        <v>1395394</v>
      </c>
      <c r="H159" s="44"/>
      <c r="I159" s="80">
        <f>B159+E159+F159+G159</f>
        <v>666507</v>
      </c>
      <c r="J159" s="80">
        <f>O151-J158</f>
        <v>-666507</v>
      </c>
      <c r="K159" s="39">
        <f>I159+J159</f>
        <v>0</v>
      </c>
      <c r="L159" s="106" t="s">
        <v>22</v>
      </c>
      <c r="M159" s="203" t="s">
        <v>219</v>
      </c>
      <c r="N159" s="44"/>
      <c r="O159" s="44"/>
      <c r="P159" s="44"/>
      <c r="Q159" s="44"/>
      <c r="R159" s="44"/>
      <c r="S159" s="44"/>
      <c r="T159" s="44"/>
      <c r="U159" s="44"/>
      <c r="V159" s="44"/>
      <c r="W159" s="45"/>
    </row>
    <row r="160" spans="1:23" ht="13" thickBot="1">
      <c r="B160" s="236"/>
      <c r="C160" s="237"/>
      <c r="D160" s="237"/>
      <c r="E160" s="237"/>
      <c r="F160" s="237"/>
      <c r="G160" s="237"/>
      <c r="H160" s="237"/>
      <c r="I160" s="237"/>
      <c r="J160" s="237"/>
      <c r="K160" s="237"/>
      <c r="L160" s="237"/>
      <c r="M160" s="237"/>
      <c r="N160" s="237"/>
      <c r="O160" s="237"/>
      <c r="P160" s="237"/>
      <c r="Q160" s="237"/>
      <c r="R160" s="237"/>
      <c r="S160" s="237"/>
      <c r="T160" s="237"/>
      <c r="U160" s="237"/>
      <c r="V160" s="237"/>
      <c r="W160" s="238"/>
    </row>
    <row r="161" spans="2:23" ht="21.75" customHeight="1" thickTop="1">
      <c r="L161" s="222" t="s">
        <v>220</v>
      </c>
      <c r="M161" s="223"/>
      <c r="N161" s="226" t="s">
        <v>131</v>
      </c>
      <c r="O161" s="213" t="s">
        <v>130</v>
      </c>
      <c r="P161" s="213" t="s">
        <v>129</v>
      </c>
      <c r="Q161" s="213" t="s">
        <v>128</v>
      </c>
      <c r="R161" s="213" t="s">
        <v>127</v>
      </c>
      <c r="S161" s="213" t="s">
        <v>126</v>
      </c>
      <c r="T161" s="213" t="s">
        <v>125</v>
      </c>
      <c r="U161" s="215" t="s">
        <v>124</v>
      </c>
      <c r="V161" s="215" t="s">
        <v>123</v>
      </c>
      <c r="W161" s="218" t="s">
        <v>122</v>
      </c>
    </row>
    <row r="162" spans="2:23" ht="13.5" customHeight="1">
      <c r="L162" s="222"/>
      <c r="M162" s="223"/>
      <c r="N162" s="226"/>
      <c r="O162" s="213"/>
      <c r="P162" s="213"/>
      <c r="Q162" s="229"/>
      <c r="R162" s="213"/>
      <c r="S162" s="213"/>
      <c r="T162" s="213"/>
      <c r="U162" s="216"/>
      <c r="V162" s="216"/>
      <c r="W162" s="219"/>
    </row>
    <row r="163" spans="2:23" ht="51.75" customHeight="1" thickBot="1">
      <c r="B163" s="221" t="s">
        <v>221</v>
      </c>
      <c r="C163" s="221"/>
      <c r="D163" s="221"/>
      <c r="E163" s="221"/>
      <c r="F163" s="221"/>
      <c r="G163" s="221"/>
      <c r="H163" s="221"/>
      <c r="I163" s="221"/>
      <c r="K163" s="7"/>
      <c r="L163" s="224"/>
      <c r="M163" s="225"/>
      <c r="N163" s="227"/>
      <c r="O163" s="228"/>
      <c r="P163" s="214"/>
      <c r="Q163" s="230"/>
      <c r="R163" s="214"/>
      <c r="S163" s="214"/>
      <c r="T163" s="214"/>
      <c r="U163" s="217"/>
      <c r="V163" s="217"/>
      <c r="W163" s="220"/>
    </row>
    <row r="164" spans="2:23" ht="13.5" thickTop="1">
      <c r="B164" s="173"/>
      <c r="C164" s="173"/>
      <c r="D164" s="173"/>
      <c r="E164" s="173"/>
      <c r="F164" s="173"/>
      <c r="G164" s="173"/>
      <c r="H164" s="173"/>
      <c r="K164" s="7"/>
      <c r="L164" s="193" t="s">
        <v>263</v>
      </c>
      <c r="M164" s="209" t="s">
        <v>222</v>
      </c>
      <c r="N164" s="140">
        <f>O164+P164</f>
        <v>0</v>
      </c>
      <c r="O164" s="174">
        <v>-2510</v>
      </c>
      <c r="P164" s="142">
        <f>R164+S164+T164+W164</f>
        <v>2510</v>
      </c>
      <c r="Q164" s="44"/>
      <c r="R164" s="175">
        <f>SUMIFS(DATI!E$1:E$65536,DATI!A$1:A$65536,'2015'!B4,DATI!B$1:B$65536,'2015'!R12,DATI!D$1:D$65536,'2015'!L164)</f>
        <v>-5604</v>
      </c>
      <c r="S164" s="174">
        <f>SUMIFS(DATI!E$1:E$65536,DATI!A$1:A$65536,'2015'!B4,DATI!B$1:B$65536,'2015'!S12,DATI!D$1:D$65536,'2015'!L164)</f>
        <v>314639</v>
      </c>
      <c r="T164" s="175">
        <f>SUMIFS(DATI!E$1:E$65536,DATI!A$1:A$65536,'2015'!B4,DATI!B$1:B$65536,'2015'!T12,DATI!D$1:D$65536,'2015'!L164)</f>
        <v>-7302</v>
      </c>
      <c r="U164" s="176">
        <f>SUMIFS(DATI!E$1:E$65536,DATI!A$1:A$65536,'2015'!B4,DATI!B$1:B$65536,'2015'!U12,DATI!D$1:D$65536,'2015'!L164)</f>
        <v>-300295</v>
      </c>
      <c r="V164" s="175">
        <f>SUMIFS(DATI!E$1:E$65536,DATI!A$1:A$65536,'2015'!B4,DATI!B$1:B$65536,'2015'!V12,DATI!D$1:D$65536,'2015'!L164)</f>
        <v>1072</v>
      </c>
      <c r="W164" s="177">
        <f>U164+V164</f>
        <v>-299223</v>
      </c>
    </row>
    <row r="165" spans="2:23">
      <c r="B165" s="173"/>
      <c r="C165" s="173"/>
      <c r="D165" s="173"/>
      <c r="E165" s="173"/>
      <c r="F165" s="173"/>
      <c r="G165" s="173"/>
      <c r="H165" s="173"/>
      <c r="K165" s="7"/>
      <c r="L165" s="191" t="s">
        <v>99</v>
      </c>
      <c r="M165" s="187" t="s">
        <v>223</v>
      </c>
      <c r="N165" s="166"/>
      <c r="O165" s="44"/>
      <c r="P165" s="44"/>
      <c r="Q165" s="44"/>
      <c r="R165" s="166"/>
      <c r="S165" s="166"/>
      <c r="T165" s="178">
        <f>SUMIFS(DATI!E$1:E$65536,DATI!A$1:A$65536,'2015'!B4,DATI!B$1:B$65536,'2015'!T12,DATI!C$1:C$65536,'2015'!B8,DATI!D$1:D$65536,'2015'!L165)</f>
        <v>9493765</v>
      </c>
      <c r="U165" s="166"/>
      <c r="V165" s="166"/>
      <c r="W165" s="179"/>
    </row>
    <row r="166" spans="2:23">
      <c r="B166" s="173"/>
      <c r="C166" s="173"/>
      <c r="D166" s="173"/>
      <c r="E166" s="173"/>
      <c r="F166" s="173"/>
      <c r="G166" s="173"/>
      <c r="H166" s="173"/>
      <c r="K166" s="7"/>
      <c r="L166" s="191" t="s">
        <v>100</v>
      </c>
      <c r="M166" s="188" t="s">
        <v>224</v>
      </c>
      <c r="N166" s="44"/>
      <c r="O166" s="44"/>
      <c r="P166" s="44"/>
      <c r="Q166" s="44"/>
      <c r="R166" s="44"/>
      <c r="S166" s="44"/>
      <c r="T166" s="180">
        <f>SUMIFS(DATI!E$1:E$65536,DATI!A$1:A$65536,'2015'!B4,DATI!B$1:B$65536,'2015'!T12,DATI!C$1:C$65536,'2015'!N8,DATI!D$1:D$65536,'2015'!L166)</f>
        <v>9132463</v>
      </c>
      <c r="U166" s="44"/>
      <c r="V166" s="44"/>
      <c r="W166" s="181"/>
    </row>
    <row r="167" spans="2:23">
      <c r="B167" s="173"/>
      <c r="C167" s="173"/>
      <c r="D167" s="173"/>
      <c r="E167" s="173"/>
      <c r="F167" s="173"/>
      <c r="G167" s="173"/>
      <c r="H167" s="173"/>
      <c r="K167" s="7"/>
      <c r="L167" s="191" t="s">
        <v>8</v>
      </c>
      <c r="M167" s="189" t="s">
        <v>225</v>
      </c>
      <c r="N167" s="44"/>
      <c r="O167" s="44"/>
      <c r="P167" s="178">
        <f>SUMIFS(DATI!E$1:E$65536,DATI!A$1:A$65536,'2015'!B4,DATI!B$1:B$65536,'2015'!P12,DATI!D$1:D$65536,'2015'!L167)</f>
        <v>889000</v>
      </c>
      <c r="Q167" s="44"/>
      <c r="R167" s="44"/>
      <c r="S167" s="44"/>
      <c r="T167" s="178">
        <f>SUMIFS(DATI!E$1:E$65536,DATI!A$1:A$65536,'2015'!B4,DATI!B$1:B$65536,'2015'!T12,DATI!D$1:D$65536,'2015'!L167)</f>
        <v>178249</v>
      </c>
      <c r="U167" s="44"/>
      <c r="V167" s="44"/>
      <c r="W167" s="181"/>
    </row>
    <row r="168" spans="2:23" ht="25.5" thickBot="1">
      <c r="B168" s="173"/>
      <c r="C168" s="173"/>
      <c r="D168" s="173"/>
      <c r="E168" s="173"/>
      <c r="F168" s="173"/>
      <c r="G168" s="173"/>
      <c r="H168" s="173"/>
      <c r="K168" s="7"/>
      <c r="L168" s="192" t="s">
        <v>9</v>
      </c>
      <c r="M168" s="190" t="s">
        <v>226</v>
      </c>
      <c r="N168" s="182"/>
      <c r="O168" s="182"/>
      <c r="P168" s="183">
        <f>SUMIFS(DATI!E$1:E$65536,DATI!A$1:A$65536,'2015'!B4,DATI!B$1:B$65536,'2015'!P12,DATI!D$1:D$65536,'2015'!L168)</f>
        <v>1690648</v>
      </c>
      <c r="Q168" s="182"/>
      <c r="R168" s="182"/>
      <c r="S168" s="182"/>
      <c r="T168" s="183">
        <f>SUMIFS(DATI!E$1:E$65536,DATI!A$1:A$65536,'2015'!B4,DATI!B$1:B$65536,'2015'!T12,DATI!D$1:D$65536,'2015'!L168)</f>
        <v>340752</v>
      </c>
      <c r="U168" s="182"/>
      <c r="V168" s="182"/>
      <c r="W168" s="184"/>
    </row>
    <row r="169" spans="2:23" ht="13" thickTop="1">
      <c r="N169" s="6"/>
    </row>
    <row r="172" spans="2:23">
      <c r="V172" s="6"/>
    </row>
    <row r="173" spans="2:23">
      <c r="V173" s="6"/>
    </row>
    <row r="174" spans="2:23">
      <c r="V174" s="6"/>
    </row>
    <row r="175" spans="2:23">
      <c r="V175" s="6"/>
    </row>
  </sheetData>
  <sheetProtection algorithmName="SHA-512" hashValue="agpiMkGmxAtPvBvIiUf5eQDlHIRzGGFqtpWrEsTYuyVL7dCtrlab3QM2rNl9UyiU2ROP4pB5OTmmkdJxpbeojg==" saltValue="RTwoU/bnmZBVy1+/l9iGgA==" spinCount="100000" sheet="1" objects="1" scenarios="1"/>
  <mergeCells count="146">
    <mergeCell ref="S161:S163"/>
    <mergeCell ref="T161:T163"/>
    <mergeCell ref="U161:U163"/>
    <mergeCell ref="V161:V163"/>
    <mergeCell ref="W161:W163"/>
    <mergeCell ref="B163:I163"/>
    <mergeCell ref="L161:M163"/>
    <mergeCell ref="N161:N163"/>
    <mergeCell ref="O161:O163"/>
    <mergeCell ref="P161:P163"/>
    <mergeCell ref="Q161:Q163"/>
    <mergeCell ref="R161:R163"/>
    <mergeCell ref="B142:W142"/>
    <mergeCell ref="B150:W150"/>
    <mergeCell ref="B160:W160"/>
    <mergeCell ref="O139:O141"/>
    <mergeCell ref="P139:P141"/>
    <mergeCell ref="Q139:Q141"/>
    <mergeCell ref="R139:R141"/>
    <mergeCell ref="S139:S141"/>
    <mergeCell ref="T139:T141"/>
    <mergeCell ref="G139:G141"/>
    <mergeCell ref="H139:H141"/>
    <mergeCell ref="I139:I141"/>
    <mergeCell ref="J139:J141"/>
    <mergeCell ref="K139:K141"/>
    <mergeCell ref="N139:N141"/>
    <mergeCell ref="B125:W125"/>
    <mergeCell ref="B137:W137"/>
    <mergeCell ref="B138:K138"/>
    <mergeCell ref="L138:M141"/>
    <mergeCell ref="N138:W138"/>
    <mergeCell ref="B139:B141"/>
    <mergeCell ref="C139:C141"/>
    <mergeCell ref="D139:D141"/>
    <mergeCell ref="E139:E141"/>
    <mergeCell ref="F139:F141"/>
    <mergeCell ref="U139:U141"/>
    <mergeCell ref="V139:V141"/>
    <mergeCell ref="W139:W141"/>
    <mergeCell ref="R122:R124"/>
    <mergeCell ref="S122:S124"/>
    <mergeCell ref="T122:T124"/>
    <mergeCell ref="U122:U124"/>
    <mergeCell ref="V122:V124"/>
    <mergeCell ref="W122:W124"/>
    <mergeCell ref="J122:J124"/>
    <mergeCell ref="K122:K124"/>
    <mergeCell ref="N122:N124"/>
    <mergeCell ref="O122:O124"/>
    <mergeCell ref="P122:P124"/>
    <mergeCell ref="Q122:Q124"/>
    <mergeCell ref="D122:D124"/>
    <mergeCell ref="E122:E124"/>
    <mergeCell ref="F122:F124"/>
    <mergeCell ref="G122:G124"/>
    <mergeCell ref="H122:H124"/>
    <mergeCell ref="I122:I124"/>
    <mergeCell ref="V81:V83"/>
    <mergeCell ref="W81:W83"/>
    <mergeCell ref="B84:W84"/>
    <mergeCell ref="B111:W111"/>
    <mergeCell ref="B120:W120"/>
    <mergeCell ref="B121:K121"/>
    <mergeCell ref="L121:M124"/>
    <mergeCell ref="N121:W121"/>
    <mergeCell ref="B122:B124"/>
    <mergeCell ref="C122:C124"/>
    <mergeCell ref="P81:P83"/>
    <mergeCell ref="Q81:Q83"/>
    <mergeCell ref="R81:R83"/>
    <mergeCell ref="S81:S83"/>
    <mergeCell ref="T81:T83"/>
    <mergeCell ref="U81:U83"/>
    <mergeCell ref="H81:H83"/>
    <mergeCell ref="I81:I83"/>
    <mergeCell ref="J81:J83"/>
    <mergeCell ref="K81:K83"/>
    <mergeCell ref="N81:N83"/>
    <mergeCell ref="O81:O83"/>
    <mergeCell ref="B44:W44"/>
    <mergeCell ref="B80:K80"/>
    <mergeCell ref="L80:M83"/>
    <mergeCell ref="N80:W80"/>
    <mergeCell ref="B81:B83"/>
    <mergeCell ref="C81:C83"/>
    <mergeCell ref="D81:D83"/>
    <mergeCell ref="E81:E83"/>
    <mergeCell ref="F81:F83"/>
    <mergeCell ref="G81:G83"/>
    <mergeCell ref="R41:R43"/>
    <mergeCell ref="S41:S43"/>
    <mergeCell ref="T41:T43"/>
    <mergeCell ref="U41:U43"/>
    <mergeCell ref="V41:V43"/>
    <mergeCell ref="W41:W43"/>
    <mergeCell ref="J41:J43"/>
    <mergeCell ref="K41:K43"/>
    <mergeCell ref="N41:N43"/>
    <mergeCell ref="O41:O43"/>
    <mergeCell ref="P41:P43"/>
    <mergeCell ref="Q41:Q43"/>
    <mergeCell ref="D41:D43"/>
    <mergeCell ref="E41:E43"/>
    <mergeCell ref="F41:F43"/>
    <mergeCell ref="G41:G43"/>
    <mergeCell ref="H41:H43"/>
    <mergeCell ref="I41:I43"/>
    <mergeCell ref="V9:V11"/>
    <mergeCell ref="W9:W11"/>
    <mergeCell ref="B13:W13"/>
    <mergeCell ref="B24:W24"/>
    <mergeCell ref="B25:W25"/>
    <mergeCell ref="B40:K40"/>
    <mergeCell ref="L40:M43"/>
    <mergeCell ref="N40:W40"/>
    <mergeCell ref="B41:B43"/>
    <mergeCell ref="C41:C43"/>
    <mergeCell ref="P9:P11"/>
    <mergeCell ref="Q9:Q11"/>
    <mergeCell ref="R9:R11"/>
    <mergeCell ref="S9:S11"/>
    <mergeCell ref="T9:T11"/>
    <mergeCell ref="U9:U11"/>
    <mergeCell ref="H9:H11"/>
    <mergeCell ref="I9:I11"/>
    <mergeCell ref="B2:W2"/>
    <mergeCell ref="B3:W3"/>
    <mergeCell ref="B4:W4"/>
    <mergeCell ref="B5:W5"/>
    <mergeCell ref="B6:W6"/>
    <mergeCell ref="B7:K7"/>
    <mergeCell ref="L7:M12"/>
    <mergeCell ref="N7:W7"/>
    <mergeCell ref="B8:K8"/>
    <mergeCell ref="N8:W8"/>
    <mergeCell ref="J9:J11"/>
    <mergeCell ref="K9:K11"/>
    <mergeCell ref="N9:N11"/>
    <mergeCell ref="O9:O11"/>
    <mergeCell ref="B9:B11"/>
    <mergeCell ref="C9:C11"/>
    <mergeCell ref="D9:D11"/>
    <mergeCell ref="E9:E11"/>
    <mergeCell ref="F9:F11"/>
    <mergeCell ref="G9:G11"/>
  </mergeCells>
  <conditionalFormatting sqref="B2:W37 B38:K38 N38:W38">
    <cfRule type="containsText" dxfId="377" priority="26" stopIfTrue="1" operator="containsText" text="SUMIFS">
      <formula>NOT(ISERROR(SEARCH("SUMIFS",B2)))</formula>
    </cfRule>
  </conditionalFormatting>
  <conditionalFormatting sqref="C95">
    <cfRule type="containsText" dxfId="376" priority="10" stopIfTrue="1" operator="containsText" text="SUMIFS">
      <formula>NOT(ISERROR(SEARCH("SUMIFS",C95)))</formula>
    </cfRule>
  </conditionalFormatting>
  <conditionalFormatting sqref="E95:G95">
    <cfRule type="containsText" dxfId="375" priority="11" stopIfTrue="1" operator="containsText" text="SUMIFS">
      <formula>NOT(ISERROR(SEARCH("SUMIFS",E95)))</formula>
    </cfRule>
  </conditionalFormatting>
  <conditionalFormatting sqref="H74:H75">
    <cfRule type="containsText" dxfId="374" priority="1" stopIfTrue="1" operator="containsText" text="SUMIFS">
      <formula>NOT(ISERROR(SEARCH("SUMIFS",H74)))</formula>
    </cfRule>
  </conditionalFormatting>
  <conditionalFormatting sqref="H86:H87">
    <cfRule type="containsText" dxfId="373" priority="8" stopIfTrue="1" operator="containsText" text="SUMIFS">
      <formula>NOT(ISERROR(SEARCH("SUMIFS",H86)))</formula>
    </cfRule>
  </conditionalFormatting>
  <conditionalFormatting sqref="H95:H96">
    <cfRule type="containsText" dxfId="372" priority="16" stopIfTrue="1" operator="containsText" text="SUMIFS">
      <formula>NOT(ISERROR(SEARCH("SUMIFS",H95)))</formula>
    </cfRule>
  </conditionalFormatting>
  <conditionalFormatting sqref="H102">
    <cfRule type="containsText" dxfId="371" priority="9" stopIfTrue="1" operator="containsText" text="SUMIFS">
      <formula>NOT(ISERROR(SEARCH("SUMIFS",H102)))</formula>
    </cfRule>
  </conditionalFormatting>
  <conditionalFormatting sqref="H106:H107">
    <cfRule type="containsText" dxfId="370" priority="15" stopIfTrue="1" operator="containsText" text="SUMIFS">
      <formula>NOT(ISERROR(SEARCH("SUMIFS",H106)))</formula>
    </cfRule>
  </conditionalFormatting>
  <conditionalFormatting sqref="L47:M48">
    <cfRule type="containsText" dxfId="369" priority="5" stopIfTrue="1" operator="containsText" text="SUMIFS">
      <formula>NOT(ISERROR(SEARCH("SUMIFS",L47)))</formula>
    </cfRule>
  </conditionalFormatting>
  <conditionalFormatting sqref="L50:M51">
    <cfRule type="containsText" dxfId="368" priority="3" stopIfTrue="1" operator="containsText" text="SUMIFS">
      <formula>NOT(ISERROR(SEARCH("SUMIFS",L50)))</formula>
    </cfRule>
  </conditionalFormatting>
  <conditionalFormatting sqref="Q45 Q54:Q56">
    <cfRule type="containsText" dxfId="367" priority="25" stopIfTrue="1" operator="containsText" text="SUMIFS">
      <formula>NOT(ISERROR(SEARCH("SUMIFS",Q45)))</formula>
    </cfRule>
  </conditionalFormatting>
  <conditionalFormatting sqref="Q58:Q64">
    <cfRule type="containsText" dxfId="366" priority="21" stopIfTrue="1" operator="containsText" text="SUMIFS">
      <formula>NOT(ISERROR(SEARCH("SUMIFS",Q58)))</formula>
    </cfRule>
  </conditionalFormatting>
  <conditionalFormatting sqref="Q69:Q74">
    <cfRule type="containsText" dxfId="365" priority="22" stopIfTrue="1" operator="containsText" text="SUMIFS">
      <formula>NOT(ISERROR(SEARCH("SUMIFS",Q69)))</formula>
    </cfRule>
  </conditionalFormatting>
  <conditionalFormatting sqref="Q85">
    <cfRule type="containsText" dxfId="364" priority="20" stopIfTrue="1" operator="containsText" text="SUMIFS">
      <formula>NOT(ISERROR(SEARCH("SUMIFS",Q85)))</formula>
    </cfRule>
  </conditionalFormatting>
  <conditionalFormatting sqref="Q94:Q96">
    <cfRule type="containsText" dxfId="363" priority="14" stopIfTrue="1" operator="containsText" text="SUMIFS">
      <formula>NOT(ISERROR(SEARCH("SUMIFS",Q94)))</formula>
    </cfRule>
  </conditionalFormatting>
  <conditionalFormatting sqref="Q99:Q102">
    <cfRule type="containsText" dxfId="362" priority="18" stopIfTrue="1" operator="containsText" text="SUMIFS">
      <formula>NOT(ISERROR(SEARCH("SUMIFS",Q99)))</formula>
    </cfRule>
  </conditionalFormatting>
  <conditionalFormatting sqref="Q105:Q107">
    <cfRule type="containsText" dxfId="361" priority="17" stopIfTrue="1" operator="containsText" text="SUMIFS">
      <formula>NOT(ISERROR(SEARCH("SUMIFS",Q105)))</formula>
    </cfRule>
  </conditionalFormatting>
  <conditionalFormatting sqref="Q112">
    <cfRule type="containsText" dxfId="360" priority="7" stopIfTrue="1" operator="containsText" text="SUMIFS">
      <formula>NOT(ISERROR(SEARCH("SUMIFS",Q112)))</formula>
    </cfRule>
  </conditionalFormatting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DB0E17-A2A5-4F67-ACF7-B13FFB6D4559}">
  <sheetPr codeName="Sheet9"/>
  <dimension ref="A1:W175"/>
  <sheetViews>
    <sheetView topLeftCell="E135" zoomScale="70" zoomScaleNormal="70" workbookViewId="0">
      <selection activeCell="J129" sqref="J129"/>
    </sheetView>
  </sheetViews>
  <sheetFormatPr defaultColWidth="9.1796875" defaultRowHeight="12.5"/>
  <cols>
    <col min="1" max="1" width="4.81640625" style="2" customWidth="1"/>
    <col min="2" max="2" width="16.81640625" style="2" customWidth="1"/>
    <col min="3" max="4" width="15.54296875" style="2" customWidth="1"/>
    <col min="5" max="11" width="11.7265625" style="2" customWidth="1"/>
    <col min="12" max="12" width="18.453125" style="2" customWidth="1"/>
    <col min="13" max="13" width="52.1796875" style="2" customWidth="1"/>
    <col min="14" max="14" width="12.54296875" style="2" customWidth="1"/>
    <col min="15" max="15" width="13.1796875" style="2" customWidth="1"/>
    <col min="16" max="20" width="11.7265625" style="2" customWidth="1"/>
    <col min="21" max="22" width="15.54296875" style="2" customWidth="1"/>
    <col min="23" max="23" width="16.7265625" style="2" customWidth="1"/>
    <col min="24" max="16384" width="9.1796875" style="2"/>
  </cols>
  <sheetData>
    <row r="1" spans="1:23">
      <c r="B1" s="3"/>
      <c r="C1" s="3"/>
      <c r="D1" s="3"/>
      <c r="E1" s="3"/>
      <c r="F1" s="3"/>
      <c r="G1" s="3"/>
      <c r="H1" s="3"/>
      <c r="I1" s="3"/>
      <c r="J1" s="3"/>
      <c r="K1" s="3"/>
      <c r="L1" s="4"/>
      <c r="M1" s="5"/>
      <c r="N1" s="3"/>
      <c r="O1" s="3"/>
      <c r="P1" s="3"/>
      <c r="Q1" s="3"/>
      <c r="R1" s="3"/>
      <c r="S1" s="3"/>
      <c r="T1" s="3"/>
      <c r="U1" s="3"/>
      <c r="V1" s="3"/>
      <c r="W1" s="3"/>
    </row>
    <row r="2" spans="1:23" ht="32.5">
      <c r="B2" s="286" t="s">
        <v>117</v>
      </c>
      <c r="C2" s="286"/>
      <c r="D2" s="286"/>
      <c r="E2" s="286"/>
      <c r="F2" s="286"/>
      <c r="G2" s="286"/>
      <c r="H2" s="286"/>
      <c r="I2" s="286"/>
      <c r="J2" s="286"/>
      <c r="K2" s="286"/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W2" s="286"/>
    </row>
    <row r="3" spans="1:23" ht="13">
      <c r="B3" s="287"/>
      <c r="C3" s="287"/>
      <c r="D3" s="287"/>
      <c r="E3" s="287"/>
      <c r="F3" s="287"/>
      <c r="G3" s="287"/>
      <c r="H3" s="287"/>
      <c r="I3" s="287"/>
      <c r="J3" s="287"/>
      <c r="K3" s="287"/>
      <c r="L3" s="287"/>
      <c r="M3" s="287"/>
      <c r="N3" s="287"/>
      <c r="O3" s="287"/>
      <c r="P3" s="287"/>
      <c r="Q3" s="287"/>
      <c r="R3" s="287"/>
      <c r="S3" s="287"/>
      <c r="T3" s="287"/>
      <c r="U3" s="287"/>
      <c r="V3" s="287"/>
      <c r="W3" s="287"/>
    </row>
    <row r="4" spans="1:23" ht="25">
      <c r="B4" s="288">
        <v>2014</v>
      </c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</row>
    <row r="5" spans="1:23" ht="25">
      <c r="B5" s="289" t="s">
        <v>118</v>
      </c>
      <c r="C5" s="289"/>
      <c r="D5" s="289"/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89"/>
      <c r="P5" s="289"/>
      <c r="Q5" s="289"/>
      <c r="R5" s="289"/>
      <c r="S5" s="289"/>
      <c r="T5" s="289"/>
      <c r="U5" s="289"/>
      <c r="V5" s="289"/>
      <c r="W5" s="289"/>
    </row>
    <row r="6" spans="1:23" ht="18" customHeight="1" thickBot="1">
      <c r="B6" s="290" t="str">
        <f>DATI!I1</f>
        <v>pēdējais datu labošanas datums: 21.10.2025</v>
      </c>
      <c r="C6" s="291"/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2"/>
      <c r="O6" s="292"/>
      <c r="P6" s="292"/>
      <c r="Q6" s="292"/>
      <c r="R6" s="292"/>
      <c r="S6" s="292"/>
      <c r="T6" s="292"/>
      <c r="U6" s="292"/>
      <c r="V6" s="292"/>
      <c r="W6" s="292"/>
    </row>
    <row r="7" spans="1:23" ht="21.75" customHeight="1" thickTop="1" thickBot="1">
      <c r="A7" s="7"/>
      <c r="B7" s="293" t="s">
        <v>119</v>
      </c>
      <c r="C7" s="294"/>
      <c r="D7" s="294"/>
      <c r="E7" s="294"/>
      <c r="F7" s="294"/>
      <c r="G7" s="294"/>
      <c r="H7" s="294"/>
      <c r="I7" s="294"/>
      <c r="J7" s="294"/>
      <c r="K7" s="295"/>
      <c r="L7" s="296" t="s">
        <v>120</v>
      </c>
      <c r="M7" s="297"/>
      <c r="N7" s="299" t="s">
        <v>121</v>
      </c>
      <c r="O7" s="300"/>
      <c r="P7" s="300"/>
      <c r="Q7" s="300"/>
      <c r="R7" s="300"/>
      <c r="S7" s="300"/>
      <c r="T7" s="300"/>
      <c r="U7" s="301"/>
      <c r="V7" s="301"/>
      <c r="W7" s="302"/>
    </row>
    <row r="8" spans="1:23" ht="21.75" customHeight="1" thickTop="1" thickBot="1">
      <c r="A8" s="7"/>
      <c r="B8" s="303" t="s">
        <v>23</v>
      </c>
      <c r="C8" s="231"/>
      <c r="D8" s="231"/>
      <c r="E8" s="231"/>
      <c r="F8" s="231"/>
      <c r="G8" s="231"/>
      <c r="H8" s="231"/>
      <c r="I8" s="231"/>
      <c r="J8" s="231"/>
      <c r="K8" s="232"/>
      <c r="L8" s="276"/>
      <c r="M8" s="223"/>
      <c r="N8" s="304" t="s">
        <v>81</v>
      </c>
      <c r="O8" s="304"/>
      <c r="P8" s="304"/>
      <c r="Q8" s="304"/>
      <c r="R8" s="304"/>
      <c r="S8" s="304"/>
      <c r="T8" s="304"/>
      <c r="U8" s="304"/>
      <c r="V8" s="304"/>
      <c r="W8" s="305"/>
    </row>
    <row r="9" spans="1:23" ht="13.5" customHeight="1" thickTop="1">
      <c r="A9" s="7"/>
      <c r="B9" s="306" t="s">
        <v>122</v>
      </c>
      <c r="C9" s="239" t="s">
        <v>123</v>
      </c>
      <c r="D9" s="246" t="s">
        <v>124</v>
      </c>
      <c r="E9" s="239" t="s">
        <v>125</v>
      </c>
      <c r="F9" s="261" t="s">
        <v>126</v>
      </c>
      <c r="G9" s="239" t="s">
        <v>127</v>
      </c>
      <c r="H9" s="239" t="s">
        <v>128</v>
      </c>
      <c r="I9" s="239" t="s">
        <v>129</v>
      </c>
      <c r="J9" s="239" t="s">
        <v>130</v>
      </c>
      <c r="K9" s="243" t="s">
        <v>131</v>
      </c>
      <c r="L9" s="276"/>
      <c r="M9" s="223"/>
      <c r="N9" s="246" t="s">
        <v>131</v>
      </c>
      <c r="O9" s="239" t="s">
        <v>130</v>
      </c>
      <c r="P9" s="239" t="s">
        <v>129</v>
      </c>
      <c r="Q9" s="239" t="s">
        <v>128</v>
      </c>
      <c r="R9" s="239" t="s">
        <v>127</v>
      </c>
      <c r="S9" s="239" t="s">
        <v>126</v>
      </c>
      <c r="T9" s="239" t="s">
        <v>125</v>
      </c>
      <c r="U9" s="264" t="s">
        <v>124</v>
      </c>
      <c r="V9" s="264" t="s">
        <v>123</v>
      </c>
      <c r="W9" s="266" t="s">
        <v>122</v>
      </c>
    </row>
    <row r="10" spans="1:23" ht="12.75" customHeight="1">
      <c r="A10" s="7"/>
      <c r="B10" s="307"/>
      <c r="C10" s="229"/>
      <c r="D10" s="309"/>
      <c r="E10" s="213"/>
      <c r="F10" s="311"/>
      <c r="G10" s="213"/>
      <c r="H10" s="229"/>
      <c r="I10" s="213"/>
      <c r="J10" s="213"/>
      <c r="K10" s="244"/>
      <c r="L10" s="276"/>
      <c r="M10" s="223"/>
      <c r="N10" s="247"/>
      <c r="O10" s="213"/>
      <c r="P10" s="213"/>
      <c r="Q10" s="229"/>
      <c r="R10" s="213"/>
      <c r="S10" s="213"/>
      <c r="T10" s="213"/>
      <c r="U10" s="216"/>
      <c r="V10" s="216"/>
      <c r="W10" s="219"/>
    </row>
    <row r="11" spans="1:23" ht="55.5" customHeight="1" thickBot="1">
      <c r="A11" s="7"/>
      <c r="B11" s="308"/>
      <c r="C11" s="242"/>
      <c r="D11" s="310"/>
      <c r="E11" s="241"/>
      <c r="F11" s="312"/>
      <c r="G11" s="241"/>
      <c r="H11" s="242"/>
      <c r="I11" s="241"/>
      <c r="J11" s="240"/>
      <c r="K11" s="245"/>
      <c r="L11" s="276"/>
      <c r="M11" s="223"/>
      <c r="N11" s="248"/>
      <c r="O11" s="240"/>
      <c r="P11" s="241"/>
      <c r="Q11" s="242"/>
      <c r="R11" s="241"/>
      <c r="S11" s="241"/>
      <c r="T11" s="241"/>
      <c r="U11" s="265"/>
      <c r="V11" s="265"/>
      <c r="W11" s="267"/>
    </row>
    <row r="12" spans="1:23" ht="33.75" customHeight="1" thickTop="1" thickBot="1">
      <c r="A12" s="7"/>
      <c r="B12" s="8" t="s">
        <v>103</v>
      </c>
      <c r="C12" s="9" t="s">
        <v>104</v>
      </c>
      <c r="D12" s="9" t="s">
        <v>102</v>
      </c>
      <c r="E12" s="10" t="s">
        <v>98</v>
      </c>
      <c r="F12" s="10" t="s">
        <v>97</v>
      </c>
      <c r="G12" s="10" t="s">
        <v>90</v>
      </c>
      <c r="H12" s="9" t="s">
        <v>105</v>
      </c>
      <c r="I12" s="10" t="s">
        <v>6</v>
      </c>
      <c r="J12" s="9" t="s">
        <v>106</v>
      </c>
      <c r="K12" s="11" t="s">
        <v>132</v>
      </c>
      <c r="L12" s="298"/>
      <c r="M12" s="225"/>
      <c r="N12" s="12" t="s">
        <v>132</v>
      </c>
      <c r="O12" s="13" t="s">
        <v>106</v>
      </c>
      <c r="P12" s="14" t="s">
        <v>6</v>
      </c>
      <c r="Q12" s="13" t="s">
        <v>105</v>
      </c>
      <c r="R12" s="14" t="s">
        <v>90</v>
      </c>
      <c r="S12" s="14" t="s">
        <v>97</v>
      </c>
      <c r="T12" s="14" t="s">
        <v>98</v>
      </c>
      <c r="U12" s="14" t="s">
        <v>102</v>
      </c>
      <c r="V12" s="13" t="s">
        <v>104</v>
      </c>
      <c r="W12" s="15" t="s">
        <v>103</v>
      </c>
    </row>
    <row r="13" spans="1:23" ht="19" thickTop="1" thickBot="1">
      <c r="A13" s="7"/>
      <c r="B13" s="283" t="s">
        <v>133</v>
      </c>
      <c r="C13" s="283"/>
      <c r="D13" s="283"/>
      <c r="E13" s="283"/>
      <c r="F13" s="283"/>
      <c r="G13" s="283"/>
      <c r="H13" s="283"/>
      <c r="I13" s="283"/>
      <c r="J13" s="283"/>
      <c r="K13" s="283"/>
      <c r="L13" s="283"/>
      <c r="M13" s="283"/>
      <c r="N13" s="231"/>
      <c r="O13" s="231"/>
      <c r="P13" s="231"/>
      <c r="Q13" s="231"/>
      <c r="R13" s="231"/>
      <c r="S13" s="231"/>
      <c r="T13" s="231"/>
      <c r="U13" s="231"/>
      <c r="V13" s="231"/>
      <c r="W13" s="232"/>
    </row>
    <row r="14" spans="1:23" ht="13.5" thickTop="1">
      <c r="A14" s="7"/>
      <c r="B14" s="16"/>
      <c r="C14" s="16"/>
      <c r="D14" s="16"/>
      <c r="E14" s="16"/>
      <c r="F14" s="16"/>
      <c r="G14" s="16"/>
      <c r="H14" s="16"/>
      <c r="I14" s="16"/>
      <c r="J14" s="16"/>
      <c r="K14" s="17"/>
      <c r="L14" s="18" t="s">
        <v>86</v>
      </c>
      <c r="M14" s="19" t="s">
        <v>134</v>
      </c>
      <c r="N14" s="20">
        <f>P14</f>
        <v>46159199</v>
      </c>
      <c r="O14" s="21"/>
      <c r="P14" s="22">
        <f>R14+S14+T14+W14</f>
        <v>46159199</v>
      </c>
      <c r="Q14" s="23"/>
      <c r="R14" s="24">
        <f>SUMIFS(DATI!E$1:E$65536,DATI!A$1:A$65536,'2014'!B4,DATI!B$1:B$65536,'2014'!R12,DATI!C$1:C$65536,'2014'!N8,DATI!D$1:D$65536,'2014'!L14)</f>
        <v>35465827</v>
      </c>
      <c r="S14" s="24">
        <f>SUMIFS(DATI!E$1:E$65536,DATI!A$1:A$65536,'2014'!B4,DATI!B$1:B$65536,'2014'!S12,DATI!C$1:C$65536,'2014'!N8,DATI!D$1:D$65536,'2014'!L14)</f>
        <v>1583141</v>
      </c>
      <c r="T14" s="24">
        <f>SUMIFS(DATI!E$1:E$65536,DATI!A$1:A$65536,'2014'!B4,DATI!B$1:B$65536,'2014'!T12,DATI!C$1:C$65536,'2014'!N8,DATI!D$1:D$65536,'2014'!L14)</f>
        <v>4805894</v>
      </c>
      <c r="U14" s="24">
        <f>SUMIFS(DATI!E$1:E$65536,DATI!A$1:A$65536,'2014'!B4,DATI!B$1:B$65536,'2014'!U12,DATI!C$1:C$65536,'2014'!N8,DATI!D$1:D$65536,'2014'!L14)</f>
        <v>4042841</v>
      </c>
      <c r="V14" s="24">
        <f>SUMIFS(DATI!E$1:E$65536,DATI!A$1:A$65536,'2014'!B4,DATI!B$1:B$65536,'2014'!V12,DATI!C$1:C$65536,'2014'!N8,DATI!D$1:D$65536,'2014'!L14)</f>
        <v>261496</v>
      </c>
      <c r="W14" s="25">
        <f>U14+V14</f>
        <v>4304337</v>
      </c>
    </row>
    <row r="15" spans="1:23" ht="13">
      <c r="A15" s="7"/>
      <c r="B15" s="16"/>
      <c r="C15" s="16"/>
      <c r="D15" s="16"/>
      <c r="E15" s="16"/>
      <c r="F15" s="16"/>
      <c r="G15" s="16"/>
      <c r="H15" s="16"/>
      <c r="I15" s="16"/>
      <c r="J15" s="16"/>
      <c r="K15" s="26"/>
      <c r="L15" s="40" t="s">
        <v>87</v>
      </c>
      <c r="M15" s="134" t="s">
        <v>136</v>
      </c>
      <c r="N15" s="27">
        <f>P15</f>
        <v>39939026</v>
      </c>
      <c r="O15" s="28"/>
      <c r="P15" s="29">
        <f>R15+S15+T15+W15</f>
        <v>39939026</v>
      </c>
      <c r="Q15" s="28"/>
      <c r="R15" s="30">
        <f>SUMIFS(DATI!E$1:E$65536,DATI!A$1:A$65536,'2014'!B4,DATI!B$1:B$65536,'2014'!R12,DATI!C$1:C$65536,'2014'!N8,DATI!D$1:D$65536,'2014'!L15)</f>
        <v>35303099</v>
      </c>
      <c r="S15" s="30">
        <f>SUMIFS(DATI!E$1:E$65536,DATI!A$1:A$65536,'2014'!B4,DATI!B$1:B$65536,'2014'!S12,DATI!C$1:C$65536,'2014'!N8,DATI!D$1:D$65536,'2014'!L15)</f>
        <v>1560526</v>
      </c>
      <c r="T15" s="30">
        <f>SUMIFS(DATI!E$1:E$65536,DATI!A$1:A$65536,'2014'!B4,DATI!B$1:B$65536,'2014'!T12,DATI!C$1:C$65536,'2014'!N8,DATI!D$1:D$65536,'2014'!L15)</f>
        <v>733242</v>
      </c>
      <c r="U15" s="30">
        <f>SUMIFS(DATI!E$1:E$65536,DATI!A$1:A$65536,'2014'!B4,DATI!B$1:B$65536,'2014'!U12,DATI!C$1:C$65536,'2014'!N8,DATI!D$1:D$65536,'2014'!L15)</f>
        <v>2298385</v>
      </c>
      <c r="V15" s="30">
        <f>SUMIFS(DATI!E$1:E$65536,DATI!A$1:A$65536,'2014'!B4,DATI!B$1:B$65536,'2014'!V12,DATI!C$1:C$65536,'2014'!N8,DATI!D$1:D$65536,'2014'!L15)</f>
        <v>43774</v>
      </c>
      <c r="W15" s="31">
        <f>U15+V15</f>
        <v>2342159</v>
      </c>
    </row>
    <row r="16" spans="1:23" ht="13">
      <c r="A16" s="7"/>
      <c r="B16" s="16"/>
      <c r="C16" s="16"/>
      <c r="D16" s="16"/>
      <c r="E16" s="16"/>
      <c r="F16" s="16"/>
      <c r="G16" s="16"/>
      <c r="H16" s="16"/>
      <c r="I16" s="16"/>
      <c r="J16" s="16"/>
      <c r="K16" s="26"/>
      <c r="L16" s="40" t="s">
        <v>88</v>
      </c>
      <c r="M16" s="134" t="s">
        <v>137</v>
      </c>
      <c r="N16" s="27">
        <f>P16</f>
        <v>2015563</v>
      </c>
      <c r="O16" s="28"/>
      <c r="P16" s="29">
        <f>R16+S16+T16+W16</f>
        <v>2015563</v>
      </c>
      <c r="Q16" s="28"/>
      <c r="R16" s="30">
        <f>SUMIFS(DATI!E$1:E$65536,DATI!A$1:A$65536,'2014'!B4,DATI!B$1:B$65536,'2014'!R12,DATI!C$1:C$65536,'2014'!N8,DATI!D$1:D$65536,'2014'!L16)</f>
        <v>162729</v>
      </c>
      <c r="S16" s="30">
        <f>SUMIFS(DATI!E$1:E$65536,DATI!A$1:A$65536,'2014'!B4,DATI!B$1:B$65536,'2014'!S12,DATI!C$1:C$65536,'2014'!N8,DATI!D$1:D$65536,'2014'!L16)</f>
        <v>22616</v>
      </c>
      <c r="T16" s="30">
        <f>SUMIFS(DATI!E$1:E$65536,DATI!A$1:A$65536,'2014'!B4,DATI!B$1:B$65536,'2014'!T12,DATI!C$1:C$65536,'2014'!N8,DATI!D$1:D$65536,'2014'!L16)</f>
        <v>83961</v>
      </c>
      <c r="U16" s="30">
        <f>SUMIFS(DATI!E$1:E$65536,DATI!A$1:A$65536,'2014'!B4,DATI!B$1:B$65536,'2014'!U12,DATI!C$1:C$65536,'2014'!N8,DATI!D$1:D$65536,'2014'!L16)</f>
        <v>1744456</v>
      </c>
      <c r="V16" s="30">
        <f>SUMIFS(DATI!E$1:E$65536,DATI!A$1:A$65536,'2014'!B4,DATI!B$1:B$65536,'2014'!V12,DATI!C$1:C$65536,'2014'!N8,DATI!D$1:D$65536,'2014'!L16)</f>
        <v>1801</v>
      </c>
      <c r="W16" s="31">
        <f>U16+V16</f>
        <v>1746257</v>
      </c>
    </row>
    <row r="17" spans="1:23" ht="13">
      <c r="A17" s="7"/>
      <c r="B17" s="16"/>
      <c r="C17" s="16"/>
      <c r="D17" s="16"/>
      <c r="E17" s="16"/>
      <c r="F17" s="16"/>
      <c r="G17" s="16"/>
      <c r="H17" s="16"/>
      <c r="I17" s="16"/>
      <c r="J17" s="16"/>
      <c r="K17" s="26"/>
      <c r="L17" s="40" t="s">
        <v>89</v>
      </c>
      <c r="M17" s="134" t="s">
        <v>138</v>
      </c>
      <c r="N17" s="27">
        <f>P17</f>
        <v>4204611</v>
      </c>
      <c r="O17" s="28"/>
      <c r="P17" s="29">
        <f>R17+S17+T17+W17</f>
        <v>4204611</v>
      </c>
      <c r="Q17" s="28"/>
      <c r="R17" s="28"/>
      <c r="S17" s="28"/>
      <c r="T17" s="30">
        <f>SUMIFS(DATI!E$1:E$65536,DATI!A$1:A$65536,'2014'!B4,DATI!B$1:B$65536,'2014'!T12,DATI!C$1:C$65536,'2014'!N8,DATI!D$1:D$65536,'2014'!L17)</f>
        <v>3988691</v>
      </c>
      <c r="U17" s="28"/>
      <c r="V17" s="30">
        <f>SUMIFS(DATI!E$1:E$65536,DATI!A$1:A$65536,'2014'!B4,DATI!B$1:B$65536,'2014'!V12,DATI!C$1:C$65536,'2014'!N8,DATI!D$1:D$65536,'2014'!L17)</f>
        <v>215920</v>
      </c>
      <c r="W17" s="31">
        <f>V17</f>
        <v>215920</v>
      </c>
    </row>
    <row r="18" spans="1:23" ht="13">
      <c r="A18" s="7"/>
      <c r="B18" s="33">
        <f>C18+D18</f>
        <v>2270324</v>
      </c>
      <c r="C18" s="34">
        <f>SUMIFS(DATI!E$1:E$65536,DATI!A$1:A$65536,'2014'!B4,DATI!B$1:B$65536,'2014'!C12,DATI!C$1:C$65536,'2014'!B8,DATI!D$1:D$65536,'2014'!L18)</f>
        <v>164413</v>
      </c>
      <c r="D18" s="34">
        <f>SUMIFS(DATI!E$1:E$65536,DATI!A$1:A$65536,'2014'!B4,DATI!B$1:B$65536,'2014'!D12,DATI!C$1:C$65536,'2014'!B8,DATI!D$1:D$65536,'2014'!L18)</f>
        <v>2105911</v>
      </c>
      <c r="E18" s="35">
        <f>SUMIFS(DATI!E$1:E$65536,DATI!A$1:A$65536,'2014'!B4,DATI!B$1:B$65536,'2014'!E12,DATI!C$1:C$65536,'2014'!B8,DATI!D$1:D$65536,'2014'!L18)</f>
        <v>1540411</v>
      </c>
      <c r="F18" s="36">
        <f>SUMIFS(DATI!E$1:E$65536,DATI!A$1:A$65536,'2014'!B4,DATI!B$1:B$65536,'2014'!F12,DATI!C$1:C$65536,'2014'!B8,DATI!D$1:D$65536,'2014'!L18)</f>
        <v>676203</v>
      </c>
      <c r="G18" s="36">
        <f>SUMIFS(DATI!E$1:E$65536,DATI!A$1:A$65536,'2014'!B4,DATI!B$1:B$65536,'2014'!G12,DATI!C$1:C$65536,'2014'!B8,DATI!D$1:D$65536,'2014'!L18)</f>
        <v>21721791</v>
      </c>
      <c r="H18" s="16"/>
      <c r="I18" s="37">
        <f>B18+E18+F18+G18</f>
        <v>26208729</v>
      </c>
      <c r="J18" s="38"/>
      <c r="K18" s="39">
        <f>I18</f>
        <v>26208729</v>
      </c>
      <c r="L18" s="40" t="s">
        <v>72</v>
      </c>
      <c r="M18" s="41" t="s">
        <v>139</v>
      </c>
      <c r="N18" s="28"/>
      <c r="O18" s="28"/>
      <c r="P18" s="28"/>
      <c r="Q18" s="28"/>
      <c r="R18" s="28"/>
      <c r="S18" s="28"/>
      <c r="T18" s="23"/>
      <c r="U18" s="28"/>
      <c r="V18" s="28"/>
      <c r="W18" s="42"/>
    </row>
    <row r="19" spans="1:23" ht="13">
      <c r="A19" s="7"/>
      <c r="B19" s="33">
        <f>C19+D19</f>
        <v>2034013</v>
      </c>
      <c r="C19" s="43">
        <f>V14-C18</f>
        <v>97083</v>
      </c>
      <c r="D19" s="33">
        <f>U14-D18</f>
        <v>1936930</v>
      </c>
      <c r="E19" s="43">
        <f>T14-E18</f>
        <v>3265483</v>
      </c>
      <c r="F19" s="43">
        <f>S14-F18</f>
        <v>906938</v>
      </c>
      <c r="G19" s="43">
        <f>R14-G18</f>
        <v>13744036</v>
      </c>
      <c r="H19" s="16"/>
      <c r="I19" s="37">
        <f>B19+E19+F19+G19</f>
        <v>19950470</v>
      </c>
      <c r="J19" s="44"/>
      <c r="K19" s="45"/>
      <c r="L19" s="46" t="s">
        <v>91</v>
      </c>
      <c r="M19" s="194" t="s">
        <v>140</v>
      </c>
      <c r="N19" s="28"/>
      <c r="O19" s="28"/>
      <c r="P19" s="28"/>
      <c r="Q19" s="47"/>
      <c r="R19" s="28"/>
      <c r="S19" s="28"/>
      <c r="T19" s="28"/>
      <c r="U19" s="28"/>
      <c r="V19" s="28"/>
      <c r="W19" s="42"/>
    </row>
    <row r="20" spans="1:23">
      <c r="A20" s="7"/>
      <c r="B20" s="44"/>
      <c r="C20" s="44"/>
      <c r="D20" s="48"/>
      <c r="E20" s="44"/>
      <c r="F20" s="44"/>
      <c r="G20" s="44"/>
      <c r="H20" s="44"/>
      <c r="I20" s="48"/>
      <c r="J20" s="44"/>
      <c r="K20" s="45"/>
      <c r="L20" s="40" t="s">
        <v>85</v>
      </c>
      <c r="M20" s="41" t="s">
        <v>141</v>
      </c>
      <c r="N20" s="28"/>
      <c r="O20" s="28"/>
      <c r="P20" s="29">
        <f>Q20</f>
        <v>2840034</v>
      </c>
      <c r="Q20" s="49">
        <f>SUMIFS(DATI!E$1:E$65536,DATI!A$1:A$65536,'2014'!B4,DATI!B$1:B$65536,'2014'!Q12,DATI!C$1:C$65536,'2014'!N8,DATI!D$1:D$65536,'2014'!L20)</f>
        <v>2840034</v>
      </c>
      <c r="R20" s="50"/>
      <c r="S20" s="28"/>
      <c r="T20" s="28"/>
      <c r="U20" s="28"/>
      <c r="V20" s="28"/>
      <c r="W20" s="42"/>
    </row>
    <row r="21" spans="1:23" ht="13">
      <c r="A21" s="7"/>
      <c r="B21" s="44"/>
      <c r="C21" s="44"/>
      <c r="D21" s="48"/>
      <c r="E21" s="44"/>
      <c r="F21" s="44"/>
      <c r="G21" s="44"/>
      <c r="H21" s="44"/>
      <c r="I21" s="43">
        <f>I19+P20</f>
        <v>22790504</v>
      </c>
      <c r="J21" s="44"/>
      <c r="K21" s="45"/>
      <c r="L21" s="46" t="s">
        <v>12</v>
      </c>
      <c r="M21" s="194" t="s">
        <v>142</v>
      </c>
      <c r="N21" s="28"/>
      <c r="O21" s="28"/>
      <c r="P21" s="23"/>
      <c r="Q21" s="23"/>
      <c r="R21" s="28"/>
      <c r="S21" s="28"/>
      <c r="T21" s="28"/>
      <c r="U21" s="28"/>
      <c r="V21" s="28"/>
      <c r="W21" s="42"/>
    </row>
    <row r="22" spans="1:23" ht="13">
      <c r="A22" s="7"/>
      <c r="B22" s="51">
        <f>C22+D22</f>
        <v>654930</v>
      </c>
      <c r="C22" s="52">
        <f>SUMIFS(DATI!E$1:E$65536,DATI!A$1:A$65536,'2014'!B4,DATI!B$1:B$65536,'2014'!C12,DATI!C$1:C$65536,'2014'!B8,DATI!D$1:D$65536,'2014'!L22)</f>
        <v>22970</v>
      </c>
      <c r="D22" s="52">
        <f>SUMIFS(DATI!E$1:E$65536,DATI!A$1:A$65536,'2014'!B4,DATI!B$1:B$65536,'2014'!D12,DATI!C$1:C$65536,'2014'!B8,DATI!D$1:D$65536,'2014'!L22)</f>
        <v>631960</v>
      </c>
      <c r="E22" s="52">
        <f>SUMIFS(DATI!E$1:E$65536,DATI!A$1:A$65536,'2014'!B4,DATI!B$1:B$65536,'2014'!E12,DATI!C$1:C$65536,'2014'!B8,DATI!D$1:D$65536,'2014'!L22)</f>
        <v>935436</v>
      </c>
      <c r="F22" s="52">
        <f>SUMIFS(DATI!E$1:E$65536,DATI!A$1:A$65536,'2014'!B4,DATI!B$1:B$65536,'2014'!F12,DATI!C$1:C$65536,'2014'!B8,DATI!D$1:D$65536,'2014'!L22)</f>
        <v>93492</v>
      </c>
      <c r="G22" s="52">
        <f>SUMIFS(DATI!E$1:E$65536,DATI!A$1:A$65536,'2014'!B4,DATI!B$1:B$65536,'2014'!G12,DATI!C$1:C$65536,'2014'!B8,DATI!D$1:D$65536,'2014'!L22)</f>
        <v>2848790</v>
      </c>
      <c r="H22" s="16"/>
      <c r="I22" s="43">
        <f>C22+D22+E22+F22+G22</f>
        <v>4532648</v>
      </c>
      <c r="J22" s="44"/>
      <c r="K22" s="45"/>
      <c r="L22" s="53" t="s">
        <v>77</v>
      </c>
      <c r="M22" s="54" t="s">
        <v>167</v>
      </c>
      <c r="N22" s="28"/>
      <c r="O22" s="28"/>
      <c r="P22" s="28"/>
      <c r="Q22" s="28"/>
      <c r="R22" s="28" t="s">
        <v>135</v>
      </c>
      <c r="S22" s="28"/>
      <c r="T22" s="28"/>
      <c r="U22" s="28"/>
      <c r="V22" s="28"/>
      <c r="W22" s="42"/>
    </row>
    <row r="23" spans="1:23" ht="13.5" thickBot="1">
      <c r="A23" s="7"/>
      <c r="B23" s="55">
        <f>C23+D23</f>
        <v>1379083</v>
      </c>
      <c r="C23" s="56">
        <f>C19-C22</f>
        <v>74113</v>
      </c>
      <c r="D23" s="56">
        <f>D19-D22</f>
        <v>1304970</v>
      </c>
      <c r="E23" s="56">
        <f>E19-E22</f>
        <v>2330047</v>
      </c>
      <c r="F23" s="56">
        <f>F19-F22</f>
        <v>813446</v>
      </c>
      <c r="G23" s="56">
        <f>G19-G22</f>
        <v>10895246</v>
      </c>
      <c r="H23" s="43">
        <f>P20</f>
        <v>2840034</v>
      </c>
      <c r="I23" s="43">
        <f>B23+E23+F23+G23+H23</f>
        <v>18257856</v>
      </c>
      <c r="J23" s="44"/>
      <c r="K23" s="57"/>
      <c r="L23" s="46" t="s">
        <v>13</v>
      </c>
      <c r="M23" s="195" t="s">
        <v>247</v>
      </c>
      <c r="N23" s="28"/>
      <c r="O23" s="28"/>
      <c r="P23" s="28"/>
      <c r="Q23" s="28"/>
      <c r="R23" s="28"/>
      <c r="S23" s="28"/>
      <c r="T23" s="28"/>
      <c r="U23" s="28"/>
      <c r="V23" s="28"/>
      <c r="W23" s="42"/>
    </row>
    <row r="24" spans="1:23" ht="26.25" customHeight="1" thickTop="1" thickBot="1">
      <c r="A24" s="7"/>
      <c r="B24" s="284" t="s">
        <v>143</v>
      </c>
      <c r="C24" s="284"/>
      <c r="D24" s="284"/>
      <c r="E24" s="284"/>
      <c r="F24" s="284"/>
      <c r="G24" s="284"/>
      <c r="H24" s="284"/>
      <c r="I24" s="284"/>
      <c r="J24" s="284"/>
      <c r="K24" s="284"/>
      <c r="L24" s="284"/>
      <c r="M24" s="284"/>
      <c r="N24" s="284"/>
      <c r="O24" s="284"/>
      <c r="P24" s="284"/>
      <c r="Q24" s="284"/>
      <c r="R24" s="284"/>
      <c r="S24" s="284"/>
      <c r="T24" s="284"/>
      <c r="U24" s="284"/>
      <c r="V24" s="284"/>
      <c r="W24" s="285"/>
    </row>
    <row r="25" spans="1:23" ht="19" thickTop="1" thickBot="1">
      <c r="A25" s="7"/>
      <c r="B25" s="231" t="s">
        <v>144</v>
      </c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232"/>
    </row>
    <row r="26" spans="1:23" ht="13.5" thickTop="1">
      <c r="A26" s="7"/>
      <c r="B26" s="58"/>
      <c r="C26" s="58"/>
      <c r="D26" s="58"/>
      <c r="E26" s="58"/>
      <c r="F26" s="58"/>
      <c r="G26" s="58"/>
      <c r="H26" s="58"/>
      <c r="I26" s="59"/>
      <c r="J26" s="58"/>
      <c r="K26" s="60"/>
      <c r="L26" s="46" t="s">
        <v>12</v>
      </c>
      <c r="M26" s="196" t="s">
        <v>145</v>
      </c>
      <c r="N26" s="28"/>
      <c r="O26" s="61"/>
      <c r="P26" s="22">
        <f>R26+S26+T26+W26+Q26</f>
        <v>22790504</v>
      </c>
      <c r="Q26" s="22">
        <f>H23</f>
        <v>2840034</v>
      </c>
      <c r="R26" s="62">
        <f>G19</f>
        <v>13744036</v>
      </c>
      <c r="S26" s="62">
        <f>F19</f>
        <v>906938</v>
      </c>
      <c r="T26" s="62">
        <f>E19</f>
        <v>3265483</v>
      </c>
      <c r="U26" s="62">
        <f>D19</f>
        <v>1936930</v>
      </c>
      <c r="V26" s="62">
        <f>C19</f>
        <v>97083</v>
      </c>
      <c r="W26" s="63">
        <f>U26+V26</f>
        <v>2034013</v>
      </c>
    </row>
    <row r="27" spans="1:23">
      <c r="A27" s="7"/>
      <c r="B27" s="64">
        <f>C27+D27</f>
        <v>195654</v>
      </c>
      <c r="C27" s="64">
        <f>C28+C29</f>
        <v>72726</v>
      </c>
      <c r="D27" s="64">
        <f>D28+D29</f>
        <v>122928</v>
      </c>
      <c r="E27" s="64">
        <f>E28+E29</f>
        <v>2326159</v>
      </c>
      <c r="F27" s="64">
        <f>F28+F29</f>
        <v>400618</v>
      </c>
      <c r="G27" s="64">
        <f>G28+G29</f>
        <v>7173112</v>
      </c>
      <c r="H27" s="44"/>
      <c r="I27" s="37">
        <f>B27+E27+F27+G27</f>
        <v>10095543</v>
      </c>
      <c r="J27" s="43">
        <f>J28+J29</f>
        <v>712082</v>
      </c>
      <c r="K27" s="39">
        <f>J27+I27</f>
        <v>10807625</v>
      </c>
      <c r="L27" s="53" t="s">
        <v>24</v>
      </c>
      <c r="M27" s="65" t="s">
        <v>146</v>
      </c>
      <c r="N27" s="28"/>
      <c r="O27" s="28"/>
      <c r="P27" s="23"/>
      <c r="Q27" s="23"/>
      <c r="R27" s="23"/>
      <c r="S27" s="23"/>
      <c r="T27" s="23"/>
      <c r="U27" s="23"/>
      <c r="V27" s="23"/>
      <c r="W27" s="32"/>
    </row>
    <row r="28" spans="1:23">
      <c r="A28" s="7"/>
      <c r="B28" s="66">
        <f>C28+D28</f>
        <v>168461</v>
      </c>
      <c r="C28" s="67">
        <f>SUMIFS(DATI!E$1:E$65536,DATI!A$1:A$65536,'2014'!B4,DATI!B$1:B$65536,'2014'!C12,DATI!C$1:C$65536,'2014'!B8,DATI!D$1:D$65536,'2014'!L28)</f>
        <v>59125</v>
      </c>
      <c r="D28" s="67">
        <f>SUMIFS(DATI!E$1:E$65536,DATI!A$1:A$65536,'2014'!B4,DATI!B$1:B$65536,'2014'!D12,DATI!C$1:C$65536,'2014'!B8,DATI!D$1:D$65536,'2014'!L28)</f>
        <v>109336</v>
      </c>
      <c r="E28" s="67">
        <f>SUMIFS(DATI!E$1:E$65536,DATI!A$1:A$65536,'2014'!B4,DATI!B$1:B$65536,'2014'!E12,DATI!C$1:C$65536,'2014'!B8,DATI!D$1:D$65536,'2014'!L28)</f>
        <v>1819815</v>
      </c>
      <c r="F28" s="67">
        <f>SUMIFS(DATI!E$1:E$65536,DATI!A$1:A$65536,'2014'!B4,DATI!B$1:B$65536,'2014'!F12,DATI!C$1:C$65536,'2014'!B8,DATI!D$1:D$65536,'2014'!L28)</f>
        <v>325013</v>
      </c>
      <c r="G28" s="67">
        <f>SUMIFS(DATI!E$1:E$65536,DATI!A$1:A$65536,'2014'!B4,DATI!B$1:B$65536,'2014'!G12,DATI!C$1:C$65536,'2014'!B8,DATI!D$1:D$65536,'2014'!L28)</f>
        <v>6093235</v>
      </c>
      <c r="H28" s="44"/>
      <c r="I28" s="37">
        <f>B28+E28+F28+G28</f>
        <v>8406524</v>
      </c>
      <c r="J28" s="36">
        <f>SUMIFS(DATI!E$1:E$65536,DATI!A$1:A$65536,'2014'!B4,DATI!B$1:B$65536,'2014'!J12,DATI!C$1:C$65536,'2014'!B8,DATI!D$1:D$65536,'2014'!L28)</f>
        <v>712082</v>
      </c>
      <c r="K28" s="39">
        <f>J28+I28</f>
        <v>9118606</v>
      </c>
      <c r="L28" s="53" t="s">
        <v>25</v>
      </c>
      <c r="M28" s="199" t="s">
        <v>248</v>
      </c>
      <c r="N28" s="28"/>
      <c r="O28" s="28"/>
      <c r="P28" s="28"/>
      <c r="Q28" s="28"/>
      <c r="R28" s="28"/>
      <c r="S28" s="28"/>
      <c r="T28" s="28"/>
      <c r="U28" s="28"/>
      <c r="V28" s="28"/>
      <c r="W28" s="42"/>
    </row>
    <row r="29" spans="1:23">
      <c r="A29" s="7"/>
      <c r="B29" s="66">
        <f>C29+D29</f>
        <v>27193</v>
      </c>
      <c r="C29" s="67">
        <f>SUMIFS(DATI!E$1:E$65536,DATI!A$1:A$65536,'2014'!B4,DATI!B$1:B$65536,'2014'!C12,DATI!C$1:C$65536,'2014'!B8,DATI!D$1:D$65536,'2014'!L29)</f>
        <v>13601</v>
      </c>
      <c r="D29" s="67">
        <f>SUMIFS(DATI!E$1:E$65536,DATI!A$1:A$65536,'2014'!B4,DATI!B$1:B$65536,'2014'!D12,DATI!C$1:C$65536,'2014'!B8,DATI!D$1:D$65536,'2014'!L29)</f>
        <v>13592</v>
      </c>
      <c r="E29" s="67">
        <f>SUMIFS(DATI!E$1:E$65536,DATI!A$1:A$65536,'2014'!B4,DATI!B$1:B$65536,'2014'!E12,DATI!C$1:C$65536,'2014'!B8,DATI!D$1:D$65536,'2014'!L29)</f>
        <v>506344</v>
      </c>
      <c r="F29" s="67">
        <f>SUMIFS(DATI!E$1:E$65536,DATI!A$1:A$65536,'2014'!B4,DATI!B$1:B$65536,'2014'!F12,DATI!C$1:C$65536,'2014'!B8,DATI!D$1:D$65536,'2014'!L29)</f>
        <v>75605</v>
      </c>
      <c r="G29" s="67">
        <f>SUMIFS(DATI!E$1:E$65536,DATI!A$1:A$65536,'2014'!B4,DATI!B$1:B$65536,'2014'!G12,DATI!C$1:C$65536,'2014'!B8,DATI!D$1:D$65536,'2014'!L29)</f>
        <v>1079877</v>
      </c>
      <c r="H29" s="44"/>
      <c r="I29" s="37">
        <f>B29+E29+F29+G29</f>
        <v>1689019</v>
      </c>
      <c r="J29" s="36">
        <f>SUMIFS(DATI!E$1:E$65536,DATI!A$1:A$65536,'2014'!B4,DATI!B$1:B$65536,'2014'!J12,DATI!C$1:C$65536,'2014'!B8,DATI!D$1:D$65536,'2014'!L29)</f>
        <v>0</v>
      </c>
      <c r="K29" s="39">
        <f>J29+I29</f>
        <v>1689019</v>
      </c>
      <c r="L29" s="53" t="s">
        <v>26</v>
      </c>
      <c r="M29" s="199" t="s">
        <v>249</v>
      </c>
      <c r="N29" s="28"/>
      <c r="O29" s="28"/>
      <c r="P29" s="28"/>
      <c r="Q29" s="28"/>
      <c r="R29" s="28"/>
      <c r="S29" s="28"/>
      <c r="T29" s="28"/>
      <c r="U29" s="28"/>
      <c r="V29" s="28"/>
      <c r="W29" s="42"/>
    </row>
    <row r="30" spans="1:23">
      <c r="A30" s="7"/>
      <c r="B30" s="68">
        <f>C30+D30</f>
        <v>20997</v>
      </c>
      <c r="C30" s="68">
        <f>C32</f>
        <v>1385</v>
      </c>
      <c r="D30" s="68">
        <f>D32</f>
        <v>19612</v>
      </c>
      <c r="E30" s="68">
        <f>E32</f>
        <v>3888</v>
      </c>
      <c r="F30" s="68">
        <f>F32</f>
        <v>43274</v>
      </c>
      <c r="G30" s="68">
        <f>G32</f>
        <v>266252</v>
      </c>
      <c r="H30" s="68">
        <f>H31</f>
        <v>2888152</v>
      </c>
      <c r="I30" s="69">
        <f>I31+I32</f>
        <v>3222563</v>
      </c>
      <c r="J30" s="44"/>
      <c r="K30" s="70"/>
      <c r="L30" s="53" t="s">
        <v>27</v>
      </c>
      <c r="M30" s="65" t="s">
        <v>147</v>
      </c>
      <c r="N30" s="28"/>
      <c r="O30" s="28"/>
      <c r="P30" s="28"/>
      <c r="Q30" s="28"/>
      <c r="R30" s="28"/>
      <c r="S30" s="28"/>
      <c r="T30" s="28"/>
      <c r="U30" s="28"/>
      <c r="V30" s="28"/>
      <c r="W30" s="42"/>
    </row>
    <row r="31" spans="1:23">
      <c r="A31" s="7"/>
      <c r="B31" s="71"/>
      <c r="C31" s="71"/>
      <c r="D31" s="71"/>
      <c r="E31" s="71"/>
      <c r="F31" s="71"/>
      <c r="G31" s="71"/>
      <c r="H31" s="36">
        <f>SUMIFS(DATI!E$1:E$65536,DATI!A$1:A$65536,'2014'!B4,DATI!B$1:B$65536,'2014'!H12,DATI!C$1:C$65536,'2014'!B8,DATI!D$1:D$65536,'2014'!L31)</f>
        <v>2888152</v>
      </c>
      <c r="I31" s="37">
        <f>H31</f>
        <v>2888152</v>
      </c>
      <c r="J31" s="44"/>
      <c r="K31" s="45"/>
      <c r="L31" s="53" t="s">
        <v>28</v>
      </c>
      <c r="M31" s="199" t="s">
        <v>250</v>
      </c>
      <c r="N31" s="28"/>
      <c r="O31" s="28"/>
      <c r="P31" s="28"/>
      <c r="Q31" s="28"/>
      <c r="R31" s="28"/>
      <c r="S31" s="28"/>
      <c r="T31" s="28"/>
      <c r="U31" s="28"/>
      <c r="V31" s="28"/>
      <c r="W31" s="42"/>
    </row>
    <row r="32" spans="1:23">
      <c r="A32" s="7"/>
      <c r="B32" s="33">
        <f>C32+D32</f>
        <v>20997</v>
      </c>
      <c r="C32" s="36">
        <f>SUMIFS(DATI!E$1:E$65536,DATI!A$1:A$65536,'2014'!B4,DATI!B$1:B$65536,'2014'!C12,DATI!C$1:C$65536,'2014'!B8,DATI!D$1:D$65536,'2014'!L32)</f>
        <v>1385</v>
      </c>
      <c r="D32" s="34">
        <f>SUMIFS(DATI!E$1:E$65536,DATI!A$1:A$65536,'2014'!B4,DATI!B$1:B$65536,'2014'!D12,DATI!C$1:C$65536,'2014'!B8,DATI!D$1:D$65536,'2014'!L32)</f>
        <v>19612</v>
      </c>
      <c r="E32" s="36">
        <f>SUMIFS(DATI!E$1:E$65536,DATI!A$1:A$65536,'2014'!B4,DATI!B$1:B$65536,'2014'!E12,DATI!C$1:C$65536,'2014'!B8,DATI!D$1:D$65536,'2014'!L32)</f>
        <v>3888</v>
      </c>
      <c r="F32" s="36">
        <f>SUMIFS(DATI!E$1:E$65536,DATI!A$1:A$65536,'2014'!B4,DATI!B$1:B$65536,'2014'!F12,DATI!C$1:C$65536,'2014'!B8,DATI!D$1:D$65536,'2014'!L32)</f>
        <v>43274</v>
      </c>
      <c r="G32" s="36">
        <f>SUMIFS(DATI!E$1:E$65536,DATI!A$1:A$65536,'2014'!B4,DATI!B$1:B$65536,'2014'!G12,DATI!C$1:C$65536,'2014'!B8,DATI!D$1:D$65536,'2014'!L32)</f>
        <v>266252</v>
      </c>
      <c r="H32" s="44"/>
      <c r="I32" s="37">
        <f>B32+E32+F32+G32</f>
        <v>334411</v>
      </c>
      <c r="J32" s="44"/>
      <c r="K32" s="45"/>
      <c r="L32" s="53" t="s">
        <v>29</v>
      </c>
      <c r="M32" s="199" t="s">
        <v>251</v>
      </c>
      <c r="N32" s="28"/>
      <c r="O32" s="28"/>
      <c r="P32" s="47"/>
      <c r="Q32" s="47"/>
      <c r="R32" s="47"/>
      <c r="S32" s="47"/>
      <c r="T32" s="47"/>
      <c r="U32" s="47"/>
      <c r="V32" s="47"/>
      <c r="W32" s="72"/>
    </row>
    <row r="33" spans="1:23">
      <c r="A33" s="7"/>
      <c r="B33" s="44"/>
      <c r="C33" s="44"/>
      <c r="D33" s="44"/>
      <c r="E33" s="44"/>
      <c r="F33" s="44"/>
      <c r="G33" s="44"/>
      <c r="H33" s="44"/>
      <c r="I33" s="44"/>
      <c r="J33" s="44"/>
      <c r="K33" s="45"/>
      <c r="L33" s="53" t="s">
        <v>30</v>
      </c>
      <c r="M33" s="65" t="s">
        <v>148</v>
      </c>
      <c r="N33" s="28"/>
      <c r="O33" s="61"/>
      <c r="P33" s="29">
        <f>P34+P35</f>
        <v>666179</v>
      </c>
      <c r="Q33" s="29">
        <f>Q34+Q35</f>
        <v>48119</v>
      </c>
      <c r="R33" s="29">
        <f>R35</f>
        <v>328130</v>
      </c>
      <c r="S33" s="29">
        <f>S35</f>
        <v>0</v>
      </c>
      <c r="T33" s="29">
        <f>T35</f>
        <v>0</v>
      </c>
      <c r="U33" s="29">
        <f>U35</f>
        <v>289930</v>
      </c>
      <c r="V33" s="62">
        <f>V35</f>
        <v>0</v>
      </c>
      <c r="W33" s="63">
        <f>U33+V33</f>
        <v>289930</v>
      </c>
    </row>
    <row r="34" spans="1:23">
      <c r="A34" s="7"/>
      <c r="B34" s="44"/>
      <c r="C34" s="44"/>
      <c r="D34" s="44"/>
      <c r="E34" s="44"/>
      <c r="F34" s="44"/>
      <c r="G34" s="44"/>
      <c r="H34" s="44"/>
      <c r="I34" s="44"/>
      <c r="J34" s="44"/>
      <c r="K34" s="45"/>
      <c r="L34" s="53" t="s">
        <v>31</v>
      </c>
      <c r="M34" s="199" t="s">
        <v>252</v>
      </c>
      <c r="N34" s="28"/>
      <c r="O34" s="61"/>
      <c r="P34" s="29">
        <f>Q34</f>
        <v>48119</v>
      </c>
      <c r="Q34" s="49">
        <f>SUMIFS(DATI!E$1:E$65536,DATI!A$1:A$65536,'2014'!B4,DATI!B$1:B$65536,'2014'!Q12,DATI!C$1:C$65536,'2014'!N8,DATI!D$1:D$65536,'2014'!L34)</f>
        <v>48119</v>
      </c>
      <c r="R34" s="73"/>
      <c r="S34" s="74"/>
      <c r="T34" s="74"/>
      <c r="U34" s="74"/>
      <c r="V34" s="74"/>
      <c r="W34" s="75"/>
    </row>
    <row r="35" spans="1:23">
      <c r="A35" s="7"/>
      <c r="B35" s="44"/>
      <c r="C35" s="44"/>
      <c r="D35" s="44"/>
      <c r="E35" s="44"/>
      <c r="F35" s="44"/>
      <c r="G35" s="76"/>
      <c r="H35" s="44"/>
      <c r="I35" s="76"/>
      <c r="J35" s="44"/>
      <c r="K35" s="45"/>
      <c r="L35" s="53" t="s">
        <v>32</v>
      </c>
      <c r="M35" s="199" t="s">
        <v>253</v>
      </c>
      <c r="N35" s="28"/>
      <c r="O35" s="61"/>
      <c r="P35" s="29">
        <f>R35+S35+T35+W35</f>
        <v>618060</v>
      </c>
      <c r="Q35" s="44"/>
      <c r="R35" s="49">
        <f>SUMIFS(DATI!E$1:E$65536,DATI!A$1:A$65536,'2014'!B4,DATI!B$1:B$65536,'2014'!R12,DATI!C$1:C$65536,'2014'!N8,DATI!D$1:D$65536,'2014'!L35)</f>
        <v>328130</v>
      </c>
      <c r="S35" s="49">
        <f>SUMIFS(DATI!E$1:E$65536,DATI!A$1:A$65536,'2014'!B4,DATI!B$1:B$65536,'2014'!S12,DATI!C$1:C$65536,'2014'!N8,DATI!D$1:D$65536,'2014'!L35)</f>
        <v>0</v>
      </c>
      <c r="T35" s="49">
        <f>SUMIFS(DATI!E$1:E$65536,DATI!A$1:A$65536,'2014'!B4,DATI!B$1:B$65536,'2014'!T12,DATI!C$1:C$65536,'2014'!N8,DATI!D$1:D$65536,'2014'!L35)</f>
        <v>0</v>
      </c>
      <c r="U35" s="49">
        <f>SUMIFS(DATI!E$1:E$65536,DATI!A$1:A$65536,'2014'!B4,DATI!B$1:B$65536,'2014'!U12,DATI!C$1:C$65536,'2014'!N8,DATI!D$1:D$65536,'2014'!L35)</f>
        <v>289930</v>
      </c>
      <c r="V35" s="24">
        <f>SUMIFS(DATI!E$1:E$65536,DATI!A$1:A$65536,'2014'!B4,DATI!B$1:B$65536,'2014'!V12,DATI!C$1:C$65536,'2014'!N8,DATI!D$1:D$65536,'2014'!L35)</f>
        <v>0</v>
      </c>
      <c r="W35" s="63">
        <f>U35+V35</f>
        <v>289930</v>
      </c>
    </row>
    <row r="36" spans="1:23" ht="13">
      <c r="A36" s="7"/>
      <c r="B36" s="33">
        <f>C36+D36</f>
        <v>2107292</v>
      </c>
      <c r="C36" s="43">
        <f>V26+V35-C27-C32</f>
        <v>22972</v>
      </c>
      <c r="D36" s="33">
        <f>U26+U35-D27-D32</f>
        <v>2084320</v>
      </c>
      <c r="E36" s="43">
        <f>T26+T35-E27-E32</f>
        <v>935436</v>
      </c>
      <c r="F36" s="43">
        <f>S26+S35-F27-F32</f>
        <v>463046</v>
      </c>
      <c r="G36" s="43">
        <f>R26+R35-G27-G32</f>
        <v>6632802</v>
      </c>
      <c r="H36" s="44"/>
      <c r="I36" s="37">
        <f>B36+E36+F36+G36</f>
        <v>10138576</v>
      </c>
      <c r="J36" s="44"/>
      <c r="K36" s="45"/>
      <c r="L36" s="77" t="s">
        <v>14</v>
      </c>
      <c r="M36" s="197" t="s">
        <v>149</v>
      </c>
      <c r="N36" s="28"/>
      <c r="O36" s="28"/>
      <c r="P36" s="23"/>
      <c r="Q36" s="44"/>
      <c r="R36" s="23"/>
      <c r="S36" s="23"/>
      <c r="T36" s="23"/>
      <c r="U36" s="23"/>
      <c r="V36" s="23"/>
      <c r="W36" s="32"/>
    </row>
    <row r="37" spans="1:23">
      <c r="A37" s="7"/>
      <c r="B37" s="33">
        <f>C37+D37</f>
        <v>654930</v>
      </c>
      <c r="C37" s="33">
        <f>C22</f>
        <v>22970</v>
      </c>
      <c r="D37" s="33">
        <f>D22</f>
        <v>631960</v>
      </c>
      <c r="E37" s="33">
        <f>E22</f>
        <v>935436</v>
      </c>
      <c r="F37" s="33">
        <f>F22</f>
        <v>93492</v>
      </c>
      <c r="G37" s="33">
        <f>G22</f>
        <v>2848790</v>
      </c>
      <c r="H37" s="44"/>
      <c r="I37" s="37">
        <f>B37+E37+F37+G37</f>
        <v>4532648</v>
      </c>
      <c r="J37" s="44"/>
      <c r="K37" s="45"/>
      <c r="L37" s="53" t="s">
        <v>77</v>
      </c>
      <c r="M37" s="65" t="s">
        <v>150</v>
      </c>
      <c r="N37" s="28"/>
      <c r="O37" s="28"/>
      <c r="P37" s="28"/>
      <c r="Q37" s="28"/>
      <c r="R37" s="28"/>
      <c r="S37" s="28"/>
      <c r="T37" s="28"/>
      <c r="U37" s="28"/>
      <c r="V37" s="28"/>
      <c r="W37" s="42"/>
    </row>
    <row r="38" spans="1:23" ht="26.5" thickBot="1">
      <c r="A38" s="7"/>
      <c r="B38" s="79">
        <f>C38+D38</f>
        <v>1452362</v>
      </c>
      <c r="C38" s="79">
        <f>C36-C37</f>
        <v>2</v>
      </c>
      <c r="D38" s="79">
        <f>D36-D37</f>
        <v>1452360</v>
      </c>
      <c r="E38" s="79">
        <f>E36-E37</f>
        <v>0</v>
      </c>
      <c r="F38" s="79">
        <f>F36-F37</f>
        <v>369554</v>
      </c>
      <c r="G38" s="79">
        <f>G36-G37</f>
        <v>3784012</v>
      </c>
      <c r="H38" s="44"/>
      <c r="I38" s="80">
        <f>B38+E38+F38+G38</f>
        <v>5605928</v>
      </c>
      <c r="J38" s="44"/>
      <c r="K38" s="57"/>
      <c r="L38" s="106" t="s">
        <v>151</v>
      </c>
      <c r="M38" s="198" t="s">
        <v>152</v>
      </c>
      <c r="N38" s="81"/>
      <c r="O38" s="81"/>
      <c r="P38" s="81"/>
      <c r="Q38" s="81"/>
      <c r="R38" s="81"/>
      <c r="S38" s="81"/>
      <c r="T38" s="81"/>
      <c r="U38" s="81"/>
      <c r="V38" s="81"/>
      <c r="W38" s="82"/>
    </row>
    <row r="39" spans="1:23" ht="16.5" thickTop="1" thickBot="1">
      <c r="A39" s="7"/>
      <c r="B39" s="83"/>
      <c r="C39" s="83"/>
      <c r="D39" s="83"/>
      <c r="E39" s="84"/>
      <c r="F39" s="84"/>
      <c r="G39" s="84"/>
      <c r="H39" s="84"/>
      <c r="I39" s="84"/>
      <c r="J39" s="84"/>
      <c r="K39" s="84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6"/>
    </row>
    <row r="40" spans="1:23" ht="21.75" customHeight="1" thickTop="1" thickBot="1">
      <c r="A40" s="7"/>
      <c r="B40" s="253" t="s">
        <v>119</v>
      </c>
      <c r="C40" s="253"/>
      <c r="D40" s="253"/>
      <c r="E40" s="253"/>
      <c r="F40" s="253"/>
      <c r="G40" s="253"/>
      <c r="H40" s="253"/>
      <c r="I40" s="253"/>
      <c r="J40" s="253"/>
      <c r="K40" s="254"/>
      <c r="L40" s="274" t="s">
        <v>120</v>
      </c>
      <c r="M40" s="275"/>
      <c r="N40" s="278" t="s">
        <v>121</v>
      </c>
      <c r="O40" s="279"/>
      <c r="P40" s="279"/>
      <c r="Q40" s="279"/>
      <c r="R40" s="279"/>
      <c r="S40" s="279"/>
      <c r="T40" s="279"/>
      <c r="U40" s="280"/>
      <c r="V40" s="280"/>
      <c r="W40" s="281"/>
    </row>
    <row r="41" spans="1:23" ht="13.5" customHeight="1" thickTop="1">
      <c r="A41" s="7"/>
      <c r="B41" s="261" t="s">
        <v>122</v>
      </c>
      <c r="C41" s="264" t="s">
        <v>123</v>
      </c>
      <c r="D41" s="264" t="s">
        <v>124</v>
      </c>
      <c r="E41" s="239" t="s">
        <v>125</v>
      </c>
      <c r="F41" s="239" t="s">
        <v>126</v>
      </c>
      <c r="G41" s="239" t="s">
        <v>127</v>
      </c>
      <c r="H41" s="239" t="s">
        <v>128</v>
      </c>
      <c r="I41" s="239" t="s">
        <v>129</v>
      </c>
      <c r="J41" s="239" t="s">
        <v>130</v>
      </c>
      <c r="K41" s="243" t="s">
        <v>131</v>
      </c>
      <c r="L41" s="276"/>
      <c r="M41" s="277"/>
      <c r="N41" s="264" t="s">
        <v>131</v>
      </c>
      <c r="O41" s="239" t="s">
        <v>130</v>
      </c>
      <c r="P41" s="239" t="s">
        <v>129</v>
      </c>
      <c r="Q41" s="239" t="s">
        <v>128</v>
      </c>
      <c r="R41" s="239" t="s">
        <v>127</v>
      </c>
      <c r="S41" s="239" t="s">
        <v>126</v>
      </c>
      <c r="T41" s="239" t="s">
        <v>125</v>
      </c>
      <c r="U41" s="264" t="s">
        <v>124</v>
      </c>
      <c r="V41" s="264" t="s">
        <v>123</v>
      </c>
      <c r="W41" s="266" t="s">
        <v>122</v>
      </c>
    </row>
    <row r="42" spans="1:23" ht="12.75" customHeight="1">
      <c r="A42" s="7"/>
      <c r="B42" s="262"/>
      <c r="C42" s="216"/>
      <c r="D42" s="216"/>
      <c r="E42" s="213"/>
      <c r="F42" s="213"/>
      <c r="G42" s="213"/>
      <c r="H42" s="229"/>
      <c r="I42" s="213"/>
      <c r="J42" s="213"/>
      <c r="K42" s="244"/>
      <c r="L42" s="276"/>
      <c r="M42" s="277"/>
      <c r="N42" s="215"/>
      <c r="O42" s="213"/>
      <c r="P42" s="213"/>
      <c r="Q42" s="229"/>
      <c r="R42" s="213"/>
      <c r="S42" s="213"/>
      <c r="T42" s="213"/>
      <c r="U42" s="216"/>
      <c r="V42" s="216"/>
      <c r="W42" s="219"/>
    </row>
    <row r="43" spans="1:23" ht="63" customHeight="1" thickBot="1">
      <c r="A43" s="7"/>
      <c r="B43" s="262"/>
      <c r="C43" s="216"/>
      <c r="D43" s="216"/>
      <c r="E43" s="213"/>
      <c r="F43" s="213"/>
      <c r="G43" s="213"/>
      <c r="H43" s="229"/>
      <c r="I43" s="213"/>
      <c r="J43" s="282"/>
      <c r="K43" s="244"/>
      <c r="L43" s="276"/>
      <c r="M43" s="277"/>
      <c r="N43" s="215"/>
      <c r="O43" s="282"/>
      <c r="P43" s="213"/>
      <c r="Q43" s="229"/>
      <c r="R43" s="213"/>
      <c r="S43" s="213"/>
      <c r="T43" s="213"/>
      <c r="U43" s="216"/>
      <c r="V43" s="216"/>
      <c r="W43" s="219"/>
    </row>
    <row r="44" spans="1:23" ht="19" thickTop="1" thickBot="1">
      <c r="A44" s="7"/>
      <c r="B44" s="233" t="s">
        <v>153</v>
      </c>
      <c r="C44" s="234"/>
      <c r="D44" s="234"/>
      <c r="E44" s="234"/>
      <c r="F44" s="234"/>
      <c r="G44" s="234"/>
      <c r="H44" s="234"/>
      <c r="I44" s="234"/>
      <c r="J44" s="234"/>
      <c r="K44" s="234"/>
      <c r="L44" s="234"/>
      <c r="M44" s="234"/>
      <c r="N44" s="234"/>
      <c r="O44" s="234"/>
      <c r="P44" s="234"/>
      <c r="Q44" s="234"/>
      <c r="R44" s="234"/>
      <c r="S44" s="234"/>
      <c r="T44" s="234"/>
      <c r="U44" s="234"/>
      <c r="V44" s="234"/>
      <c r="W44" s="235"/>
    </row>
    <row r="45" spans="1:23" ht="13.5" thickTop="1">
      <c r="A45" s="7"/>
      <c r="B45" s="28"/>
      <c r="C45" s="28"/>
      <c r="D45" s="28"/>
      <c r="E45" s="28"/>
      <c r="F45" s="28"/>
      <c r="G45" s="28"/>
      <c r="H45" s="28"/>
      <c r="I45" s="28"/>
      <c r="J45" s="28"/>
      <c r="K45" s="42"/>
      <c r="L45" s="87" t="s">
        <v>14</v>
      </c>
      <c r="M45" s="200" t="s">
        <v>149</v>
      </c>
      <c r="N45" s="47"/>
      <c r="O45" s="88"/>
      <c r="P45" s="22">
        <f>R45+S45+T45+W45</f>
        <v>10138576</v>
      </c>
      <c r="Q45" s="50"/>
      <c r="R45" s="22">
        <f>G36</f>
        <v>6632802</v>
      </c>
      <c r="S45" s="22">
        <f>F36</f>
        <v>463046</v>
      </c>
      <c r="T45" s="22">
        <f>E36</f>
        <v>935436</v>
      </c>
      <c r="U45" s="22">
        <f>D36</f>
        <v>2084320</v>
      </c>
      <c r="V45" s="89">
        <f>C36</f>
        <v>22972</v>
      </c>
      <c r="W45" s="90">
        <f>U45+V45</f>
        <v>2107292</v>
      </c>
    </row>
    <row r="46" spans="1:23" ht="12.75" customHeight="1">
      <c r="A46" s="7"/>
      <c r="B46" s="28"/>
      <c r="C46" s="28"/>
      <c r="D46" s="28"/>
      <c r="E46" s="28"/>
      <c r="F46" s="28"/>
      <c r="G46" s="28"/>
      <c r="H46" s="28"/>
      <c r="I46" s="28"/>
      <c r="J46" s="28"/>
      <c r="K46" s="42"/>
      <c r="L46" s="53" t="s">
        <v>24</v>
      </c>
      <c r="M46" s="65" t="s">
        <v>146</v>
      </c>
      <c r="N46" s="91">
        <f t="shared" ref="N46:N54" si="0">O46+P46</f>
        <v>10807626</v>
      </c>
      <c r="O46" s="49">
        <f>SUMIFS(DATI!E$1:E$65536,DATI!A$1:A$65536,'2014'!B4,DATI!B$1:B$65536,'2014'!O12,DATI!C$1:C$65536,'2014'!N8,DATI!D$1:D$65536,'2014'!L46)</f>
        <v>49273</v>
      </c>
      <c r="P46" s="29">
        <f>U46</f>
        <v>10758353</v>
      </c>
      <c r="Q46" s="28"/>
      <c r="R46" s="23"/>
      <c r="S46" s="23"/>
      <c r="T46" s="28"/>
      <c r="U46" s="49">
        <f>SUMIFS(DATI!E$1:E$65536,DATI!A$1:A$65536,'2014'!B4,DATI!B$1:B$65536,'2014'!U12,DATI!C$1:C$65536,'2014'!N8,DATI!D$1:D$65536,'2014'!L46)</f>
        <v>10758353</v>
      </c>
      <c r="V46" s="28"/>
      <c r="W46" s="31">
        <f>U46</f>
        <v>10758353</v>
      </c>
    </row>
    <row r="47" spans="1:23" ht="12.75" customHeight="1">
      <c r="A47" s="7"/>
      <c r="B47" s="28"/>
      <c r="C47" s="28"/>
      <c r="D47" s="28"/>
      <c r="E47" s="28"/>
      <c r="F47" s="28"/>
      <c r="G47" s="28"/>
      <c r="H47" s="28"/>
      <c r="I47" s="28"/>
      <c r="J47" s="28"/>
      <c r="K47" s="42"/>
      <c r="L47" s="40" t="s">
        <v>25</v>
      </c>
      <c r="M47" s="134" t="s">
        <v>248</v>
      </c>
      <c r="N47" s="91">
        <f t="shared" si="0"/>
        <v>9118607</v>
      </c>
      <c r="O47" s="49">
        <f>SUMIFS(DATI!E$1:E$65536,DATI!A$1:A$65536,'2014'!B4,DATI!B$1:B$65536,'2014'!O12,DATI!C$1:C$65536,'2014'!N8,DATI!D$1:D$65536,'2014'!L47)</f>
        <v>40699</v>
      </c>
      <c r="P47" s="49">
        <f>SUMIFS(DATI!E$1:E$65536,DATI!A$1:A$65536,'2014'!B4,DATI!B$1:B$65536,'2014'!P12,DATI!C$1:C$65536,'2014'!N8,DATI!D$1:D$65536,'2014'!L47)</f>
        <v>9077908</v>
      </c>
      <c r="Q47" s="28"/>
      <c r="R47" s="28"/>
      <c r="S47" s="28"/>
      <c r="T47" s="28"/>
      <c r="U47" s="49">
        <f>SUMIFS(DATI!E$1:E$65536,DATI!A$1:A$65536,'2014'!B4,DATI!B$1:B$65536,'2014'!U12,DATI!C$1:C$65536,'2014'!N8,DATI!D$1:D$65536,'2014'!L47)</f>
        <v>9077908</v>
      </c>
      <c r="V47" s="28"/>
      <c r="W47" s="31">
        <f>U47</f>
        <v>9077908</v>
      </c>
    </row>
    <row r="48" spans="1:23" ht="12.75" customHeight="1">
      <c r="A48" s="7"/>
      <c r="B48" s="28"/>
      <c r="C48" s="28"/>
      <c r="D48" s="28"/>
      <c r="E48" s="28"/>
      <c r="F48" s="28"/>
      <c r="G48" s="28"/>
      <c r="H48" s="28"/>
      <c r="I48" s="28"/>
      <c r="J48" s="28"/>
      <c r="K48" s="42"/>
      <c r="L48" s="40" t="s">
        <v>26</v>
      </c>
      <c r="M48" s="134" t="s">
        <v>249</v>
      </c>
      <c r="N48" s="91">
        <f t="shared" si="0"/>
        <v>1689020</v>
      </c>
      <c r="O48" s="49">
        <f>SUMIFS(DATI!E$1:E$65536,DATI!A$1:A$65536,'2014'!B4,DATI!B$1:B$65536,'2014'!O12,DATI!C$1:C$65536,'2014'!N8,DATI!D$1:D$65536,'2014'!L48)</f>
        <v>8574</v>
      </c>
      <c r="P48" s="49">
        <f>SUMIFS(DATI!E$1:E$65536,DATI!A$1:A$65536,'2014'!B4,DATI!B$1:B$65536,'2014'!P12,DATI!C$1:C$65536,'2014'!N8,DATI!D$1:D$65536,'2014'!L48)</f>
        <v>1680446</v>
      </c>
      <c r="Q48" s="28"/>
      <c r="R48" s="28"/>
      <c r="S48" s="28"/>
      <c r="T48" s="28"/>
      <c r="U48" s="49">
        <f>SUMIFS(DATI!E$1:E$65536,DATI!A$1:A$65536,'2014'!B4,DATI!B$1:B$65536,'2014'!U12,DATI!C$1:C$65536,'2014'!N8,DATI!D$1:D$65536,'2014'!L48)</f>
        <v>1680446</v>
      </c>
      <c r="V48" s="28"/>
      <c r="W48" s="31">
        <f>U48</f>
        <v>1680446</v>
      </c>
    </row>
    <row r="49" spans="1:23" ht="12.75" customHeight="1">
      <c r="A49" s="7"/>
      <c r="B49" s="28"/>
      <c r="C49" s="28"/>
      <c r="D49" s="28"/>
      <c r="E49" s="28"/>
      <c r="F49" s="28"/>
      <c r="G49" s="28"/>
      <c r="H49" s="28"/>
      <c r="I49" s="28"/>
      <c r="J49" s="28"/>
      <c r="K49" s="42"/>
      <c r="L49" s="40" t="s">
        <v>27</v>
      </c>
      <c r="M49" s="41" t="s">
        <v>147</v>
      </c>
      <c r="N49" s="91">
        <f t="shared" si="0"/>
        <v>3222564</v>
      </c>
      <c r="O49" s="29">
        <f>O50+O54</f>
        <v>25724</v>
      </c>
      <c r="P49" s="29">
        <f t="shared" ref="P49:P54" si="1">T49</f>
        <v>3196840</v>
      </c>
      <c r="Q49" s="28"/>
      <c r="R49" s="28"/>
      <c r="S49" s="28"/>
      <c r="T49" s="29">
        <f>T50+T54</f>
        <v>3196840</v>
      </c>
      <c r="U49" s="92"/>
      <c r="V49" s="28"/>
      <c r="W49" s="42"/>
    </row>
    <row r="50" spans="1:23" ht="12.75" customHeight="1">
      <c r="A50" s="7"/>
      <c r="B50" s="28"/>
      <c r="C50" s="28"/>
      <c r="D50" s="28"/>
      <c r="E50" s="28"/>
      <c r="F50" s="28"/>
      <c r="G50" s="28"/>
      <c r="H50" s="28"/>
      <c r="I50" s="28"/>
      <c r="J50" s="28"/>
      <c r="K50" s="42"/>
      <c r="L50" s="40" t="s">
        <v>28</v>
      </c>
      <c r="M50" s="134" t="s">
        <v>250</v>
      </c>
      <c r="N50" s="91">
        <f t="shared" si="0"/>
        <v>2888152</v>
      </c>
      <c r="O50" s="49">
        <f>SUMIFS(DATI!E$1:E$65536,DATI!A$1:A$65536,'2014'!B4,DATI!B$1:B$65536,'2014'!O12,DATI!C$1:C$65536,'2014'!N8,DATI!D$1:D$65536,'2014'!L50)</f>
        <v>35737</v>
      </c>
      <c r="P50" s="29">
        <f t="shared" si="1"/>
        <v>2852415</v>
      </c>
      <c r="Q50" s="28"/>
      <c r="R50" s="28"/>
      <c r="S50" s="28"/>
      <c r="T50" s="49">
        <f>SUMIFS(DATI!E$1:E$65536,DATI!A$1:A$65536,'2014'!B4,DATI!B$1:B$65536,'2014'!T12,DATI!C$1:C$65536,'2014'!N8,DATI!D$1:D$65536,'2014'!L50)</f>
        <v>2852415</v>
      </c>
      <c r="U50" s="50"/>
      <c r="V50" s="28"/>
      <c r="W50" s="42"/>
    </row>
    <row r="51" spans="1:23" ht="12.75" customHeight="1">
      <c r="A51" s="7"/>
      <c r="B51" s="28"/>
      <c r="C51" s="28"/>
      <c r="D51" s="28"/>
      <c r="E51" s="28"/>
      <c r="F51" s="28"/>
      <c r="G51" s="28"/>
      <c r="H51" s="28"/>
      <c r="I51" s="28"/>
      <c r="J51" s="28"/>
      <c r="K51" s="42"/>
      <c r="L51" s="40" t="s">
        <v>82</v>
      </c>
      <c r="M51" s="185" t="s">
        <v>154</v>
      </c>
      <c r="N51" s="91">
        <f t="shared" si="0"/>
        <v>1804943</v>
      </c>
      <c r="O51" s="49">
        <f>SUMIFS(DATI!E$1:E$65536,DATI!A$1:A$65536,'2014'!B4,DATI!B$1:B$65536,'2014'!O12,DATI!C$1:C$65536,'2014'!N8,DATI!D$1:D$65536,'2014'!L51)</f>
        <v>0</v>
      </c>
      <c r="P51" s="29">
        <f t="shared" si="1"/>
        <v>1804943</v>
      </c>
      <c r="Q51" s="28"/>
      <c r="R51" s="28"/>
      <c r="S51" s="28"/>
      <c r="T51" s="49">
        <f>SUMIFS(DATI!E$1:E$65536,DATI!A$1:A$65536,'2014'!B4,DATI!B$1:B$65536,'2014'!T12,DATI!C$1:C$65536,'2014'!N8,DATI!D$1:D$65536,'2014'!L51)</f>
        <v>1804943</v>
      </c>
      <c r="U51" s="50"/>
      <c r="V51" s="28"/>
      <c r="W51" s="42"/>
    </row>
    <row r="52" spans="1:23" ht="12.75" customHeight="1">
      <c r="A52" s="7"/>
      <c r="B52" s="28"/>
      <c r="C52" s="28"/>
      <c r="D52" s="28"/>
      <c r="E52" s="28"/>
      <c r="F52" s="28"/>
      <c r="G52" s="28"/>
      <c r="H52" s="28"/>
      <c r="I52" s="28"/>
      <c r="J52" s="28"/>
      <c r="K52" s="42"/>
      <c r="L52" s="40" t="s">
        <v>83</v>
      </c>
      <c r="M52" s="185" t="s">
        <v>155</v>
      </c>
      <c r="N52" s="91">
        <f t="shared" si="0"/>
        <v>37609</v>
      </c>
      <c r="O52" s="49">
        <f>SUMIFS(DATI!E$1:E$65536,DATI!A$1:A$65536,'2014'!B4,DATI!B$1:B$65536,'2014'!O12,DATI!C$1:C$65536,'2014'!N8,DATI!D$1:D$65536,'2014'!L52)</f>
        <v>35737</v>
      </c>
      <c r="P52" s="29">
        <f t="shared" si="1"/>
        <v>1872</v>
      </c>
      <c r="Q52" s="28"/>
      <c r="R52" s="28"/>
      <c r="S52" s="28"/>
      <c r="T52" s="49">
        <f>SUMIFS(DATI!E$1:E$65536,DATI!A$1:A$65536,'2014'!B4,DATI!B$1:B$65536,'2014'!T12,DATI!C$1:C$65536,'2014'!N8,DATI!D$1:D$65536,'2014'!L52)</f>
        <v>1872</v>
      </c>
      <c r="U52" s="50"/>
      <c r="V52" s="28"/>
      <c r="W52" s="42"/>
    </row>
    <row r="53" spans="1:23" ht="12.75" customHeight="1">
      <c r="A53" s="7"/>
      <c r="B53" s="28"/>
      <c r="C53" s="28"/>
      <c r="D53" s="28"/>
      <c r="E53" s="28"/>
      <c r="F53" s="28"/>
      <c r="G53" s="28"/>
      <c r="H53" s="28"/>
      <c r="I53" s="28"/>
      <c r="J53" s="28"/>
      <c r="K53" s="42"/>
      <c r="L53" s="40" t="s">
        <v>84</v>
      </c>
      <c r="M53" s="185" t="s">
        <v>156</v>
      </c>
      <c r="N53" s="91">
        <f t="shared" si="0"/>
        <v>1045600</v>
      </c>
      <c r="O53" s="49">
        <f>SUMIFS(DATI!E$1:E$65536,DATI!A$1:A$65536,'2014'!B4,DATI!B$1:B$65536,'2014'!O12,DATI!C$1:C$65536,'2014'!N8,DATI!D$1:D$65536,'2014'!L53)</f>
        <v>0</v>
      </c>
      <c r="P53" s="29">
        <f t="shared" si="1"/>
        <v>1045600</v>
      </c>
      <c r="Q53" s="28"/>
      <c r="R53" s="28"/>
      <c r="S53" s="28"/>
      <c r="T53" s="49">
        <f>SUMIFS(DATI!E$1:E$65536,DATI!A$1:A$65536,'2014'!B4,DATI!B$1:B$65536,'2014'!T12,DATI!C$1:C$65536,'2014'!N8,DATI!D$1:D$65536,'2014'!L53)</f>
        <v>1045600</v>
      </c>
      <c r="U53" s="50"/>
      <c r="V53" s="28"/>
      <c r="W53" s="42"/>
    </row>
    <row r="54" spans="1:23" ht="12.75" customHeight="1">
      <c r="A54" s="7"/>
      <c r="B54" s="28"/>
      <c r="C54" s="28"/>
      <c r="D54" s="28"/>
      <c r="E54" s="28"/>
      <c r="F54" s="28"/>
      <c r="G54" s="28"/>
      <c r="H54" s="28"/>
      <c r="I54" s="47"/>
      <c r="J54" s="47"/>
      <c r="K54" s="72"/>
      <c r="L54" s="40" t="s">
        <v>29</v>
      </c>
      <c r="M54" s="134" t="s">
        <v>251</v>
      </c>
      <c r="N54" s="91">
        <f t="shared" si="0"/>
        <v>334412</v>
      </c>
      <c r="O54" s="49">
        <f>SUMIFS(DATI!E$1:E$65536,DATI!A$1:A$65536,'2014'!B4,DATI!B$1:B$65536,'2014'!O12,DATI!C$1:C$65536,'2014'!N8,DATI!D$1:D$65536,'2014'!L54)</f>
        <v>-10013</v>
      </c>
      <c r="P54" s="29">
        <f t="shared" si="1"/>
        <v>344425</v>
      </c>
      <c r="Q54" s="50"/>
      <c r="R54" s="28"/>
      <c r="S54" s="28"/>
      <c r="T54" s="49">
        <f>SUMIFS(DATI!E$1:E$65536,DATI!A$1:A$65536,'2014'!B4,DATI!B$1:B$65536,'2014'!T12,DATI!C$1:C$65536,'2014'!N8,DATI!D$1:D$65536,'2014'!L54)</f>
        <v>344425</v>
      </c>
      <c r="U54" s="50"/>
      <c r="V54" s="28"/>
      <c r="W54" s="42"/>
    </row>
    <row r="55" spans="1:23" ht="12.75" customHeight="1">
      <c r="A55" s="7"/>
      <c r="B55" s="28"/>
      <c r="C55" s="28"/>
      <c r="D55" s="28"/>
      <c r="E55" s="93">
        <f>E56+E57</f>
        <v>353980</v>
      </c>
      <c r="F55" s="50"/>
      <c r="G55" s="28"/>
      <c r="H55" s="61"/>
      <c r="I55" s="94">
        <f>E55</f>
        <v>353980</v>
      </c>
      <c r="J55" s="29">
        <f>J56+J57</f>
        <v>312199</v>
      </c>
      <c r="K55" s="95">
        <f>I55+J55</f>
        <v>666179</v>
      </c>
      <c r="L55" s="40" t="s">
        <v>30</v>
      </c>
      <c r="M55" s="41" t="s">
        <v>148</v>
      </c>
      <c r="N55" s="23"/>
      <c r="O55" s="28"/>
      <c r="P55" s="28"/>
      <c r="Q55" s="28"/>
      <c r="R55" s="28"/>
      <c r="S55" s="28"/>
      <c r="T55" s="23"/>
      <c r="U55" s="28"/>
      <c r="V55" s="28"/>
      <c r="W55" s="42"/>
    </row>
    <row r="56" spans="1:23">
      <c r="A56" s="7"/>
      <c r="B56" s="28"/>
      <c r="C56" s="28"/>
      <c r="D56" s="28"/>
      <c r="E56" s="96">
        <f>SUMIFS(DATI!E$1:E$65536,DATI!A$1:A$65536,'2014'!B4,DATI!B$1:B$65536,'2014'!E12,DATI!C$1:C$65536,'2014'!B8,DATI!D$1:D$65536,'2014'!L56)</f>
        <v>48119</v>
      </c>
      <c r="F56" s="50"/>
      <c r="G56" s="28"/>
      <c r="H56" s="28"/>
      <c r="I56" s="94">
        <f>E56</f>
        <v>48119</v>
      </c>
      <c r="J56" s="49">
        <f>SUMIFS(DATI!E$1:E$65536,DATI!A$1:A$65536,'2014'!B4,DATI!B$1:B$65536,'2014'!J12,DATI!C$1:C$65536,'2014'!B8,DATI!D$1:D$65536,'2014'!L56)</f>
        <v>0</v>
      </c>
      <c r="K56" s="95">
        <f t="shared" ref="K56:K64" si="2">I56+J56</f>
        <v>48119</v>
      </c>
      <c r="L56" s="40" t="s">
        <v>31</v>
      </c>
      <c r="M56" s="134" t="s">
        <v>252</v>
      </c>
      <c r="N56" s="28"/>
      <c r="O56" s="28"/>
      <c r="P56" s="28"/>
      <c r="Q56" s="28"/>
      <c r="R56" s="28"/>
      <c r="S56" s="28"/>
      <c r="T56" s="28"/>
      <c r="U56" s="28"/>
      <c r="V56" s="28"/>
      <c r="W56" s="42"/>
    </row>
    <row r="57" spans="1:23">
      <c r="A57" s="7"/>
      <c r="B57" s="47"/>
      <c r="C57" s="47"/>
      <c r="D57" s="47"/>
      <c r="E57" s="96">
        <f>SUMIFS(DATI!E$1:E$65536,DATI!A$1:A$65536,'2014'!B4,DATI!B$1:B$65536,'2014'!E12,DATI!C$1:C$65536,'2014'!B8,DATI!D$1:D$65536,'2014'!L57)</f>
        <v>305861</v>
      </c>
      <c r="F57" s="97"/>
      <c r="G57" s="47"/>
      <c r="H57" s="28"/>
      <c r="I57" s="94">
        <f>E57</f>
        <v>305861</v>
      </c>
      <c r="J57" s="210">
        <f>SUMIFS(DATI!E$1:E$65536,DATI!A$1:A$65536,'2014'!B4,DATI!B$1:B$65536,'2014'!J12,DATI!C$1:C$65536,'2014'!B8,DATI!D$1:D$65536,'2014'!L57)</f>
        <v>312199</v>
      </c>
      <c r="K57" s="95">
        <f t="shared" si="2"/>
        <v>618060</v>
      </c>
      <c r="L57" s="40" t="s">
        <v>32</v>
      </c>
      <c r="M57" s="134" t="s">
        <v>253</v>
      </c>
      <c r="N57" s="47"/>
      <c r="O57" s="47"/>
      <c r="P57" s="47"/>
      <c r="Q57" s="28"/>
      <c r="R57" s="47"/>
      <c r="S57" s="47"/>
      <c r="T57" s="47"/>
      <c r="U57" s="47"/>
      <c r="V57" s="47"/>
      <c r="W57" s="72"/>
    </row>
    <row r="58" spans="1:23">
      <c r="A58" s="7"/>
      <c r="B58" s="98">
        <f>C58+D58</f>
        <v>292057</v>
      </c>
      <c r="C58" s="29">
        <f>C59+C60</f>
        <v>3603</v>
      </c>
      <c r="D58" s="29">
        <f>D59+D60</f>
        <v>288454</v>
      </c>
      <c r="E58" s="99">
        <f>E59+E60</f>
        <v>321064</v>
      </c>
      <c r="F58" s="29">
        <f>F59+F60</f>
        <v>772564</v>
      </c>
      <c r="G58" s="91">
        <f>G59+G60</f>
        <v>2088455</v>
      </c>
      <c r="H58" s="28"/>
      <c r="I58" s="94">
        <f>B58+E58+F58+G58</f>
        <v>3474140</v>
      </c>
      <c r="J58" s="94">
        <f>J59+J60</f>
        <v>260723</v>
      </c>
      <c r="K58" s="95">
        <f t="shared" si="2"/>
        <v>3734863</v>
      </c>
      <c r="L58" s="40" t="s">
        <v>33</v>
      </c>
      <c r="M58" s="41" t="s">
        <v>157</v>
      </c>
      <c r="N58" s="91">
        <f t="shared" ref="N58:N74" si="3">O58+P58</f>
        <v>3734864</v>
      </c>
      <c r="O58" s="94">
        <f>O59+O60</f>
        <v>1182663</v>
      </c>
      <c r="P58" s="29">
        <f t="shared" ref="P58:P63" si="4">R58+S58+T58+W58</f>
        <v>2552201</v>
      </c>
      <c r="Q58" s="50"/>
      <c r="R58" s="29">
        <f>R59+R60</f>
        <v>673586</v>
      </c>
      <c r="S58" s="29">
        <f>S59+S60</f>
        <v>509237</v>
      </c>
      <c r="T58" s="29">
        <f>T59+T60</f>
        <v>192401</v>
      </c>
      <c r="U58" s="29">
        <f>U59+U60</f>
        <v>1174554</v>
      </c>
      <c r="V58" s="62">
        <f>V59+V60</f>
        <v>2423</v>
      </c>
      <c r="W58" s="63">
        <f>U58+V58</f>
        <v>1176977</v>
      </c>
    </row>
    <row r="59" spans="1:23">
      <c r="A59" s="7"/>
      <c r="B59" s="98">
        <f>C59+D59</f>
        <v>273438</v>
      </c>
      <c r="C59" s="49">
        <f>SUMIFS(DATI!E$1:E$65536,DATI!A$1:A$65536,'2014'!B4,DATI!B$1:B$65536,'2014'!C12,DATI!C$1:C$65536,'2014'!B8,DATI!D$1:D$65536,'2014'!L59)</f>
        <v>3603</v>
      </c>
      <c r="D59" s="49">
        <f>SUMIFS(DATI!E$1:E$65536,DATI!A$1:A$65536,'2014'!B4,DATI!B$1:B$65536,'2014'!D12,DATI!C$1:C$65536,'2014'!B8,DATI!D$1:D$65536,'2014'!L59)</f>
        <v>269835</v>
      </c>
      <c r="E59" s="100">
        <f>SUMIFS(DATI!E$1:E$65536,DATI!A$1:A$65536,'2014'!B4,DATI!B$1:B$65536,'2014'!E12,DATI!C$1:C$65536,'2014'!B8,DATI!D$1:D$65536,'2014'!L59)</f>
        <v>321064</v>
      </c>
      <c r="F59" s="30">
        <f>SUMIFS(DATI!E$1:E$65536,DATI!A$1:A$65536,'2014'!B4,DATI!B$1:B$65536,'2014'!F12,DATI!C$1:C$65536,'2014'!B8,DATI!D$1:D$65536,'2014'!L59)</f>
        <v>341386</v>
      </c>
      <c r="G59" s="30">
        <f>SUMIFS(DATI!E$1:E$65536,DATI!A$1:A$65536,'2014'!B4,DATI!B$1:B$65536,'2014'!G12,DATI!C$1:C$65536,'2014'!B8,DATI!D$1:D$65536,'2014'!L59)</f>
        <v>425981</v>
      </c>
      <c r="H59" s="28"/>
      <c r="I59" s="94">
        <f>B59+E59+F59+G59</f>
        <v>1361869</v>
      </c>
      <c r="J59" s="30">
        <f>SUMIFS(DATI!E$1:E$65536,DATI!A$1:A$65536,'2014'!B4,DATI!B$1:B$65536,'2014'!J12,DATI!C$1:C$65536,'2014'!B8,DATI!D$1:D$65536,'2014'!L59)</f>
        <v>217924</v>
      </c>
      <c r="K59" s="95">
        <f t="shared" si="2"/>
        <v>1579793</v>
      </c>
      <c r="L59" s="40" t="s">
        <v>34</v>
      </c>
      <c r="M59" s="134" t="s">
        <v>262</v>
      </c>
      <c r="N59" s="91">
        <f t="shared" si="3"/>
        <v>1579793</v>
      </c>
      <c r="O59" s="30">
        <f>SUMIFS(DATI!E$1:E$65536,DATI!A$1:A$65536,'2014'!B4,DATI!B$1:B$65536,'2014'!O12,DATI!C$1:C$65536,'2014'!N8,DATI!D$1:D$65536,'2014'!L59)</f>
        <v>435244</v>
      </c>
      <c r="P59" s="29">
        <f t="shared" si="4"/>
        <v>1144549</v>
      </c>
      <c r="Q59" s="28"/>
      <c r="R59" s="49">
        <v>491275</v>
      </c>
      <c r="S59" s="49">
        <f>SUMIFS(DATI!E$1:E$65536,DATI!A$1:A$65536,'2014'!B4,DATI!B$1:B$65536,'2014'!S12,DATI!C$1:C$65536,'2014'!N8,DATI!D$1:D$65536,'2014'!L59)</f>
        <v>465635</v>
      </c>
      <c r="T59" s="49">
        <f>SUMIFS(DATI!E$1:E$65536,DATI!A$1:A$65536,'2014'!B4,DATI!B$1:B$65536,'2014'!T12,DATI!C$1:C$65536,'2014'!N8,DATI!D$1:D$65536,'2014'!L59)</f>
        <v>76669</v>
      </c>
      <c r="U59" s="49">
        <f>SUMIFS(DATI!E$1:E$65536,DATI!A$1:A$65536,'2014'!B4,DATI!B$1:B$65536,'2014'!U12,DATI!C$1:C$65536,'2014'!N8,DATI!D$1:D$65536,'2014'!L59)</f>
        <v>108550</v>
      </c>
      <c r="V59" s="24">
        <f>SUMIFS(DATI!E$1:E$65536,DATI!A$1:A$65536,'2014'!B4,DATI!B$1:B$65536,'2014'!V12,DATI!C$1:C$65536,'2014'!N8,DATI!D$1:D$65536,'2014'!L59)</f>
        <v>2420</v>
      </c>
      <c r="W59" s="63">
        <f t="shared" ref="W59:W74" si="5">U59+V59</f>
        <v>110970</v>
      </c>
    </row>
    <row r="60" spans="1:23">
      <c r="A60" s="7"/>
      <c r="B60" s="98">
        <f>C60+D60</f>
        <v>18619</v>
      </c>
      <c r="C60" s="29">
        <f>C61+C64+C69+C73</f>
        <v>0</v>
      </c>
      <c r="D60" s="29">
        <f>D61+D64+D69+D73</f>
        <v>18619</v>
      </c>
      <c r="E60" s="99">
        <f>E69+E73</f>
        <v>0</v>
      </c>
      <c r="F60" s="29">
        <f>F61+F64+F69+F73</f>
        <v>431178</v>
      </c>
      <c r="G60" s="91">
        <f>G61+G64+G69+G73</f>
        <v>1662474</v>
      </c>
      <c r="H60" s="28"/>
      <c r="I60" s="94">
        <f>B60+E60+F60+G60</f>
        <v>2112271</v>
      </c>
      <c r="J60" s="94">
        <f>J61+J64+J69</f>
        <v>42799</v>
      </c>
      <c r="K60" s="95">
        <f>I60+J60</f>
        <v>2155070</v>
      </c>
      <c r="L60" s="40" t="s">
        <v>158</v>
      </c>
      <c r="M60" s="134" t="s">
        <v>261</v>
      </c>
      <c r="N60" s="91">
        <f>O60+P60</f>
        <v>2155071</v>
      </c>
      <c r="O60" s="94">
        <f>O61+O64+O69</f>
        <v>747419</v>
      </c>
      <c r="P60" s="29">
        <f t="shared" si="4"/>
        <v>1407652</v>
      </c>
      <c r="Q60" s="50"/>
      <c r="R60" s="29">
        <f>R61+R64+R69+R73</f>
        <v>182311</v>
      </c>
      <c r="S60" s="29">
        <f>S61+S64+S69+S73</f>
        <v>43602</v>
      </c>
      <c r="T60" s="29">
        <f>T61+T64+T69+T73</f>
        <v>115732</v>
      </c>
      <c r="U60" s="29">
        <f>U61+U64+U69+U73</f>
        <v>1066004</v>
      </c>
      <c r="V60" s="62">
        <f>V61+V64+V69+V73</f>
        <v>3</v>
      </c>
      <c r="W60" s="63">
        <f t="shared" si="5"/>
        <v>1066007</v>
      </c>
    </row>
    <row r="61" spans="1:23">
      <c r="A61" s="7"/>
      <c r="B61" s="28"/>
      <c r="C61" s="28"/>
      <c r="D61" s="28"/>
      <c r="E61" s="28"/>
      <c r="F61" s="49">
        <f>SUMIFS(DATI!E$1:E$65536,DATI!A$1:A$65536,'2014'!B4,DATI!B$1:B$65536,'2014'!F12,DATI!C$1:C$65536,'2014'!B8,DATI!D$1:D$65536,'2014'!L61)</f>
        <v>141861</v>
      </c>
      <c r="G61" s="29">
        <f>G62+G63</f>
        <v>1555915</v>
      </c>
      <c r="H61" s="28"/>
      <c r="I61" s="94">
        <f>F61+G61</f>
        <v>1697776</v>
      </c>
      <c r="J61" s="30">
        <f>SUMIFS(DATI!E$1:E$65536,DATI!A$1:A$65536,'2014'!B4,DATI!B$1:B$65536,'2014'!J12,DATI!C$1:C$65536,'2014'!B8,DATI!D$1:D$65536,'2014'!L61)</f>
        <v>30977</v>
      </c>
      <c r="K61" s="95">
        <f>I61+J61</f>
        <v>1728753</v>
      </c>
      <c r="L61" s="40" t="s">
        <v>36</v>
      </c>
      <c r="M61" s="185" t="s">
        <v>260</v>
      </c>
      <c r="N61" s="91">
        <f t="shared" si="3"/>
        <v>1728753</v>
      </c>
      <c r="O61" s="30">
        <f>SUMIFS(DATI!E$1:E$65536,DATI!A$1:A$65536,'2014'!B4,DATI!B$1:B$65536,'2014'!O12,DATI!C$1:C$65536,'2014'!N8,DATI!D$1:D$65536,'2014'!L61)</f>
        <v>516709</v>
      </c>
      <c r="P61" s="29">
        <f t="shared" si="4"/>
        <v>1212044</v>
      </c>
      <c r="Q61" s="50"/>
      <c r="R61" s="49">
        <f>SUMIFS(DATI!E$1:E$65536,DATI!A$1:A$65536,'2014'!B4,DATI!B$1:B$65536,'2014'!R12,DATI!C$1:C$65536,'2014'!N8,DATI!D$1:D$65536,'2014'!L61)</f>
        <v>174585</v>
      </c>
      <c r="S61" s="30">
        <f>SUMIFS(DATI!E$1:E$65536,DATI!A$1:A$65536,'2014'!B4,DATI!B$1:B$65536,'2014'!S12,DATI!C$1:C$65536,'2014'!N8,DATI!D$1:D$65536,'2014'!L61)</f>
        <v>30606</v>
      </c>
      <c r="T61" s="30">
        <f>SUMIFS(DATI!E$1:E$65536,DATI!A$1:A$65536,'2014'!B4,DATI!B$1:B$65536,'2014'!T12,DATI!C$1:C$65536,'2014'!N8,DATI!D$1:D$65536,'2014'!L61)</f>
        <v>107122</v>
      </c>
      <c r="U61" s="30">
        <f>SUMIFS(DATI!E$1:E$65536,DATI!A$1:A$65536,'2014'!B4,DATI!B$1:B$65536,'2014'!U12,DATI!C$1:C$65536,'2014'!N8,DATI!D$1:D$65536,'2014'!L61)</f>
        <v>899731</v>
      </c>
      <c r="V61" s="30">
        <f>SUMIFS(DATI!E$1:E$65536,DATI!A$1:A$65536,'2014'!B4,DATI!B$1:B$65536,'2014'!V12,DATI!C$1:C$65536,'2014'!N8,DATI!D$1:D$65536,'2014'!L61)</f>
        <v>0</v>
      </c>
      <c r="W61" s="63">
        <f t="shared" si="5"/>
        <v>899731</v>
      </c>
    </row>
    <row r="62" spans="1:23">
      <c r="A62" s="7"/>
      <c r="B62" s="28"/>
      <c r="C62" s="28"/>
      <c r="D62" s="28"/>
      <c r="E62" s="28"/>
      <c r="F62" s="49">
        <f>SUMIFS(DATI!E$1:E$65536,DATI!A$1:A$65536,'2014'!B4,DATI!B$1:B$65536,'2014'!F12,DATI!C$1:C$65536,'2014'!B8,DATI!D$1:D$65536,'2014'!L62)</f>
        <v>141861</v>
      </c>
      <c r="G62" s="49">
        <f>SUMIFS(DATI!E$1:E$65536,DATI!A$1:A$65536,'2014'!B4,DATI!B$1:B$65536,'2014'!G12,DATI!C$1:C$65536,'2014'!B8,DATI!D$1:D$65536,'2014'!L62)</f>
        <v>866868</v>
      </c>
      <c r="H62" s="28"/>
      <c r="I62" s="94">
        <f>F62+G62</f>
        <v>1008729</v>
      </c>
      <c r="J62" s="30">
        <f>SUMIFS(DATI!E$1:E$65536,DATI!A$1:A$65536,'2014'!B4,DATI!B$1:B$65536,'2014'!J12,DATI!C$1:C$65536,'2014'!B8,DATI!D$1:D$65536,'2014'!L62)</f>
        <v>30977</v>
      </c>
      <c r="K62" s="95">
        <f>I62+J62</f>
        <v>1039706</v>
      </c>
      <c r="L62" s="40" t="s">
        <v>37</v>
      </c>
      <c r="M62" s="186" t="s">
        <v>159</v>
      </c>
      <c r="N62" s="91">
        <f t="shared" si="3"/>
        <v>1039706</v>
      </c>
      <c r="O62" s="30">
        <f>SUMIFS(DATI!E$1:E$65536,DATI!A$1:A$65536,'2014'!B4,DATI!B$1:B$65536,'2014'!O12,DATI!C$1:C$65536,'2014'!N8,DATI!D$1:D$65536,'2014'!L62)</f>
        <v>516709</v>
      </c>
      <c r="P62" s="29">
        <f t="shared" si="4"/>
        <v>522997</v>
      </c>
      <c r="Q62" s="50"/>
      <c r="R62" s="49">
        <f>SUMIFS(DATI!E$1:E$65536,DATI!A$1:A$65536,'2014'!B4,DATI!B$1:B$65536,'2014'!R12,DATI!C$1:C$65536,'2014'!N8,DATI!D$1:D$65536,'2014'!L62)</f>
        <v>174585</v>
      </c>
      <c r="S62" s="49">
        <f>SUMIFS(DATI!E$1:E$65536,DATI!A$1:A$65536,'2014'!B4,DATI!B$1:B$65536,'2014'!S12,DATI!C$1:C$65536,'2014'!N8,DATI!D$1:D$65536,'2014'!L62)</f>
        <v>30606</v>
      </c>
      <c r="T62" s="49">
        <f>SUMIFS(DATI!E$1:E$65536,DATI!A$1:A$65536,'2014'!B4,DATI!B$1:B$65536,'2014'!T12,DATI!C$1:C$65536,'2014'!N8,DATI!D$1:D$65536,'2014'!L62)</f>
        <v>107122</v>
      </c>
      <c r="U62" s="49">
        <f>SUMIFS(DATI!E$1:E$65536,DATI!A$1:A$65536,'2014'!B4,DATI!B$1:B$65536,'2014'!U12,DATI!C$1:C$65536,'2014'!N8,DATI!D$1:D$65536,'2014'!L62)</f>
        <v>210684</v>
      </c>
      <c r="V62" s="24">
        <f>SUMIFS(DATI!E$1:E$65536,DATI!A$1:A$65536,'2014'!B4,DATI!B$1:B$65536,'2014'!V12,DATI!C$1:C$65536,'2014'!N8,DATI!D$1:D$65536,'2014'!L62)</f>
        <v>0</v>
      </c>
      <c r="W62" s="63">
        <f t="shared" si="5"/>
        <v>210684</v>
      </c>
    </row>
    <row r="63" spans="1:23">
      <c r="A63" s="7"/>
      <c r="B63" s="28"/>
      <c r="C63" s="28"/>
      <c r="D63" s="28"/>
      <c r="E63" s="28"/>
      <c r="F63" s="49">
        <f>SUMIFS(DATI!E$1:E$65536,DATI!A$1:A$65536,'2014'!B4,DATI!B$1:B$65536,'2014'!F12,DATI!C$1:C$65536,'2014'!B8,DATI!D$1:D$65536,'2014'!L63)</f>
        <v>0</v>
      </c>
      <c r="G63" s="49">
        <f>SUMIFS(DATI!E$1:E$65536,DATI!A$1:A$65536,'2014'!B4,DATI!B$1:B$65536,'2014'!G12,DATI!C$1:C$65536,'2014'!B8,DATI!D$1:D$65536,'2014'!L63)</f>
        <v>689047</v>
      </c>
      <c r="H63" s="28"/>
      <c r="I63" s="94">
        <f>F63+G63</f>
        <v>689047</v>
      </c>
      <c r="J63" s="30">
        <f>SUMIFS(DATI!E$1:E$65536,DATI!A$1:A$65536,'2014'!B4,DATI!B$1:B$65536,'2014'!J12,DATI!C$1:C$65536,'2014'!B8,DATI!D$1:D$65536,'2014'!L63)</f>
        <v>0</v>
      </c>
      <c r="K63" s="95">
        <f>I63+J63</f>
        <v>689047</v>
      </c>
      <c r="L63" s="40" t="s">
        <v>38</v>
      </c>
      <c r="M63" s="186" t="s">
        <v>160</v>
      </c>
      <c r="N63" s="91">
        <f t="shared" si="3"/>
        <v>689047</v>
      </c>
      <c r="O63" s="30">
        <f>SUMIFS(DATI!E$1:E$65536,DATI!A$1:A$65536,'2014'!B4,DATI!B$1:B$65536,'2014'!O12,DATI!C$1:C$65536,'2014'!N8,DATI!D$1:D$65536,'2014'!L63)</f>
        <v>0</v>
      </c>
      <c r="P63" s="29">
        <f t="shared" si="4"/>
        <v>689047</v>
      </c>
      <c r="Q63" s="50"/>
      <c r="R63" s="49">
        <f>SUMIFS(DATI!E$1:E$65536,DATI!A$1:A$65536,'2014'!B4,DATI!B$1:B$65536,'2014'!R12,DATI!C$1:C$65536,'2014'!N8,DATI!D$1:D$65536,'2014'!L63)</f>
        <v>0</v>
      </c>
      <c r="S63" s="49">
        <f>SUMIFS(DATI!E$1:E$65536,DATI!A$1:A$65536,'2014'!B4,DATI!B$1:B$65536,'2014'!S12,DATI!C$1:C$65536,'2014'!N8,DATI!D$1:D$65536,'2014'!L63)</f>
        <v>0</v>
      </c>
      <c r="T63" s="49">
        <f>SUMIFS(DATI!E$1:E$65536,DATI!A$1:A$65536,'2014'!B4,DATI!B$1:B$65536,'2014'!T12,DATI!C$1:C$65536,'2014'!N8,DATI!D$1:D$65536,'2014'!L63)</f>
        <v>0</v>
      </c>
      <c r="U63" s="49">
        <f>SUMIFS(DATI!E$1:E$65536,DATI!A$1:A$65536,'2014'!B4,DATI!B$1:B$65536,'2014'!U12,DATI!C$1:C$65536,'2014'!N8,DATI!D$1:D$65536,'2014'!L63)</f>
        <v>689047</v>
      </c>
      <c r="V63" s="24">
        <f>SUMIFS(DATI!E$1:E$65536,DATI!A$1:A$65536,'2014'!B4,DATI!B$1:B$65536,'2014'!V12,DATI!C$1:C$65536,'2014'!N8,DATI!D$1:D$65536,'2014'!L63)</f>
        <v>0</v>
      </c>
      <c r="W63" s="63">
        <f t="shared" si="5"/>
        <v>689047</v>
      </c>
    </row>
    <row r="64" spans="1:23" ht="25">
      <c r="A64" s="7"/>
      <c r="B64" s="98">
        <f>C64+D64</f>
        <v>0</v>
      </c>
      <c r="C64" s="30">
        <f>SUMIFS(DATI!E$1:E$65536,DATI!A$1:A$65536,'2014'!B4,DATI!B$1:B$65536,'2014'!C12,DATI!C$1:C$65536,'2014'!B8,DATI!D$1:D$65536,'2014'!L64)</f>
        <v>0</v>
      </c>
      <c r="D64" s="30">
        <f>SUMIFS(DATI!E$1:E$65536,DATI!A$1:A$65536,'2014'!B4,DATI!B$1:B$65536,'2014'!D12,DATI!C$1:C$65536,'2014'!B8,DATI!D$1:D$65536,'2014'!L64)</f>
        <v>0</v>
      </c>
      <c r="E64" s="28"/>
      <c r="F64" s="49">
        <f>SUMIFS(DATI!E$1:E$65536,DATI!A$1:A$65536,'2014'!B4,DATI!B$1:B$65536,'2014'!F12,DATI!C$1:C$65536,'2014'!B8,DATI!D$1:D$65536,'2014'!L64)</f>
        <v>176384</v>
      </c>
      <c r="G64" s="49">
        <f>SUMIFS(DATI!E$1:E$65536,DATI!A$1:A$65536,'2014'!B4,DATI!B$1:B$65536,'2014'!G12,DATI!C$1:C$65536,'2014'!B8,DATI!D$1:D$65536,'2014'!L64)</f>
        <v>54303</v>
      </c>
      <c r="H64" s="28"/>
      <c r="I64" s="94">
        <f>F64+G64</f>
        <v>230687</v>
      </c>
      <c r="J64" s="30">
        <f>SUMIFS(DATI!E$1:E$65536,DATI!A$1:A$65536,'2014'!B4,DATI!B$1:B$65536,'2014'!J12,DATI!C$1:C$65536,'2014'!B8,DATI!D$1:D$65536,'2014'!L64)</f>
        <v>6676</v>
      </c>
      <c r="K64" s="95">
        <f t="shared" si="2"/>
        <v>237363</v>
      </c>
      <c r="L64" s="40" t="s">
        <v>39</v>
      </c>
      <c r="M64" s="185" t="s">
        <v>259</v>
      </c>
      <c r="N64" s="91">
        <f t="shared" si="3"/>
        <v>237364</v>
      </c>
      <c r="O64" s="30">
        <f>SUMIFS(DATI!E$1:E$65536,DATI!A$1:A$65536,'2014'!B4,DATI!B$1:B$65536,'2014'!O12,DATI!C$1:C$65536,'2014'!N8,DATI!D$1:D$65536,'2014'!L64)</f>
        <v>230687</v>
      </c>
      <c r="P64" s="29">
        <f>R64+S64+T64+U64+V64</f>
        <v>6677</v>
      </c>
      <c r="Q64" s="50"/>
      <c r="R64" s="49">
        <f>SUMIFS(DATI!E$1:E$65536,DATI!A$1:A$65536,'2014'!B4,DATI!B$1:B$65536,'2014'!R12,DATI!C$1:C$65536,'2014'!N8,DATI!D$1:D$65536,'2014'!L64)</f>
        <v>1425</v>
      </c>
      <c r="S64" s="49">
        <f>SUMIFS(DATI!E$1:E$65536,DATI!A$1:A$65536,'2014'!B4,DATI!B$1:B$65536,'2014'!S12,DATI!C$1:C$65536,'2014'!N8,DATI!D$1:D$65536,'2014'!L64)</f>
        <v>5252</v>
      </c>
      <c r="T64" s="49">
        <f>SUMIFS(DATI!E$1:E$65536,DATI!A$1:A$65536,'2014'!B4,DATI!B$1:B$65536,'2014'!T12,DATI!C$1:C$65536,'2014'!N8,DATI!D$1:D$65536,'2014'!L64)</f>
        <v>0</v>
      </c>
      <c r="U64" s="49">
        <f>SUMIFS(DATI!E$1:E$65536,DATI!A$1:A$65536,'2014'!B4,DATI!B$1:B$65536,'2014'!U12,DATI!C$1:C$65536,'2014'!N8,DATI!D$1:D$65536,'2014'!L64)</f>
        <v>0</v>
      </c>
      <c r="V64" s="24">
        <f>SUMIFS(DATI!E$1:E$65536,DATI!A$1:A$65536,'2014'!B4,DATI!B$1:B$65536,'2014'!V12,DATI!C$1:C$65536,'2014'!N8,DATI!D$1:D$65536,'2014'!L64)</f>
        <v>0</v>
      </c>
      <c r="W64" s="63">
        <f t="shared" si="5"/>
        <v>0</v>
      </c>
    </row>
    <row r="65" spans="1:23" ht="25">
      <c r="A65" s="7"/>
      <c r="B65" s="28"/>
      <c r="C65" s="28"/>
      <c r="D65" s="28"/>
      <c r="E65" s="28"/>
      <c r="F65" s="49">
        <f>SUMIFS(DATI!E$1:E$65536,DATI!A$1:A$65536,'2014'!B4,DATI!B$1:B$65536,'2014'!F12,DATI!C$1:C$65536,'2014'!B8,DATI!D$1:D$65536,'2014'!L65)</f>
        <v>168521</v>
      </c>
      <c r="G65" s="49">
        <f>SUMIFS(DATI!E$1:E$65536,DATI!A$1:A$65536,'2014'!B4,DATI!B$1:B$65536,'2014'!G12,DATI!C$1:C$65536,'2014'!B8,DATI!D$1:D$65536,'2014'!L65)</f>
        <v>57353</v>
      </c>
      <c r="H65" s="28"/>
      <c r="I65" s="28"/>
      <c r="J65" s="28"/>
      <c r="K65" s="42"/>
      <c r="L65" s="40" t="s">
        <v>93</v>
      </c>
      <c r="M65" s="186" t="s">
        <v>161</v>
      </c>
      <c r="N65" s="28"/>
      <c r="O65" s="28"/>
      <c r="P65" s="28"/>
      <c r="Q65" s="28"/>
      <c r="R65" s="49">
        <f>SUMIFS(DATI!E$1:E$65536,DATI!A$1:A$65536,'2014'!B4,DATI!B$1:B$65536,'2014'!R12,DATI!C$1:C$65536,'2014'!N8,DATI!D$1:D$65536,'2014'!L65)</f>
        <v>6404</v>
      </c>
      <c r="S65" s="49">
        <f>SUMIFS(DATI!E$1:E$65536,DATI!A$1:A$65536,'2014'!B4,DATI!B$1:B$65536,'2014'!S12,DATI!C$1:C$65536,'2014'!N8,DATI!D$1:D$65536,'2014'!L65)</f>
        <v>-3734</v>
      </c>
      <c r="T65" s="28"/>
      <c r="U65" s="28"/>
      <c r="V65" s="28"/>
      <c r="W65" s="42"/>
    </row>
    <row r="66" spans="1:23" ht="25">
      <c r="A66" s="7"/>
      <c r="B66" s="28"/>
      <c r="C66" s="28"/>
      <c r="D66" s="28"/>
      <c r="E66" s="28"/>
      <c r="F66" s="49">
        <f>SUMIFS(DATI!E$1:E$65536,DATI!A$1:A$65536,'2014'!B4,DATI!B$1:B$65536,'2014'!F12,DATI!C$1:C$65536,'2014'!B8,DATI!D$1:D$65536,'2014'!L66)</f>
        <v>7863</v>
      </c>
      <c r="G66" s="49">
        <f>SUMIFS(DATI!E$1:E$65536,DATI!A$1:A$65536,'2014'!B4,DATI!B$1:B$65536,'2014'!G12,DATI!C$1:C$65536,'2014'!B8,DATI!D$1:D$65536,'2014'!L66)</f>
        <v>-3050</v>
      </c>
      <c r="H66" s="28"/>
      <c r="I66" s="28"/>
      <c r="J66" s="28"/>
      <c r="K66" s="42"/>
      <c r="L66" s="40" t="s">
        <v>94</v>
      </c>
      <c r="M66" s="186" t="s">
        <v>162</v>
      </c>
      <c r="N66" s="28"/>
      <c r="O66" s="28"/>
      <c r="P66" s="28"/>
      <c r="Q66" s="28"/>
      <c r="R66" s="49">
        <f>SUMIFS(DATI!E$1:E$65536,DATI!A$1:A$65536,'2014'!B4,DATI!B$1:B$65536,'2014'!R12,DATI!C$1:C$65536,'2014'!N8,DATI!D$1:D$65536,'2014'!L66)</f>
        <v>-4979</v>
      </c>
      <c r="S66" s="49">
        <f>SUMIFS(DATI!E$1:E$65536,DATI!A$1:A$65536,'2014'!B4,DATI!B$1:B$65536,'2014'!S12,DATI!C$1:C$65536,'2014'!N8,DATI!D$1:D$65536,'2014'!L66)</f>
        <v>8986</v>
      </c>
      <c r="T66" s="28"/>
      <c r="U66" s="28"/>
      <c r="V66" s="28"/>
      <c r="W66" s="42"/>
    </row>
    <row r="67" spans="1:23" ht="25">
      <c r="A67" s="7"/>
      <c r="B67" s="28"/>
      <c r="C67" s="28"/>
      <c r="D67" s="28"/>
      <c r="E67" s="28"/>
      <c r="F67" s="49">
        <f>SUMIFS(DATI!E$1:E$65536,DATI!A$1:A$65536,'2014'!B4,DATI!B$1:B$65536,'2014'!F12,DATI!C$1:C$65536,'2014'!B8,DATI!D$1:D$65536,'2014'!L67)</f>
        <v>18043</v>
      </c>
      <c r="G67" s="49">
        <f>SUMIFS(DATI!E$1:E$65536,DATI!A$1:A$65536,'2014'!B4,DATI!B$1:B$65536,'2014'!G12,DATI!C$1:C$65536,'2014'!B8,DATI!D$1:D$65536,'2014'!L67)</f>
        <v>17173</v>
      </c>
      <c r="H67" s="28"/>
      <c r="I67" s="28"/>
      <c r="J67" s="28"/>
      <c r="K67" s="42"/>
      <c r="L67" s="40" t="s">
        <v>95</v>
      </c>
      <c r="M67" s="186" t="s">
        <v>163</v>
      </c>
      <c r="N67" s="28"/>
      <c r="O67" s="28"/>
      <c r="P67" s="28"/>
      <c r="Q67" s="28"/>
      <c r="R67" s="49">
        <f>SUMIFS(DATI!E$1:E$65536,DATI!A$1:A$65536,'2014'!B4,DATI!B$1:B$65536,'2014'!R12,DATI!C$1:C$65536,'2014'!N8,DATI!D$1:D$65536,'2014'!L67)</f>
        <v>4912</v>
      </c>
      <c r="S67" s="49">
        <f>SUMIFS(DATI!E$1:E$65536,DATI!A$1:A$65536,'2014'!B4,DATI!B$1:B$65536,'2014'!S12,DATI!C$1:C$65536,'2014'!N8,DATI!D$1:D$65536,'2014'!L67)</f>
        <v>-2447</v>
      </c>
      <c r="T67" s="28"/>
      <c r="U67" s="28"/>
      <c r="V67" s="28"/>
      <c r="W67" s="42"/>
    </row>
    <row r="68" spans="1:23" ht="25">
      <c r="A68" s="7"/>
      <c r="B68" s="28"/>
      <c r="C68" s="28"/>
      <c r="D68" s="28"/>
      <c r="E68" s="28"/>
      <c r="F68" s="49">
        <f>SUMIFS(DATI!E$1:E$65536,DATI!A$1:A$65536,'2014'!B4,DATI!B$1:B$65536,'2014'!F12,DATI!C$1:C$65536,'2014'!B8,DATI!D$1:D$65536,'2014'!L68)</f>
        <v>158341</v>
      </c>
      <c r="G68" s="49">
        <f>SUMIFS(DATI!E$1:E$65536,DATI!A$1:A$65536,'2014'!B4,DATI!B$1:B$65536,'2014'!G12,DATI!C$1:C$65536,'2014'!B8,DATI!D$1:D$65536,'2014'!L68)</f>
        <v>37130</v>
      </c>
      <c r="H68" s="28"/>
      <c r="I68" s="28"/>
      <c r="J68" s="28"/>
      <c r="K68" s="42"/>
      <c r="L68" s="40" t="s">
        <v>96</v>
      </c>
      <c r="M68" s="186" t="s">
        <v>164</v>
      </c>
      <c r="N68" s="28"/>
      <c r="O68" s="28"/>
      <c r="P68" s="28"/>
      <c r="Q68" s="28"/>
      <c r="R68" s="49">
        <f>SUMIFS(DATI!E$1:E$65536,DATI!A$1:A$65536,'2014'!B4,DATI!B$1:B$65536,'2014'!R12,DATI!C$1:C$65536,'2014'!N8,DATI!D$1:D$65536,'2014'!L68)</f>
        <v>-3487</v>
      </c>
      <c r="S68" s="49">
        <f>SUMIFS(DATI!E$1:E$65536,DATI!A$1:A$65536,'2014'!B4,DATI!B$1:B$65536,'2014'!S12,DATI!C$1:C$65536,'2014'!N8,DATI!D$1:D$65536,'2014'!L68)</f>
        <v>7699</v>
      </c>
      <c r="T68" s="28"/>
      <c r="U68" s="28"/>
      <c r="V68" s="28"/>
      <c r="W68" s="42"/>
    </row>
    <row r="69" spans="1:23">
      <c r="A69" s="7"/>
      <c r="B69" s="98">
        <f t="shared" ref="B69:B78" si="6">C69+D69</f>
        <v>0</v>
      </c>
      <c r="C69" s="94">
        <f>C70+C71+C72</f>
        <v>0</v>
      </c>
      <c r="D69" s="94">
        <f>D70+D71+D72</f>
        <v>0</v>
      </c>
      <c r="E69" s="94">
        <f>E70+E71+E72</f>
        <v>0</v>
      </c>
      <c r="F69" s="94">
        <f>F70+F71+F72</f>
        <v>112933</v>
      </c>
      <c r="G69" s="94">
        <f>G70+G71+G72</f>
        <v>0</v>
      </c>
      <c r="H69" s="28"/>
      <c r="I69" s="94">
        <f t="shared" ref="I69:I74" si="7">E69+F69+G69+B69</f>
        <v>112933</v>
      </c>
      <c r="J69" s="94">
        <f>J70+J71+J72</f>
        <v>5146</v>
      </c>
      <c r="K69" s="95">
        <f>I69+J69</f>
        <v>118079</v>
      </c>
      <c r="L69" s="53" t="s">
        <v>40</v>
      </c>
      <c r="M69" s="78" t="s">
        <v>258</v>
      </c>
      <c r="N69" s="91">
        <f t="shared" si="3"/>
        <v>118079</v>
      </c>
      <c r="O69" s="94">
        <f>O70+O71+O72</f>
        <v>23</v>
      </c>
      <c r="P69" s="29">
        <f>R69+S69+T69+U69+V69</f>
        <v>118056</v>
      </c>
      <c r="Q69" s="50"/>
      <c r="R69" s="29">
        <f>R70+R71+R72</f>
        <v>6301</v>
      </c>
      <c r="S69" s="29">
        <f>S70+S71+S72</f>
        <v>7744</v>
      </c>
      <c r="T69" s="29">
        <f>T70+T71+T72</f>
        <v>377</v>
      </c>
      <c r="U69" s="29">
        <f>U70+U71+U72</f>
        <v>103631</v>
      </c>
      <c r="V69" s="62">
        <f>V70+V71+V72</f>
        <v>3</v>
      </c>
      <c r="W69" s="63">
        <f t="shared" si="5"/>
        <v>103634</v>
      </c>
    </row>
    <row r="70" spans="1:23" ht="23.25" customHeight="1">
      <c r="A70" s="7"/>
      <c r="B70" s="98">
        <f t="shared" si="6"/>
        <v>0</v>
      </c>
      <c r="C70" s="30">
        <f>SUMIFS(DATI!E$1:E$65536,DATI!A$1:A$65536,'2014'!B4,DATI!B$1:B$65536,'2014'!C12,DATI!C$1:C$65536,'2014'!B8,DATI!D$1:D$65536,'2014'!L70)</f>
        <v>0</v>
      </c>
      <c r="D70" s="30">
        <f>SUMIFS(DATI!E$1:E$65536,DATI!A$1:A$65536,'2014'!B4,DATI!B$1:B$65536,'2014'!D12,DATI!C$1:C$65536,'2014'!B8,DATI!D$1:D$65536,'2014'!L70)</f>
        <v>0</v>
      </c>
      <c r="E70" s="30">
        <f>SUMIFS(DATI!E$1:E$65536,DATI!A$1:A$65536,'2014'!B4,DATI!B$1:B$65536,'2014'!E12,DATI!C$1:C$65536,'2014'!B8,DATI!D$1:D$65536,'2014'!L70)</f>
        <v>0</v>
      </c>
      <c r="F70" s="30">
        <f>SUMIFS(DATI!E$1:E$65536,DATI!A$1:A$65536,'2014'!B4,DATI!B$1:B$65536,'2014'!F12,DATI!C$1:C$65536,'2014'!B8,DATI!D$1:D$65536,'2014'!L70)</f>
        <v>6468</v>
      </c>
      <c r="G70" s="49">
        <f>SUMIFS(DATI!E$1:E$65536,DATI!A$1:A$65536,'2014'!B4,DATI!B$1:B$65536,'2014'!G12,DATI!C$1:C$65536,'2014'!B8,DATI!D$1:D$65536,'2014'!L70)</f>
        <v>0</v>
      </c>
      <c r="H70" s="28"/>
      <c r="I70" s="94">
        <f t="shared" si="7"/>
        <v>6468</v>
      </c>
      <c r="J70" s="101">
        <f>SUMIFS(DATI!E$1:E$65536,DATI!A$1:A$65536,'2014'!B4,DATI!B$1:B$65536,'2014'!J12,DATI!C$1:C$65536,'2014'!B8,DATI!D$1:D$65536,'2014'!L70)</f>
        <v>0</v>
      </c>
      <c r="K70" s="95">
        <f>I70+J70</f>
        <v>6468</v>
      </c>
      <c r="L70" s="53" t="s">
        <v>41</v>
      </c>
      <c r="M70" s="201" t="s">
        <v>257</v>
      </c>
      <c r="N70" s="91">
        <f t="shared" si="3"/>
        <v>6468</v>
      </c>
      <c r="O70" s="102">
        <f>SUMIFS(DATI!E$1:E$65536,DATI!A$1:A$65536,'2014'!B4,DATI!B$1:B$65536,'2014'!O12,DATI!C$1:C$65536,'2014'!N8,DATI!D$1:D$65536,'2014'!L70)</f>
        <v>0</v>
      </c>
      <c r="P70" s="29">
        <f>R70+S70+T70+W70</f>
        <v>6468</v>
      </c>
      <c r="Q70" s="50"/>
      <c r="R70" s="49">
        <f>SUMIFS(DATI!E$1:E$65536,DATI!A$1:A$65536,'2014'!B4,DATI!B$1:B$65536,'2014'!R12,DATI!C$1:C$65536,'2014'!N8,DATI!D$1:D$65536,'2014'!L70)</f>
        <v>4562</v>
      </c>
      <c r="S70" s="49">
        <f>SUMIFS(DATI!E$1:E$65536,DATI!A$1:A$65536,'2014'!B4,DATI!B$1:B$65536,'2014'!S12,DATI!C$1:C$65536,'2014'!N8,DATI!D$1:D$65536,'2014'!L70)</f>
        <v>17</v>
      </c>
      <c r="T70" s="49">
        <f>SUMIFS(DATI!E$1:E$65536,DATI!A$1:A$65536,'2014'!B4,DATI!B$1:B$65536,'2014'!T12,DATI!C$1:C$65536,'2014'!N8,DATI!D$1:D$65536,'2014'!L70)</f>
        <v>377</v>
      </c>
      <c r="U70" s="49">
        <f>SUMIFS(DATI!E$1:E$65536,DATI!A$1:A$65536,'2014'!B4,DATI!B$1:B$65536,'2014'!U12,DATI!C$1:C$65536,'2014'!N8,DATI!D$1:D$65536,'2014'!L70)</f>
        <v>1512</v>
      </c>
      <c r="V70" s="24">
        <f>SUMIFS(DATI!E$1:E$65536,DATI!A$1:A$65536,'2014'!B4,DATI!B$1:B$65536,'2014'!V12,DATI!C$1:C$65536,'2014'!N8,DATI!D$1:D$65536,'2014'!L70)</f>
        <v>0</v>
      </c>
      <c r="W70" s="63">
        <f t="shared" si="5"/>
        <v>1512</v>
      </c>
    </row>
    <row r="71" spans="1:23">
      <c r="A71" s="7"/>
      <c r="B71" s="98">
        <f t="shared" si="6"/>
        <v>0</v>
      </c>
      <c r="C71" s="30">
        <f>SUMIFS(DATI!E$1:E$65536,DATI!A$1:A$65536,'2014'!B4,DATI!B$1:B$65536,'2014'!C12,DATI!C$1:C$65536,'2014'!B8,DATI!D$1:D$65536,'2014'!L71)</f>
        <v>0</v>
      </c>
      <c r="D71" s="30">
        <f>SUMIFS(DATI!E$1:E$65536,DATI!A$1:A$65536,'2014'!B4,DATI!B$1:B$65536,'2014'!D12,DATI!C$1:C$65536,'2014'!B8,DATI!D$1:D$65536,'2014'!L71)</f>
        <v>0</v>
      </c>
      <c r="E71" s="30">
        <f>SUMIFS(DATI!E$1:E$65536,DATI!A$1:A$65536,'2014'!B4,DATI!B$1:B$65536,'2014'!E12,DATI!C$1:C$65536,'2014'!B8,DATI!D$1:D$65536,'2014'!L71)</f>
        <v>0</v>
      </c>
      <c r="F71" s="30">
        <f>SUMIFS(DATI!E$1:E$65536,DATI!A$1:A$65536,'2014'!B4,DATI!B$1:B$65536,'2014'!F12,DATI!C$1:C$65536,'2014'!B8,DATI!D$1:D$65536,'2014'!L71)</f>
        <v>99364</v>
      </c>
      <c r="G71" s="49">
        <f>SUMIFS(DATI!E$1:E$65536,DATI!A$1:A$65536,'2014'!B4,DATI!B$1:B$65536,'2014'!G12,DATI!C$1:C$65536,'2014'!B8,DATI!D$1:D$65536,'2014'!L71)</f>
        <v>0</v>
      </c>
      <c r="H71" s="28"/>
      <c r="I71" s="94">
        <f t="shared" si="7"/>
        <v>99364</v>
      </c>
      <c r="J71" s="101">
        <f>SUMIFS(DATI!E$1:E$65536,DATI!A$1:A$65536,'2014'!B4,DATI!B$1:B$65536,'2014'!J12,DATI!C$1:C$65536,'2014'!B8,DATI!D$1:D$65536,'2014'!L71)</f>
        <v>0</v>
      </c>
      <c r="K71" s="95">
        <f>I71+J71</f>
        <v>99364</v>
      </c>
      <c r="L71" s="53" t="s">
        <v>42</v>
      </c>
      <c r="M71" s="201" t="s">
        <v>256</v>
      </c>
      <c r="N71" s="91">
        <f t="shared" si="3"/>
        <v>99364</v>
      </c>
      <c r="O71" s="102">
        <f>SUMIFS(DATI!E$1:E$65536,DATI!A$1:A$65536,'2014'!B4,DATI!B$1:B$65536,'2014'!O12,DATI!C$1:C$65536,'2014'!N8,DATI!D$1:D$65536,'2014'!L71)</f>
        <v>0</v>
      </c>
      <c r="P71" s="29">
        <f>R71+S71+T71+W71</f>
        <v>99364</v>
      </c>
      <c r="Q71" s="50"/>
      <c r="R71" s="49">
        <f>SUMIFS(DATI!E$1:E$65536,DATI!A$1:A$65536,'2014'!B4,DATI!B$1:B$65536,'2014'!R12,DATI!C$1:C$65536,'2014'!N8,DATI!D$1:D$65536,'2014'!L71)</f>
        <v>0</v>
      </c>
      <c r="S71" s="49">
        <f>SUMIFS(DATI!E$1:E$65536,DATI!A$1:A$65536,'2014'!B4,DATI!B$1:B$65536,'2014'!S12,DATI!C$1:C$65536,'2014'!N8,DATI!D$1:D$65536,'2014'!L71)</f>
        <v>0</v>
      </c>
      <c r="T71" s="49">
        <f>SUMIFS(DATI!E$1:E$65536,DATI!A$1:A$65536,'2014'!B4,DATI!B$1:B$65536,'2014'!T12,DATI!C$1:C$65536,'2014'!N8,DATI!D$1:D$65536,'2014'!L71)</f>
        <v>0</v>
      </c>
      <c r="U71" s="49">
        <f>SUMIFS(DATI!E$1:E$65536,DATI!A$1:A$65536,'2014'!B4,DATI!B$1:B$65536,'2014'!U12,DATI!C$1:C$65536,'2014'!N8,DATI!D$1:D$65536,'2014'!L71)</f>
        <v>99364</v>
      </c>
      <c r="V71" s="24">
        <f>SUMIFS(DATI!E$1:E$65536,DATI!A$1:A$65536,'2014'!B4,DATI!B$1:B$65536,'2014'!V12,DATI!C$1:C$65536,'2014'!N8,DATI!D$1:D$65536,'2014'!L71)</f>
        <v>0</v>
      </c>
      <c r="W71" s="63">
        <f t="shared" si="5"/>
        <v>99364</v>
      </c>
    </row>
    <row r="72" spans="1:23">
      <c r="A72" s="7"/>
      <c r="B72" s="98">
        <f t="shared" si="6"/>
        <v>0</v>
      </c>
      <c r="C72" s="30">
        <f>SUMIFS(DATI!E$1:E$65536,DATI!A$1:A$65536,'2014'!B4,DATI!B$1:B$65536,'2014'!C12,DATI!C$1:C$65536,'2014'!B8,DATI!D$1:D$65536,'2014'!L72)</f>
        <v>0</v>
      </c>
      <c r="D72" s="30">
        <f>SUMIFS(DATI!E$1:E$65536,DATI!A$1:A$65536,'2014'!B4,DATI!B$1:B$65536,'2014'!D12,DATI!C$1:C$65536,'2014'!B8,DATI!D$1:D$65536,'2014'!L72)</f>
        <v>0</v>
      </c>
      <c r="E72" s="30">
        <f>SUMIFS(DATI!E$1:E$65536,DATI!A$1:A$65536,'2014'!B4,DATI!B$1:B$65536,'2014'!E12,DATI!C$1:C$65536,'2014'!B8,DATI!D$1:D$65536,'2014'!L72)</f>
        <v>0</v>
      </c>
      <c r="F72" s="30">
        <f>SUMIFS(DATI!E$1:E$65536,DATI!A$1:A$65536,'2014'!B4,DATI!B$1:B$65536,'2014'!F12,DATI!C$1:C$65536,'2014'!B8,DATI!D$1:D$65536,'2014'!L72)</f>
        <v>7101</v>
      </c>
      <c r="G72" s="49">
        <f>SUMIFS(DATI!E$1:E$65536,DATI!A$1:A$65536,'2014'!B4,DATI!B$1:B$65536,'2014'!G12,DATI!C$1:C$65536,'2014'!B8,DATI!D$1:D$65536,'2014'!L72)</f>
        <v>0</v>
      </c>
      <c r="H72" s="28"/>
      <c r="I72" s="94">
        <f t="shared" si="7"/>
        <v>7101</v>
      </c>
      <c r="J72" s="101">
        <f>SUMIFS(DATI!E$1:E$65536,DATI!A$1:A$65536,'2014'!B4,DATI!B$1:B$65536,'2014'!J12,DATI!C$1:C$65536,'2014'!B8,DATI!D$1:D$65536,'2014'!L72)</f>
        <v>5146</v>
      </c>
      <c r="K72" s="95">
        <f>I72+J72</f>
        <v>12247</v>
      </c>
      <c r="L72" s="53" t="s">
        <v>43</v>
      </c>
      <c r="M72" s="201" t="s">
        <v>255</v>
      </c>
      <c r="N72" s="91">
        <f t="shared" si="3"/>
        <v>12247</v>
      </c>
      <c r="O72" s="102">
        <f>SUMIFS(DATI!E$1:E$65536,DATI!A$1:A$65536,'2014'!B4,DATI!B$1:B$65536,'2014'!O12,DATI!C$1:C$65536,'2014'!N8,DATI!D$1:D$65536,'2014'!L72)</f>
        <v>23</v>
      </c>
      <c r="P72" s="29">
        <f>R72+S72+T72+W72</f>
        <v>12224</v>
      </c>
      <c r="Q72" s="50"/>
      <c r="R72" s="49">
        <f>SUMIFS(DATI!E$1:E$65536,DATI!A$1:A$65536,'2014'!B4,DATI!B$1:B$65536,'2014'!R12,DATI!C$1:C$65536,'2014'!N8,DATI!D$1:D$65536,'2014'!L72)</f>
        <v>1739</v>
      </c>
      <c r="S72" s="49">
        <f>SUMIFS(DATI!E$1:E$65536,DATI!A$1:A$65536,'2014'!B4,DATI!B$1:B$65536,'2014'!S12,DATI!C$1:C$65536,'2014'!N8,DATI!D$1:D$65536,'2014'!L72)</f>
        <v>7727</v>
      </c>
      <c r="T72" s="49">
        <f>SUMIFS(DATI!E$1:E$65536,DATI!A$1:A$65536,'2014'!B4,DATI!B$1:B$65536,'2014'!T12,DATI!C$1:C$65536,'2014'!N8,DATI!D$1:D$65536,'2014'!L72)</f>
        <v>0</v>
      </c>
      <c r="U72" s="49">
        <f>SUMIFS(DATI!E$1:E$65536,DATI!A$1:A$65536,'2014'!B4,DATI!B$1:B$65536,'2014'!U12,DATI!C$1:C$65536,'2014'!N8,DATI!D$1:D$65536,'2014'!L72)</f>
        <v>2755</v>
      </c>
      <c r="V72" s="24">
        <f>SUMIFS(DATI!E$1:E$65536,DATI!A$1:A$65536,'2014'!B4,DATI!B$1:B$65536,'2014'!V12,DATI!C$1:C$65536,'2014'!N8,DATI!D$1:D$65536,'2014'!L72)</f>
        <v>3</v>
      </c>
      <c r="W72" s="63">
        <f t="shared" si="5"/>
        <v>2758</v>
      </c>
    </row>
    <row r="73" spans="1:23">
      <c r="A73" s="7"/>
      <c r="B73" s="98">
        <f t="shared" si="6"/>
        <v>18619</v>
      </c>
      <c r="C73" s="103">
        <f>SUMIFS(DATI!E$1:E$65536,DATI!A$1:A$65536,'2014'!B4,DATI!B$1:B$65536,'2014'!C12,DATI!C$1:C$65536,'2014'!B8,DATI!D$1:D$65536,'2014'!L73)</f>
        <v>0</v>
      </c>
      <c r="D73" s="103">
        <f>SUMIFS(DATI!E$1:E$65536,DATI!A$1:A$65536,'2014'!B4,DATI!B$1:B$65536,'2014'!D12,DATI!C$1:C$65536,'2014'!B8,DATI!D$1:D$65536,'2014'!L73)</f>
        <v>18619</v>
      </c>
      <c r="E73" s="49">
        <f>SUMIFS(DATI!E$1:E$65536,DATI!A$1:A$65536,'2014'!B4,DATI!B$1:B$65536,'2014'!E12,DATI!C$1:C$65536,'2014'!B8,DATI!D$1:D$65536,'2014'!L73)</f>
        <v>0</v>
      </c>
      <c r="F73" s="49">
        <f>SUMIFS(DATI!E$1:E$65536,DATI!A$1:A$65536,'2014'!B4,DATI!B$1:B$65536,'2014'!F12,DATI!C$1:C$65536,'2014'!B8,DATI!D$1:D$65536,'2014'!L73)</f>
        <v>0</v>
      </c>
      <c r="G73" s="49">
        <f>SUMIFS(DATI!E$1:E$65536,DATI!A$1:A$65536,'2014'!B4,DATI!B$1:B$65536,'2014'!G12,DATI!C$1:C$65536,'2014'!B8,DATI!D$1:D$65536,'2014'!L73)</f>
        <v>52256</v>
      </c>
      <c r="H73" s="28"/>
      <c r="I73" s="94">
        <f t="shared" si="7"/>
        <v>70875</v>
      </c>
      <c r="J73" s="104"/>
      <c r="K73" s="31">
        <f>I73</f>
        <v>70875</v>
      </c>
      <c r="L73" s="40" t="s">
        <v>44</v>
      </c>
      <c r="M73" s="134" t="s">
        <v>254</v>
      </c>
      <c r="N73" s="91">
        <f>P73</f>
        <v>70875</v>
      </c>
      <c r="O73" s="105"/>
      <c r="P73" s="29">
        <f>R73+S73+T73+W73</f>
        <v>70875</v>
      </c>
      <c r="Q73" s="50"/>
      <c r="R73" s="49">
        <f>SUMIFS(DATI!E$1:E$65536,DATI!A$1:A$65536,'2014'!B4,DATI!B$1:B$65536,'2014'!R12,DATI!C$1:C$65536,'2014'!N8,DATI!D$1:D$65536,'2014'!L73)</f>
        <v>0</v>
      </c>
      <c r="S73" s="49">
        <f>SUMIFS(DATI!E$1:E$65536,DATI!A$1:A$65536,'2014'!B4,DATI!B$1:B$65536,'2014'!S12,DATI!C$1:C$65536,'2014'!N8,DATI!D$1:D$65536,'2014'!L73)</f>
        <v>0</v>
      </c>
      <c r="T73" s="49">
        <f>SUMIFS(DATI!E$1:E$65536,DATI!A$1:A$65536,'2014'!B4,DATI!B$1:B$65536,'2014'!T12,DATI!C$1:C$65536,'2014'!N8,DATI!D$1:D$65536,'2014'!L73)</f>
        <v>8233</v>
      </c>
      <c r="U73" s="49">
        <f>SUMIFS(DATI!E$1:E$65536,DATI!A$1:A$65536,'2014'!B4,DATI!B$1:B$65536,'2014'!U12,DATI!C$1:C$65536,'2014'!N8,DATI!D$1:D$65536,'2014'!L73)</f>
        <v>62642</v>
      </c>
      <c r="V73" s="24">
        <f>SUMIFS(DATI!E$1:E$65536,DATI!A$1:A$65536,'2014'!B4,DATI!B$1:B$65536,'2014'!V12,DATI!C$1:C$65536,'2014'!N8,DATI!D$1:D$65536,'2014'!L73)</f>
        <v>0</v>
      </c>
      <c r="W73" s="63">
        <f t="shared" si="5"/>
        <v>62642</v>
      </c>
    </row>
    <row r="74" spans="1:23">
      <c r="A74" s="7"/>
      <c r="B74" s="98">
        <f t="shared" si="6"/>
        <v>423480</v>
      </c>
      <c r="C74" s="49">
        <f>SUMIFS(DATI!E$1:E$65536,DATI!A$1:A$65536,'2014'!B4,DATI!B$1:B$65536,'2014'!C12,DATI!C$1:C$65536,'2014'!B8,DATI!D$1:D$65536,'2014'!L74)</f>
        <v>4367</v>
      </c>
      <c r="D74" s="49">
        <f>SUMIFS(DATI!E$1:E$65536,DATI!A$1:A$65536,'2014'!B4,DATI!B$1:B$65536,'2014'!D12,DATI!C$1:C$65536,'2014'!B8,DATI!D$1:D$65536,'2014'!L74)</f>
        <v>419113</v>
      </c>
      <c r="E74" s="132">
        <f>SUMIFS(DATI!E$1:E$65536,DATI!A$1:A$65536,'2014'!B4,DATI!B$1:B$65536,'2014'!E12,DATI!C$1:C$65536,'2014'!B8,DATI!D$1:D$65536,'2014'!L74)</f>
        <v>370722</v>
      </c>
      <c r="F74" s="132">
        <f>SUMIFS(DATI!E$1:E$65536,DATI!A$1:A$65536,'2014'!B4,DATI!B$1:B$65536,'2014'!F12,DATI!C$1:C$65536,'2014'!B8,DATI!D$1:D$65536,'2014'!L74)</f>
        <v>158248</v>
      </c>
      <c r="G74" s="132">
        <f>SUMIFS(DATI!E$1:E$65536,DATI!A$1:A$65536,'2014'!B4,DATI!B$1:B$65536,'2014'!G12,DATI!C$1:C$65536,'2014'!B8,DATI!D$1:D$65536,'2014'!L74)</f>
        <v>538926</v>
      </c>
      <c r="H74" s="50"/>
      <c r="I74" s="94">
        <f t="shared" si="7"/>
        <v>1491376</v>
      </c>
      <c r="J74" s="30">
        <f>SUMIFS(DATI!E$1:E$65536,DATI!A$1:A$65536,'2014'!B4,DATI!B$1:B$65536,'2014'!J12,DATI!C$1:C$65536,'2014'!B8,DATI!D$1:D$65536,'2014'!L74)</f>
        <v>323112</v>
      </c>
      <c r="K74" s="95">
        <f>I74+J74</f>
        <v>1814488</v>
      </c>
      <c r="L74" s="40" t="s">
        <v>35</v>
      </c>
      <c r="M74" s="134" t="s">
        <v>229</v>
      </c>
      <c r="N74" s="91">
        <f t="shared" si="3"/>
        <v>1814487</v>
      </c>
      <c r="O74" s="30">
        <f>SUMIFS(DATI!E$1:E$65536,DATI!A$1:A$65536,'2014'!B4,DATI!B$1:B$65536,'2014'!O12,DATI!C$1:C$65536,'2014'!N8,DATI!D$1:D$65536,'2014'!L74)</f>
        <v>480876</v>
      </c>
      <c r="P74" s="29">
        <f>R74+S74+T74+W74</f>
        <v>1333611</v>
      </c>
      <c r="Q74" s="50"/>
      <c r="R74" s="49">
        <f>SUMIFS(DATI!E$1:E$65536,DATI!A$1:A$65536,'2014'!B4,DATI!B$1:B$65536,'2014'!R12,DATI!C$1:C$65536,'2014'!N8,DATI!D$1:D$65536,'2014'!L74)</f>
        <v>428205</v>
      </c>
      <c r="S74" s="49">
        <f>SUMIFS(DATI!E$1:E$65536,DATI!A$1:A$65536,'2014'!B4,DATI!B$1:B$65536,'2014'!S12,DATI!C$1:C$65536,'2014'!N8,DATI!D$1:D$65536,'2014'!L74)</f>
        <v>804127</v>
      </c>
      <c r="T74" s="49">
        <f>SUMIFS(DATI!E$1:E$65536,DATI!A$1:A$65536,'2014'!B4,DATI!B$1:B$65536,'2014'!T12,DATI!C$1:C$65536,'2014'!N8,DATI!D$1:D$65536,'2014'!L74)</f>
        <v>63298</v>
      </c>
      <c r="U74" s="49">
        <f>SUMIFS(DATI!E$1:E$65536,DATI!A$1:A$65536,'2014'!B4,DATI!B$1:B$65536,'2014'!U12,DATI!C$1:C$65536,'2014'!N8,DATI!D$1:D$65536,'2014'!L74)</f>
        <v>37015</v>
      </c>
      <c r="V74" s="24">
        <f>SUMIFS(DATI!E$1:E$65536,DATI!A$1:A$65536,'2014'!B4,DATI!B$1:B$65536,'2014'!V12,DATI!C$1:C$65536,'2014'!N8,DATI!D$1:D$65536,'2014'!L74)</f>
        <v>966</v>
      </c>
      <c r="W74" s="63">
        <f t="shared" si="5"/>
        <v>37981</v>
      </c>
    </row>
    <row r="75" spans="1:23" ht="13">
      <c r="A75" s="7"/>
      <c r="B75" s="28"/>
      <c r="C75" s="28"/>
      <c r="D75" s="28"/>
      <c r="E75" s="28"/>
      <c r="F75" s="29">
        <f>R45+R58-G59-G69-G73</f>
        <v>6828151</v>
      </c>
      <c r="G75" s="29">
        <f>S45+S58-F59-F69-F73</f>
        <v>517964</v>
      </c>
      <c r="H75" s="50"/>
      <c r="I75" s="28"/>
      <c r="J75" s="28"/>
      <c r="K75" s="42"/>
      <c r="L75" s="135" t="s">
        <v>17</v>
      </c>
      <c r="M75" s="202" t="s">
        <v>165</v>
      </c>
      <c r="N75" s="28"/>
      <c r="O75" s="28"/>
      <c r="P75" s="28"/>
      <c r="Q75" s="28"/>
      <c r="R75" s="28"/>
      <c r="S75" s="28"/>
      <c r="T75" s="28"/>
      <c r="U75" s="28"/>
      <c r="V75" s="28"/>
      <c r="W75" s="42"/>
    </row>
    <row r="76" spans="1:23" ht="27.75" customHeight="1">
      <c r="A76" s="7"/>
      <c r="B76" s="98">
        <f t="shared" si="6"/>
        <v>13750565</v>
      </c>
      <c r="C76" s="91">
        <f>V45+W49+V58-C58</f>
        <v>21792</v>
      </c>
      <c r="D76" s="91">
        <f>U45+U46+U49+U58-D58</f>
        <v>13728773</v>
      </c>
      <c r="E76" s="29">
        <f>T45+T49+T58-E55-E58</f>
        <v>3649633</v>
      </c>
      <c r="F76" s="29">
        <f>S45+S58-F58</f>
        <v>199719</v>
      </c>
      <c r="G76" s="29">
        <f>R45+R58-G58</f>
        <v>5217933</v>
      </c>
      <c r="H76" s="61"/>
      <c r="I76" s="94">
        <f>B76+E76+F76+G76</f>
        <v>22817850</v>
      </c>
      <c r="J76" s="28"/>
      <c r="K76" s="42"/>
      <c r="L76" s="106" t="s">
        <v>18</v>
      </c>
      <c r="M76" s="203" t="s">
        <v>166</v>
      </c>
      <c r="N76" s="28"/>
      <c r="O76" s="28"/>
      <c r="P76" s="28"/>
      <c r="Q76" s="28"/>
      <c r="R76" s="28"/>
      <c r="S76" s="28"/>
      <c r="T76" s="28"/>
      <c r="U76" s="28"/>
      <c r="V76" s="28"/>
      <c r="W76" s="42"/>
    </row>
    <row r="77" spans="1:23">
      <c r="A77" s="7"/>
      <c r="B77" s="98">
        <f t="shared" si="6"/>
        <v>654930</v>
      </c>
      <c r="C77" s="91">
        <f>C22</f>
        <v>22970</v>
      </c>
      <c r="D77" s="91">
        <f>D22</f>
        <v>631960</v>
      </c>
      <c r="E77" s="91">
        <f>E22</f>
        <v>935436</v>
      </c>
      <c r="F77" s="91">
        <f>F22</f>
        <v>93492</v>
      </c>
      <c r="G77" s="91">
        <f>G22</f>
        <v>2848790</v>
      </c>
      <c r="H77" s="61"/>
      <c r="I77" s="94">
        <f>B77+E77+F77+G77</f>
        <v>4532648</v>
      </c>
      <c r="J77" s="28"/>
      <c r="K77" s="42"/>
      <c r="L77" s="53" t="s">
        <v>77</v>
      </c>
      <c r="M77" s="65" t="s">
        <v>167</v>
      </c>
      <c r="N77" s="28"/>
      <c r="O77" s="28"/>
      <c r="P77" s="28"/>
      <c r="Q77" s="28"/>
      <c r="R77" s="28"/>
      <c r="S77" s="28"/>
      <c r="T77" s="28"/>
      <c r="U77" s="28"/>
      <c r="V77" s="28"/>
      <c r="W77" s="42"/>
    </row>
    <row r="78" spans="1:23" ht="13.5" thickBot="1">
      <c r="A78" s="7"/>
      <c r="B78" s="98">
        <f t="shared" si="6"/>
        <v>13095635</v>
      </c>
      <c r="C78" s="107">
        <f>C76-C77</f>
        <v>-1178</v>
      </c>
      <c r="D78" s="107">
        <f>D76-D77</f>
        <v>13096813</v>
      </c>
      <c r="E78" s="107">
        <f>E76-E77</f>
        <v>2714197</v>
      </c>
      <c r="F78" s="107">
        <f>F76-F77</f>
        <v>106227</v>
      </c>
      <c r="G78" s="107">
        <f>G76-G77</f>
        <v>2369143</v>
      </c>
      <c r="H78" s="88"/>
      <c r="I78" s="108">
        <f>B78+E78+F78+G78</f>
        <v>18285202</v>
      </c>
      <c r="J78" s="28"/>
      <c r="K78" s="109"/>
      <c r="L78" s="106" t="s">
        <v>168</v>
      </c>
      <c r="M78" s="198" t="s">
        <v>169</v>
      </c>
      <c r="N78" s="28"/>
      <c r="O78" s="28"/>
      <c r="P78" s="28"/>
      <c r="Q78" s="28"/>
      <c r="R78" s="28"/>
      <c r="S78" s="28"/>
      <c r="T78" s="28"/>
      <c r="U78" s="28"/>
      <c r="V78" s="28"/>
      <c r="W78" s="42"/>
    </row>
    <row r="79" spans="1:23" ht="14" thickTop="1" thickBot="1">
      <c r="A79" s="7"/>
      <c r="B79" s="110"/>
      <c r="C79" s="110"/>
      <c r="D79" s="110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6"/>
    </row>
    <row r="80" spans="1:23" ht="21.75" customHeight="1" thickTop="1" thickBot="1">
      <c r="A80" s="7"/>
      <c r="B80" s="253" t="s">
        <v>119</v>
      </c>
      <c r="C80" s="253"/>
      <c r="D80" s="253"/>
      <c r="E80" s="253"/>
      <c r="F80" s="253"/>
      <c r="G80" s="253"/>
      <c r="H80" s="253"/>
      <c r="I80" s="253"/>
      <c r="J80" s="253"/>
      <c r="K80" s="254"/>
      <c r="L80" s="274" t="s">
        <v>120</v>
      </c>
      <c r="M80" s="275"/>
      <c r="N80" s="278" t="s">
        <v>121</v>
      </c>
      <c r="O80" s="279"/>
      <c r="P80" s="279"/>
      <c r="Q80" s="279"/>
      <c r="R80" s="279"/>
      <c r="S80" s="279"/>
      <c r="T80" s="279"/>
      <c r="U80" s="280"/>
      <c r="V80" s="280"/>
      <c r="W80" s="281"/>
    </row>
    <row r="81" spans="1:23" ht="13.5" customHeight="1" thickTop="1">
      <c r="A81" s="7"/>
      <c r="B81" s="261" t="s">
        <v>122</v>
      </c>
      <c r="C81" s="264" t="s">
        <v>123</v>
      </c>
      <c r="D81" s="264" t="s">
        <v>124</v>
      </c>
      <c r="E81" s="239" t="s">
        <v>125</v>
      </c>
      <c r="F81" s="239" t="s">
        <v>126</v>
      </c>
      <c r="G81" s="239" t="s">
        <v>127</v>
      </c>
      <c r="H81" s="239" t="s">
        <v>128</v>
      </c>
      <c r="I81" s="239" t="s">
        <v>129</v>
      </c>
      <c r="J81" s="239" t="s">
        <v>130</v>
      </c>
      <c r="K81" s="243" t="s">
        <v>131</v>
      </c>
      <c r="L81" s="276"/>
      <c r="M81" s="277"/>
      <c r="N81" s="264" t="s">
        <v>131</v>
      </c>
      <c r="O81" s="239" t="s">
        <v>130</v>
      </c>
      <c r="P81" s="239" t="s">
        <v>129</v>
      </c>
      <c r="Q81" s="239" t="s">
        <v>128</v>
      </c>
      <c r="R81" s="239" t="s">
        <v>127</v>
      </c>
      <c r="S81" s="239" t="s">
        <v>126</v>
      </c>
      <c r="T81" s="239" t="s">
        <v>125</v>
      </c>
      <c r="U81" s="264" t="s">
        <v>124</v>
      </c>
      <c r="V81" s="264" t="s">
        <v>123</v>
      </c>
      <c r="W81" s="266" t="s">
        <v>122</v>
      </c>
    </row>
    <row r="82" spans="1:23" ht="12.75" customHeight="1">
      <c r="A82" s="7"/>
      <c r="B82" s="262"/>
      <c r="C82" s="216"/>
      <c r="D82" s="216"/>
      <c r="E82" s="213"/>
      <c r="F82" s="213"/>
      <c r="G82" s="213"/>
      <c r="H82" s="229"/>
      <c r="I82" s="213"/>
      <c r="J82" s="213"/>
      <c r="K82" s="244"/>
      <c r="L82" s="276"/>
      <c r="M82" s="277"/>
      <c r="N82" s="215"/>
      <c r="O82" s="213"/>
      <c r="P82" s="213"/>
      <c r="Q82" s="229"/>
      <c r="R82" s="213"/>
      <c r="S82" s="213"/>
      <c r="T82" s="213"/>
      <c r="U82" s="216"/>
      <c r="V82" s="216"/>
      <c r="W82" s="219"/>
    </row>
    <row r="83" spans="1:23" ht="51" customHeight="1" thickBot="1">
      <c r="A83" s="7"/>
      <c r="B83" s="263"/>
      <c r="C83" s="265"/>
      <c r="D83" s="265"/>
      <c r="E83" s="241"/>
      <c r="F83" s="241"/>
      <c r="G83" s="241"/>
      <c r="H83" s="242"/>
      <c r="I83" s="241"/>
      <c r="J83" s="240"/>
      <c r="K83" s="245"/>
      <c r="L83" s="276"/>
      <c r="M83" s="277"/>
      <c r="N83" s="268"/>
      <c r="O83" s="240"/>
      <c r="P83" s="241"/>
      <c r="Q83" s="242"/>
      <c r="R83" s="241"/>
      <c r="S83" s="241"/>
      <c r="T83" s="241"/>
      <c r="U83" s="265"/>
      <c r="V83" s="265"/>
      <c r="W83" s="267"/>
    </row>
    <row r="84" spans="1:23" ht="19" thickTop="1" thickBot="1">
      <c r="A84" s="7"/>
      <c r="B84" s="231" t="s">
        <v>170</v>
      </c>
      <c r="C84" s="231"/>
      <c r="D84" s="231"/>
      <c r="E84" s="231"/>
      <c r="F84" s="231"/>
      <c r="G84" s="231"/>
      <c r="H84" s="231"/>
      <c r="I84" s="231"/>
      <c r="J84" s="231"/>
      <c r="K84" s="231"/>
      <c r="L84" s="231"/>
      <c r="M84" s="231"/>
      <c r="N84" s="231"/>
      <c r="O84" s="231"/>
      <c r="P84" s="231"/>
      <c r="Q84" s="231"/>
      <c r="R84" s="231"/>
      <c r="S84" s="231"/>
      <c r="T84" s="231"/>
      <c r="U84" s="231"/>
      <c r="V84" s="231"/>
      <c r="W84" s="232"/>
    </row>
    <row r="85" spans="1:23" ht="32.25" customHeight="1" thickTop="1">
      <c r="A85" s="7"/>
      <c r="B85" s="111"/>
      <c r="C85" s="111"/>
      <c r="D85" s="111"/>
      <c r="E85" s="111"/>
      <c r="F85" s="111"/>
      <c r="G85" s="111"/>
      <c r="H85" s="28"/>
      <c r="I85" s="111"/>
      <c r="J85" s="111"/>
      <c r="K85" s="112"/>
      <c r="L85" s="113" t="s">
        <v>18</v>
      </c>
      <c r="M85" s="204" t="s">
        <v>166</v>
      </c>
      <c r="N85" s="47"/>
      <c r="O85" s="47"/>
      <c r="P85" s="22">
        <f>R85+S85+T85+W85</f>
        <v>22817850</v>
      </c>
      <c r="Q85" s="50"/>
      <c r="R85" s="22">
        <f>G76</f>
        <v>5217933</v>
      </c>
      <c r="S85" s="22">
        <f>F76</f>
        <v>199719</v>
      </c>
      <c r="T85" s="22">
        <f>E76</f>
        <v>3649633</v>
      </c>
      <c r="U85" s="114">
        <f>D76</f>
        <v>13728773</v>
      </c>
      <c r="V85" s="62">
        <f>C76</f>
        <v>21792</v>
      </c>
      <c r="W85" s="63">
        <f>U85+V85</f>
        <v>13750565</v>
      </c>
    </row>
    <row r="86" spans="1:23">
      <c r="A86" s="7"/>
      <c r="B86" s="115">
        <f>C86+D86</f>
        <v>1448258</v>
      </c>
      <c r="C86" s="91">
        <f>C87+C88</f>
        <v>0</v>
      </c>
      <c r="D86" s="91">
        <f>D87+D88</f>
        <v>1448258</v>
      </c>
      <c r="E86" s="91">
        <f>E87+E88</f>
        <v>366</v>
      </c>
      <c r="F86" s="91">
        <f>F87+F88</f>
        <v>72722</v>
      </c>
      <c r="G86" s="91">
        <f>G87+G88</f>
        <v>281835</v>
      </c>
      <c r="H86" s="28"/>
      <c r="I86" s="94">
        <f>B86+E86+F86+G86</f>
        <v>1803181</v>
      </c>
      <c r="J86" s="94">
        <f>J87+J88</f>
        <v>8981</v>
      </c>
      <c r="K86" s="31">
        <f>I86+J86</f>
        <v>1812162</v>
      </c>
      <c r="L86" s="53" t="s">
        <v>45</v>
      </c>
      <c r="M86" s="54" t="s">
        <v>171</v>
      </c>
      <c r="N86" s="91">
        <f>O86+P86</f>
        <v>1812162</v>
      </c>
      <c r="O86" s="116">
        <f>O87+O88</f>
        <v>670</v>
      </c>
      <c r="P86" s="29">
        <f>T86</f>
        <v>1811492</v>
      </c>
      <c r="Q86" s="28"/>
      <c r="R86" s="28"/>
      <c r="S86" s="104"/>
      <c r="T86" s="29">
        <f>T87+T88</f>
        <v>1811492</v>
      </c>
      <c r="U86" s="92"/>
      <c r="V86" s="23"/>
      <c r="W86" s="32"/>
    </row>
    <row r="87" spans="1:23">
      <c r="A87" s="7"/>
      <c r="B87" s="115">
        <f>C87+D87</f>
        <v>1397309</v>
      </c>
      <c r="C87" s="103">
        <f>SUMIFS(DATI!E$1:E$65536,DATI!A$1:A$65536,'2014'!B4,DATI!B$1:B$65536,'2014'!C12,DATI!C$1:C$65536,'2014'!B8,DATI!D$1:D$65536,'2014'!L87)</f>
        <v>0</v>
      </c>
      <c r="D87" s="117">
        <f>SUMIFS(DATI!E$1:E$65536,DATI!A$1:A$65536,'2014'!B4,DATI!B$1:B$65536,'2014'!D12,DATI!C$1:C$65536,'2014'!B8,DATI!D$1:D$65536,'2014'!L87)</f>
        <v>1397309</v>
      </c>
      <c r="E87" s="49">
        <f>SUMIFS(DATI!E$1:E$65536,DATI!A$1:A$65536,'2014'!B4,DATI!B$1:B$65536,'2014'!E12,DATI!C$1:C$65536,'2014'!B8,DATI!D$1:D$65536,'2014'!L87)</f>
        <v>366</v>
      </c>
      <c r="F87" s="49">
        <f>SUMIFS(DATI!E$1:E$65536,DATI!A$1:A$65536,'2014'!B4,DATI!B$1:B$65536,'2014'!F12,DATI!C$1:C$65536,'2014'!B8,DATI!D$1:D$65536,'2014'!L87)</f>
        <v>72505</v>
      </c>
      <c r="G87" s="49">
        <f>SUMIFS(DATI!E$1:E$65536,DATI!A$1:A$65536,'2014'!B4,DATI!B$1:B$65536,'2014'!G12,DATI!C$1:C$65536,'2014'!B8,DATI!D$1:D$65536,'2014'!L87)</f>
        <v>281835</v>
      </c>
      <c r="H87" s="28"/>
      <c r="I87" s="94">
        <f>B87+E87+F87+G87</f>
        <v>1752015</v>
      </c>
      <c r="J87" s="30">
        <f>SUMIFS(DATI!E$1:E$65536,DATI!A$1:A$65536,'2014'!B4,DATI!B$1:B$65536,'2014'!J12,DATI!C$1:C$65536,'2014'!B8,DATI!D$1:D$65536,'2014'!L87)</f>
        <v>8981</v>
      </c>
      <c r="K87" s="31">
        <f t="shared" ref="K87:K106" si="8">I87+J87</f>
        <v>1760996</v>
      </c>
      <c r="L87" s="53" t="s">
        <v>46</v>
      </c>
      <c r="M87" s="199" t="s">
        <v>240</v>
      </c>
      <c r="N87" s="91">
        <f t="shared" ref="N87:N105" si="9">O87+P87</f>
        <v>1760996</v>
      </c>
      <c r="O87" s="100">
        <f>SUMIFS(DATI!E$1:E$65536,DATI!A$1:A$65536,'2014'!B4,DATI!B$1:B$65536,'2014'!O12,DATI!C$1:C$65536,'2014'!N8,DATI!D$1:D$65536,'2014'!L87)</f>
        <v>0</v>
      </c>
      <c r="P87" s="29">
        <f>+T87+U87+W87</f>
        <v>1760996</v>
      </c>
      <c r="Q87" s="28"/>
      <c r="R87" s="28"/>
      <c r="S87" s="61"/>
      <c r="T87" s="49">
        <f>SUMIFS(DATI!E$1:E$65536,DATI!A$1:A$65536,'2014'!B4,DATI!B$1:B$65536,'2014'!T12,DATI!C$1:C$65536,'2014'!N8,DATI!D$1:D$65536,'2014'!L87)</f>
        <v>1760996</v>
      </c>
      <c r="U87" s="50"/>
      <c r="V87" s="28"/>
      <c r="W87" s="42"/>
    </row>
    <row r="88" spans="1:23">
      <c r="A88" s="7"/>
      <c r="B88" s="115">
        <f>C88+D88</f>
        <v>50949</v>
      </c>
      <c r="C88" s="103">
        <f>SUMIFS(DATI!E$1:E$65536,DATI!A$1:A$65536,'2014'!B4,DATI!B$1:B$65536,'2014'!C12,DATI!C$1:C$65536,'2014'!B8,DATI!D$1:D$65536,'2014'!L88)</f>
        <v>0</v>
      </c>
      <c r="D88" s="117">
        <f>SUMIFS(DATI!E$1:E$65536,DATI!A$1:A$65536,'2014'!B4,DATI!B$1:B$65536,'2014'!D12,DATI!C$1:C$65536,'2014'!B8,DATI!D$1:D$65536,'2014'!L88)</f>
        <v>50949</v>
      </c>
      <c r="E88" s="49">
        <f>SUMIFS(DATI!E$1:E$65536,DATI!A$1:A$65536,'2014'!B4,DATI!B$1:B$65536,'2014'!E12,DATI!C$1:C$65536,'2014'!B8,DATI!D$1:D$65536,'2014'!L88)</f>
        <v>0</v>
      </c>
      <c r="F88" s="49">
        <f>SUMIFS(DATI!E$1:E$65536,DATI!A$1:A$65536,'2014'!B4,DATI!B$1:B$65536,'2014'!F12,DATI!C$1:C$65536,'2014'!B8,DATI!D$1:D$65536,'2014'!L88)</f>
        <v>217</v>
      </c>
      <c r="G88" s="49">
        <f>SUMIFS(DATI!E$1:E$65536,DATI!A$1:A$65536,'2014'!B4,DATI!B$1:B$65536,'2014'!G12,DATI!C$1:C$65536,'2014'!B8,DATI!D$1:D$65536,'2014'!L88)</f>
        <v>0</v>
      </c>
      <c r="H88" s="28"/>
      <c r="I88" s="94">
        <f>B88+E88+F88+G88</f>
        <v>51166</v>
      </c>
      <c r="J88" s="30">
        <f>SUMIFS(DATI!E$1:E$65536,DATI!A$1:A$65536,'2014'!B4,DATI!B$1:B$65536,'2014'!J12,DATI!C$1:C$65536,'2014'!B8,DATI!D$1:D$65536,'2014'!L88)</f>
        <v>0</v>
      </c>
      <c r="K88" s="31">
        <f t="shared" si="8"/>
        <v>51166</v>
      </c>
      <c r="L88" s="53" t="s">
        <v>47</v>
      </c>
      <c r="M88" s="199" t="s">
        <v>241</v>
      </c>
      <c r="N88" s="91">
        <f t="shared" si="9"/>
        <v>51166</v>
      </c>
      <c r="O88" s="100">
        <f>SUMIFS(DATI!E$1:E$65536,DATI!A$1:A$65536,'2014'!B4,DATI!B$1:B$65536,'2014'!O12,DATI!C$1:C$65536,'2014'!N8,DATI!D$1:D$65536,'2014'!L88)</f>
        <v>670</v>
      </c>
      <c r="P88" s="29">
        <f>+T88+U88+W88</f>
        <v>50496</v>
      </c>
      <c r="Q88" s="28"/>
      <c r="R88" s="28"/>
      <c r="S88" s="28"/>
      <c r="T88" s="49">
        <f>SUMIFS(DATI!E$1:E$65536,DATI!A$1:A$65536,'2014'!B4,DATI!B$1:B$65536,'2014'!T12,DATI!C$1:C$65536,'2014'!N8,DATI!D$1:D$65536,'2014'!L88)</f>
        <v>50496</v>
      </c>
      <c r="U88" s="28"/>
      <c r="V88" s="28"/>
      <c r="W88" s="42"/>
    </row>
    <row r="89" spans="1:23">
      <c r="A89" s="7"/>
      <c r="B89" s="115">
        <f>C89+D89</f>
        <v>2795483</v>
      </c>
      <c r="C89" s="91">
        <f>C96+C97</f>
        <v>329959</v>
      </c>
      <c r="D89" s="99">
        <f>D90+D96</f>
        <v>2465524</v>
      </c>
      <c r="E89" s="29">
        <f>E96+E97</f>
        <v>4248895</v>
      </c>
      <c r="F89" s="29">
        <f>F96</f>
        <v>5051</v>
      </c>
      <c r="G89" s="29">
        <f>G96</f>
        <v>77741</v>
      </c>
      <c r="H89" s="28"/>
      <c r="I89" s="94">
        <f>B89+E89+F89+G89</f>
        <v>7127170</v>
      </c>
      <c r="J89" s="94">
        <f>J90+J96</f>
        <v>96861</v>
      </c>
      <c r="K89" s="31">
        <f t="shared" si="8"/>
        <v>7224031</v>
      </c>
      <c r="L89" s="53" t="s">
        <v>48</v>
      </c>
      <c r="M89" s="54" t="s">
        <v>172</v>
      </c>
      <c r="N89" s="91">
        <f>O89+P89</f>
        <v>7224032</v>
      </c>
      <c r="O89" s="116">
        <f>O90+O96</f>
        <v>21565</v>
      </c>
      <c r="P89" s="29">
        <f t="shared" ref="P89:P95" si="10">R89+S89+T89+W89</f>
        <v>7202467</v>
      </c>
      <c r="Q89" s="28"/>
      <c r="R89" s="29">
        <f>R90</f>
        <v>58052</v>
      </c>
      <c r="S89" s="29">
        <f>S90</f>
        <v>358860</v>
      </c>
      <c r="T89" s="91">
        <f>T90</f>
        <v>2054533</v>
      </c>
      <c r="U89" s="29">
        <f>U90+U96+U97</f>
        <v>4730795</v>
      </c>
      <c r="V89" s="29">
        <f>V90</f>
        <v>227</v>
      </c>
      <c r="W89" s="63">
        <f t="shared" ref="W89:W95" si="11">U89+V89</f>
        <v>4731022</v>
      </c>
    </row>
    <row r="90" spans="1:23">
      <c r="A90" s="7"/>
      <c r="B90" s="115">
        <f t="shared" ref="B90:B95" si="12">D90</f>
        <v>2465249</v>
      </c>
      <c r="C90" s="28"/>
      <c r="D90" s="49">
        <f>SUMIFS(DATI!E$1:E$65536,DATI!A$1:A$65536,'2014'!B4,DATI!B$1:B$65536,'2014'!D12,DATI!C$1:C$65536,'2014'!B8,DATI!D$1:D$65536,'2014'!L90)</f>
        <v>2465249</v>
      </c>
      <c r="E90" s="28"/>
      <c r="F90" s="28"/>
      <c r="G90" s="28"/>
      <c r="H90" s="28"/>
      <c r="I90" s="94">
        <f t="shared" ref="I90:I95" si="13">B90</f>
        <v>2465249</v>
      </c>
      <c r="J90" s="49">
        <f>SUMIFS(DATI!E$1:E$65536,DATI!A$1:A$65536,'2014'!B4,DATI!B$1:B$65536,'2014'!J12,DATI!C$1:C$65536,'2014'!B8,DATI!D$1:D$65536,'2014'!L90)</f>
        <v>8574</v>
      </c>
      <c r="K90" s="31">
        <f t="shared" si="8"/>
        <v>2473823</v>
      </c>
      <c r="L90" s="53" t="s">
        <v>49</v>
      </c>
      <c r="M90" s="199" t="s">
        <v>173</v>
      </c>
      <c r="N90" s="91">
        <f t="shared" si="9"/>
        <v>2473823</v>
      </c>
      <c r="O90" s="49">
        <f>SUMIFS(DATI!E$1:E$65536,DATI!A$1:A$65536,'2014'!B4,DATI!B$1:B$65536,'2014'!O12,DATI!C$1:C$65536,'2014'!N8,DATI!D$1:D$65536,'2014'!L90)</f>
        <v>1876</v>
      </c>
      <c r="P90" s="29">
        <f t="shared" si="10"/>
        <v>2471947</v>
      </c>
      <c r="Q90" s="28"/>
      <c r="R90" s="49">
        <f>SUMIFS(DATI!E$1:E$65536,DATI!A$1:A$65536,'2014'!B4,DATI!B$1:B$65536,'2014'!R12,DATI!C$1:C$65536,'2014'!N8,DATI!D$1:D$65536,'2014'!L90)</f>
        <v>58052</v>
      </c>
      <c r="S90" s="49">
        <f>SUMIFS(DATI!E$1:E$65536,DATI!A$1:A$65536,'2014'!B4,DATI!B$1:B$65536,'2014'!S12,DATI!C$1:C$65536,'2014'!N8,DATI!D$1:D$65536,'2014'!L90)</f>
        <v>358860</v>
      </c>
      <c r="T90" s="103">
        <f>SUMIFS(DATI!E$1:E$65536,DATI!A$1:A$65536,'2014'!B4,DATI!B$1:B$65536,'2014'!T12,DATI!C$1:C$65536,'2014'!N8,DATI!D$1:D$65536,'2014'!L90)</f>
        <v>2054533</v>
      </c>
      <c r="U90" s="49">
        <f>SUMIFS(DATI!E$1:E$65536,DATI!A$1:A$65536,'2014'!B4,DATI!B$1:B$65536,'2014'!U12,DATI!C$1:C$65536,'2014'!N8,DATI!D$1:D$65536,'2014'!L90)</f>
        <v>275</v>
      </c>
      <c r="V90" s="49">
        <f>SUMIFS(DATI!E$1:E$65536,DATI!A$1:A$65536,'2014'!B4,DATI!B$1:B$65536,'2014'!V12,DATI!C$1:C$65536,'2014'!N8,DATI!D$1:D$65536,'2014'!L90)</f>
        <v>227</v>
      </c>
      <c r="W90" s="63">
        <f t="shared" si="11"/>
        <v>502</v>
      </c>
    </row>
    <row r="91" spans="1:23">
      <c r="A91" s="7"/>
      <c r="B91" s="115">
        <f t="shared" si="12"/>
        <v>1545076</v>
      </c>
      <c r="C91" s="28"/>
      <c r="D91" s="49">
        <f>SUMIFS(DATI!E$1:E$65536,DATI!A$1:A$65536,'2014'!B4,DATI!B$1:B$65536,'2014'!D12,DATI!C$1:C$65536,'2014'!B8,DATI!D$1:D$65536,'2014'!L91)</f>
        <v>1545076</v>
      </c>
      <c r="E91" s="28"/>
      <c r="F91" s="28"/>
      <c r="G91" s="28"/>
      <c r="H91" s="28"/>
      <c r="I91" s="94">
        <f t="shared" si="13"/>
        <v>1545076</v>
      </c>
      <c r="J91" s="49">
        <f>SUMIFS(DATI!E$1:E$65536,DATI!A$1:A$65536,'2014'!B4,DATI!B$1:B$65536,'2014'!J12,DATI!C$1:C$65536,'2014'!B8,DATI!D$1:D$65536,'2014'!L91)</f>
        <v>8574</v>
      </c>
      <c r="K91" s="31">
        <f t="shared" si="8"/>
        <v>1553650</v>
      </c>
      <c r="L91" s="53" t="s">
        <v>50</v>
      </c>
      <c r="M91" s="78" t="s">
        <v>174</v>
      </c>
      <c r="N91" s="91">
        <f t="shared" si="9"/>
        <v>1553651</v>
      </c>
      <c r="O91" s="49">
        <f>SUMIFS(DATI!E$1:E$65536,DATI!A$1:A$65536,'2014'!B4,DATI!B$1:B$65536,'2014'!O12,DATI!C$1:C$65536,'2014'!N8,DATI!D$1:D$65536,'2014'!L91)</f>
        <v>0</v>
      </c>
      <c r="P91" s="22">
        <f t="shared" si="10"/>
        <v>1553651</v>
      </c>
      <c r="Q91" s="28"/>
      <c r="R91" s="49">
        <f>SUMIFS(DATI!E$1:E$65536,DATI!A$1:A$65536,'2014'!B4,DATI!B$1:B$65536,'2014'!R12,DATI!C$1:C$65536,'2014'!N8,DATI!D$1:D$65536,'2014'!L91)</f>
        <v>0</v>
      </c>
      <c r="S91" s="49">
        <f>SUMIFS(DATI!E$1:E$65536,DATI!A$1:A$65536,'2014'!B4,DATI!B$1:B$65536,'2014'!S12,DATI!C$1:C$65536,'2014'!N8,DATI!D$1:D$65536,'2014'!L91)</f>
        <v>176345</v>
      </c>
      <c r="T91" s="117">
        <f>SUMIFS(DATI!E$1:E$65536,DATI!A$1:A$65536,'2014'!B4,DATI!B$1:B$65536,'2014'!T12,DATI!C$1:C$65536,'2014'!N8,DATI!D$1:D$65536,'2014'!L91)</f>
        <v>1377306</v>
      </c>
      <c r="U91" s="96">
        <f>SUMIFS(DATI!E$1:E$65536,DATI!A$1:A$65536,'2014'!B4,DATI!B$1:B$65536,'2014'!U12,DATI!C$1:C$65536,'2014'!N8,DATI!D$1:D$65536,'2014'!L91)</f>
        <v>0</v>
      </c>
      <c r="V91" s="30">
        <f>SUMIFS(DATI!E$1:E$65536,DATI!A$1:A$65536,'2014'!B4,DATI!B$1:B$65536,'2014'!V12,DATI!C$1:C$65536,'2014'!N8,DATI!D$1:D$65536,'2014'!L91)</f>
        <v>0</v>
      </c>
      <c r="W91" s="63">
        <f t="shared" si="11"/>
        <v>0</v>
      </c>
    </row>
    <row r="92" spans="1:23">
      <c r="A92" s="7"/>
      <c r="B92" s="115">
        <f t="shared" si="12"/>
        <v>135370</v>
      </c>
      <c r="C92" s="28"/>
      <c r="D92" s="49">
        <f>SUMIFS(DATI!E$1:E$65536,DATI!A$1:A$65536,'2014'!B4,DATI!B$1:B$65536,'2014'!D12,DATI!C$1:C$65536,'2014'!B8,DATI!D$1:D$65536,'2014'!L92)</f>
        <v>135370</v>
      </c>
      <c r="E92" s="28"/>
      <c r="F92" s="28"/>
      <c r="G92" s="28"/>
      <c r="H92" s="28"/>
      <c r="I92" s="94">
        <f t="shared" si="13"/>
        <v>135370</v>
      </c>
      <c r="J92" s="49">
        <f>SUMIFS(DATI!E$1:E$65536,DATI!A$1:A$65536,'2014'!B4,DATI!B$1:B$65536,'2014'!J12,DATI!C$1:C$65536,'2014'!B8,DATI!D$1:D$65536,'2014'!L92)</f>
        <v>0</v>
      </c>
      <c r="K92" s="31">
        <f t="shared" si="8"/>
        <v>135370</v>
      </c>
      <c r="L92" s="53" t="s">
        <v>51</v>
      </c>
      <c r="M92" s="78" t="s">
        <v>175</v>
      </c>
      <c r="N92" s="91">
        <f t="shared" si="9"/>
        <v>135369</v>
      </c>
      <c r="O92" s="49">
        <f>SUMIFS(DATI!E$1:E$65536,DATI!A$1:A$65536,'2014'!B4,DATI!B$1:B$65536,'2014'!O12,DATI!C$1:C$65536,'2014'!N8,DATI!D$1:D$65536,'2014'!L92)</f>
        <v>0</v>
      </c>
      <c r="P92" s="22">
        <f t="shared" si="10"/>
        <v>135369</v>
      </c>
      <c r="Q92" s="28"/>
      <c r="R92" s="49">
        <f>SUMIFS(DATI!E$1:E$65536,DATI!A$1:A$65536,'2014'!B4,DATI!B$1:B$65536,'2014'!R12,DATI!C$1:C$65536,'2014'!N8,DATI!D$1:D$65536,'2014'!L92)</f>
        <v>58052</v>
      </c>
      <c r="S92" s="49">
        <f>SUMIFS(DATI!E$1:E$65536,DATI!A$1:A$65536,'2014'!B4,DATI!B$1:B$65536,'2014'!S12,DATI!C$1:C$65536,'2014'!N8,DATI!D$1:D$65536,'2014'!L92)</f>
        <v>4727</v>
      </c>
      <c r="T92" s="117">
        <f>SUMIFS(DATI!E$1:E$65536,DATI!A$1:A$65536,'2014'!B4,DATI!B$1:B$65536,'2014'!T12,DATI!C$1:C$65536,'2014'!N8,DATI!D$1:D$65536,'2014'!L92)</f>
        <v>72088</v>
      </c>
      <c r="U92" s="96">
        <f>SUMIFS(DATI!E$1:E$65536,DATI!A$1:A$65536,'2014'!B4,DATI!B$1:B$65536,'2014'!U12,DATI!C$1:C$65536,'2014'!N8,DATI!D$1:D$65536,'2014'!L92)</f>
        <v>275</v>
      </c>
      <c r="V92" s="30">
        <f>SUMIFS(DATI!E$1:E$65536,DATI!A$1:A$65536,'2014'!B4,DATI!B$1:B$65536,'2014'!V12,DATI!C$1:C$65536,'2014'!N8,DATI!D$1:D$65536,'2014'!L92)</f>
        <v>227</v>
      </c>
      <c r="W92" s="63">
        <f t="shared" si="11"/>
        <v>502</v>
      </c>
    </row>
    <row r="93" spans="1:23">
      <c r="A93" s="7"/>
      <c r="B93" s="115">
        <f t="shared" si="12"/>
        <v>685439</v>
      </c>
      <c r="C93" s="28"/>
      <c r="D93" s="49">
        <f>SUMIFS(DATI!E$1:E$65536,DATI!A$1:A$65536,'2014'!B4,DATI!B$1:B$65536,'2014'!D12,DATI!C$1:C$65536,'2014'!B8,DATI!D$1:D$65536,'2014'!L93)</f>
        <v>685439</v>
      </c>
      <c r="E93" s="28"/>
      <c r="F93" s="28"/>
      <c r="G93" s="28"/>
      <c r="H93" s="28"/>
      <c r="I93" s="94">
        <f t="shared" si="13"/>
        <v>685439</v>
      </c>
      <c r="J93" s="49">
        <f>SUMIFS(DATI!E$1:E$65536,DATI!A$1:A$65536,'2014'!B4,DATI!B$1:B$65536,'2014'!J12,DATI!C$1:C$65536,'2014'!B8,DATI!D$1:D$65536,'2014'!L93)</f>
        <v>0</v>
      </c>
      <c r="K93" s="31">
        <f t="shared" si="8"/>
        <v>685439</v>
      </c>
      <c r="L93" s="53" t="s">
        <v>52</v>
      </c>
      <c r="M93" s="78" t="s">
        <v>176</v>
      </c>
      <c r="N93" s="91">
        <f t="shared" si="9"/>
        <v>685439</v>
      </c>
      <c r="O93" s="49">
        <f>SUMIFS(DATI!E$1:E$65536,DATI!A$1:A$65536,'2014'!B4,DATI!B$1:B$65536,'2014'!O12,DATI!C$1:C$65536,'2014'!N8,DATI!D$1:D$65536,'2014'!L93)</f>
        <v>1876</v>
      </c>
      <c r="P93" s="22">
        <f t="shared" si="10"/>
        <v>683563</v>
      </c>
      <c r="Q93" s="28"/>
      <c r="R93" s="49">
        <f>SUMIFS(DATI!E$1:E$65536,DATI!A$1:A$65536,'2014'!B4,DATI!B$1:B$65536,'2014'!R12,DATI!C$1:C$65536,'2014'!N8,DATI!D$1:D$65536,'2014'!L93)</f>
        <v>0</v>
      </c>
      <c r="S93" s="49">
        <f>SUMIFS(DATI!E$1:E$65536,DATI!A$1:A$65536,'2014'!B4,DATI!B$1:B$65536,'2014'!S12,DATI!C$1:C$65536,'2014'!N8,DATI!D$1:D$65536,'2014'!L93)</f>
        <v>78424</v>
      </c>
      <c r="T93" s="117">
        <f>SUMIFS(DATI!E$1:E$65536,DATI!A$1:A$65536,'2014'!B4,DATI!B$1:B$65536,'2014'!T12,DATI!C$1:C$65536,'2014'!N8,DATI!D$1:D$65536,'2014'!L93)</f>
        <v>605139</v>
      </c>
      <c r="U93" s="96">
        <f>SUMIFS(DATI!E$1:E$65536,DATI!A$1:A$65536,'2014'!B4,DATI!B$1:B$65536,'2014'!U12,DATI!C$1:C$65536,'2014'!N8,DATI!D$1:D$65536,'2014'!L93)</f>
        <v>0</v>
      </c>
      <c r="V93" s="30">
        <f>SUMIFS(DATI!E$1:E$65536,DATI!A$1:A$65536,'2014'!B4,DATI!B$1:B$65536,'2014'!V12,DATI!C$1:C$65536,'2014'!N8,DATI!D$1:D$65536,'2014'!L93)</f>
        <v>0</v>
      </c>
      <c r="W93" s="63">
        <f t="shared" si="11"/>
        <v>0</v>
      </c>
    </row>
    <row r="94" spans="1:23">
      <c r="A94" s="7"/>
      <c r="B94" s="115">
        <f t="shared" si="12"/>
        <v>99364</v>
      </c>
      <c r="C94" s="28"/>
      <c r="D94" s="49">
        <f>SUMIFS(DATI!E$1:E$65536,DATI!A$1:A$65536,'2014'!B4,DATI!B$1:B$65536,'2014'!D12,DATI!C$1:C$65536,'2014'!B8,DATI!D$1:D$65536,'2014'!L94)</f>
        <v>99364</v>
      </c>
      <c r="E94" s="28"/>
      <c r="F94" s="28"/>
      <c r="G94" s="28"/>
      <c r="H94" s="28"/>
      <c r="I94" s="94">
        <f t="shared" si="13"/>
        <v>99364</v>
      </c>
      <c r="J94" s="49">
        <f>SUMIFS(DATI!E$1:E$65536,DATI!A$1:A$65536,'2014'!B4,DATI!B$1:B$65536,'2014'!J12,DATI!C$1:C$65536,'2014'!B8,DATI!D$1:D$65536,'2014'!L94)</f>
        <v>0</v>
      </c>
      <c r="K94" s="31">
        <f t="shared" si="8"/>
        <v>99364</v>
      </c>
      <c r="L94" s="53" t="s">
        <v>53</v>
      </c>
      <c r="M94" s="78" t="s">
        <v>177</v>
      </c>
      <c r="N94" s="91">
        <f t="shared" si="9"/>
        <v>99364</v>
      </c>
      <c r="O94" s="49">
        <f>SUMIFS(DATI!E$1:E$65536,DATI!A$1:A$65536,'2014'!B4,DATI!B$1:B$65536,'2014'!O12,DATI!C$1:C$65536,'2014'!N8,DATI!D$1:D$65536,'2014'!L94)</f>
        <v>0</v>
      </c>
      <c r="P94" s="22">
        <f t="shared" si="10"/>
        <v>99364</v>
      </c>
      <c r="Q94" s="50"/>
      <c r="R94" s="49">
        <f>SUMIFS(DATI!E$1:E$65536,DATI!A$1:A$65536,'2014'!B4,DATI!B$1:B$65536,'2014'!R12,DATI!C$1:C$65536,'2014'!N8,DATI!D$1:D$65536,'2014'!L94)</f>
        <v>0</v>
      </c>
      <c r="S94" s="49">
        <f>SUMIFS(DATI!E$1:E$65536,DATI!A$1:A$65536,'2014'!B4,DATI!B$1:B$65536,'2014'!S12,DATI!C$1:C$65536,'2014'!N8,DATI!D$1:D$65536,'2014'!L94)</f>
        <v>99364</v>
      </c>
      <c r="T94" s="117">
        <f>SUMIFS(DATI!E$1:E$65536,DATI!A$1:A$65536,'2014'!B4,DATI!B$1:B$65536,'2014'!T12,DATI!C$1:C$65536,'2014'!N8,DATI!D$1:D$65536,'2014'!L94)</f>
        <v>0</v>
      </c>
      <c r="U94" s="96">
        <f>SUMIFS(DATI!E$1:E$65536,DATI!A$1:A$65536,'2014'!B4,DATI!B$1:B$65536,'2014'!U12,DATI!C$1:C$65536,'2014'!N8,DATI!D$1:D$65536,'2014'!L94)</f>
        <v>0</v>
      </c>
      <c r="V94" s="30">
        <f>SUMIFS(DATI!E$1:E$65536,DATI!A$1:A$65536,'2014'!B4,DATI!B$1:B$65536,'2014'!V12,DATI!C$1:C$65536,'2014'!N8,DATI!D$1:D$65536,'2014'!L94)</f>
        <v>0</v>
      </c>
      <c r="W94" s="63">
        <f t="shared" si="11"/>
        <v>0</v>
      </c>
    </row>
    <row r="95" spans="1:23">
      <c r="A95" s="7"/>
      <c r="B95" s="115">
        <f t="shared" si="12"/>
        <v>0</v>
      </c>
      <c r="C95" s="28"/>
      <c r="D95" s="49">
        <f>SUMIFS(DATI!E$1:E$65536,DATI!A$1:A$65536,'2014'!B4,DATI!B$1:B$65536,'2014'!D12,DATI!C$1:C$65536,'2014'!B8,DATI!D$1:D$65536,'2014'!L95)</f>
        <v>0</v>
      </c>
      <c r="E95" s="28"/>
      <c r="F95" s="28"/>
      <c r="G95" s="28"/>
      <c r="H95" s="28"/>
      <c r="I95" s="94">
        <f t="shared" si="13"/>
        <v>0</v>
      </c>
      <c r="J95" s="49">
        <f>SUMIFS(DATI!E$1:E$65536,DATI!A$1:A$65536,'2014'!B4,DATI!B$1:B$65536,'2014'!J12,DATI!C$1:C$65536,'2014'!B8,DATI!D$1:D$65536,'2014'!L95)</f>
        <v>0</v>
      </c>
      <c r="K95" s="31">
        <f t="shared" si="8"/>
        <v>0</v>
      </c>
      <c r="L95" s="53" t="s">
        <v>54</v>
      </c>
      <c r="M95" s="78" t="s">
        <v>178</v>
      </c>
      <c r="N95" s="91">
        <f t="shared" si="9"/>
        <v>0</v>
      </c>
      <c r="O95" s="49">
        <f>SUMIFS(DATI!E$1:E$65536,DATI!A$1:A$65536,'2014'!B4,DATI!B$1:B$65536,'2014'!O12,DATI!C$1:C$65536,'2014'!N8,DATI!D$1:D$65536,'2014'!L95)</f>
        <v>0</v>
      </c>
      <c r="P95" s="22">
        <f t="shared" si="10"/>
        <v>0</v>
      </c>
      <c r="Q95" s="50"/>
      <c r="R95" s="49">
        <f>SUMIFS(DATI!E$1:E$65536,DATI!A$1:A$65536,'2014'!B4,DATI!B$1:B$65536,'2014'!R12,DATI!C$1:C$65536,'2014'!N8,DATI!D$1:D$65536,'2014'!L95)</f>
        <v>0</v>
      </c>
      <c r="S95" s="49">
        <f>SUMIFS(DATI!E$1:E$65536,DATI!A$1:A$65536,'2014'!B4,DATI!B$1:B$65536,'2014'!S12,DATI!C$1:C$65536,'2014'!N8,DATI!D$1:D$65536,'2014'!L95)</f>
        <v>0</v>
      </c>
      <c r="T95" s="117">
        <f>SUMIFS(DATI!E$1:E$65536,DATI!A$1:A$65536,'2014'!B4,DATI!B$1:B$65536,'2014'!T12,DATI!C$1:C$65536,'2014'!N8,DATI!D$1:D$65536,'2014'!L95)</f>
        <v>0</v>
      </c>
      <c r="U95" s="96">
        <f>SUMIFS(DATI!E$1:E$65536,DATI!A$1:A$65536,'2014'!B4,DATI!B$1:B$65536,'2014'!U12,DATI!C$1:C$65536,'2014'!N8,DATI!D$1:D$65536,'2014'!L95)</f>
        <v>0</v>
      </c>
      <c r="V95" s="30">
        <f>SUMIFS(DATI!E$1:E$65536,DATI!A$1:A$65536,'2014'!B4,DATI!B$1:B$65536,'2014'!V12,DATI!C$1:C$65536,'2014'!N8,DATI!D$1:D$65536,'2014'!L95)</f>
        <v>0</v>
      </c>
      <c r="W95" s="63">
        <f t="shared" si="11"/>
        <v>0</v>
      </c>
    </row>
    <row r="96" spans="1:23">
      <c r="A96" s="7"/>
      <c r="B96" s="118">
        <f>C96+D96</f>
        <v>502</v>
      </c>
      <c r="C96" s="49">
        <f>SUMIFS(DATI!E$1:E$65536,DATI!A$1:A$65536,'2014'!B4,DATI!B$1:B$65536,'2014'!C12,DATI!C$1:C$65536,'2014'!B8,DATI!D$1:D$65536,'2014'!L96)</f>
        <v>227</v>
      </c>
      <c r="D96" s="96">
        <f>SUMIFS(DATI!E$1:E$65536,DATI!A$1:A$65536,'2014'!B4,DATI!B$1:B$65536,'2014'!D12,DATI!C$1:C$65536,'2014'!B8,DATI!D$1:D$65536,'2014'!L96)</f>
        <v>275</v>
      </c>
      <c r="E96" s="49">
        <f>SUMIFS(DATI!E$1:E$65536,DATI!A$1:A$65536,'2014'!B4,DATI!B$1:B$65536,'2014'!E12,DATI!C$1:C$65536,'2014'!B8,DATI!D$1:D$65536,'2014'!L96)</f>
        <v>2415929</v>
      </c>
      <c r="F96" s="49">
        <f>SUMIFS(DATI!E$1:E$65536,DATI!A$1:A$65536,'2014'!B4,DATI!B$1:B$65536,'2014'!F12,DATI!C$1:C$65536,'2014'!B8,DATI!D$1:D$65536,'2014'!L96)</f>
        <v>5051</v>
      </c>
      <c r="G96" s="49">
        <f>SUMIFS(DATI!E$1:E$65536,DATI!A$1:A$65536,'2014'!B4,DATI!B$1:B$65536,'2014'!G12,DATI!C$1:C$65536,'2014'!B8,DATI!D$1:D$65536,'2014'!L96)</f>
        <v>77741</v>
      </c>
      <c r="H96" s="28"/>
      <c r="I96" s="94">
        <f>B96+E96+F96+G96</f>
        <v>2499223</v>
      </c>
      <c r="J96" s="30">
        <f>SUMIFS(DATI!E$1:E$65536,DATI!A$1:A$65536,'2014'!B4,DATI!B$1:B$65536,'2014'!J12,DATI!C$1:C$65536,'2014'!B8,DATI!D$1:D$65536,'2014'!L96)</f>
        <v>88287</v>
      </c>
      <c r="K96" s="31">
        <f t="shared" si="8"/>
        <v>2587510</v>
      </c>
      <c r="L96" s="53" t="s">
        <v>55</v>
      </c>
      <c r="M96" s="199" t="s">
        <v>179</v>
      </c>
      <c r="N96" s="91">
        <f t="shared" si="9"/>
        <v>2587511</v>
      </c>
      <c r="O96" s="49">
        <f>SUMIFS(DATI!E$1:E$65536,DATI!A$1:A$65536,'2014'!B4,DATI!B$1:B$65536,'2014'!O12,DATI!C$1:C$65536,'2014'!N8,DATI!D$1:D$65536,'2014'!L96)</f>
        <v>19689</v>
      </c>
      <c r="P96" s="29">
        <f>W96</f>
        <v>2567822</v>
      </c>
      <c r="Q96" s="50"/>
      <c r="R96" s="23"/>
      <c r="S96" s="23"/>
      <c r="T96" s="23"/>
      <c r="U96" s="49">
        <v>2567822</v>
      </c>
      <c r="V96" s="28"/>
      <c r="W96" s="63">
        <f>U96</f>
        <v>2567822</v>
      </c>
    </row>
    <row r="97" spans="1:23">
      <c r="A97" s="7"/>
      <c r="B97" s="28"/>
      <c r="C97" s="49">
        <f>SUMIFS(DATI!E$1:E$65536,DATI!A$1:A$65536,'2014'!B4,DATI!B$1:B$65536,'2014'!C12,DATI!C$1:C$65536,'2014'!B8,DATI!D$1:D$65536,'2014'!L97)</f>
        <v>329732</v>
      </c>
      <c r="D97" s="28"/>
      <c r="E97" s="49">
        <f>SUMIFS(DATI!E$1:E$65536,DATI!A$1:A$65536,'2014'!B4,DATI!B$1:B$65536,'2014'!E12,DATI!C$1:C$65536,'2014'!B8,DATI!D$1:D$65536,'2014'!L97)</f>
        <v>1832966</v>
      </c>
      <c r="F97" s="28"/>
      <c r="G97" s="28"/>
      <c r="H97" s="28"/>
      <c r="I97" s="94">
        <f>C97+E97+F97+G97</f>
        <v>2162698</v>
      </c>
      <c r="J97" s="28"/>
      <c r="K97" s="31">
        <f>I97</f>
        <v>2162698</v>
      </c>
      <c r="L97" s="53" t="s">
        <v>56</v>
      </c>
      <c r="M97" s="199" t="s">
        <v>180</v>
      </c>
      <c r="N97" s="91">
        <f>P97</f>
        <v>2162698</v>
      </c>
      <c r="O97" s="28"/>
      <c r="P97" s="29">
        <f>W97</f>
        <v>2162698</v>
      </c>
      <c r="Q97" s="28"/>
      <c r="R97" s="28"/>
      <c r="S97" s="28"/>
      <c r="T97" s="28"/>
      <c r="U97" s="49">
        <f>SUMIFS(DATI!E$1:E$65536,DATI!A$1:A$65536,'2014'!B4,DATI!B$1:B$65536,'2014'!U12,DATI!C$1:C$65536,'2014'!N8,DATI!D$1:D$65536,'2014'!L97)</f>
        <v>2162698</v>
      </c>
      <c r="V97" s="28"/>
      <c r="W97" s="31">
        <f>U97</f>
        <v>2162698</v>
      </c>
    </row>
    <row r="98" spans="1:23">
      <c r="A98" s="7"/>
      <c r="B98" s="28"/>
      <c r="C98" s="49">
        <f>SUMIFS(DATI!E$1:E$65536,DATI!A$1:A$65536,'2014'!B4,DATI!B$1:B$65536,'2014'!C12,DATI!C$1:C$65536,'2014'!B8,DATI!D$1:D$65536,'2014'!L98)</f>
        <v>215920</v>
      </c>
      <c r="D98" s="28"/>
      <c r="E98" s="49">
        <f>SUMIFS(DATI!E$1:E$65536,DATI!A$1:A$65536,'2014'!B4,DATI!B$1:B$65536,'2014'!E12,DATI!C$1:C$65536,'2014'!B8,DATI!D$1:D$65536,'2014'!L98)</f>
        <v>1580792</v>
      </c>
      <c r="F98" s="28"/>
      <c r="G98" s="28"/>
      <c r="H98" s="28"/>
      <c r="I98" s="94">
        <f>E98+C98</f>
        <v>1796712</v>
      </c>
      <c r="J98" s="28"/>
      <c r="K98" s="31">
        <f>I98</f>
        <v>1796712</v>
      </c>
      <c r="L98" s="53" t="s">
        <v>57</v>
      </c>
      <c r="M98" s="78" t="s">
        <v>181</v>
      </c>
      <c r="N98" s="91">
        <f>P98</f>
        <v>1796712</v>
      </c>
      <c r="O98" s="28"/>
      <c r="P98" s="29">
        <f>W98</f>
        <v>1796712</v>
      </c>
      <c r="Q98" s="28"/>
      <c r="R98" s="28"/>
      <c r="S98" s="28"/>
      <c r="T98" s="28"/>
      <c r="U98" s="49">
        <f>SUMIFS(DATI!E$1:E$65536,DATI!A$1:A$65536,'2014'!B4,DATI!B$1:B$65536,'2014'!U12,DATI!C$1:C$65536,'2014'!N8,DATI!D$1:D$65536,'2014'!L98)</f>
        <v>1796712</v>
      </c>
      <c r="V98" s="28"/>
      <c r="W98" s="31">
        <f>U98</f>
        <v>1796712</v>
      </c>
    </row>
    <row r="99" spans="1:23">
      <c r="A99" s="7"/>
      <c r="B99" s="28"/>
      <c r="C99" s="49">
        <f>SUMIFS(DATI!E$1:E$65536,DATI!A$1:A$65536,'2014'!B4,DATI!B$1:B$65536,'2014'!C12,DATI!C$1:C$65536,'2014'!B8,DATI!D$1:D$65536,'2014'!L99)</f>
        <v>113812</v>
      </c>
      <c r="D99" s="28"/>
      <c r="E99" s="49">
        <f>SUMIFS(DATI!E$1:E$65536,DATI!A$1:A$65536,'2014'!B4,DATI!B$1:B$65536,'2014'!E12,DATI!C$1:C$65536,'2014'!B8,DATI!D$1:D$65536,'2014'!L99)</f>
        <v>252174</v>
      </c>
      <c r="F99" s="28"/>
      <c r="G99" s="28"/>
      <c r="H99" s="28"/>
      <c r="I99" s="94">
        <f>E99+C99</f>
        <v>365986</v>
      </c>
      <c r="J99" s="28"/>
      <c r="K99" s="31">
        <f>I99</f>
        <v>365986</v>
      </c>
      <c r="L99" s="53" t="s">
        <v>58</v>
      </c>
      <c r="M99" s="78" t="s">
        <v>182</v>
      </c>
      <c r="N99" s="91">
        <f>P99</f>
        <v>365986</v>
      </c>
      <c r="O99" s="28"/>
      <c r="P99" s="29">
        <f>W99</f>
        <v>365986</v>
      </c>
      <c r="Q99" s="28"/>
      <c r="R99" s="28"/>
      <c r="S99" s="28"/>
      <c r="T99" s="28"/>
      <c r="U99" s="49">
        <f>SUMIFS(DATI!E$1:E$65536,DATI!A$1:A$65536,'2014'!B4,DATI!B$1:B$65536,'2014'!U12,DATI!C$1:C$65536,'2014'!N8,DATI!D$1:D$65536,'2014'!L99)</f>
        <v>365986</v>
      </c>
      <c r="V99" s="28"/>
      <c r="W99" s="31">
        <f>U99</f>
        <v>365986</v>
      </c>
    </row>
    <row r="100" spans="1:23">
      <c r="A100" s="7"/>
      <c r="B100" s="115">
        <f>C100+D100</f>
        <v>377000</v>
      </c>
      <c r="C100" s="91">
        <f>C101+C103</f>
        <v>556</v>
      </c>
      <c r="D100" s="99">
        <f>D101+D103</f>
        <v>376444</v>
      </c>
      <c r="E100" s="29">
        <f>E101+E102+E103</f>
        <v>857833</v>
      </c>
      <c r="F100" s="91">
        <f>F101+F102+F103</f>
        <v>352679</v>
      </c>
      <c r="G100" s="91">
        <f>G101+G103</f>
        <v>303201</v>
      </c>
      <c r="H100" s="28"/>
      <c r="I100" s="94">
        <f>B100+E100+F100+G100</f>
        <v>1890713</v>
      </c>
      <c r="J100" s="94">
        <f>J101+J102+J103</f>
        <v>757275</v>
      </c>
      <c r="K100" s="31">
        <f t="shared" si="8"/>
        <v>2647988</v>
      </c>
      <c r="L100" s="53" t="s">
        <v>59</v>
      </c>
      <c r="M100" s="54" t="s">
        <v>183</v>
      </c>
      <c r="N100" s="91">
        <f t="shared" si="9"/>
        <v>2647988</v>
      </c>
      <c r="O100" s="94">
        <f>O101+O102+O103</f>
        <v>542228</v>
      </c>
      <c r="P100" s="29">
        <f>R100+S100+T100+W100</f>
        <v>2105760</v>
      </c>
      <c r="Q100" s="50"/>
      <c r="R100" s="29">
        <f>R102+R103</f>
        <v>242886</v>
      </c>
      <c r="S100" s="29">
        <f>S101+S102+S103</f>
        <v>206187</v>
      </c>
      <c r="T100" s="29">
        <f>T101+T102+T103</f>
        <v>256762</v>
      </c>
      <c r="U100" s="93">
        <f>U102+U103</f>
        <v>995371</v>
      </c>
      <c r="V100" s="94">
        <f>V102+V103</f>
        <v>404554</v>
      </c>
      <c r="W100" s="63">
        <f>U100+V100</f>
        <v>1399925</v>
      </c>
    </row>
    <row r="101" spans="1:23">
      <c r="A101" s="7"/>
      <c r="B101" s="115">
        <f>C101+D101</f>
        <v>52523</v>
      </c>
      <c r="C101" s="103">
        <f>SUMIFS(DATI!E$1:E$65536,DATI!A$1:A$65536,'2014'!B4,DATI!B$1:B$65536,'2014'!C12,DATI!C$1:C$65536,'2014'!B8,DATI!D$1:D$65536,'2014'!L101)</f>
        <v>0</v>
      </c>
      <c r="D101" s="117">
        <f>SUMIFS(DATI!E$1:E$65536,DATI!A$1:A$65536,'2014'!B4,DATI!B$1:B$65536,'2014'!D12,DATI!C$1:C$65536,'2014'!B8,DATI!D$1:D$65536,'2014'!L101)</f>
        <v>52523</v>
      </c>
      <c r="E101" s="49">
        <f>SUMIFS(DATI!E$1:E$65536,DATI!A$1:A$65536,'2014'!B4,DATI!B$1:B$65536,'2014'!E12,DATI!C$1:C$65536,'2014'!B8,DATI!D$1:D$65536,'2014'!L101)</f>
        <v>377</v>
      </c>
      <c r="F101" s="49">
        <f>SUMIFS(DATI!E$1:E$65536,DATI!A$1:A$65536,'2014'!B4,DATI!B$1:B$65536,'2014'!F12,DATI!C$1:C$65536,'2014'!B8,DATI!D$1:D$65536,'2014'!L101)</f>
        <v>30809</v>
      </c>
      <c r="G101" s="49">
        <f>SUMIFS(DATI!E$1:E$65536,DATI!A$1:A$65536,'2014'!B4,DATI!B$1:B$65536,'2014'!G12,DATI!C$1:C$65536,'2014'!B8,DATI!D$1:D$65536,'2014'!L101)</f>
        <v>71260</v>
      </c>
      <c r="H101" s="28"/>
      <c r="I101" s="94">
        <f>B101+E101+F101+G101</f>
        <v>154969</v>
      </c>
      <c r="J101" s="30">
        <f>SUMIFS(DATI!E$1:E$65536,DATI!A$1:A$65536,'2014'!B4,DATI!B$1:B$65536,'2014'!J12,DATI!C$1:C$65536,'2014'!B8,DATI!D$1:D$65536,'2014'!L101)</f>
        <v>65</v>
      </c>
      <c r="K101" s="31">
        <f t="shared" si="8"/>
        <v>155034</v>
      </c>
      <c r="L101" s="119" t="s">
        <v>60</v>
      </c>
      <c r="M101" s="205" t="s">
        <v>242</v>
      </c>
      <c r="N101" s="91">
        <f t="shared" si="9"/>
        <v>155034</v>
      </c>
      <c r="O101" s="30">
        <f>SUMIFS(DATI!E$1:E$65536,DATI!A$1:A$65536,'2014'!B4,DATI!B$1:B$65536,'2014'!O12,DATI!C$1:C$65536,'2014'!N8,DATI!D$1:D$65536,'2014'!L101)</f>
        <v>13062</v>
      </c>
      <c r="P101" s="29">
        <f>S101+T101</f>
        <v>141972</v>
      </c>
      <c r="Q101" s="50"/>
      <c r="R101" s="73"/>
      <c r="S101" s="49">
        <f>SUMIFS(DATI!E$1:E$65536,DATI!A$1:A$65536,'2014'!B4,DATI!B$1:B$65536,'2014'!S12,DATI!C$1:C$65536,'2014'!N8,DATI!D$1:D$65536,'2014'!L101)</f>
        <v>141972</v>
      </c>
      <c r="T101" s="49">
        <f>SUMIFS(DATI!E$1:E$65536,DATI!A$1:A$65536,'2014'!B4,DATI!B$1:B$65536,'2014'!T12,DATI!C$1:C$65536,'2014'!N8,DATI!D$1:D$65536,'2014'!L101)</f>
        <v>0</v>
      </c>
      <c r="U101" s="73"/>
      <c r="V101" s="28"/>
      <c r="W101" s="42"/>
    </row>
    <row r="102" spans="1:23">
      <c r="A102" s="7"/>
      <c r="B102" s="120"/>
      <c r="C102" s="23"/>
      <c r="D102" s="28"/>
      <c r="E102" s="30">
        <f>SUMIFS(DATI!E$1:E$65536,DATI!A$1:A$65536,'2014'!B4,DATI!B$1:B$65536,'2014'!E12,DATI!C$1:C$65536,'2014'!B8,DATI!D$1:D$65536,'2014'!L102)</f>
        <v>0</v>
      </c>
      <c r="F102" s="49">
        <f>SUMIFS(DATI!E$1:E$65536,DATI!A$1:A$65536,'2014'!B4,DATI!B$1:B$65536,'2014'!F12,DATI!C$1:C$65536,'2014'!B8,DATI!D$1:D$65536,'2014'!L102)</f>
        <v>189108</v>
      </c>
      <c r="G102" s="73"/>
      <c r="H102" s="28"/>
      <c r="I102" s="94">
        <f>F102</f>
        <v>189108</v>
      </c>
      <c r="J102" s="30">
        <f>SUMIFS(DATI!E$1:E$65536,DATI!A$1:A$65536,'2014'!B4,DATI!B$1:B$65536,'2014'!J12,DATI!C$1:C$65536,'2014'!B8,DATI!D$1:D$65536,'2014'!L102)</f>
        <v>10391</v>
      </c>
      <c r="K102" s="31">
        <f t="shared" si="8"/>
        <v>199499</v>
      </c>
      <c r="L102" s="53" t="s">
        <v>61</v>
      </c>
      <c r="M102" s="199" t="s">
        <v>243</v>
      </c>
      <c r="N102" s="91">
        <f t="shared" si="9"/>
        <v>199499</v>
      </c>
      <c r="O102" s="30">
        <f>SUMIFS(DATI!E$1:E$65536,DATI!A$1:A$65536,'2014'!B4,DATI!B$1:B$65536,'2014'!O12,DATI!C$1:C$65536,'2014'!N8,DATI!D$1:D$65536,'2014'!L102)</f>
        <v>65</v>
      </c>
      <c r="P102" s="29">
        <f>R102+S102+T102+U102+V102</f>
        <v>199434</v>
      </c>
      <c r="Q102" s="50"/>
      <c r="R102" s="49">
        <f>SUMIFS(DATI!E$1:E$65536,DATI!A$1:A$65536,'2014'!B4,DATI!B$1:B$65536,'2014'!R12,DATI!C$1:C$65536,'2014'!N8,DATI!D$1:D$65536,'2014'!L102)</f>
        <v>139721</v>
      </c>
      <c r="S102" s="49">
        <f>SUMIFS(DATI!E$1:E$65536,DATI!A$1:A$65536,'2014'!B4,DATI!B$1:B$65536,'2014'!S12,DATI!C$1:C$65536,'2014'!N8,DATI!D$1:D$65536,'2014'!L102)</f>
        <v>8804</v>
      </c>
      <c r="T102" s="49">
        <f>SUMIFS(DATI!E$1:E$65536,DATI!A$1:A$65536,'2014'!B4,DATI!B$1:B$65536,'2014'!T12,DATI!C$1:C$65536,'2014'!N8,DATI!D$1:D$65536,'2014'!L102)</f>
        <v>1684</v>
      </c>
      <c r="U102" s="96">
        <f>SUMIFS(DATI!E$1:E$65536,DATI!A$1:A$65536,'2014'!B4,DATI!B$1:B$65536,'2014'!U12,DATI!C$1:C$65536,'2014'!N8,DATI!D$1:D$65536,'2014'!L102)</f>
        <v>49225</v>
      </c>
      <c r="V102" s="30">
        <f>SUMIFS(DATI!E$1:E$65536,DATI!A$1:A$65536,'2014'!B4,DATI!B$1:B$65536,'2014'!V12,DATI!C$1:C$65536,'2014'!N8,DATI!D$1:D$65536,'2014'!L102)</f>
        <v>0</v>
      </c>
      <c r="W102" s="31">
        <f>U102+V102</f>
        <v>49225</v>
      </c>
    </row>
    <row r="103" spans="1:23" ht="25">
      <c r="A103" s="7"/>
      <c r="B103" s="115">
        <f>C103+D103</f>
        <v>324477</v>
      </c>
      <c r="C103" s="91">
        <f>C106</f>
        <v>556</v>
      </c>
      <c r="D103" s="91">
        <f>D106</f>
        <v>323921</v>
      </c>
      <c r="E103" s="91">
        <f>E106+E104+E107</f>
        <v>857456</v>
      </c>
      <c r="F103" s="91">
        <f>F106</f>
        <v>132762</v>
      </c>
      <c r="G103" s="91">
        <f>G106</f>
        <v>231941</v>
      </c>
      <c r="H103" s="28"/>
      <c r="I103" s="94">
        <f>B103+E103+F103+G103</f>
        <v>1546636</v>
      </c>
      <c r="J103" s="121">
        <f>J104+J106+J107</f>
        <v>746819</v>
      </c>
      <c r="K103" s="31">
        <f t="shared" si="8"/>
        <v>2293455</v>
      </c>
      <c r="L103" s="53" t="s">
        <v>184</v>
      </c>
      <c r="M103" s="54" t="s">
        <v>244</v>
      </c>
      <c r="N103" s="91">
        <f>O103+P103</f>
        <v>2293455</v>
      </c>
      <c r="O103" s="94">
        <f>O104+O106+O107</f>
        <v>529101</v>
      </c>
      <c r="P103" s="29">
        <f>R103+S103+T103+W103</f>
        <v>1764354</v>
      </c>
      <c r="Q103" s="28"/>
      <c r="R103" s="29">
        <f>R106</f>
        <v>103165</v>
      </c>
      <c r="S103" s="99">
        <f>S106</f>
        <v>55411</v>
      </c>
      <c r="T103" s="29">
        <f>T104+T106</f>
        <v>255078</v>
      </c>
      <c r="U103" s="29">
        <f>U106</f>
        <v>946146</v>
      </c>
      <c r="V103" s="94">
        <f>V106</f>
        <v>404554</v>
      </c>
      <c r="W103" s="31">
        <f>U103+V103</f>
        <v>1350700</v>
      </c>
    </row>
    <row r="104" spans="1:23">
      <c r="A104" s="7"/>
      <c r="B104" s="28"/>
      <c r="C104" s="28"/>
      <c r="D104" s="28"/>
      <c r="E104" s="49">
        <f>SUMIFS(DATI!E$1:E$65536,DATI!A$1:A$65536,'2014'!B4,DATI!B$1:B$65536,'2014'!E12,DATI!C$1:C$65536,'2014'!B8,DATI!D$1:D$65536,'2014'!L104)</f>
        <v>37046</v>
      </c>
      <c r="F104" s="28"/>
      <c r="G104" s="28"/>
      <c r="H104" s="28"/>
      <c r="I104" s="94">
        <f>E104</f>
        <v>37046</v>
      </c>
      <c r="J104" s="30">
        <f>SUMIFS(DATI!E$1:E$65536,DATI!A$1:A$65536,'2014'!B4,DATI!B$1:B$65536,'2014'!J12,DATI!C$1:C$65536,'2014'!B8,DATI!D$1:D$65536,'2014'!L104)</f>
        <v>99965</v>
      </c>
      <c r="K104" s="31">
        <f t="shared" si="8"/>
        <v>137011</v>
      </c>
      <c r="L104" s="53" t="s">
        <v>62</v>
      </c>
      <c r="M104" s="199" t="s">
        <v>245</v>
      </c>
      <c r="N104" s="91">
        <f t="shared" si="9"/>
        <v>137011</v>
      </c>
      <c r="O104" s="30">
        <f>SUMIFS(DATI!E$1:E$65536,DATI!A$1:A$65536,'2014'!B4,DATI!B$1:B$65536,'2014'!O12,DATI!C$1:C$65536,'2014'!N8,DATI!D$1:D$65536,'2014'!L104)</f>
        <v>37046</v>
      </c>
      <c r="P104" s="29">
        <f>T104</f>
        <v>99965</v>
      </c>
      <c r="Q104" s="28"/>
      <c r="R104" s="28"/>
      <c r="S104" s="28"/>
      <c r="T104" s="49">
        <f>SUMIFS(DATI!E$1:E$65536,DATI!A$1:A$65536,'2014'!B4,DATI!B$1:B$65536,'2014'!T12,DATI!C$1:C$65536,'2014'!N8,DATI!D$1:D$65536,'2014'!L104)</f>
        <v>99965</v>
      </c>
      <c r="U104" s="28"/>
      <c r="V104" s="28"/>
      <c r="W104" s="42"/>
    </row>
    <row r="105" spans="1:23" ht="25">
      <c r="A105" s="7"/>
      <c r="B105" s="28"/>
      <c r="C105" s="28"/>
      <c r="D105" s="28"/>
      <c r="E105" s="49">
        <f>SUMIFS(DATI!E$1:E$65536,DATI!A$1:A$65536,'2014'!B4,DATI!B$1:B$65536,'2014'!E12,DATI!C$1:C$65536,'2014'!B8,DATI!D$1:D$65536,'2014'!L105)</f>
        <v>0</v>
      </c>
      <c r="F105" s="28"/>
      <c r="G105" s="28"/>
      <c r="H105" s="28"/>
      <c r="I105" s="94">
        <f>E105</f>
        <v>0</v>
      </c>
      <c r="J105" s="30">
        <f>SUMIFS(DATI!E$1:E$65536,DATI!A$1:A$65536,'2014'!B4,DATI!B$1:B$65536,'2014'!J12,DATI!C$1:C$65536,'2014'!B8,DATI!D$1:D$65536,'2014'!L105)</f>
        <v>0</v>
      </c>
      <c r="K105" s="31">
        <f t="shared" si="8"/>
        <v>0</v>
      </c>
      <c r="L105" s="53" t="s">
        <v>63</v>
      </c>
      <c r="M105" s="78" t="s">
        <v>185</v>
      </c>
      <c r="N105" s="91">
        <f t="shared" si="9"/>
        <v>0</v>
      </c>
      <c r="O105" s="30">
        <f>SUMIFS(DATI!E$1:E$65536,DATI!A$1:A$65536,'2014'!B4,DATI!B$1:B$65536,'2014'!O12,DATI!C$1:C$65536,'2014'!N8,DATI!D$1:D$65536,'2014'!L105)</f>
        <v>0</v>
      </c>
      <c r="P105" s="29">
        <f>T105</f>
        <v>0</v>
      </c>
      <c r="Q105" s="50"/>
      <c r="R105" s="28"/>
      <c r="S105" s="28"/>
      <c r="T105" s="49">
        <f>SUMIFS(DATI!E$1:E$65536,DATI!A$1:A$65536,'2014'!B4,DATI!B$1:B$65536,'2014'!T12,DATI!C$1:C$65536,'2014'!N8,DATI!D$1:D$65536,'2014'!L105)</f>
        <v>0</v>
      </c>
      <c r="U105" s="28"/>
      <c r="V105" s="28"/>
      <c r="W105" s="42"/>
    </row>
    <row r="106" spans="1:23">
      <c r="A106" s="7"/>
      <c r="B106" s="115">
        <f>C106+D106</f>
        <v>324477</v>
      </c>
      <c r="C106" s="103">
        <f>SUMIFS(DATI!E$1:E$65536,DATI!A$1:A$65536,'2014'!B4,DATI!B$1:B$65536,'2014'!C12,DATI!C$1:C$65536,'2014'!B8,DATI!D$1:D$65536,'2014'!L106)</f>
        <v>556</v>
      </c>
      <c r="D106" s="103">
        <f>SUMIFS(DATI!E$1:E$65536,DATI!A$1:A$65536,'2014'!B4,DATI!B$1:B$65536,'2014'!D12,DATI!C$1:C$65536,'2014'!B8,DATI!D$1:D$65536,'2014'!L106)</f>
        <v>323921</v>
      </c>
      <c r="E106" s="49">
        <f>SUMIFS(DATI!E$1:E$65536,DATI!A$1:A$65536,'2014'!B4,DATI!B$1:B$65536,'2014'!E12,DATI!C$1:C$65536,'2014'!B8,DATI!D$1:D$65536,'2014'!L106)</f>
        <v>586334</v>
      </c>
      <c r="F106" s="30">
        <f>SUMIFS(DATI!E$1:E$65536,DATI!A$1:A$65536,'2014'!B4,DATI!B$1:B$65536,'2014'!F12,DATI!C$1:C$65536,'2014'!B8,DATI!D$1:D$65536,'2014'!L106)</f>
        <v>132762</v>
      </c>
      <c r="G106" s="49">
        <f>SUMIFS(DATI!E$1:E$65536,DATI!A$1:A$65536,'2014'!B4,DATI!B$1:B$65536,'2014'!G12,DATI!C$1:C$65536,'2014'!B8,DATI!D$1:D$65536,'2014'!L106)</f>
        <v>231941</v>
      </c>
      <c r="H106" s="28"/>
      <c r="I106" s="94">
        <f>B106+E106+F106+G106</f>
        <v>1275514</v>
      </c>
      <c r="J106" s="30">
        <f>SUMIFS(DATI!E$1:E$65536,DATI!A$1:A$65536,'2014'!B4,DATI!B$1:B$65536,'2014'!J12,DATI!C$1:C$65536,'2014'!B8,DATI!D$1:D$65536,'2014'!L106)</f>
        <v>646854</v>
      </c>
      <c r="K106" s="31">
        <f t="shared" si="8"/>
        <v>1922368</v>
      </c>
      <c r="L106" s="119" t="s">
        <v>64</v>
      </c>
      <c r="M106" s="205" t="s">
        <v>246</v>
      </c>
      <c r="N106" s="91">
        <f>O106+P106</f>
        <v>1922368</v>
      </c>
      <c r="O106" s="30">
        <f>SUMIFS(DATI!E$1:E$65536,DATI!A$1:A$65536,'2014'!B4,DATI!B$1:B$65536,'2014'!O12,DATI!C$1:C$65536,'2014'!N8,DATI!D$1:D$65536,'2014'!L106)</f>
        <v>257979</v>
      </c>
      <c r="P106" s="29">
        <f>R106+S106+T106+W106</f>
        <v>1664389</v>
      </c>
      <c r="Q106" s="28"/>
      <c r="R106" s="49">
        <f>SUMIFS(DATI!E$1:E$65536,DATI!A$1:A$65536,'2014'!B4,DATI!B$1:B$65536,'2014'!R12,DATI!C$1:C$65536,'2014'!N8,DATI!D$1:D$65536,'2014'!L106)</f>
        <v>103165</v>
      </c>
      <c r="S106" s="49">
        <f>SUMIFS(DATI!E$1:E$65536,DATI!A$1:A$65536,'2014'!B4,DATI!B$1:B$65536,'2014'!S12,DATI!C$1:C$65536,'2014'!N8,DATI!D$1:D$65536,'2014'!L106)</f>
        <v>55411</v>
      </c>
      <c r="T106" s="49">
        <f>SUMIFS(DATI!E$1:E$65536,DATI!A$1:A$65536,'2014'!B4,DATI!B$1:B$65536,'2014'!T12,DATI!C$1:C$65536,'2014'!N8,DATI!D$1:D$65536,'2014'!L106)</f>
        <v>155113</v>
      </c>
      <c r="U106" s="96">
        <f>SUMIFS(DATI!E$1:E$65536,DATI!A$1:A$65536,'2014'!B4,DATI!B$1:B$65536,'2014'!U12,DATI!C$1:C$65536,'2014'!N8,DATI!D$1:D$65536,'2014'!L106)</f>
        <v>946146</v>
      </c>
      <c r="V106" s="24">
        <f>SUMIFS(DATI!E$1:E$65536,DATI!A$1:A$65536,'2014'!B4,DATI!B$1:B$65536,'2014'!V12,DATI!C$1:C$65536,'2014'!N8,DATI!D$1:D$65536,'2014'!L106)</f>
        <v>404554</v>
      </c>
      <c r="W106" s="63">
        <f>U106+V106</f>
        <v>1350700</v>
      </c>
    </row>
    <row r="107" spans="1:23">
      <c r="A107" s="7"/>
      <c r="B107" s="122"/>
      <c r="C107" s="74"/>
      <c r="D107" s="74"/>
      <c r="E107" s="49">
        <f>SUMIFS(DATI!E$1:E$65536,DATI!A$1:A$65536,'2014'!B4,DATI!B$1:B$65536,'2014'!E12,DATI!C$1:C$65536,'2014'!B8,DATI!D$1:D$65536,'2014'!L107)</f>
        <v>234076</v>
      </c>
      <c r="F107" s="74"/>
      <c r="G107" s="74"/>
      <c r="H107" s="28"/>
      <c r="I107" s="94">
        <f>E107</f>
        <v>234076</v>
      </c>
      <c r="J107" s="92"/>
      <c r="K107" s="31">
        <f>I107</f>
        <v>234076</v>
      </c>
      <c r="L107" s="119" t="s">
        <v>65</v>
      </c>
      <c r="M107" s="205" t="s">
        <v>186</v>
      </c>
      <c r="N107" s="91">
        <f>O107</f>
        <v>234076</v>
      </c>
      <c r="O107" s="30">
        <f>SUMIFS(DATI!E$1:E$65536,DATI!A$1:A$65536,'2014'!B4,DATI!B$1:B$65536,'2014'!O12,DATI!C$1:C$65536,'2014'!N8,DATI!D$1:D$65536,'2014'!L107)</f>
        <v>234076</v>
      </c>
      <c r="P107" s="23"/>
      <c r="Q107" s="28"/>
      <c r="R107" s="23"/>
      <c r="S107" s="23"/>
      <c r="T107" s="23"/>
      <c r="U107" s="23"/>
      <c r="V107" s="23"/>
      <c r="W107" s="32"/>
    </row>
    <row r="108" spans="1:23" ht="13">
      <c r="A108" s="7"/>
      <c r="B108" s="115">
        <f>C108+D108</f>
        <v>13427805</v>
      </c>
      <c r="C108" s="91">
        <f>V85+W86+V90+V100-C86-C96-C100</f>
        <v>425790</v>
      </c>
      <c r="D108" s="91">
        <f>U85+U86+U90+U96+U100-D86-D90-D96-D100</f>
        <v>13002015</v>
      </c>
      <c r="E108" s="29">
        <f>T85+T86+T90+T100-E86-E96-E100</f>
        <v>4498292</v>
      </c>
      <c r="F108" s="29">
        <f>S85+S90+S100-F86-F96-F100</f>
        <v>334314</v>
      </c>
      <c r="G108" s="29">
        <f>R85+R90+R100-G86-G96-G100</f>
        <v>4856094</v>
      </c>
      <c r="H108" s="28"/>
      <c r="I108" s="94">
        <f>B108+E108+F108+G108</f>
        <v>23116505</v>
      </c>
      <c r="J108" s="50"/>
      <c r="K108" s="32"/>
      <c r="L108" s="106" t="s">
        <v>19</v>
      </c>
      <c r="M108" s="197" t="s">
        <v>187</v>
      </c>
      <c r="N108" s="23"/>
      <c r="O108" s="28"/>
      <c r="P108" s="28"/>
      <c r="Q108" s="28"/>
      <c r="R108" s="28"/>
      <c r="S108" s="28"/>
      <c r="T108" s="28"/>
      <c r="U108" s="28"/>
      <c r="V108" s="28"/>
      <c r="W108" s="42"/>
    </row>
    <row r="109" spans="1:23">
      <c r="A109" s="7"/>
      <c r="B109" s="115">
        <f>C109+D109</f>
        <v>654930</v>
      </c>
      <c r="C109" s="91">
        <f>C22</f>
        <v>22970</v>
      </c>
      <c r="D109" s="91">
        <f>D22</f>
        <v>631960</v>
      </c>
      <c r="E109" s="91">
        <f>E22</f>
        <v>935436</v>
      </c>
      <c r="F109" s="91">
        <f>F22</f>
        <v>93492</v>
      </c>
      <c r="G109" s="91">
        <f>G22</f>
        <v>2848790</v>
      </c>
      <c r="H109" s="28"/>
      <c r="I109" s="94">
        <f>B109+E109+F109+G109</f>
        <v>4532648</v>
      </c>
      <c r="J109" s="50"/>
      <c r="K109" s="42"/>
      <c r="L109" s="53" t="s">
        <v>77</v>
      </c>
      <c r="M109" s="65" t="s">
        <v>167</v>
      </c>
      <c r="N109" s="28"/>
      <c r="O109" s="28"/>
      <c r="P109" s="28"/>
      <c r="Q109" s="28"/>
      <c r="R109" s="28"/>
      <c r="S109" s="28"/>
      <c r="T109" s="28"/>
      <c r="U109" s="28"/>
      <c r="V109" s="28"/>
      <c r="W109" s="42"/>
    </row>
    <row r="110" spans="1:23" ht="13.5" thickBot="1">
      <c r="A110" s="7"/>
      <c r="B110" s="115">
        <f>C110+D110</f>
        <v>12772875</v>
      </c>
      <c r="C110" s="123">
        <f>C108-C109</f>
        <v>402820</v>
      </c>
      <c r="D110" s="123">
        <f>D108-D109</f>
        <v>12370055</v>
      </c>
      <c r="E110" s="123">
        <f>E108-E109</f>
        <v>3562856</v>
      </c>
      <c r="F110" s="123">
        <f>F108-F109</f>
        <v>240822</v>
      </c>
      <c r="G110" s="123">
        <f>G108-G109</f>
        <v>2007304</v>
      </c>
      <c r="H110" s="124"/>
      <c r="I110" s="125">
        <f>B110+E110+F110+G110</f>
        <v>18583857</v>
      </c>
      <c r="J110" s="126"/>
      <c r="K110" s="109"/>
      <c r="L110" s="127" t="s">
        <v>188</v>
      </c>
      <c r="M110" s="198" t="s">
        <v>189</v>
      </c>
      <c r="N110" s="124"/>
      <c r="O110" s="124"/>
      <c r="P110" s="124"/>
      <c r="Q110" s="124"/>
      <c r="R110" s="124"/>
      <c r="S110" s="124"/>
      <c r="T110" s="124"/>
      <c r="U110" s="124"/>
      <c r="V110" s="124"/>
      <c r="W110" s="109"/>
    </row>
    <row r="111" spans="1:23" ht="14" thickTop="1" thickBot="1">
      <c r="A111" s="7"/>
      <c r="B111" s="269"/>
      <c r="C111" s="270"/>
      <c r="D111" s="270"/>
      <c r="E111" s="270"/>
      <c r="F111" s="270"/>
      <c r="G111" s="270"/>
      <c r="H111" s="270"/>
      <c r="I111" s="270"/>
      <c r="J111" s="270"/>
      <c r="K111" s="270"/>
      <c r="L111" s="270"/>
      <c r="M111" s="270"/>
      <c r="N111" s="270"/>
      <c r="O111" s="270"/>
      <c r="P111" s="270"/>
      <c r="Q111" s="270"/>
      <c r="R111" s="270"/>
      <c r="S111" s="270"/>
      <c r="T111" s="270"/>
      <c r="U111" s="270"/>
      <c r="V111" s="270"/>
      <c r="W111" s="271"/>
    </row>
    <row r="112" spans="1:23" ht="13.5" thickTop="1">
      <c r="A112" s="7"/>
      <c r="B112" s="47"/>
      <c r="C112" s="47"/>
      <c r="D112" s="47"/>
      <c r="E112" s="47"/>
      <c r="F112" s="128"/>
      <c r="G112" s="128"/>
      <c r="H112" s="128"/>
      <c r="I112" s="47"/>
      <c r="J112" s="128"/>
      <c r="K112" s="129"/>
      <c r="L112" s="130" t="s">
        <v>19</v>
      </c>
      <c r="M112" s="197" t="s">
        <v>187</v>
      </c>
      <c r="N112" s="28"/>
      <c r="O112" s="28"/>
      <c r="P112" s="22">
        <f>R112+S112+T112+W112</f>
        <v>23116505</v>
      </c>
      <c r="Q112" s="50"/>
      <c r="R112" s="22">
        <f>G108</f>
        <v>4856094</v>
      </c>
      <c r="S112" s="22">
        <f>F108</f>
        <v>334314</v>
      </c>
      <c r="T112" s="22">
        <f>E108</f>
        <v>4498292</v>
      </c>
      <c r="U112" s="114">
        <f>D108</f>
        <v>13002015</v>
      </c>
      <c r="V112" s="62">
        <f>C108</f>
        <v>425790</v>
      </c>
      <c r="W112" s="63">
        <f>U112+V112</f>
        <v>13427805</v>
      </c>
    </row>
    <row r="113" spans="1:23">
      <c r="A113" s="7"/>
      <c r="B113" s="115">
        <f>C113+D113</f>
        <v>13707942</v>
      </c>
      <c r="C113" s="29">
        <f>C114</f>
        <v>329732</v>
      </c>
      <c r="D113" s="29">
        <f>D114</f>
        <v>13378210</v>
      </c>
      <c r="E113" s="91">
        <f>E114+E115</f>
        <v>4121551</v>
      </c>
      <c r="F113" s="50"/>
      <c r="G113" s="28"/>
      <c r="H113" s="61"/>
      <c r="I113" s="94">
        <f>B113+E113</f>
        <v>17829493</v>
      </c>
      <c r="J113" s="50"/>
      <c r="K113" s="42"/>
      <c r="L113" s="53" t="s">
        <v>73</v>
      </c>
      <c r="M113" s="54" t="s">
        <v>190</v>
      </c>
      <c r="N113" s="28"/>
      <c r="O113" s="28"/>
      <c r="P113" s="23"/>
      <c r="Q113" s="28"/>
      <c r="R113" s="23"/>
      <c r="S113" s="23"/>
      <c r="T113" s="23"/>
      <c r="U113" s="28"/>
      <c r="V113" s="28"/>
      <c r="W113" s="42"/>
    </row>
    <row r="114" spans="1:23">
      <c r="A114" s="7"/>
      <c r="B114" s="115">
        <f>C114+D114</f>
        <v>13707942</v>
      </c>
      <c r="C114" s="103">
        <f>SUMIFS(DATI!E$1:E$65536,DATI!A$1:A$65536,'2014'!B4,DATI!B$1:B$65536,'2014'!C12,DATI!C$1:C$65536,'2014'!B8,DATI!D$1:D$65536,'2014'!L114)</f>
        <v>329732</v>
      </c>
      <c r="D114" s="103">
        <f>SUMIFS(DATI!E$1:E$65536,DATI!A$1:A$65536,'2014'!B4,DATI!B$1:B$65536,'2014'!D12,DATI!C$1:C$65536,'2014'!B8,DATI!D$1:D$65536,'2014'!L114)</f>
        <v>13378210</v>
      </c>
      <c r="E114" s="49">
        <f>SUMIFS(DATI!E$1:E$65536,DATI!A$1:A$65536,'2014'!B4,DATI!B$1:B$65536,'2014'!E12,DATI!C$1:C$65536,'2014'!B8,DATI!D$1:D$65536,'2014'!L114)</f>
        <v>1832966</v>
      </c>
      <c r="F114" s="50"/>
      <c r="G114" s="28"/>
      <c r="H114" s="61"/>
      <c r="I114" s="94">
        <f>B114+E114</f>
        <v>15540908</v>
      </c>
      <c r="J114" s="50"/>
      <c r="K114" s="42"/>
      <c r="L114" s="53" t="s">
        <v>74</v>
      </c>
      <c r="M114" s="199" t="s">
        <v>238</v>
      </c>
      <c r="N114" s="28"/>
      <c r="O114" s="28"/>
      <c r="P114" s="28"/>
      <c r="Q114" s="28"/>
      <c r="R114" s="28"/>
      <c r="S114" s="28"/>
      <c r="T114" s="28"/>
      <c r="U114" s="28"/>
      <c r="V114" s="28"/>
      <c r="W114" s="42"/>
    </row>
    <row r="115" spans="1:23">
      <c r="A115" s="7"/>
      <c r="B115" s="131"/>
      <c r="C115" s="88"/>
      <c r="D115" s="88"/>
      <c r="E115" s="49">
        <f>SUMIFS(DATI!E$1:E$65536,DATI!A$1:A$65536,'2014'!B4,DATI!B$1:B$65536,'2014'!E12,DATI!C$1:C$65536,'2014'!B8,DATI!D$1:D$65536,'2014'!L115)</f>
        <v>2288585</v>
      </c>
      <c r="F115" s="97"/>
      <c r="G115" s="47"/>
      <c r="H115" s="28"/>
      <c r="I115" s="94">
        <f>E115</f>
        <v>2288585</v>
      </c>
      <c r="J115" s="97"/>
      <c r="K115" s="72"/>
      <c r="L115" s="53" t="s">
        <v>75</v>
      </c>
      <c r="M115" s="199" t="s">
        <v>239</v>
      </c>
      <c r="N115" s="47"/>
      <c r="O115" s="47"/>
      <c r="P115" s="47"/>
      <c r="Q115" s="28"/>
      <c r="R115" s="28"/>
      <c r="S115" s="28"/>
      <c r="T115" s="28"/>
      <c r="U115" s="28"/>
      <c r="V115" s="28"/>
      <c r="W115" s="42"/>
    </row>
    <row r="116" spans="1:23">
      <c r="A116" s="7"/>
      <c r="B116" s="115">
        <f>C116+D116</f>
        <v>0</v>
      </c>
      <c r="C116" s="132">
        <f>SUMIFS(DATI!E$1:E$65536,DATI!A$1:A$65536,'2014'!B4,DATI!B$1:B$65536,'2014'!C12,DATI!C$1:C$65536,'2014'!B8,DATI!D$1:D$65536,'2014'!L116)</f>
        <v>0</v>
      </c>
      <c r="D116" s="132">
        <f>SUMIFS(DATI!E$1:E$65536,DATI!A$1:A$65536,'2014'!B4,DATI!B$1:B$65536,'2014'!D12,DATI!C$1:C$65536,'2014'!B8,DATI!D$1:D$65536,'2014'!L116)</f>
        <v>0</v>
      </c>
      <c r="E116" s="49">
        <f>SUMIFS(DATI!E$1:E$65536,DATI!A$1:A$65536,'2014'!B4,DATI!B$1:B$65536,'2014'!E12,DATI!C$1:C$65536,'2014'!B8,DATI!D$1:D$65536,'2014'!L116)</f>
        <v>0</v>
      </c>
      <c r="F116" s="49">
        <f>SUMIFS(DATI!E$1:E$65536,DATI!A$1:A$65536,'2014'!B4,DATI!B$1:B$65536,'2014'!F12,DATI!C$1:C$65536,'2014'!B8,DATI!D$1:D$65536,'2014'!L116)</f>
        <v>353809</v>
      </c>
      <c r="G116" s="30">
        <f>SUMIFS(DATI!E$1:E$65536,DATI!A$1:A$65536,'2014'!B4,DATI!B$1:B$65536,'2014'!G12,DATI!C$1:C$65536,'2014'!B8,DATI!D$1:D$65536,'2014'!L116)</f>
        <v>0</v>
      </c>
      <c r="H116" s="28"/>
      <c r="I116" s="94">
        <f>B116+E116+F116+G116</f>
        <v>353809</v>
      </c>
      <c r="J116" s="49">
        <f>SUMIFS(DATI!E$1:E$65536,DATI!A$1:A$65536,'2014'!B4,DATI!B$1:B$65536,'2014'!J12,DATI!C$1:C$65536,'2014'!B8,DATI!D$1:D$65536,'2014'!L116)</f>
        <v>0</v>
      </c>
      <c r="K116" s="31">
        <f>I116+J116</f>
        <v>353809</v>
      </c>
      <c r="L116" s="53" t="s">
        <v>66</v>
      </c>
      <c r="M116" s="54" t="s">
        <v>191</v>
      </c>
      <c r="N116" s="91">
        <f>O116+P116</f>
        <v>353809</v>
      </c>
      <c r="O116" s="30">
        <f>SUMIFS(DATI!E$1:E$65536,DATI!A$1:A$65536,'2014'!B4,DATI!B$1:B$65536,'2014'!O12,DATI!C$1:C$65536,'2014'!B8,DATI!D$1:D$65536,'2014'!L116)</f>
        <v>0</v>
      </c>
      <c r="P116" s="29">
        <f>W116</f>
        <v>353809</v>
      </c>
      <c r="Q116" s="28"/>
      <c r="R116" s="28"/>
      <c r="S116" s="28"/>
      <c r="T116" s="28"/>
      <c r="U116" s="49">
        <f>SUMIFS(DATI!E$1:E$65536,DATI!A$1:A$65536,'2014'!B4,DATI!B$1:B$65536,'2014'!U12,DATI!C$1:C$65536,'2014'!N8,DATI!D$1:D$65536,'2014'!L116)</f>
        <v>353809</v>
      </c>
      <c r="V116" s="28"/>
      <c r="W116" s="31">
        <f>U116</f>
        <v>353809</v>
      </c>
    </row>
    <row r="117" spans="1:23" ht="13">
      <c r="A117" s="7"/>
      <c r="B117" s="115">
        <f>C117+D117</f>
        <v>73672</v>
      </c>
      <c r="C117" s="27">
        <f>V112-C113-C116</f>
        <v>96058</v>
      </c>
      <c r="D117" s="27">
        <f>U112+U116-D113-D116</f>
        <v>-22386</v>
      </c>
      <c r="E117" s="94">
        <f>T112-E113-E116</f>
        <v>376741</v>
      </c>
      <c r="F117" s="94">
        <f>S112-F116</f>
        <v>-19495</v>
      </c>
      <c r="G117" s="94">
        <f>R112-G116</f>
        <v>4856094</v>
      </c>
      <c r="H117" s="28"/>
      <c r="I117" s="94">
        <f>B117+E117+F117+G117</f>
        <v>5287012</v>
      </c>
      <c r="J117" s="28"/>
      <c r="K117" s="32"/>
      <c r="L117" s="113" t="s">
        <v>21</v>
      </c>
      <c r="M117" s="206" t="s">
        <v>192</v>
      </c>
      <c r="N117" s="23"/>
      <c r="O117" s="28"/>
      <c r="P117" s="23"/>
      <c r="Q117" s="28"/>
      <c r="R117" s="28"/>
      <c r="S117" s="28"/>
      <c r="T117" s="28"/>
      <c r="U117" s="28"/>
      <c r="V117" s="28"/>
      <c r="W117" s="42"/>
    </row>
    <row r="118" spans="1:23">
      <c r="A118" s="7"/>
      <c r="B118" s="115">
        <f>C118+D118</f>
        <v>654930</v>
      </c>
      <c r="C118" s="91">
        <f>C22</f>
        <v>22970</v>
      </c>
      <c r="D118" s="91">
        <f>D22</f>
        <v>631960</v>
      </c>
      <c r="E118" s="91">
        <f>E22</f>
        <v>935436</v>
      </c>
      <c r="F118" s="91">
        <f>F22</f>
        <v>93492</v>
      </c>
      <c r="G118" s="91">
        <f>G22</f>
        <v>2848790</v>
      </c>
      <c r="H118" s="28"/>
      <c r="I118" s="94">
        <f>B118+E118+F118+G118</f>
        <v>4532648</v>
      </c>
      <c r="J118" s="50"/>
      <c r="K118" s="42"/>
      <c r="L118" s="53" t="s">
        <v>77</v>
      </c>
      <c r="M118" s="65" t="s">
        <v>167</v>
      </c>
      <c r="N118" s="28"/>
      <c r="O118" s="28"/>
      <c r="P118" s="28"/>
      <c r="Q118" s="28"/>
      <c r="R118" s="28"/>
      <c r="S118" s="28"/>
      <c r="T118" s="28"/>
      <c r="U118" s="28"/>
      <c r="V118" s="28"/>
      <c r="W118" s="42"/>
    </row>
    <row r="119" spans="1:23" ht="13.5" thickBot="1">
      <c r="A119" s="7"/>
      <c r="B119" s="115">
        <f>C119+D119</f>
        <v>-581258</v>
      </c>
      <c r="C119" s="133">
        <f>C117-C118</f>
        <v>73088</v>
      </c>
      <c r="D119" s="133">
        <f>D117-D118</f>
        <v>-654346</v>
      </c>
      <c r="E119" s="133">
        <f>E117-E118</f>
        <v>-558695</v>
      </c>
      <c r="F119" s="133">
        <f>F117-F118</f>
        <v>-112987</v>
      </c>
      <c r="G119" s="133">
        <f>G117-G118</f>
        <v>2007304</v>
      </c>
      <c r="H119" s="28"/>
      <c r="I119" s="94">
        <f>B119+E119+F119+G119</f>
        <v>754364</v>
      </c>
      <c r="J119" s="50"/>
      <c r="K119" s="109"/>
      <c r="L119" s="130" t="s">
        <v>193</v>
      </c>
      <c r="M119" s="207" t="s">
        <v>194</v>
      </c>
      <c r="N119" s="28"/>
      <c r="O119" s="28"/>
      <c r="P119" s="28"/>
      <c r="Q119" s="28"/>
      <c r="R119" s="28"/>
      <c r="S119" s="28"/>
      <c r="T119" s="28"/>
      <c r="U119" s="28"/>
      <c r="V119" s="28"/>
      <c r="W119" s="42"/>
    </row>
    <row r="120" spans="1:23" ht="13.5" thickTop="1" thickBot="1">
      <c r="A120" s="7"/>
      <c r="B120" s="272"/>
      <c r="C120" s="272"/>
      <c r="D120" s="272"/>
      <c r="E120" s="272"/>
      <c r="F120" s="272"/>
      <c r="G120" s="272"/>
      <c r="H120" s="272"/>
      <c r="I120" s="272"/>
      <c r="J120" s="272"/>
      <c r="K120" s="272"/>
      <c r="L120" s="272"/>
      <c r="M120" s="272"/>
      <c r="N120" s="272"/>
      <c r="O120" s="272"/>
      <c r="P120" s="272"/>
      <c r="Q120" s="272"/>
      <c r="R120" s="272"/>
      <c r="S120" s="272"/>
      <c r="T120" s="272"/>
      <c r="U120" s="272"/>
      <c r="V120" s="272"/>
      <c r="W120" s="273"/>
    </row>
    <row r="121" spans="1:23" ht="21.75" customHeight="1" thickTop="1" thickBot="1">
      <c r="A121" s="7"/>
      <c r="B121" s="253" t="s">
        <v>119</v>
      </c>
      <c r="C121" s="253"/>
      <c r="D121" s="253"/>
      <c r="E121" s="253"/>
      <c r="F121" s="253"/>
      <c r="G121" s="253"/>
      <c r="H121" s="253"/>
      <c r="I121" s="253"/>
      <c r="J121" s="253"/>
      <c r="K121" s="254"/>
      <c r="L121" s="274" t="s">
        <v>120</v>
      </c>
      <c r="M121" s="275"/>
      <c r="N121" s="278" t="s">
        <v>121</v>
      </c>
      <c r="O121" s="279"/>
      <c r="P121" s="279"/>
      <c r="Q121" s="279"/>
      <c r="R121" s="279"/>
      <c r="S121" s="279"/>
      <c r="T121" s="279"/>
      <c r="U121" s="280"/>
      <c r="V121" s="280"/>
      <c r="W121" s="281"/>
    </row>
    <row r="122" spans="1:23" ht="13.5" customHeight="1" thickTop="1">
      <c r="A122" s="7"/>
      <c r="B122" s="261" t="s">
        <v>122</v>
      </c>
      <c r="C122" s="264" t="s">
        <v>123</v>
      </c>
      <c r="D122" s="264" t="s">
        <v>124</v>
      </c>
      <c r="E122" s="239" t="s">
        <v>125</v>
      </c>
      <c r="F122" s="239" t="s">
        <v>126</v>
      </c>
      <c r="G122" s="239" t="s">
        <v>127</v>
      </c>
      <c r="H122" s="239" t="s">
        <v>128</v>
      </c>
      <c r="I122" s="239" t="s">
        <v>129</v>
      </c>
      <c r="J122" s="239" t="s">
        <v>130</v>
      </c>
      <c r="K122" s="243" t="s">
        <v>131</v>
      </c>
      <c r="L122" s="276"/>
      <c r="M122" s="277"/>
      <c r="N122" s="264" t="s">
        <v>131</v>
      </c>
      <c r="O122" s="239" t="s">
        <v>130</v>
      </c>
      <c r="P122" s="239" t="s">
        <v>129</v>
      </c>
      <c r="Q122" s="239" t="s">
        <v>128</v>
      </c>
      <c r="R122" s="239" t="s">
        <v>127</v>
      </c>
      <c r="S122" s="239" t="s">
        <v>126</v>
      </c>
      <c r="T122" s="239" t="s">
        <v>125</v>
      </c>
      <c r="U122" s="264" t="s">
        <v>124</v>
      </c>
      <c r="V122" s="264" t="s">
        <v>123</v>
      </c>
      <c r="W122" s="266" t="s">
        <v>122</v>
      </c>
    </row>
    <row r="123" spans="1:23" ht="12.75" customHeight="1">
      <c r="A123" s="7"/>
      <c r="B123" s="262"/>
      <c r="C123" s="216"/>
      <c r="D123" s="216"/>
      <c r="E123" s="213"/>
      <c r="F123" s="213"/>
      <c r="G123" s="213"/>
      <c r="H123" s="229"/>
      <c r="I123" s="213"/>
      <c r="J123" s="213"/>
      <c r="K123" s="244"/>
      <c r="L123" s="276"/>
      <c r="M123" s="277"/>
      <c r="N123" s="215"/>
      <c r="O123" s="213"/>
      <c r="P123" s="213"/>
      <c r="Q123" s="229"/>
      <c r="R123" s="213"/>
      <c r="S123" s="213"/>
      <c r="T123" s="213"/>
      <c r="U123" s="216"/>
      <c r="V123" s="216"/>
      <c r="W123" s="219"/>
    </row>
    <row r="124" spans="1:23" ht="53.25" customHeight="1" thickBot="1">
      <c r="A124" s="7"/>
      <c r="B124" s="263"/>
      <c r="C124" s="265"/>
      <c r="D124" s="265"/>
      <c r="E124" s="241"/>
      <c r="F124" s="241"/>
      <c r="G124" s="241"/>
      <c r="H124" s="242"/>
      <c r="I124" s="241"/>
      <c r="J124" s="240"/>
      <c r="K124" s="245"/>
      <c r="L124" s="276"/>
      <c r="M124" s="277"/>
      <c r="N124" s="268"/>
      <c r="O124" s="240"/>
      <c r="P124" s="241"/>
      <c r="Q124" s="242"/>
      <c r="R124" s="241"/>
      <c r="S124" s="241"/>
      <c r="T124" s="241"/>
      <c r="U124" s="265"/>
      <c r="V124" s="265"/>
      <c r="W124" s="267"/>
    </row>
    <row r="125" spans="1:23" ht="19" thickTop="1" thickBot="1">
      <c r="A125" s="7"/>
      <c r="B125" s="249" t="s">
        <v>195</v>
      </c>
      <c r="C125" s="249"/>
      <c r="D125" s="249"/>
      <c r="E125" s="249"/>
      <c r="F125" s="249"/>
      <c r="G125" s="249"/>
      <c r="H125" s="249"/>
      <c r="I125" s="249"/>
      <c r="J125" s="249"/>
      <c r="K125" s="249"/>
      <c r="L125" s="249"/>
      <c r="M125" s="249"/>
      <c r="N125" s="249"/>
      <c r="O125" s="249"/>
      <c r="P125" s="249"/>
      <c r="Q125" s="249"/>
      <c r="R125" s="249"/>
      <c r="S125" s="249"/>
      <c r="T125" s="249"/>
      <c r="U125" s="249"/>
      <c r="V125" s="249"/>
      <c r="W125" s="250"/>
    </row>
    <row r="126" spans="1:23" ht="13" thickTop="1">
      <c r="A126" s="7"/>
      <c r="B126" s="28"/>
      <c r="C126" s="28"/>
      <c r="D126" s="28"/>
      <c r="E126" s="28"/>
      <c r="F126" s="28"/>
      <c r="G126" s="28"/>
      <c r="H126" s="28"/>
      <c r="I126" s="28"/>
      <c r="J126" s="22">
        <f>J127+J128</f>
        <v>14488402</v>
      </c>
      <c r="K126" s="129"/>
      <c r="L126" s="18" t="s">
        <v>109</v>
      </c>
      <c r="M126" s="19" t="s">
        <v>196</v>
      </c>
      <c r="N126" s="44"/>
      <c r="O126" s="44"/>
      <c r="P126" s="44"/>
      <c r="Q126" s="44"/>
      <c r="R126" s="44"/>
      <c r="S126" s="44"/>
      <c r="T126" s="44"/>
      <c r="U126" s="44"/>
      <c r="V126" s="44"/>
      <c r="W126" s="45"/>
    </row>
    <row r="127" spans="1:23">
      <c r="A127" s="7"/>
      <c r="B127" s="28"/>
      <c r="C127" s="28"/>
      <c r="D127" s="28"/>
      <c r="E127" s="28"/>
      <c r="F127" s="28"/>
      <c r="G127" s="28"/>
      <c r="H127" s="28"/>
      <c r="I127" s="28"/>
      <c r="J127" s="49">
        <f>SUMIFS(DATI!E$1:E$65536,DATI!A$1:A$65536,'2014'!B4,DATI!B$1:B$65536,'2014'!J12,DATI!C$1:C$65536,'2014'!B8,DATI!D$1:D$65536,'2014'!L127)</f>
        <v>10326058</v>
      </c>
      <c r="K127" s="42"/>
      <c r="L127" s="40" t="s">
        <v>110</v>
      </c>
      <c r="M127" s="134" t="s">
        <v>234</v>
      </c>
      <c r="N127" s="44"/>
      <c r="O127" s="44"/>
      <c r="P127" s="44"/>
      <c r="Q127" s="44"/>
      <c r="R127" s="44"/>
      <c r="S127" s="44"/>
      <c r="T127" s="44"/>
      <c r="U127" s="44"/>
      <c r="V127" s="44"/>
      <c r="W127" s="45"/>
    </row>
    <row r="128" spans="1:23">
      <c r="A128" s="7"/>
      <c r="B128" s="28"/>
      <c r="C128" s="28"/>
      <c r="D128" s="28"/>
      <c r="E128" s="28"/>
      <c r="F128" s="28"/>
      <c r="G128" s="28"/>
      <c r="H128" s="28"/>
      <c r="I128" s="28"/>
      <c r="J128" s="49">
        <v>4162344</v>
      </c>
      <c r="K128" s="42"/>
      <c r="L128" s="40" t="s">
        <v>111</v>
      </c>
      <c r="M128" s="134" t="s">
        <v>235</v>
      </c>
      <c r="N128" s="44"/>
      <c r="O128" s="44"/>
      <c r="P128" s="44"/>
      <c r="Q128" s="44"/>
      <c r="R128" s="44"/>
      <c r="S128" s="44"/>
      <c r="T128" s="44"/>
      <c r="U128" s="44"/>
      <c r="V128" s="44"/>
      <c r="W128" s="45"/>
    </row>
    <row r="129" spans="1:23">
      <c r="A129" s="7"/>
      <c r="B129" s="28"/>
      <c r="C129" s="28"/>
      <c r="D129" s="28"/>
      <c r="E129" s="28"/>
      <c r="F129" s="28"/>
      <c r="G129" s="28"/>
      <c r="H129" s="28"/>
      <c r="I129" s="61"/>
      <c r="J129" s="49">
        <f>SUMIFS(DATI!E$1:E$65536,DATI!A$1:A$65536,'2014'!B4,DATI!B$1:B$65536,'2014'!J12,DATI!C$1:C$65536,'2014'!B8,DATI!D$1:D$65536,'2014'!L129)</f>
        <v>127626</v>
      </c>
      <c r="K129" s="42"/>
      <c r="L129" s="40" t="s">
        <v>112</v>
      </c>
      <c r="M129" s="185" t="s">
        <v>227</v>
      </c>
      <c r="N129" s="44"/>
      <c r="O129" s="44"/>
      <c r="P129" s="44"/>
      <c r="Q129" s="44"/>
      <c r="R129" s="44"/>
      <c r="S129" s="44"/>
      <c r="T129" s="44"/>
      <c r="U129" s="44"/>
      <c r="V129" s="44"/>
      <c r="W129" s="45"/>
    </row>
    <row r="130" spans="1:23">
      <c r="A130" s="7"/>
      <c r="B130" s="28"/>
      <c r="C130" s="28"/>
      <c r="D130" s="28"/>
      <c r="E130" s="28"/>
      <c r="F130" s="28"/>
      <c r="G130" s="28"/>
      <c r="H130" s="28"/>
      <c r="I130" s="28"/>
      <c r="J130" s="28"/>
      <c r="K130" s="42"/>
      <c r="L130" s="40" t="s">
        <v>113</v>
      </c>
      <c r="M130" s="41" t="s">
        <v>197</v>
      </c>
      <c r="N130" s="44"/>
      <c r="O130" s="43">
        <f>O131+O132</f>
        <v>15148883</v>
      </c>
      <c r="P130" s="44"/>
      <c r="Q130" s="44"/>
      <c r="R130" s="44"/>
      <c r="S130" s="44"/>
      <c r="T130" s="44"/>
      <c r="U130" s="44"/>
      <c r="V130" s="44"/>
      <c r="W130" s="45"/>
    </row>
    <row r="131" spans="1:23">
      <c r="A131" s="7"/>
      <c r="B131" s="28"/>
      <c r="C131" s="28"/>
      <c r="D131" s="28"/>
      <c r="E131" s="28"/>
      <c r="F131" s="28"/>
      <c r="G131" s="28"/>
      <c r="H131" s="28"/>
      <c r="I131" s="28"/>
      <c r="J131" s="28"/>
      <c r="K131" s="42"/>
      <c r="L131" s="40" t="s">
        <v>114</v>
      </c>
      <c r="M131" s="134" t="s">
        <v>236</v>
      </c>
      <c r="N131" s="44"/>
      <c r="O131" s="36">
        <f>SUMIFS(DATI!E$1:E$65536,DATI!A$1:A$65536,'2014'!B4,DATI!B$1:B$65536,'2014'!O12,DATI!C$1:C$65536,'2014'!N8,DATI!D$1:D$65536,'2014'!L131)</f>
        <v>13017687</v>
      </c>
      <c r="P131" s="44"/>
      <c r="Q131" s="44"/>
      <c r="R131" s="44"/>
      <c r="S131" s="44"/>
      <c r="T131" s="44"/>
      <c r="U131" s="44"/>
      <c r="V131" s="44"/>
      <c r="W131" s="45"/>
    </row>
    <row r="132" spans="1:23">
      <c r="A132" s="7"/>
      <c r="B132" s="28"/>
      <c r="C132" s="28"/>
      <c r="D132" s="28"/>
      <c r="E132" s="28"/>
      <c r="F132" s="28"/>
      <c r="G132" s="28"/>
      <c r="H132" s="28"/>
      <c r="I132" s="28"/>
      <c r="J132" s="28"/>
      <c r="K132" s="42"/>
      <c r="L132" s="40" t="s">
        <v>115</v>
      </c>
      <c r="M132" s="134" t="s">
        <v>237</v>
      </c>
      <c r="N132" s="44"/>
      <c r="O132" s="36">
        <f>SUMIFS(DATI!E$1:E$65536,DATI!A$1:A$65536,'2014'!B4,DATI!B$1:B$65536,'2014'!O12,DATI!C$1:C$65536,'2014'!N8,DATI!D$1:D$65536,'2014'!L132)</f>
        <v>2131196</v>
      </c>
      <c r="P132" s="44"/>
      <c r="Q132" s="44"/>
      <c r="R132" s="44"/>
      <c r="S132" s="44"/>
      <c r="T132" s="44"/>
      <c r="U132" s="44"/>
      <c r="V132" s="44"/>
      <c r="W132" s="45"/>
    </row>
    <row r="133" spans="1:23">
      <c r="A133" s="7"/>
      <c r="B133" s="28"/>
      <c r="C133" s="28"/>
      <c r="D133" s="28"/>
      <c r="E133" s="28"/>
      <c r="F133" s="28"/>
      <c r="G133" s="28"/>
      <c r="H133" s="28"/>
      <c r="I133" s="28"/>
      <c r="J133" s="28"/>
      <c r="K133" s="42"/>
      <c r="L133" s="40" t="s">
        <v>116</v>
      </c>
      <c r="M133" s="185" t="s">
        <v>228</v>
      </c>
      <c r="N133" s="44"/>
      <c r="O133" s="36">
        <f>SUMIFS(DATI!E$1:E$65536,DATI!A$1:A$65536,'2014'!B4,DATI!B$1:B$65536,'2014'!O12,DATI!C$1:C$65536,'2014'!N8,DATI!D$1:D$65536,'2014'!L133)</f>
        <v>79982</v>
      </c>
      <c r="P133" s="44"/>
      <c r="Q133" s="44"/>
      <c r="R133" s="44"/>
      <c r="S133" s="44"/>
      <c r="T133" s="44"/>
      <c r="U133" s="44"/>
      <c r="V133" s="44"/>
      <c r="W133" s="45"/>
    </row>
    <row r="134" spans="1:23" ht="13">
      <c r="A134" s="7"/>
      <c r="B134" s="28"/>
      <c r="C134" s="28"/>
      <c r="D134" s="28"/>
      <c r="E134" s="28"/>
      <c r="F134" s="28"/>
      <c r="G134" s="28"/>
      <c r="H134" s="28"/>
      <c r="I134" s="28"/>
      <c r="J134" s="29">
        <f>O130-J126</f>
        <v>660481</v>
      </c>
      <c r="K134" s="42"/>
      <c r="L134" s="135" t="s">
        <v>107</v>
      </c>
      <c r="M134" s="202" t="s">
        <v>198</v>
      </c>
      <c r="N134" s="44"/>
      <c r="O134" s="44"/>
      <c r="P134" s="44"/>
      <c r="Q134" s="44"/>
      <c r="R134" s="44"/>
      <c r="S134" s="44"/>
      <c r="T134" s="44"/>
      <c r="U134" s="44"/>
      <c r="V134" s="44"/>
      <c r="W134" s="45"/>
    </row>
    <row r="135" spans="1:23">
      <c r="A135" s="7"/>
      <c r="B135" s="28"/>
      <c r="C135" s="28"/>
      <c r="D135" s="28"/>
      <c r="E135" s="28"/>
      <c r="F135" s="28"/>
      <c r="G135" s="28"/>
      <c r="H135" s="61"/>
      <c r="I135" s="94">
        <f>I27+I30+I55+I58+I86+I89+I100+I116</f>
        <v>28321099</v>
      </c>
      <c r="J135" s="94">
        <f>J27+J30+J55+J58+J86+J89+J100+J116</f>
        <v>2148121</v>
      </c>
      <c r="K135" s="31">
        <f>I135+J135</f>
        <v>30469220</v>
      </c>
      <c r="L135" s="40" t="s">
        <v>199</v>
      </c>
      <c r="M135" s="41" t="s">
        <v>200</v>
      </c>
      <c r="N135" s="33">
        <f>O135+P135</f>
        <v>30469224</v>
      </c>
      <c r="O135" s="37">
        <f>O46+O49+O58+O86+O89+O100+O116</f>
        <v>1822123</v>
      </c>
      <c r="P135" s="43">
        <f>P33+P46+P49+P58+P86+P89+P100+P116</f>
        <v>28647101</v>
      </c>
      <c r="Q135" s="43">
        <f>Q33</f>
        <v>48119</v>
      </c>
      <c r="R135" s="136"/>
      <c r="S135" s="44"/>
      <c r="T135" s="44"/>
      <c r="U135" s="44"/>
      <c r="V135" s="44"/>
      <c r="W135" s="45"/>
    </row>
    <row r="136" spans="1:23" ht="13.5" thickBot="1">
      <c r="A136" s="7"/>
      <c r="B136" s="28"/>
      <c r="C136" s="28"/>
      <c r="D136" s="28"/>
      <c r="E136" s="28"/>
      <c r="F136" s="28"/>
      <c r="G136" s="28"/>
      <c r="H136" s="28"/>
      <c r="I136" s="23"/>
      <c r="J136" s="137">
        <f>J134+O46+O49+O58+O86+O90+O96+O100+O116+O97-J27-J55-J58-J86-J90-J96-J100-J116-J97</f>
        <v>334483</v>
      </c>
      <c r="K136" s="138"/>
      <c r="L136" s="130" t="s">
        <v>108</v>
      </c>
      <c r="M136" s="207" t="s">
        <v>201</v>
      </c>
      <c r="N136" s="44"/>
      <c r="O136" s="44"/>
      <c r="P136" s="44"/>
      <c r="Q136" s="44"/>
      <c r="R136" s="44"/>
      <c r="S136" s="44"/>
      <c r="T136" s="44"/>
      <c r="U136" s="44"/>
      <c r="V136" s="44"/>
      <c r="W136" s="45"/>
    </row>
    <row r="137" spans="1:23" ht="13.5" thickTop="1" thickBot="1">
      <c r="A137" s="7"/>
      <c r="B137" s="251"/>
      <c r="C137" s="251"/>
      <c r="D137" s="251"/>
      <c r="E137" s="251"/>
      <c r="F137" s="251"/>
      <c r="G137" s="251"/>
      <c r="H137" s="251"/>
      <c r="I137" s="251"/>
      <c r="J137" s="251"/>
      <c r="K137" s="251"/>
      <c r="L137" s="251"/>
      <c r="M137" s="251"/>
      <c r="N137" s="251"/>
      <c r="O137" s="251"/>
      <c r="P137" s="251"/>
      <c r="Q137" s="251"/>
      <c r="R137" s="251"/>
      <c r="S137" s="251"/>
      <c r="T137" s="251"/>
      <c r="U137" s="251"/>
      <c r="V137" s="251"/>
      <c r="W137" s="252"/>
    </row>
    <row r="138" spans="1:23" ht="21.75" customHeight="1" thickTop="1" thickBot="1">
      <c r="A138" s="7"/>
      <c r="B138" s="253" t="s">
        <v>202</v>
      </c>
      <c r="C138" s="253"/>
      <c r="D138" s="253"/>
      <c r="E138" s="253"/>
      <c r="F138" s="253"/>
      <c r="G138" s="253"/>
      <c r="H138" s="253"/>
      <c r="I138" s="253"/>
      <c r="J138" s="253"/>
      <c r="K138" s="254"/>
      <c r="L138" s="255" t="s">
        <v>203</v>
      </c>
      <c r="M138" s="256"/>
      <c r="N138" s="259" t="s">
        <v>204</v>
      </c>
      <c r="O138" s="259"/>
      <c r="P138" s="259"/>
      <c r="Q138" s="259"/>
      <c r="R138" s="259"/>
      <c r="S138" s="259"/>
      <c r="T138" s="259"/>
      <c r="U138" s="259"/>
      <c r="V138" s="259"/>
      <c r="W138" s="260"/>
    </row>
    <row r="139" spans="1:23" ht="13.5" customHeight="1" thickTop="1">
      <c r="A139" s="7"/>
      <c r="B139" s="261" t="s">
        <v>122</v>
      </c>
      <c r="C139" s="264" t="s">
        <v>123</v>
      </c>
      <c r="D139" s="264" t="s">
        <v>124</v>
      </c>
      <c r="E139" s="239" t="s">
        <v>125</v>
      </c>
      <c r="F139" s="239" t="s">
        <v>126</v>
      </c>
      <c r="G139" s="239" t="s">
        <v>127</v>
      </c>
      <c r="H139" s="239" t="s">
        <v>128</v>
      </c>
      <c r="I139" s="239" t="s">
        <v>129</v>
      </c>
      <c r="J139" s="239" t="s">
        <v>130</v>
      </c>
      <c r="K139" s="243" t="s">
        <v>131</v>
      </c>
      <c r="L139" s="222"/>
      <c r="M139" s="223"/>
      <c r="N139" s="246" t="s">
        <v>131</v>
      </c>
      <c r="O139" s="239" t="s">
        <v>130</v>
      </c>
      <c r="P139" s="239" t="s">
        <v>129</v>
      </c>
      <c r="Q139" s="239" t="s">
        <v>128</v>
      </c>
      <c r="R139" s="239" t="s">
        <v>127</v>
      </c>
      <c r="S139" s="239" t="s">
        <v>126</v>
      </c>
      <c r="T139" s="239" t="s">
        <v>125</v>
      </c>
      <c r="U139" s="264" t="s">
        <v>124</v>
      </c>
      <c r="V139" s="264" t="s">
        <v>123</v>
      </c>
      <c r="W139" s="266" t="s">
        <v>122</v>
      </c>
    </row>
    <row r="140" spans="1:23" ht="12.75" customHeight="1">
      <c r="A140" s="7"/>
      <c r="B140" s="262"/>
      <c r="C140" s="216"/>
      <c r="D140" s="216"/>
      <c r="E140" s="213"/>
      <c r="F140" s="213"/>
      <c r="G140" s="213"/>
      <c r="H140" s="229"/>
      <c r="I140" s="213"/>
      <c r="J140" s="213"/>
      <c r="K140" s="244"/>
      <c r="L140" s="222"/>
      <c r="M140" s="223"/>
      <c r="N140" s="247"/>
      <c r="O140" s="213"/>
      <c r="P140" s="213"/>
      <c r="Q140" s="229"/>
      <c r="R140" s="213"/>
      <c r="S140" s="213"/>
      <c r="T140" s="213"/>
      <c r="U140" s="216"/>
      <c r="V140" s="216"/>
      <c r="W140" s="219"/>
    </row>
    <row r="141" spans="1:23" ht="57.75" customHeight="1" thickBot="1">
      <c r="A141" s="7"/>
      <c r="B141" s="263"/>
      <c r="C141" s="265"/>
      <c r="D141" s="265"/>
      <c r="E141" s="241"/>
      <c r="F141" s="241"/>
      <c r="G141" s="241"/>
      <c r="H141" s="242"/>
      <c r="I141" s="241"/>
      <c r="J141" s="240"/>
      <c r="K141" s="245"/>
      <c r="L141" s="257"/>
      <c r="M141" s="258"/>
      <c r="N141" s="248"/>
      <c r="O141" s="240"/>
      <c r="P141" s="241"/>
      <c r="Q141" s="242"/>
      <c r="R141" s="241"/>
      <c r="S141" s="241"/>
      <c r="T141" s="241"/>
      <c r="U141" s="265"/>
      <c r="V141" s="265"/>
      <c r="W141" s="267"/>
    </row>
    <row r="142" spans="1:23" ht="19" thickTop="1" thickBot="1">
      <c r="A142" s="7"/>
      <c r="B142" s="231" t="s">
        <v>205</v>
      </c>
      <c r="C142" s="231"/>
      <c r="D142" s="231"/>
      <c r="E142" s="231"/>
      <c r="F142" s="231"/>
      <c r="G142" s="231"/>
      <c r="H142" s="231"/>
      <c r="I142" s="231"/>
      <c r="J142" s="231"/>
      <c r="K142" s="231"/>
      <c r="L142" s="231"/>
      <c r="M142" s="231"/>
      <c r="N142" s="231"/>
      <c r="O142" s="231"/>
      <c r="P142" s="231"/>
      <c r="Q142" s="231"/>
      <c r="R142" s="231"/>
      <c r="S142" s="231"/>
      <c r="T142" s="231"/>
      <c r="U142" s="231"/>
      <c r="V142" s="231"/>
      <c r="W142" s="232"/>
    </row>
    <row r="143" spans="1:23" ht="13.5" thickTop="1">
      <c r="A143" s="7"/>
      <c r="B143" s="76"/>
      <c r="C143" s="76"/>
      <c r="D143" s="76"/>
      <c r="E143" s="76"/>
      <c r="F143" s="76"/>
      <c r="G143" s="76"/>
      <c r="H143" s="28"/>
      <c r="I143" s="76"/>
      <c r="J143" s="76"/>
      <c r="K143" s="139"/>
      <c r="L143" s="113" t="s">
        <v>206</v>
      </c>
      <c r="M143" s="208" t="s">
        <v>207</v>
      </c>
      <c r="N143" s="140">
        <f t="shared" ref="N143:N148" si="14">O143+P143</f>
        <v>1088847</v>
      </c>
      <c r="O143" s="141">
        <f>J136</f>
        <v>334483</v>
      </c>
      <c r="P143" s="141">
        <f>R143+S143+T143+W143</f>
        <v>754364</v>
      </c>
      <c r="Q143" s="28"/>
      <c r="R143" s="142">
        <f>G119</f>
        <v>2007304</v>
      </c>
      <c r="S143" s="142">
        <f>F119</f>
        <v>-112987</v>
      </c>
      <c r="T143" s="142">
        <f>E119</f>
        <v>-558695</v>
      </c>
      <c r="U143" s="143">
        <f>D119</f>
        <v>-654346</v>
      </c>
      <c r="V143" s="62">
        <f>C119</f>
        <v>73088</v>
      </c>
      <c r="W143" s="63">
        <f>U143+V143</f>
        <v>-581258</v>
      </c>
    </row>
    <row r="144" spans="1:23">
      <c r="A144" s="7"/>
      <c r="B144" s="115">
        <f>C144+D144</f>
        <v>11</v>
      </c>
      <c r="C144" s="144">
        <f>C145+C146</f>
        <v>11</v>
      </c>
      <c r="D144" s="144">
        <f>D145+D146</f>
        <v>0</v>
      </c>
      <c r="E144" s="144">
        <f>E146</f>
        <v>23581</v>
      </c>
      <c r="F144" s="144">
        <f>F145+F146</f>
        <v>940</v>
      </c>
      <c r="G144" s="144">
        <f>G145+G146</f>
        <v>12009</v>
      </c>
      <c r="H144" s="28"/>
      <c r="I144" s="37">
        <f>B144+E144+F144+G144</f>
        <v>36541</v>
      </c>
      <c r="J144" s="37">
        <f>J145+J146</f>
        <v>706046</v>
      </c>
      <c r="K144" s="145">
        <f t="shared" ref="K144:K149" si="15">I144+J144</f>
        <v>742587</v>
      </c>
      <c r="L144" s="53" t="s">
        <v>67</v>
      </c>
      <c r="M144" s="65" t="s">
        <v>208</v>
      </c>
      <c r="N144" s="140">
        <f t="shared" si="14"/>
        <v>742586</v>
      </c>
      <c r="O144" s="37">
        <f>O145+O146</f>
        <v>4417</v>
      </c>
      <c r="P144" s="43">
        <f>R144+S144+T144+W144</f>
        <v>738169</v>
      </c>
      <c r="Q144" s="28"/>
      <c r="R144" s="146">
        <f>R146</f>
        <v>377902</v>
      </c>
      <c r="S144" s="146">
        <f>S146</f>
        <v>0</v>
      </c>
      <c r="T144" s="146">
        <f>T146+T145</f>
        <v>360125</v>
      </c>
      <c r="U144" s="146">
        <f>U146</f>
        <v>0</v>
      </c>
      <c r="V144" s="62">
        <f>V146</f>
        <v>142</v>
      </c>
      <c r="W144" s="63">
        <f>U144+V144</f>
        <v>142</v>
      </c>
    </row>
    <row r="145" spans="1:23">
      <c r="A145" s="7"/>
      <c r="B145" s="115">
        <f>C145+D145</f>
        <v>0</v>
      </c>
      <c r="C145" s="147">
        <f>SUMIFS(DATI!E$1:E$65536,DATI!A$1:A$65536,'2014'!B4,DATI!B$1:B$65536,'2014'!C12,DATI!C$1:C$65536,'2014'!B8,DATI!D$1:D$65536,'2014'!L145)</f>
        <v>0</v>
      </c>
      <c r="D145" s="147">
        <f>SUMIFS(DATI!E$1:E$65536,DATI!A$1:A$65536,'2014'!B4,DATI!B$1:B$65536,'2014'!D12,DATI!C$1:C$65536,'2014'!B8,DATI!D$1:D$65536,'2014'!L145)</f>
        <v>0</v>
      </c>
      <c r="E145" s="148"/>
      <c r="F145" s="149">
        <f>SUMIFS(DATI!E$1:E$65536,DATI!A$1:A$65536,'2014'!B4,DATI!B$1:B$65536,'2014'!F12,DATI!C$1:C$65536,'2014'!B8,DATI!D$1:D$65536,'2014'!L145)</f>
        <v>0</v>
      </c>
      <c r="G145" s="149">
        <f>SUMIFS(DATI!E$1:E$65536,DATI!A$1:A$65536,'2014'!B4,DATI!B$1:B$65536,'2014'!G12,DATI!C$1:C$65536,'2014'!B8,DATI!D$1:D$65536,'2014'!L145)</f>
        <v>6726</v>
      </c>
      <c r="H145" s="28"/>
      <c r="I145" s="37">
        <f>B145+F145+G145</f>
        <v>6726</v>
      </c>
      <c r="J145" s="149">
        <f>SUMIFS(DATI!E$1:E$65536,DATI!A$1:A$65536,'2014'!B4,DATI!B$1:B$65536,'2014'!J12,DATI!C$1:C$65536,'2014'!B8,DATI!D$1:D$65536,'2014'!L145)</f>
        <v>0</v>
      </c>
      <c r="K145" s="145">
        <f t="shared" si="15"/>
        <v>6726</v>
      </c>
      <c r="L145" s="53" t="s">
        <v>68</v>
      </c>
      <c r="M145" s="199" t="s">
        <v>230</v>
      </c>
      <c r="N145" s="140">
        <f t="shared" si="14"/>
        <v>6726</v>
      </c>
      <c r="O145" s="149">
        <f>SUMIFS(DATI!E$1:E$65536,DATI!A$1:A$65536,'2014'!B4,DATI!B$1:B$65536,'2014'!O12,DATI!C$1:C$65536,'2014'!N8,DATI!D$1:D$65536,'2014'!L145)</f>
        <v>0</v>
      </c>
      <c r="P145" s="43">
        <f>T145</f>
        <v>6726</v>
      </c>
      <c r="Q145" s="28"/>
      <c r="R145" s="150"/>
      <c r="S145" s="151"/>
      <c r="T145" s="36">
        <f>SUMIFS(DATI!E$1:E$65536,DATI!A$1:A$65536,'2014'!B4,DATI!B$1:B$65536,'2014'!T12,DATI!C$1:C$65536,'2014'!N8,DATI!D$1:D$65536,'2014'!L145)</f>
        <v>6726</v>
      </c>
      <c r="U145" s="152"/>
      <c r="V145" s="28"/>
      <c r="W145" s="42"/>
    </row>
    <row r="146" spans="1:23">
      <c r="A146" s="7"/>
      <c r="B146" s="115">
        <f>C146+D146</f>
        <v>11</v>
      </c>
      <c r="C146" s="144">
        <f>C148</f>
        <v>11</v>
      </c>
      <c r="D146" s="144">
        <f>D148</f>
        <v>0</v>
      </c>
      <c r="E146" s="144">
        <f>E147+E148</f>
        <v>23581</v>
      </c>
      <c r="F146" s="144">
        <f>F148</f>
        <v>940</v>
      </c>
      <c r="G146" s="144">
        <f>G148</f>
        <v>5283</v>
      </c>
      <c r="H146" s="44"/>
      <c r="I146" s="37">
        <f>B146+E146+F146+G146</f>
        <v>29815</v>
      </c>
      <c r="J146" s="144">
        <f>J147+J148</f>
        <v>706046</v>
      </c>
      <c r="K146" s="145">
        <f t="shared" si="15"/>
        <v>735861</v>
      </c>
      <c r="L146" s="53" t="s">
        <v>209</v>
      </c>
      <c r="M146" s="199" t="s">
        <v>231</v>
      </c>
      <c r="N146" s="140">
        <f t="shared" si="14"/>
        <v>735860</v>
      </c>
      <c r="O146" s="37">
        <f>O147+O148</f>
        <v>4417</v>
      </c>
      <c r="P146" s="43">
        <f>R146+S146+T146+W146</f>
        <v>731443</v>
      </c>
      <c r="Q146" s="44"/>
      <c r="R146" s="146">
        <f>R147+R148</f>
        <v>377902</v>
      </c>
      <c r="S146" s="146">
        <f>S147+S148</f>
        <v>0</v>
      </c>
      <c r="T146" s="146">
        <f>T147+T148</f>
        <v>353399</v>
      </c>
      <c r="U146" s="146">
        <f>U147+U148</f>
        <v>0</v>
      </c>
      <c r="V146" s="94">
        <f>V147+V148</f>
        <v>142</v>
      </c>
      <c r="W146" s="31">
        <f>U146+V146</f>
        <v>142</v>
      </c>
    </row>
    <row r="147" spans="1:23">
      <c r="A147" s="7"/>
      <c r="B147" s="153"/>
      <c r="C147" s="154"/>
      <c r="D147" s="154"/>
      <c r="E147" s="149">
        <f>SUMIFS(DATI!E$1:E$65536,DATI!A$1:A$65536,'2014'!B4,DATI!B$1:B$65536,'2014'!E12,DATI!C$1:C$65536,'2014'!B8,DATI!D$1:D$65536,'2014'!L147)</f>
        <v>1520</v>
      </c>
      <c r="F147" s="152"/>
      <c r="G147" s="71"/>
      <c r="H147" s="44"/>
      <c r="I147" s="37">
        <f>E147</f>
        <v>1520</v>
      </c>
      <c r="J147" s="149">
        <f>SUMIFS(DATI!E$1:E$65536,DATI!A$1:A$65536,'2014'!B4,DATI!B$1:B$65536,'2014'!J12,DATI!C$1:C$65536,'2014'!B8,DATI!D$1:D$65536,'2014'!L147)</f>
        <v>705728</v>
      </c>
      <c r="K147" s="145">
        <f t="shared" si="15"/>
        <v>707248</v>
      </c>
      <c r="L147" s="53" t="s">
        <v>69</v>
      </c>
      <c r="M147" s="78" t="s">
        <v>232</v>
      </c>
      <c r="N147" s="140">
        <f t="shared" si="14"/>
        <v>707248</v>
      </c>
      <c r="O147" s="149">
        <f>SUMIFS(DATI!E$1:E$65536,DATI!A$1:A$65536,'2014'!B4,DATI!B$1:B$65536,'2014'!O12,DATI!C$1:C$65536,'2014'!N8,DATI!D$1:D$65536,'2014'!L147)</f>
        <v>0</v>
      </c>
      <c r="P147" s="43">
        <f>R147+S147+T147+W147</f>
        <v>707248</v>
      </c>
      <c r="Q147" s="44"/>
      <c r="R147" s="149">
        <f>SUMIFS(DATI!E$1:E$65536,DATI!A$1:A$65536,'2014'!B4,DATI!B$1:B$65536,'2014'!R12,DATI!C$1:C$65536,'2014'!N8,DATI!D$1:D$65536,'2014'!L147)</f>
        <v>354726</v>
      </c>
      <c r="S147" s="149">
        <f>SUMIFS(DATI!E$1:E$65536,DATI!A$1:A$65536,'2014'!B4,DATI!B$1:B$65536,'2014'!D12,DATI!C$1:C$65536,'2014'!N8,DATI!D$1:D$65536,'2014'!L147)</f>
        <v>0</v>
      </c>
      <c r="T147" s="36">
        <f>SUMIFS(DATI!E$1:E$65536,DATI!A$1:A$65536,'2014'!B4,DATI!B$1:B$65536,'2014'!T12,DATI!C$1:C$65536,'2014'!N8,DATI!D$1:D$65536,'2014'!L147)</f>
        <v>352522</v>
      </c>
      <c r="U147" s="155">
        <f>SUMIFS(DATI!E$1:E$65536,DATI!A$1:A$65536,'2014'!B4,DATI!B$1:B$65536,'2014'!U12,DATI!C$1:C$65536,'2014'!N8,DATI!D$1:D$65536,'2014'!L147)</f>
        <v>0</v>
      </c>
      <c r="V147" s="30">
        <f>SUMIFS(DATI!E$1:E$65536,DATI!A$1:A$65536,'2014'!B4,DATI!B$1:B$65536,'2014'!V12,DATI!C$1:C$65536,'2014'!N8,DATI!D$1:D$65536,'2014'!L147)</f>
        <v>0</v>
      </c>
      <c r="W147" s="31">
        <f>U147+V147</f>
        <v>0</v>
      </c>
    </row>
    <row r="148" spans="1:23">
      <c r="A148" s="7"/>
      <c r="B148" s="115">
        <f>C148+D148</f>
        <v>11</v>
      </c>
      <c r="C148" s="156">
        <f>SUMIFS(DATI!E$1:E$65536,DATI!A$1:A$65536,'2014'!B4,DATI!B$1:B$65536,'2014'!C12,DATI!C$1:C$65536,'2014'!B8,DATI!D$1:D$65536,'2014'!L148)</f>
        <v>11</v>
      </c>
      <c r="D148" s="156">
        <f>SUMIFS(DATI!E$1:E$65536,DATI!A$1:A$65536,'2014'!B4,DATI!B$1:B$65536,'2014'!D12,DATI!C$1:C$65536,'2014'!B8,DATI!D$1:D$65536,'2014'!L148)</f>
        <v>0</v>
      </c>
      <c r="E148" s="149">
        <f>SUMIFS(DATI!E$1:E$65536,DATI!A$1:A$65536,'2014'!B4,DATI!B$1:B$65536,'2014'!E12,DATI!C$1:C$65536,'2014'!B8,DATI!D$1:D$65536,'2014'!L148)</f>
        <v>22061</v>
      </c>
      <c r="F148" s="149">
        <f>SUMIFS(DATI!E$1:E$65536,DATI!A$1:A$65536,'2014'!B4,DATI!B$1:B$65536,'2014'!F12,DATI!C$1:C$65536,'2014'!B8,DATI!D$1:D$65536,'2014'!L148)</f>
        <v>940</v>
      </c>
      <c r="G148" s="149">
        <f>SUMIFS(DATI!E$1:E$65536,DATI!A$1:A$65536,'2014'!B4,DATI!B$1:B$65536,'2014'!G12,DATI!C$1:C$65536,'2014'!B8,DATI!D$1:D$65536,'2014'!L148)</f>
        <v>5283</v>
      </c>
      <c r="H148" s="44"/>
      <c r="I148" s="37">
        <f>B148+E148+F148+G148</f>
        <v>28295</v>
      </c>
      <c r="J148" s="149">
        <f>SUMIFS(DATI!E$1:E$65536,DATI!A$1:A$65536,'2014'!B4,DATI!B$1:B$65536,'2014'!J12,DATI!C$1:C$65536,'2014'!B8,DATI!D$1:D$65536,'2014'!L148)</f>
        <v>318</v>
      </c>
      <c r="K148" s="145">
        <f t="shared" si="15"/>
        <v>28613</v>
      </c>
      <c r="L148" s="53" t="s">
        <v>70</v>
      </c>
      <c r="M148" s="78" t="s">
        <v>233</v>
      </c>
      <c r="N148" s="140">
        <f t="shared" si="14"/>
        <v>28612</v>
      </c>
      <c r="O148" s="149">
        <f>SUMIFS(DATI!E$1:E$65536,DATI!A$1:A$65536,'2014'!B4,DATI!B$1:B$65536,'2014'!O12,DATI!C$1:C$65536,'2014'!N8,DATI!D$1:D$65536,'2014'!L148)</f>
        <v>4417</v>
      </c>
      <c r="P148" s="43">
        <f>R148+S148+T148+W148</f>
        <v>24195</v>
      </c>
      <c r="Q148" s="44"/>
      <c r="R148" s="149">
        <f>SUMIFS(DATI!E$1:E$65536,DATI!A$1:A$65536,'2014'!B4,DATI!B$1:B$65536,'2014'!R12,DATI!C$1:C$65536,'2014'!N8,DATI!D$1:D$65536,'2014'!L148)</f>
        <v>23176</v>
      </c>
      <c r="S148" s="149">
        <f>SUMIFS(DATI!E$1:E$65536,DATI!A$1:A$65536,'2014'!B4,DATI!B$1:B$65536,'2014'!S12,DATI!C$1:C$65536,'2014'!N8,DATI!D$1:D$65536,'2014'!L148)</f>
        <v>0</v>
      </c>
      <c r="T148" s="36">
        <f>SUMIFS(DATI!E$1:E$65536,DATI!A$1:A$65536,'2014'!B4,DATI!B$1:B$65536,'2014'!T12,DATI!C$1:C$65536,'2014'!N8,DATI!D$1:D$65536,'2014'!L148)</f>
        <v>877</v>
      </c>
      <c r="U148" s="155">
        <f>SUMIFS(DATI!E$1:E$65536,DATI!A$1:A$65536,'2014'!B4,DATI!B$1:B$65536,'2014'!U12,DATI!C$1:C$65536,'2014'!N8,DATI!D$1:D$65536,'2014'!L148)</f>
        <v>0</v>
      </c>
      <c r="V148" s="30">
        <f>SUMIFS(DATI!E$1:E$65536,DATI!A$1:A$65536,'2014'!B4,DATI!B$1:B$65536,'2014'!V12,DATI!C$1:C$65536,'2014'!N8,DATI!D$1:D$65536,'2014'!L148)</f>
        <v>142</v>
      </c>
      <c r="W148" s="31">
        <f>U148+V148</f>
        <v>142</v>
      </c>
    </row>
    <row r="149" spans="1:23" ht="26.5" thickBot="1">
      <c r="A149" s="7"/>
      <c r="B149" s="115">
        <f>C149+D149</f>
        <v>-581127</v>
      </c>
      <c r="C149" s="157">
        <f>V143+V144-C144</f>
        <v>73219</v>
      </c>
      <c r="D149" s="157">
        <f>U143+U144-D144</f>
        <v>-654346</v>
      </c>
      <c r="E149" s="80">
        <f>T143+T144-E144</f>
        <v>-222151</v>
      </c>
      <c r="F149" s="80">
        <f>S143+S144-F144</f>
        <v>-113927</v>
      </c>
      <c r="G149" s="80">
        <f>G119+R144-G144</f>
        <v>2373197</v>
      </c>
      <c r="H149" s="44"/>
      <c r="I149" s="80">
        <f>B149+E149+F149+G149</f>
        <v>1455992</v>
      </c>
      <c r="J149" s="80">
        <f>O143+O144-J144</f>
        <v>-367146</v>
      </c>
      <c r="K149" s="158">
        <f t="shared" si="15"/>
        <v>1088846</v>
      </c>
      <c r="L149" s="130" t="s">
        <v>11</v>
      </c>
      <c r="M149" s="200" t="s">
        <v>210</v>
      </c>
      <c r="N149" s="44"/>
      <c r="O149" s="44"/>
      <c r="P149" s="44"/>
      <c r="Q149" s="44"/>
      <c r="R149" s="44"/>
      <c r="S149" s="44"/>
      <c r="T149" s="44"/>
      <c r="U149" s="44"/>
      <c r="V149" s="44"/>
      <c r="W149" s="45"/>
    </row>
    <row r="150" spans="1:23" ht="19" thickTop="1" thickBot="1">
      <c r="A150" s="7"/>
      <c r="B150" s="233" t="s">
        <v>211</v>
      </c>
      <c r="C150" s="234"/>
      <c r="D150" s="234"/>
      <c r="E150" s="234"/>
      <c r="F150" s="234"/>
      <c r="G150" s="234"/>
      <c r="H150" s="234"/>
      <c r="I150" s="234"/>
      <c r="J150" s="234"/>
      <c r="K150" s="234"/>
      <c r="L150" s="234"/>
      <c r="M150" s="234"/>
      <c r="N150" s="234"/>
      <c r="O150" s="234"/>
      <c r="P150" s="234"/>
      <c r="Q150" s="234"/>
      <c r="R150" s="234"/>
      <c r="S150" s="234"/>
      <c r="T150" s="234"/>
      <c r="U150" s="234"/>
      <c r="V150" s="234"/>
      <c r="W150" s="235"/>
    </row>
    <row r="151" spans="1:23" ht="26.5" thickTop="1">
      <c r="B151" s="159"/>
      <c r="C151" s="76"/>
      <c r="D151" s="76"/>
      <c r="E151" s="76"/>
      <c r="F151" s="76"/>
      <c r="G151" s="76"/>
      <c r="H151" s="28"/>
      <c r="I151" s="76"/>
      <c r="J151" s="44"/>
      <c r="K151" s="160"/>
      <c r="L151" s="113" t="s">
        <v>11</v>
      </c>
      <c r="M151" s="200" t="s">
        <v>210</v>
      </c>
      <c r="N151" s="161">
        <f>O151+P151</f>
        <v>1088846</v>
      </c>
      <c r="O151" s="162">
        <f>J149</f>
        <v>-367146</v>
      </c>
      <c r="P151" s="163">
        <f>R151+S151+T151+W151</f>
        <v>1455992</v>
      </c>
      <c r="Q151" s="28"/>
      <c r="R151" s="162">
        <f>G149</f>
        <v>2373197</v>
      </c>
      <c r="S151" s="162">
        <f>F149</f>
        <v>-113927</v>
      </c>
      <c r="T151" s="163">
        <f>E149</f>
        <v>-222151</v>
      </c>
      <c r="U151" s="164">
        <f>D149</f>
        <v>-654346</v>
      </c>
      <c r="V151" s="62">
        <f>C149</f>
        <v>73219</v>
      </c>
      <c r="W151" s="63">
        <f>U151+V151</f>
        <v>-581127</v>
      </c>
    </row>
    <row r="152" spans="1:23">
      <c r="B152" s="115">
        <f>C152+D152</f>
        <v>708948</v>
      </c>
      <c r="C152" s="43">
        <f>C153+C154</f>
        <v>24200</v>
      </c>
      <c r="D152" s="43">
        <f>D153+D154</f>
        <v>684748</v>
      </c>
      <c r="E152" s="33">
        <f>E153+E154</f>
        <v>1105857</v>
      </c>
      <c r="F152" s="33">
        <f>F153+F154</f>
        <v>57629</v>
      </c>
      <c r="G152" s="33">
        <f>G153+G154</f>
        <v>3749060</v>
      </c>
      <c r="H152" s="28"/>
      <c r="I152" s="37">
        <f>B152+E152+F152+G152</f>
        <v>5621494</v>
      </c>
      <c r="J152" s="148"/>
      <c r="K152" s="165">
        <f>I152</f>
        <v>5621494</v>
      </c>
      <c r="L152" s="53" t="s">
        <v>76</v>
      </c>
      <c r="M152" s="65" t="s">
        <v>212</v>
      </c>
      <c r="N152" s="166"/>
      <c r="O152" s="44"/>
      <c r="P152" s="166"/>
      <c r="Q152" s="28"/>
      <c r="R152" s="166"/>
      <c r="S152" s="166"/>
      <c r="T152" s="166"/>
      <c r="U152" s="166"/>
      <c r="V152" s="166"/>
      <c r="W152" s="70"/>
    </row>
    <row r="153" spans="1:23">
      <c r="B153" s="115">
        <f>C153+D153</f>
        <v>737540</v>
      </c>
      <c r="C153" s="34">
        <f>SUMIFS(DATI!E$1:E$65536,DATI!A$1:A$65536,'2014'!B4,DATI!B$1:B$65536,'2014'!C12,DATI!C$1:C$65536,'2014'!B8,DATI!D$1:D$65536,'2014'!L153)</f>
        <v>25041</v>
      </c>
      <c r="D153" s="34">
        <f>SUMIFS(DATI!E$1:E$65536,DATI!A$1:A$65536,'2014'!B4,DATI!B$1:B$65536,'2014'!D12,DATI!C$1:C$65536,'2014'!B8,DATI!D$1:D$65536,'2014'!L153)</f>
        <v>712499</v>
      </c>
      <c r="E153" s="36">
        <f>SUMIFS(DATI!E$1:E$65536,DATI!A$1:A$65536,'2014'!B4,DATI!B$1:B$65536,'2014'!E12,DATI!C$1:C$65536,'2014'!B8,DATI!D$1:D$65536,'2014'!L153)</f>
        <v>1092960</v>
      </c>
      <c r="F153" s="36">
        <f>SUMIFS(DATI!E$1:E$65536,DATI!A$1:A$65536,'2014'!B4,DATI!B$1:B$65536,'2014'!F12,DATI!C$1:C$65536,'2014'!B8,DATI!D$1:D$65536,'2014'!L153)</f>
        <v>69862</v>
      </c>
      <c r="G153" s="36">
        <f>SUMIFS(DATI!E$1:E$65536,DATI!A$1:A$65536,'2014'!B4,DATI!B$1:B$65536,'2014'!G12,DATI!C$1:C$65536,'2014'!B8,DATI!D$1:D$65536,'2014'!L153)</f>
        <v>3488276</v>
      </c>
      <c r="H153" s="28"/>
      <c r="I153" s="37">
        <f>B153+E153+F153+G153</f>
        <v>5388638</v>
      </c>
      <c r="J153" s="148"/>
      <c r="K153" s="165">
        <f>I153</f>
        <v>5388638</v>
      </c>
      <c r="L153" s="53" t="s">
        <v>78</v>
      </c>
      <c r="M153" s="199" t="s">
        <v>213</v>
      </c>
      <c r="N153" s="44"/>
      <c r="O153" s="44"/>
      <c r="P153" s="44"/>
      <c r="Q153" s="28"/>
      <c r="R153" s="44"/>
      <c r="S153" s="44"/>
      <c r="T153" s="44"/>
      <c r="U153" s="44"/>
      <c r="V153" s="44"/>
      <c r="W153" s="45"/>
    </row>
    <row r="154" spans="1:23">
      <c r="B154" s="115">
        <f>C154+D154</f>
        <v>-28592</v>
      </c>
      <c r="C154" s="33">
        <f>C155+C156</f>
        <v>-841</v>
      </c>
      <c r="D154" s="33">
        <f>D155+D156</f>
        <v>-27751</v>
      </c>
      <c r="E154" s="33">
        <f>E155+E156</f>
        <v>12897</v>
      </c>
      <c r="F154" s="33">
        <f>F155+F156</f>
        <v>-12233</v>
      </c>
      <c r="G154" s="33">
        <f>G155+G156</f>
        <v>260784</v>
      </c>
      <c r="H154" s="44"/>
      <c r="I154" s="37">
        <f>B154+E154+F154+G154</f>
        <v>232856</v>
      </c>
      <c r="J154" s="148"/>
      <c r="K154" s="165">
        <f>I154</f>
        <v>232856</v>
      </c>
      <c r="L154" s="53" t="s">
        <v>214</v>
      </c>
      <c r="M154" s="199" t="s">
        <v>215</v>
      </c>
      <c r="N154" s="44"/>
      <c r="O154" s="44"/>
      <c r="P154" s="44"/>
      <c r="Q154" s="44"/>
      <c r="R154" s="44"/>
      <c r="S154" s="44"/>
      <c r="T154" s="44"/>
      <c r="U154" s="44"/>
      <c r="V154" s="44"/>
      <c r="W154" s="45"/>
    </row>
    <row r="155" spans="1:23">
      <c r="B155" s="115">
        <f>C155+D155</f>
        <v>-30117</v>
      </c>
      <c r="C155" s="34">
        <f>SUMIFS(DATI!E$1:E$65536,DATI!A$1:A$65536,'2014'!B4,DATI!B$1:B$65536,'2014'!C12,DATI!C$1:C$65536,'2014'!B8,DATI!D$1:D$65536,'2014'!L155)</f>
        <v>-841</v>
      </c>
      <c r="D155" s="34">
        <f>SUMIFS(DATI!E$1:E$65536,DATI!A$1:A$65536,'2014'!B4,DATI!B$1:B$65536,'2014'!D12,DATI!C$1:C$65536,'2014'!B8,DATI!D$1:D$65536,'2014'!L155)</f>
        <v>-29276</v>
      </c>
      <c r="E155" s="36">
        <f>SUMIFS(DATI!E$1:E$65536,DATI!A$1:A$65536,'2014'!B4,DATI!B$1:B$65536,'2014'!E12,DATI!C$1:C$65536,'2014'!B8,DATI!D$1:D$65536,'2014'!L155)</f>
        <v>12367</v>
      </c>
      <c r="F155" s="36">
        <f>SUMIFS(DATI!E$1:E$65536,DATI!A$1:A$65536,'2014'!B4,DATI!B$1:B$65536,'2014'!F12,DATI!C$1:C$65536,'2014'!B8,DATI!D$1:D$65536,'2014'!L155)</f>
        <v>-12487</v>
      </c>
      <c r="G155" s="36">
        <v>260784</v>
      </c>
      <c r="H155" s="44"/>
      <c r="I155" s="37">
        <f>B155+E155+F155+G155</f>
        <v>230547</v>
      </c>
      <c r="J155" s="148"/>
      <c r="K155" s="165">
        <f>I155</f>
        <v>230547</v>
      </c>
      <c r="L155" s="53" t="s">
        <v>79</v>
      </c>
      <c r="M155" s="78" t="s">
        <v>216</v>
      </c>
      <c r="N155" s="44"/>
      <c r="O155" s="44"/>
      <c r="P155" s="44"/>
      <c r="Q155" s="44"/>
      <c r="R155" s="44"/>
      <c r="S155" s="44"/>
      <c r="T155" s="44"/>
      <c r="U155" s="44"/>
      <c r="V155" s="44"/>
      <c r="W155" s="45"/>
    </row>
    <row r="156" spans="1:23">
      <c r="B156" s="115">
        <f>C156+D156</f>
        <v>1525</v>
      </c>
      <c r="C156" s="167">
        <f>SUMIFS(DATI!E$1:E$65536,DATI!A$1:A$65536,'2014'!B4,DATI!B$1:B$65536,'2014'!C12,DATI!C$1:C$65536,'2014'!B8,DATI!D$1:D$65536,'2014'!L156)</f>
        <v>0</v>
      </c>
      <c r="D156" s="167">
        <f>SUMIFS(DATI!E$1:E$65536,DATI!A$1:A$65536,'2014'!B4,DATI!B$1:B$65536,'2014'!D12,DATI!C$1:C$65536,'2014'!B8,DATI!D$1:D$65536,'2014'!L156)</f>
        <v>1525</v>
      </c>
      <c r="E156" s="168">
        <f>SUMIFS(DATI!E$1:E$65536,DATI!A$1:A$65536,'2014'!B4,DATI!B$1:B$65536,'2014'!E12,DATI!C$1:C$65536,'2014'!B8,DATI!D$1:D$65536,'2014'!L156)</f>
        <v>530</v>
      </c>
      <c r="F156" s="168">
        <f>SUMIFS(DATI!E$1:E$65536,DATI!A$1:A$65536,'2014'!B4,DATI!B$1:B$65536,'2014'!F12,DATI!C$1:C$65536,'2014'!B8,DATI!D$1:D$65536,'2014'!L156)</f>
        <v>254</v>
      </c>
      <c r="G156" s="168">
        <f>SUMIFS(DATI!E$1:E$65536,DATI!A$1:A$65536,'2014'!B4,DATI!B$1:B$65536,'2014'!G12,DATI!C$1:C$65536,'2014'!B8,DATI!D$1:D$65536,'2014'!L156)</f>
        <v>0</v>
      </c>
      <c r="H156" s="44"/>
      <c r="I156" s="37">
        <f>B156+E156+F156+G156</f>
        <v>2309</v>
      </c>
      <c r="J156" s="148"/>
      <c r="K156" s="165">
        <f>I156</f>
        <v>2309</v>
      </c>
      <c r="L156" s="53" t="s">
        <v>80</v>
      </c>
      <c r="M156" s="78" t="s">
        <v>217</v>
      </c>
      <c r="N156" s="44"/>
      <c r="O156" s="44"/>
      <c r="P156" s="44"/>
      <c r="Q156" s="44"/>
      <c r="R156" s="44"/>
      <c r="S156" s="44"/>
      <c r="T156" s="44"/>
      <c r="U156" s="44"/>
      <c r="V156" s="44"/>
      <c r="W156" s="45"/>
    </row>
    <row r="157" spans="1:23">
      <c r="B157" s="169"/>
      <c r="C157" s="71"/>
      <c r="D157" s="71"/>
      <c r="E157" s="71"/>
      <c r="F157" s="71"/>
      <c r="G157" s="71"/>
      <c r="H157" s="44"/>
      <c r="I157" s="71"/>
      <c r="J157" s="76"/>
      <c r="K157" s="170"/>
      <c r="L157" s="53" t="s">
        <v>77</v>
      </c>
      <c r="M157" s="65" t="s">
        <v>167</v>
      </c>
      <c r="N157" s="33">
        <f>P157</f>
        <v>4532648</v>
      </c>
      <c r="O157" s="136"/>
      <c r="P157" s="43">
        <f>R157+S157+T157+W157</f>
        <v>4532648</v>
      </c>
      <c r="Q157" s="44"/>
      <c r="R157" s="146">
        <f>G22</f>
        <v>2848790</v>
      </c>
      <c r="S157" s="146">
        <f>F22</f>
        <v>93492</v>
      </c>
      <c r="T157" s="146">
        <f>E22</f>
        <v>935436</v>
      </c>
      <c r="U157" s="146">
        <f>D22</f>
        <v>631960</v>
      </c>
      <c r="V157" s="94">
        <f>C22</f>
        <v>22970</v>
      </c>
      <c r="W157" s="31">
        <f>U157+V157</f>
        <v>654930</v>
      </c>
    </row>
    <row r="158" spans="1:23">
      <c r="B158" s="115">
        <f>C158+D158</f>
        <v>3134</v>
      </c>
      <c r="C158" s="34">
        <f>SUMIFS(DATI!E$1:E$65536,DATI!A$1:A$65536,'2014'!B4,DATI!B$1:B$65536,'2014'!C12,DATI!C$1:C$65536,'2014'!B8,DATI!D$1:D$65536,'2014'!L158)</f>
        <v>-489</v>
      </c>
      <c r="D158" s="34">
        <f>SUMIFS(DATI!E$1:E$65536,DATI!A$1:A$65536,'2014'!B4,DATI!B$1:B$65536,'2014'!D12,DATI!C$1:C$65536,'2014'!B8,DATI!D$1:D$65536,'2014'!L158)</f>
        <v>3623</v>
      </c>
      <c r="E158" s="36">
        <f>SUMIFS(DATI!E$1:E$65536,DATI!A$1:A$65536,'2014'!B4,DATI!B$1:B$65536,'2014'!E12,DATI!C$1:C$65536,'2014'!B8,DATI!D$1:D$65536,'2014'!L158)</f>
        <v>-4906</v>
      </c>
      <c r="F158" s="171">
        <f>SUMIFS(DATI!E$1:E$65536,DATI!A$1:A$65536,'2014'!B4,DATI!B$1:B$65536,'2014'!F12,DATI!C$1:C$65536,'2014'!B8,DATI!D$1:D$65536,'2014'!L158)</f>
        <v>5099</v>
      </c>
      <c r="G158" s="171">
        <f>SUMIFS(DATI!E$1:E$65536,DATI!A$1:A$65536,'2014'!B4,DATI!B$1:B$65536,'2014'!G12,DATI!C$1:C$65536,'2014'!B8,DATI!D$1:D$65536,'2014'!L158)</f>
        <v>-5017</v>
      </c>
      <c r="H158" s="44"/>
      <c r="I158" s="37">
        <f>B158+E158+F158+G158</f>
        <v>-1690</v>
      </c>
      <c r="J158" s="171">
        <f>SUMIFS(DATI!E$1:E$65536,DATI!A$1:A$65536,'2014'!B4,DATI!B$1:B$65536,'2014'!J12,DATI!C$1:C$65536,'2014'!B8,DATI!D$1:D$65536,'2014'!L158)</f>
        <v>1690</v>
      </c>
      <c r="K158" s="39">
        <f>I158+J158</f>
        <v>0</v>
      </c>
      <c r="L158" s="53" t="s">
        <v>71</v>
      </c>
      <c r="M158" s="65" t="s">
        <v>218</v>
      </c>
      <c r="N158" s="44"/>
      <c r="O158" s="44"/>
      <c r="P158" s="166"/>
      <c r="Q158" s="44"/>
      <c r="R158" s="166"/>
      <c r="S158" s="44"/>
      <c r="T158" s="44"/>
      <c r="U158" s="44"/>
      <c r="V158" s="44"/>
      <c r="W158" s="45"/>
    </row>
    <row r="159" spans="1:23" ht="13">
      <c r="B159" s="115">
        <f>C159+D159</f>
        <v>-638279</v>
      </c>
      <c r="C159" s="172">
        <f>V151+V157-C152-C158</f>
        <v>72478</v>
      </c>
      <c r="D159" s="172">
        <f>U151+U157-D152-D158</f>
        <v>-710757</v>
      </c>
      <c r="E159" s="172">
        <f>T151+T157-E152-E158</f>
        <v>-387666</v>
      </c>
      <c r="F159" s="172">
        <f>S151+S157-F152-F158</f>
        <v>-83163</v>
      </c>
      <c r="G159" s="172">
        <f>R151+R157-G152-G158</f>
        <v>1477944</v>
      </c>
      <c r="H159" s="44"/>
      <c r="I159" s="80">
        <f>B159+E159+F159+G159</f>
        <v>368836</v>
      </c>
      <c r="J159" s="80">
        <f>O151-J158</f>
        <v>-368836</v>
      </c>
      <c r="K159" s="39">
        <f>I159+J159</f>
        <v>0</v>
      </c>
      <c r="L159" s="106" t="s">
        <v>22</v>
      </c>
      <c r="M159" s="203" t="s">
        <v>219</v>
      </c>
      <c r="N159" s="44"/>
      <c r="O159" s="44"/>
      <c r="P159" s="44"/>
      <c r="Q159" s="44"/>
      <c r="R159" s="44"/>
      <c r="S159" s="44"/>
      <c r="T159" s="44"/>
      <c r="U159" s="44"/>
      <c r="V159" s="44"/>
      <c r="W159" s="45"/>
    </row>
    <row r="160" spans="1:23" ht="13" thickBot="1">
      <c r="B160" s="236"/>
      <c r="C160" s="237"/>
      <c r="D160" s="237"/>
      <c r="E160" s="237"/>
      <c r="F160" s="237"/>
      <c r="G160" s="237"/>
      <c r="H160" s="237"/>
      <c r="I160" s="237"/>
      <c r="J160" s="237"/>
      <c r="K160" s="237"/>
      <c r="L160" s="237"/>
      <c r="M160" s="237"/>
      <c r="N160" s="237"/>
      <c r="O160" s="237"/>
      <c r="P160" s="237"/>
      <c r="Q160" s="237"/>
      <c r="R160" s="237"/>
      <c r="S160" s="237"/>
      <c r="T160" s="237"/>
      <c r="U160" s="237"/>
      <c r="V160" s="237"/>
      <c r="W160" s="238"/>
    </row>
    <row r="161" spans="2:23" ht="21.75" customHeight="1" thickTop="1">
      <c r="L161" s="222" t="s">
        <v>220</v>
      </c>
      <c r="M161" s="223"/>
      <c r="N161" s="226" t="s">
        <v>131</v>
      </c>
      <c r="O161" s="213" t="s">
        <v>130</v>
      </c>
      <c r="P161" s="213" t="s">
        <v>129</v>
      </c>
      <c r="Q161" s="213" t="s">
        <v>128</v>
      </c>
      <c r="R161" s="213" t="s">
        <v>127</v>
      </c>
      <c r="S161" s="213" t="s">
        <v>126</v>
      </c>
      <c r="T161" s="213" t="s">
        <v>125</v>
      </c>
      <c r="U161" s="215" t="s">
        <v>124</v>
      </c>
      <c r="V161" s="215" t="s">
        <v>123</v>
      </c>
      <c r="W161" s="218" t="s">
        <v>122</v>
      </c>
    </row>
    <row r="162" spans="2:23" ht="13.5" customHeight="1">
      <c r="L162" s="222"/>
      <c r="M162" s="223"/>
      <c r="N162" s="226"/>
      <c r="O162" s="213"/>
      <c r="P162" s="213"/>
      <c r="Q162" s="229"/>
      <c r="R162" s="213"/>
      <c r="S162" s="213"/>
      <c r="T162" s="213"/>
      <c r="U162" s="216"/>
      <c r="V162" s="216"/>
      <c r="W162" s="219"/>
    </row>
    <row r="163" spans="2:23" ht="51.75" customHeight="1" thickBot="1">
      <c r="B163" s="221" t="s">
        <v>221</v>
      </c>
      <c r="C163" s="221"/>
      <c r="D163" s="221"/>
      <c r="E163" s="221"/>
      <c r="F163" s="221"/>
      <c r="G163" s="221"/>
      <c r="H163" s="221"/>
      <c r="I163" s="221"/>
      <c r="K163" s="7"/>
      <c r="L163" s="224"/>
      <c r="M163" s="225"/>
      <c r="N163" s="227"/>
      <c r="O163" s="228"/>
      <c r="P163" s="214"/>
      <c r="Q163" s="230"/>
      <c r="R163" s="214"/>
      <c r="S163" s="214"/>
      <c r="T163" s="214"/>
      <c r="U163" s="217"/>
      <c r="V163" s="217"/>
      <c r="W163" s="220"/>
    </row>
    <row r="164" spans="2:23" ht="13.5" thickTop="1">
      <c r="B164" s="173"/>
      <c r="C164" s="173"/>
      <c r="D164" s="173"/>
      <c r="E164" s="173"/>
      <c r="F164" s="173"/>
      <c r="G164" s="173"/>
      <c r="H164" s="173"/>
      <c r="K164" s="7"/>
      <c r="L164" s="193" t="s">
        <v>263</v>
      </c>
      <c r="M164" s="209" t="s">
        <v>222</v>
      </c>
      <c r="N164" s="140">
        <f>O164+P164</f>
        <v>0</v>
      </c>
      <c r="O164" s="174">
        <v>618162</v>
      </c>
      <c r="P164" s="142">
        <f>R164+S164+T164+W164</f>
        <v>-618162</v>
      </c>
      <c r="Q164" s="44"/>
      <c r="R164" s="175">
        <f>SUMIFS(DATI!E$1:E$65536,DATI!A$1:A$65536,'2014'!B4,DATI!B$1:B$65536,'2014'!R12,DATI!D$1:D$65536,'2014'!L164)</f>
        <v>-224055</v>
      </c>
      <c r="S164" s="174">
        <f>SUMIFS(DATI!E$1:E$65536,DATI!A$1:A$65536,'2014'!B4,DATI!B$1:B$65536,'2014'!S12,DATI!D$1:D$65536,'2014'!L164)</f>
        <v>68838</v>
      </c>
      <c r="T164" s="175">
        <f>SUMIFS(DATI!E$1:E$65536,DATI!A$1:A$65536,'2014'!B4,DATI!B$1:B$65536,'2014'!T12,DATI!D$1:D$65536,'2014'!L164)</f>
        <v>-7666</v>
      </c>
      <c r="U164" s="176">
        <f>SUMIFS(DATI!E$1:E$65536,DATI!A$1:A$65536,'2014'!B4,DATI!B$1:B$65536,'2014'!U12,DATI!D$1:D$65536,'2014'!L164)</f>
        <v>-514757</v>
      </c>
      <c r="V164" s="175">
        <f>SUMIFS(DATI!E$1:E$65536,DATI!A$1:A$65536,'2014'!B4,DATI!B$1:B$65536,'2014'!V12,DATI!D$1:D$65536,'2014'!L164)</f>
        <v>59478</v>
      </c>
      <c r="W164" s="177">
        <f>U164+V164</f>
        <v>-455279</v>
      </c>
    </row>
    <row r="165" spans="2:23">
      <c r="B165" s="173"/>
      <c r="C165" s="173"/>
      <c r="D165" s="173"/>
      <c r="E165" s="173"/>
      <c r="F165" s="173"/>
      <c r="G165" s="173"/>
      <c r="H165" s="173"/>
      <c r="K165" s="7"/>
      <c r="L165" s="191" t="s">
        <v>99</v>
      </c>
      <c r="M165" s="187" t="s">
        <v>223</v>
      </c>
      <c r="N165" s="166"/>
      <c r="O165" s="44"/>
      <c r="P165" s="44"/>
      <c r="Q165" s="44"/>
      <c r="R165" s="166"/>
      <c r="S165" s="166"/>
      <c r="T165" s="178">
        <f>SUMIFS(DATI!E$1:E$65536,DATI!A$1:A$65536,'2014'!B4,DATI!B$1:B$65536,'2014'!T12,DATI!C$1:C$65536,'2014'!B8,DATI!D$1:D$65536,'2014'!L165)</f>
        <v>9196336</v>
      </c>
      <c r="U165" s="166"/>
      <c r="V165" s="166"/>
      <c r="W165" s="179"/>
    </row>
    <row r="166" spans="2:23">
      <c r="B166" s="173"/>
      <c r="C166" s="173"/>
      <c r="D166" s="173"/>
      <c r="E166" s="173"/>
      <c r="F166" s="173"/>
      <c r="G166" s="173"/>
      <c r="H166" s="173"/>
      <c r="K166" s="7"/>
      <c r="L166" s="191" t="s">
        <v>100</v>
      </c>
      <c r="M166" s="188" t="s">
        <v>224</v>
      </c>
      <c r="N166" s="44"/>
      <c r="O166" s="44"/>
      <c r="P166" s="44"/>
      <c r="Q166" s="44"/>
      <c r="R166" s="44"/>
      <c r="S166" s="44"/>
      <c r="T166" s="180">
        <f>SUMIFS(DATI!E$1:E$65536,DATI!A$1:A$65536,'2014'!B4,DATI!B$1:B$65536,'2014'!T12,DATI!C$1:C$65536,'2014'!N8,DATI!D$1:D$65536,'2014'!L166)</f>
        <v>8808670</v>
      </c>
      <c r="U166" s="44"/>
      <c r="V166" s="44"/>
      <c r="W166" s="181"/>
    </row>
    <row r="167" spans="2:23">
      <c r="B167" s="173"/>
      <c r="C167" s="173"/>
      <c r="D167" s="173"/>
      <c r="E167" s="173"/>
      <c r="F167" s="173"/>
      <c r="G167" s="173"/>
      <c r="H167" s="173"/>
      <c r="K167" s="7"/>
      <c r="L167" s="191" t="s">
        <v>8</v>
      </c>
      <c r="M167" s="189" t="s">
        <v>225</v>
      </c>
      <c r="N167" s="44"/>
      <c r="O167" s="44"/>
      <c r="P167" s="178">
        <f>SUMIFS(DATI!E$1:E$65536,DATI!A$1:A$65536,'2014'!B4,DATI!B$1:B$65536,'2014'!P12,DATI!D$1:D$65536,'2014'!L167)</f>
        <v>876632</v>
      </c>
      <c r="Q167" s="44"/>
      <c r="R167" s="44"/>
      <c r="S167" s="44"/>
      <c r="T167" s="178">
        <f>SUMIFS(DATI!E$1:E$65536,DATI!A$1:A$65536,'2014'!B4,DATI!B$1:B$65536,'2014'!T12,DATI!D$1:D$65536,'2014'!L167)</f>
        <v>184339</v>
      </c>
      <c r="U167" s="44"/>
      <c r="V167" s="44"/>
      <c r="W167" s="181"/>
    </row>
    <row r="168" spans="2:23" ht="25.5" thickBot="1">
      <c r="B168" s="173"/>
      <c r="C168" s="173"/>
      <c r="D168" s="173"/>
      <c r="E168" s="173"/>
      <c r="F168" s="173"/>
      <c r="G168" s="173"/>
      <c r="H168" s="173"/>
      <c r="K168" s="7"/>
      <c r="L168" s="192" t="s">
        <v>9</v>
      </c>
      <c r="M168" s="190" t="s">
        <v>226</v>
      </c>
      <c r="N168" s="182"/>
      <c r="O168" s="182"/>
      <c r="P168" s="183">
        <f>SUMIFS(DATI!E$1:E$65536,DATI!A$1:A$65536,'2014'!B4,DATI!B$1:B$65536,'2014'!P12,DATI!D$1:D$65536,'2014'!L168)</f>
        <v>1699326</v>
      </c>
      <c r="Q168" s="182"/>
      <c r="R168" s="182"/>
      <c r="S168" s="182"/>
      <c r="T168" s="183">
        <f>SUMIFS(DATI!E$1:E$65536,DATI!A$1:A$65536,'2014'!B4,DATI!B$1:B$65536,'2014'!T12,DATI!D$1:D$65536,'2014'!L168)</f>
        <v>344804</v>
      </c>
      <c r="U168" s="182"/>
      <c r="V168" s="182"/>
      <c r="W168" s="184"/>
    </row>
    <row r="169" spans="2:23" ht="13" thickTop="1">
      <c r="N169" s="6"/>
    </row>
    <row r="172" spans="2:23">
      <c r="V172" s="6"/>
    </row>
    <row r="173" spans="2:23">
      <c r="V173" s="6"/>
    </row>
    <row r="174" spans="2:23">
      <c r="V174" s="6"/>
    </row>
    <row r="175" spans="2:23">
      <c r="V175" s="6"/>
    </row>
  </sheetData>
  <sheetProtection algorithmName="SHA-512" hashValue="i+yWMoZZhJ7eGdpO5RtIk9VB8EN6ixZ5L7ACdo2WJBhnL9KeCKZ1opc+mNni1wZ6stqmhezeJC4ARLjAHfZ2uA==" saltValue="e6iUMHJEei/oT3Wg3F9RBA==" spinCount="100000" sheet="1" objects="1" scenarios="1"/>
  <mergeCells count="146">
    <mergeCell ref="S161:S163"/>
    <mergeCell ref="T161:T163"/>
    <mergeCell ref="U161:U163"/>
    <mergeCell ref="V161:V163"/>
    <mergeCell ref="W161:W163"/>
    <mergeCell ref="B163:I163"/>
    <mergeCell ref="L161:M163"/>
    <mergeCell ref="N161:N163"/>
    <mergeCell ref="O161:O163"/>
    <mergeCell ref="P161:P163"/>
    <mergeCell ref="Q161:Q163"/>
    <mergeCell ref="R161:R163"/>
    <mergeCell ref="B142:W142"/>
    <mergeCell ref="B150:W150"/>
    <mergeCell ref="B160:W160"/>
    <mergeCell ref="O139:O141"/>
    <mergeCell ref="P139:P141"/>
    <mergeCell ref="Q139:Q141"/>
    <mergeCell ref="R139:R141"/>
    <mergeCell ref="S139:S141"/>
    <mergeCell ref="T139:T141"/>
    <mergeCell ref="G139:G141"/>
    <mergeCell ref="H139:H141"/>
    <mergeCell ref="I139:I141"/>
    <mergeCell ref="J139:J141"/>
    <mergeCell ref="K139:K141"/>
    <mergeCell ref="N139:N141"/>
    <mergeCell ref="B125:W125"/>
    <mergeCell ref="B137:W137"/>
    <mergeCell ref="B138:K138"/>
    <mergeCell ref="L138:M141"/>
    <mergeCell ref="N138:W138"/>
    <mergeCell ref="B139:B141"/>
    <mergeCell ref="C139:C141"/>
    <mergeCell ref="D139:D141"/>
    <mergeCell ref="E139:E141"/>
    <mergeCell ref="F139:F141"/>
    <mergeCell ref="U139:U141"/>
    <mergeCell ref="V139:V141"/>
    <mergeCell ref="W139:W141"/>
    <mergeCell ref="R122:R124"/>
    <mergeCell ref="S122:S124"/>
    <mergeCell ref="T122:T124"/>
    <mergeCell ref="U122:U124"/>
    <mergeCell ref="V122:V124"/>
    <mergeCell ref="W122:W124"/>
    <mergeCell ref="J122:J124"/>
    <mergeCell ref="K122:K124"/>
    <mergeCell ref="N122:N124"/>
    <mergeCell ref="O122:O124"/>
    <mergeCell ref="P122:P124"/>
    <mergeCell ref="Q122:Q124"/>
    <mergeCell ref="D122:D124"/>
    <mergeCell ref="E122:E124"/>
    <mergeCell ref="F122:F124"/>
    <mergeCell ref="G122:G124"/>
    <mergeCell ref="H122:H124"/>
    <mergeCell ref="I122:I124"/>
    <mergeCell ref="V81:V83"/>
    <mergeCell ref="W81:W83"/>
    <mergeCell ref="B84:W84"/>
    <mergeCell ref="B111:W111"/>
    <mergeCell ref="B120:W120"/>
    <mergeCell ref="B121:K121"/>
    <mergeCell ref="L121:M124"/>
    <mergeCell ref="N121:W121"/>
    <mergeCell ref="B122:B124"/>
    <mergeCell ref="C122:C124"/>
    <mergeCell ref="P81:P83"/>
    <mergeCell ref="Q81:Q83"/>
    <mergeCell ref="R81:R83"/>
    <mergeCell ref="S81:S83"/>
    <mergeCell ref="T81:T83"/>
    <mergeCell ref="U81:U83"/>
    <mergeCell ref="H81:H83"/>
    <mergeCell ref="I81:I83"/>
    <mergeCell ref="J81:J83"/>
    <mergeCell ref="K81:K83"/>
    <mergeCell ref="N81:N83"/>
    <mergeCell ref="O81:O83"/>
    <mergeCell ref="B44:W44"/>
    <mergeCell ref="B80:K80"/>
    <mergeCell ref="L80:M83"/>
    <mergeCell ref="N80:W80"/>
    <mergeCell ref="B81:B83"/>
    <mergeCell ref="C81:C83"/>
    <mergeCell ref="D81:D83"/>
    <mergeCell ref="E81:E83"/>
    <mergeCell ref="F81:F83"/>
    <mergeCell ref="G81:G83"/>
    <mergeCell ref="R41:R43"/>
    <mergeCell ref="S41:S43"/>
    <mergeCell ref="T41:T43"/>
    <mergeCell ref="U41:U43"/>
    <mergeCell ref="V41:V43"/>
    <mergeCell ref="W41:W43"/>
    <mergeCell ref="J41:J43"/>
    <mergeCell ref="K41:K43"/>
    <mergeCell ref="N41:N43"/>
    <mergeCell ref="O41:O43"/>
    <mergeCell ref="P41:P43"/>
    <mergeCell ref="Q41:Q43"/>
    <mergeCell ref="D41:D43"/>
    <mergeCell ref="E41:E43"/>
    <mergeCell ref="F41:F43"/>
    <mergeCell ref="G41:G43"/>
    <mergeCell ref="H41:H43"/>
    <mergeCell ref="I41:I43"/>
    <mergeCell ref="V9:V11"/>
    <mergeCell ref="W9:W11"/>
    <mergeCell ref="B13:W13"/>
    <mergeCell ref="B24:W24"/>
    <mergeCell ref="B25:W25"/>
    <mergeCell ref="B40:K40"/>
    <mergeCell ref="L40:M43"/>
    <mergeCell ref="N40:W40"/>
    <mergeCell ref="B41:B43"/>
    <mergeCell ref="C41:C43"/>
    <mergeCell ref="P9:P11"/>
    <mergeCell ref="Q9:Q11"/>
    <mergeCell ref="R9:R11"/>
    <mergeCell ref="S9:S11"/>
    <mergeCell ref="T9:T11"/>
    <mergeCell ref="U9:U11"/>
    <mergeCell ref="H9:H11"/>
    <mergeCell ref="I9:I11"/>
    <mergeCell ref="B2:W2"/>
    <mergeCell ref="B3:W3"/>
    <mergeCell ref="B4:W4"/>
    <mergeCell ref="B5:W5"/>
    <mergeCell ref="B6:W6"/>
    <mergeCell ref="B7:K7"/>
    <mergeCell ref="L7:M12"/>
    <mergeCell ref="N7:W7"/>
    <mergeCell ref="B8:K8"/>
    <mergeCell ref="N8:W8"/>
    <mergeCell ref="J9:J11"/>
    <mergeCell ref="K9:K11"/>
    <mergeCell ref="N9:N11"/>
    <mergeCell ref="O9:O11"/>
    <mergeCell ref="B9:B11"/>
    <mergeCell ref="C9:C11"/>
    <mergeCell ref="D9:D11"/>
    <mergeCell ref="E9:E11"/>
    <mergeCell ref="F9:F11"/>
    <mergeCell ref="G9:G11"/>
  </mergeCells>
  <conditionalFormatting sqref="B2:W37 B38:K38 N38:W38">
    <cfRule type="containsText" dxfId="359" priority="26" stopIfTrue="1" operator="containsText" text="SUMIFS">
      <formula>NOT(ISERROR(SEARCH("SUMIFS",B2)))</formula>
    </cfRule>
  </conditionalFormatting>
  <conditionalFormatting sqref="C95">
    <cfRule type="containsText" dxfId="358" priority="10" stopIfTrue="1" operator="containsText" text="SUMIFS">
      <formula>NOT(ISERROR(SEARCH("SUMIFS",C95)))</formula>
    </cfRule>
  </conditionalFormatting>
  <conditionalFormatting sqref="E95:G95">
    <cfRule type="containsText" dxfId="357" priority="11" stopIfTrue="1" operator="containsText" text="SUMIFS">
      <formula>NOT(ISERROR(SEARCH("SUMIFS",E95)))</formula>
    </cfRule>
  </conditionalFormatting>
  <conditionalFormatting sqref="H74:H75">
    <cfRule type="containsText" dxfId="356" priority="1" stopIfTrue="1" operator="containsText" text="SUMIFS">
      <formula>NOT(ISERROR(SEARCH("SUMIFS",H74)))</formula>
    </cfRule>
  </conditionalFormatting>
  <conditionalFormatting sqref="H86:H87">
    <cfRule type="containsText" dxfId="355" priority="8" stopIfTrue="1" operator="containsText" text="SUMIFS">
      <formula>NOT(ISERROR(SEARCH("SUMIFS",H86)))</formula>
    </cfRule>
  </conditionalFormatting>
  <conditionalFormatting sqref="H95:H96">
    <cfRule type="containsText" dxfId="354" priority="16" stopIfTrue="1" operator="containsText" text="SUMIFS">
      <formula>NOT(ISERROR(SEARCH("SUMIFS",H95)))</formula>
    </cfRule>
  </conditionalFormatting>
  <conditionalFormatting sqref="H102">
    <cfRule type="containsText" dxfId="353" priority="9" stopIfTrue="1" operator="containsText" text="SUMIFS">
      <formula>NOT(ISERROR(SEARCH("SUMIFS",H102)))</formula>
    </cfRule>
  </conditionalFormatting>
  <conditionalFormatting sqref="H106:H107">
    <cfRule type="containsText" dxfId="352" priority="15" stopIfTrue="1" operator="containsText" text="SUMIFS">
      <formula>NOT(ISERROR(SEARCH("SUMIFS",H106)))</formula>
    </cfRule>
  </conditionalFormatting>
  <conditionalFormatting sqref="L47:M48">
    <cfRule type="containsText" dxfId="351" priority="5" stopIfTrue="1" operator="containsText" text="SUMIFS">
      <formula>NOT(ISERROR(SEARCH("SUMIFS",L47)))</formula>
    </cfRule>
  </conditionalFormatting>
  <conditionalFormatting sqref="L50:M51">
    <cfRule type="containsText" dxfId="350" priority="3" stopIfTrue="1" operator="containsText" text="SUMIFS">
      <formula>NOT(ISERROR(SEARCH("SUMIFS",L50)))</formula>
    </cfRule>
  </conditionalFormatting>
  <conditionalFormatting sqref="Q45 Q54:Q56">
    <cfRule type="containsText" dxfId="349" priority="25" stopIfTrue="1" operator="containsText" text="SUMIFS">
      <formula>NOT(ISERROR(SEARCH("SUMIFS",Q45)))</formula>
    </cfRule>
  </conditionalFormatting>
  <conditionalFormatting sqref="Q58:Q64">
    <cfRule type="containsText" dxfId="348" priority="21" stopIfTrue="1" operator="containsText" text="SUMIFS">
      <formula>NOT(ISERROR(SEARCH("SUMIFS",Q58)))</formula>
    </cfRule>
  </conditionalFormatting>
  <conditionalFormatting sqref="Q69:Q74">
    <cfRule type="containsText" dxfId="347" priority="22" stopIfTrue="1" operator="containsText" text="SUMIFS">
      <formula>NOT(ISERROR(SEARCH("SUMIFS",Q69)))</formula>
    </cfRule>
  </conditionalFormatting>
  <conditionalFormatting sqref="Q85">
    <cfRule type="containsText" dxfId="346" priority="20" stopIfTrue="1" operator="containsText" text="SUMIFS">
      <formula>NOT(ISERROR(SEARCH("SUMIFS",Q85)))</formula>
    </cfRule>
  </conditionalFormatting>
  <conditionalFormatting sqref="Q94:Q96">
    <cfRule type="containsText" dxfId="345" priority="14" stopIfTrue="1" operator="containsText" text="SUMIFS">
      <formula>NOT(ISERROR(SEARCH("SUMIFS",Q94)))</formula>
    </cfRule>
  </conditionalFormatting>
  <conditionalFormatting sqref="Q99:Q102">
    <cfRule type="containsText" dxfId="344" priority="18" stopIfTrue="1" operator="containsText" text="SUMIFS">
      <formula>NOT(ISERROR(SEARCH("SUMIFS",Q99)))</formula>
    </cfRule>
  </conditionalFormatting>
  <conditionalFormatting sqref="Q105:Q107">
    <cfRule type="containsText" dxfId="343" priority="17" stopIfTrue="1" operator="containsText" text="SUMIFS">
      <formula>NOT(ISERROR(SEARCH("SUMIFS",Q105)))</formula>
    </cfRule>
  </conditionalFormatting>
  <conditionalFormatting sqref="Q112">
    <cfRule type="containsText" dxfId="342" priority="7" stopIfTrue="1" operator="containsText" text="SUMIFS">
      <formula>NOT(ISERROR(SEARCH("SUMIFS",Q112)))</formula>
    </cfRule>
  </conditionalFormatting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DF400-2027-43C9-8011-8E6729C31972}">
  <sheetPr codeName="Sheet10"/>
  <dimension ref="A1:W175"/>
  <sheetViews>
    <sheetView topLeftCell="D142" zoomScale="70" zoomScaleNormal="70" workbookViewId="0">
      <selection activeCell="G156" sqref="G156"/>
    </sheetView>
  </sheetViews>
  <sheetFormatPr defaultColWidth="9.1796875" defaultRowHeight="12.5"/>
  <cols>
    <col min="1" max="1" width="4.81640625" style="2" customWidth="1"/>
    <col min="2" max="2" width="16.81640625" style="2" customWidth="1"/>
    <col min="3" max="4" width="15.54296875" style="2" customWidth="1"/>
    <col min="5" max="11" width="11.7265625" style="2" customWidth="1"/>
    <col min="12" max="12" width="18.453125" style="2" customWidth="1"/>
    <col min="13" max="13" width="52.1796875" style="2" customWidth="1"/>
    <col min="14" max="14" width="12.54296875" style="2" customWidth="1"/>
    <col min="15" max="15" width="13.1796875" style="2" customWidth="1"/>
    <col min="16" max="20" width="11.7265625" style="2" customWidth="1"/>
    <col min="21" max="22" width="15.54296875" style="2" customWidth="1"/>
    <col min="23" max="23" width="16.7265625" style="2" customWidth="1"/>
    <col min="24" max="16384" width="9.1796875" style="2"/>
  </cols>
  <sheetData>
    <row r="1" spans="1:23">
      <c r="B1" s="3"/>
      <c r="C1" s="3"/>
      <c r="D1" s="3"/>
      <c r="E1" s="3"/>
      <c r="F1" s="3"/>
      <c r="G1" s="3"/>
      <c r="H1" s="3"/>
      <c r="I1" s="3"/>
      <c r="J1" s="3"/>
      <c r="K1" s="3"/>
      <c r="L1" s="4"/>
      <c r="M1" s="5"/>
      <c r="N1" s="3"/>
      <c r="O1" s="3"/>
      <c r="P1" s="3"/>
      <c r="Q1" s="3"/>
      <c r="R1" s="3"/>
      <c r="S1" s="3"/>
      <c r="T1" s="3"/>
      <c r="U1" s="3"/>
      <c r="V1" s="3"/>
      <c r="W1" s="3"/>
    </row>
    <row r="2" spans="1:23" ht="32.5">
      <c r="B2" s="286" t="s">
        <v>117</v>
      </c>
      <c r="C2" s="286"/>
      <c r="D2" s="286"/>
      <c r="E2" s="286"/>
      <c r="F2" s="286"/>
      <c r="G2" s="286"/>
      <c r="H2" s="286"/>
      <c r="I2" s="286"/>
      <c r="J2" s="286"/>
      <c r="K2" s="286"/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W2" s="286"/>
    </row>
    <row r="3" spans="1:23" ht="13">
      <c r="B3" s="287"/>
      <c r="C3" s="287"/>
      <c r="D3" s="287"/>
      <c r="E3" s="287"/>
      <c r="F3" s="287"/>
      <c r="G3" s="287"/>
      <c r="H3" s="287"/>
      <c r="I3" s="287"/>
      <c r="J3" s="287"/>
      <c r="K3" s="287"/>
      <c r="L3" s="287"/>
      <c r="M3" s="287"/>
      <c r="N3" s="287"/>
      <c r="O3" s="287"/>
      <c r="P3" s="287"/>
      <c r="Q3" s="287"/>
      <c r="R3" s="287"/>
      <c r="S3" s="287"/>
      <c r="T3" s="287"/>
      <c r="U3" s="287"/>
      <c r="V3" s="287"/>
      <c r="W3" s="287"/>
    </row>
    <row r="4" spans="1:23" ht="25">
      <c r="B4" s="288">
        <v>2013</v>
      </c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</row>
    <row r="5" spans="1:23" ht="25">
      <c r="B5" s="289" t="s">
        <v>118</v>
      </c>
      <c r="C5" s="289"/>
      <c r="D5" s="289"/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89"/>
      <c r="P5" s="289"/>
      <c r="Q5" s="289"/>
      <c r="R5" s="289"/>
      <c r="S5" s="289"/>
      <c r="T5" s="289"/>
      <c r="U5" s="289"/>
      <c r="V5" s="289"/>
      <c r="W5" s="289"/>
    </row>
    <row r="6" spans="1:23" ht="18" customHeight="1" thickBot="1">
      <c r="B6" s="290" t="str">
        <f>DATI!I1</f>
        <v>pēdējais datu labošanas datums: 21.10.2025</v>
      </c>
      <c r="C6" s="291"/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2"/>
      <c r="O6" s="292"/>
      <c r="P6" s="292"/>
      <c r="Q6" s="292"/>
      <c r="R6" s="292"/>
      <c r="S6" s="292"/>
      <c r="T6" s="292"/>
      <c r="U6" s="292"/>
      <c r="V6" s="292"/>
      <c r="W6" s="292"/>
    </row>
    <row r="7" spans="1:23" ht="21.75" customHeight="1" thickTop="1" thickBot="1">
      <c r="A7" s="7"/>
      <c r="B7" s="293" t="s">
        <v>119</v>
      </c>
      <c r="C7" s="294"/>
      <c r="D7" s="294"/>
      <c r="E7" s="294"/>
      <c r="F7" s="294"/>
      <c r="G7" s="294"/>
      <c r="H7" s="294"/>
      <c r="I7" s="294"/>
      <c r="J7" s="294"/>
      <c r="K7" s="295"/>
      <c r="L7" s="296" t="s">
        <v>120</v>
      </c>
      <c r="M7" s="297"/>
      <c r="N7" s="299" t="s">
        <v>121</v>
      </c>
      <c r="O7" s="300"/>
      <c r="P7" s="300"/>
      <c r="Q7" s="300"/>
      <c r="R7" s="300"/>
      <c r="S7" s="300"/>
      <c r="T7" s="300"/>
      <c r="U7" s="301"/>
      <c r="V7" s="301"/>
      <c r="W7" s="302"/>
    </row>
    <row r="8" spans="1:23" ht="21.75" customHeight="1" thickTop="1" thickBot="1">
      <c r="A8" s="7"/>
      <c r="B8" s="303" t="s">
        <v>23</v>
      </c>
      <c r="C8" s="231"/>
      <c r="D8" s="231"/>
      <c r="E8" s="231"/>
      <c r="F8" s="231"/>
      <c r="G8" s="231"/>
      <c r="H8" s="231"/>
      <c r="I8" s="231"/>
      <c r="J8" s="231"/>
      <c r="K8" s="232"/>
      <c r="L8" s="276"/>
      <c r="M8" s="223"/>
      <c r="N8" s="304" t="s">
        <v>81</v>
      </c>
      <c r="O8" s="304"/>
      <c r="P8" s="304"/>
      <c r="Q8" s="304"/>
      <c r="R8" s="304"/>
      <c r="S8" s="304"/>
      <c r="T8" s="304"/>
      <c r="U8" s="304"/>
      <c r="V8" s="304"/>
      <c r="W8" s="305"/>
    </row>
    <row r="9" spans="1:23" ht="13.5" customHeight="1" thickTop="1">
      <c r="A9" s="7"/>
      <c r="B9" s="306" t="s">
        <v>122</v>
      </c>
      <c r="C9" s="239" t="s">
        <v>123</v>
      </c>
      <c r="D9" s="246" t="s">
        <v>124</v>
      </c>
      <c r="E9" s="239" t="s">
        <v>125</v>
      </c>
      <c r="F9" s="261" t="s">
        <v>126</v>
      </c>
      <c r="G9" s="239" t="s">
        <v>127</v>
      </c>
      <c r="H9" s="239" t="s">
        <v>128</v>
      </c>
      <c r="I9" s="239" t="s">
        <v>129</v>
      </c>
      <c r="J9" s="239" t="s">
        <v>130</v>
      </c>
      <c r="K9" s="243" t="s">
        <v>131</v>
      </c>
      <c r="L9" s="276"/>
      <c r="M9" s="223"/>
      <c r="N9" s="246" t="s">
        <v>131</v>
      </c>
      <c r="O9" s="239" t="s">
        <v>130</v>
      </c>
      <c r="P9" s="239" t="s">
        <v>129</v>
      </c>
      <c r="Q9" s="239" t="s">
        <v>128</v>
      </c>
      <c r="R9" s="239" t="s">
        <v>127</v>
      </c>
      <c r="S9" s="239" t="s">
        <v>126</v>
      </c>
      <c r="T9" s="239" t="s">
        <v>125</v>
      </c>
      <c r="U9" s="264" t="s">
        <v>124</v>
      </c>
      <c r="V9" s="264" t="s">
        <v>123</v>
      </c>
      <c r="W9" s="266" t="s">
        <v>122</v>
      </c>
    </row>
    <row r="10" spans="1:23" ht="12.75" customHeight="1">
      <c r="A10" s="7"/>
      <c r="B10" s="307"/>
      <c r="C10" s="229"/>
      <c r="D10" s="309"/>
      <c r="E10" s="213"/>
      <c r="F10" s="311"/>
      <c r="G10" s="213"/>
      <c r="H10" s="229"/>
      <c r="I10" s="213"/>
      <c r="J10" s="213"/>
      <c r="K10" s="244"/>
      <c r="L10" s="276"/>
      <c r="M10" s="223"/>
      <c r="N10" s="247"/>
      <c r="O10" s="213"/>
      <c r="P10" s="213"/>
      <c r="Q10" s="229"/>
      <c r="R10" s="213"/>
      <c r="S10" s="213"/>
      <c r="T10" s="213"/>
      <c r="U10" s="216"/>
      <c r="V10" s="216"/>
      <c r="W10" s="219"/>
    </row>
    <row r="11" spans="1:23" ht="55.5" customHeight="1" thickBot="1">
      <c r="A11" s="7"/>
      <c r="B11" s="308"/>
      <c r="C11" s="242"/>
      <c r="D11" s="310"/>
      <c r="E11" s="241"/>
      <c r="F11" s="312"/>
      <c r="G11" s="241"/>
      <c r="H11" s="242"/>
      <c r="I11" s="241"/>
      <c r="J11" s="240"/>
      <c r="K11" s="245"/>
      <c r="L11" s="276"/>
      <c r="M11" s="223"/>
      <c r="N11" s="248"/>
      <c r="O11" s="240"/>
      <c r="P11" s="241"/>
      <c r="Q11" s="242"/>
      <c r="R11" s="241"/>
      <c r="S11" s="241"/>
      <c r="T11" s="241"/>
      <c r="U11" s="265"/>
      <c r="V11" s="265"/>
      <c r="W11" s="267"/>
    </row>
    <row r="12" spans="1:23" ht="33.75" customHeight="1" thickTop="1" thickBot="1">
      <c r="A12" s="7"/>
      <c r="B12" s="8" t="s">
        <v>103</v>
      </c>
      <c r="C12" s="9" t="s">
        <v>104</v>
      </c>
      <c r="D12" s="9" t="s">
        <v>102</v>
      </c>
      <c r="E12" s="10" t="s">
        <v>98</v>
      </c>
      <c r="F12" s="10" t="s">
        <v>97</v>
      </c>
      <c r="G12" s="10" t="s">
        <v>90</v>
      </c>
      <c r="H12" s="9" t="s">
        <v>105</v>
      </c>
      <c r="I12" s="10" t="s">
        <v>6</v>
      </c>
      <c r="J12" s="9" t="s">
        <v>106</v>
      </c>
      <c r="K12" s="11" t="s">
        <v>132</v>
      </c>
      <c r="L12" s="298"/>
      <c r="M12" s="225"/>
      <c r="N12" s="12" t="s">
        <v>132</v>
      </c>
      <c r="O12" s="13" t="s">
        <v>106</v>
      </c>
      <c r="P12" s="14" t="s">
        <v>6</v>
      </c>
      <c r="Q12" s="13" t="s">
        <v>105</v>
      </c>
      <c r="R12" s="14" t="s">
        <v>90</v>
      </c>
      <c r="S12" s="14" t="s">
        <v>97</v>
      </c>
      <c r="T12" s="14" t="s">
        <v>98</v>
      </c>
      <c r="U12" s="14" t="s">
        <v>102</v>
      </c>
      <c r="V12" s="13" t="s">
        <v>104</v>
      </c>
      <c r="W12" s="15" t="s">
        <v>103</v>
      </c>
    </row>
    <row r="13" spans="1:23" ht="19" thickTop="1" thickBot="1">
      <c r="A13" s="7"/>
      <c r="B13" s="283" t="s">
        <v>133</v>
      </c>
      <c r="C13" s="283"/>
      <c r="D13" s="283"/>
      <c r="E13" s="283"/>
      <c r="F13" s="283"/>
      <c r="G13" s="283"/>
      <c r="H13" s="283"/>
      <c r="I13" s="283"/>
      <c r="J13" s="283"/>
      <c r="K13" s="283"/>
      <c r="L13" s="283"/>
      <c r="M13" s="283"/>
      <c r="N13" s="231"/>
      <c r="O13" s="231"/>
      <c r="P13" s="231"/>
      <c r="Q13" s="231"/>
      <c r="R13" s="231"/>
      <c r="S13" s="231"/>
      <c r="T13" s="231"/>
      <c r="U13" s="231"/>
      <c r="V13" s="231"/>
      <c r="W13" s="232"/>
    </row>
    <row r="14" spans="1:23" ht="13.5" thickTop="1">
      <c r="A14" s="7"/>
      <c r="B14" s="16"/>
      <c r="C14" s="16"/>
      <c r="D14" s="16"/>
      <c r="E14" s="16"/>
      <c r="F14" s="16"/>
      <c r="G14" s="16"/>
      <c r="H14" s="16"/>
      <c r="I14" s="16"/>
      <c r="J14" s="16"/>
      <c r="K14" s="17"/>
      <c r="L14" s="18" t="s">
        <v>86</v>
      </c>
      <c r="M14" s="19" t="s">
        <v>134</v>
      </c>
      <c r="N14" s="20">
        <f>P14</f>
        <v>46205849</v>
      </c>
      <c r="O14" s="21"/>
      <c r="P14" s="22">
        <f>R14+S14+T14+W14</f>
        <v>46205849</v>
      </c>
      <c r="Q14" s="23"/>
      <c r="R14" s="24">
        <f>SUMIFS(DATI!E$1:E$65536,DATI!A$1:A$65536,'2013'!B4,DATI!B$1:B$65536,'2013'!R12,DATI!C$1:C$65536,'2013'!N8,DATI!D$1:D$65536,'2013'!L14)</f>
        <v>35337066</v>
      </c>
      <c r="S14" s="24">
        <f>SUMIFS(DATI!E$1:E$65536,DATI!A$1:A$65536,'2013'!B4,DATI!B$1:B$65536,'2013'!S12,DATI!C$1:C$65536,'2013'!N8,DATI!D$1:D$65536,'2013'!L14)</f>
        <v>1561400</v>
      </c>
      <c r="T14" s="24">
        <f>SUMIFS(DATI!E$1:E$65536,DATI!A$1:A$65536,'2013'!B4,DATI!B$1:B$65536,'2013'!T12,DATI!C$1:C$65536,'2013'!N8,DATI!D$1:D$65536,'2013'!L14)</f>
        <v>4576847</v>
      </c>
      <c r="U14" s="24">
        <f>SUMIFS(DATI!E$1:E$65536,DATI!A$1:A$65536,'2013'!B4,DATI!B$1:B$65536,'2013'!U12,DATI!C$1:C$65536,'2013'!N8,DATI!D$1:D$65536,'2013'!L14)</f>
        <v>4493442</v>
      </c>
      <c r="V14" s="24">
        <f>SUMIFS(DATI!E$1:E$65536,DATI!A$1:A$65536,'2013'!B4,DATI!B$1:B$65536,'2013'!V12,DATI!C$1:C$65536,'2013'!N8,DATI!D$1:D$65536,'2013'!L14)</f>
        <v>237094</v>
      </c>
      <c r="W14" s="25">
        <f>U14+V14</f>
        <v>4730536</v>
      </c>
    </row>
    <row r="15" spans="1:23" ht="13">
      <c r="A15" s="7"/>
      <c r="B15" s="16"/>
      <c r="C15" s="16"/>
      <c r="D15" s="16"/>
      <c r="E15" s="16"/>
      <c r="F15" s="16"/>
      <c r="G15" s="16"/>
      <c r="H15" s="16"/>
      <c r="I15" s="16"/>
      <c r="J15" s="16"/>
      <c r="K15" s="26"/>
      <c r="L15" s="40" t="s">
        <v>87</v>
      </c>
      <c r="M15" s="134" t="s">
        <v>136</v>
      </c>
      <c r="N15" s="27">
        <f>P15</f>
        <v>40209821</v>
      </c>
      <c r="O15" s="28"/>
      <c r="P15" s="29">
        <f>R15+S15+T15+W15</f>
        <v>40209821</v>
      </c>
      <c r="Q15" s="28"/>
      <c r="R15" s="30">
        <f>SUMIFS(DATI!E$1:E$65536,DATI!A$1:A$65536,'2013'!B4,DATI!B$1:B$65536,'2013'!R12,DATI!C$1:C$65536,'2013'!N8,DATI!D$1:D$65536,'2013'!L15)</f>
        <v>35156664</v>
      </c>
      <c r="S15" s="30">
        <f>SUMIFS(DATI!E$1:E$65536,DATI!A$1:A$65536,'2013'!B4,DATI!B$1:B$65536,'2013'!S12,DATI!C$1:C$65536,'2013'!N8,DATI!D$1:D$65536,'2013'!L15)</f>
        <v>1543682</v>
      </c>
      <c r="T15" s="30">
        <f>SUMIFS(DATI!E$1:E$65536,DATI!A$1:A$65536,'2013'!B4,DATI!B$1:B$65536,'2013'!T12,DATI!C$1:C$65536,'2013'!N8,DATI!D$1:D$65536,'2013'!L15)</f>
        <v>688392</v>
      </c>
      <c r="U15" s="30">
        <f>SUMIFS(DATI!E$1:E$65536,DATI!A$1:A$65536,'2013'!B4,DATI!B$1:B$65536,'2013'!U12,DATI!C$1:C$65536,'2013'!N8,DATI!D$1:D$65536,'2013'!L15)</f>
        <v>2778988</v>
      </c>
      <c r="V15" s="30">
        <f>SUMIFS(DATI!E$1:E$65536,DATI!A$1:A$65536,'2013'!B4,DATI!B$1:B$65536,'2013'!V12,DATI!C$1:C$65536,'2013'!N8,DATI!D$1:D$65536,'2013'!L15)</f>
        <v>42095</v>
      </c>
      <c r="W15" s="31">
        <f>U15+V15</f>
        <v>2821083</v>
      </c>
    </row>
    <row r="16" spans="1:23" ht="13">
      <c r="A16" s="7"/>
      <c r="B16" s="16"/>
      <c r="C16" s="16"/>
      <c r="D16" s="16"/>
      <c r="E16" s="16"/>
      <c r="F16" s="16"/>
      <c r="G16" s="16"/>
      <c r="H16" s="16"/>
      <c r="I16" s="16"/>
      <c r="J16" s="16"/>
      <c r="K16" s="26"/>
      <c r="L16" s="40" t="s">
        <v>88</v>
      </c>
      <c r="M16" s="134" t="s">
        <v>137</v>
      </c>
      <c r="N16" s="27">
        <f>P16</f>
        <v>2003998</v>
      </c>
      <c r="O16" s="28"/>
      <c r="P16" s="29">
        <f>R16+S16+T16+W16</f>
        <v>2003998</v>
      </c>
      <c r="Q16" s="28"/>
      <c r="R16" s="30">
        <f>SUMIFS(DATI!E$1:E$65536,DATI!A$1:A$65536,'2013'!B4,DATI!B$1:B$65536,'2013'!R12,DATI!C$1:C$65536,'2013'!N8,DATI!D$1:D$65536,'2013'!L16)</f>
        <v>180401</v>
      </c>
      <c r="S16" s="30">
        <f>SUMIFS(DATI!E$1:E$65536,DATI!A$1:A$65536,'2013'!B4,DATI!B$1:B$65536,'2013'!S12,DATI!C$1:C$65536,'2013'!N8,DATI!D$1:D$65536,'2013'!L16)</f>
        <v>17719</v>
      </c>
      <c r="T16" s="30">
        <f>SUMIFS(DATI!E$1:E$65536,DATI!A$1:A$65536,'2013'!B4,DATI!B$1:B$65536,'2013'!T12,DATI!C$1:C$65536,'2013'!N8,DATI!D$1:D$65536,'2013'!L16)</f>
        <v>90263</v>
      </c>
      <c r="U16" s="30">
        <f>SUMIFS(DATI!E$1:E$65536,DATI!A$1:A$65536,'2013'!B4,DATI!B$1:B$65536,'2013'!U12,DATI!C$1:C$65536,'2013'!N8,DATI!D$1:D$65536,'2013'!L16)</f>
        <v>1714454</v>
      </c>
      <c r="V16" s="30">
        <f>SUMIFS(DATI!E$1:E$65536,DATI!A$1:A$65536,'2013'!B4,DATI!B$1:B$65536,'2013'!V12,DATI!C$1:C$65536,'2013'!N8,DATI!D$1:D$65536,'2013'!L16)</f>
        <v>1161</v>
      </c>
      <c r="W16" s="31">
        <f>U16+V16</f>
        <v>1715615</v>
      </c>
    </row>
    <row r="17" spans="1:23" ht="13">
      <c r="A17" s="7"/>
      <c r="B17" s="16"/>
      <c r="C17" s="16"/>
      <c r="D17" s="16"/>
      <c r="E17" s="16"/>
      <c r="F17" s="16"/>
      <c r="G17" s="16"/>
      <c r="H17" s="16"/>
      <c r="I17" s="16"/>
      <c r="J17" s="16"/>
      <c r="K17" s="26"/>
      <c r="L17" s="40" t="s">
        <v>89</v>
      </c>
      <c r="M17" s="134" t="s">
        <v>138</v>
      </c>
      <c r="N17" s="27">
        <f>P17</f>
        <v>3992029</v>
      </c>
      <c r="O17" s="28"/>
      <c r="P17" s="29">
        <f>R17+S17+T17+W17</f>
        <v>3992029</v>
      </c>
      <c r="Q17" s="28"/>
      <c r="R17" s="28"/>
      <c r="S17" s="28"/>
      <c r="T17" s="30">
        <f>SUMIFS(DATI!E$1:E$65536,DATI!A$1:A$65536,'2013'!B4,DATI!B$1:B$65536,'2013'!T12,DATI!C$1:C$65536,'2013'!N8,DATI!D$1:D$65536,'2013'!L17)</f>
        <v>3798192</v>
      </c>
      <c r="U17" s="28"/>
      <c r="V17" s="30">
        <f>SUMIFS(DATI!E$1:E$65536,DATI!A$1:A$65536,'2013'!B4,DATI!B$1:B$65536,'2013'!V12,DATI!C$1:C$65536,'2013'!N8,DATI!D$1:D$65536,'2013'!L17)</f>
        <v>193837</v>
      </c>
      <c r="W17" s="31">
        <f>V17</f>
        <v>193837</v>
      </c>
    </row>
    <row r="18" spans="1:23" ht="13">
      <c r="A18" s="7"/>
      <c r="B18" s="33">
        <f>C18+D18</f>
        <v>2731548</v>
      </c>
      <c r="C18" s="34">
        <f>SUMIFS(DATI!E$1:E$65536,DATI!A$1:A$65536,'2013'!B4,DATI!B$1:B$65536,'2013'!C12,DATI!C$1:C$65536,'2013'!B8,DATI!D$1:D$65536,'2013'!L18)</f>
        <v>147599</v>
      </c>
      <c r="D18" s="34">
        <f>SUMIFS(DATI!E$1:E$65536,DATI!A$1:A$65536,'2013'!B4,DATI!B$1:B$65536,'2013'!D12,DATI!C$1:C$65536,'2013'!B8,DATI!D$1:D$65536,'2013'!L18)</f>
        <v>2583949</v>
      </c>
      <c r="E18" s="35">
        <f>SUMIFS(DATI!E$1:E$65536,DATI!A$1:A$65536,'2013'!B4,DATI!B$1:B$65536,'2013'!E12,DATI!C$1:C$65536,'2013'!B8,DATI!D$1:D$65536,'2013'!L18)</f>
        <v>1475713</v>
      </c>
      <c r="F18" s="36">
        <f>SUMIFS(DATI!E$1:E$65536,DATI!A$1:A$65536,'2013'!B4,DATI!B$1:B$65536,'2013'!F12,DATI!C$1:C$65536,'2013'!B8,DATI!D$1:D$65536,'2013'!L18)</f>
        <v>689515</v>
      </c>
      <c r="G18" s="36">
        <f>SUMIFS(DATI!E$1:E$65536,DATI!A$1:A$65536,'2013'!B4,DATI!B$1:B$65536,'2013'!G12,DATI!C$1:C$65536,'2013'!B8,DATI!D$1:D$65536,'2013'!L18)</f>
        <v>22081321</v>
      </c>
      <c r="H18" s="16"/>
      <c r="I18" s="37">
        <f>B18+E18+F18+G18</f>
        <v>26978097</v>
      </c>
      <c r="J18" s="38"/>
      <c r="K18" s="39">
        <f>I18</f>
        <v>26978097</v>
      </c>
      <c r="L18" s="40" t="s">
        <v>72</v>
      </c>
      <c r="M18" s="41" t="s">
        <v>139</v>
      </c>
      <c r="N18" s="28"/>
      <c r="O18" s="28"/>
      <c r="P18" s="28"/>
      <c r="Q18" s="28"/>
      <c r="R18" s="28"/>
      <c r="S18" s="28"/>
      <c r="T18" s="23"/>
      <c r="U18" s="28"/>
      <c r="V18" s="28"/>
      <c r="W18" s="42"/>
    </row>
    <row r="19" spans="1:23" ht="13">
      <c r="A19" s="7"/>
      <c r="B19" s="33">
        <f>C19+D19</f>
        <v>1998988</v>
      </c>
      <c r="C19" s="43">
        <f>V14-C18</f>
        <v>89495</v>
      </c>
      <c r="D19" s="33">
        <f>U14-D18</f>
        <v>1909493</v>
      </c>
      <c r="E19" s="43">
        <f>T14-E18</f>
        <v>3101134</v>
      </c>
      <c r="F19" s="43">
        <f>S14-F18</f>
        <v>871885</v>
      </c>
      <c r="G19" s="43">
        <f>R14-G18</f>
        <v>13255745</v>
      </c>
      <c r="H19" s="16"/>
      <c r="I19" s="37">
        <f>B19+E19+F19+G19</f>
        <v>19227752</v>
      </c>
      <c r="J19" s="44"/>
      <c r="K19" s="45"/>
      <c r="L19" s="46" t="s">
        <v>91</v>
      </c>
      <c r="M19" s="194" t="s">
        <v>140</v>
      </c>
      <c r="N19" s="28"/>
      <c r="O19" s="28"/>
      <c r="P19" s="28"/>
      <c r="Q19" s="47"/>
      <c r="R19" s="28"/>
      <c r="S19" s="28"/>
      <c r="T19" s="28"/>
      <c r="U19" s="28"/>
      <c r="V19" s="28"/>
      <c r="W19" s="42"/>
    </row>
    <row r="20" spans="1:23">
      <c r="A20" s="7"/>
      <c r="B20" s="44"/>
      <c r="C20" s="44"/>
      <c r="D20" s="48"/>
      <c r="E20" s="44"/>
      <c r="F20" s="44"/>
      <c r="G20" s="44"/>
      <c r="H20" s="44"/>
      <c r="I20" s="48"/>
      <c r="J20" s="44"/>
      <c r="K20" s="45"/>
      <c r="L20" s="40" t="s">
        <v>85</v>
      </c>
      <c r="M20" s="41" t="s">
        <v>141</v>
      </c>
      <c r="N20" s="28"/>
      <c r="O20" s="28"/>
      <c r="P20" s="29">
        <f>Q20</f>
        <v>2728441</v>
      </c>
      <c r="Q20" s="49">
        <f>SUMIFS(DATI!E$1:E$65536,DATI!A$1:A$65536,'2013'!B4,DATI!B$1:B$65536,'2013'!Q12,DATI!C$1:C$65536,'2013'!N8,DATI!D$1:D$65536,'2013'!L20)</f>
        <v>2728441</v>
      </c>
      <c r="R20" s="50"/>
      <c r="S20" s="28"/>
      <c r="T20" s="28"/>
      <c r="U20" s="28"/>
      <c r="V20" s="28"/>
      <c r="W20" s="42"/>
    </row>
    <row r="21" spans="1:23" ht="13">
      <c r="A21" s="7"/>
      <c r="B21" s="44"/>
      <c r="C21" s="44"/>
      <c r="D21" s="48"/>
      <c r="E21" s="44"/>
      <c r="F21" s="44"/>
      <c r="G21" s="44"/>
      <c r="H21" s="44"/>
      <c r="I21" s="43">
        <f>I19+P20</f>
        <v>21956193</v>
      </c>
      <c r="J21" s="44"/>
      <c r="K21" s="45"/>
      <c r="L21" s="46" t="s">
        <v>12</v>
      </c>
      <c r="M21" s="194" t="s">
        <v>142</v>
      </c>
      <c r="N21" s="28"/>
      <c r="O21" s="28"/>
      <c r="P21" s="23"/>
      <c r="Q21" s="23"/>
      <c r="R21" s="28"/>
      <c r="S21" s="28"/>
      <c r="T21" s="28"/>
      <c r="U21" s="28"/>
      <c r="V21" s="28"/>
      <c r="W21" s="42"/>
    </row>
    <row r="22" spans="1:23" ht="13">
      <c r="A22" s="7"/>
      <c r="B22" s="51">
        <f>C22+D22</f>
        <v>616300</v>
      </c>
      <c r="C22" s="52">
        <f>SUMIFS(DATI!E$1:E$65536,DATI!A$1:A$65536,'2013'!B4,DATI!B$1:B$65536,'2013'!C12,DATI!C$1:C$65536,'2013'!B8,DATI!D$1:D$65536,'2013'!L22)</f>
        <v>21394</v>
      </c>
      <c r="D22" s="52">
        <f>SUMIFS(DATI!E$1:E$65536,DATI!A$1:A$65536,'2013'!B4,DATI!B$1:B$65536,'2013'!D12,DATI!C$1:C$65536,'2013'!B8,DATI!D$1:D$65536,'2013'!L22)</f>
        <v>594906</v>
      </c>
      <c r="E22" s="52">
        <f>SUMIFS(DATI!E$1:E$65536,DATI!A$1:A$65536,'2013'!B4,DATI!B$1:B$65536,'2013'!E12,DATI!C$1:C$65536,'2013'!B8,DATI!D$1:D$65536,'2013'!L22)</f>
        <v>901473</v>
      </c>
      <c r="F22" s="52">
        <f>SUMIFS(DATI!E$1:E$65536,DATI!A$1:A$65536,'2013'!B4,DATI!B$1:B$65536,'2013'!F12,DATI!C$1:C$65536,'2013'!B8,DATI!D$1:D$65536,'2013'!L22)</f>
        <v>97656</v>
      </c>
      <c r="G22" s="52">
        <f>SUMIFS(DATI!E$1:E$65536,DATI!A$1:A$65536,'2013'!B4,DATI!B$1:B$65536,'2013'!G12,DATI!C$1:C$65536,'2013'!B8,DATI!D$1:D$65536,'2013'!L22)</f>
        <v>2776329</v>
      </c>
      <c r="H22" s="16"/>
      <c r="I22" s="43">
        <f>C22+D22+E22+F22+G22</f>
        <v>4391758</v>
      </c>
      <c r="J22" s="44"/>
      <c r="K22" s="45"/>
      <c r="L22" s="53" t="s">
        <v>77</v>
      </c>
      <c r="M22" s="54" t="s">
        <v>167</v>
      </c>
      <c r="N22" s="28"/>
      <c r="O22" s="28"/>
      <c r="P22" s="28"/>
      <c r="Q22" s="28"/>
      <c r="R22" s="28" t="s">
        <v>135</v>
      </c>
      <c r="S22" s="28"/>
      <c r="T22" s="28"/>
      <c r="U22" s="28"/>
      <c r="V22" s="28"/>
      <c r="W22" s="42"/>
    </row>
    <row r="23" spans="1:23" ht="13.5" thickBot="1">
      <c r="A23" s="7"/>
      <c r="B23" s="55">
        <f>C23+D23</f>
        <v>1382688</v>
      </c>
      <c r="C23" s="56">
        <f>C19-C22</f>
        <v>68101</v>
      </c>
      <c r="D23" s="56">
        <f>D19-D22</f>
        <v>1314587</v>
      </c>
      <c r="E23" s="56">
        <f>E19-E22</f>
        <v>2199661</v>
      </c>
      <c r="F23" s="56">
        <f>F19-F22</f>
        <v>774229</v>
      </c>
      <c r="G23" s="56">
        <f>G19-G22</f>
        <v>10479416</v>
      </c>
      <c r="H23" s="43">
        <f>P20</f>
        <v>2728441</v>
      </c>
      <c r="I23" s="43">
        <f>B23+E23+F23+G23+H23</f>
        <v>17564435</v>
      </c>
      <c r="J23" s="44"/>
      <c r="K23" s="57"/>
      <c r="L23" s="46" t="s">
        <v>13</v>
      </c>
      <c r="M23" s="195" t="s">
        <v>247</v>
      </c>
      <c r="N23" s="28"/>
      <c r="O23" s="28"/>
      <c r="P23" s="28"/>
      <c r="Q23" s="28"/>
      <c r="R23" s="28"/>
      <c r="S23" s="28"/>
      <c r="T23" s="28"/>
      <c r="U23" s="28"/>
      <c r="V23" s="28"/>
      <c r="W23" s="42"/>
    </row>
    <row r="24" spans="1:23" ht="26.25" customHeight="1" thickTop="1" thickBot="1">
      <c r="A24" s="7"/>
      <c r="B24" s="284" t="s">
        <v>143</v>
      </c>
      <c r="C24" s="284"/>
      <c r="D24" s="284"/>
      <c r="E24" s="284"/>
      <c r="F24" s="284"/>
      <c r="G24" s="284"/>
      <c r="H24" s="284"/>
      <c r="I24" s="284"/>
      <c r="J24" s="284"/>
      <c r="K24" s="284"/>
      <c r="L24" s="284"/>
      <c r="M24" s="284"/>
      <c r="N24" s="284"/>
      <c r="O24" s="284"/>
      <c r="P24" s="284"/>
      <c r="Q24" s="284"/>
      <c r="R24" s="284"/>
      <c r="S24" s="284"/>
      <c r="T24" s="284"/>
      <c r="U24" s="284"/>
      <c r="V24" s="284"/>
      <c r="W24" s="285"/>
    </row>
    <row r="25" spans="1:23" ht="19" thickTop="1" thickBot="1">
      <c r="A25" s="7"/>
      <c r="B25" s="231" t="s">
        <v>144</v>
      </c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232"/>
    </row>
    <row r="26" spans="1:23" ht="13.5" thickTop="1">
      <c r="A26" s="7"/>
      <c r="B26" s="58"/>
      <c r="C26" s="58"/>
      <c r="D26" s="58"/>
      <c r="E26" s="58"/>
      <c r="F26" s="58"/>
      <c r="G26" s="58"/>
      <c r="H26" s="58"/>
      <c r="I26" s="59"/>
      <c r="J26" s="58"/>
      <c r="K26" s="60"/>
      <c r="L26" s="46" t="s">
        <v>12</v>
      </c>
      <c r="M26" s="196" t="s">
        <v>145</v>
      </c>
      <c r="N26" s="28"/>
      <c r="O26" s="61"/>
      <c r="P26" s="22">
        <f>R26+S26+T26+W26+Q26</f>
        <v>21956193</v>
      </c>
      <c r="Q26" s="22">
        <f>H23</f>
        <v>2728441</v>
      </c>
      <c r="R26" s="62">
        <f>G19</f>
        <v>13255745</v>
      </c>
      <c r="S26" s="62">
        <f>F19</f>
        <v>871885</v>
      </c>
      <c r="T26" s="62">
        <f>E19</f>
        <v>3101134</v>
      </c>
      <c r="U26" s="62">
        <f>D19</f>
        <v>1909493</v>
      </c>
      <c r="V26" s="62">
        <f>C19</f>
        <v>89495</v>
      </c>
      <c r="W26" s="63">
        <f>U26+V26</f>
        <v>1998988</v>
      </c>
    </row>
    <row r="27" spans="1:23">
      <c r="A27" s="7"/>
      <c r="B27" s="64">
        <f>C27+D27</f>
        <v>190381</v>
      </c>
      <c r="C27" s="64">
        <f>C28+C29</f>
        <v>66336</v>
      </c>
      <c r="D27" s="64">
        <f>D28+D29</f>
        <v>124045</v>
      </c>
      <c r="E27" s="64">
        <f>E28+E29</f>
        <v>2196105</v>
      </c>
      <c r="F27" s="64">
        <f>F28+F29</f>
        <v>395457</v>
      </c>
      <c r="G27" s="64">
        <f>G28+G29</f>
        <v>6667294</v>
      </c>
      <c r="H27" s="44"/>
      <c r="I27" s="37">
        <f>B27+E27+F27+G27</f>
        <v>9449237</v>
      </c>
      <c r="J27" s="43">
        <f>J28+J29</f>
        <v>574290</v>
      </c>
      <c r="K27" s="39">
        <f>J27+I27</f>
        <v>10023527</v>
      </c>
      <c r="L27" s="53" t="s">
        <v>24</v>
      </c>
      <c r="M27" s="65" t="s">
        <v>146</v>
      </c>
      <c r="N27" s="28"/>
      <c r="O27" s="28"/>
      <c r="P27" s="23"/>
      <c r="Q27" s="23"/>
      <c r="R27" s="23"/>
      <c r="S27" s="23"/>
      <c r="T27" s="23"/>
      <c r="U27" s="23"/>
      <c r="V27" s="23"/>
      <c r="W27" s="32"/>
    </row>
    <row r="28" spans="1:23">
      <c r="A28" s="7"/>
      <c r="B28" s="66">
        <f>C28+D28</f>
        <v>163582</v>
      </c>
      <c r="C28" s="67">
        <f>SUMIFS(DATI!E$1:E$65536,DATI!A$1:A$65536,'2013'!B4,DATI!B$1:B$65536,'2013'!C12,DATI!C$1:C$65536,'2013'!B8,DATI!D$1:D$65536,'2013'!L28)</f>
        <v>53591</v>
      </c>
      <c r="D28" s="67">
        <f>SUMIFS(DATI!E$1:E$65536,DATI!A$1:A$65536,'2013'!B4,DATI!B$1:B$65536,'2013'!D12,DATI!C$1:C$65536,'2013'!B8,DATI!D$1:D$65536,'2013'!L28)</f>
        <v>109991</v>
      </c>
      <c r="E28" s="67">
        <f>SUMIFS(DATI!E$1:E$65536,DATI!A$1:A$65536,'2013'!B4,DATI!B$1:B$65536,'2013'!E12,DATI!C$1:C$65536,'2013'!B8,DATI!D$1:D$65536,'2013'!L28)</f>
        <v>1722943</v>
      </c>
      <c r="F28" s="67">
        <f>SUMIFS(DATI!E$1:E$65536,DATI!A$1:A$65536,'2013'!B4,DATI!B$1:B$65536,'2013'!F12,DATI!C$1:C$65536,'2013'!B8,DATI!D$1:D$65536,'2013'!L28)</f>
        <v>310806</v>
      </c>
      <c r="G28" s="67">
        <f>SUMIFS(DATI!E$1:E$65536,DATI!A$1:A$65536,'2013'!B4,DATI!B$1:B$65536,'2013'!G12,DATI!C$1:C$65536,'2013'!B8,DATI!D$1:D$65536,'2013'!L28)</f>
        <v>5626365</v>
      </c>
      <c r="H28" s="44"/>
      <c r="I28" s="37">
        <f>B28+E28+F28+G28</f>
        <v>7823696</v>
      </c>
      <c r="J28" s="36">
        <f>SUMIFS(DATI!E$1:E$65536,DATI!A$1:A$65536,'2013'!B4,DATI!B$1:B$65536,'2013'!J12,DATI!C$1:C$65536,'2013'!B8,DATI!D$1:D$65536,'2013'!L28)</f>
        <v>574290</v>
      </c>
      <c r="K28" s="39">
        <f>J28+I28</f>
        <v>8397986</v>
      </c>
      <c r="L28" s="53" t="s">
        <v>25</v>
      </c>
      <c r="M28" s="199" t="s">
        <v>248</v>
      </c>
      <c r="N28" s="28"/>
      <c r="O28" s="28"/>
      <c r="P28" s="28"/>
      <c r="Q28" s="28"/>
      <c r="R28" s="28"/>
      <c r="S28" s="28"/>
      <c r="T28" s="28"/>
      <c r="U28" s="28"/>
      <c r="V28" s="28"/>
      <c r="W28" s="42"/>
    </row>
    <row r="29" spans="1:23">
      <c r="A29" s="7"/>
      <c r="B29" s="66">
        <f>C29+D29</f>
        <v>26799</v>
      </c>
      <c r="C29" s="67">
        <f>SUMIFS(DATI!E$1:E$65536,DATI!A$1:A$65536,'2013'!B4,DATI!B$1:B$65536,'2013'!C12,DATI!C$1:C$65536,'2013'!B8,DATI!D$1:D$65536,'2013'!L29)</f>
        <v>12745</v>
      </c>
      <c r="D29" s="67">
        <f>SUMIFS(DATI!E$1:E$65536,DATI!A$1:A$65536,'2013'!B4,DATI!B$1:B$65536,'2013'!D12,DATI!C$1:C$65536,'2013'!B8,DATI!D$1:D$65536,'2013'!L29)</f>
        <v>14054</v>
      </c>
      <c r="E29" s="67">
        <f>SUMIFS(DATI!E$1:E$65536,DATI!A$1:A$65536,'2013'!B4,DATI!B$1:B$65536,'2013'!E12,DATI!C$1:C$65536,'2013'!B8,DATI!D$1:D$65536,'2013'!L29)</f>
        <v>473162</v>
      </c>
      <c r="F29" s="67">
        <f>SUMIFS(DATI!E$1:E$65536,DATI!A$1:A$65536,'2013'!B4,DATI!B$1:B$65536,'2013'!F12,DATI!C$1:C$65536,'2013'!B8,DATI!D$1:D$65536,'2013'!L29)</f>
        <v>84651</v>
      </c>
      <c r="G29" s="67">
        <f>SUMIFS(DATI!E$1:E$65536,DATI!A$1:A$65536,'2013'!B4,DATI!B$1:B$65536,'2013'!G12,DATI!C$1:C$65536,'2013'!B8,DATI!D$1:D$65536,'2013'!L29)</f>
        <v>1040929</v>
      </c>
      <c r="H29" s="44"/>
      <c r="I29" s="37">
        <f>B29+E29+F29+G29</f>
        <v>1625541</v>
      </c>
      <c r="J29" s="36">
        <f>SUMIFS(DATI!E$1:E$65536,DATI!A$1:A$65536,'2013'!B4,DATI!B$1:B$65536,'2013'!J12,DATI!C$1:C$65536,'2013'!B8,DATI!D$1:D$65536,'2013'!L29)</f>
        <v>0</v>
      </c>
      <c r="K29" s="39">
        <f>J29+I29</f>
        <v>1625541</v>
      </c>
      <c r="L29" s="53" t="s">
        <v>26</v>
      </c>
      <c r="M29" s="199" t="s">
        <v>249</v>
      </c>
      <c r="N29" s="28"/>
      <c r="O29" s="28"/>
      <c r="P29" s="28"/>
      <c r="Q29" s="28"/>
      <c r="R29" s="28"/>
      <c r="S29" s="28"/>
      <c r="T29" s="28"/>
      <c r="U29" s="28"/>
      <c r="V29" s="28"/>
      <c r="W29" s="42"/>
    </row>
    <row r="30" spans="1:23">
      <c r="A30" s="7"/>
      <c r="B30" s="68">
        <f>C30+D30</f>
        <v>20893</v>
      </c>
      <c r="C30" s="68">
        <f>C32</f>
        <v>1765</v>
      </c>
      <c r="D30" s="68">
        <f>D32</f>
        <v>19128</v>
      </c>
      <c r="E30" s="68">
        <f>E32</f>
        <v>3556</v>
      </c>
      <c r="F30" s="68">
        <f>F32</f>
        <v>35834</v>
      </c>
      <c r="G30" s="68">
        <f>G32</f>
        <v>221582</v>
      </c>
      <c r="H30" s="68">
        <f>H31</f>
        <v>2737521</v>
      </c>
      <c r="I30" s="69">
        <f>I31+I32</f>
        <v>3019386</v>
      </c>
      <c r="J30" s="44"/>
      <c r="K30" s="70"/>
      <c r="L30" s="53" t="s">
        <v>27</v>
      </c>
      <c r="M30" s="65" t="s">
        <v>147</v>
      </c>
      <c r="N30" s="28"/>
      <c r="O30" s="28"/>
      <c r="P30" s="28"/>
      <c r="Q30" s="28"/>
      <c r="R30" s="28"/>
      <c r="S30" s="28"/>
      <c r="T30" s="28"/>
      <c r="U30" s="28"/>
      <c r="V30" s="28"/>
      <c r="W30" s="42"/>
    </row>
    <row r="31" spans="1:23">
      <c r="A31" s="7"/>
      <c r="B31" s="71"/>
      <c r="C31" s="71"/>
      <c r="D31" s="71"/>
      <c r="E31" s="71"/>
      <c r="F31" s="71"/>
      <c r="G31" s="71"/>
      <c r="H31" s="36">
        <f>SUMIFS(DATI!E$1:E$65536,DATI!A$1:A$65536,'2013'!B4,DATI!B$1:B$65536,'2013'!H12,DATI!C$1:C$65536,'2013'!B8,DATI!D$1:D$65536,'2013'!L31)</f>
        <v>2737521</v>
      </c>
      <c r="I31" s="37">
        <f>H31</f>
        <v>2737521</v>
      </c>
      <c r="J31" s="44"/>
      <c r="K31" s="45"/>
      <c r="L31" s="53" t="s">
        <v>28</v>
      </c>
      <c r="M31" s="199" t="s">
        <v>250</v>
      </c>
      <c r="N31" s="28"/>
      <c r="O31" s="28"/>
      <c r="P31" s="28"/>
      <c r="Q31" s="28"/>
      <c r="R31" s="28"/>
      <c r="S31" s="28"/>
      <c r="T31" s="28"/>
      <c r="U31" s="28"/>
      <c r="V31" s="28"/>
      <c r="W31" s="42"/>
    </row>
    <row r="32" spans="1:23">
      <c r="A32" s="7"/>
      <c r="B32" s="33">
        <f>C32+D32</f>
        <v>20893</v>
      </c>
      <c r="C32" s="36">
        <f>SUMIFS(DATI!E$1:E$65536,DATI!A$1:A$65536,'2013'!B4,DATI!B$1:B$65536,'2013'!C12,DATI!C$1:C$65536,'2013'!B8,DATI!D$1:D$65536,'2013'!L32)</f>
        <v>1765</v>
      </c>
      <c r="D32" s="34">
        <f>SUMIFS(DATI!E$1:E$65536,DATI!A$1:A$65536,'2013'!B4,DATI!B$1:B$65536,'2013'!D12,DATI!C$1:C$65536,'2013'!B8,DATI!D$1:D$65536,'2013'!L32)</f>
        <v>19128</v>
      </c>
      <c r="E32" s="36">
        <f>SUMIFS(DATI!E$1:E$65536,DATI!A$1:A$65536,'2013'!B4,DATI!B$1:B$65536,'2013'!E12,DATI!C$1:C$65536,'2013'!B8,DATI!D$1:D$65536,'2013'!L32)</f>
        <v>3556</v>
      </c>
      <c r="F32" s="36">
        <f>SUMIFS(DATI!E$1:E$65536,DATI!A$1:A$65536,'2013'!B4,DATI!B$1:B$65536,'2013'!F12,DATI!C$1:C$65536,'2013'!B8,DATI!D$1:D$65536,'2013'!L32)</f>
        <v>35834</v>
      </c>
      <c r="G32" s="36">
        <f>SUMIFS(DATI!E$1:E$65536,DATI!A$1:A$65536,'2013'!B4,DATI!B$1:B$65536,'2013'!G12,DATI!C$1:C$65536,'2013'!B8,DATI!D$1:D$65536,'2013'!L32)</f>
        <v>221582</v>
      </c>
      <c r="H32" s="44"/>
      <c r="I32" s="37">
        <f>B32+E32+F32+G32</f>
        <v>281865</v>
      </c>
      <c r="J32" s="44"/>
      <c r="K32" s="45"/>
      <c r="L32" s="53" t="s">
        <v>29</v>
      </c>
      <c r="M32" s="199" t="s">
        <v>251</v>
      </c>
      <c r="N32" s="28"/>
      <c r="O32" s="28"/>
      <c r="P32" s="47"/>
      <c r="Q32" s="47"/>
      <c r="R32" s="47"/>
      <c r="S32" s="47"/>
      <c r="T32" s="47"/>
      <c r="U32" s="47"/>
      <c r="V32" s="47"/>
      <c r="W32" s="72"/>
    </row>
    <row r="33" spans="1:23">
      <c r="A33" s="7"/>
      <c r="B33" s="44"/>
      <c r="C33" s="44"/>
      <c r="D33" s="44"/>
      <c r="E33" s="44"/>
      <c r="F33" s="44"/>
      <c r="G33" s="44"/>
      <c r="H33" s="44"/>
      <c r="I33" s="44"/>
      <c r="J33" s="44"/>
      <c r="K33" s="45"/>
      <c r="L33" s="53" t="s">
        <v>30</v>
      </c>
      <c r="M33" s="65" t="s">
        <v>148</v>
      </c>
      <c r="N33" s="28"/>
      <c r="O33" s="61"/>
      <c r="P33" s="29">
        <f>P34+P35</f>
        <v>632655</v>
      </c>
      <c r="Q33" s="29">
        <f>Q34+Q35</f>
        <v>9081</v>
      </c>
      <c r="R33" s="29">
        <f>R35</f>
        <v>291764</v>
      </c>
      <c r="S33" s="29">
        <f>S35</f>
        <v>0</v>
      </c>
      <c r="T33" s="29">
        <f>T35</f>
        <v>0</v>
      </c>
      <c r="U33" s="29">
        <f>U35</f>
        <v>331810</v>
      </c>
      <c r="V33" s="62">
        <f>V35</f>
        <v>0</v>
      </c>
      <c r="W33" s="63">
        <f>U33+V33</f>
        <v>331810</v>
      </c>
    </row>
    <row r="34" spans="1:23">
      <c r="A34" s="7"/>
      <c r="B34" s="44"/>
      <c r="C34" s="44"/>
      <c r="D34" s="44"/>
      <c r="E34" s="44"/>
      <c r="F34" s="44"/>
      <c r="G34" s="44"/>
      <c r="H34" s="44"/>
      <c r="I34" s="44"/>
      <c r="J34" s="44"/>
      <c r="K34" s="45"/>
      <c r="L34" s="53" t="s">
        <v>31</v>
      </c>
      <c r="M34" s="199" t="s">
        <v>252</v>
      </c>
      <c r="N34" s="28"/>
      <c r="O34" s="61"/>
      <c r="P34" s="29">
        <f>Q34</f>
        <v>9081</v>
      </c>
      <c r="Q34" s="49">
        <f>SUMIFS(DATI!E$1:E$65536,DATI!A$1:A$65536,'2013'!B4,DATI!B$1:B$65536,'2013'!Q12,DATI!C$1:C$65536,'2013'!N8,DATI!D$1:D$65536,'2013'!L34)</f>
        <v>9081</v>
      </c>
      <c r="R34" s="73"/>
      <c r="S34" s="74"/>
      <c r="T34" s="74"/>
      <c r="U34" s="74"/>
      <c r="V34" s="74"/>
      <c r="W34" s="75"/>
    </row>
    <row r="35" spans="1:23">
      <c r="A35" s="7"/>
      <c r="B35" s="44"/>
      <c r="C35" s="44"/>
      <c r="D35" s="44"/>
      <c r="E35" s="44"/>
      <c r="F35" s="44"/>
      <c r="G35" s="76"/>
      <c r="H35" s="44"/>
      <c r="I35" s="76"/>
      <c r="J35" s="44"/>
      <c r="K35" s="45"/>
      <c r="L35" s="53" t="s">
        <v>32</v>
      </c>
      <c r="M35" s="199" t="s">
        <v>253</v>
      </c>
      <c r="N35" s="28"/>
      <c r="O35" s="61"/>
      <c r="P35" s="29">
        <f>R35+S35+T35+W35</f>
        <v>623574</v>
      </c>
      <c r="Q35" s="44"/>
      <c r="R35" s="49">
        <f>SUMIFS(DATI!E$1:E$65536,DATI!A$1:A$65536,'2013'!B4,DATI!B$1:B$65536,'2013'!R12,DATI!C$1:C$65536,'2013'!N8,DATI!D$1:D$65536,'2013'!L35)</f>
        <v>291764</v>
      </c>
      <c r="S35" s="49">
        <f>SUMIFS(DATI!E$1:E$65536,DATI!A$1:A$65536,'2013'!B4,DATI!B$1:B$65536,'2013'!S12,DATI!C$1:C$65536,'2013'!N8,DATI!D$1:D$65536,'2013'!L35)</f>
        <v>0</v>
      </c>
      <c r="T35" s="49">
        <f>SUMIFS(DATI!E$1:E$65536,DATI!A$1:A$65536,'2013'!B4,DATI!B$1:B$65536,'2013'!T12,DATI!C$1:C$65536,'2013'!N8,DATI!D$1:D$65536,'2013'!L35)</f>
        <v>0</v>
      </c>
      <c r="U35" s="49">
        <f>SUMIFS(DATI!E$1:E$65536,DATI!A$1:A$65536,'2013'!B4,DATI!B$1:B$65536,'2013'!U12,DATI!C$1:C$65536,'2013'!N8,DATI!D$1:D$65536,'2013'!L35)</f>
        <v>331810</v>
      </c>
      <c r="V35" s="24">
        <f>SUMIFS(DATI!E$1:E$65536,DATI!A$1:A$65536,'2013'!B4,DATI!B$1:B$65536,'2013'!V12,DATI!C$1:C$65536,'2013'!N8,DATI!D$1:D$65536,'2013'!L35)</f>
        <v>0</v>
      </c>
      <c r="W35" s="63">
        <f>U35+V35</f>
        <v>331810</v>
      </c>
    </row>
    <row r="36" spans="1:23" ht="13">
      <c r="A36" s="7"/>
      <c r="B36" s="33">
        <f>C36+D36</f>
        <v>2119524</v>
      </c>
      <c r="C36" s="43">
        <f>V26+V35-C27-C32</f>
        <v>21394</v>
      </c>
      <c r="D36" s="33">
        <f>U26+U35-D27-D32</f>
        <v>2098130</v>
      </c>
      <c r="E36" s="43">
        <f>T26+T35-E27-E32</f>
        <v>901473</v>
      </c>
      <c r="F36" s="43">
        <f>S26+S35-F27-F32</f>
        <v>440594</v>
      </c>
      <c r="G36" s="43">
        <f>R26+R35-G27-G32</f>
        <v>6658633</v>
      </c>
      <c r="H36" s="44"/>
      <c r="I36" s="37">
        <f>B36+E36+F36+G36</f>
        <v>10120224</v>
      </c>
      <c r="J36" s="44"/>
      <c r="K36" s="45"/>
      <c r="L36" s="77" t="s">
        <v>14</v>
      </c>
      <c r="M36" s="197" t="s">
        <v>149</v>
      </c>
      <c r="N36" s="28"/>
      <c r="O36" s="28"/>
      <c r="P36" s="23"/>
      <c r="Q36" s="44"/>
      <c r="R36" s="23"/>
      <c r="S36" s="23"/>
      <c r="T36" s="23"/>
      <c r="U36" s="23"/>
      <c r="V36" s="23"/>
      <c r="W36" s="32"/>
    </row>
    <row r="37" spans="1:23">
      <c r="A37" s="7"/>
      <c r="B37" s="33">
        <f>C37+D37</f>
        <v>616300</v>
      </c>
      <c r="C37" s="33">
        <f>C22</f>
        <v>21394</v>
      </c>
      <c r="D37" s="33">
        <f>D22</f>
        <v>594906</v>
      </c>
      <c r="E37" s="33">
        <f>E22</f>
        <v>901473</v>
      </c>
      <c r="F37" s="33">
        <f>F22</f>
        <v>97656</v>
      </c>
      <c r="G37" s="33">
        <f>G22</f>
        <v>2776329</v>
      </c>
      <c r="H37" s="44"/>
      <c r="I37" s="37">
        <f>B37+E37+F37+G37</f>
        <v>4391758</v>
      </c>
      <c r="J37" s="44"/>
      <c r="K37" s="45"/>
      <c r="L37" s="53" t="s">
        <v>77</v>
      </c>
      <c r="M37" s="65" t="s">
        <v>150</v>
      </c>
      <c r="N37" s="28"/>
      <c r="O37" s="28"/>
      <c r="P37" s="28"/>
      <c r="Q37" s="28"/>
      <c r="R37" s="28"/>
      <c r="S37" s="28"/>
      <c r="T37" s="28"/>
      <c r="U37" s="28"/>
      <c r="V37" s="28"/>
      <c r="W37" s="42"/>
    </row>
    <row r="38" spans="1:23" ht="26.5" thickBot="1">
      <c r="A38" s="7"/>
      <c r="B38" s="79">
        <f>C38+D38</f>
        <v>1503224</v>
      </c>
      <c r="C38" s="79">
        <f>C36-C37</f>
        <v>0</v>
      </c>
      <c r="D38" s="79">
        <f>D36-D37</f>
        <v>1503224</v>
      </c>
      <c r="E38" s="79">
        <f>E36-E37</f>
        <v>0</v>
      </c>
      <c r="F38" s="79">
        <f>F36-F37</f>
        <v>342938</v>
      </c>
      <c r="G38" s="79">
        <f>G36-G37</f>
        <v>3882304</v>
      </c>
      <c r="H38" s="44"/>
      <c r="I38" s="80">
        <f>B38+E38+F38+G38</f>
        <v>5728466</v>
      </c>
      <c r="J38" s="44"/>
      <c r="K38" s="57"/>
      <c r="L38" s="106" t="s">
        <v>151</v>
      </c>
      <c r="M38" s="198" t="s">
        <v>152</v>
      </c>
      <c r="N38" s="81"/>
      <c r="O38" s="81"/>
      <c r="P38" s="81"/>
      <c r="Q38" s="81"/>
      <c r="R38" s="81"/>
      <c r="S38" s="81"/>
      <c r="T38" s="81"/>
      <c r="U38" s="81"/>
      <c r="V38" s="81"/>
      <c r="W38" s="82"/>
    </row>
    <row r="39" spans="1:23" ht="16.5" thickTop="1" thickBot="1">
      <c r="A39" s="7"/>
      <c r="B39" s="83"/>
      <c r="C39" s="83"/>
      <c r="D39" s="83"/>
      <c r="E39" s="84"/>
      <c r="F39" s="84"/>
      <c r="G39" s="84"/>
      <c r="H39" s="84"/>
      <c r="I39" s="84"/>
      <c r="J39" s="84"/>
      <c r="K39" s="84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6"/>
    </row>
    <row r="40" spans="1:23" ht="21.75" customHeight="1" thickTop="1" thickBot="1">
      <c r="A40" s="7"/>
      <c r="B40" s="253" t="s">
        <v>119</v>
      </c>
      <c r="C40" s="253"/>
      <c r="D40" s="253"/>
      <c r="E40" s="253"/>
      <c r="F40" s="253"/>
      <c r="G40" s="253"/>
      <c r="H40" s="253"/>
      <c r="I40" s="253"/>
      <c r="J40" s="253"/>
      <c r="K40" s="254"/>
      <c r="L40" s="274" t="s">
        <v>120</v>
      </c>
      <c r="M40" s="275"/>
      <c r="N40" s="278" t="s">
        <v>121</v>
      </c>
      <c r="O40" s="279"/>
      <c r="P40" s="279"/>
      <c r="Q40" s="279"/>
      <c r="R40" s="279"/>
      <c r="S40" s="279"/>
      <c r="T40" s="279"/>
      <c r="U40" s="280"/>
      <c r="V40" s="280"/>
      <c r="W40" s="281"/>
    </row>
    <row r="41" spans="1:23" ht="13.5" customHeight="1" thickTop="1">
      <c r="A41" s="7"/>
      <c r="B41" s="261" t="s">
        <v>122</v>
      </c>
      <c r="C41" s="264" t="s">
        <v>123</v>
      </c>
      <c r="D41" s="264" t="s">
        <v>124</v>
      </c>
      <c r="E41" s="239" t="s">
        <v>125</v>
      </c>
      <c r="F41" s="239" t="s">
        <v>126</v>
      </c>
      <c r="G41" s="239" t="s">
        <v>127</v>
      </c>
      <c r="H41" s="239" t="s">
        <v>128</v>
      </c>
      <c r="I41" s="239" t="s">
        <v>129</v>
      </c>
      <c r="J41" s="239" t="s">
        <v>130</v>
      </c>
      <c r="K41" s="243" t="s">
        <v>131</v>
      </c>
      <c r="L41" s="276"/>
      <c r="M41" s="277"/>
      <c r="N41" s="264" t="s">
        <v>131</v>
      </c>
      <c r="O41" s="239" t="s">
        <v>130</v>
      </c>
      <c r="P41" s="239" t="s">
        <v>129</v>
      </c>
      <c r="Q41" s="239" t="s">
        <v>128</v>
      </c>
      <c r="R41" s="239" t="s">
        <v>127</v>
      </c>
      <c r="S41" s="239" t="s">
        <v>126</v>
      </c>
      <c r="T41" s="239" t="s">
        <v>125</v>
      </c>
      <c r="U41" s="264" t="s">
        <v>124</v>
      </c>
      <c r="V41" s="264" t="s">
        <v>123</v>
      </c>
      <c r="W41" s="266" t="s">
        <v>122</v>
      </c>
    </row>
    <row r="42" spans="1:23" ht="12.75" customHeight="1">
      <c r="A42" s="7"/>
      <c r="B42" s="262"/>
      <c r="C42" s="216"/>
      <c r="D42" s="216"/>
      <c r="E42" s="213"/>
      <c r="F42" s="213"/>
      <c r="G42" s="213"/>
      <c r="H42" s="229"/>
      <c r="I42" s="213"/>
      <c r="J42" s="213"/>
      <c r="K42" s="244"/>
      <c r="L42" s="276"/>
      <c r="M42" s="277"/>
      <c r="N42" s="215"/>
      <c r="O42" s="213"/>
      <c r="P42" s="213"/>
      <c r="Q42" s="229"/>
      <c r="R42" s="213"/>
      <c r="S42" s="213"/>
      <c r="T42" s="213"/>
      <c r="U42" s="216"/>
      <c r="V42" s="216"/>
      <c r="W42" s="219"/>
    </row>
    <row r="43" spans="1:23" ht="63" customHeight="1" thickBot="1">
      <c r="A43" s="7"/>
      <c r="B43" s="262"/>
      <c r="C43" s="216"/>
      <c r="D43" s="216"/>
      <c r="E43" s="213"/>
      <c r="F43" s="213"/>
      <c r="G43" s="213"/>
      <c r="H43" s="229"/>
      <c r="I43" s="213"/>
      <c r="J43" s="282"/>
      <c r="K43" s="244"/>
      <c r="L43" s="276"/>
      <c r="M43" s="277"/>
      <c r="N43" s="215"/>
      <c r="O43" s="282"/>
      <c r="P43" s="213"/>
      <c r="Q43" s="229"/>
      <c r="R43" s="213"/>
      <c r="S43" s="213"/>
      <c r="T43" s="213"/>
      <c r="U43" s="216"/>
      <c r="V43" s="216"/>
      <c r="W43" s="219"/>
    </row>
    <row r="44" spans="1:23" ht="19" thickTop="1" thickBot="1">
      <c r="A44" s="7"/>
      <c r="B44" s="233" t="s">
        <v>153</v>
      </c>
      <c r="C44" s="234"/>
      <c r="D44" s="234"/>
      <c r="E44" s="234"/>
      <c r="F44" s="234"/>
      <c r="G44" s="234"/>
      <c r="H44" s="234"/>
      <c r="I44" s="234"/>
      <c r="J44" s="234"/>
      <c r="K44" s="234"/>
      <c r="L44" s="234"/>
      <c r="M44" s="234"/>
      <c r="N44" s="234"/>
      <c r="O44" s="234"/>
      <c r="P44" s="234"/>
      <c r="Q44" s="234"/>
      <c r="R44" s="234"/>
      <c r="S44" s="234"/>
      <c r="T44" s="234"/>
      <c r="U44" s="234"/>
      <c r="V44" s="234"/>
      <c r="W44" s="235"/>
    </row>
    <row r="45" spans="1:23" ht="13.5" thickTop="1">
      <c r="A45" s="7"/>
      <c r="B45" s="28"/>
      <c r="C45" s="28"/>
      <c r="D45" s="28"/>
      <c r="E45" s="28"/>
      <c r="F45" s="28"/>
      <c r="G45" s="28"/>
      <c r="H45" s="28"/>
      <c r="I45" s="28"/>
      <c r="J45" s="28"/>
      <c r="K45" s="42"/>
      <c r="L45" s="87" t="s">
        <v>14</v>
      </c>
      <c r="M45" s="200" t="s">
        <v>149</v>
      </c>
      <c r="N45" s="47"/>
      <c r="O45" s="88"/>
      <c r="P45" s="22">
        <f>R45+S45+T45+W45</f>
        <v>10120224</v>
      </c>
      <c r="Q45" s="50"/>
      <c r="R45" s="22">
        <f>G36</f>
        <v>6658633</v>
      </c>
      <c r="S45" s="22">
        <f>F36</f>
        <v>440594</v>
      </c>
      <c r="T45" s="22">
        <f>E36</f>
        <v>901473</v>
      </c>
      <c r="U45" s="22">
        <f>D36</f>
        <v>2098130</v>
      </c>
      <c r="V45" s="89">
        <f>C36</f>
        <v>21394</v>
      </c>
      <c r="W45" s="90">
        <f>U45+V45</f>
        <v>2119524</v>
      </c>
    </row>
    <row r="46" spans="1:23" ht="12.75" customHeight="1">
      <c r="A46" s="7"/>
      <c r="B46" s="28"/>
      <c r="C46" s="28"/>
      <c r="D46" s="28"/>
      <c r="E46" s="28"/>
      <c r="F46" s="28"/>
      <c r="G46" s="28"/>
      <c r="H46" s="28"/>
      <c r="I46" s="28"/>
      <c r="J46" s="28"/>
      <c r="K46" s="42"/>
      <c r="L46" s="53" t="s">
        <v>24</v>
      </c>
      <c r="M46" s="65" t="s">
        <v>146</v>
      </c>
      <c r="N46" s="91">
        <f t="shared" ref="N46:N54" si="0">O46+P46</f>
        <v>10023526</v>
      </c>
      <c r="O46" s="49">
        <f>SUMIFS(DATI!E$1:E$65536,DATI!A$1:A$65536,'2013'!B4,DATI!B$1:B$65536,'2013'!O12,DATI!C$1:C$65536,'2013'!N8,DATI!D$1:D$65536,'2013'!L46)</f>
        <v>52058</v>
      </c>
      <c r="P46" s="29">
        <f>U46</f>
        <v>9971468</v>
      </c>
      <c r="Q46" s="28"/>
      <c r="R46" s="23"/>
      <c r="S46" s="23"/>
      <c r="T46" s="28"/>
      <c r="U46" s="49">
        <f>SUMIFS(DATI!E$1:E$65536,DATI!A$1:A$65536,'2013'!B4,DATI!B$1:B$65536,'2013'!U12,DATI!C$1:C$65536,'2013'!N8,DATI!D$1:D$65536,'2013'!L46)</f>
        <v>9971468</v>
      </c>
      <c r="V46" s="28"/>
      <c r="W46" s="31">
        <f>U46</f>
        <v>9971468</v>
      </c>
    </row>
    <row r="47" spans="1:23" ht="12.75" customHeight="1">
      <c r="A47" s="7"/>
      <c r="B47" s="28"/>
      <c r="C47" s="28"/>
      <c r="D47" s="28"/>
      <c r="E47" s="28"/>
      <c r="F47" s="28"/>
      <c r="G47" s="28"/>
      <c r="H47" s="28"/>
      <c r="I47" s="28"/>
      <c r="J47" s="28"/>
      <c r="K47" s="42"/>
      <c r="L47" s="40" t="s">
        <v>25</v>
      </c>
      <c r="M47" s="134" t="s">
        <v>248</v>
      </c>
      <c r="N47" s="91">
        <f t="shared" si="0"/>
        <v>8397985</v>
      </c>
      <c r="O47" s="49">
        <f>SUMIFS(DATI!E$1:E$65536,DATI!A$1:A$65536,'2013'!B4,DATI!B$1:B$65536,'2013'!O12,DATI!C$1:C$65536,'2013'!N8,DATI!D$1:D$65536,'2013'!L47)</f>
        <v>52058</v>
      </c>
      <c r="P47" s="49">
        <f>SUMIFS(DATI!E$1:E$65536,DATI!A$1:A$65536,'2013'!B4,DATI!B$1:B$65536,'2013'!P12,DATI!C$1:C$65536,'2013'!N8,DATI!D$1:D$65536,'2013'!L47)</f>
        <v>8345927</v>
      </c>
      <c r="Q47" s="28"/>
      <c r="R47" s="28"/>
      <c r="S47" s="28"/>
      <c r="T47" s="28"/>
      <c r="U47" s="49">
        <f>SUMIFS(DATI!E$1:E$65536,DATI!A$1:A$65536,'2013'!B4,DATI!B$1:B$65536,'2013'!U12,DATI!C$1:C$65536,'2013'!N8,DATI!D$1:D$65536,'2013'!L47)</f>
        <v>8345927</v>
      </c>
      <c r="V47" s="28"/>
      <c r="W47" s="31">
        <f>U47</f>
        <v>8345927</v>
      </c>
    </row>
    <row r="48" spans="1:23" ht="12.75" customHeight="1">
      <c r="A48" s="7"/>
      <c r="B48" s="28"/>
      <c r="C48" s="28"/>
      <c r="D48" s="28"/>
      <c r="E48" s="28"/>
      <c r="F48" s="28"/>
      <c r="G48" s="28"/>
      <c r="H48" s="28"/>
      <c r="I48" s="28"/>
      <c r="J48" s="28"/>
      <c r="K48" s="42"/>
      <c r="L48" s="40" t="s">
        <v>26</v>
      </c>
      <c r="M48" s="134" t="s">
        <v>249</v>
      </c>
      <c r="N48" s="91">
        <f t="shared" si="0"/>
        <v>1625541</v>
      </c>
      <c r="O48" s="49">
        <f>SUMIFS(DATI!E$1:E$65536,DATI!A$1:A$65536,'2013'!B4,DATI!B$1:B$65536,'2013'!O12,DATI!C$1:C$65536,'2013'!N8,DATI!D$1:D$65536,'2013'!L48)</f>
        <v>0</v>
      </c>
      <c r="P48" s="49">
        <f>SUMIFS(DATI!E$1:E$65536,DATI!A$1:A$65536,'2013'!B4,DATI!B$1:B$65536,'2013'!P12,DATI!C$1:C$65536,'2013'!N8,DATI!D$1:D$65536,'2013'!L48)</f>
        <v>1625541</v>
      </c>
      <c r="Q48" s="28"/>
      <c r="R48" s="28"/>
      <c r="S48" s="28"/>
      <c r="T48" s="28"/>
      <c r="U48" s="49">
        <f>SUMIFS(DATI!E$1:E$65536,DATI!A$1:A$65536,'2013'!B4,DATI!B$1:B$65536,'2013'!U12,DATI!C$1:C$65536,'2013'!N8,DATI!D$1:D$65536,'2013'!L48)</f>
        <v>1625541</v>
      </c>
      <c r="V48" s="28"/>
      <c r="W48" s="31">
        <f>U48</f>
        <v>1625541</v>
      </c>
    </row>
    <row r="49" spans="1:23" ht="12.75" customHeight="1">
      <c r="A49" s="7"/>
      <c r="B49" s="28"/>
      <c r="C49" s="28"/>
      <c r="D49" s="28"/>
      <c r="E49" s="28"/>
      <c r="F49" s="28"/>
      <c r="G49" s="28"/>
      <c r="H49" s="28"/>
      <c r="I49" s="28"/>
      <c r="J49" s="28"/>
      <c r="K49" s="42"/>
      <c r="L49" s="40" t="s">
        <v>27</v>
      </c>
      <c r="M49" s="41" t="s">
        <v>147</v>
      </c>
      <c r="N49" s="91">
        <f t="shared" si="0"/>
        <v>3019386</v>
      </c>
      <c r="O49" s="29">
        <f>O50+O54</f>
        <v>27580</v>
      </c>
      <c r="P49" s="29">
        <f t="shared" ref="P49:P54" si="1">T49</f>
        <v>2991806</v>
      </c>
      <c r="Q49" s="28"/>
      <c r="R49" s="28"/>
      <c r="S49" s="28"/>
      <c r="T49" s="29">
        <f>T50+T54</f>
        <v>2991806</v>
      </c>
      <c r="U49" s="92"/>
      <c r="V49" s="28"/>
      <c r="W49" s="42"/>
    </row>
    <row r="50" spans="1:23" ht="12.75" customHeight="1">
      <c r="A50" s="7"/>
      <c r="B50" s="28"/>
      <c r="C50" s="28"/>
      <c r="D50" s="28"/>
      <c r="E50" s="28"/>
      <c r="F50" s="28"/>
      <c r="G50" s="28"/>
      <c r="H50" s="28"/>
      <c r="I50" s="28"/>
      <c r="J50" s="28"/>
      <c r="K50" s="42"/>
      <c r="L50" s="40" t="s">
        <v>28</v>
      </c>
      <c r="M50" s="134" t="s">
        <v>250</v>
      </c>
      <c r="N50" s="91">
        <f t="shared" si="0"/>
        <v>2737522</v>
      </c>
      <c r="O50" s="49">
        <f>SUMIFS(DATI!E$1:E$65536,DATI!A$1:A$65536,'2013'!B4,DATI!B$1:B$65536,'2013'!O12,DATI!C$1:C$65536,'2013'!N8,DATI!D$1:D$65536,'2013'!L50)</f>
        <v>27580</v>
      </c>
      <c r="P50" s="29">
        <f t="shared" si="1"/>
        <v>2709942</v>
      </c>
      <c r="Q50" s="28"/>
      <c r="R50" s="28"/>
      <c r="S50" s="28"/>
      <c r="T50" s="49">
        <f>SUMIFS(DATI!E$1:E$65536,DATI!A$1:A$65536,'2013'!B4,DATI!B$1:B$65536,'2013'!T12,DATI!C$1:C$65536,'2013'!N8,DATI!D$1:D$65536,'2013'!L50)</f>
        <v>2709942</v>
      </c>
      <c r="U50" s="50"/>
      <c r="V50" s="28"/>
      <c r="W50" s="42"/>
    </row>
    <row r="51" spans="1:23" ht="12.75" customHeight="1">
      <c r="A51" s="7"/>
      <c r="B51" s="28"/>
      <c r="C51" s="28"/>
      <c r="D51" s="28"/>
      <c r="E51" s="28"/>
      <c r="F51" s="28"/>
      <c r="G51" s="28"/>
      <c r="H51" s="28"/>
      <c r="I51" s="28"/>
      <c r="J51" s="28"/>
      <c r="K51" s="42"/>
      <c r="L51" s="40" t="s">
        <v>82</v>
      </c>
      <c r="M51" s="185" t="s">
        <v>154</v>
      </c>
      <c r="N51" s="91">
        <f t="shared" si="0"/>
        <v>1704487</v>
      </c>
      <c r="O51" s="49">
        <f>SUMIFS(DATI!E$1:E$65536,DATI!A$1:A$65536,'2013'!B4,DATI!B$1:B$65536,'2013'!O12,DATI!C$1:C$65536,'2013'!N8,DATI!D$1:D$65536,'2013'!L51)</f>
        <v>0</v>
      </c>
      <c r="P51" s="29">
        <f t="shared" si="1"/>
        <v>1704487</v>
      </c>
      <c r="Q51" s="28"/>
      <c r="R51" s="28"/>
      <c r="S51" s="28"/>
      <c r="T51" s="49">
        <f>SUMIFS(DATI!E$1:E$65536,DATI!A$1:A$65536,'2013'!B4,DATI!B$1:B$65536,'2013'!T12,DATI!C$1:C$65536,'2013'!N8,DATI!D$1:D$65536,'2013'!L51)</f>
        <v>1704487</v>
      </c>
      <c r="U51" s="50"/>
      <c r="V51" s="28"/>
      <c r="W51" s="42"/>
    </row>
    <row r="52" spans="1:23" ht="12.75" customHeight="1">
      <c r="A52" s="7"/>
      <c r="B52" s="28"/>
      <c r="C52" s="28"/>
      <c r="D52" s="28"/>
      <c r="E52" s="28"/>
      <c r="F52" s="28"/>
      <c r="G52" s="28"/>
      <c r="H52" s="28"/>
      <c r="I52" s="28"/>
      <c r="J52" s="28"/>
      <c r="K52" s="42"/>
      <c r="L52" s="40" t="s">
        <v>83</v>
      </c>
      <c r="M52" s="185" t="s">
        <v>155</v>
      </c>
      <c r="N52" s="91">
        <f t="shared" si="0"/>
        <v>29243</v>
      </c>
      <c r="O52" s="49">
        <f>SUMIFS(DATI!E$1:E$65536,DATI!A$1:A$65536,'2013'!B4,DATI!B$1:B$65536,'2013'!O12,DATI!C$1:C$65536,'2013'!N8,DATI!D$1:D$65536,'2013'!L52)</f>
        <v>27580</v>
      </c>
      <c r="P52" s="29">
        <f t="shared" si="1"/>
        <v>1663</v>
      </c>
      <c r="Q52" s="28"/>
      <c r="R52" s="28"/>
      <c r="S52" s="28"/>
      <c r="T52" s="49">
        <f>SUMIFS(DATI!E$1:E$65536,DATI!A$1:A$65536,'2013'!B4,DATI!B$1:B$65536,'2013'!T12,DATI!C$1:C$65536,'2013'!N8,DATI!D$1:D$65536,'2013'!L52)</f>
        <v>1663</v>
      </c>
      <c r="U52" s="50"/>
      <c r="V52" s="28"/>
      <c r="W52" s="42"/>
    </row>
    <row r="53" spans="1:23" ht="12.75" customHeight="1">
      <c r="A53" s="7"/>
      <c r="B53" s="28"/>
      <c r="C53" s="28"/>
      <c r="D53" s="28"/>
      <c r="E53" s="28"/>
      <c r="F53" s="28"/>
      <c r="G53" s="28"/>
      <c r="H53" s="28"/>
      <c r="I53" s="28"/>
      <c r="J53" s="28"/>
      <c r="K53" s="42"/>
      <c r="L53" s="40" t="s">
        <v>84</v>
      </c>
      <c r="M53" s="185" t="s">
        <v>156</v>
      </c>
      <c r="N53" s="91">
        <f t="shared" si="0"/>
        <v>1003792</v>
      </c>
      <c r="O53" s="49">
        <f>SUMIFS(DATI!E$1:E$65536,DATI!A$1:A$65536,'2013'!B4,DATI!B$1:B$65536,'2013'!O12,DATI!C$1:C$65536,'2013'!N8,DATI!D$1:D$65536,'2013'!L53)</f>
        <v>0</v>
      </c>
      <c r="P53" s="29">
        <f t="shared" si="1"/>
        <v>1003792</v>
      </c>
      <c r="Q53" s="28"/>
      <c r="R53" s="28"/>
      <c r="S53" s="28"/>
      <c r="T53" s="49">
        <f>SUMIFS(DATI!E$1:E$65536,DATI!A$1:A$65536,'2013'!B4,DATI!B$1:B$65536,'2013'!T12,DATI!C$1:C$65536,'2013'!N8,DATI!D$1:D$65536,'2013'!L53)</f>
        <v>1003792</v>
      </c>
      <c r="U53" s="50"/>
      <c r="V53" s="28"/>
      <c r="W53" s="42"/>
    </row>
    <row r="54" spans="1:23" ht="12.75" customHeight="1">
      <c r="A54" s="7"/>
      <c r="B54" s="28"/>
      <c r="C54" s="28"/>
      <c r="D54" s="28"/>
      <c r="E54" s="28"/>
      <c r="F54" s="28"/>
      <c r="G54" s="28"/>
      <c r="H54" s="28"/>
      <c r="I54" s="47"/>
      <c r="J54" s="47"/>
      <c r="K54" s="72"/>
      <c r="L54" s="40" t="s">
        <v>29</v>
      </c>
      <c r="M54" s="134" t="s">
        <v>251</v>
      </c>
      <c r="N54" s="91">
        <f t="shared" si="0"/>
        <v>281864</v>
      </c>
      <c r="O54" s="49">
        <f>SUMIFS(DATI!E$1:E$65536,DATI!A$1:A$65536,'2013'!B4,DATI!B$1:B$65536,'2013'!O12,DATI!C$1:C$65536,'2013'!N8,DATI!D$1:D$65536,'2013'!L54)</f>
        <v>0</v>
      </c>
      <c r="P54" s="29">
        <f t="shared" si="1"/>
        <v>281864</v>
      </c>
      <c r="Q54" s="50"/>
      <c r="R54" s="28"/>
      <c r="S54" s="28"/>
      <c r="T54" s="49">
        <f>SUMIFS(DATI!E$1:E$65536,DATI!A$1:A$65536,'2013'!B4,DATI!B$1:B$65536,'2013'!T12,DATI!C$1:C$65536,'2013'!N8,DATI!D$1:D$65536,'2013'!L54)</f>
        <v>281864</v>
      </c>
      <c r="U54" s="50"/>
      <c r="V54" s="28"/>
      <c r="W54" s="42"/>
    </row>
    <row r="55" spans="1:23" ht="12.75" customHeight="1">
      <c r="A55" s="7"/>
      <c r="B55" s="28"/>
      <c r="C55" s="28"/>
      <c r="D55" s="28"/>
      <c r="E55" s="93">
        <f>E56+E57</f>
        <v>300811</v>
      </c>
      <c r="F55" s="50"/>
      <c r="G55" s="28"/>
      <c r="H55" s="61"/>
      <c r="I55" s="94">
        <f>E55</f>
        <v>300811</v>
      </c>
      <c r="J55" s="29">
        <f>J56+J57</f>
        <v>331844</v>
      </c>
      <c r="K55" s="95">
        <f>I55+J55</f>
        <v>632655</v>
      </c>
      <c r="L55" s="40" t="s">
        <v>30</v>
      </c>
      <c r="M55" s="41" t="s">
        <v>148</v>
      </c>
      <c r="N55" s="23"/>
      <c r="O55" s="28"/>
      <c r="P55" s="28"/>
      <c r="Q55" s="28"/>
      <c r="R55" s="28"/>
      <c r="S55" s="28"/>
      <c r="T55" s="23"/>
      <c r="U55" s="28"/>
      <c r="V55" s="28"/>
      <c r="W55" s="42"/>
    </row>
    <row r="56" spans="1:23">
      <c r="A56" s="7"/>
      <c r="B56" s="28"/>
      <c r="C56" s="28"/>
      <c r="D56" s="28"/>
      <c r="E56" s="96">
        <f>SUMIFS(DATI!E$1:E$65536,DATI!A$1:A$65536,'2013'!B4,DATI!B$1:B$65536,'2013'!E12,DATI!C$1:C$65536,'2013'!B8,DATI!D$1:D$65536,'2013'!L56)</f>
        <v>9081</v>
      </c>
      <c r="F56" s="50"/>
      <c r="G56" s="28"/>
      <c r="H56" s="28"/>
      <c r="I56" s="94">
        <f>E56</f>
        <v>9081</v>
      </c>
      <c r="J56" s="49">
        <f>SUMIFS(DATI!E$1:E$65536,DATI!A$1:A$65536,'2013'!B4,DATI!B$1:B$65536,'2013'!J12,DATI!C$1:C$65536,'2013'!B8,DATI!D$1:D$65536,'2013'!L56)</f>
        <v>0</v>
      </c>
      <c r="K56" s="95">
        <f t="shared" ref="K56:K64" si="2">I56+J56</f>
        <v>9081</v>
      </c>
      <c r="L56" s="40" t="s">
        <v>31</v>
      </c>
      <c r="M56" s="134" t="s">
        <v>252</v>
      </c>
      <c r="N56" s="28"/>
      <c r="O56" s="28"/>
      <c r="P56" s="28"/>
      <c r="Q56" s="28"/>
      <c r="R56" s="28"/>
      <c r="S56" s="28"/>
      <c r="T56" s="28"/>
      <c r="U56" s="28"/>
      <c r="V56" s="28"/>
      <c r="W56" s="42"/>
    </row>
    <row r="57" spans="1:23">
      <c r="A57" s="7"/>
      <c r="B57" s="47"/>
      <c r="C57" s="47"/>
      <c r="D57" s="47"/>
      <c r="E57" s="96">
        <f>SUMIFS(DATI!E$1:E$65536,DATI!A$1:A$65536,'2013'!B4,DATI!B$1:B$65536,'2013'!E12,DATI!C$1:C$65536,'2013'!B8,DATI!D$1:D$65536,'2013'!L57)</f>
        <v>291730</v>
      </c>
      <c r="F57" s="97"/>
      <c r="G57" s="47"/>
      <c r="H57" s="28"/>
      <c r="I57" s="94">
        <f>E57</f>
        <v>291730</v>
      </c>
      <c r="J57" s="210">
        <f>SUMIFS(DATI!E$1:E$65536,DATI!A$1:A$65536,'2013'!B4,DATI!B$1:B$65536,'2013'!J12,DATI!C$1:C$65536,'2013'!B8,DATI!D$1:D$65536,'2013'!L57)</f>
        <v>331844</v>
      </c>
      <c r="K57" s="95">
        <f t="shared" si="2"/>
        <v>623574</v>
      </c>
      <c r="L57" s="40" t="s">
        <v>32</v>
      </c>
      <c r="M57" s="134" t="s">
        <v>253</v>
      </c>
      <c r="N57" s="47"/>
      <c r="O57" s="47"/>
      <c r="P57" s="47"/>
      <c r="Q57" s="28"/>
      <c r="R57" s="47"/>
      <c r="S57" s="47"/>
      <c r="T57" s="47"/>
      <c r="U57" s="47"/>
      <c r="V57" s="47"/>
      <c r="W57" s="72"/>
    </row>
    <row r="58" spans="1:23">
      <c r="A58" s="7"/>
      <c r="B58" s="98">
        <f>C58+D58</f>
        <v>82673</v>
      </c>
      <c r="C58" s="29">
        <f>C59+C60</f>
        <v>763</v>
      </c>
      <c r="D58" s="29">
        <f>D59+D60</f>
        <v>81910</v>
      </c>
      <c r="E58" s="99">
        <f>E59+E60</f>
        <v>344764</v>
      </c>
      <c r="F58" s="29">
        <f>F59+F60</f>
        <v>686810</v>
      </c>
      <c r="G58" s="91">
        <f>G59+G60</f>
        <v>2268044</v>
      </c>
      <c r="H58" s="28"/>
      <c r="I58" s="94">
        <f>B58+E58+F58+G58</f>
        <v>3382291</v>
      </c>
      <c r="J58" s="94">
        <f>J59+J60</f>
        <v>318063</v>
      </c>
      <c r="K58" s="95">
        <f t="shared" si="2"/>
        <v>3700354</v>
      </c>
      <c r="L58" s="40" t="s">
        <v>33</v>
      </c>
      <c r="M58" s="41" t="s">
        <v>157</v>
      </c>
      <c r="N58" s="91">
        <f t="shared" ref="N58:N74" si="3">O58+P58</f>
        <v>3700354</v>
      </c>
      <c r="O58" s="94">
        <f>O59+O60</f>
        <v>1195726</v>
      </c>
      <c r="P58" s="29">
        <f t="shared" ref="P58:P63" si="4">R58+S58+T58+W58</f>
        <v>2504628</v>
      </c>
      <c r="Q58" s="50"/>
      <c r="R58" s="29">
        <f>R59+R60</f>
        <v>475618</v>
      </c>
      <c r="S58" s="29">
        <f>S59+S60</f>
        <v>749449</v>
      </c>
      <c r="T58" s="29">
        <f>T59+T60</f>
        <v>231000</v>
      </c>
      <c r="U58" s="29">
        <f>U59+U60</f>
        <v>1047168</v>
      </c>
      <c r="V58" s="62">
        <f>V59+V60</f>
        <v>1393</v>
      </c>
      <c r="W58" s="63">
        <f>U58+V58</f>
        <v>1048561</v>
      </c>
    </row>
    <row r="59" spans="1:23">
      <c r="A59" s="7"/>
      <c r="B59" s="98">
        <f>C59+D59</f>
        <v>66822</v>
      </c>
      <c r="C59" s="49">
        <f>SUMIFS(DATI!E$1:E$65536,DATI!A$1:A$65536,'2013'!B4,DATI!B$1:B$65536,'2013'!C12,DATI!C$1:C$65536,'2013'!B8,DATI!D$1:D$65536,'2013'!L59)</f>
        <v>763</v>
      </c>
      <c r="D59" s="49">
        <f>SUMIFS(DATI!E$1:E$65536,DATI!A$1:A$65536,'2013'!B4,DATI!B$1:B$65536,'2013'!D12,DATI!C$1:C$65536,'2013'!B8,DATI!D$1:D$65536,'2013'!L59)</f>
        <v>66059</v>
      </c>
      <c r="E59" s="100">
        <f>SUMIFS(DATI!E$1:E$65536,DATI!A$1:A$65536,'2013'!B4,DATI!B$1:B$65536,'2013'!E12,DATI!C$1:C$65536,'2013'!B8,DATI!D$1:D$65536,'2013'!L59)</f>
        <v>344764</v>
      </c>
      <c r="F59" s="30">
        <f>SUMIFS(DATI!E$1:E$65536,DATI!A$1:A$65536,'2013'!B4,DATI!B$1:B$65536,'2013'!F12,DATI!C$1:C$65536,'2013'!B8,DATI!D$1:D$65536,'2013'!L59)</f>
        <v>352951</v>
      </c>
      <c r="G59" s="30">
        <f>SUMIFS(DATI!E$1:E$65536,DATI!A$1:A$65536,'2013'!B4,DATI!B$1:B$65536,'2013'!G12,DATI!C$1:C$65536,'2013'!B8,DATI!D$1:D$65536,'2013'!L59)</f>
        <v>271499</v>
      </c>
      <c r="H59" s="28"/>
      <c r="I59" s="94">
        <f>B59+E59+F59+G59</f>
        <v>1036036</v>
      </c>
      <c r="J59" s="30">
        <f>SUMIFS(DATI!E$1:E$65536,DATI!A$1:A$65536,'2013'!B4,DATI!B$1:B$65536,'2013'!J12,DATI!C$1:C$65536,'2013'!B8,DATI!D$1:D$65536,'2013'!L59)</f>
        <v>245483</v>
      </c>
      <c r="K59" s="95">
        <f t="shared" si="2"/>
        <v>1281519</v>
      </c>
      <c r="L59" s="40" t="s">
        <v>34</v>
      </c>
      <c r="M59" s="134" t="s">
        <v>262</v>
      </c>
      <c r="N59" s="91">
        <f t="shared" si="3"/>
        <v>1281519</v>
      </c>
      <c r="O59" s="30">
        <f>SUMIFS(DATI!E$1:E$65536,DATI!A$1:A$65536,'2013'!B4,DATI!B$1:B$65536,'2013'!O12,DATI!C$1:C$65536,'2013'!N8,DATI!D$1:D$65536,'2013'!L59)</f>
        <v>421557</v>
      </c>
      <c r="P59" s="29">
        <f t="shared" si="4"/>
        <v>859962</v>
      </c>
      <c r="Q59" s="28"/>
      <c r="R59" s="49">
        <f>SUMIFS(DATI!E$1:E$65536,DATI!A$1:A$65536,'2013'!B4,DATI!B$1:B$65536,'2013'!R12,DATI!C$1:C$65536,'2013'!N8,DATI!D$1:D$65536,'2013'!L59)</f>
        <v>109028</v>
      </c>
      <c r="S59" s="49">
        <f>SUMIFS(DATI!E$1:E$65536,DATI!A$1:A$65536,'2013'!B4,DATI!B$1:B$65536,'2013'!S12,DATI!C$1:C$65536,'2013'!N8,DATI!D$1:D$65536,'2013'!L59)</f>
        <v>603260</v>
      </c>
      <c r="T59" s="49">
        <f>SUMIFS(DATI!E$1:E$65536,DATI!A$1:A$65536,'2013'!B4,DATI!B$1:B$65536,'2013'!T12,DATI!C$1:C$65536,'2013'!N8,DATI!D$1:D$65536,'2013'!L59)</f>
        <v>68248</v>
      </c>
      <c r="U59" s="49">
        <f>SUMIFS(DATI!E$1:E$65536,DATI!A$1:A$65536,'2013'!B4,DATI!B$1:B$65536,'2013'!U12,DATI!C$1:C$65536,'2013'!N8,DATI!D$1:D$65536,'2013'!L59)</f>
        <v>78033</v>
      </c>
      <c r="V59" s="24">
        <f>SUMIFS(DATI!E$1:E$65536,DATI!A$1:A$65536,'2013'!B4,DATI!B$1:B$65536,'2013'!V12,DATI!C$1:C$65536,'2013'!N8,DATI!D$1:D$65536,'2013'!L59)</f>
        <v>1393</v>
      </c>
      <c r="W59" s="63">
        <f t="shared" ref="W59:W74" si="5">U59+V59</f>
        <v>79426</v>
      </c>
    </row>
    <row r="60" spans="1:23">
      <c r="A60" s="7"/>
      <c r="B60" s="98">
        <f>C60+D60</f>
        <v>15851</v>
      </c>
      <c r="C60" s="29">
        <f>C61+C64+C69+C73</f>
        <v>0</v>
      </c>
      <c r="D60" s="29">
        <f>D61+D64+D69+D73</f>
        <v>15851</v>
      </c>
      <c r="E60" s="99">
        <f>E69+E73</f>
        <v>0</v>
      </c>
      <c r="F60" s="29">
        <f>F61+F64+F69+F73</f>
        <v>333859</v>
      </c>
      <c r="G60" s="91">
        <f>G61+G64+G69+G73</f>
        <v>1996545</v>
      </c>
      <c r="H60" s="28"/>
      <c r="I60" s="94">
        <f>B60+E60+F60+G60</f>
        <v>2346255</v>
      </c>
      <c r="J60" s="94">
        <f>J61+J64+J69</f>
        <v>72580</v>
      </c>
      <c r="K60" s="95">
        <f>I60+J60</f>
        <v>2418835</v>
      </c>
      <c r="L60" s="40" t="s">
        <v>158</v>
      </c>
      <c r="M60" s="134" t="s">
        <v>261</v>
      </c>
      <c r="N60" s="91">
        <f>O60+P60</f>
        <v>2418835</v>
      </c>
      <c r="O60" s="94">
        <f>O61+O64+O69</f>
        <v>774169</v>
      </c>
      <c r="P60" s="29">
        <f t="shared" si="4"/>
        <v>1644666</v>
      </c>
      <c r="Q60" s="50"/>
      <c r="R60" s="29">
        <f>R61+R64+R69+R73</f>
        <v>366590</v>
      </c>
      <c r="S60" s="29">
        <f>S61+S64+S69+S73</f>
        <v>146189</v>
      </c>
      <c r="T60" s="29">
        <f>T61+T64+T69+T73</f>
        <v>162752</v>
      </c>
      <c r="U60" s="29">
        <f>U61+U64+U69+U73</f>
        <v>969135</v>
      </c>
      <c r="V60" s="62">
        <f>V61+V64+V69+V73</f>
        <v>0</v>
      </c>
      <c r="W60" s="63">
        <f t="shared" si="5"/>
        <v>969135</v>
      </c>
    </row>
    <row r="61" spans="1:23">
      <c r="A61" s="7"/>
      <c r="B61" s="28"/>
      <c r="C61" s="28"/>
      <c r="D61" s="28"/>
      <c r="E61" s="28"/>
      <c r="F61" s="49">
        <f>SUMIFS(DATI!E$1:E$65536,DATI!A$1:A$65536,'2013'!B4,DATI!B$1:B$65536,'2013'!F12,DATI!C$1:C$65536,'2013'!B8,DATI!D$1:D$65536,'2013'!L61)</f>
        <v>28750</v>
      </c>
      <c r="G61" s="29">
        <f>G62+G63</f>
        <v>1829107</v>
      </c>
      <c r="H61" s="28"/>
      <c r="I61" s="94">
        <f>F61+G61</f>
        <v>1857857</v>
      </c>
      <c r="J61" s="30">
        <f>SUMIFS(DATI!E$1:E$65536,DATI!A$1:A$65536,'2013'!B4,DATI!B$1:B$65536,'2013'!J12,DATI!C$1:C$65536,'2013'!B8,DATI!D$1:D$65536,'2013'!L61)</f>
        <v>29922</v>
      </c>
      <c r="K61" s="95">
        <f>I61+J61</f>
        <v>1887779</v>
      </c>
      <c r="L61" s="40" t="s">
        <v>36</v>
      </c>
      <c r="M61" s="185" t="s">
        <v>260</v>
      </c>
      <c r="N61" s="91">
        <f t="shared" si="3"/>
        <v>1887779</v>
      </c>
      <c r="O61" s="30">
        <f>SUMIFS(DATI!E$1:E$65536,DATI!A$1:A$65536,'2013'!B4,DATI!B$1:B$65536,'2013'!O12,DATI!C$1:C$65536,'2013'!N8,DATI!D$1:D$65536,'2013'!L61)</f>
        <v>543678</v>
      </c>
      <c r="P61" s="29">
        <f t="shared" si="4"/>
        <v>1344101</v>
      </c>
      <c r="Q61" s="50"/>
      <c r="R61" s="49">
        <f>SUMIFS(DATI!E$1:E$65536,DATI!A$1:A$65536,'2013'!B4,DATI!B$1:B$65536,'2013'!R12,DATI!C$1:C$65536,'2013'!N8,DATI!D$1:D$65536,'2013'!L61)</f>
        <v>284934</v>
      </c>
      <c r="S61" s="30">
        <f>SUMIFS(DATI!E$1:E$65536,DATI!A$1:A$65536,'2013'!B4,DATI!B$1:B$65536,'2013'!S12,DATI!C$1:C$65536,'2013'!N8,DATI!D$1:D$65536,'2013'!L61)</f>
        <v>20718</v>
      </c>
      <c r="T61" s="30">
        <f>SUMIFS(DATI!E$1:E$65536,DATI!A$1:A$65536,'2013'!B4,DATI!B$1:B$65536,'2013'!T12,DATI!C$1:C$65536,'2013'!N8,DATI!D$1:D$65536,'2013'!L61)</f>
        <v>154535</v>
      </c>
      <c r="U61" s="30">
        <f>SUMIFS(DATI!E$1:E$65536,DATI!A$1:A$65536,'2013'!B4,DATI!B$1:B$65536,'2013'!U12,DATI!C$1:C$65536,'2013'!N8,DATI!D$1:D$65536,'2013'!L61)</f>
        <v>883914</v>
      </c>
      <c r="V61" s="30">
        <f>SUMIFS(DATI!E$1:E$65536,DATI!A$1:A$65536,'2013'!B4,DATI!B$1:B$65536,'2013'!V12,DATI!C$1:C$65536,'2013'!N8,DATI!D$1:D$65536,'2013'!L61)</f>
        <v>0</v>
      </c>
      <c r="W61" s="63">
        <f t="shared" si="5"/>
        <v>883914</v>
      </c>
    </row>
    <row r="62" spans="1:23">
      <c r="A62" s="7"/>
      <c r="B62" s="28"/>
      <c r="C62" s="28"/>
      <c r="D62" s="28"/>
      <c r="E62" s="28"/>
      <c r="F62" s="49">
        <f>SUMIFS(DATI!E$1:E$65536,DATI!A$1:A$65536,'2013'!B4,DATI!B$1:B$65536,'2013'!F12,DATI!C$1:C$65536,'2013'!B8,DATI!D$1:D$65536,'2013'!L62)</f>
        <v>28750</v>
      </c>
      <c r="G62" s="49">
        <f>SUMIFS(DATI!E$1:E$65536,DATI!A$1:A$65536,'2013'!B4,DATI!B$1:B$65536,'2013'!G12,DATI!C$1:C$65536,'2013'!B8,DATI!D$1:D$65536,'2013'!L62)</f>
        <v>1140060</v>
      </c>
      <c r="H62" s="28"/>
      <c r="I62" s="94">
        <f>F62+G62</f>
        <v>1168810</v>
      </c>
      <c r="J62" s="30">
        <f>SUMIFS(DATI!E$1:E$65536,DATI!A$1:A$65536,'2013'!B4,DATI!B$1:B$65536,'2013'!J12,DATI!C$1:C$65536,'2013'!B8,DATI!D$1:D$65536,'2013'!L62)</f>
        <v>29922</v>
      </c>
      <c r="K62" s="95">
        <f>I62+J62</f>
        <v>1198732</v>
      </c>
      <c r="L62" s="40" t="s">
        <v>37</v>
      </c>
      <c r="M62" s="186" t="s">
        <v>159</v>
      </c>
      <c r="N62" s="91">
        <f t="shared" si="3"/>
        <v>1198732</v>
      </c>
      <c r="O62" s="30">
        <f>SUMIFS(DATI!E$1:E$65536,DATI!A$1:A$65536,'2013'!B4,DATI!B$1:B$65536,'2013'!O12,DATI!C$1:C$65536,'2013'!N8,DATI!D$1:D$65536,'2013'!L62)</f>
        <v>543678</v>
      </c>
      <c r="P62" s="29">
        <f t="shared" si="4"/>
        <v>655054</v>
      </c>
      <c r="Q62" s="50"/>
      <c r="R62" s="49">
        <f>SUMIFS(DATI!E$1:E$65536,DATI!A$1:A$65536,'2013'!B4,DATI!B$1:B$65536,'2013'!R12,DATI!C$1:C$65536,'2013'!N8,DATI!D$1:D$65536,'2013'!L62)</f>
        <v>284934</v>
      </c>
      <c r="S62" s="49">
        <f>SUMIFS(DATI!E$1:E$65536,DATI!A$1:A$65536,'2013'!B4,DATI!B$1:B$65536,'2013'!S12,DATI!C$1:C$65536,'2013'!N8,DATI!D$1:D$65536,'2013'!L62)</f>
        <v>20718</v>
      </c>
      <c r="T62" s="49">
        <f>SUMIFS(DATI!E$1:E$65536,DATI!A$1:A$65536,'2013'!B4,DATI!B$1:B$65536,'2013'!T12,DATI!C$1:C$65536,'2013'!N8,DATI!D$1:D$65536,'2013'!L62)</f>
        <v>154535</v>
      </c>
      <c r="U62" s="49">
        <f>SUMIFS(DATI!E$1:E$65536,DATI!A$1:A$65536,'2013'!B4,DATI!B$1:B$65536,'2013'!U12,DATI!C$1:C$65536,'2013'!N8,DATI!D$1:D$65536,'2013'!L62)</f>
        <v>194867</v>
      </c>
      <c r="V62" s="24">
        <f>SUMIFS(DATI!E$1:E$65536,DATI!A$1:A$65536,'2013'!B4,DATI!B$1:B$65536,'2013'!V12,DATI!C$1:C$65536,'2013'!N8,DATI!D$1:D$65536,'2013'!L62)</f>
        <v>0</v>
      </c>
      <c r="W62" s="63">
        <f t="shared" si="5"/>
        <v>194867</v>
      </c>
    </row>
    <row r="63" spans="1:23">
      <c r="A63" s="7"/>
      <c r="B63" s="28"/>
      <c r="C63" s="28"/>
      <c r="D63" s="28"/>
      <c r="E63" s="28"/>
      <c r="F63" s="49">
        <f>SUMIFS(DATI!E$1:E$65536,DATI!A$1:A$65536,'2013'!B4,DATI!B$1:B$65536,'2013'!F12,DATI!C$1:C$65536,'2013'!B8,DATI!D$1:D$65536,'2013'!L63)</f>
        <v>0</v>
      </c>
      <c r="G63" s="49">
        <f>SUMIFS(DATI!E$1:E$65536,DATI!A$1:A$65536,'2013'!B4,DATI!B$1:B$65536,'2013'!G12,DATI!C$1:C$65536,'2013'!B8,DATI!D$1:D$65536,'2013'!L63)</f>
        <v>689047</v>
      </c>
      <c r="H63" s="28"/>
      <c r="I63" s="94">
        <f>F63+G63</f>
        <v>689047</v>
      </c>
      <c r="J63" s="30">
        <f>SUMIFS(DATI!E$1:E$65536,DATI!A$1:A$65536,'2013'!B4,DATI!B$1:B$65536,'2013'!J12,DATI!C$1:C$65536,'2013'!B8,DATI!D$1:D$65536,'2013'!L63)</f>
        <v>0</v>
      </c>
      <c r="K63" s="95">
        <f>I63+J63</f>
        <v>689047</v>
      </c>
      <c r="L63" s="40" t="s">
        <v>38</v>
      </c>
      <c r="M63" s="186" t="s">
        <v>160</v>
      </c>
      <c r="N63" s="91">
        <f t="shared" si="3"/>
        <v>689047</v>
      </c>
      <c r="O63" s="30">
        <f>SUMIFS(DATI!E$1:E$65536,DATI!A$1:A$65536,'2013'!B4,DATI!B$1:B$65536,'2013'!O12,DATI!C$1:C$65536,'2013'!N8,DATI!D$1:D$65536,'2013'!L63)</f>
        <v>0</v>
      </c>
      <c r="P63" s="29">
        <f t="shared" si="4"/>
        <v>689047</v>
      </c>
      <c r="Q63" s="50"/>
      <c r="R63" s="49">
        <f>SUMIFS(DATI!E$1:E$65536,DATI!A$1:A$65536,'2013'!B4,DATI!B$1:B$65536,'2013'!R12,DATI!C$1:C$65536,'2013'!N8,DATI!D$1:D$65536,'2013'!L63)</f>
        <v>0</v>
      </c>
      <c r="S63" s="49">
        <f>SUMIFS(DATI!E$1:E$65536,DATI!A$1:A$65536,'2013'!B4,DATI!B$1:B$65536,'2013'!S12,DATI!C$1:C$65536,'2013'!N8,DATI!D$1:D$65536,'2013'!L63)</f>
        <v>0</v>
      </c>
      <c r="T63" s="49">
        <f>SUMIFS(DATI!E$1:E$65536,DATI!A$1:A$65536,'2013'!B4,DATI!B$1:B$65536,'2013'!T12,DATI!C$1:C$65536,'2013'!N8,DATI!D$1:D$65536,'2013'!L63)</f>
        <v>0</v>
      </c>
      <c r="U63" s="49">
        <f>SUMIFS(DATI!E$1:E$65536,DATI!A$1:A$65536,'2013'!B4,DATI!B$1:B$65536,'2013'!U12,DATI!C$1:C$65536,'2013'!N8,DATI!D$1:D$65536,'2013'!L63)</f>
        <v>689047</v>
      </c>
      <c r="V63" s="24">
        <f>SUMIFS(DATI!E$1:E$65536,DATI!A$1:A$65536,'2013'!B4,DATI!B$1:B$65536,'2013'!V12,DATI!C$1:C$65536,'2013'!N8,DATI!D$1:D$65536,'2013'!L63)</f>
        <v>0</v>
      </c>
      <c r="W63" s="63">
        <f t="shared" si="5"/>
        <v>689047</v>
      </c>
    </row>
    <row r="64" spans="1:23" ht="25">
      <c r="A64" s="7"/>
      <c r="B64" s="98">
        <f>C64+D64</f>
        <v>0</v>
      </c>
      <c r="C64" s="30">
        <f>SUMIFS(DATI!E$1:E$65536,DATI!A$1:A$65536,'2013'!B4,DATI!B$1:B$65536,'2013'!C12,DATI!C$1:C$65536,'2013'!B8,DATI!D$1:D$65536,'2013'!L64)</f>
        <v>0</v>
      </c>
      <c r="D64" s="30">
        <f>SUMIFS(DATI!E$1:E$65536,DATI!A$1:A$65536,'2013'!B4,DATI!B$1:B$65536,'2013'!D12,DATI!C$1:C$65536,'2013'!B8,DATI!D$1:D$65536,'2013'!L64)</f>
        <v>0</v>
      </c>
      <c r="E64" s="28"/>
      <c r="F64" s="49">
        <f>SUMIFS(DATI!E$1:E$65536,DATI!A$1:A$65536,'2013'!B4,DATI!B$1:B$65536,'2013'!F12,DATI!C$1:C$65536,'2013'!B8,DATI!D$1:D$65536,'2013'!L64)</f>
        <v>104158</v>
      </c>
      <c r="G64" s="49">
        <f>SUMIFS(DATI!E$1:E$65536,DATI!A$1:A$65536,'2013'!B4,DATI!B$1:B$65536,'2013'!G12,DATI!C$1:C$65536,'2013'!B8,DATI!D$1:D$65536,'2013'!L64)</f>
        <v>126333</v>
      </c>
      <c r="H64" s="28"/>
      <c r="I64" s="94">
        <f>F64+G64</f>
        <v>230491</v>
      </c>
      <c r="J64" s="30">
        <f>SUMIFS(DATI!E$1:E$65536,DATI!A$1:A$65536,'2013'!B4,DATI!B$1:B$65536,'2013'!J12,DATI!C$1:C$65536,'2013'!B8,DATI!D$1:D$65536,'2013'!L64)</f>
        <v>42658</v>
      </c>
      <c r="K64" s="95">
        <f t="shared" si="2"/>
        <v>273149</v>
      </c>
      <c r="L64" s="40" t="s">
        <v>39</v>
      </c>
      <c r="M64" s="185" t="s">
        <v>259</v>
      </c>
      <c r="N64" s="91">
        <f t="shared" si="3"/>
        <v>273149</v>
      </c>
      <c r="O64" s="30">
        <f>SUMIFS(DATI!E$1:E$65536,DATI!A$1:A$65536,'2013'!B4,DATI!B$1:B$65536,'2013'!O12,DATI!C$1:C$65536,'2013'!N8,DATI!D$1:D$65536,'2013'!L64)</f>
        <v>230491</v>
      </c>
      <c r="P64" s="29">
        <f>R64+S64+T64+U64+V64</f>
        <v>42658</v>
      </c>
      <c r="Q64" s="50"/>
      <c r="R64" s="49">
        <f>SUMIFS(DATI!E$1:E$65536,DATI!A$1:A$65536,'2013'!B4,DATI!B$1:B$65536,'2013'!R12,DATI!C$1:C$65536,'2013'!N8,DATI!D$1:D$65536,'2013'!L64)</f>
        <v>22124</v>
      </c>
      <c r="S64" s="49">
        <f>SUMIFS(DATI!E$1:E$65536,DATI!A$1:A$65536,'2013'!B4,DATI!B$1:B$65536,'2013'!S12,DATI!C$1:C$65536,'2013'!N8,DATI!D$1:D$65536,'2013'!L64)</f>
        <v>20534</v>
      </c>
      <c r="T64" s="49">
        <f>SUMIFS(DATI!E$1:E$65536,DATI!A$1:A$65536,'2013'!B4,DATI!B$1:B$65536,'2013'!T12,DATI!C$1:C$65536,'2013'!N8,DATI!D$1:D$65536,'2013'!L64)</f>
        <v>0</v>
      </c>
      <c r="U64" s="49">
        <f>SUMIFS(DATI!E$1:E$65536,DATI!A$1:A$65536,'2013'!B4,DATI!B$1:B$65536,'2013'!U12,DATI!C$1:C$65536,'2013'!N8,DATI!D$1:D$65536,'2013'!L64)</f>
        <v>0</v>
      </c>
      <c r="V64" s="24">
        <f>SUMIFS(DATI!E$1:E$65536,DATI!A$1:A$65536,'2013'!B4,DATI!B$1:B$65536,'2013'!V12,DATI!C$1:C$65536,'2013'!N8,DATI!D$1:D$65536,'2013'!L64)</f>
        <v>0</v>
      </c>
      <c r="W64" s="63">
        <f t="shared" si="5"/>
        <v>0</v>
      </c>
    </row>
    <row r="65" spans="1:23" ht="25">
      <c r="A65" s="7"/>
      <c r="B65" s="28"/>
      <c r="C65" s="28"/>
      <c r="D65" s="28"/>
      <c r="E65" s="28"/>
      <c r="F65" s="49">
        <f>SUMIFS(DATI!E$1:E$65536,DATI!A$1:A$65536,'2013'!B4,DATI!B$1:B$65536,'2013'!F12,DATI!C$1:C$65536,'2013'!B8,DATI!D$1:D$65536,'2013'!L65)</f>
        <v>103696</v>
      </c>
      <c r="G65" s="49">
        <f>SUMIFS(DATI!E$1:E$65536,DATI!A$1:A$65536,'2013'!B4,DATI!B$1:B$65536,'2013'!G12,DATI!C$1:C$65536,'2013'!B8,DATI!D$1:D$65536,'2013'!L65)</f>
        <v>112091</v>
      </c>
      <c r="H65" s="28"/>
      <c r="I65" s="28"/>
      <c r="J65" s="28"/>
      <c r="K65" s="42"/>
      <c r="L65" s="40" t="s">
        <v>93</v>
      </c>
      <c r="M65" s="186" t="s">
        <v>161</v>
      </c>
      <c r="N65" s="28"/>
      <c r="O65" s="28"/>
      <c r="P65" s="28"/>
      <c r="Q65" s="28"/>
      <c r="R65" s="49">
        <f>SUMIFS(DATI!E$1:E$65536,DATI!A$1:A$65536,'2013'!B4,DATI!B$1:B$65536,'2013'!R12,DATI!C$1:C$65536,'2013'!N8,DATI!D$1:D$65536,'2013'!L65)</f>
        <v>11901</v>
      </c>
      <c r="S65" s="49">
        <f>SUMIFS(DATI!E$1:E$65536,DATI!A$1:A$65536,'2013'!B4,DATI!B$1:B$65536,'2013'!S12,DATI!C$1:C$65536,'2013'!N8,DATI!D$1:D$65536,'2013'!L65)</f>
        <v>25519</v>
      </c>
      <c r="T65" s="28"/>
      <c r="U65" s="28"/>
      <c r="V65" s="28"/>
      <c r="W65" s="42"/>
    </row>
    <row r="66" spans="1:23" ht="25">
      <c r="A66" s="7"/>
      <c r="B66" s="28"/>
      <c r="C66" s="28"/>
      <c r="D66" s="28"/>
      <c r="E66" s="28"/>
      <c r="F66" s="49">
        <f>SUMIFS(DATI!E$1:E$65536,DATI!A$1:A$65536,'2013'!B4,DATI!B$1:B$65536,'2013'!F12,DATI!C$1:C$65536,'2013'!B8,DATI!D$1:D$65536,'2013'!L66)</f>
        <v>462</v>
      </c>
      <c r="G66" s="49">
        <f>SUMIFS(DATI!E$1:E$65536,DATI!A$1:A$65536,'2013'!B4,DATI!B$1:B$65536,'2013'!G12,DATI!C$1:C$65536,'2013'!B8,DATI!D$1:D$65536,'2013'!L66)</f>
        <v>14241</v>
      </c>
      <c r="H66" s="28"/>
      <c r="I66" s="28"/>
      <c r="J66" s="28"/>
      <c r="K66" s="42"/>
      <c r="L66" s="40" t="s">
        <v>94</v>
      </c>
      <c r="M66" s="186" t="s">
        <v>162</v>
      </c>
      <c r="N66" s="28"/>
      <c r="O66" s="28"/>
      <c r="P66" s="28"/>
      <c r="Q66" s="28"/>
      <c r="R66" s="49">
        <f>SUMIFS(DATI!E$1:E$65536,DATI!A$1:A$65536,'2013'!B4,DATI!B$1:B$65536,'2013'!R12,DATI!C$1:C$65536,'2013'!N8,DATI!D$1:D$65536,'2013'!L66)</f>
        <v>10223</v>
      </c>
      <c r="S66" s="49">
        <f>SUMIFS(DATI!E$1:E$65536,DATI!A$1:A$65536,'2013'!B4,DATI!B$1:B$65536,'2013'!S12,DATI!C$1:C$65536,'2013'!N8,DATI!D$1:D$65536,'2013'!L66)</f>
        <v>-4985</v>
      </c>
      <c r="T66" s="28"/>
      <c r="U66" s="28"/>
      <c r="V66" s="28"/>
      <c r="W66" s="42"/>
    </row>
    <row r="67" spans="1:23" ht="25">
      <c r="A67" s="7"/>
      <c r="B67" s="28"/>
      <c r="C67" s="28"/>
      <c r="D67" s="28"/>
      <c r="E67" s="28"/>
      <c r="F67" s="49">
        <f>SUMIFS(DATI!E$1:E$65536,DATI!A$1:A$65536,'2013'!B4,DATI!B$1:B$65536,'2013'!F12,DATI!C$1:C$65536,'2013'!B8,DATI!D$1:D$65536,'2013'!L67)</f>
        <v>-8090</v>
      </c>
      <c r="G67" s="49">
        <f>SUMIFS(DATI!E$1:E$65536,DATI!A$1:A$65536,'2013'!B4,DATI!B$1:B$65536,'2013'!G12,DATI!C$1:C$65536,'2013'!B8,DATI!D$1:D$65536,'2013'!L67)</f>
        <v>95138</v>
      </c>
      <c r="H67" s="28"/>
      <c r="I67" s="28"/>
      <c r="J67" s="28"/>
      <c r="K67" s="42"/>
      <c r="L67" s="40" t="s">
        <v>95</v>
      </c>
      <c r="M67" s="186" t="s">
        <v>163</v>
      </c>
      <c r="N67" s="28"/>
      <c r="O67" s="28"/>
      <c r="P67" s="28"/>
      <c r="Q67" s="28"/>
      <c r="R67" s="49">
        <f>SUMIFS(DATI!E$1:E$65536,DATI!A$1:A$65536,'2013'!B4,DATI!B$1:B$65536,'2013'!R12,DATI!C$1:C$65536,'2013'!N8,DATI!D$1:D$65536,'2013'!L67)</f>
        <v>12178</v>
      </c>
      <c r="S67" s="49">
        <f>SUMIFS(DATI!E$1:E$65536,DATI!A$1:A$65536,'2013'!B4,DATI!B$1:B$65536,'2013'!S12,DATI!C$1:C$65536,'2013'!N8,DATI!D$1:D$65536,'2013'!L67)</f>
        <v>23768</v>
      </c>
      <c r="T67" s="28"/>
      <c r="U67" s="28"/>
      <c r="V67" s="28"/>
      <c r="W67" s="42"/>
    </row>
    <row r="68" spans="1:23" ht="25">
      <c r="A68" s="7"/>
      <c r="B68" s="28"/>
      <c r="C68" s="28"/>
      <c r="D68" s="28"/>
      <c r="E68" s="28"/>
      <c r="F68" s="49">
        <f>SUMIFS(DATI!E$1:E$65536,DATI!A$1:A$65536,'2013'!B4,DATI!B$1:B$65536,'2013'!F12,DATI!C$1:C$65536,'2013'!B8,DATI!D$1:D$65536,'2013'!L68)</f>
        <v>112248</v>
      </c>
      <c r="G68" s="49">
        <f>SUMIFS(DATI!E$1:E$65536,DATI!A$1:A$65536,'2013'!B4,DATI!B$1:B$65536,'2013'!G12,DATI!C$1:C$65536,'2013'!B8,DATI!D$1:D$65536,'2013'!L68)</f>
        <v>31195</v>
      </c>
      <c r="H68" s="28"/>
      <c r="I68" s="28"/>
      <c r="J68" s="28"/>
      <c r="K68" s="42"/>
      <c r="L68" s="40" t="s">
        <v>96</v>
      </c>
      <c r="M68" s="186" t="s">
        <v>164</v>
      </c>
      <c r="N68" s="28"/>
      <c r="O68" s="28"/>
      <c r="P68" s="28"/>
      <c r="Q68" s="28"/>
      <c r="R68" s="49">
        <f>SUMIFS(DATI!E$1:E$65536,DATI!A$1:A$65536,'2013'!B4,DATI!B$1:B$65536,'2013'!R12,DATI!C$1:C$65536,'2013'!N8,DATI!D$1:D$65536,'2013'!L68)</f>
        <v>9946</v>
      </c>
      <c r="S68" s="49">
        <f>SUMIFS(DATI!E$1:E$65536,DATI!A$1:A$65536,'2013'!B4,DATI!B$1:B$65536,'2013'!S12,DATI!C$1:C$65536,'2013'!N8,DATI!D$1:D$65536,'2013'!L68)</f>
        <v>-3234</v>
      </c>
      <c r="T68" s="28"/>
      <c r="U68" s="28"/>
      <c r="V68" s="28"/>
      <c r="W68" s="42"/>
    </row>
    <row r="69" spans="1:23">
      <c r="A69" s="7"/>
      <c r="B69" s="98">
        <f t="shared" ref="B69:B78" si="6">C69+D69</f>
        <v>0</v>
      </c>
      <c r="C69" s="94">
        <f>C70+C71+C72</f>
        <v>0</v>
      </c>
      <c r="D69" s="94">
        <f>D70+D71+D72</f>
        <v>0</v>
      </c>
      <c r="E69" s="94">
        <f>E70+E71+E72</f>
        <v>0</v>
      </c>
      <c r="F69" s="94">
        <f>F70+F71+F72</f>
        <v>200951</v>
      </c>
      <c r="G69" s="94">
        <f>G70+G71+G72</f>
        <v>0</v>
      </c>
      <c r="H69" s="28"/>
      <c r="I69" s="94">
        <f t="shared" ref="I69:I74" si="7">E69+F69+G69+B69</f>
        <v>200951</v>
      </c>
      <c r="J69" s="94">
        <f>J70+J71+J72</f>
        <v>0</v>
      </c>
      <c r="K69" s="95">
        <f>I69+J69</f>
        <v>200951</v>
      </c>
      <c r="L69" s="53" t="s">
        <v>40</v>
      </c>
      <c r="M69" s="78" t="s">
        <v>258</v>
      </c>
      <c r="N69" s="91">
        <f t="shared" si="3"/>
        <v>200951</v>
      </c>
      <c r="O69" s="94">
        <f>O70+O71+O72</f>
        <v>0</v>
      </c>
      <c r="P69" s="29">
        <f>R69+S69+T69+U69+V69</f>
        <v>200951</v>
      </c>
      <c r="Q69" s="50"/>
      <c r="R69" s="29">
        <f>R70+R71+R72</f>
        <v>59532</v>
      </c>
      <c r="S69" s="29">
        <f>S70+S71+S72</f>
        <v>104937</v>
      </c>
      <c r="T69" s="29">
        <f>T70+T71+T72</f>
        <v>238</v>
      </c>
      <c r="U69" s="29">
        <f>U70+U71+U72</f>
        <v>36244</v>
      </c>
      <c r="V69" s="62">
        <f>V70+V71+V72</f>
        <v>0</v>
      </c>
      <c r="W69" s="63">
        <f t="shared" si="5"/>
        <v>36244</v>
      </c>
    </row>
    <row r="70" spans="1:23" ht="23.25" customHeight="1">
      <c r="A70" s="7"/>
      <c r="B70" s="98">
        <f t="shared" si="6"/>
        <v>0</v>
      </c>
      <c r="C70" s="30">
        <f>SUMIFS(DATI!E$1:E$65536,DATI!A$1:A$65536,'2013'!B4,DATI!B$1:B$65536,'2013'!C12,DATI!C$1:C$65536,'2013'!B8,DATI!D$1:D$65536,'2013'!L70)</f>
        <v>0</v>
      </c>
      <c r="D70" s="30">
        <f>SUMIFS(DATI!E$1:E$65536,DATI!A$1:A$65536,'2013'!B4,DATI!B$1:B$65536,'2013'!D12,DATI!C$1:C$65536,'2013'!B8,DATI!D$1:D$65536,'2013'!L70)</f>
        <v>0</v>
      </c>
      <c r="E70" s="30">
        <f>SUMIFS(DATI!E$1:E$65536,DATI!A$1:A$65536,'2013'!B4,DATI!B$1:B$65536,'2013'!E12,DATI!C$1:C$65536,'2013'!B8,DATI!D$1:D$65536,'2013'!L70)</f>
        <v>0</v>
      </c>
      <c r="F70" s="30">
        <f>SUMIFS(DATI!E$1:E$65536,DATI!A$1:A$65536,'2013'!B4,DATI!B$1:B$65536,'2013'!F12,DATI!C$1:C$65536,'2013'!B8,DATI!D$1:D$65536,'2013'!L70)</f>
        <v>5870</v>
      </c>
      <c r="G70" s="49">
        <f>SUMIFS(DATI!E$1:E$65536,DATI!A$1:A$65536,'2013'!B4,DATI!B$1:B$65536,'2013'!G12,DATI!C$1:C$65536,'2013'!B8,DATI!D$1:D$65536,'2013'!L70)</f>
        <v>0</v>
      </c>
      <c r="H70" s="28"/>
      <c r="I70" s="94">
        <f t="shared" si="7"/>
        <v>5870</v>
      </c>
      <c r="J70" s="101">
        <f>SUMIFS(DATI!E$1:E$65536,DATI!A$1:A$65536,'2013'!B4,DATI!B$1:B$65536,'2013'!J12,DATI!C$1:C$65536,'2013'!B8,DATI!D$1:D$65536,'2013'!L70)</f>
        <v>0</v>
      </c>
      <c r="K70" s="95">
        <f>I70+J70</f>
        <v>5870</v>
      </c>
      <c r="L70" s="53" t="s">
        <v>41</v>
      </c>
      <c r="M70" s="201" t="s">
        <v>257</v>
      </c>
      <c r="N70" s="91">
        <f t="shared" si="3"/>
        <v>5870</v>
      </c>
      <c r="O70" s="102">
        <f>SUMIFS(DATI!E$1:E$65536,DATI!A$1:A$65536,'2013'!B4,DATI!B$1:B$65536,'2013'!O12,DATI!C$1:C$65536,'2013'!N8,DATI!D$1:D$65536,'2013'!L70)</f>
        <v>0</v>
      </c>
      <c r="P70" s="29">
        <f>R70+S70+T70+W70</f>
        <v>5870</v>
      </c>
      <c r="Q70" s="50"/>
      <c r="R70" s="49">
        <f>SUMIFS(DATI!E$1:E$65536,DATI!A$1:A$65536,'2013'!B4,DATI!B$1:B$65536,'2013'!R12,DATI!C$1:C$65536,'2013'!N8,DATI!D$1:D$65536,'2013'!L70)</f>
        <v>4124</v>
      </c>
      <c r="S70" s="49">
        <f>SUMIFS(DATI!E$1:E$65536,DATI!A$1:A$65536,'2013'!B4,DATI!B$1:B$65536,'2013'!S12,DATI!C$1:C$65536,'2013'!N8,DATI!D$1:D$65536,'2013'!L70)</f>
        <v>16</v>
      </c>
      <c r="T70" s="49">
        <f>SUMIFS(DATI!E$1:E$65536,DATI!A$1:A$65536,'2013'!B4,DATI!B$1:B$65536,'2013'!T12,DATI!C$1:C$65536,'2013'!N8,DATI!D$1:D$65536,'2013'!L70)</f>
        <v>238</v>
      </c>
      <c r="U70" s="49">
        <f>SUMIFS(DATI!E$1:E$65536,DATI!A$1:A$65536,'2013'!B4,DATI!B$1:B$65536,'2013'!U12,DATI!C$1:C$65536,'2013'!N8,DATI!D$1:D$65536,'2013'!L70)</f>
        <v>1492</v>
      </c>
      <c r="V70" s="24">
        <f>SUMIFS(DATI!E$1:E$65536,DATI!A$1:A$65536,'2013'!B4,DATI!B$1:B$65536,'2013'!V12,DATI!C$1:C$65536,'2013'!N8,DATI!D$1:D$65536,'2013'!L70)</f>
        <v>0</v>
      </c>
      <c r="W70" s="63">
        <f t="shared" si="5"/>
        <v>1492</v>
      </c>
    </row>
    <row r="71" spans="1:23">
      <c r="A71" s="7"/>
      <c r="B71" s="98">
        <f t="shared" si="6"/>
        <v>0</v>
      </c>
      <c r="C71" s="30">
        <f>SUMIFS(DATI!E$1:E$65536,DATI!A$1:A$65536,'2013'!B4,DATI!B$1:B$65536,'2013'!C12,DATI!C$1:C$65536,'2013'!B8,DATI!D$1:D$65536,'2013'!L71)</f>
        <v>0</v>
      </c>
      <c r="D71" s="30">
        <f>SUMIFS(DATI!E$1:E$65536,DATI!A$1:A$65536,'2013'!B4,DATI!B$1:B$65536,'2013'!D12,DATI!C$1:C$65536,'2013'!B8,DATI!D$1:D$65536,'2013'!L71)</f>
        <v>0</v>
      </c>
      <c r="E71" s="30">
        <f>SUMIFS(DATI!E$1:E$65536,DATI!A$1:A$65536,'2013'!B4,DATI!B$1:B$65536,'2013'!E12,DATI!C$1:C$65536,'2013'!B8,DATI!D$1:D$65536,'2013'!L71)</f>
        <v>0</v>
      </c>
      <c r="F71" s="30">
        <f>SUMIFS(DATI!E$1:E$65536,DATI!A$1:A$65536,'2013'!B4,DATI!B$1:B$65536,'2013'!F12,DATI!C$1:C$65536,'2013'!B8,DATI!D$1:D$65536,'2013'!L71)</f>
        <v>34752</v>
      </c>
      <c r="G71" s="49">
        <f>SUMIFS(DATI!E$1:E$65536,DATI!A$1:A$65536,'2013'!B4,DATI!B$1:B$65536,'2013'!G12,DATI!C$1:C$65536,'2013'!B8,DATI!D$1:D$65536,'2013'!L71)</f>
        <v>0</v>
      </c>
      <c r="H71" s="28"/>
      <c r="I71" s="94">
        <f t="shared" si="7"/>
        <v>34752</v>
      </c>
      <c r="J71" s="101">
        <f>SUMIFS(DATI!E$1:E$65536,DATI!A$1:A$65536,'2013'!B4,DATI!B$1:B$65536,'2013'!J12,DATI!C$1:C$65536,'2013'!B8,DATI!D$1:D$65536,'2013'!L71)</f>
        <v>0</v>
      </c>
      <c r="K71" s="95">
        <f>I71+J71</f>
        <v>34752</v>
      </c>
      <c r="L71" s="53" t="s">
        <v>42</v>
      </c>
      <c r="M71" s="201" t="s">
        <v>256</v>
      </c>
      <c r="N71" s="91">
        <f t="shared" si="3"/>
        <v>34752</v>
      </c>
      <c r="O71" s="102">
        <f>SUMIFS(DATI!E$1:E$65536,DATI!A$1:A$65536,'2013'!B4,DATI!B$1:B$65536,'2013'!O12,DATI!C$1:C$65536,'2013'!N8,DATI!D$1:D$65536,'2013'!L71)</f>
        <v>0</v>
      </c>
      <c r="P71" s="29">
        <f>R71+S71+T71+W71</f>
        <v>34752</v>
      </c>
      <c r="Q71" s="50"/>
      <c r="R71" s="49">
        <f>SUMIFS(DATI!E$1:E$65536,DATI!A$1:A$65536,'2013'!B4,DATI!B$1:B$65536,'2013'!R12,DATI!C$1:C$65536,'2013'!N8,DATI!D$1:D$65536,'2013'!L71)</f>
        <v>0</v>
      </c>
      <c r="S71" s="49">
        <f>SUMIFS(DATI!E$1:E$65536,DATI!A$1:A$65536,'2013'!B4,DATI!B$1:B$65536,'2013'!S12,DATI!C$1:C$65536,'2013'!N8,DATI!D$1:D$65536,'2013'!L71)</f>
        <v>0</v>
      </c>
      <c r="T71" s="49">
        <f>SUMIFS(DATI!E$1:E$65536,DATI!A$1:A$65536,'2013'!B4,DATI!B$1:B$65536,'2013'!T12,DATI!C$1:C$65536,'2013'!N8,DATI!D$1:D$65536,'2013'!L71)</f>
        <v>0</v>
      </c>
      <c r="U71" s="49">
        <f>SUMIFS(DATI!E$1:E$65536,DATI!A$1:A$65536,'2013'!B4,DATI!B$1:B$65536,'2013'!U12,DATI!C$1:C$65536,'2013'!N8,DATI!D$1:D$65536,'2013'!L71)</f>
        <v>34752</v>
      </c>
      <c r="V71" s="24">
        <f>SUMIFS(DATI!E$1:E$65536,DATI!A$1:A$65536,'2013'!B4,DATI!B$1:B$65536,'2013'!V12,DATI!C$1:C$65536,'2013'!N8,DATI!D$1:D$65536,'2013'!L71)</f>
        <v>0</v>
      </c>
      <c r="W71" s="63">
        <f t="shared" si="5"/>
        <v>34752</v>
      </c>
    </row>
    <row r="72" spans="1:23">
      <c r="A72" s="7"/>
      <c r="B72" s="98">
        <f t="shared" si="6"/>
        <v>0</v>
      </c>
      <c r="C72" s="30">
        <f>SUMIFS(DATI!E$1:E$65536,DATI!A$1:A$65536,'2013'!B4,DATI!B$1:B$65536,'2013'!C12,DATI!C$1:C$65536,'2013'!B8,DATI!D$1:D$65536,'2013'!L72)</f>
        <v>0</v>
      </c>
      <c r="D72" s="30">
        <f>SUMIFS(DATI!E$1:E$65536,DATI!A$1:A$65536,'2013'!B4,DATI!B$1:B$65536,'2013'!D12,DATI!C$1:C$65536,'2013'!B8,DATI!D$1:D$65536,'2013'!L72)</f>
        <v>0</v>
      </c>
      <c r="E72" s="30">
        <f>SUMIFS(DATI!E$1:E$65536,DATI!A$1:A$65536,'2013'!B4,DATI!B$1:B$65536,'2013'!E12,DATI!C$1:C$65536,'2013'!B8,DATI!D$1:D$65536,'2013'!L72)</f>
        <v>0</v>
      </c>
      <c r="F72" s="30">
        <f>SUMIFS(DATI!E$1:E$65536,DATI!A$1:A$65536,'2013'!B4,DATI!B$1:B$65536,'2013'!F12,DATI!C$1:C$65536,'2013'!B8,DATI!D$1:D$65536,'2013'!L72)</f>
        <v>160329</v>
      </c>
      <c r="G72" s="49">
        <f>SUMIFS(DATI!E$1:E$65536,DATI!A$1:A$65536,'2013'!B4,DATI!B$1:B$65536,'2013'!G12,DATI!C$1:C$65536,'2013'!B8,DATI!D$1:D$65536,'2013'!L72)</f>
        <v>0</v>
      </c>
      <c r="H72" s="28"/>
      <c r="I72" s="94">
        <f t="shared" si="7"/>
        <v>160329</v>
      </c>
      <c r="J72" s="101">
        <f>SUMIFS(DATI!E$1:E$65536,DATI!A$1:A$65536,'2013'!B4,DATI!B$1:B$65536,'2013'!J12,DATI!C$1:C$65536,'2013'!B8,DATI!D$1:D$65536,'2013'!L72)</f>
        <v>0</v>
      </c>
      <c r="K72" s="95">
        <f>I72+J72</f>
        <v>160329</v>
      </c>
      <c r="L72" s="53" t="s">
        <v>43</v>
      </c>
      <c r="M72" s="201" t="s">
        <v>255</v>
      </c>
      <c r="N72" s="91">
        <f t="shared" si="3"/>
        <v>160329</v>
      </c>
      <c r="O72" s="102">
        <f>SUMIFS(DATI!E$1:E$65536,DATI!A$1:A$65536,'2013'!B4,DATI!B$1:B$65536,'2013'!O12,DATI!C$1:C$65536,'2013'!N8,DATI!D$1:D$65536,'2013'!L72)</f>
        <v>0</v>
      </c>
      <c r="P72" s="29">
        <f>R72+S72+T72+W72</f>
        <v>160329</v>
      </c>
      <c r="Q72" s="50"/>
      <c r="R72" s="49">
        <f>SUMIFS(DATI!E$1:E$65536,DATI!A$1:A$65536,'2013'!B4,DATI!B$1:B$65536,'2013'!R12,DATI!C$1:C$65536,'2013'!N8,DATI!D$1:D$65536,'2013'!L72)</f>
        <v>55408</v>
      </c>
      <c r="S72" s="49">
        <f>SUMIFS(DATI!E$1:E$65536,DATI!A$1:A$65536,'2013'!B4,DATI!B$1:B$65536,'2013'!S12,DATI!C$1:C$65536,'2013'!N8,DATI!D$1:D$65536,'2013'!L72)</f>
        <v>104921</v>
      </c>
      <c r="T72" s="49">
        <f>SUMIFS(DATI!E$1:E$65536,DATI!A$1:A$65536,'2013'!B4,DATI!B$1:B$65536,'2013'!T12,DATI!C$1:C$65536,'2013'!N8,DATI!D$1:D$65536,'2013'!L72)</f>
        <v>0</v>
      </c>
      <c r="U72" s="49">
        <f>SUMIFS(DATI!E$1:E$65536,DATI!A$1:A$65536,'2013'!B4,DATI!B$1:B$65536,'2013'!U12,DATI!C$1:C$65536,'2013'!N8,DATI!D$1:D$65536,'2013'!L72)</f>
        <v>0</v>
      </c>
      <c r="V72" s="24">
        <f>SUMIFS(DATI!E$1:E$65536,DATI!A$1:A$65536,'2013'!B4,DATI!B$1:B$65536,'2013'!V12,DATI!C$1:C$65536,'2013'!N8,DATI!D$1:D$65536,'2013'!L72)</f>
        <v>0</v>
      </c>
      <c r="W72" s="63">
        <f t="shared" si="5"/>
        <v>0</v>
      </c>
    </row>
    <row r="73" spans="1:23">
      <c r="A73" s="7"/>
      <c r="B73" s="98">
        <f t="shared" si="6"/>
        <v>15851</v>
      </c>
      <c r="C73" s="103">
        <f>SUMIFS(DATI!E$1:E$65536,DATI!A$1:A$65536,'2013'!B4,DATI!B$1:B$65536,'2013'!C12,DATI!C$1:C$65536,'2013'!B8,DATI!D$1:D$65536,'2013'!L73)</f>
        <v>0</v>
      </c>
      <c r="D73" s="103">
        <f>SUMIFS(DATI!E$1:E$65536,DATI!A$1:A$65536,'2013'!B4,DATI!B$1:B$65536,'2013'!D12,DATI!C$1:C$65536,'2013'!B8,DATI!D$1:D$65536,'2013'!L73)</f>
        <v>15851</v>
      </c>
      <c r="E73" s="49">
        <f>SUMIFS(DATI!E$1:E$65536,DATI!A$1:A$65536,'2013'!B4,DATI!B$1:B$65536,'2013'!E12,DATI!C$1:C$65536,'2013'!B8,DATI!D$1:D$65536,'2013'!L73)</f>
        <v>0</v>
      </c>
      <c r="F73" s="49">
        <f>SUMIFS(DATI!E$1:E$65536,DATI!A$1:A$65536,'2013'!B4,DATI!B$1:B$65536,'2013'!F12,DATI!C$1:C$65536,'2013'!B8,DATI!D$1:D$65536,'2013'!L73)</f>
        <v>0</v>
      </c>
      <c r="G73" s="49">
        <f>SUMIFS(DATI!E$1:E$65536,DATI!A$1:A$65536,'2013'!B4,DATI!B$1:B$65536,'2013'!G12,DATI!C$1:C$65536,'2013'!B8,DATI!D$1:D$65536,'2013'!L73)</f>
        <v>41105</v>
      </c>
      <c r="H73" s="28"/>
      <c r="I73" s="94">
        <f t="shared" si="7"/>
        <v>56956</v>
      </c>
      <c r="J73" s="104"/>
      <c r="K73" s="31">
        <f>I73</f>
        <v>56956</v>
      </c>
      <c r="L73" s="40" t="s">
        <v>44</v>
      </c>
      <c r="M73" s="134" t="s">
        <v>254</v>
      </c>
      <c r="N73" s="91">
        <f>P73</f>
        <v>56956</v>
      </c>
      <c r="O73" s="105"/>
      <c r="P73" s="29">
        <f>R73+S73+T73+W73</f>
        <v>56956</v>
      </c>
      <c r="Q73" s="50"/>
      <c r="R73" s="49">
        <f>SUMIFS(DATI!E$1:E$65536,DATI!A$1:A$65536,'2013'!B4,DATI!B$1:B$65536,'2013'!R12,DATI!C$1:C$65536,'2013'!N8,DATI!D$1:D$65536,'2013'!L73)</f>
        <v>0</v>
      </c>
      <c r="S73" s="49">
        <f>SUMIFS(DATI!E$1:E$65536,DATI!A$1:A$65536,'2013'!B4,DATI!B$1:B$65536,'2013'!S12,DATI!C$1:C$65536,'2013'!N8,DATI!D$1:D$65536,'2013'!L73)</f>
        <v>0</v>
      </c>
      <c r="T73" s="49">
        <f>SUMIFS(DATI!E$1:E$65536,DATI!A$1:A$65536,'2013'!B4,DATI!B$1:B$65536,'2013'!T12,DATI!C$1:C$65536,'2013'!N8,DATI!D$1:D$65536,'2013'!L73)</f>
        <v>7979</v>
      </c>
      <c r="U73" s="49">
        <f>SUMIFS(DATI!E$1:E$65536,DATI!A$1:A$65536,'2013'!B4,DATI!B$1:B$65536,'2013'!U12,DATI!C$1:C$65536,'2013'!N8,DATI!D$1:D$65536,'2013'!L73)</f>
        <v>48977</v>
      </c>
      <c r="V73" s="24">
        <f>SUMIFS(DATI!E$1:E$65536,DATI!A$1:A$65536,'2013'!B4,DATI!B$1:B$65536,'2013'!V12,DATI!C$1:C$65536,'2013'!N8,DATI!D$1:D$65536,'2013'!L73)</f>
        <v>0</v>
      </c>
      <c r="W73" s="63">
        <f t="shared" si="5"/>
        <v>48977</v>
      </c>
    </row>
    <row r="74" spans="1:23">
      <c r="A74" s="7"/>
      <c r="B74" s="98">
        <f t="shared" si="6"/>
        <v>222143</v>
      </c>
      <c r="C74" s="49">
        <f>SUMIFS(DATI!E$1:E$65536,DATI!A$1:A$65536,'2013'!B4,DATI!B$1:B$65536,'2013'!C12,DATI!C$1:C$65536,'2013'!B8,DATI!D$1:D$65536,'2013'!L74)</f>
        <v>1421</v>
      </c>
      <c r="D74" s="49">
        <f>SUMIFS(DATI!E$1:E$65536,DATI!A$1:A$65536,'2013'!B4,DATI!B$1:B$65536,'2013'!D12,DATI!C$1:C$65536,'2013'!B8,DATI!D$1:D$65536,'2013'!L74)</f>
        <v>220722</v>
      </c>
      <c r="E74" s="132">
        <f>SUMIFS(DATI!E$1:E$65536,DATI!A$1:A$65536,'2013'!B4,DATI!B$1:B$65536,'2013'!E12,DATI!C$1:C$65536,'2013'!B8,DATI!D$1:D$65536,'2013'!L74)</f>
        <v>370049</v>
      </c>
      <c r="F74" s="132">
        <f>SUMIFS(DATI!E$1:E$65536,DATI!A$1:A$65536,'2013'!B4,DATI!B$1:B$65536,'2013'!F12,DATI!C$1:C$65536,'2013'!B8,DATI!D$1:D$65536,'2013'!L74)</f>
        <v>190523</v>
      </c>
      <c r="G74" s="132">
        <f>SUMIFS(DATI!E$1:E$65536,DATI!A$1:A$65536,'2013'!B4,DATI!B$1:B$65536,'2013'!G12,DATI!C$1:C$65536,'2013'!B8,DATI!D$1:D$65536,'2013'!L74)</f>
        <v>427285</v>
      </c>
      <c r="H74" s="50"/>
      <c r="I74" s="94">
        <f t="shared" si="7"/>
        <v>1210000</v>
      </c>
      <c r="J74" s="30">
        <f>SUMIFS(DATI!E$1:E$65536,DATI!A$1:A$65536,'2013'!B4,DATI!B$1:B$65536,'2013'!J12,DATI!C$1:C$65536,'2013'!B8,DATI!D$1:D$65536,'2013'!L74)</f>
        <v>326972</v>
      </c>
      <c r="K74" s="95">
        <f>I74+J74</f>
        <v>1536972</v>
      </c>
      <c r="L74" s="40" t="s">
        <v>35</v>
      </c>
      <c r="M74" s="134" t="s">
        <v>229</v>
      </c>
      <c r="N74" s="91">
        <f t="shared" si="3"/>
        <v>1536971</v>
      </c>
      <c r="O74" s="30">
        <f>SUMIFS(DATI!E$1:E$65536,DATI!A$1:A$65536,'2013'!B4,DATI!B$1:B$65536,'2013'!O12,DATI!C$1:C$65536,'2013'!N8,DATI!D$1:D$65536,'2013'!L74)</f>
        <v>440787</v>
      </c>
      <c r="P74" s="29">
        <f>R74+S74+T74+W74</f>
        <v>1096184</v>
      </c>
      <c r="Q74" s="50"/>
      <c r="R74" s="49">
        <f>SUMIFS(DATI!E$1:E$65536,DATI!A$1:A$65536,'2013'!B4,DATI!B$1:B$65536,'2013'!R12,DATI!C$1:C$65536,'2013'!N8,DATI!D$1:D$65536,'2013'!L74)</f>
        <v>57344</v>
      </c>
      <c r="S74" s="49">
        <f>SUMIFS(DATI!E$1:E$65536,DATI!A$1:A$65536,'2013'!B4,DATI!B$1:B$65536,'2013'!S12,DATI!C$1:C$65536,'2013'!N8,DATI!D$1:D$65536,'2013'!L74)</f>
        <v>953397</v>
      </c>
      <c r="T74" s="49">
        <f>SUMIFS(DATI!E$1:E$65536,DATI!A$1:A$65536,'2013'!B4,DATI!B$1:B$65536,'2013'!T12,DATI!C$1:C$65536,'2013'!N8,DATI!D$1:D$65536,'2013'!L74)</f>
        <v>56472</v>
      </c>
      <c r="U74" s="49">
        <f>SUMIFS(DATI!E$1:E$65536,DATI!A$1:A$65536,'2013'!B4,DATI!B$1:B$65536,'2013'!U12,DATI!C$1:C$65536,'2013'!N8,DATI!D$1:D$65536,'2013'!L74)</f>
        <v>28482</v>
      </c>
      <c r="V74" s="24">
        <f>SUMIFS(DATI!E$1:E$65536,DATI!A$1:A$65536,'2013'!B4,DATI!B$1:B$65536,'2013'!V12,DATI!C$1:C$65536,'2013'!N8,DATI!D$1:D$65536,'2013'!L74)</f>
        <v>489</v>
      </c>
      <c r="W74" s="63">
        <f t="shared" si="5"/>
        <v>28971</v>
      </c>
    </row>
    <row r="75" spans="1:23" ht="13">
      <c r="A75" s="7"/>
      <c r="B75" s="28"/>
      <c r="C75" s="28"/>
      <c r="D75" s="28"/>
      <c r="E75" s="28"/>
      <c r="F75" s="29">
        <f>R45+R58-G59-G69-G73</f>
        <v>6821647</v>
      </c>
      <c r="G75" s="29">
        <f>S45+S58-F59-F69-F73</f>
        <v>636141</v>
      </c>
      <c r="H75" s="50"/>
      <c r="I75" s="28"/>
      <c r="J75" s="28"/>
      <c r="K75" s="42"/>
      <c r="L75" s="135" t="s">
        <v>17</v>
      </c>
      <c r="M75" s="202" t="s">
        <v>165</v>
      </c>
      <c r="N75" s="28"/>
      <c r="O75" s="28"/>
      <c r="P75" s="28"/>
      <c r="Q75" s="28"/>
      <c r="R75" s="28"/>
      <c r="S75" s="28"/>
      <c r="T75" s="28"/>
      <c r="U75" s="28"/>
      <c r="V75" s="28"/>
      <c r="W75" s="42"/>
    </row>
    <row r="76" spans="1:23" ht="27.75" customHeight="1">
      <c r="A76" s="7"/>
      <c r="B76" s="98">
        <f t="shared" si="6"/>
        <v>13056880</v>
      </c>
      <c r="C76" s="91">
        <f>V45+W49+V58-C58</f>
        <v>22024</v>
      </c>
      <c r="D76" s="91">
        <f>U45+U46+U49+U58-D58</f>
        <v>13034856</v>
      </c>
      <c r="E76" s="29">
        <f>T45+T49+T58-E55-E58</f>
        <v>3478704</v>
      </c>
      <c r="F76" s="29">
        <f>S45+S58-F58</f>
        <v>503233</v>
      </c>
      <c r="G76" s="29">
        <f>R45+R58-G58</f>
        <v>4866207</v>
      </c>
      <c r="H76" s="61"/>
      <c r="I76" s="94">
        <f>B76+E76+F76+G76</f>
        <v>21905024</v>
      </c>
      <c r="J76" s="28"/>
      <c r="K76" s="42"/>
      <c r="L76" s="106" t="s">
        <v>18</v>
      </c>
      <c r="M76" s="203" t="s">
        <v>166</v>
      </c>
      <c r="N76" s="28"/>
      <c r="O76" s="28"/>
      <c r="P76" s="28"/>
      <c r="Q76" s="28"/>
      <c r="R76" s="28"/>
      <c r="S76" s="28"/>
      <c r="T76" s="28"/>
      <c r="U76" s="28"/>
      <c r="V76" s="28"/>
      <c r="W76" s="42"/>
    </row>
    <row r="77" spans="1:23">
      <c r="A77" s="7"/>
      <c r="B77" s="98">
        <f t="shared" si="6"/>
        <v>616300</v>
      </c>
      <c r="C77" s="91">
        <f>C22</f>
        <v>21394</v>
      </c>
      <c r="D77" s="91">
        <f>D22</f>
        <v>594906</v>
      </c>
      <c r="E77" s="91">
        <f>E22</f>
        <v>901473</v>
      </c>
      <c r="F77" s="91">
        <f>F22</f>
        <v>97656</v>
      </c>
      <c r="G77" s="91">
        <f>G22</f>
        <v>2776329</v>
      </c>
      <c r="H77" s="61"/>
      <c r="I77" s="94">
        <f>B77+E77+F77+G77</f>
        <v>4391758</v>
      </c>
      <c r="J77" s="28"/>
      <c r="K77" s="42"/>
      <c r="L77" s="53" t="s">
        <v>77</v>
      </c>
      <c r="M77" s="65" t="s">
        <v>167</v>
      </c>
      <c r="N77" s="28"/>
      <c r="O77" s="28"/>
      <c r="P77" s="28"/>
      <c r="Q77" s="28"/>
      <c r="R77" s="28"/>
      <c r="S77" s="28"/>
      <c r="T77" s="28"/>
      <c r="U77" s="28"/>
      <c r="V77" s="28"/>
      <c r="W77" s="42"/>
    </row>
    <row r="78" spans="1:23" ht="13.5" thickBot="1">
      <c r="A78" s="7"/>
      <c r="B78" s="98">
        <f t="shared" si="6"/>
        <v>12440580</v>
      </c>
      <c r="C78" s="107">
        <f>C76-C77</f>
        <v>630</v>
      </c>
      <c r="D78" s="107">
        <f>D76-D77</f>
        <v>12439950</v>
      </c>
      <c r="E78" s="107">
        <f>E76-E77</f>
        <v>2577231</v>
      </c>
      <c r="F78" s="107">
        <f>F76-F77</f>
        <v>405577</v>
      </c>
      <c r="G78" s="107">
        <f>G76-G77</f>
        <v>2089878</v>
      </c>
      <c r="H78" s="88"/>
      <c r="I78" s="108">
        <f>B78+E78+F78+G78</f>
        <v>17513266</v>
      </c>
      <c r="J78" s="28"/>
      <c r="K78" s="109"/>
      <c r="L78" s="106" t="s">
        <v>168</v>
      </c>
      <c r="M78" s="198" t="s">
        <v>169</v>
      </c>
      <c r="N78" s="28"/>
      <c r="O78" s="28"/>
      <c r="P78" s="28"/>
      <c r="Q78" s="28"/>
      <c r="R78" s="28"/>
      <c r="S78" s="28"/>
      <c r="T78" s="28"/>
      <c r="U78" s="28"/>
      <c r="V78" s="28"/>
      <c r="W78" s="42"/>
    </row>
    <row r="79" spans="1:23" ht="14" thickTop="1" thickBot="1">
      <c r="A79" s="7"/>
      <c r="B79" s="110"/>
      <c r="C79" s="110"/>
      <c r="D79" s="110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6"/>
    </row>
    <row r="80" spans="1:23" ht="21.75" customHeight="1" thickTop="1" thickBot="1">
      <c r="A80" s="7"/>
      <c r="B80" s="253" t="s">
        <v>119</v>
      </c>
      <c r="C80" s="253"/>
      <c r="D80" s="253"/>
      <c r="E80" s="253"/>
      <c r="F80" s="253"/>
      <c r="G80" s="253"/>
      <c r="H80" s="253"/>
      <c r="I80" s="253"/>
      <c r="J80" s="253"/>
      <c r="K80" s="254"/>
      <c r="L80" s="274" t="s">
        <v>120</v>
      </c>
      <c r="M80" s="275"/>
      <c r="N80" s="278" t="s">
        <v>121</v>
      </c>
      <c r="O80" s="279"/>
      <c r="P80" s="279"/>
      <c r="Q80" s="279"/>
      <c r="R80" s="279"/>
      <c r="S80" s="279"/>
      <c r="T80" s="279"/>
      <c r="U80" s="280"/>
      <c r="V80" s="280"/>
      <c r="W80" s="281"/>
    </row>
    <row r="81" spans="1:23" ht="13.5" customHeight="1" thickTop="1">
      <c r="A81" s="7"/>
      <c r="B81" s="261" t="s">
        <v>122</v>
      </c>
      <c r="C81" s="264" t="s">
        <v>123</v>
      </c>
      <c r="D81" s="264" t="s">
        <v>124</v>
      </c>
      <c r="E81" s="239" t="s">
        <v>125</v>
      </c>
      <c r="F81" s="239" t="s">
        <v>126</v>
      </c>
      <c r="G81" s="239" t="s">
        <v>127</v>
      </c>
      <c r="H81" s="239" t="s">
        <v>128</v>
      </c>
      <c r="I81" s="239" t="s">
        <v>129</v>
      </c>
      <c r="J81" s="239" t="s">
        <v>130</v>
      </c>
      <c r="K81" s="243" t="s">
        <v>131</v>
      </c>
      <c r="L81" s="276"/>
      <c r="M81" s="277"/>
      <c r="N81" s="264" t="s">
        <v>131</v>
      </c>
      <c r="O81" s="239" t="s">
        <v>130</v>
      </c>
      <c r="P81" s="239" t="s">
        <v>129</v>
      </c>
      <c r="Q81" s="239" t="s">
        <v>128</v>
      </c>
      <c r="R81" s="239" t="s">
        <v>127</v>
      </c>
      <c r="S81" s="239" t="s">
        <v>126</v>
      </c>
      <c r="T81" s="239" t="s">
        <v>125</v>
      </c>
      <c r="U81" s="264" t="s">
        <v>124</v>
      </c>
      <c r="V81" s="264" t="s">
        <v>123</v>
      </c>
      <c r="W81" s="266" t="s">
        <v>122</v>
      </c>
    </row>
    <row r="82" spans="1:23" ht="12.75" customHeight="1">
      <c r="A82" s="7"/>
      <c r="B82" s="262"/>
      <c r="C82" s="216"/>
      <c r="D82" s="216"/>
      <c r="E82" s="213"/>
      <c r="F82" s="213"/>
      <c r="G82" s="213"/>
      <c r="H82" s="229"/>
      <c r="I82" s="213"/>
      <c r="J82" s="213"/>
      <c r="K82" s="244"/>
      <c r="L82" s="276"/>
      <c r="M82" s="277"/>
      <c r="N82" s="215"/>
      <c r="O82" s="213"/>
      <c r="P82" s="213"/>
      <c r="Q82" s="229"/>
      <c r="R82" s="213"/>
      <c r="S82" s="213"/>
      <c r="T82" s="213"/>
      <c r="U82" s="216"/>
      <c r="V82" s="216"/>
      <c r="W82" s="219"/>
    </row>
    <row r="83" spans="1:23" ht="51" customHeight="1" thickBot="1">
      <c r="A83" s="7"/>
      <c r="B83" s="263"/>
      <c r="C83" s="265"/>
      <c r="D83" s="265"/>
      <c r="E83" s="241"/>
      <c r="F83" s="241"/>
      <c r="G83" s="241"/>
      <c r="H83" s="242"/>
      <c r="I83" s="241"/>
      <c r="J83" s="240"/>
      <c r="K83" s="245"/>
      <c r="L83" s="276"/>
      <c r="M83" s="277"/>
      <c r="N83" s="268"/>
      <c r="O83" s="240"/>
      <c r="P83" s="241"/>
      <c r="Q83" s="242"/>
      <c r="R83" s="241"/>
      <c r="S83" s="241"/>
      <c r="T83" s="241"/>
      <c r="U83" s="265"/>
      <c r="V83" s="265"/>
      <c r="W83" s="267"/>
    </row>
    <row r="84" spans="1:23" ht="19" thickTop="1" thickBot="1">
      <c r="A84" s="7"/>
      <c r="B84" s="231" t="s">
        <v>170</v>
      </c>
      <c r="C84" s="231"/>
      <c r="D84" s="231"/>
      <c r="E84" s="231"/>
      <c r="F84" s="231"/>
      <c r="G84" s="231"/>
      <c r="H84" s="231"/>
      <c r="I84" s="231"/>
      <c r="J84" s="231"/>
      <c r="K84" s="231"/>
      <c r="L84" s="231"/>
      <c r="M84" s="231"/>
      <c r="N84" s="231"/>
      <c r="O84" s="231"/>
      <c r="P84" s="231"/>
      <c r="Q84" s="231"/>
      <c r="R84" s="231"/>
      <c r="S84" s="231"/>
      <c r="T84" s="231"/>
      <c r="U84" s="231"/>
      <c r="V84" s="231"/>
      <c r="W84" s="232"/>
    </row>
    <row r="85" spans="1:23" ht="32.25" customHeight="1" thickTop="1">
      <c r="A85" s="7"/>
      <c r="B85" s="111"/>
      <c r="C85" s="111"/>
      <c r="D85" s="111"/>
      <c r="E85" s="111"/>
      <c r="F85" s="111"/>
      <c r="G85" s="111"/>
      <c r="H85" s="28"/>
      <c r="I85" s="111"/>
      <c r="J85" s="111"/>
      <c r="K85" s="112"/>
      <c r="L85" s="113" t="s">
        <v>18</v>
      </c>
      <c r="M85" s="204" t="s">
        <v>166</v>
      </c>
      <c r="N85" s="47"/>
      <c r="O85" s="47"/>
      <c r="P85" s="22">
        <f>R85+S85+T85+W85</f>
        <v>21905024</v>
      </c>
      <c r="Q85" s="50"/>
      <c r="R85" s="22">
        <f>G76</f>
        <v>4866207</v>
      </c>
      <c r="S85" s="22">
        <f>F76</f>
        <v>503233</v>
      </c>
      <c r="T85" s="22">
        <f>E76</f>
        <v>3478704</v>
      </c>
      <c r="U85" s="114">
        <f>D76</f>
        <v>13034856</v>
      </c>
      <c r="V85" s="62">
        <f>C76</f>
        <v>22024</v>
      </c>
      <c r="W85" s="63">
        <f>U85+V85</f>
        <v>13056880</v>
      </c>
    </row>
    <row r="86" spans="1:23">
      <c r="A86" s="7"/>
      <c r="B86" s="115">
        <f>C86+D86</f>
        <v>1368567</v>
      </c>
      <c r="C86" s="91">
        <f>C87+C88</f>
        <v>0</v>
      </c>
      <c r="D86" s="91">
        <f>D87+D88</f>
        <v>1368567</v>
      </c>
      <c r="E86" s="91">
        <f>E87+E88</f>
        <v>917</v>
      </c>
      <c r="F86" s="91">
        <f>F87+F88</f>
        <v>74978</v>
      </c>
      <c r="G86" s="91">
        <f>G87+G88</f>
        <v>293844</v>
      </c>
      <c r="H86" s="28"/>
      <c r="I86" s="94">
        <f>B86+E86+F86+G86</f>
        <v>1738306</v>
      </c>
      <c r="J86" s="94">
        <f>J87+J88</f>
        <v>0</v>
      </c>
      <c r="K86" s="31">
        <f>I86+J86</f>
        <v>1738306</v>
      </c>
      <c r="L86" s="53" t="s">
        <v>45</v>
      </c>
      <c r="M86" s="54" t="s">
        <v>171</v>
      </c>
      <c r="N86" s="91">
        <f>O86+P86</f>
        <v>1738306</v>
      </c>
      <c r="O86" s="116">
        <f>O87+O88</f>
        <v>0</v>
      </c>
      <c r="P86" s="29">
        <f>T86</f>
        <v>1738306</v>
      </c>
      <c r="Q86" s="28"/>
      <c r="R86" s="28"/>
      <c r="S86" s="104"/>
      <c r="T86" s="29">
        <f>T87+T88</f>
        <v>1738306</v>
      </c>
      <c r="U86" s="92"/>
      <c r="V86" s="23"/>
      <c r="W86" s="32"/>
    </row>
    <row r="87" spans="1:23">
      <c r="A87" s="7"/>
      <c r="B87" s="115">
        <f>C87+D87</f>
        <v>1319842</v>
      </c>
      <c r="C87" s="103">
        <f>SUMIFS(DATI!E$1:E$65536,DATI!A$1:A$65536,'2013'!B4,DATI!B$1:B$65536,'2013'!C12,DATI!C$1:C$65536,'2013'!B8,DATI!D$1:D$65536,'2013'!L87)</f>
        <v>0</v>
      </c>
      <c r="D87" s="117">
        <f>SUMIFS(DATI!E$1:E$65536,DATI!A$1:A$65536,'2013'!B4,DATI!B$1:B$65536,'2013'!D12,DATI!C$1:C$65536,'2013'!B8,DATI!D$1:D$65536,'2013'!L87)</f>
        <v>1319842</v>
      </c>
      <c r="E87" s="49">
        <f>SUMIFS(DATI!E$1:E$65536,DATI!A$1:A$65536,'2013'!B4,DATI!B$1:B$65536,'2013'!E12,DATI!C$1:C$65536,'2013'!B8,DATI!D$1:D$65536,'2013'!L87)</f>
        <v>917</v>
      </c>
      <c r="F87" s="49">
        <f>SUMIFS(DATI!E$1:E$65536,DATI!A$1:A$65536,'2013'!B4,DATI!B$1:B$65536,'2013'!F12,DATI!C$1:C$65536,'2013'!B8,DATI!D$1:D$65536,'2013'!L87)</f>
        <v>74978</v>
      </c>
      <c r="G87" s="49">
        <f>SUMIFS(DATI!E$1:E$65536,DATI!A$1:A$65536,'2013'!B4,DATI!B$1:B$65536,'2013'!G12,DATI!C$1:C$65536,'2013'!B8,DATI!D$1:D$65536,'2013'!L87)</f>
        <v>293844</v>
      </c>
      <c r="H87" s="28"/>
      <c r="I87" s="94">
        <f>B87+E87+F87+G87</f>
        <v>1689581</v>
      </c>
      <c r="J87" s="30">
        <f>SUMIFS(DATI!E$1:E$65536,DATI!A$1:A$65536,'2013'!B4,DATI!B$1:B$65536,'2013'!J12,DATI!C$1:C$65536,'2013'!B8,DATI!D$1:D$65536,'2013'!L87)</f>
        <v>0</v>
      </c>
      <c r="K87" s="31">
        <f t="shared" ref="K87:K106" si="8">I87+J87</f>
        <v>1689581</v>
      </c>
      <c r="L87" s="53" t="s">
        <v>46</v>
      </c>
      <c r="M87" s="199" t="s">
        <v>240</v>
      </c>
      <c r="N87" s="91">
        <f t="shared" ref="N87:N105" si="9">O87+P87</f>
        <v>1689581</v>
      </c>
      <c r="O87" s="100">
        <f>SUMIFS(DATI!E$1:E$65536,DATI!A$1:A$65536,'2013'!B4,DATI!B$1:B$65536,'2013'!O12,DATI!C$1:C$65536,'2013'!N8,DATI!D$1:D$65536,'2013'!L87)</f>
        <v>0</v>
      </c>
      <c r="P87" s="29">
        <f>+T87+U87+W87</f>
        <v>1689581</v>
      </c>
      <c r="Q87" s="28"/>
      <c r="R87" s="28"/>
      <c r="S87" s="61"/>
      <c r="T87" s="49">
        <f>SUMIFS(DATI!E$1:E$65536,DATI!A$1:A$65536,'2013'!B4,DATI!B$1:B$65536,'2013'!T12,DATI!C$1:C$65536,'2013'!N8,DATI!D$1:D$65536,'2013'!L87)</f>
        <v>1689581</v>
      </c>
      <c r="U87" s="50"/>
      <c r="V87" s="28"/>
      <c r="W87" s="42"/>
    </row>
    <row r="88" spans="1:23">
      <c r="A88" s="7"/>
      <c r="B88" s="115">
        <f>C88+D88</f>
        <v>48725</v>
      </c>
      <c r="C88" s="103">
        <f>SUMIFS(DATI!E$1:E$65536,DATI!A$1:A$65536,'2013'!B4,DATI!B$1:B$65536,'2013'!C12,DATI!C$1:C$65536,'2013'!B8,DATI!D$1:D$65536,'2013'!L88)</f>
        <v>0</v>
      </c>
      <c r="D88" s="117">
        <f>SUMIFS(DATI!E$1:E$65536,DATI!A$1:A$65536,'2013'!B4,DATI!B$1:B$65536,'2013'!D12,DATI!C$1:C$65536,'2013'!B8,DATI!D$1:D$65536,'2013'!L88)</f>
        <v>48725</v>
      </c>
      <c r="E88" s="49">
        <f>SUMIFS(DATI!E$1:E$65536,DATI!A$1:A$65536,'2013'!B4,DATI!B$1:B$65536,'2013'!E12,DATI!C$1:C$65536,'2013'!B8,DATI!D$1:D$65536,'2013'!L88)</f>
        <v>0</v>
      </c>
      <c r="F88" s="49">
        <f>SUMIFS(DATI!E$1:E$65536,DATI!A$1:A$65536,'2013'!B4,DATI!B$1:B$65536,'2013'!F12,DATI!C$1:C$65536,'2013'!B8,DATI!D$1:D$65536,'2013'!L88)</f>
        <v>0</v>
      </c>
      <c r="G88" s="49">
        <f>SUMIFS(DATI!E$1:E$65536,DATI!A$1:A$65536,'2013'!B4,DATI!B$1:B$65536,'2013'!G12,DATI!C$1:C$65536,'2013'!B8,DATI!D$1:D$65536,'2013'!L88)</f>
        <v>0</v>
      </c>
      <c r="H88" s="28"/>
      <c r="I88" s="94">
        <f>B88+E88+F88+G88</f>
        <v>48725</v>
      </c>
      <c r="J88" s="30">
        <f>SUMIFS(DATI!E$1:E$65536,DATI!A$1:A$65536,'2013'!B4,DATI!B$1:B$65536,'2013'!J12,DATI!C$1:C$65536,'2013'!B8,DATI!D$1:D$65536,'2013'!L88)</f>
        <v>0</v>
      </c>
      <c r="K88" s="31">
        <f t="shared" si="8"/>
        <v>48725</v>
      </c>
      <c r="L88" s="53" t="s">
        <v>47</v>
      </c>
      <c r="M88" s="199" t="s">
        <v>241</v>
      </c>
      <c r="N88" s="91">
        <f t="shared" si="9"/>
        <v>48725</v>
      </c>
      <c r="O88" s="100">
        <f>SUMIFS(DATI!E$1:E$65536,DATI!A$1:A$65536,'2013'!B4,DATI!B$1:B$65536,'2013'!O12,DATI!C$1:C$65536,'2013'!N8,DATI!D$1:D$65536,'2013'!L88)</f>
        <v>0</v>
      </c>
      <c r="P88" s="29">
        <f>+T88+U88+W88</f>
        <v>48725</v>
      </c>
      <c r="Q88" s="28"/>
      <c r="R88" s="28"/>
      <c r="S88" s="28"/>
      <c r="T88" s="49">
        <f>SUMIFS(DATI!E$1:E$65536,DATI!A$1:A$65536,'2013'!B4,DATI!B$1:B$65536,'2013'!T12,DATI!C$1:C$65536,'2013'!N8,DATI!D$1:D$65536,'2013'!L88)</f>
        <v>48725</v>
      </c>
      <c r="U88" s="28"/>
      <c r="V88" s="28"/>
      <c r="W88" s="42"/>
    </row>
    <row r="89" spans="1:23">
      <c r="A89" s="7"/>
      <c r="B89" s="115">
        <f>C89+D89</f>
        <v>2583029</v>
      </c>
      <c r="C89" s="91">
        <f>C96+C97</f>
        <v>289664</v>
      </c>
      <c r="D89" s="99">
        <f>D90+D96</f>
        <v>2293365</v>
      </c>
      <c r="E89" s="29">
        <f>E96+E97</f>
        <v>4133103</v>
      </c>
      <c r="F89" s="29">
        <f>F96</f>
        <v>7437</v>
      </c>
      <c r="G89" s="29">
        <f>G96</f>
        <v>78711</v>
      </c>
      <c r="H89" s="28"/>
      <c r="I89" s="94">
        <f>B89+E89+F89+G89</f>
        <v>6802280</v>
      </c>
      <c r="J89" s="94">
        <f>J90+J96</f>
        <v>96710</v>
      </c>
      <c r="K89" s="31">
        <f t="shared" si="8"/>
        <v>6898990</v>
      </c>
      <c r="L89" s="53" t="s">
        <v>48</v>
      </c>
      <c r="M89" s="54" t="s">
        <v>172</v>
      </c>
      <c r="N89" s="91">
        <f>O89+P89</f>
        <v>6898991</v>
      </c>
      <c r="O89" s="116">
        <f>O90+O96</f>
        <v>17837</v>
      </c>
      <c r="P89" s="29">
        <f t="shared" ref="P89:P95" si="10">R89+S89+T89+W89</f>
        <v>6881154</v>
      </c>
      <c r="Q89" s="28"/>
      <c r="R89" s="29">
        <f>R90</f>
        <v>60874</v>
      </c>
      <c r="S89" s="29">
        <f>S90</f>
        <v>238404</v>
      </c>
      <c r="T89" s="91">
        <f>T90</f>
        <v>1992664</v>
      </c>
      <c r="U89" s="29">
        <f>U90+U96+U97</f>
        <v>4588906</v>
      </c>
      <c r="V89" s="29">
        <f>V90</f>
        <v>306</v>
      </c>
      <c r="W89" s="63">
        <f t="shared" ref="W89:W95" si="11">U89+V89</f>
        <v>4589212</v>
      </c>
    </row>
    <row r="90" spans="1:23">
      <c r="A90" s="7"/>
      <c r="B90" s="115">
        <f t="shared" ref="B90:B95" si="12">D90</f>
        <v>2292806</v>
      </c>
      <c r="C90" s="28"/>
      <c r="D90" s="49">
        <f>SUMIFS(DATI!E$1:E$65536,DATI!A$1:A$65536,'2013'!B4,DATI!B$1:B$65536,'2013'!D12,DATI!C$1:C$65536,'2013'!B8,DATI!D$1:D$65536,'2013'!L90)</f>
        <v>2292806</v>
      </c>
      <c r="E90" s="28"/>
      <c r="F90" s="28"/>
      <c r="G90" s="28"/>
      <c r="H90" s="28"/>
      <c r="I90" s="94">
        <f t="shared" ref="I90:I95" si="13">B90</f>
        <v>2292806</v>
      </c>
      <c r="J90" s="49">
        <f>SUMIFS(DATI!E$1:E$65536,DATI!A$1:A$65536,'2013'!B4,DATI!B$1:B$65536,'2013'!J12,DATI!C$1:C$65536,'2013'!B8,DATI!D$1:D$65536,'2013'!L90)</f>
        <v>0</v>
      </c>
      <c r="K90" s="31">
        <f t="shared" si="8"/>
        <v>2292806</v>
      </c>
      <c r="L90" s="53" t="s">
        <v>49</v>
      </c>
      <c r="M90" s="199" t="s">
        <v>173</v>
      </c>
      <c r="N90" s="91">
        <f t="shared" si="9"/>
        <v>2292807</v>
      </c>
      <c r="O90" s="49">
        <f>SUMIFS(DATI!E$1:E$65536,DATI!A$1:A$65536,'2013'!B4,DATI!B$1:B$65536,'2013'!O12,DATI!C$1:C$65536,'2013'!N8,DATI!D$1:D$65536,'2013'!L90)</f>
        <v>0</v>
      </c>
      <c r="P90" s="29">
        <f t="shared" si="10"/>
        <v>2292807</v>
      </c>
      <c r="Q90" s="28"/>
      <c r="R90" s="49">
        <f>SUMIFS(DATI!E$1:E$65536,DATI!A$1:A$65536,'2013'!B4,DATI!B$1:B$65536,'2013'!R12,DATI!C$1:C$65536,'2013'!N8,DATI!D$1:D$65536,'2013'!L90)</f>
        <v>60874</v>
      </c>
      <c r="S90" s="49">
        <f>SUMIFS(DATI!E$1:E$65536,DATI!A$1:A$65536,'2013'!B4,DATI!B$1:B$65536,'2013'!S12,DATI!C$1:C$65536,'2013'!N8,DATI!D$1:D$65536,'2013'!L90)</f>
        <v>238404</v>
      </c>
      <c r="T90" s="103">
        <f>SUMIFS(DATI!E$1:E$65536,DATI!A$1:A$65536,'2013'!B4,DATI!B$1:B$65536,'2013'!T12,DATI!C$1:C$65536,'2013'!N8,DATI!D$1:D$65536,'2013'!L90)</f>
        <v>1992664</v>
      </c>
      <c r="U90" s="49">
        <f>SUMIFS(DATI!E$1:E$65536,DATI!A$1:A$65536,'2013'!B4,DATI!B$1:B$65536,'2013'!U12,DATI!C$1:C$65536,'2013'!N8,DATI!D$1:D$65536,'2013'!L90)</f>
        <v>559</v>
      </c>
      <c r="V90" s="49">
        <f>SUMIFS(DATI!E$1:E$65536,DATI!A$1:A$65536,'2013'!B4,DATI!B$1:B$65536,'2013'!V12,DATI!C$1:C$65536,'2013'!N8,DATI!D$1:D$65536,'2013'!L90)</f>
        <v>306</v>
      </c>
      <c r="W90" s="63">
        <f t="shared" si="11"/>
        <v>865</v>
      </c>
    </row>
    <row r="91" spans="1:23">
      <c r="A91" s="7"/>
      <c r="B91" s="115">
        <f t="shared" si="12"/>
        <v>1496967</v>
      </c>
      <c r="C91" s="28"/>
      <c r="D91" s="49">
        <f>SUMIFS(DATI!E$1:E$65536,DATI!A$1:A$65536,'2013'!B4,DATI!B$1:B$65536,'2013'!D12,DATI!C$1:C$65536,'2013'!B8,DATI!D$1:D$65536,'2013'!L91)</f>
        <v>1496967</v>
      </c>
      <c r="E91" s="28"/>
      <c r="F91" s="28"/>
      <c r="G91" s="28"/>
      <c r="H91" s="28"/>
      <c r="I91" s="94">
        <f t="shared" si="13"/>
        <v>1496967</v>
      </c>
      <c r="J91" s="49">
        <f>SUMIFS(DATI!E$1:E$65536,DATI!A$1:A$65536,'2013'!B4,DATI!B$1:B$65536,'2013'!J12,DATI!C$1:C$65536,'2013'!B8,DATI!D$1:D$65536,'2013'!L91)</f>
        <v>0</v>
      </c>
      <c r="K91" s="31">
        <f t="shared" si="8"/>
        <v>1496967</v>
      </c>
      <c r="L91" s="53" t="s">
        <v>50</v>
      </c>
      <c r="M91" s="78" t="s">
        <v>174</v>
      </c>
      <c r="N91" s="91">
        <f t="shared" si="9"/>
        <v>1496967</v>
      </c>
      <c r="O91" s="49">
        <f>SUMIFS(DATI!E$1:E$65536,DATI!A$1:A$65536,'2013'!B4,DATI!B$1:B$65536,'2013'!O12,DATI!C$1:C$65536,'2013'!N8,DATI!D$1:D$65536,'2013'!L91)</f>
        <v>0</v>
      </c>
      <c r="P91" s="22">
        <f t="shared" si="10"/>
        <v>1496967</v>
      </c>
      <c r="Q91" s="28"/>
      <c r="R91" s="49">
        <f>SUMIFS(DATI!E$1:E$65536,DATI!A$1:A$65536,'2013'!B4,DATI!B$1:B$65536,'2013'!R12,DATI!C$1:C$65536,'2013'!N8,DATI!D$1:D$65536,'2013'!L91)</f>
        <v>0</v>
      </c>
      <c r="S91" s="49">
        <f>SUMIFS(DATI!E$1:E$65536,DATI!A$1:A$65536,'2013'!B4,DATI!B$1:B$65536,'2013'!S12,DATI!C$1:C$65536,'2013'!N8,DATI!D$1:D$65536,'2013'!L91)</f>
        <v>99751</v>
      </c>
      <c r="T91" s="117">
        <f>SUMIFS(DATI!E$1:E$65536,DATI!A$1:A$65536,'2013'!B4,DATI!B$1:B$65536,'2013'!T12,DATI!C$1:C$65536,'2013'!N8,DATI!D$1:D$65536,'2013'!L91)</f>
        <v>1397216</v>
      </c>
      <c r="U91" s="96">
        <f>SUMIFS(DATI!E$1:E$65536,DATI!A$1:A$65536,'2013'!B4,DATI!B$1:B$65536,'2013'!U12,DATI!C$1:C$65536,'2013'!N8,DATI!D$1:D$65536,'2013'!L91)</f>
        <v>0</v>
      </c>
      <c r="V91" s="30">
        <f>SUMIFS(DATI!E$1:E$65536,DATI!A$1:A$65536,'2013'!B4,DATI!B$1:B$65536,'2013'!V12,DATI!C$1:C$65536,'2013'!N8,DATI!D$1:D$65536,'2013'!L91)</f>
        <v>0</v>
      </c>
      <c r="W91" s="63">
        <f t="shared" si="11"/>
        <v>0</v>
      </c>
    </row>
    <row r="92" spans="1:23">
      <c r="A92" s="7"/>
      <c r="B92" s="115">
        <f t="shared" si="12"/>
        <v>128574</v>
      </c>
      <c r="C92" s="28"/>
      <c r="D92" s="49">
        <f>SUMIFS(DATI!E$1:E$65536,DATI!A$1:A$65536,'2013'!B4,DATI!B$1:B$65536,'2013'!D12,DATI!C$1:C$65536,'2013'!B8,DATI!D$1:D$65536,'2013'!L92)</f>
        <v>128574</v>
      </c>
      <c r="E92" s="28"/>
      <c r="F92" s="28"/>
      <c r="G92" s="28"/>
      <c r="H92" s="28"/>
      <c r="I92" s="94">
        <f t="shared" si="13"/>
        <v>128574</v>
      </c>
      <c r="J92" s="49">
        <f>SUMIFS(DATI!E$1:E$65536,DATI!A$1:A$65536,'2013'!B4,DATI!B$1:B$65536,'2013'!J12,DATI!C$1:C$65536,'2013'!B8,DATI!D$1:D$65536,'2013'!L92)</f>
        <v>0</v>
      </c>
      <c r="K92" s="31">
        <f t="shared" si="8"/>
        <v>128574</v>
      </c>
      <c r="L92" s="53" t="s">
        <v>51</v>
      </c>
      <c r="M92" s="78" t="s">
        <v>175</v>
      </c>
      <c r="N92" s="91">
        <f t="shared" si="9"/>
        <v>128575</v>
      </c>
      <c r="O92" s="49">
        <f>SUMIFS(DATI!E$1:E$65536,DATI!A$1:A$65536,'2013'!B4,DATI!B$1:B$65536,'2013'!O12,DATI!C$1:C$65536,'2013'!N8,DATI!D$1:D$65536,'2013'!L92)</f>
        <v>0</v>
      </c>
      <c r="P92" s="22">
        <f t="shared" si="10"/>
        <v>128575</v>
      </c>
      <c r="Q92" s="28"/>
      <c r="R92" s="49">
        <f>SUMIFS(DATI!E$1:E$65536,DATI!A$1:A$65536,'2013'!B4,DATI!B$1:B$65536,'2013'!R12,DATI!C$1:C$65536,'2013'!N8,DATI!D$1:D$65536,'2013'!L92)</f>
        <v>60874</v>
      </c>
      <c r="S92" s="49">
        <f>SUMIFS(DATI!E$1:E$65536,DATI!A$1:A$65536,'2013'!B4,DATI!B$1:B$65536,'2013'!S12,DATI!C$1:C$65536,'2013'!N8,DATI!D$1:D$65536,'2013'!L92)</f>
        <v>7436</v>
      </c>
      <c r="T92" s="117">
        <f>SUMIFS(DATI!E$1:E$65536,DATI!A$1:A$65536,'2013'!B4,DATI!B$1:B$65536,'2013'!T12,DATI!C$1:C$65536,'2013'!N8,DATI!D$1:D$65536,'2013'!L92)</f>
        <v>59400</v>
      </c>
      <c r="U92" s="96">
        <f>SUMIFS(DATI!E$1:E$65536,DATI!A$1:A$65536,'2013'!B4,DATI!B$1:B$65536,'2013'!U12,DATI!C$1:C$65536,'2013'!N8,DATI!D$1:D$65536,'2013'!L92)</f>
        <v>559</v>
      </c>
      <c r="V92" s="30">
        <f>SUMIFS(DATI!E$1:E$65536,DATI!A$1:A$65536,'2013'!B4,DATI!B$1:B$65536,'2013'!V12,DATI!C$1:C$65536,'2013'!N8,DATI!D$1:D$65536,'2013'!L92)</f>
        <v>306</v>
      </c>
      <c r="W92" s="63">
        <f t="shared" si="11"/>
        <v>865</v>
      </c>
    </row>
    <row r="93" spans="1:23">
      <c r="A93" s="7"/>
      <c r="B93" s="115">
        <f t="shared" si="12"/>
        <v>632513</v>
      </c>
      <c r="C93" s="28"/>
      <c r="D93" s="49">
        <f>SUMIFS(DATI!E$1:E$65536,DATI!A$1:A$65536,'2013'!B4,DATI!B$1:B$65536,'2013'!D12,DATI!C$1:C$65536,'2013'!B8,DATI!D$1:D$65536,'2013'!L93)</f>
        <v>632513</v>
      </c>
      <c r="E93" s="28"/>
      <c r="F93" s="28"/>
      <c r="G93" s="28"/>
      <c r="H93" s="28"/>
      <c r="I93" s="94">
        <f t="shared" si="13"/>
        <v>632513</v>
      </c>
      <c r="J93" s="49">
        <f>SUMIFS(DATI!E$1:E$65536,DATI!A$1:A$65536,'2013'!B4,DATI!B$1:B$65536,'2013'!J12,DATI!C$1:C$65536,'2013'!B8,DATI!D$1:D$65536,'2013'!L93)</f>
        <v>0</v>
      </c>
      <c r="K93" s="31">
        <f t="shared" si="8"/>
        <v>632513</v>
      </c>
      <c r="L93" s="53" t="s">
        <v>52</v>
      </c>
      <c r="M93" s="78" t="s">
        <v>176</v>
      </c>
      <c r="N93" s="91">
        <f t="shared" si="9"/>
        <v>632513</v>
      </c>
      <c r="O93" s="49">
        <f>SUMIFS(DATI!E$1:E$65536,DATI!A$1:A$65536,'2013'!B4,DATI!B$1:B$65536,'2013'!O12,DATI!C$1:C$65536,'2013'!N8,DATI!D$1:D$65536,'2013'!L93)</f>
        <v>0</v>
      </c>
      <c r="P93" s="22">
        <f t="shared" si="10"/>
        <v>632513</v>
      </c>
      <c r="Q93" s="28"/>
      <c r="R93" s="49">
        <f>SUMIFS(DATI!E$1:E$65536,DATI!A$1:A$65536,'2013'!B4,DATI!B$1:B$65536,'2013'!R12,DATI!C$1:C$65536,'2013'!N8,DATI!D$1:D$65536,'2013'!L93)</f>
        <v>0</v>
      </c>
      <c r="S93" s="49">
        <f>SUMIFS(DATI!E$1:E$65536,DATI!A$1:A$65536,'2013'!B4,DATI!B$1:B$65536,'2013'!S12,DATI!C$1:C$65536,'2013'!N8,DATI!D$1:D$65536,'2013'!L93)</f>
        <v>96465</v>
      </c>
      <c r="T93" s="117">
        <f>SUMIFS(DATI!E$1:E$65536,DATI!A$1:A$65536,'2013'!B4,DATI!B$1:B$65536,'2013'!T12,DATI!C$1:C$65536,'2013'!N8,DATI!D$1:D$65536,'2013'!L93)</f>
        <v>536048</v>
      </c>
      <c r="U93" s="96">
        <f>SUMIFS(DATI!E$1:E$65536,DATI!A$1:A$65536,'2013'!B4,DATI!B$1:B$65536,'2013'!U12,DATI!C$1:C$65536,'2013'!N8,DATI!D$1:D$65536,'2013'!L93)</f>
        <v>0</v>
      </c>
      <c r="V93" s="30">
        <f>SUMIFS(DATI!E$1:E$65536,DATI!A$1:A$65536,'2013'!B4,DATI!B$1:B$65536,'2013'!V12,DATI!C$1:C$65536,'2013'!N8,DATI!D$1:D$65536,'2013'!L93)</f>
        <v>0</v>
      </c>
      <c r="W93" s="63">
        <f t="shared" si="11"/>
        <v>0</v>
      </c>
    </row>
    <row r="94" spans="1:23">
      <c r="A94" s="7"/>
      <c r="B94" s="115">
        <f t="shared" si="12"/>
        <v>34752</v>
      </c>
      <c r="C94" s="28"/>
      <c r="D94" s="49">
        <f>SUMIFS(DATI!E$1:E$65536,DATI!A$1:A$65536,'2013'!B4,DATI!B$1:B$65536,'2013'!D12,DATI!C$1:C$65536,'2013'!B8,DATI!D$1:D$65536,'2013'!L94)</f>
        <v>34752</v>
      </c>
      <c r="E94" s="28"/>
      <c r="F94" s="28"/>
      <c r="G94" s="28"/>
      <c r="H94" s="28"/>
      <c r="I94" s="94">
        <f t="shared" si="13"/>
        <v>34752</v>
      </c>
      <c r="J94" s="49">
        <f>SUMIFS(DATI!E$1:E$65536,DATI!A$1:A$65536,'2013'!B4,DATI!B$1:B$65536,'2013'!J12,DATI!C$1:C$65536,'2013'!B8,DATI!D$1:D$65536,'2013'!L94)</f>
        <v>0</v>
      </c>
      <c r="K94" s="31">
        <f t="shared" si="8"/>
        <v>34752</v>
      </c>
      <c r="L94" s="53" t="s">
        <v>53</v>
      </c>
      <c r="M94" s="78" t="s">
        <v>177</v>
      </c>
      <c r="N94" s="91">
        <f t="shared" si="9"/>
        <v>34752</v>
      </c>
      <c r="O94" s="49">
        <f>SUMIFS(DATI!E$1:E$65536,DATI!A$1:A$65536,'2013'!B4,DATI!B$1:B$65536,'2013'!O12,DATI!C$1:C$65536,'2013'!N8,DATI!D$1:D$65536,'2013'!L94)</f>
        <v>0</v>
      </c>
      <c r="P94" s="22">
        <f t="shared" si="10"/>
        <v>34752</v>
      </c>
      <c r="Q94" s="50"/>
      <c r="R94" s="49">
        <f>SUMIFS(DATI!E$1:E$65536,DATI!A$1:A$65536,'2013'!B4,DATI!B$1:B$65536,'2013'!R12,DATI!C$1:C$65536,'2013'!N8,DATI!D$1:D$65536,'2013'!L94)</f>
        <v>0</v>
      </c>
      <c r="S94" s="49">
        <f>SUMIFS(DATI!E$1:E$65536,DATI!A$1:A$65536,'2013'!B4,DATI!B$1:B$65536,'2013'!S12,DATI!C$1:C$65536,'2013'!N8,DATI!D$1:D$65536,'2013'!L94)</f>
        <v>34752</v>
      </c>
      <c r="T94" s="117">
        <f>SUMIFS(DATI!E$1:E$65536,DATI!A$1:A$65536,'2013'!B4,DATI!B$1:B$65536,'2013'!T12,DATI!C$1:C$65536,'2013'!N8,DATI!D$1:D$65536,'2013'!L94)</f>
        <v>0</v>
      </c>
      <c r="U94" s="96">
        <f>SUMIFS(DATI!E$1:E$65536,DATI!A$1:A$65536,'2013'!B4,DATI!B$1:B$65536,'2013'!U12,DATI!C$1:C$65536,'2013'!N8,DATI!D$1:D$65536,'2013'!L94)</f>
        <v>0</v>
      </c>
      <c r="V94" s="30">
        <f>SUMIFS(DATI!E$1:E$65536,DATI!A$1:A$65536,'2013'!B4,DATI!B$1:B$65536,'2013'!V12,DATI!C$1:C$65536,'2013'!N8,DATI!D$1:D$65536,'2013'!L94)</f>
        <v>0</v>
      </c>
      <c r="W94" s="63">
        <f t="shared" si="11"/>
        <v>0</v>
      </c>
    </row>
    <row r="95" spans="1:23">
      <c r="A95" s="7"/>
      <c r="B95" s="115">
        <f t="shared" si="12"/>
        <v>0</v>
      </c>
      <c r="C95" s="28"/>
      <c r="D95" s="49">
        <f>SUMIFS(DATI!E$1:E$65536,DATI!A$1:A$65536,'2013'!B4,DATI!B$1:B$65536,'2013'!D12,DATI!C$1:C$65536,'2013'!B8,DATI!D$1:D$65536,'2013'!L95)</f>
        <v>0</v>
      </c>
      <c r="E95" s="28"/>
      <c r="F95" s="28"/>
      <c r="G95" s="28"/>
      <c r="H95" s="28"/>
      <c r="I95" s="94">
        <f t="shared" si="13"/>
        <v>0</v>
      </c>
      <c r="J95" s="49">
        <f>SUMIFS(DATI!E$1:E$65536,DATI!A$1:A$65536,'2013'!B4,DATI!B$1:B$65536,'2013'!J12,DATI!C$1:C$65536,'2013'!B8,DATI!D$1:D$65536,'2013'!L95)</f>
        <v>0</v>
      </c>
      <c r="K95" s="31">
        <f t="shared" si="8"/>
        <v>0</v>
      </c>
      <c r="L95" s="53" t="s">
        <v>54</v>
      </c>
      <c r="M95" s="78" t="s">
        <v>178</v>
      </c>
      <c r="N95" s="91">
        <f t="shared" si="9"/>
        <v>0</v>
      </c>
      <c r="O95" s="49">
        <f>SUMIFS(DATI!E$1:E$65536,DATI!A$1:A$65536,'2013'!B4,DATI!B$1:B$65536,'2013'!O12,DATI!C$1:C$65536,'2013'!N8,DATI!D$1:D$65536,'2013'!L95)</f>
        <v>0</v>
      </c>
      <c r="P95" s="22">
        <f t="shared" si="10"/>
        <v>0</v>
      </c>
      <c r="Q95" s="50"/>
      <c r="R95" s="49">
        <f>SUMIFS(DATI!E$1:E$65536,DATI!A$1:A$65536,'2013'!B4,DATI!B$1:B$65536,'2013'!R12,DATI!C$1:C$65536,'2013'!N8,DATI!D$1:D$65536,'2013'!L95)</f>
        <v>0</v>
      </c>
      <c r="S95" s="49">
        <f>SUMIFS(DATI!E$1:E$65536,DATI!A$1:A$65536,'2013'!B4,DATI!B$1:B$65536,'2013'!S12,DATI!C$1:C$65536,'2013'!N8,DATI!D$1:D$65536,'2013'!L95)</f>
        <v>0</v>
      </c>
      <c r="T95" s="117">
        <f>SUMIFS(DATI!E$1:E$65536,DATI!A$1:A$65536,'2013'!B4,DATI!B$1:B$65536,'2013'!T12,DATI!C$1:C$65536,'2013'!N8,DATI!D$1:D$65536,'2013'!L95)</f>
        <v>0</v>
      </c>
      <c r="U95" s="96">
        <f>SUMIFS(DATI!E$1:E$65536,DATI!A$1:A$65536,'2013'!B4,DATI!B$1:B$65536,'2013'!U12,DATI!C$1:C$65536,'2013'!N8,DATI!D$1:D$65536,'2013'!L95)</f>
        <v>0</v>
      </c>
      <c r="V95" s="30">
        <f>SUMIFS(DATI!E$1:E$65536,DATI!A$1:A$65536,'2013'!B4,DATI!B$1:B$65536,'2013'!V12,DATI!C$1:C$65536,'2013'!N8,DATI!D$1:D$65536,'2013'!L95)</f>
        <v>0</v>
      </c>
      <c r="W95" s="63">
        <f t="shared" si="11"/>
        <v>0</v>
      </c>
    </row>
    <row r="96" spans="1:23">
      <c r="A96" s="7"/>
      <c r="B96" s="118">
        <f>C96+D96</f>
        <v>865</v>
      </c>
      <c r="C96" s="49">
        <f>SUMIFS(DATI!E$1:E$65536,DATI!A$1:A$65536,'2013'!B4,DATI!B$1:B$65536,'2013'!C12,DATI!C$1:C$65536,'2013'!B8,DATI!D$1:D$65536,'2013'!L96)</f>
        <v>306</v>
      </c>
      <c r="D96" s="96">
        <f>SUMIFS(DATI!E$1:E$65536,DATI!A$1:A$65536,'2013'!B4,DATI!B$1:B$65536,'2013'!D12,DATI!C$1:C$65536,'2013'!B8,DATI!D$1:D$65536,'2013'!L96)</f>
        <v>559</v>
      </c>
      <c r="E96" s="49">
        <f>SUMIFS(DATI!E$1:E$65536,DATI!A$1:A$65536,'2013'!B4,DATI!B$1:B$65536,'2013'!E12,DATI!C$1:C$65536,'2013'!B8,DATI!D$1:D$65536,'2013'!L96)</f>
        <v>2361459</v>
      </c>
      <c r="F96" s="49">
        <f>SUMIFS(DATI!E$1:E$65536,DATI!A$1:A$65536,'2013'!B4,DATI!B$1:B$65536,'2013'!F12,DATI!C$1:C$65536,'2013'!B8,DATI!D$1:D$65536,'2013'!L96)</f>
        <v>7437</v>
      </c>
      <c r="G96" s="49">
        <f>SUMIFS(DATI!E$1:E$65536,DATI!A$1:A$65536,'2013'!B4,DATI!B$1:B$65536,'2013'!G12,DATI!C$1:C$65536,'2013'!B8,DATI!D$1:D$65536,'2013'!L96)</f>
        <v>78711</v>
      </c>
      <c r="H96" s="28"/>
      <c r="I96" s="94">
        <f>B96+E96+F96+G96</f>
        <v>2448472</v>
      </c>
      <c r="J96" s="30">
        <f>SUMIFS(DATI!E$1:E$65536,DATI!A$1:A$65536,'2013'!B4,DATI!B$1:B$65536,'2013'!J12,DATI!C$1:C$65536,'2013'!B8,DATI!D$1:D$65536,'2013'!L96)</f>
        <v>96710</v>
      </c>
      <c r="K96" s="31">
        <f t="shared" si="8"/>
        <v>2545182</v>
      </c>
      <c r="L96" s="53" t="s">
        <v>55</v>
      </c>
      <c r="M96" s="199" t="s">
        <v>179</v>
      </c>
      <c r="N96" s="91">
        <f t="shared" si="9"/>
        <v>2545182</v>
      </c>
      <c r="O96" s="49">
        <f>SUMIFS(DATI!E$1:E$65536,DATI!A$1:A$65536,'2013'!B4,DATI!B$1:B$65536,'2013'!O12,DATI!C$1:C$65536,'2013'!N8,DATI!D$1:D$65536,'2013'!L96)</f>
        <v>17837</v>
      </c>
      <c r="P96" s="29">
        <f>W96</f>
        <v>2527345</v>
      </c>
      <c r="Q96" s="50"/>
      <c r="R96" s="23"/>
      <c r="S96" s="23"/>
      <c r="T96" s="23"/>
      <c r="U96" s="49">
        <f>SUMIFS(DATI!E$1:E$65536,DATI!A$1:A$65536,'2013'!B4,DATI!B$1:B$65536,'2013'!U12,DATI!C$1:C$65536,'2013'!N8,DATI!D$1:D$65536,'2013'!L96)</f>
        <v>2527345</v>
      </c>
      <c r="V96" s="28"/>
      <c r="W96" s="63">
        <f>U96</f>
        <v>2527345</v>
      </c>
    </row>
    <row r="97" spans="1:23">
      <c r="A97" s="7"/>
      <c r="B97" s="28"/>
      <c r="C97" s="49">
        <f>SUMIFS(DATI!E$1:E$65536,DATI!A$1:A$65536,'2013'!B4,DATI!B$1:B$65536,'2013'!C12,DATI!C$1:C$65536,'2013'!B8,DATI!D$1:D$65536,'2013'!L97)</f>
        <v>289358</v>
      </c>
      <c r="D97" s="28"/>
      <c r="E97" s="49">
        <f>SUMIFS(DATI!E$1:E$65536,DATI!A$1:A$65536,'2013'!B4,DATI!B$1:B$65536,'2013'!E12,DATI!C$1:C$65536,'2013'!B8,DATI!D$1:D$65536,'2013'!L97)</f>
        <v>1771644</v>
      </c>
      <c r="F97" s="28"/>
      <c r="G97" s="28"/>
      <c r="H97" s="28"/>
      <c r="I97" s="94">
        <f>C97+E97+F97+G97</f>
        <v>2061002</v>
      </c>
      <c r="J97" s="28"/>
      <c r="K97" s="31">
        <f>I97</f>
        <v>2061002</v>
      </c>
      <c r="L97" s="53" t="s">
        <v>56</v>
      </c>
      <c r="M97" s="199" t="s">
        <v>180</v>
      </c>
      <c r="N97" s="91">
        <f>P97</f>
        <v>2061002</v>
      </c>
      <c r="O97" s="28"/>
      <c r="P97" s="29">
        <f>W97</f>
        <v>2061002</v>
      </c>
      <c r="Q97" s="28"/>
      <c r="R97" s="28"/>
      <c r="S97" s="28"/>
      <c r="T97" s="28"/>
      <c r="U97" s="49">
        <f>SUMIFS(DATI!E$1:E$65536,DATI!A$1:A$65536,'2013'!B4,DATI!B$1:B$65536,'2013'!U12,DATI!C$1:C$65536,'2013'!N8,DATI!D$1:D$65536,'2013'!L97)</f>
        <v>2061002</v>
      </c>
      <c r="V97" s="28"/>
      <c r="W97" s="31">
        <f>U97</f>
        <v>2061002</v>
      </c>
    </row>
    <row r="98" spans="1:23">
      <c r="A98" s="7"/>
      <c r="B98" s="28"/>
      <c r="C98" s="49">
        <f>SUMIFS(DATI!E$1:E$65536,DATI!A$1:A$65536,'2013'!B4,DATI!B$1:B$65536,'2013'!C12,DATI!C$1:C$65536,'2013'!B8,DATI!D$1:D$65536,'2013'!L98)</f>
        <v>193837</v>
      </c>
      <c r="D98" s="28"/>
      <c r="E98" s="49">
        <f>SUMIFS(DATI!E$1:E$65536,DATI!A$1:A$65536,'2013'!B4,DATI!B$1:B$65536,'2013'!E12,DATI!C$1:C$65536,'2013'!B8,DATI!D$1:D$65536,'2013'!L98)</f>
        <v>1527242</v>
      </c>
      <c r="F98" s="28"/>
      <c r="G98" s="28"/>
      <c r="H98" s="28"/>
      <c r="I98" s="94">
        <f>E98+C98</f>
        <v>1721079</v>
      </c>
      <c r="J98" s="28"/>
      <c r="K98" s="31">
        <f>I98</f>
        <v>1721079</v>
      </c>
      <c r="L98" s="53" t="s">
        <v>57</v>
      </c>
      <c r="M98" s="78" t="s">
        <v>181</v>
      </c>
      <c r="N98" s="91">
        <f>P98</f>
        <v>1721079</v>
      </c>
      <c r="O98" s="28"/>
      <c r="P98" s="29">
        <f>W98</f>
        <v>1721079</v>
      </c>
      <c r="Q98" s="28"/>
      <c r="R98" s="28"/>
      <c r="S98" s="28"/>
      <c r="T98" s="28"/>
      <c r="U98" s="49">
        <f>SUMIFS(DATI!E$1:E$65536,DATI!A$1:A$65536,'2013'!B4,DATI!B$1:B$65536,'2013'!U12,DATI!C$1:C$65536,'2013'!N8,DATI!D$1:D$65536,'2013'!L98)</f>
        <v>1721079</v>
      </c>
      <c r="V98" s="28"/>
      <c r="W98" s="31">
        <f>U98</f>
        <v>1721079</v>
      </c>
    </row>
    <row r="99" spans="1:23">
      <c r="A99" s="7"/>
      <c r="B99" s="28"/>
      <c r="C99" s="49">
        <f>SUMIFS(DATI!E$1:E$65536,DATI!A$1:A$65536,'2013'!B4,DATI!B$1:B$65536,'2013'!C12,DATI!C$1:C$65536,'2013'!B8,DATI!D$1:D$65536,'2013'!L99)</f>
        <v>95521</v>
      </c>
      <c r="D99" s="28"/>
      <c r="E99" s="49">
        <f>SUMIFS(DATI!E$1:E$65536,DATI!A$1:A$65536,'2013'!B4,DATI!B$1:B$65536,'2013'!E12,DATI!C$1:C$65536,'2013'!B8,DATI!D$1:D$65536,'2013'!L99)</f>
        <v>244402</v>
      </c>
      <c r="F99" s="28"/>
      <c r="G99" s="28"/>
      <c r="H99" s="28"/>
      <c r="I99" s="94">
        <f>E99+C99</f>
        <v>339923</v>
      </c>
      <c r="J99" s="28"/>
      <c r="K99" s="31">
        <f>I99</f>
        <v>339923</v>
      </c>
      <c r="L99" s="53" t="s">
        <v>58</v>
      </c>
      <c r="M99" s="78" t="s">
        <v>182</v>
      </c>
      <c r="N99" s="91">
        <f>P99</f>
        <v>339923</v>
      </c>
      <c r="O99" s="28"/>
      <c r="P99" s="29">
        <f>W99</f>
        <v>339923</v>
      </c>
      <c r="Q99" s="28"/>
      <c r="R99" s="28"/>
      <c r="S99" s="28"/>
      <c r="T99" s="28"/>
      <c r="U99" s="49">
        <f>SUMIFS(DATI!E$1:E$65536,DATI!A$1:A$65536,'2013'!B4,DATI!B$1:B$65536,'2013'!U12,DATI!C$1:C$65536,'2013'!N8,DATI!D$1:D$65536,'2013'!L99)</f>
        <v>339923</v>
      </c>
      <c r="V99" s="28"/>
      <c r="W99" s="31">
        <f>U99</f>
        <v>339923</v>
      </c>
    </row>
    <row r="100" spans="1:23">
      <c r="A100" s="7"/>
      <c r="B100" s="115">
        <f>C100+D100</f>
        <v>457674</v>
      </c>
      <c r="C100" s="91">
        <f>C101+C103</f>
        <v>19209</v>
      </c>
      <c r="D100" s="99">
        <f>D101+D103</f>
        <v>438465</v>
      </c>
      <c r="E100" s="29">
        <f>E101+E102+E103</f>
        <v>673098</v>
      </c>
      <c r="F100" s="91">
        <f>F101+F102+F103</f>
        <v>269522</v>
      </c>
      <c r="G100" s="91">
        <f>G101+G103</f>
        <v>281878</v>
      </c>
      <c r="H100" s="28"/>
      <c r="I100" s="94">
        <f>B100+E100+F100+G100</f>
        <v>1682172</v>
      </c>
      <c r="J100" s="94">
        <f>J101+J102+J103</f>
        <v>987146</v>
      </c>
      <c r="K100" s="31">
        <f t="shared" si="8"/>
        <v>2669318</v>
      </c>
      <c r="L100" s="53" t="s">
        <v>59</v>
      </c>
      <c r="M100" s="54" t="s">
        <v>183</v>
      </c>
      <c r="N100" s="91">
        <f t="shared" si="9"/>
        <v>2669318</v>
      </c>
      <c r="O100" s="94">
        <f>O101+O102+O103</f>
        <v>592255</v>
      </c>
      <c r="P100" s="29">
        <f>R100+S100+T100+W100</f>
        <v>2077063</v>
      </c>
      <c r="Q100" s="50"/>
      <c r="R100" s="29">
        <f>R102+R103</f>
        <v>267927</v>
      </c>
      <c r="S100" s="29">
        <f>S101+S102+S103</f>
        <v>183171</v>
      </c>
      <c r="T100" s="29">
        <f>T101+T102+T103</f>
        <v>272767</v>
      </c>
      <c r="U100" s="93">
        <f>U102+U103</f>
        <v>1004305</v>
      </c>
      <c r="V100" s="94">
        <f>V102+V103</f>
        <v>348893</v>
      </c>
      <c r="W100" s="63">
        <f>U100+V100</f>
        <v>1353198</v>
      </c>
    </row>
    <row r="101" spans="1:23">
      <c r="A101" s="7"/>
      <c r="B101" s="115">
        <f>C101+D101</f>
        <v>74081</v>
      </c>
      <c r="C101" s="103">
        <f>SUMIFS(DATI!E$1:E$65536,DATI!A$1:A$65536,'2013'!B4,DATI!B$1:B$65536,'2013'!C12,DATI!C$1:C$65536,'2013'!B8,DATI!D$1:D$65536,'2013'!L101)</f>
        <v>0</v>
      </c>
      <c r="D101" s="117">
        <f>SUMIFS(DATI!E$1:E$65536,DATI!A$1:A$65536,'2013'!B4,DATI!B$1:B$65536,'2013'!D12,DATI!C$1:C$65536,'2013'!B8,DATI!D$1:D$65536,'2013'!L101)</f>
        <v>74081</v>
      </c>
      <c r="E101" s="49">
        <f>SUMIFS(DATI!E$1:E$65536,DATI!A$1:A$65536,'2013'!B4,DATI!B$1:B$65536,'2013'!E12,DATI!C$1:C$65536,'2013'!B8,DATI!D$1:D$65536,'2013'!L101)</f>
        <v>238</v>
      </c>
      <c r="F101" s="49">
        <f>SUMIFS(DATI!E$1:E$65536,DATI!A$1:A$65536,'2013'!B4,DATI!B$1:B$65536,'2013'!F12,DATI!C$1:C$65536,'2013'!B8,DATI!D$1:D$65536,'2013'!L101)</f>
        <v>16</v>
      </c>
      <c r="G101" s="49">
        <f>SUMIFS(DATI!E$1:E$65536,DATI!A$1:A$65536,'2013'!B4,DATI!B$1:B$65536,'2013'!G12,DATI!C$1:C$65536,'2013'!B8,DATI!D$1:D$65536,'2013'!L101)</f>
        <v>102928</v>
      </c>
      <c r="H101" s="28"/>
      <c r="I101" s="94">
        <f>B101+E101+F101+G101</f>
        <v>177263</v>
      </c>
      <c r="J101" s="30">
        <f>SUMIFS(DATI!E$1:E$65536,DATI!A$1:A$65536,'2013'!B4,DATI!B$1:B$65536,'2013'!J12,DATI!C$1:C$65536,'2013'!B8,DATI!D$1:D$65536,'2013'!L101)</f>
        <v>0</v>
      </c>
      <c r="K101" s="31">
        <f t="shared" si="8"/>
        <v>177263</v>
      </c>
      <c r="L101" s="119" t="s">
        <v>60</v>
      </c>
      <c r="M101" s="205" t="s">
        <v>242</v>
      </c>
      <c r="N101" s="91">
        <f t="shared" si="9"/>
        <v>177263</v>
      </c>
      <c r="O101" s="30">
        <f>SUMIFS(DATI!E$1:E$65536,DATI!A$1:A$65536,'2013'!B4,DATI!B$1:B$65536,'2013'!O12,DATI!C$1:C$65536,'2013'!N8,DATI!D$1:D$65536,'2013'!L101)</f>
        <v>0</v>
      </c>
      <c r="P101" s="29">
        <f>S101+T101</f>
        <v>177263</v>
      </c>
      <c r="Q101" s="50"/>
      <c r="R101" s="73"/>
      <c r="S101" s="49">
        <f>SUMIFS(DATI!E$1:E$65536,DATI!A$1:A$65536,'2013'!B4,DATI!B$1:B$65536,'2013'!S12,DATI!C$1:C$65536,'2013'!N8,DATI!D$1:D$65536,'2013'!L101)</f>
        <v>177263</v>
      </c>
      <c r="T101" s="49">
        <f>SUMIFS(DATI!E$1:E$65536,DATI!A$1:A$65536,'2013'!B4,DATI!B$1:B$65536,'2013'!T12,DATI!C$1:C$65536,'2013'!N8,DATI!D$1:D$65536,'2013'!L101)</f>
        <v>0</v>
      </c>
      <c r="U101" s="73"/>
      <c r="V101" s="28"/>
      <c r="W101" s="42"/>
    </row>
    <row r="102" spans="1:23">
      <c r="A102" s="7"/>
      <c r="B102" s="120"/>
      <c r="C102" s="23"/>
      <c r="D102" s="28"/>
      <c r="E102" s="30">
        <f>SUMIFS(DATI!E$1:E$65536,DATI!A$1:A$65536,'2013'!B4,DATI!B$1:B$65536,'2013'!E12,DATI!C$1:C$65536,'2013'!B8,DATI!D$1:D$65536,'2013'!L102)</f>
        <v>0</v>
      </c>
      <c r="F102" s="49">
        <f>SUMIFS(DATI!E$1:E$65536,DATI!A$1:A$65536,'2013'!B4,DATI!B$1:B$65536,'2013'!F12,DATI!C$1:C$65536,'2013'!B8,DATI!D$1:D$65536,'2013'!L102)</f>
        <v>172886</v>
      </c>
      <c r="G102" s="73"/>
      <c r="H102" s="28"/>
      <c r="I102" s="94">
        <f>F102</f>
        <v>172886</v>
      </c>
      <c r="J102" s="30">
        <f>SUMIFS(DATI!E$1:E$65536,DATI!A$1:A$65536,'2013'!B4,DATI!B$1:B$65536,'2013'!J12,DATI!C$1:C$65536,'2013'!B8,DATI!D$1:D$65536,'2013'!L102)</f>
        <v>0</v>
      </c>
      <c r="K102" s="31">
        <f t="shared" si="8"/>
        <v>172886</v>
      </c>
      <c r="L102" s="53" t="s">
        <v>61</v>
      </c>
      <c r="M102" s="199" t="s">
        <v>243</v>
      </c>
      <c r="N102" s="91">
        <f t="shared" si="9"/>
        <v>172886</v>
      </c>
      <c r="O102" s="30">
        <f>SUMIFS(DATI!E$1:E$65536,DATI!A$1:A$65536,'2013'!B4,DATI!B$1:B$65536,'2013'!O12,DATI!C$1:C$65536,'2013'!N8,DATI!D$1:D$65536,'2013'!L102)</f>
        <v>0</v>
      </c>
      <c r="P102" s="29">
        <f>R102+S102+T102+U102+V102</f>
        <v>172886</v>
      </c>
      <c r="Q102" s="50"/>
      <c r="R102" s="49">
        <f>SUMIFS(DATI!E$1:E$65536,DATI!A$1:A$65536,'2013'!B4,DATI!B$1:B$65536,'2013'!R12,DATI!C$1:C$65536,'2013'!N8,DATI!D$1:D$65536,'2013'!L102)</f>
        <v>97596</v>
      </c>
      <c r="S102" s="49">
        <f>SUMIFS(DATI!E$1:E$65536,DATI!A$1:A$65536,'2013'!B4,DATI!B$1:B$65536,'2013'!S12,DATI!C$1:C$65536,'2013'!N8,DATI!D$1:D$65536,'2013'!L102)</f>
        <v>0</v>
      </c>
      <c r="T102" s="49">
        <f>SUMIFS(DATI!E$1:E$65536,DATI!A$1:A$65536,'2013'!B4,DATI!B$1:B$65536,'2013'!T12,DATI!C$1:C$65536,'2013'!N8,DATI!D$1:D$65536,'2013'!L102)</f>
        <v>1239</v>
      </c>
      <c r="U102" s="96">
        <f>SUMIFS(DATI!E$1:E$65536,DATI!A$1:A$65536,'2013'!B4,DATI!B$1:B$65536,'2013'!U12,DATI!C$1:C$65536,'2013'!N8,DATI!D$1:D$65536,'2013'!L102)</f>
        <v>74051</v>
      </c>
      <c r="V102" s="30">
        <f>SUMIFS(DATI!E$1:E$65536,DATI!A$1:A$65536,'2013'!B4,DATI!B$1:B$65536,'2013'!V12,DATI!C$1:C$65536,'2013'!N8,DATI!D$1:D$65536,'2013'!L102)</f>
        <v>0</v>
      </c>
      <c r="W102" s="31">
        <f>U102+V102</f>
        <v>74051</v>
      </c>
    </row>
    <row r="103" spans="1:23" ht="25">
      <c r="A103" s="7"/>
      <c r="B103" s="115">
        <f>C103+D103</f>
        <v>383593</v>
      </c>
      <c r="C103" s="91">
        <f>C106</f>
        <v>19209</v>
      </c>
      <c r="D103" s="91">
        <f>D106</f>
        <v>364384</v>
      </c>
      <c r="E103" s="91">
        <f>E106+E104+E107</f>
        <v>672860</v>
      </c>
      <c r="F103" s="91">
        <f>F106</f>
        <v>96620</v>
      </c>
      <c r="G103" s="91">
        <f>G106</f>
        <v>178950</v>
      </c>
      <c r="H103" s="28"/>
      <c r="I103" s="94">
        <f>B103+E103+F103+G103</f>
        <v>1332023</v>
      </c>
      <c r="J103" s="121">
        <f>J104+J106+J107</f>
        <v>987146</v>
      </c>
      <c r="K103" s="31">
        <f t="shared" si="8"/>
        <v>2319169</v>
      </c>
      <c r="L103" s="53" t="s">
        <v>184</v>
      </c>
      <c r="M103" s="54" t="s">
        <v>244</v>
      </c>
      <c r="N103" s="91">
        <f>O103+P103</f>
        <v>2319169</v>
      </c>
      <c r="O103" s="94">
        <f>O104+O106+O107</f>
        <v>592255</v>
      </c>
      <c r="P103" s="29">
        <f>R103+S103+T103+W103</f>
        <v>1726914</v>
      </c>
      <c r="Q103" s="28"/>
      <c r="R103" s="29">
        <f>R106</f>
        <v>170331</v>
      </c>
      <c r="S103" s="99">
        <f>S106</f>
        <v>5908</v>
      </c>
      <c r="T103" s="29">
        <f>T104+T106</f>
        <v>271528</v>
      </c>
      <c r="U103" s="29">
        <f>U106</f>
        <v>930254</v>
      </c>
      <c r="V103" s="94">
        <f>V106</f>
        <v>348893</v>
      </c>
      <c r="W103" s="31">
        <f>U103+V103</f>
        <v>1279147</v>
      </c>
    </row>
    <row r="104" spans="1:23">
      <c r="A104" s="7"/>
      <c r="B104" s="28"/>
      <c r="C104" s="28"/>
      <c r="D104" s="28"/>
      <c r="E104" s="49">
        <f>SUMIFS(DATI!E$1:E$65536,DATI!A$1:A$65536,'2013'!B4,DATI!B$1:B$65536,'2013'!E12,DATI!C$1:C$65536,'2013'!B8,DATI!D$1:D$65536,'2013'!L104)</f>
        <v>41743</v>
      </c>
      <c r="F104" s="28"/>
      <c r="G104" s="28"/>
      <c r="H104" s="28"/>
      <c r="I104" s="94">
        <f>E104</f>
        <v>41743</v>
      </c>
      <c r="J104" s="30">
        <f>SUMIFS(DATI!E$1:E$65536,DATI!A$1:A$65536,'2013'!B4,DATI!B$1:B$65536,'2013'!J12,DATI!C$1:C$65536,'2013'!B8,DATI!D$1:D$65536,'2013'!L104)</f>
        <v>136178</v>
      </c>
      <c r="K104" s="31">
        <f t="shared" si="8"/>
        <v>177921</v>
      </c>
      <c r="L104" s="53" t="s">
        <v>62</v>
      </c>
      <c r="M104" s="199" t="s">
        <v>245</v>
      </c>
      <c r="N104" s="91">
        <f t="shared" si="9"/>
        <v>177921</v>
      </c>
      <c r="O104" s="30">
        <f>SUMIFS(DATI!E$1:E$65536,DATI!A$1:A$65536,'2013'!B4,DATI!B$1:B$65536,'2013'!O12,DATI!C$1:C$65536,'2013'!N8,DATI!D$1:D$65536,'2013'!L104)</f>
        <v>41743</v>
      </c>
      <c r="P104" s="29">
        <f>T104</f>
        <v>136178</v>
      </c>
      <c r="Q104" s="28"/>
      <c r="R104" s="28"/>
      <c r="S104" s="28"/>
      <c r="T104" s="49">
        <f>SUMIFS(DATI!E$1:E$65536,DATI!A$1:A$65536,'2013'!B4,DATI!B$1:B$65536,'2013'!T12,DATI!C$1:C$65536,'2013'!N8,DATI!D$1:D$65536,'2013'!L104)</f>
        <v>136178</v>
      </c>
      <c r="U104" s="28"/>
      <c r="V104" s="28"/>
      <c r="W104" s="42"/>
    </row>
    <row r="105" spans="1:23" ht="25">
      <c r="A105" s="7"/>
      <c r="B105" s="28"/>
      <c r="C105" s="28"/>
      <c r="D105" s="28"/>
      <c r="E105" s="49">
        <f>SUMIFS(DATI!E$1:E$65536,DATI!A$1:A$65536,'2013'!B4,DATI!B$1:B$65536,'2013'!E12,DATI!C$1:C$65536,'2013'!B8,DATI!D$1:D$65536,'2013'!L105)</f>
        <v>0</v>
      </c>
      <c r="F105" s="28"/>
      <c r="G105" s="28"/>
      <c r="H105" s="28"/>
      <c r="I105" s="94">
        <f>E105</f>
        <v>0</v>
      </c>
      <c r="J105" s="30">
        <f>SUMIFS(DATI!E$1:E$65536,DATI!A$1:A$65536,'2013'!B4,DATI!B$1:B$65536,'2013'!J12,DATI!C$1:C$65536,'2013'!B8,DATI!D$1:D$65536,'2013'!L105)</f>
        <v>0</v>
      </c>
      <c r="K105" s="31">
        <f t="shared" si="8"/>
        <v>0</v>
      </c>
      <c r="L105" s="53" t="s">
        <v>63</v>
      </c>
      <c r="M105" s="78" t="s">
        <v>185</v>
      </c>
      <c r="N105" s="91">
        <f t="shared" si="9"/>
        <v>0</v>
      </c>
      <c r="O105" s="30">
        <f>SUMIFS(DATI!E$1:E$65536,DATI!A$1:A$65536,'2013'!B4,DATI!B$1:B$65536,'2013'!O12,DATI!C$1:C$65536,'2013'!N8,DATI!D$1:D$65536,'2013'!L105)</f>
        <v>0</v>
      </c>
      <c r="P105" s="29">
        <f>T105</f>
        <v>0</v>
      </c>
      <c r="Q105" s="50"/>
      <c r="R105" s="28"/>
      <c r="S105" s="28"/>
      <c r="T105" s="49">
        <f>SUMIFS(DATI!E$1:E$65536,DATI!A$1:A$65536,'2013'!B4,DATI!B$1:B$65536,'2013'!T12,DATI!C$1:C$65536,'2013'!N8,DATI!D$1:D$65536,'2013'!L105)</f>
        <v>0</v>
      </c>
      <c r="U105" s="28"/>
      <c r="V105" s="28"/>
      <c r="W105" s="42"/>
    </row>
    <row r="106" spans="1:23">
      <c r="A106" s="7"/>
      <c r="B106" s="115">
        <f>C106+D106</f>
        <v>383593</v>
      </c>
      <c r="C106" s="103">
        <f>SUMIFS(DATI!E$1:E$65536,DATI!A$1:A$65536,'2013'!B4,DATI!B$1:B$65536,'2013'!C12,DATI!C$1:C$65536,'2013'!B8,DATI!D$1:D$65536,'2013'!L106)</f>
        <v>19209</v>
      </c>
      <c r="D106" s="103">
        <f>SUMIFS(DATI!E$1:E$65536,DATI!A$1:A$65536,'2013'!B4,DATI!B$1:B$65536,'2013'!D12,DATI!C$1:C$65536,'2013'!B8,DATI!D$1:D$65536,'2013'!L106)</f>
        <v>364384</v>
      </c>
      <c r="E106" s="49">
        <f>SUMIFS(DATI!E$1:E$65536,DATI!A$1:A$65536,'2013'!B4,DATI!B$1:B$65536,'2013'!E12,DATI!C$1:C$65536,'2013'!B8,DATI!D$1:D$65536,'2013'!L106)</f>
        <v>377572</v>
      </c>
      <c r="F106" s="30">
        <f>SUMIFS(DATI!E$1:E$65536,DATI!A$1:A$65536,'2013'!B4,DATI!B$1:B$65536,'2013'!F12,DATI!C$1:C$65536,'2013'!B8,DATI!D$1:D$65536,'2013'!L106)</f>
        <v>96620</v>
      </c>
      <c r="G106" s="49">
        <f>SUMIFS(DATI!E$1:E$65536,DATI!A$1:A$65536,'2013'!B4,DATI!B$1:B$65536,'2013'!G12,DATI!C$1:C$65536,'2013'!B8,DATI!D$1:D$65536,'2013'!L106)</f>
        <v>178950</v>
      </c>
      <c r="H106" s="28"/>
      <c r="I106" s="94">
        <f>B106+E106+F106+G106</f>
        <v>1036735</v>
      </c>
      <c r="J106" s="30">
        <f>SUMIFS(DATI!E$1:E$65536,DATI!A$1:A$65536,'2013'!B4,DATI!B$1:B$65536,'2013'!J12,DATI!C$1:C$65536,'2013'!B8,DATI!D$1:D$65536,'2013'!L106)</f>
        <v>850968</v>
      </c>
      <c r="K106" s="31">
        <f t="shared" si="8"/>
        <v>1887703</v>
      </c>
      <c r="L106" s="119" t="s">
        <v>64</v>
      </c>
      <c r="M106" s="205" t="s">
        <v>246</v>
      </c>
      <c r="N106" s="91">
        <f>O106+P106</f>
        <v>1887703</v>
      </c>
      <c r="O106" s="30">
        <f>SUMIFS(DATI!E$1:E$65536,DATI!A$1:A$65536,'2013'!B4,DATI!B$1:B$65536,'2013'!O12,DATI!C$1:C$65536,'2013'!N8,DATI!D$1:D$65536,'2013'!L106)</f>
        <v>296967</v>
      </c>
      <c r="P106" s="29">
        <f>R106+S106+T106+W106</f>
        <v>1590736</v>
      </c>
      <c r="Q106" s="28"/>
      <c r="R106" s="49">
        <f>SUMIFS(DATI!E$1:E$65536,DATI!A$1:A$65536,'2013'!B4,DATI!B$1:B$65536,'2013'!R12,DATI!C$1:C$65536,'2013'!N8,DATI!D$1:D$65536,'2013'!L106)</f>
        <v>170331</v>
      </c>
      <c r="S106" s="49">
        <f>SUMIFS(DATI!E$1:E$65536,DATI!A$1:A$65536,'2013'!B4,DATI!B$1:B$65536,'2013'!S12,DATI!C$1:C$65536,'2013'!N8,DATI!D$1:D$65536,'2013'!L106)</f>
        <v>5908</v>
      </c>
      <c r="T106" s="49">
        <f>SUMIFS(DATI!E$1:E$65536,DATI!A$1:A$65536,'2013'!B4,DATI!B$1:B$65536,'2013'!T12,DATI!C$1:C$65536,'2013'!N8,DATI!D$1:D$65536,'2013'!L106)</f>
        <v>135350</v>
      </c>
      <c r="U106" s="96">
        <f>SUMIFS(DATI!E$1:E$65536,DATI!A$1:A$65536,'2013'!B4,DATI!B$1:B$65536,'2013'!U12,DATI!C$1:C$65536,'2013'!N8,DATI!D$1:D$65536,'2013'!L106)</f>
        <v>930254</v>
      </c>
      <c r="V106" s="24">
        <f>SUMIFS(DATI!E$1:E$65536,DATI!A$1:A$65536,'2013'!B4,DATI!B$1:B$65536,'2013'!V12,DATI!C$1:C$65536,'2013'!N8,DATI!D$1:D$65536,'2013'!L106)</f>
        <v>348893</v>
      </c>
      <c r="W106" s="63">
        <f>U106+V106</f>
        <v>1279147</v>
      </c>
    </row>
    <row r="107" spans="1:23">
      <c r="A107" s="7"/>
      <c r="B107" s="122"/>
      <c r="C107" s="74"/>
      <c r="D107" s="74"/>
      <c r="E107" s="49">
        <f>SUMIFS(DATI!E$1:E$65536,DATI!A$1:A$65536,'2013'!B4,DATI!B$1:B$65536,'2013'!E12,DATI!C$1:C$65536,'2013'!B8,DATI!D$1:D$65536,'2013'!L107)</f>
        <v>253545</v>
      </c>
      <c r="F107" s="74"/>
      <c r="G107" s="74"/>
      <c r="H107" s="28"/>
      <c r="I107" s="94">
        <f>E107</f>
        <v>253545</v>
      </c>
      <c r="J107" s="92"/>
      <c r="K107" s="31">
        <f>I107</f>
        <v>253545</v>
      </c>
      <c r="L107" s="119" t="s">
        <v>65</v>
      </c>
      <c r="M107" s="205" t="s">
        <v>186</v>
      </c>
      <c r="N107" s="91">
        <f>O107</f>
        <v>253545</v>
      </c>
      <c r="O107" s="30">
        <f>SUMIFS(DATI!E$1:E$65536,DATI!A$1:A$65536,'2013'!B4,DATI!B$1:B$65536,'2013'!O12,DATI!C$1:C$65536,'2013'!N8,DATI!D$1:D$65536,'2013'!L107)</f>
        <v>253545</v>
      </c>
      <c r="P107" s="23"/>
      <c r="Q107" s="28"/>
      <c r="R107" s="23"/>
      <c r="S107" s="23"/>
      <c r="T107" s="23"/>
      <c r="U107" s="23"/>
      <c r="V107" s="23"/>
      <c r="W107" s="32"/>
    </row>
    <row r="108" spans="1:23" ht="13">
      <c r="A108" s="7"/>
      <c r="B108" s="115">
        <f>C108+D108</f>
        <v>12818376</v>
      </c>
      <c r="C108" s="91">
        <f>V85+W86+V90+V100-C86-C96-C100</f>
        <v>351708</v>
      </c>
      <c r="D108" s="91">
        <f>U85+U86+U90+U96+U100-D86-D90-D96-D100</f>
        <v>12466668</v>
      </c>
      <c r="E108" s="29">
        <f>T85+T86+T90+T100-E86-E96-E100</f>
        <v>4446967</v>
      </c>
      <c r="F108" s="29">
        <f>S85+S90+S100-F86-F96-F100</f>
        <v>572871</v>
      </c>
      <c r="G108" s="29">
        <f>R85+R90+R100-G86-G96-G100</f>
        <v>4540575</v>
      </c>
      <c r="H108" s="28"/>
      <c r="I108" s="94">
        <f>B108+E108+F108+G108</f>
        <v>22378789</v>
      </c>
      <c r="J108" s="50"/>
      <c r="K108" s="32"/>
      <c r="L108" s="106" t="s">
        <v>19</v>
      </c>
      <c r="M108" s="197" t="s">
        <v>187</v>
      </c>
      <c r="N108" s="23"/>
      <c r="O108" s="28"/>
      <c r="P108" s="28"/>
      <c r="Q108" s="28"/>
      <c r="R108" s="28"/>
      <c r="S108" s="28"/>
      <c r="T108" s="28"/>
      <c r="U108" s="28"/>
      <c r="V108" s="28"/>
      <c r="W108" s="42"/>
    </row>
    <row r="109" spans="1:23">
      <c r="A109" s="7"/>
      <c r="B109" s="115">
        <f>C109+D109</f>
        <v>616300</v>
      </c>
      <c r="C109" s="91">
        <f>C22</f>
        <v>21394</v>
      </c>
      <c r="D109" s="91">
        <f>D22</f>
        <v>594906</v>
      </c>
      <c r="E109" s="91">
        <f>E22</f>
        <v>901473</v>
      </c>
      <c r="F109" s="91">
        <f>F22</f>
        <v>97656</v>
      </c>
      <c r="G109" s="91">
        <f>G22</f>
        <v>2776329</v>
      </c>
      <c r="H109" s="28"/>
      <c r="I109" s="94">
        <f>B109+E109+F109+G109</f>
        <v>4391758</v>
      </c>
      <c r="J109" s="50"/>
      <c r="K109" s="42"/>
      <c r="L109" s="53" t="s">
        <v>77</v>
      </c>
      <c r="M109" s="65" t="s">
        <v>167</v>
      </c>
      <c r="N109" s="28"/>
      <c r="O109" s="28"/>
      <c r="P109" s="28"/>
      <c r="Q109" s="28"/>
      <c r="R109" s="28"/>
      <c r="S109" s="28"/>
      <c r="T109" s="28"/>
      <c r="U109" s="28"/>
      <c r="V109" s="28"/>
      <c r="W109" s="42"/>
    </row>
    <row r="110" spans="1:23" ht="13.5" thickBot="1">
      <c r="A110" s="7"/>
      <c r="B110" s="115">
        <f>C110+D110</f>
        <v>12202076</v>
      </c>
      <c r="C110" s="123">
        <f>C108-C109</f>
        <v>330314</v>
      </c>
      <c r="D110" s="123">
        <f>D108-D109</f>
        <v>11871762</v>
      </c>
      <c r="E110" s="123">
        <f>E108-E109</f>
        <v>3545494</v>
      </c>
      <c r="F110" s="123">
        <f>F108-F109</f>
        <v>475215</v>
      </c>
      <c r="G110" s="123">
        <f>G108-G109</f>
        <v>1764246</v>
      </c>
      <c r="H110" s="124"/>
      <c r="I110" s="125">
        <f>B110+E110+F110+G110</f>
        <v>17987031</v>
      </c>
      <c r="J110" s="126"/>
      <c r="K110" s="109"/>
      <c r="L110" s="127" t="s">
        <v>188</v>
      </c>
      <c r="M110" s="198" t="s">
        <v>189</v>
      </c>
      <c r="N110" s="124"/>
      <c r="O110" s="124"/>
      <c r="P110" s="124"/>
      <c r="Q110" s="124"/>
      <c r="R110" s="124"/>
      <c r="S110" s="124"/>
      <c r="T110" s="124"/>
      <c r="U110" s="124"/>
      <c r="V110" s="124"/>
      <c r="W110" s="109"/>
    </row>
    <row r="111" spans="1:23" ht="14" thickTop="1" thickBot="1">
      <c r="A111" s="7"/>
      <c r="B111" s="269"/>
      <c r="C111" s="270"/>
      <c r="D111" s="270"/>
      <c r="E111" s="270"/>
      <c r="F111" s="270"/>
      <c r="G111" s="270"/>
      <c r="H111" s="270"/>
      <c r="I111" s="270"/>
      <c r="J111" s="270"/>
      <c r="K111" s="270"/>
      <c r="L111" s="270"/>
      <c r="M111" s="270"/>
      <c r="N111" s="270"/>
      <c r="O111" s="270"/>
      <c r="P111" s="270"/>
      <c r="Q111" s="270"/>
      <c r="R111" s="270"/>
      <c r="S111" s="270"/>
      <c r="T111" s="270"/>
      <c r="U111" s="270"/>
      <c r="V111" s="270"/>
      <c r="W111" s="271"/>
    </row>
    <row r="112" spans="1:23" ht="13.5" thickTop="1">
      <c r="A112" s="7"/>
      <c r="B112" s="47"/>
      <c r="C112" s="47"/>
      <c r="D112" s="47"/>
      <c r="E112" s="47"/>
      <c r="F112" s="128"/>
      <c r="G112" s="128"/>
      <c r="H112" s="128"/>
      <c r="I112" s="47"/>
      <c r="J112" s="128"/>
      <c r="K112" s="129"/>
      <c r="L112" s="130" t="s">
        <v>19</v>
      </c>
      <c r="M112" s="197" t="s">
        <v>187</v>
      </c>
      <c r="N112" s="28"/>
      <c r="O112" s="28"/>
      <c r="P112" s="22">
        <f>R112+S112+T112+W112</f>
        <v>22378789</v>
      </c>
      <c r="Q112" s="50"/>
      <c r="R112" s="22">
        <f>G108</f>
        <v>4540575</v>
      </c>
      <c r="S112" s="22">
        <f>F108</f>
        <v>572871</v>
      </c>
      <c r="T112" s="22">
        <f>E108</f>
        <v>4446967</v>
      </c>
      <c r="U112" s="114">
        <f>D108</f>
        <v>12466668</v>
      </c>
      <c r="V112" s="62">
        <f>C108</f>
        <v>351708</v>
      </c>
      <c r="W112" s="63">
        <f>U112+V112</f>
        <v>12818376</v>
      </c>
    </row>
    <row r="113" spans="1:23">
      <c r="A113" s="7"/>
      <c r="B113" s="115">
        <f>C113+D113</f>
        <v>13480039</v>
      </c>
      <c r="C113" s="29">
        <f>C114</f>
        <v>289358</v>
      </c>
      <c r="D113" s="29">
        <f>D114</f>
        <v>13190681</v>
      </c>
      <c r="E113" s="91">
        <f>E114+E115</f>
        <v>3915190</v>
      </c>
      <c r="F113" s="50"/>
      <c r="G113" s="28"/>
      <c r="H113" s="61"/>
      <c r="I113" s="94">
        <f>B113+E113</f>
        <v>17395229</v>
      </c>
      <c r="J113" s="50"/>
      <c r="K113" s="42"/>
      <c r="L113" s="53" t="s">
        <v>73</v>
      </c>
      <c r="M113" s="54" t="s">
        <v>190</v>
      </c>
      <c r="N113" s="28"/>
      <c r="O113" s="28"/>
      <c r="P113" s="23"/>
      <c r="Q113" s="28"/>
      <c r="R113" s="23"/>
      <c r="S113" s="23"/>
      <c r="T113" s="23"/>
      <c r="U113" s="28"/>
      <c r="V113" s="28"/>
      <c r="W113" s="42"/>
    </row>
    <row r="114" spans="1:23">
      <c r="A114" s="7"/>
      <c r="B114" s="115">
        <f>C114+D114</f>
        <v>13480039</v>
      </c>
      <c r="C114" s="103">
        <f>SUMIFS(DATI!E$1:E$65536,DATI!A$1:A$65536,'2013'!B4,DATI!B$1:B$65536,'2013'!C12,DATI!C$1:C$65536,'2013'!B8,DATI!D$1:D$65536,'2013'!L114)</f>
        <v>289358</v>
      </c>
      <c r="D114" s="103">
        <f>SUMIFS(DATI!E$1:E$65536,DATI!A$1:A$65536,'2013'!B4,DATI!B$1:B$65536,'2013'!D12,DATI!C$1:C$65536,'2013'!B8,DATI!D$1:D$65536,'2013'!L114)</f>
        <v>13190681</v>
      </c>
      <c r="E114" s="49">
        <f>SUMIFS(DATI!E$1:E$65536,DATI!A$1:A$65536,'2013'!B4,DATI!B$1:B$65536,'2013'!E12,DATI!C$1:C$65536,'2013'!B8,DATI!D$1:D$65536,'2013'!L114)</f>
        <v>1771644</v>
      </c>
      <c r="F114" s="50"/>
      <c r="G114" s="28"/>
      <c r="H114" s="61"/>
      <c r="I114" s="94">
        <f>B114+E114</f>
        <v>15251683</v>
      </c>
      <c r="J114" s="50"/>
      <c r="K114" s="42"/>
      <c r="L114" s="53" t="s">
        <v>74</v>
      </c>
      <c r="M114" s="199" t="s">
        <v>238</v>
      </c>
      <c r="N114" s="28"/>
      <c r="O114" s="28"/>
      <c r="P114" s="28"/>
      <c r="Q114" s="28"/>
      <c r="R114" s="28"/>
      <c r="S114" s="28"/>
      <c r="T114" s="28"/>
      <c r="U114" s="28"/>
      <c r="V114" s="28"/>
      <c r="W114" s="42"/>
    </row>
    <row r="115" spans="1:23">
      <c r="A115" s="7"/>
      <c r="B115" s="131"/>
      <c r="C115" s="88"/>
      <c r="D115" s="88"/>
      <c r="E115" s="49">
        <f>SUMIFS(DATI!E$1:E$65536,DATI!A$1:A$65536,'2013'!B4,DATI!B$1:B$65536,'2013'!E12,DATI!C$1:C$65536,'2013'!B8,DATI!D$1:D$65536,'2013'!L115)</f>
        <v>2143546</v>
      </c>
      <c r="F115" s="97"/>
      <c r="G115" s="47"/>
      <c r="H115" s="28"/>
      <c r="I115" s="94">
        <f>E115</f>
        <v>2143546</v>
      </c>
      <c r="J115" s="97"/>
      <c r="K115" s="72"/>
      <c r="L115" s="53" t="s">
        <v>75</v>
      </c>
      <c r="M115" s="199" t="s">
        <v>239</v>
      </c>
      <c r="N115" s="47"/>
      <c r="O115" s="47"/>
      <c r="P115" s="47"/>
      <c r="Q115" s="28"/>
      <c r="R115" s="28"/>
      <c r="S115" s="28"/>
      <c r="T115" s="28"/>
      <c r="U115" s="28"/>
      <c r="V115" s="28"/>
      <c r="W115" s="42"/>
    </row>
    <row r="116" spans="1:23">
      <c r="A116" s="7"/>
      <c r="B116" s="115">
        <f>C116+D116</f>
        <v>0</v>
      </c>
      <c r="C116" s="132">
        <f>SUMIFS(DATI!E$1:E$65536,DATI!A$1:A$65536,'2013'!B4,DATI!B$1:B$65536,'2013'!C12,DATI!C$1:C$65536,'2013'!B8,DATI!D$1:D$65536,'2013'!L116)</f>
        <v>0</v>
      </c>
      <c r="D116" s="132">
        <f>SUMIFS(DATI!E$1:E$65536,DATI!A$1:A$65536,'2013'!B4,DATI!B$1:B$65536,'2013'!D12,DATI!C$1:C$65536,'2013'!B8,DATI!D$1:D$65536,'2013'!L116)</f>
        <v>0</v>
      </c>
      <c r="E116" s="49">
        <f>SUMIFS(DATI!E$1:E$65536,DATI!A$1:A$65536,'2013'!B4,DATI!B$1:B$65536,'2013'!E12,DATI!C$1:C$65536,'2013'!B8,DATI!D$1:D$65536,'2013'!L116)</f>
        <v>0</v>
      </c>
      <c r="F116" s="49">
        <f>SUMIFS(DATI!E$1:E$65536,DATI!A$1:A$65536,'2013'!B4,DATI!B$1:B$65536,'2013'!F12,DATI!C$1:C$65536,'2013'!B8,DATI!D$1:D$65536,'2013'!L116)</f>
        <v>230966</v>
      </c>
      <c r="G116" s="30">
        <f>SUMIFS(DATI!E$1:E$65536,DATI!A$1:A$65536,'2013'!B4,DATI!B$1:B$65536,'2013'!G12,DATI!C$1:C$65536,'2013'!B8,DATI!D$1:D$65536,'2013'!L116)</f>
        <v>0</v>
      </c>
      <c r="H116" s="28"/>
      <c r="I116" s="94">
        <f>B116+E116+F116+G116</f>
        <v>230966</v>
      </c>
      <c r="J116" s="49">
        <f>SUMIFS(DATI!E$1:E$65536,DATI!A$1:A$65536,'2013'!B4,DATI!B$1:B$65536,'2013'!J12,DATI!C$1:C$65536,'2013'!B8,DATI!D$1:D$65536,'2013'!L116)</f>
        <v>0</v>
      </c>
      <c r="K116" s="31">
        <f>I116+J116</f>
        <v>230966</v>
      </c>
      <c r="L116" s="53" t="s">
        <v>66</v>
      </c>
      <c r="M116" s="54" t="s">
        <v>191</v>
      </c>
      <c r="N116" s="91">
        <f>O116+P116</f>
        <v>230966</v>
      </c>
      <c r="O116" s="30">
        <f>SUMIFS(DATI!E$1:E$65536,DATI!A$1:A$65536,'2013'!B4,DATI!B$1:B$65536,'2013'!O12,DATI!C$1:C$65536,'2013'!B8,DATI!D$1:D$65536,'2013'!L116)</f>
        <v>0</v>
      </c>
      <c r="P116" s="29">
        <f>W116</f>
        <v>230966</v>
      </c>
      <c r="Q116" s="28"/>
      <c r="R116" s="28"/>
      <c r="S116" s="28"/>
      <c r="T116" s="28"/>
      <c r="U116" s="49">
        <f>SUMIFS(DATI!E$1:E$65536,DATI!A$1:A$65536,'2013'!B4,DATI!B$1:B$65536,'2013'!U12,DATI!C$1:C$65536,'2013'!N8,DATI!D$1:D$65536,'2013'!L116)</f>
        <v>230966</v>
      </c>
      <c r="V116" s="28"/>
      <c r="W116" s="31">
        <f>U116</f>
        <v>230966</v>
      </c>
    </row>
    <row r="117" spans="1:23" ht="13">
      <c r="A117" s="7"/>
      <c r="B117" s="115">
        <f>C117+D117</f>
        <v>-430697</v>
      </c>
      <c r="C117" s="27">
        <f>V112-C113-C116</f>
        <v>62350</v>
      </c>
      <c r="D117" s="27">
        <f>U112+U116-D113-D116</f>
        <v>-493047</v>
      </c>
      <c r="E117" s="94">
        <f>T112-E113-E116</f>
        <v>531777</v>
      </c>
      <c r="F117" s="94">
        <f>S112-F116</f>
        <v>341905</v>
      </c>
      <c r="G117" s="94">
        <f>R112-G116</f>
        <v>4540575</v>
      </c>
      <c r="H117" s="28"/>
      <c r="I117" s="94">
        <f>B117+E117+F117+G117</f>
        <v>4983560</v>
      </c>
      <c r="J117" s="28"/>
      <c r="K117" s="32"/>
      <c r="L117" s="113" t="s">
        <v>21</v>
      </c>
      <c r="M117" s="206" t="s">
        <v>192</v>
      </c>
      <c r="N117" s="23"/>
      <c r="O117" s="28"/>
      <c r="P117" s="23"/>
      <c r="Q117" s="28"/>
      <c r="R117" s="28"/>
      <c r="S117" s="28"/>
      <c r="T117" s="28"/>
      <c r="U117" s="28"/>
      <c r="V117" s="28"/>
      <c r="W117" s="42"/>
    </row>
    <row r="118" spans="1:23">
      <c r="A118" s="7"/>
      <c r="B118" s="115">
        <f>C118+D118</f>
        <v>616300</v>
      </c>
      <c r="C118" s="91">
        <f>C22</f>
        <v>21394</v>
      </c>
      <c r="D118" s="91">
        <f>D22</f>
        <v>594906</v>
      </c>
      <c r="E118" s="91">
        <f>E22</f>
        <v>901473</v>
      </c>
      <c r="F118" s="91">
        <f>F22</f>
        <v>97656</v>
      </c>
      <c r="G118" s="91">
        <f>G22</f>
        <v>2776329</v>
      </c>
      <c r="H118" s="28"/>
      <c r="I118" s="94">
        <f>B118+E118+F118+G118</f>
        <v>4391758</v>
      </c>
      <c r="J118" s="50"/>
      <c r="K118" s="42"/>
      <c r="L118" s="53" t="s">
        <v>77</v>
      </c>
      <c r="M118" s="65" t="s">
        <v>167</v>
      </c>
      <c r="N118" s="28"/>
      <c r="O118" s="28"/>
      <c r="P118" s="28"/>
      <c r="Q118" s="28"/>
      <c r="R118" s="28"/>
      <c r="S118" s="28"/>
      <c r="T118" s="28"/>
      <c r="U118" s="28"/>
      <c r="V118" s="28"/>
      <c r="W118" s="42"/>
    </row>
    <row r="119" spans="1:23" ht="13.5" thickBot="1">
      <c r="A119" s="7"/>
      <c r="B119" s="115">
        <f>C119+D119</f>
        <v>-1046997</v>
      </c>
      <c r="C119" s="133">
        <f>C117-C118</f>
        <v>40956</v>
      </c>
      <c r="D119" s="133">
        <f>D117-D118</f>
        <v>-1087953</v>
      </c>
      <c r="E119" s="133">
        <f>E117-E118</f>
        <v>-369696</v>
      </c>
      <c r="F119" s="133">
        <f>F117-F118</f>
        <v>244249</v>
      </c>
      <c r="G119" s="133">
        <f>G117-G118</f>
        <v>1764246</v>
      </c>
      <c r="H119" s="28"/>
      <c r="I119" s="94">
        <f>B119+E119+F119+G119</f>
        <v>591802</v>
      </c>
      <c r="J119" s="50"/>
      <c r="K119" s="109"/>
      <c r="L119" s="130" t="s">
        <v>193</v>
      </c>
      <c r="M119" s="207" t="s">
        <v>194</v>
      </c>
      <c r="N119" s="28"/>
      <c r="O119" s="28"/>
      <c r="P119" s="28"/>
      <c r="Q119" s="28"/>
      <c r="R119" s="28"/>
      <c r="S119" s="28"/>
      <c r="T119" s="28"/>
      <c r="U119" s="28"/>
      <c r="V119" s="28"/>
      <c r="W119" s="42"/>
    </row>
    <row r="120" spans="1:23" ht="13.5" thickTop="1" thickBot="1">
      <c r="A120" s="7"/>
      <c r="B120" s="272"/>
      <c r="C120" s="272"/>
      <c r="D120" s="272"/>
      <c r="E120" s="272"/>
      <c r="F120" s="272"/>
      <c r="G120" s="272"/>
      <c r="H120" s="272"/>
      <c r="I120" s="272"/>
      <c r="J120" s="272"/>
      <c r="K120" s="272"/>
      <c r="L120" s="272"/>
      <c r="M120" s="272"/>
      <c r="N120" s="272"/>
      <c r="O120" s="272"/>
      <c r="P120" s="272"/>
      <c r="Q120" s="272"/>
      <c r="R120" s="272"/>
      <c r="S120" s="272"/>
      <c r="T120" s="272"/>
      <c r="U120" s="272"/>
      <c r="V120" s="272"/>
      <c r="W120" s="273"/>
    </row>
    <row r="121" spans="1:23" ht="21.75" customHeight="1" thickTop="1" thickBot="1">
      <c r="A121" s="7"/>
      <c r="B121" s="253" t="s">
        <v>119</v>
      </c>
      <c r="C121" s="253"/>
      <c r="D121" s="253"/>
      <c r="E121" s="253"/>
      <c r="F121" s="253"/>
      <c r="G121" s="253"/>
      <c r="H121" s="253"/>
      <c r="I121" s="253"/>
      <c r="J121" s="253"/>
      <c r="K121" s="254"/>
      <c r="L121" s="274" t="s">
        <v>120</v>
      </c>
      <c r="M121" s="275"/>
      <c r="N121" s="278" t="s">
        <v>121</v>
      </c>
      <c r="O121" s="279"/>
      <c r="P121" s="279"/>
      <c r="Q121" s="279"/>
      <c r="R121" s="279"/>
      <c r="S121" s="279"/>
      <c r="T121" s="279"/>
      <c r="U121" s="280"/>
      <c r="V121" s="280"/>
      <c r="W121" s="281"/>
    </row>
    <row r="122" spans="1:23" ht="13.5" customHeight="1" thickTop="1">
      <c r="A122" s="7"/>
      <c r="B122" s="261" t="s">
        <v>122</v>
      </c>
      <c r="C122" s="264" t="s">
        <v>123</v>
      </c>
      <c r="D122" s="264" t="s">
        <v>124</v>
      </c>
      <c r="E122" s="239" t="s">
        <v>125</v>
      </c>
      <c r="F122" s="239" t="s">
        <v>126</v>
      </c>
      <c r="G122" s="239" t="s">
        <v>127</v>
      </c>
      <c r="H122" s="239" t="s">
        <v>128</v>
      </c>
      <c r="I122" s="239" t="s">
        <v>129</v>
      </c>
      <c r="J122" s="239" t="s">
        <v>130</v>
      </c>
      <c r="K122" s="243" t="s">
        <v>131</v>
      </c>
      <c r="L122" s="276"/>
      <c r="M122" s="277"/>
      <c r="N122" s="264" t="s">
        <v>131</v>
      </c>
      <c r="O122" s="239" t="s">
        <v>130</v>
      </c>
      <c r="P122" s="239" t="s">
        <v>129</v>
      </c>
      <c r="Q122" s="239" t="s">
        <v>128</v>
      </c>
      <c r="R122" s="239" t="s">
        <v>127</v>
      </c>
      <c r="S122" s="239" t="s">
        <v>126</v>
      </c>
      <c r="T122" s="239" t="s">
        <v>125</v>
      </c>
      <c r="U122" s="264" t="s">
        <v>124</v>
      </c>
      <c r="V122" s="264" t="s">
        <v>123</v>
      </c>
      <c r="W122" s="266" t="s">
        <v>122</v>
      </c>
    </row>
    <row r="123" spans="1:23" ht="12.75" customHeight="1">
      <c r="A123" s="7"/>
      <c r="B123" s="262"/>
      <c r="C123" s="216"/>
      <c r="D123" s="216"/>
      <c r="E123" s="213"/>
      <c r="F123" s="213"/>
      <c r="G123" s="213"/>
      <c r="H123" s="229"/>
      <c r="I123" s="213"/>
      <c r="J123" s="213"/>
      <c r="K123" s="244"/>
      <c r="L123" s="276"/>
      <c r="M123" s="277"/>
      <c r="N123" s="215"/>
      <c r="O123" s="213"/>
      <c r="P123" s="213"/>
      <c r="Q123" s="229"/>
      <c r="R123" s="213"/>
      <c r="S123" s="213"/>
      <c r="T123" s="213"/>
      <c r="U123" s="216"/>
      <c r="V123" s="216"/>
      <c r="W123" s="219"/>
    </row>
    <row r="124" spans="1:23" ht="53.25" customHeight="1" thickBot="1">
      <c r="A124" s="7"/>
      <c r="B124" s="263"/>
      <c r="C124" s="265"/>
      <c r="D124" s="265"/>
      <c r="E124" s="241"/>
      <c r="F124" s="241"/>
      <c r="G124" s="241"/>
      <c r="H124" s="242"/>
      <c r="I124" s="241"/>
      <c r="J124" s="240"/>
      <c r="K124" s="245"/>
      <c r="L124" s="276"/>
      <c r="M124" s="277"/>
      <c r="N124" s="268"/>
      <c r="O124" s="240"/>
      <c r="P124" s="241"/>
      <c r="Q124" s="242"/>
      <c r="R124" s="241"/>
      <c r="S124" s="241"/>
      <c r="T124" s="241"/>
      <c r="U124" s="265"/>
      <c r="V124" s="265"/>
      <c r="W124" s="267"/>
    </row>
    <row r="125" spans="1:23" ht="19" thickTop="1" thickBot="1">
      <c r="A125" s="7"/>
      <c r="B125" s="249" t="s">
        <v>195</v>
      </c>
      <c r="C125" s="249"/>
      <c r="D125" s="249"/>
      <c r="E125" s="249"/>
      <c r="F125" s="249"/>
      <c r="G125" s="249"/>
      <c r="H125" s="249"/>
      <c r="I125" s="249"/>
      <c r="J125" s="249"/>
      <c r="K125" s="249"/>
      <c r="L125" s="249"/>
      <c r="M125" s="249"/>
      <c r="N125" s="249"/>
      <c r="O125" s="249"/>
      <c r="P125" s="249"/>
      <c r="Q125" s="249"/>
      <c r="R125" s="249"/>
      <c r="S125" s="249"/>
      <c r="T125" s="249"/>
      <c r="U125" s="249"/>
      <c r="V125" s="249"/>
      <c r="W125" s="250"/>
    </row>
    <row r="126" spans="1:23" ht="13" thickTop="1">
      <c r="A126" s="7"/>
      <c r="B126" s="28"/>
      <c r="C126" s="28"/>
      <c r="D126" s="28"/>
      <c r="E126" s="28"/>
      <c r="F126" s="28"/>
      <c r="G126" s="28"/>
      <c r="H126" s="28"/>
      <c r="I126" s="28"/>
      <c r="J126" s="22">
        <f>J127+J128</f>
        <v>13739304</v>
      </c>
      <c r="K126" s="129"/>
      <c r="L126" s="18" t="s">
        <v>109</v>
      </c>
      <c r="M126" s="19" t="s">
        <v>196</v>
      </c>
      <c r="N126" s="44"/>
      <c r="O126" s="44"/>
      <c r="P126" s="44"/>
      <c r="Q126" s="44"/>
      <c r="R126" s="44"/>
      <c r="S126" s="44"/>
      <c r="T126" s="44"/>
      <c r="U126" s="44"/>
      <c r="V126" s="44"/>
      <c r="W126" s="45"/>
    </row>
    <row r="127" spans="1:23">
      <c r="A127" s="7"/>
      <c r="B127" s="28"/>
      <c r="C127" s="28"/>
      <c r="D127" s="28"/>
      <c r="E127" s="28"/>
      <c r="F127" s="28"/>
      <c r="G127" s="28"/>
      <c r="H127" s="28"/>
      <c r="I127" s="28"/>
      <c r="J127" s="49">
        <f>SUMIFS(DATI!E$1:E$65536,DATI!A$1:A$65536,'2013'!B4,DATI!B$1:B$65536,'2013'!J12,DATI!C$1:C$65536,'2013'!B8,DATI!D$1:D$65536,'2013'!L127)</f>
        <v>9840351</v>
      </c>
      <c r="K127" s="42"/>
      <c r="L127" s="40" t="s">
        <v>110</v>
      </c>
      <c r="M127" s="134" t="s">
        <v>234</v>
      </c>
      <c r="N127" s="44"/>
      <c r="O127" s="44"/>
      <c r="P127" s="44"/>
      <c r="Q127" s="44"/>
      <c r="R127" s="44"/>
      <c r="S127" s="44"/>
      <c r="T127" s="44"/>
      <c r="U127" s="44"/>
      <c r="V127" s="44"/>
      <c r="W127" s="45"/>
    </row>
    <row r="128" spans="1:23">
      <c r="A128" s="7"/>
      <c r="B128" s="28"/>
      <c r="C128" s="28"/>
      <c r="D128" s="28"/>
      <c r="E128" s="28"/>
      <c r="F128" s="28"/>
      <c r="G128" s="28"/>
      <c r="H128" s="28"/>
      <c r="I128" s="28"/>
      <c r="J128" s="49">
        <f>SUMIFS(DATI!E$1:E$65536,DATI!A$1:A$65536,'2013'!B4,DATI!B$1:B$65536,'2013'!J12,DATI!C$1:C$65536,'2013'!B8,DATI!D$1:D$65536,'2013'!L128)</f>
        <v>3898953</v>
      </c>
      <c r="K128" s="42"/>
      <c r="L128" s="40" t="s">
        <v>111</v>
      </c>
      <c r="M128" s="134" t="s">
        <v>235</v>
      </c>
      <c r="N128" s="44"/>
      <c r="O128" s="44"/>
      <c r="P128" s="44"/>
      <c r="Q128" s="44"/>
      <c r="R128" s="44"/>
      <c r="S128" s="44"/>
      <c r="T128" s="44"/>
      <c r="U128" s="44"/>
      <c r="V128" s="44"/>
      <c r="W128" s="45"/>
    </row>
    <row r="129" spans="1:23">
      <c r="A129" s="7"/>
      <c r="B129" s="28"/>
      <c r="C129" s="28"/>
      <c r="D129" s="28"/>
      <c r="E129" s="28"/>
      <c r="F129" s="28"/>
      <c r="G129" s="28"/>
      <c r="H129" s="28"/>
      <c r="I129" s="61"/>
      <c r="J129" s="49">
        <f>SUMIFS(DATI!E$1:E$65536,DATI!A$1:A$65536,'2013'!B4,DATI!B$1:B$65536,'2013'!J12,DATI!C$1:C$65536,'2013'!B8,DATI!D$1:D$65536,'2013'!L129)</f>
        <v>130484</v>
      </c>
      <c r="K129" s="42"/>
      <c r="L129" s="40" t="s">
        <v>112</v>
      </c>
      <c r="M129" s="185" t="s">
        <v>227</v>
      </c>
      <c r="N129" s="44"/>
      <c r="O129" s="44"/>
      <c r="P129" s="44"/>
      <c r="Q129" s="44"/>
      <c r="R129" s="44"/>
      <c r="S129" s="44"/>
      <c r="T129" s="44"/>
      <c r="U129" s="44"/>
      <c r="V129" s="44"/>
      <c r="W129" s="45"/>
    </row>
    <row r="130" spans="1:23">
      <c r="A130" s="7"/>
      <c r="B130" s="28"/>
      <c r="C130" s="28"/>
      <c r="D130" s="28"/>
      <c r="E130" s="28"/>
      <c r="F130" s="28"/>
      <c r="G130" s="28"/>
      <c r="H130" s="28"/>
      <c r="I130" s="28"/>
      <c r="J130" s="28"/>
      <c r="K130" s="42"/>
      <c r="L130" s="40" t="s">
        <v>113</v>
      </c>
      <c r="M130" s="41" t="s">
        <v>197</v>
      </c>
      <c r="N130" s="44"/>
      <c r="O130" s="43">
        <f>O131+O132</f>
        <v>14732870</v>
      </c>
      <c r="P130" s="44"/>
      <c r="Q130" s="44"/>
      <c r="R130" s="44"/>
      <c r="S130" s="44"/>
      <c r="T130" s="44"/>
      <c r="U130" s="44"/>
      <c r="V130" s="44"/>
      <c r="W130" s="45"/>
    </row>
    <row r="131" spans="1:23">
      <c r="A131" s="7"/>
      <c r="B131" s="28"/>
      <c r="C131" s="28"/>
      <c r="D131" s="28"/>
      <c r="E131" s="28"/>
      <c r="F131" s="28"/>
      <c r="G131" s="28"/>
      <c r="H131" s="28"/>
      <c r="I131" s="28"/>
      <c r="J131" s="28"/>
      <c r="K131" s="42"/>
      <c r="L131" s="40" t="s">
        <v>114</v>
      </c>
      <c r="M131" s="134" t="s">
        <v>236</v>
      </c>
      <c r="N131" s="44"/>
      <c r="O131" s="36">
        <f>SUMIFS(DATI!E$1:E$65536,DATI!A$1:A$65536,'2013'!B4,DATI!B$1:B$65536,'2013'!O12,DATI!C$1:C$65536,'2013'!N8,DATI!D$1:D$65536,'2013'!L131)</f>
        <v>12606259</v>
      </c>
      <c r="P131" s="44"/>
      <c r="Q131" s="44"/>
      <c r="R131" s="44"/>
      <c r="S131" s="44"/>
      <c r="T131" s="44"/>
      <c r="U131" s="44"/>
      <c r="V131" s="44"/>
      <c r="W131" s="45"/>
    </row>
    <row r="132" spans="1:23">
      <c r="A132" s="7"/>
      <c r="B132" s="28"/>
      <c r="C132" s="28"/>
      <c r="D132" s="28"/>
      <c r="E132" s="28"/>
      <c r="F132" s="28"/>
      <c r="G132" s="28"/>
      <c r="H132" s="28"/>
      <c r="I132" s="28"/>
      <c r="J132" s="28"/>
      <c r="K132" s="42"/>
      <c r="L132" s="40" t="s">
        <v>115</v>
      </c>
      <c r="M132" s="134" t="s">
        <v>237</v>
      </c>
      <c r="N132" s="44"/>
      <c r="O132" s="36">
        <f>SUMIFS(DATI!E$1:E$65536,DATI!A$1:A$65536,'2013'!B4,DATI!B$1:B$65536,'2013'!O12,DATI!C$1:C$65536,'2013'!N8,DATI!D$1:D$65536,'2013'!L132)</f>
        <v>2126611</v>
      </c>
      <c r="P132" s="44"/>
      <c r="Q132" s="44"/>
      <c r="R132" s="44"/>
      <c r="S132" s="44"/>
      <c r="T132" s="44"/>
      <c r="U132" s="44"/>
      <c r="V132" s="44"/>
      <c r="W132" s="45"/>
    </row>
    <row r="133" spans="1:23">
      <c r="A133" s="7"/>
      <c r="B133" s="28"/>
      <c r="C133" s="28"/>
      <c r="D133" s="28"/>
      <c r="E133" s="28"/>
      <c r="F133" s="28"/>
      <c r="G133" s="28"/>
      <c r="H133" s="28"/>
      <c r="I133" s="28"/>
      <c r="J133" s="28"/>
      <c r="K133" s="42"/>
      <c r="L133" s="40" t="s">
        <v>116</v>
      </c>
      <c r="M133" s="185" t="s">
        <v>228</v>
      </c>
      <c r="N133" s="44"/>
      <c r="O133" s="36">
        <f>SUMIFS(DATI!E$1:E$65536,DATI!A$1:A$65536,'2013'!B4,DATI!B$1:B$65536,'2013'!O12,DATI!C$1:C$65536,'2013'!N8,DATI!D$1:D$65536,'2013'!L133)</f>
        <v>68228</v>
      </c>
      <c r="P133" s="44"/>
      <c r="Q133" s="44"/>
      <c r="R133" s="44"/>
      <c r="S133" s="44"/>
      <c r="T133" s="44"/>
      <c r="U133" s="44"/>
      <c r="V133" s="44"/>
      <c r="W133" s="45"/>
    </row>
    <row r="134" spans="1:23" ht="13">
      <c r="A134" s="7"/>
      <c r="B134" s="28"/>
      <c r="C134" s="28"/>
      <c r="D134" s="28"/>
      <c r="E134" s="28"/>
      <c r="F134" s="28"/>
      <c r="G134" s="28"/>
      <c r="H134" s="28"/>
      <c r="I134" s="28"/>
      <c r="J134" s="29">
        <f>O130-J126</f>
        <v>993566</v>
      </c>
      <c r="K134" s="42"/>
      <c r="L134" s="135" t="s">
        <v>107</v>
      </c>
      <c r="M134" s="202" t="s">
        <v>198</v>
      </c>
      <c r="N134" s="44"/>
      <c r="O134" s="44"/>
      <c r="P134" s="44"/>
      <c r="Q134" s="44"/>
      <c r="R134" s="44"/>
      <c r="S134" s="44"/>
      <c r="T134" s="44"/>
      <c r="U134" s="44"/>
      <c r="V134" s="44"/>
      <c r="W134" s="45"/>
    </row>
    <row r="135" spans="1:23">
      <c r="A135" s="7"/>
      <c r="B135" s="28"/>
      <c r="C135" s="28"/>
      <c r="D135" s="28"/>
      <c r="E135" s="28"/>
      <c r="F135" s="28"/>
      <c r="G135" s="28"/>
      <c r="H135" s="61"/>
      <c r="I135" s="94">
        <f>I27+I30+I55+I58+I86+I89+I100+I116</f>
        <v>26605449</v>
      </c>
      <c r="J135" s="94">
        <f>J27+J30+J55+J58+J86+J89+J100+J116</f>
        <v>2308053</v>
      </c>
      <c r="K135" s="31">
        <f>I135+J135</f>
        <v>28913502</v>
      </c>
      <c r="L135" s="40" t="s">
        <v>199</v>
      </c>
      <c r="M135" s="41" t="s">
        <v>200</v>
      </c>
      <c r="N135" s="33">
        <f>O135+P135</f>
        <v>28913502</v>
      </c>
      <c r="O135" s="37">
        <f>O46+O49+O58+O86+O89+O100+O116</f>
        <v>1885456</v>
      </c>
      <c r="P135" s="43">
        <f>P33+P46+P49+P58+P86+P89+P100+P116</f>
        <v>27028046</v>
      </c>
      <c r="Q135" s="43">
        <f>Q33</f>
        <v>9081</v>
      </c>
      <c r="R135" s="136"/>
      <c r="S135" s="44"/>
      <c r="T135" s="44"/>
      <c r="U135" s="44"/>
      <c r="V135" s="44"/>
      <c r="W135" s="45"/>
    </row>
    <row r="136" spans="1:23" ht="13.5" thickBot="1">
      <c r="A136" s="7"/>
      <c r="B136" s="28"/>
      <c r="C136" s="28"/>
      <c r="D136" s="28"/>
      <c r="E136" s="28"/>
      <c r="F136" s="28"/>
      <c r="G136" s="28"/>
      <c r="H136" s="28"/>
      <c r="I136" s="23"/>
      <c r="J136" s="137">
        <f>J134+O46+O49+O58+O86+O90+O96+O100+O116+O97-J27-J55-J58-J86-J90-J96-J100-J116-J97</f>
        <v>570969</v>
      </c>
      <c r="K136" s="138"/>
      <c r="L136" s="130" t="s">
        <v>108</v>
      </c>
      <c r="M136" s="207" t="s">
        <v>201</v>
      </c>
      <c r="N136" s="44"/>
      <c r="O136" s="44"/>
      <c r="P136" s="44"/>
      <c r="Q136" s="44"/>
      <c r="R136" s="44"/>
      <c r="S136" s="44"/>
      <c r="T136" s="44"/>
      <c r="U136" s="44"/>
      <c r="V136" s="44"/>
      <c r="W136" s="45"/>
    </row>
    <row r="137" spans="1:23" ht="13.5" thickTop="1" thickBot="1">
      <c r="A137" s="7"/>
      <c r="B137" s="251"/>
      <c r="C137" s="251"/>
      <c r="D137" s="251"/>
      <c r="E137" s="251"/>
      <c r="F137" s="251"/>
      <c r="G137" s="251"/>
      <c r="H137" s="251"/>
      <c r="I137" s="251"/>
      <c r="J137" s="251"/>
      <c r="K137" s="251"/>
      <c r="L137" s="251"/>
      <c r="M137" s="251"/>
      <c r="N137" s="251"/>
      <c r="O137" s="251"/>
      <c r="P137" s="251"/>
      <c r="Q137" s="251"/>
      <c r="R137" s="251"/>
      <c r="S137" s="251"/>
      <c r="T137" s="251"/>
      <c r="U137" s="251"/>
      <c r="V137" s="251"/>
      <c r="W137" s="252"/>
    </row>
    <row r="138" spans="1:23" ht="21.75" customHeight="1" thickTop="1" thickBot="1">
      <c r="A138" s="7"/>
      <c r="B138" s="253" t="s">
        <v>202</v>
      </c>
      <c r="C138" s="253"/>
      <c r="D138" s="253"/>
      <c r="E138" s="253"/>
      <c r="F138" s="253"/>
      <c r="G138" s="253"/>
      <c r="H138" s="253"/>
      <c r="I138" s="253"/>
      <c r="J138" s="253"/>
      <c r="K138" s="254"/>
      <c r="L138" s="255" t="s">
        <v>203</v>
      </c>
      <c r="M138" s="256"/>
      <c r="N138" s="259" t="s">
        <v>204</v>
      </c>
      <c r="O138" s="259"/>
      <c r="P138" s="259"/>
      <c r="Q138" s="259"/>
      <c r="R138" s="259"/>
      <c r="S138" s="259"/>
      <c r="T138" s="259"/>
      <c r="U138" s="259"/>
      <c r="V138" s="259"/>
      <c r="W138" s="260"/>
    </row>
    <row r="139" spans="1:23" ht="13.5" customHeight="1" thickTop="1">
      <c r="A139" s="7"/>
      <c r="B139" s="261" t="s">
        <v>122</v>
      </c>
      <c r="C139" s="264" t="s">
        <v>123</v>
      </c>
      <c r="D139" s="264" t="s">
        <v>124</v>
      </c>
      <c r="E139" s="239" t="s">
        <v>125</v>
      </c>
      <c r="F139" s="239" t="s">
        <v>126</v>
      </c>
      <c r="G139" s="239" t="s">
        <v>127</v>
      </c>
      <c r="H139" s="239" t="s">
        <v>128</v>
      </c>
      <c r="I139" s="239" t="s">
        <v>129</v>
      </c>
      <c r="J139" s="239" t="s">
        <v>130</v>
      </c>
      <c r="K139" s="243" t="s">
        <v>131</v>
      </c>
      <c r="L139" s="222"/>
      <c r="M139" s="223"/>
      <c r="N139" s="246" t="s">
        <v>131</v>
      </c>
      <c r="O139" s="239" t="s">
        <v>130</v>
      </c>
      <c r="P139" s="239" t="s">
        <v>129</v>
      </c>
      <c r="Q139" s="239" t="s">
        <v>128</v>
      </c>
      <c r="R139" s="239" t="s">
        <v>127</v>
      </c>
      <c r="S139" s="239" t="s">
        <v>126</v>
      </c>
      <c r="T139" s="239" t="s">
        <v>125</v>
      </c>
      <c r="U139" s="264" t="s">
        <v>124</v>
      </c>
      <c r="V139" s="264" t="s">
        <v>123</v>
      </c>
      <c r="W139" s="266" t="s">
        <v>122</v>
      </c>
    </row>
    <row r="140" spans="1:23" ht="12.75" customHeight="1">
      <c r="A140" s="7"/>
      <c r="B140" s="262"/>
      <c r="C140" s="216"/>
      <c r="D140" s="216"/>
      <c r="E140" s="213"/>
      <c r="F140" s="213"/>
      <c r="G140" s="213"/>
      <c r="H140" s="229"/>
      <c r="I140" s="213"/>
      <c r="J140" s="213"/>
      <c r="K140" s="244"/>
      <c r="L140" s="222"/>
      <c r="M140" s="223"/>
      <c r="N140" s="247"/>
      <c r="O140" s="213"/>
      <c r="P140" s="213"/>
      <c r="Q140" s="229"/>
      <c r="R140" s="213"/>
      <c r="S140" s="213"/>
      <c r="T140" s="213"/>
      <c r="U140" s="216"/>
      <c r="V140" s="216"/>
      <c r="W140" s="219"/>
    </row>
    <row r="141" spans="1:23" ht="57.75" customHeight="1" thickBot="1">
      <c r="A141" s="7"/>
      <c r="B141" s="263"/>
      <c r="C141" s="265"/>
      <c r="D141" s="265"/>
      <c r="E141" s="241"/>
      <c r="F141" s="241"/>
      <c r="G141" s="241"/>
      <c r="H141" s="242"/>
      <c r="I141" s="241"/>
      <c r="J141" s="240"/>
      <c r="K141" s="245"/>
      <c r="L141" s="257"/>
      <c r="M141" s="258"/>
      <c r="N141" s="248"/>
      <c r="O141" s="240"/>
      <c r="P141" s="241"/>
      <c r="Q141" s="242"/>
      <c r="R141" s="241"/>
      <c r="S141" s="241"/>
      <c r="T141" s="241"/>
      <c r="U141" s="265"/>
      <c r="V141" s="265"/>
      <c r="W141" s="267"/>
    </row>
    <row r="142" spans="1:23" ht="19" thickTop="1" thickBot="1">
      <c r="A142" s="7"/>
      <c r="B142" s="231" t="s">
        <v>205</v>
      </c>
      <c r="C142" s="231"/>
      <c r="D142" s="231"/>
      <c r="E142" s="231"/>
      <c r="F142" s="231"/>
      <c r="G142" s="231"/>
      <c r="H142" s="231"/>
      <c r="I142" s="231"/>
      <c r="J142" s="231"/>
      <c r="K142" s="231"/>
      <c r="L142" s="231"/>
      <c r="M142" s="231"/>
      <c r="N142" s="231"/>
      <c r="O142" s="231"/>
      <c r="P142" s="231"/>
      <c r="Q142" s="231"/>
      <c r="R142" s="231"/>
      <c r="S142" s="231"/>
      <c r="T142" s="231"/>
      <c r="U142" s="231"/>
      <c r="V142" s="231"/>
      <c r="W142" s="232"/>
    </row>
    <row r="143" spans="1:23" ht="13.5" thickTop="1">
      <c r="A143" s="7"/>
      <c r="B143" s="76"/>
      <c r="C143" s="76"/>
      <c r="D143" s="76"/>
      <c r="E143" s="76"/>
      <c r="F143" s="76"/>
      <c r="G143" s="76"/>
      <c r="H143" s="28"/>
      <c r="I143" s="76"/>
      <c r="J143" s="76"/>
      <c r="K143" s="139"/>
      <c r="L143" s="113" t="s">
        <v>206</v>
      </c>
      <c r="M143" s="208" t="s">
        <v>207</v>
      </c>
      <c r="N143" s="140">
        <f t="shared" ref="N143:N148" si="14">O143+P143</f>
        <v>1162771</v>
      </c>
      <c r="O143" s="141">
        <f>J136</f>
        <v>570969</v>
      </c>
      <c r="P143" s="141">
        <f>R143+S143+T143+W143</f>
        <v>591802</v>
      </c>
      <c r="Q143" s="28"/>
      <c r="R143" s="142">
        <f>G119</f>
        <v>1764246</v>
      </c>
      <c r="S143" s="142">
        <f>F119</f>
        <v>244249</v>
      </c>
      <c r="T143" s="142">
        <f>E119</f>
        <v>-369696</v>
      </c>
      <c r="U143" s="143">
        <f>D119</f>
        <v>-1087953</v>
      </c>
      <c r="V143" s="62">
        <f>C119</f>
        <v>40956</v>
      </c>
      <c r="W143" s="63">
        <f>U143+V143</f>
        <v>-1046997</v>
      </c>
    </row>
    <row r="144" spans="1:23">
      <c r="A144" s="7"/>
      <c r="B144" s="115">
        <f>C144+D144</f>
        <v>0</v>
      </c>
      <c r="C144" s="144">
        <f>C145+C146</f>
        <v>0</v>
      </c>
      <c r="D144" s="144">
        <f>D145+D146</f>
        <v>0</v>
      </c>
      <c r="E144" s="144">
        <f>E146</f>
        <v>95564</v>
      </c>
      <c r="F144" s="144">
        <f>F145+F146</f>
        <v>0</v>
      </c>
      <c r="G144" s="144">
        <f>G145+G146</f>
        <v>23421</v>
      </c>
      <c r="H144" s="28"/>
      <c r="I144" s="37">
        <f>B144+E144+F144+G144</f>
        <v>118985</v>
      </c>
      <c r="J144" s="37">
        <f>J145+J146</f>
        <v>576028</v>
      </c>
      <c r="K144" s="145">
        <f t="shared" ref="K144:K149" si="15">I144+J144</f>
        <v>695013</v>
      </c>
      <c r="L144" s="53" t="s">
        <v>67</v>
      </c>
      <c r="M144" s="65" t="s">
        <v>208</v>
      </c>
      <c r="N144" s="140">
        <f t="shared" si="14"/>
        <v>695013</v>
      </c>
      <c r="O144" s="37">
        <f>O145+O146</f>
        <v>4781</v>
      </c>
      <c r="P144" s="43">
        <f>R144+S144+T144+W144</f>
        <v>690232</v>
      </c>
      <c r="Q144" s="28"/>
      <c r="R144" s="146">
        <f>R146</f>
        <v>329837</v>
      </c>
      <c r="S144" s="146">
        <f>S146</f>
        <v>0</v>
      </c>
      <c r="T144" s="146">
        <f>T146+T145</f>
        <v>360395</v>
      </c>
      <c r="U144" s="146">
        <f>U146</f>
        <v>0</v>
      </c>
      <c r="V144" s="62">
        <f>V146</f>
        <v>0</v>
      </c>
      <c r="W144" s="63">
        <f>U144+V144</f>
        <v>0</v>
      </c>
    </row>
    <row r="145" spans="1:23">
      <c r="A145" s="7"/>
      <c r="B145" s="115">
        <f>C145+D145</f>
        <v>0</v>
      </c>
      <c r="C145" s="147">
        <f>SUMIFS(DATI!E$1:E$65536,DATI!A$1:A$65536,'2013'!B4,DATI!B$1:B$65536,'2013'!C12,DATI!C$1:C$65536,'2013'!B8,DATI!D$1:D$65536,'2013'!L145)</f>
        <v>0</v>
      </c>
      <c r="D145" s="147">
        <f>SUMIFS(DATI!E$1:E$65536,DATI!A$1:A$65536,'2013'!B4,DATI!B$1:B$65536,'2013'!D12,DATI!C$1:C$65536,'2013'!B8,DATI!D$1:D$65536,'2013'!L145)</f>
        <v>0</v>
      </c>
      <c r="E145" s="148"/>
      <c r="F145" s="149">
        <f>SUMIFS(DATI!E$1:E$65536,DATI!A$1:A$65536,'2013'!B4,DATI!B$1:B$65536,'2013'!F12,DATI!C$1:C$65536,'2013'!B8,DATI!D$1:D$65536,'2013'!L145)</f>
        <v>0</v>
      </c>
      <c r="G145" s="149">
        <f>SUMIFS(DATI!E$1:E$65536,DATI!A$1:A$65536,'2013'!B4,DATI!B$1:B$65536,'2013'!G12,DATI!C$1:C$65536,'2013'!B8,DATI!D$1:D$65536,'2013'!L145)</f>
        <v>4889</v>
      </c>
      <c r="H145" s="28"/>
      <c r="I145" s="37">
        <f>B145+F145+G145</f>
        <v>4889</v>
      </c>
      <c r="J145" s="149">
        <f>SUMIFS(DATI!E$1:E$65536,DATI!A$1:A$65536,'2013'!B4,DATI!B$1:B$65536,'2013'!J12,DATI!C$1:C$65536,'2013'!B8,DATI!D$1:D$65536,'2013'!L145)</f>
        <v>0</v>
      </c>
      <c r="K145" s="145">
        <f t="shared" si="15"/>
        <v>4889</v>
      </c>
      <c r="L145" s="53" t="s">
        <v>68</v>
      </c>
      <c r="M145" s="199" t="s">
        <v>230</v>
      </c>
      <c r="N145" s="140">
        <f t="shared" si="14"/>
        <v>4889</v>
      </c>
      <c r="O145" s="149">
        <f>SUMIFS(DATI!E$1:E$65536,DATI!A$1:A$65536,'2013'!B4,DATI!B$1:B$65536,'2013'!O12,DATI!C$1:C$65536,'2013'!N8,DATI!D$1:D$65536,'2013'!L145)</f>
        <v>0</v>
      </c>
      <c r="P145" s="43">
        <f>T145</f>
        <v>4889</v>
      </c>
      <c r="Q145" s="28"/>
      <c r="R145" s="150"/>
      <c r="S145" s="151"/>
      <c r="T145" s="36">
        <f>SUMIFS(DATI!E$1:E$65536,DATI!A$1:A$65536,'2013'!B4,DATI!B$1:B$65536,'2013'!T12,DATI!C$1:C$65536,'2013'!N8,DATI!D$1:D$65536,'2013'!L145)</f>
        <v>4889</v>
      </c>
      <c r="U145" s="152"/>
      <c r="V145" s="28"/>
      <c r="W145" s="42"/>
    </row>
    <row r="146" spans="1:23">
      <c r="A146" s="7"/>
      <c r="B146" s="115">
        <f>C146+D146</f>
        <v>0</v>
      </c>
      <c r="C146" s="144">
        <f>C148</f>
        <v>0</v>
      </c>
      <c r="D146" s="144">
        <f>D148</f>
        <v>0</v>
      </c>
      <c r="E146" s="144">
        <f>E147+E148</f>
        <v>95564</v>
      </c>
      <c r="F146" s="144">
        <f>F148</f>
        <v>0</v>
      </c>
      <c r="G146" s="144">
        <f>G148</f>
        <v>18532</v>
      </c>
      <c r="H146" s="44"/>
      <c r="I146" s="37">
        <f>B146+E146+F146+G146</f>
        <v>114096</v>
      </c>
      <c r="J146" s="144">
        <f>J147+J148</f>
        <v>576028</v>
      </c>
      <c r="K146" s="145">
        <f t="shared" si="15"/>
        <v>690124</v>
      </c>
      <c r="L146" s="53" t="s">
        <v>209</v>
      </c>
      <c r="M146" s="199" t="s">
        <v>231</v>
      </c>
      <c r="N146" s="140">
        <f t="shared" si="14"/>
        <v>690124</v>
      </c>
      <c r="O146" s="37">
        <f>O147+O148</f>
        <v>4781</v>
      </c>
      <c r="P146" s="43">
        <f>R146+S146+T146+W146</f>
        <v>685343</v>
      </c>
      <c r="Q146" s="44"/>
      <c r="R146" s="146">
        <f>R147+R148</f>
        <v>329837</v>
      </c>
      <c r="S146" s="146">
        <f>S147+S148</f>
        <v>0</v>
      </c>
      <c r="T146" s="146">
        <f>T147+T148</f>
        <v>355506</v>
      </c>
      <c r="U146" s="146">
        <f>U147+U148</f>
        <v>0</v>
      </c>
      <c r="V146" s="94">
        <f>V147+V148</f>
        <v>0</v>
      </c>
      <c r="W146" s="31">
        <f>U146+V146</f>
        <v>0</v>
      </c>
    </row>
    <row r="147" spans="1:23">
      <c r="A147" s="7"/>
      <c r="B147" s="153"/>
      <c r="C147" s="154"/>
      <c r="D147" s="154"/>
      <c r="E147" s="149">
        <f>SUMIFS(DATI!E$1:E$65536,DATI!A$1:A$65536,'2013'!B4,DATI!B$1:B$65536,'2013'!E12,DATI!C$1:C$65536,'2013'!B8,DATI!D$1:D$65536,'2013'!L147)</f>
        <v>813</v>
      </c>
      <c r="F147" s="152"/>
      <c r="G147" s="71"/>
      <c r="H147" s="44"/>
      <c r="I147" s="37">
        <f>E147</f>
        <v>813</v>
      </c>
      <c r="J147" s="149">
        <f>SUMIFS(DATI!E$1:E$65536,DATI!A$1:A$65536,'2013'!B4,DATI!B$1:B$65536,'2013'!J12,DATI!C$1:C$65536,'2013'!B8,DATI!D$1:D$65536,'2013'!L147)</f>
        <v>567635</v>
      </c>
      <c r="K147" s="145">
        <f t="shared" si="15"/>
        <v>568448</v>
      </c>
      <c r="L147" s="53" t="s">
        <v>69</v>
      </c>
      <c r="M147" s="78" t="s">
        <v>232</v>
      </c>
      <c r="N147" s="140">
        <f t="shared" si="14"/>
        <v>568448</v>
      </c>
      <c r="O147" s="149">
        <f>SUMIFS(DATI!E$1:E$65536,DATI!A$1:A$65536,'2013'!B4,DATI!B$1:B$65536,'2013'!O12,DATI!C$1:C$65536,'2013'!N8,DATI!D$1:D$65536,'2013'!L147)</f>
        <v>0</v>
      </c>
      <c r="P147" s="43">
        <f>R147+S147+T147+W147</f>
        <v>568448</v>
      </c>
      <c r="Q147" s="44"/>
      <c r="R147" s="149">
        <f>SUMIFS(DATI!E$1:E$65536,DATI!A$1:A$65536,'2013'!B4,DATI!B$1:B$65536,'2013'!R12,DATI!C$1:C$65536,'2013'!N8,DATI!D$1:D$65536,'2013'!L147)</f>
        <v>226693</v>
      </c>
      <c r="S147" s="149">
        <f>SUMIFS(DATI!E$1:E$65536,DATI!A$1:A$65536,'2013'!B4,DATI!B$1:B$65536,'2013'!D12,DATI!C$1:C$65536,'2013'!N8,DATI!D$1:D$65536,'2013'!L147)</f>
        <v>0</v>
      </c>
      <c r="T147" s="36">
        <f>SUMIFS(DATI!E$1:E$65536,DATI!A$1:A$65536,'2013'!B4,DATI!B$1:B$65536,'2013'!T12,DATI!C$1:C$65536,'2013'!N8,DATI!D$1:D$65536,'2013'!L147)</f>
        <v>341755</v>
      </c>
      <c r="U147" s="155">
        <f>SUMIFS(DATI!E$1:E$65536,DATI!A$1:A$65536,'2013'!B4,DATI!B$1:B$65536,'2013'!U12,DATI!C$1:C$65536,'2013'!N8,DATI!D$1:D$65536,'2013'!L147)</f>
        <v>0</v>
      </c>
      <c r="V147" s="30">
        <f>SUMIFS(DATI!E$1:E$65536,DATI!A$1:A$65536,'2013'!B4,DATI!B$1:B$65536,'2013'!V12,DATI!C$1:C$65536,'2013'!N8,DATI!D$1:D$65536,'2013'!L147)</f>
        <v>0</v>
      </c>
      <c r="W147" s="31">
        <f>U147+V147</f>
        <v>0</v>
      </c>
    </row>
    <row r="148" spans="1:23">
      <c r="A148" s="7"/>
      <c r="B148" s="115">
        <f>C148+D148</f>
        <v>0</v>
      </c>
      <c r="C148" s="156">
        <f>SUMIFS(DATI!E$1:E$65536,DATI!A$1:A$65536,'2013'!B4,DATI!B$1:B$65536,'2013'!C12,DATI!C$1:C$65536,'2013'!B8,DATI!D$1:D$65536,'2013'!L148)</f>
        <v>0</v>
      </c>
      <c r="D148" s="156">
        <f>SUMIFS(DATI!E$1:E$65536,DATI!A$1:A$65536,'2013'!B4,DATI!B$1:B$65536,'2013'!D12,DATI!C$1:C$65536,'2013'!B8,DATI!D$1:D$65536,'2013'!L148)</f>
        <v>0</v>
      </c>
      <c r="E148" s="149">
        <f>SUMIFS(DATI!E$1:E$65536,DATI!A$1:A$65536,'2013'!B4,DATI!B$1:B$65536,'2013'!E12,DATI!C$1:C$65536,'2013'!B8,DATI!D$1:D$65536,'2013'!L148)</f>
        <v>94751</v>
      </c>
      <c r="F148" s="149">
        <f>SUMIFS(DATI!E$1:E$65536,DATI!A$1:A$65536,'2013'!B4,DATI!B$1:B$65536,'2013'!F12,DATI!C$1:C$65536,'2013'!B8,DATI!D$1:D$65536,'2013'!L148)</f>
        <v>0</v>
      </c>
      <c r="G148" s="149">
        <f>SUMIFS(DATI!E$1:E$65536,DATI!A$1:A$65536,'2013'!B4,DATI!B$1:B$65536,'2013'!G12,DATI!C$1:C$65536,'2013'!B8,DATI!D$1:D$65536,'2013'!L148)</f>
        <v>18532</v>
      </c>
      <c r="H148" s="44"/>
      <c r="I148" s="37">
        <f>B148+E148+F148+G148</f>
        <v>113283</v>
      </c>
      <c r="J148" s="149">
        <f>SUMIFS(DATI!E$1:E$65536,DATI!A$1:A$65536,'2013'!B4,DATI!B$1:B$65536,'2013'!J12,DATI!C$1:C$65536,'2013'!B8,DATI!D$1:D$65536,'2013'!L148)</f>
        <v>8393</v>
      </c>
      <c r="K148" s="145">
        <f t="shared" si="15"/>
        <v>121676</v>
      </c>
      <c r="L148" s="53" t="s">
        <v>70</v>
      </c>
      <c r="M148" s="78" t="s">
        <v>233</v>
      </c>
      <c r="N148" s="140">
        <f t="shared" si="14"/>
        <v>121676</v>
      </c>
      <c r="O148" s="149">
        <f>SUMIFS(DATI!E$1:E$65536,DATI!A$1:A$65536,'2013'!B4,DATI!B$1:B$65536,'2013'!O12,DATI!C$1:C$65536,'2013'!N8,DATI!D$1:D$65536,'2013'!L148)</f>
        <v>4781</v>
      </c>
      <c r="P148" s="43">
        <f>R148+S148+T148+W148</f>
        <v>116895</v>
      </c>
      <c r="Q148" s="44"/>
      <c r="R148" s="149">
        <f>SUMIFS(DATI!E$1:E$65536,DATI!A$1:A$65536,'2013'!B4,DATI!B$1:B$65536,'2013'!R12,DATI!C$1:C$65536,'2013'!N8,DATI!D$1:D$65536,'2013'!L148)</f>
        <v>103144</v>
      </c>
      <c r="S148" s="149">
        <f>SUMIFS(DATI!E$1:E$65536,DATI!A$1:A$65536,'2013'!B4,DATI!B$1:B$65536,'2013'!S12,DATI!C$1:C$65536,'2013'!N8,DATI!D$1:D$65536,'2013'!L148)</f>
        <v>0</v>
      </c>
      <c r="T148" s="36">
        <f>SUMIFS(DATI!E$1:E$65536,DATI!A$1:A$65536,'2013'!B4,DATI!B$1:B$65536,'2013'!T12,DATI!C$1:C$65536,'2013'!N8,DATI!D$1:D$65536,'2013'!L148)</f>
        <v>13751</v>
      </c>
      <c r="U148" s="155">
        <f>SUMIFS(DATI!E$1:E$65536,DATI!A$1:A$65536,'2013'!B4,DATI!B$1:B$65536,'2013'!U12,DATI!C$1:C$65536,'2013'!N8,DATI!D$1:D$65536,'2013'!L148)</f>
        <v>0</v>
      </c>
      <c r="V148" s="30">
        <f>SUMIFS(DATI!E$1:E$65536,DATI!A$1:A$65536,'2013'!B4,DATI!B$1:B$65536,'2013'!V12,DATI!C$1:C$65536,'2013'!N8,DATI!D$1:D$65536,'2013'!L148)</f>
        <v>0</v>
      </c>
      <c r="W148" s="31">
        <f>U148+V148</f>
        <v>0</v>
      </c>
    </row>
    <row r="149" spans="1:23" ht="26.5" thickBot="1">
      <c r="A149" s="7"/>
      <c r="B149" s="115">
        <f>C149+D149</f>
        <v>-1046997</v>
      </c>
      <c r="C149" s="157">
        <f>V143+V144-C144</f>
        <v>40956</v>
      </c>
      <c r="D149" s="157">
        <f>U143+U144-D144</f>
        <v>-1087953</v>
      </c>
      <c r="E149" s="80">
        <f>T143+T144-E144</f>
        <v>-104865</v>
      </c>
      <c r="F149" s="80">
        <f>S143+S144-F144</f>
        <v>244249</v>
      </c>
      <c r="G149" s="80">
        <f>G119+R144-G144</f>
        <v>2070662</v>
      </c>
      <c r="H149" s="44"/>
      <c r="I149" s="80">
        <f>B149+E149+F149+G149</f>
        <v>1163049</v>
      </c>
      <c r="J149" s="80">
        <f>O143+O144-J144</f>
        <v>-278</v>
      </c>
      <c r="K149" s="158">
        <f t="shared" si="15"/>
        <v>1162771</v>
      </c>
      <c r="L149" s="130" t="s">
        <v>11</v>
      </c>
      <c r="M149" s="200" t="s">
        <v>210</v>
      </c>
      <c r="N149" s="44"/>
      <c r="O149" s="44"/>
      <c r="P149" s="44"/>
      <c r="Q149" s="44"/>
      <c r="R149" s="44"/>
      <c r="S149" s="44"/>
      <c r="T149" s="44"/>
      <c r="U149" s="44"/>
      <c r="V149" s="44"/>
      <c r="W149" s="45"/>
    </row>
    <row r="150" spans="1:23" ht="19" thickTop="1" thickBot="1">
      <c r="A150" s="7"/>
      <c r="B150" s="233" t="s">
        <v>211</v>
      </c>
      <c r="C150" s="234"/>
      <c r="D150" s="234"/>
      <c r="E150" s="234"/>
      <c r="F150" s="234"/>
      <c r="G150" s="234"/>
      <c r="H150" s="234"/>
      <c r="I150" s="234"/>
      <c r="J150" s="234"/>
      <c r="K150" s="234"/>
      <c r="L150" s="234"/>
      <c r="M150" s="234"/>
      <c r="N150" s="234"/>
      <c r="O150" s="234"/>
      <c r="P150" s="234"/>
      <c r="Q150" s="234"/>
      <c r="R150" s="234"/>
      <c r="S150" s="234"/>
      <c r="T150" s="234"/>
      <c r="U150" s="234"/>
      <c r="V150" s="234"/>
      <c r="W150" s="235"/>
    </row>
    <row r="151" spans="1:23" ht="26.5" thickTop="1">
      <c r="B151" s="159"/>
      <c r="C151" s="76"/>
      <c r="D151" s="76"/>
      <c r="E151" s="76"/>
      <c r="F151" s="76"/>
      <c r="G151" s="76"/>
      <c r="H151" s="28"/>
      <c r="I151" s="76"/>
      <c r="J151" s="44"/>
      <c r="K151" s="160"/>
      <c r="L151" s="113" t="s">
        <v>11</v>
      </c>
      <c r="M151" s="200" t="s">
        <v>210</v>
      </c>
      <c r="N151" s="161">
        <f>O151+P151</f>
        <v>1162771</v>
      </c>
      <c r="O151" s="162">
        <f>J149</f>
        <v>-278</v>
      </c>
      <c r="P151" s="163">
        <f>R151+S151+T151+W151</f>
        <v>1163049</v>
      </c>
      <c r="Q151" s="28"/>
      <c r="R151" s="162">
        <f>G149</f>
        <v>2070662</v>
      </c>
      <c r="S151" s="162">
        <f>F149</f>
        <v>244249</v>
      </c>
      <c r="T151" s="163">
        <f>E149</f>
        <v>-104865</v>
      </c>
      <c r="U151" s="164">
        <f>D149</f>
        <v>-1087953</v>
      </c>
      <c r="V151" s="62">
        <f>C149</f>
        <v>40956</v>
      </c>
      <c r="W151" s="63">
        <f>U151+V151</f>
        <v>-1046997</v>
      </c>
    </row>
    <row r="152" spans="1:23">
      <c r="B152" s="115">
        <f>C152+D152</f>
        <v>634713</v>
      </c>
      <c r="C152" s="43">
        <f>C153+C154</f>
        <v>20360</v>
      </c>
      <c r="D152" s="43">
        <f>D153+D154</f>
        <v>614353</v>
      </c>
      <c r="E152" s="33">
        <f>E153+E154</f>
        <v>1075110</v>
      </c>
      <c r="F152" s="33">
        <f>F153+F154</f>
        <v>95017</v>
      </c>
      <c r="G152" s="33">
        <f>G153+G154</f>
        <v>3749689</v>
      </c>
      <c r="H152" s="28"/>
      <c r="I152" s="37">
        <f>B152+E152+F152+G152</f>
        <v>5554529</v>
      </c>
      <c r="J152" s="148"/>
      <c r="K152" s="165">
        <f>I152</f>
        <v>5554529</v>
      </c>
      <c r="L152" s="53" t="s">
        <v>76</v>
      </c>
      <c r="M152" s="65" t="s">
        <v>212</v>
      </c>
      <c r="N152" s="166"/>
      <c r="O152" s="44"/>
      <c r="P152" s="166"/>
      <c r="Q152" s="28"/>
      <c r="R152" s="166"/>
      <c r="S152" s="166"/>
      <c r="T152" s="166"/>
      <c r="U152" s="166"/>
      <c r="V152" s="166"/>
      <c r="W152" s="70"/>
    </row>
    <row r="153" spans="1:23">
      <c r="B153" s="115">
        <f>C153+D153</f>
        <v>632847</v>
      </c>
      <c r="C153" s="34">
        <f>SUMIFS(DATI!E$1:E$65536,DATI!A$1:A$65536,'2013'!B4,DATI!B$1:B$65536,'2013'!C12,DATI!C$1:C$65536,'2013'!B8,DATI!D$1:D$65536,'2013'!L153)</f>
        <v>19265</v>
      </c>
      <c r="D153" s="34">
        <f>SUMIFS(DATI!E$1:E$65536,DATI!A$1:A$65536,'2013'!B4,DATI!B$1:B$65536,'2013'!D12,DATI!C$1:C$65536,'2013'!B8,DATI!D$1:D$65536,'2013'!L153)</f>
        <v>613582</v>
      </c>
      <c r="E153" s="36">
        <f>SUMIFS(DATI!E$1:E$65536,DATI!A$1:A$65536,'2013'!B4,DATI!B$1:B$65536,'2013'!E12,DATI!C$1:C$65536,'2013'!B8,DATI!D$1:D$65536,'2013'!L153)</f>
        <v>1064165</v>
      </c>
      <c r="F153" s="36">
        <f>SUMIFS(DATI!E$1:E$65536,DATI!A$1:A$65536,'2013'!B4,DATI!B$1:B$65536,'2013'!F12,DATI!C$1:C$65536,'2013'!B8,DATI!D$1:D$65536,'2013'!L153)</f>
        <v>102645</v>
      </c>
      <c r="G153" s="36">
        <f>SUMIFS(DATI!E$1:E$65536,DATI!A$1:A$65536,'2013'!B4,DATI!B$1:B$65536,'2013'!G12,DATI!C$1:C$65536,'2013'!B8,DATI!D$1:D$65536,'2013'!L153)</f>
        <v>3681682</v>
      </c>
      <c r="H153" s="28"/>
      <c r="I153" s="37">
        <f>B153+E153+F153+G153</f>
        <v>5481339</v>
      </c>
      <c r="J153" s="148"/>
      <c r="K153" s="165">
        <f>I153</f>
        <v>5481339</v>
      </c>
      <c r="L153" s="53" t="s">
        <v>78</v>
      </c>
      <c r="M153" s="199" t="s">
        <v>213</v>
      </c>
      <c r="N153" s="44"/>
      <c r="O153" s="44"/>
      <c r="P153" s="44"/>
      <c r="Q153" s="28"/>
      <c r="R153" s="44"/>
      <c r="S153" s="44"/>
      <c r="T153" s="44"/>
      <c r="U153" s="44"/>
      <c r="V153" s="44"/>
      <c r="W153" s="45"/>
    </row>
    <row r="154" spans="1:23">
      <c r="B154" s="115">
        <f>C154+D154</f>
        <v>1866</v>
      </c>
      <c r="C154" s="33">
        <f>C155+C156</f>
        <v>1095</v>
      </c>
      <c r="D154" s="33">
        <f>D155+D156</f>
        <v>771</v>
      </c>
      <c r="E154" s="33">
        <f>E155+E156</f>
        <v>10945</v>
      </c>
      <c r="F154" s="33">
        <f>F155+F156</f>
        <v>-7628</v>
      </c>
      <c r="G154" s="33">
        <f>G155+G156</f>
        <v>68007</v>
      </c>
      <c r="H154" s="44"/>
      <c r="I154" s="37">
        <f>B154+E154+F154+G154</f>
        <v>73190</v>
      </c>
      <c r="J154" s="148"/>
      <c r="K154" s="165">
        <f>I154</f>
        <v>73190</v>
      </c>
      <c r="L154" s="53" t="s">
        <v>214</v>
      </c>
      <c r="M154" s="199" t="s">
        <v>215</v>
      </c>
      <c r="N154" s="44"/>
      <c r="O154" s="44"/>
      <c r="P154" s="44"/>
      <c r="Q154" s="44"/>
      <c r="R154" s="44"/>
      <c r="S154" s="44"/>
      <c r="T154" s="44"/>
      <c r="U154" s="44"/>
      <c r="V154" s="44"/>
      <c r="W154" s="45"/>
    </row>
    <row r="155" spans="1:23">
      <c r="B155" s="115">
        <f>C155+D155</f>
        <v>-2657</v>
      </c>
      <c r="C155" s="34">
        <f>SUMIFS(DATI!E$1:E$65536,DATI!A$1:A$65536,'2013'!B4,DATI!B$1:B$65536,'2013'!C12,DATI!C$1:C$65536,'2013'!B8,DATI!D$1:D$65536,'2013'!L155)</f>
        <v>1095</v>
      </c>
      <c r="D155" s="34">
        <f>SUMIFS(DATI!E$1:E$65536,DATI!A$1:A$65536,'2013'!B4,DATI!B$1:B$65536,'2013'!D12,DATI!C$1:C$65536,'2013'!B8,DATI!D$1:D$65536,'2013'!L155)</f>
        <v>-3752</v>
      </c>
      <c r="E155" s="36">
        <f>SUMIFS(DATI!E$1:E$65536,DATI!A$1:A$65536,'2013'!B4,DATI!B$1:B$65536,'2013'!E12,DATI!C$1:C$65536,'2013'!B8,DATI!D$1:D$65536,'2013'!L155)</f>
        <v>10608</v>
      </c>
      <c r="F155" s="36">
        <f>SUMIFS(DATI!E$1:E$65536,DATI!A$1:A$65536,'2013'!B4,DATI!B$1:B$65536,'2013'!F12,DATI!C$1:C$65536,'2013'!B8,DATI!D$1:D$65536,'2013'!L155)</f>
        <v>-7822</v>
      </c>
      <c r="G155" s="36">
        <v>68007</v>
      </c>
      <c r="H155" s="44"/>
      <c r="I155" s="37">
        <f>B155+E155+F155+G155</f>
        <v>68136</v>
      </c>
      <c r="J155" s="148"/>
      <c r="K155" s="165">
        <f>I155</f>
        <v>68136</v>
      </c>
      <c r="L155" s="53" t="s">
        <v>79</v>
      </c>
      <c r="M155" s="78" t="s">
        <v>216</v>
      </c>
      <c r="N155" s="44"/>
      <c r="O155" s="44"/>
      <c r="P155" s="44"/>
      <c r="Q155" s="44"/>
      <c r="R155" s="44"/>
      <c r="S155" s="44"/>
      <c r="T155" s="44"/>
      <c r="U155" s="44"/>
      <c r="V155" s="44"/>
      <c r="W155" s="45"/>
    </row>
    <row r="156" spans="1:23">
      <c r="B156" s="115">
        <f>C156+D156</f>
        <v>4523</v>
      </c>
      <c r="C156" s="167">
        <f>SUMIFS(DATI!E$1:E$65536,DATI!A$1:A$65536,'2013'!B4,DATI!B$1:B$65536,'2013'!C12,DATI!C$1:C$65536,'2013'!B8,DATI!D$1:D$65536,'2013'!L156)</f>
        <v>0</v>
      </c>
      <c r="D156" s="167">
        <f>SUMIFS(DATI!E$1:E$65536,DATI!A$1:A$65536,'2013'!B4,DATI!B$1:B$65536,'2013'!D12,DATI!C$1:C$65536,'2013'!B8,DATI!D$1:D$65536,'2013'!L156)</f>
        <v>4523</v>
      </c>
      <c r="E156" s="168">
        <f>SUMIFS(DATI!E$1:E$65536,DATI!A$1:A$65536,'2013'!B4,DATI!B$1:B$65536,'2013'!E12,DATI!C$1:C$65536,'2013'!B8,DATI!D$1:D$65536,'2013'!L156)</f>
        <v>337</v>
      </c>
      <c r="F156" s="168">
        <f>SUMIFS(DATI!E$1:E$65536,DATI!A$1:A$65536,'2013'!B4,DATI!B$1:B$65536,'2013'!F12,DATI!C$1:C$65536,'2013'!B8,DATI!D$1:D$65536,'2013'!L156)</f>
        <v>194</v>
      </c>
      <c r="G156" s="168">
        <f>SUMIFS(DATI!E$1:E$65536,DATI!A$1:A$65536,'2013'!B4,DATI!B$1:B$65536,'2013'!G12,DATI!C$1:C$65536,'2013'!B8,DATI!D$1:D$65536,'2013'!L156)</f>
        <v>0</v>
      </c>
      <c r="H156" s="44"/>
      <c r="I156" s="37">
        <f>B156+E156+F156+G156</f>
        <v>5054</v>
      </c>
      <c r="J156" s="148"/>
      <c r="K156" s="165">
        <f>I156</f>
        <v>5054</v>
      </c>
      <c r="L156" s="53" t="s">
        <v>80</v>
      </c>
      <c r="M156" s="78" t="s">
        <v>217</v>
      </c>
      <c r="N156" s="44"/>
      <c r="O156" s="44"/>
      <c r="P156" s="44"/>
      <c r="Q156" s="44"/>
      <c r="R156" s="44"/>
      <c r="S156" s="44"/>
      <c r="T156" s="44"/>
      <c r="U156" s="44"/>
      <c r="V156" s="44"/>
      <c r="W156" s="45"/>
    </row>
    <row r="157" spans="1:23">
      <c r="B157" s="169"/>
      <c r="C157" s="71"/>
      <c r="D157" s="71"/>
      <c r="E157" s="71"/>
      <c r="F157" s="71"/>
      <c r="G157" s="71"/>
      <c r="H157" s="44"/>
      <c r="I157" s="71"/>
      <c r="J157" s="76"/>
      <c r="K157" s="170"/>
      <c r="L157" s="53" t="s">
        <v>77</v>
      </c>
      <c r="M157" s="65" t="s">
        <v>167</v>
      </c>
      <c r="N157" s="33">
        <f>P157</f>
        <v>4391758</v>
      </c>
      <c r="O157" s="136"/>
      <c r="P157" s="43">
        <f>R157+S157+T157+W157</f>
        <v>4391758</v>
      </c>
      <c r="Q157" s="44"/>
      <c r="R157" s="146">
        <f>G22</f>
        <v>2776329</v>
      </c>
      <c r="S157" s="146">
        <f>F22</f>
        <v>97656</v>
      </c>
      <c r="T157" s="146">
        <f>E22</f>
        <v>901473</v>
      </c>
      <c r="U157" s="146">
        <f>D22</f>
        <v>594906</v>
      </c>
      <c r="V157" s="94">
        <f>C22</f>
        <v>21394</v>
      </c>
      <c r="W157" s="31">
        <f>U157+V157</f>
        <v>616300</v>
      </c>
    </row>
    <row r="158" spans="1:23">
      <c r="B158" s="115">
        <f>C158+D158</f>
        <v>859</v>
      </c>
      <c r="C158" s="34">
        <f>SUMIFS(DATI!E$1:E$65536,DATI!A$1:A$65536,'2013'!B4,DATI!B$1:B$65536,'2013'!C12,DATI!C$1:C$65536,'2013'!B8,DATI!D$1:D$65536,'2013'!L158)</f>
        <v>269</v>
      </c>
      <c r="D158" s="34">
        <f>SUMIFS(DATI!E$1:E$65536,DATI!A$1:A$65536,'2013'!B4,DATI!B$1:B$65536,'2013'!D12,DATI!C$1:C$65536,'2013'!B8,DATI!D$1:D$65536,'2013'!L158)</f>
        <v>590</v>
      </c>
      <c r="E158" s="36">
        <f>SUMIFS(DATI!E$1:E$65536,DATI!A$1:A$65536,'2013'!B4,DATI!B$1:B$65536,'2013'!E12,DATI!C$1:C$65536,'2013'!B8,DATI!D$1:D$65536,'2013'!L158)</f>
        <v>-2174</v>
      </c>
      <c r="F158" s="171">
        <f>SUMIFS(DATI!E$1:E$65536,DATI!A$1:A$65536,'2013'!B4,DATI!B$1:B$65536,'2013'!F12,DATI!C$1:C$65536,'2013'!B8,DATI!D$1:D$65536,'2013'!L158)</f>
        <v>10268</v>
      </c>
      <c r="G158" s="171">
        <f>SUMIFS(DATI!E$1:E$65536,DATI!A$1:A$65536,'2013'!B4,DATI!B$1:B$65536,'2013'!G12,DATI!C$1:C$65536,'2013'!B8,DATI!D$1:D$65536,'2013'!L158)</f>
        <v>-10719</v>
      </c>
      <c r="H158" s="44"/>
      <c r="I158" s="37">
        <f>B158+E158+F158+G158</f>
        <v>-1766</v>
      </c>
      <c r="J158" s="171">
        <f>SUMIFS(DATI!E$1:E$65536,DATI!A$1:A$65536,'2013'!B4,DATI!B$1:B$65536,'2013'!J12,DATI!C$1:C$65536,'2013'!B8,DATI!D$1:D$65536,'2013'!L158)</f>
        <v>1766</v>
      </c>
      <c r="K158" s="39">
        <f>I158+J158</f>
        <v>0</v>
      </c>
      <c r="L158" s="53" t="s">
        <v>71</v>
      </c>
      <c r="M158" s="65" t="s">
        <v>218</v>
      </c>
      <c r="N158" s="44"/>
      <c r="O158" s="44"/>
      <c r="P158" s="166"/>
      <c r="Q158" s="44"/>
      <c r="R158" s="166"/>
      <c r="S158" s="44"/>
      <c r="T158" s="44"/>
      <c r="U158" s="44"/>
      <c r="V158" s="44"/>
      <c r="W158" s="45"/>
    </row>
    <row r="159" spans="1:23" ht="13">
      <c r="B159" s="115">
        <f>C159+D159</f>
        <v>-1066269</v>
      </c>
      <c r="C159" s="172">
        <f>V151+V157-C152-C158</f>
        <v>41721</v>
      </c>
      <c r="D159" s="172">
        <f>U151+U157-D152-D158</f>
        <v>-1107990</v>
      </c>
      <c r="E159" s="172">
        <f>T151+T157-E152-E158</f>
        <v>-276328</v>
      </c>
      <c r="F159" s="172">
        <f>S151+S157-F152-F158</f>
        <v>236620</v>
      </c>
      <c r="G159" s="172">
        <f>R151+R157-G152-G158</f>
        <v>1108021</v>
      </c>
      <c r="H159" s="44"/>
      <c r="I159" s="80">
        <f>B159+E159+F159+G159</f>
        <v>2044</v>
      </c>
      <c r="J159" s="80">
        <f>O151-J158</f>
        <v>-2044</v>
      </c>
      <c r="K159" s="39">
        <f>I159+J159</f>
        <v>0</v>
      </c>
      <c r="L159" s="106" t="s">
        <v>22</v>
      </c>
      <c r="M159" s="203" t="s">
        <v>219</v>
      </c>
      <c r="N159" s="44"/>
      <c r="O159" s="44"/>
      <c r="P159" s="44"/>
      <c r="Q159" s="44"/>
      <c r="R159" s="44"/>
      <c r="S159" s="44"/>
      <c r="T159" s="44"/>
      <c r="U159" s="44"/>
      <c r="V159" s="44"/>
      <c r="W159" s="45"/>
    </row>
    <row r="160" spans="1:23" ht="13" thickBot="1">
      <c r="B160" s="236"/>
      <c r="C160" s="237"/>
      <c r="D160" s="237"/>
      <c r="E160" s="237"/>
      <c r="F160" s="237"/>
      <c r="G160" s="237"/>
      <c r="H160" s="237"/>
      <c r="I160" s="237"/>
      <c r="J160" s="237"/>
      <c r="K160" s="237"/>
      <c r="L160" s="237"/>
      <c r="M160" s="237"/>
      <c r="N160" s="237"/>
      <c r="O160" s="237"/>
      <c r="P160" s="237"/>
      <c r="Q160" s="237"/>
      <c r="R160" s="237"/>
      <c r="S160" s="237"/>
      <c r="T160" s="237"/>
      <c r="U160" s="237"/>
      <c r="V160" s="237"/>
      <c r="W160" s="238"/>
    </row>
    <row r="161" spans="2:23" ht="21.75" customHeight="1" thickTop="1">
      <c r="L161" s="222" t="s">
        <v>220</v>
      </c>
      <c r="M161" s="223"/>
      <c r="N161" s="226" t="s">
        <v>131</v>
      </c>
      <c r="O161" s="213" t="s">
        <v>130</v>
      </c>
      <c r="P161" s="213" t="s">
        <v>129</v>
      </c>
      <c r="Q161" s="213" t="s">
        <v>128</v>
      </c>
      <c r="R161" s="213" t="s">
        <v>127</v>
      </c>
      <c r="S161" s="213" t="s">
        <v>126</v>
      </c>
      <c r="T161" s="213" t="s">
        <v>125</v>
      </c>
      <c r="U161" s="215" t="s">
        <v>124</v>
      </c>
      <c r="V161" s="215" t="s">
        <v>123</v>
      </c>
      <c r="W161" s="218" t="s">
        <v>122</v>
      </c>
    </row>
    <row r="162" spans="2:23" ht="13.5" customHeight="1">
      <c r="L162" s="222"/>
      <c r="M162" s="223"/>
      <c r="N162" s="226"/>
      <c r="O162" s="213"/>
      <c r="P162" s="213"/>
      <c r="Q162" s="229"/>
      <c r="R162" s="213"/>
      <c r="S162" s="213"/>
      <c r="T162" s="213"/>
      <c r="U162" s="216"/>
      <c r="V162" s="216"/>
      <c r="W162" s="219"/>
    </row>
    <row r="163" spans="2:23" ht="51.75" customHeight="1" thickBot="1">
      <c r="B163" s="221" t="s">
        <v>221</v>
      </c>
      <c r="C163" s="221"/>
      <c r="D163" s="221"/>
      <c r="E163" s="221"/>
      <c r="F163" s="221"/>
      <c r="G163" s="221"/>
      <c r="H163" s="221"/>
      <c r="I163" s="221"/>
      <c r="K163" s="7"/>
      <c r="L163" s="224"/>
      <c r="M163" s="225"/>
      <c r="N163" s="227"/>
      <c r="O163" s="228"/>
      <c r="P163" s="214"/>
      <c r="Q163" s="230"/>
      <c r="R163" s="214"/>
      <c r="S163" s="214"/>
      <c r="T163" s="214"/>
      <c r="U163" s="217"/>
      <c r="V163" s="217"/>
      <c r="W163" s="220"/>
    </row>
    <row r="164" spans="2:23" ht="13.5" thickTop="1">
      <c r="B164" s="173"/>
      <c r="C164" s="173"/>
      <c r="D164" s="173"/>
      <c r="E164" s="173"/>
      <c r="F164" s="173"/>
      <c r="G164" s="173"/>
      <c r="H164" s="173"/>
      <c r="K164" s="7"/>
      <c r="L164" s="193" t="s">
        <v>263</v>
      </c>
      <c r="M164" s="209" t="s">
        <v>222</v>
      </c>
      <c r="N164" s="140">
        <f>O164+P164</f>
        <v>0</v>
      </c>
      <c r="O164" s="174">
        <f>SUMIFS(DATI!E$1:E$65536,DATI!A$1:A$65536,'2013'!B4,DATI!B$1:B$65536,'2013'!O12,DATI!D$1:D$65536,'2013'!L164)</f>
        <v>227357</v>
      </c>
      <c r="P164" s="142">
        <f>R164+S164+T164+W164</f>
        <v>-227357</v>
      </c>
      <c r="Q164" s="44"/>
      <c r="R164" s="175">
        <v>-2080</v>
      </c>
      <c r="S164" s="174">
        <f>SUMIFS(DATI!E$1:E$65536,DATI!A$1:A$65536,'2013'!B4,DATI!B$1:B$65536,'2013'!S12,DATI!D$1:D$65536,'2013'!L164)</f>
        <v>289721</v>
      </c>
      <c r="T164" s="175">
        <f>SUMIFS(DATI!E$1:E$65536,DATI!A$1:A$65536,'2013'!B4,DATI!B$1:B$65536,'2013'!T12,DATI!D$1:D$65536,'2013'!L164)</f>
        <v>-5828</v>
      </c>
      <c r="U164" s="176">
        <f>SUMIFS(DATI!E$1:E$65536,DATI!A$1:A$65536,'2013'!B4,DATI!B$1:B$65536,'2013'!U12,DATI!D$1:D$65536,'2013'!L164)</f>
        <v>-529891</v>
      </c>
      <c r="V164" s="175">
        <f>SUMIFS(DATI!E$1:E$65536,DATI!A$1:A$65536,'2013'!B4,DATI!B$1:B$65536,'2013'!V12,DATI!D$1:D$65536,'2013'!L164)</f>
        <v>20721</v>
      </c>
      <c r="W164" s="177">
        <f>U164+V164</f>
        <v>-509170</v>
      </c>
    </row>
    <row r="165" spans="2:23">
      <c r="B165" s="173"/>
      <c r="C165" s="173"/>
      <c r="D165" s="173"/>
      <c r="E165" s="173"/>
      <c r="F165" s="173"/>
      <c r="G165" s="173"/>
      <c r="H165" s="173"/>
      <c r="K165" s="7"/>
      <c r="L165" s="191" t="s">
        <v>99</v>
      </c>
      <c r="M165" s="187" t="s">
        <v>223</v>
      </c>
      <c r="N165" s="166"/>
      <c r="O165" s="44"/>
      <c r="P165" s="44"/>
      <c r="Q165" s="44"/>
      <c r="R165" s="166"/>
      <c r="S165" s="166"/>
      <c r="T165" s="178">
        <f>SUMIFS(DATI!E$1:E$65536,DATI!A$1:A$65536,'2013'!B4,DATI!B$1:B$65536,'2013'!T12,DATI!C$1:C$65536,'2013'!B8,DATI!D$1:D$65536,'2013'!L165)</f>
        <v>8769325</v>
      </c>
      <c r="U165" s="166"/>
      <c r="V165" s="166"/>
      <c r="W165" s="179"/>
    </row>
    <row r="166" spans="2:23">
      <c r="B166" s="173"/>
      <c r="C166" s="173"/>
      <c r="D166" s="173"/>
      <c r="E166" s="173"/>
      <c r="F166" s="173"/>
      <c r="G166" s="173"/>
      <c r="H166" s="173"/>
      <c r="K166" s="7"/>
      <c r="L166" s="191" t="s">
        <v>100</v>
      </c>
      <c r="M166" s="188" t="s">
        <v>224</v>
      </c>
      <c r="N166" s="44"/>
      <c r="O166" s="44"/>
      <c r="P166" s="44"/>
      <c r="Q166" s="44"/>
      <c r="R166" s="44"/>
      <c r="S166" s="44"/>
      <c r="T166" s="180">
        <f>SUMIFS(DATI!E$1:E$65536,DATI!A$1:A$65536,'2013'!B4,DATI!B$1:B$65536,'2013'!T12,DATI!C$1:C$65536,'2013'!N8,DATI!D$1:D$65536,'2013'!L166)</f>
        <v>8492997</v>
      </c>
      <c r="U166" s="44"/>
      <c r="V166" s="44"/>
      <c r="W166" s="181"/>
    </row>
    <row r="167" spans="2:23">
      <c r="B167" s="173"/>
      <c r="C167" s="173"/>
      <c r="D167" s="173"/>
      <c r="E167" s="173"/>
      <c r="F167" s="173"/>
      <c r="G167" s="173"/>
      <c r="H167" s="173"/>
      <c r="K167" s="7"/>
      <c r="L167" s="191" t="s">
        <v>8</v>
      </c>
      <c r="M167" s="189" t="s">
        <v>225</v>
      </c>
      <c r="N167" s="44"/>
      <c r="O167" s="44"/>
      <c r="P167" s="178">
        <f>SUMIFS(DATI!E$1:E$65536,DATI!A$1:A$65536,'2013'!B4,DATI!B$1:B$65536,'2013'!P12,DATI!D$1:D$65536,'2013'!L167)</f>
        <v>888632</v>
      </c>
      <c r="Q167" s="44"/>
      <c r="R167" s="44"/>
      <c r="S167" s="44"/>
      <c r="T167" s="178">
        <f>SUMIFS(DATI!E$1:E$65536,DATI!A$1:A$65536,'2013'!B4,DATI!B$1:B$65536,'2013'!T12,DATI!D$1:D$65536,'2013'!L167)</f>
        <v>190312</v>
      </c>
      <c r="U167" s="44"/>
      <c r="V167" s="44"/>
      <c r="W167" s="181"/>
    </row>
    <row r="168" spans="2:23" ht="25.5" thickBot="1">
      <c r="B168" s="173"/>
      <c r="C168" s="173"/>
      <c r="D168" s="173"/>
      <c r="E168" s="173"/>
      <c r="F168" s="173"/>
      <c r="G168" s="173"/>
      <c r="H168" s="173"/>
      <c r="K168" s="7"/>
      <c r="L168" s="192" t="s">
        <v>9</v>
      </c>
      <c r="M168" s="190" t="s">
        <v>226</v>
      </c>
      <c r="N168" s="182"/>
      <c r="O168" s="182"/>
      <c r="P168" s="183">
        <f>SUMIFS(DATI!E$1:E$65536,DATI!A$1:A$65536,'2013'!B4,DATI!B$1:B$65536,'2013'!P12,DATI!D$1:D$65536,'2013'!L168)</f>
        <v>1713053</v>
      </c>
      <c r="Q168" s="182"/>
      <c r="R168" s="182"/>
      <c r="S168" s="182"/>
      <c r="T168" s="183">
        <f>SUMIFS(DATI!E$1:E$65536,DATI!A$1:A$65536,'2013'!B4,DATI!B$1:B$65536,'2013'!T12,DATI!D$1:D$65536,'2013'!L168)</f>
        <v>348602</v>
      </c>
      <c r="U168" s="182"/>
      <c r="V168" s="182"/>
      <c r="W168" s="184"/>
    </row>
    <row r="169" spans="2:23" ht="13" thickTop="1">
      <c r="N169" s="6"/>
    </row>
    <row r="172" spans="2:23">
      <c r="V172" s="6"/>
    </row>
    <row r="173" spans="2:23">
      <c r="V173" s="6"/>
    </row>
    <row r="174" spans="2:23">
      <c r="V174" s="6"/>
    </row>
    <row r="175" spans="2:23">
      <c r="V175" s="6"/>
    </row>
  </sheetData>
  <sheetProtection algorithmName="SHA-512" hashValue="a5gUDl9CDD/o0S7vNs5FAFiHK3uzU7srjI5SPtjh9fgza2s+DCnvsJmXcIFnk2i5sHY5Qp4KUV4TPA3N+YWjuQ==" saltValue="oyLG/MPYbTxjpS+21W3G+g==" spinCount="100000" sheet="1" objects="1" scenarios="1"/>
  <mergeCells count="146">
    <mergeCell ref="S161:S163"/>
    <mergeCell ref="T161:T163"/>
    <mergeCell ref="U161:U163"/>
    <mergeCell ref="V161:V163"/>
    <mergeCell ref="W161:W163"/>
    <mergeCell ref="B163:I163"/>
    <mergeCell ref="L161:M163"/>
    <mergeCell ref="N161:N163"/>
    <mergeCell ref="O161:O163"/>
    <mergeCell ref="P161:P163"/>
    <mergeCell ref="Q161:Q163"/>
    <mergeCell ref="R161:R163"/>
    <mergeCell ref="B142:W142"/>
    <mergeCell ref="B150:W150"/>
    <mergeCell ref="B160:W160"/>
    <mergeCell ref="O139:O141"/>
    <mergeCell ref="P139:P141"/>
    <mergeCell ref="Q139:Q141"/>
    <mergeCell ref="R139:R141"/>
    <mergeCell ref="S139:S141"/>
    <mergeCell ref="T139:T141"/>
    <mergeCell ref="G139:G141"/>
    <mergeCell ref="H139:H141"/>
    <mergeCell ref="I139:I141"/>
    <mergeCell ref="J139:J141"/>
    <mergeCell ref="K139:K141"/>
    <mergeCell ref="N139:N141"/>
    <mergeCell ref="B125:W125"/>
    <mergeCell ref="B137:W137"/>
    <mergeCell ref="B138:K138"/>
    <mergeCell ref="L138:M141"/>
    <mergeCell ref="N138:W138"/>
    <mergeCell ref="B139:B141"/>
    <mergeCell ref="C139:C141"/>
    <mergeCell ref="D139:D141"/>
    <mergeCell ref="E139:E141"/>
    <mergeCell ref="F139:F141"/>
    <mergeCell ref="U139:U141"/>
    <mergeCell ref="V139:V141"/>
    <mergeCell ref="W139:W141"/>
    <mergeCell ref="R122:R124"/>
    <mergeCell ref="S122:S124"/>
    <mergeCell ref="T122:T124"/>
    <mergeCell ref="U122:U124"/>
    <mergeCell ref="V122:V124"/>
    <mergeCell ref="W122:W124"/>
    <mergeCell ref="J122:J124"/>
    <mergeCell ref="K122:K124"/>
    <mergeCell ref="N122:N124"/>
    <mergeCell ref="O122:O124"/>
    <mergeCell ref="P122:P124"/>
    <mergeCell ref="Q122:Q124"/>
    <mergeCell ref="D122:D124"/>
    <mergeCell ref="E122:E124"/>
    <mergeCell ref="F122:F124"/>
    <mergeCell ref="G122:G124"/>
    <mergeCell ref="H122:H124"/>
    <mergeCell ref="I122:I124"/>
    <mergeCell ref="V81:V83"/>
    <mergeCell ref="W81:W83"/>
    <mergeCell ref="B84:W84"/>
    <mergeCell ref="B111:W111"/>
    <mergeCell ref="B120:W120"/>
    <mergeCell ref="B121:K121"/>
    <mergeCell ref="L121:M124"/>
    <mergeCell ref="N121:W121"/>
    <mergeCell ref="B122:B124"/>
    <mergeCell ref="C122:C124"/>
    <mergeCell ref="P81:P83"/>
    <mergeCell ref="Q81:Q83"/>
    <mergeCell ref="R81:R83"/>
    <mergeCell ref="S81:S83"/>
    <mergeCell ref="T81:T83"/>
    <mergeCell ref="U81:U83"/>
    <mergeCell ref="H81:H83"/>
    <mergeCell ref="I81:I83"/>
    <mergeCell ref="J81:J83"/>
    <mergeCell ref="K81:K83"/>
    <mergeCell ref="N81:N83"/>
    <mergeCell ref="O81:O83"/>
    <mergeCell ref="B44:W44"/>
    <mergeCell ref="B80:K80"/>
    <mergeCell ref="L80:M83"/>
    <mergeCell ref="N80:W80"/>
    <mergeCell ref="B81:B83"/>
    <mergeCell ref="C81:C83"/>
    <mergeCell ref="D81:D83"/>
    <mergeCell ref="E81:E83"/>
    <mergeCell ref="F81:F83"/>
    <mergeCell ref="G81:G83"/>
    <mergeCell ref="R41:R43"/>
    <mergeCell ref="S41:S43"/>
    <mergeCell ref="T41:T43"/>
    <mergeCell ref="U41:U43"/>
    <mergeCell ref="V41:V43"/>
    <mergeCell ref="W41:W43"/>
    <mergeCell ref="J41:J43"/>
    <mergeCell ref="K41:K43"/>
    <mergeCell ref="N41:N43"/>
    <mergeCell ref="O41:O43"/>
    <mergeCell ref="P41:P43"/>
    <mergeCell ref="Q41:Q43"/>
    <mergeCell ref="D41:D43"/>
    <mergeCell ref="E41:E43"/>
    <mergeCell ref="F41:F43"/>
    <mergeCell ref="G41:G43"/>
    <mergeCell ref="H41:H43"/>
    <mergeCell ref="I41:I43"/>
    <mergeCell ref="V9:V11"/>
    <mergeCell ref="W9:W11"/>
    <mergeCell ref="B13:W13"/>
    <mergeCell ref="B24:W24"/>
    <mergeCell ref="B25:W25"/>
    <mergeCell ref="B40:K40"/>
    <mergeCell ref="L40:M43"/>
    <mergeCell ref="N40:W40"/>
    <mergeCell ref="B41:B43"/>
    <mergeCell ref="C41:C43"/>
    <mergeCell ref="P9:P11"/>
    <mergeCell ref="Q9:Q11"/>
    <mergeCell ref="R9:R11"/>
    <mergeCell ref="S9:S11"/>
    <mergeCell ref="T9:T11"/>
    <mergeCell ref="U9:U11"/>
    <mergeCell ref="H9:H11"/>
    <mergeCell ref="I9:I11"/>
    <mergeCell ref="B2:W2"/>
    <mergeCell ref="B3:W3"/>
    <mergeCell ref="B4:W4"/>
    <mergeCell ref="B5:W5"/>
    <mergeCell ref="B6:W6"/>
    <mergeCell ref="B7:K7"/>
    <mergeCell ref="L7:M12"/>
    <mergeCell ref="N7:W7"/>
    <mergeCell ref="B8:K8"/>
    <mergeCell ref="N8:W8"/>
    <mergeCell ref="J9:J11"/>
    <mergeCell ref="K9:K11"/>
    <mergeCell ref="N9:N11"/>
    <mergeCell ref="O9:O11"/>
    <mergeCell ref="B9:B11"/>
    <mergeCell ref="C9:C11"/>
    <mergeCell ref="D9:D11"/>
    <mergeCell ref="E9:E11"/>
    <mergeCell ref="F9:F11"/>
    <mergeCell ref="G9:G11"/>
  </mergeCells>
  <conditionalFormatting sqref="B2:W37 B38:K38 N38:W38">
    <cfRule type="containsText" dxfId="341" priority="26" stopIfTrue="1" operator="containsText" text="SUMIFS">
      <formula>NOT(ISERROR(SEARCH("SUMIFS",B2)))</formula>
    </cfRule>
  </conditionalFormatting>
  <conditionalFormatting sqref="C95">
    <cfRule type="containsText" dxfId="340" priority="10" stopIfTrue="1" operator="containsText" text="SUMIFS">
      <formula>NOT(ISERROR(SEARCH("SUMIFS",C95)))</formula>
    </cfRule>
  </conditionalFormatting>
  <conditionalFormatting sqref="E95:G95">
    <cfRule type="containsText" dxfId="339" priority="11" stopIfTrue="1" operator="containsText" text="SUMIFS">
      <formula>NOT(ISERROR(SEARCH("SUMIFS",E95)))</formula>
    </cfRule>
  </conditionalFormatting>
  <conditionalFormatting sqref="H74:H75">
    <cfRule type="containsText" dxfId="338" priority="1" stopIfTrue="1" operator="containsText" text="SUMIFS">
      <formula>NOT(ISERROR(SEARCH("SUMIFS",H74)))</formula>
    </cfRule>
  </conditionalFormatting>
  <conditionalFormatting sqref="H86:H87">
    <cfRule type="containsText" dxfId="337" priority="8" stopIfTrue="1" operator="containsText" text="SUMIFS">
      <formula>NOT(ISERROR(SEARCH("SUMIFS",H86)))</formula>
    </cfRule>
  </conditionalFormatting>
  <conditionalFormatting sqref="H95:H96">
    <cfRule type="containsText" dxfId="336" priority="16" stopIfTrue="1" operator="containsText" text="SUMIFS">
      <formula>NOT(ISERROR(SEARCH("SUMIFS",H95)))</formula>
    </cfRule>
  </conditionalFormatting>
  <conditionalFormatting sqref="H102">
    <cfRule type="containsText" dxfId="335" priority="9" stopIfTrue="1" operator="containsText" text="SUMIFS">
      <formula>NOT(ISERROR(SEARCH("SUMIFS",H102)))</formula>
    </cfRule>
  </conditionalFormatting>
  <conditionalFormatting sqref="H106:H107">
    <cfRule type="containsText" dxfId="334" priority="15" stopIfTrue="1" operator="containsText" text="SUMIFS">
      <formula>NOT(ISERROR(SEARCH("SUMIFS",H106)))</formula>
    </cfRule>
  </conditionalFormatting>
  <conditionalFormatting sqref="L47:M48">
    <cfRule type="containsText" dxfId="333" priority="5" stopIfTrue="1" operator="containsText" text="SUMIFS">
      <formula>NOT(ISERROR(SEARCH("SUMIFS",L47)))</formula>
    </cfRule>
  </conditionalFormatting>
  <conditionalFormatting sqref="L50:M51">
    <cfRule type="containsText" dxfId="332" priority="3" stopIfTrue="1" operator="containsText" text="SUMIFS">
      <formula>NOT(ISERROR(SEARCH("SUMIFS",L50)))</formula>
    </cfRule>
  </conditionalFormatting>
  <conditionalFormatting sqref="Q45 Q54:Q56">
    <cfRule type="containsText" dxfId="331" priority="25" stopIfTrue="1" operator="containsText" text="SUMIFS">
      <formula>NOT(ISERROR(SEARCH("SUMIFS",Q45)))</formula>
    </cfRule>
  </conditionalFormatting>
  <conditionalFormatting sqref="Q58:Q64">
    <cfRule type="containsText" dxfId="330" priority="21" stopIfTrue="1" operator="containsText" text="SUMIFS">
      <formula>NOT(ISERROR(SEARCH("SUMIFS",Q58)))</formula>
    </cfRule>
  </conditionalFormatting>
  <conditionalFormatting sqref="Q69:Q74">
    <cfRule type="containsText" dxfId="329" priority="22" stopIfTrue="1" operator="containsText" text="SUMIFS">
      <formula>NOT(ISERROR(SEARCH("SUMIFS",Q69)))</formula>
    </cfRule>
  </conditionalFormatting>
  <conditionalFormatting sqref="Q85">
    <cfRule type="containsText" dxfId="328" priority="20" stopIfTrue="1" operator="containsText" text="SUMIFS">
      <formula>NOT(ISERROR(SEARCH("SUMIFS",Q85)))</formula>
    </cfRule>
  </conditionalFormatting>
  <conditionalFormatting sqref="Q94:Q96">
    <cfRule type="containsText" dxfId="327" priority="14" stopIfTrue="1" operator="containsText" text="SUMIFS">
      <formula>NOT(ISERROR(SEARCH("SUMIFS",Q94)))</formula>
    </cfRule>
  </conditionalFormatting>
  <conditionalFormatting sqref="Q99:Q102">
    <cfRule type="containsText" dxfId="326" priority="18" stopIfTrue="1" operator="containsText" text="SUMIFS">
      <formula>NOT(ISERROR(SEARCH("SUMIFS",Q99)))</formula>
    </cfRule>
  </conditionalFormatting>
  <conditionalFormatting sqref="Q105:Q107">
    <cfRule type="containsText" dxfId="325" priority="17" stopIfTrue="1" operator="containsText" text="SUMIFS">
      <formula>NOT(ISERROR(SEARCH("SUMIFS",Q105)))</formula>
    </cfRule>
  </conditionalFormatting>
  <conditionalFormatting sqref="Q112">
    <cfRule type="containsText" dxfId="324" priority="7" stopIfTrue="1" operator="containsText" text="SUMIFS">
      <formula>NOT(ISERROR(SEARCH("SUMIFS",Q112)))</formula>
    </cfRule>
  </conditionalFormatting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A95704-50BC-44C9-B736-144533F88604}">
  <sheetPr codeName="Sheet11"/>
  <dimension ref="A1:W175"/>
  <sheetViews>
    <sheetView topLeftCell="G141" zoomScale="70" zoomScaleNormal="70" workbookViewId="0">
      <selection activeCell="U107" sqref="U107"/>
    </sheetView>
  </sheetViews>
  <sheetFormatPr defaultColWidth="9.1796875" defaultRowHeight="12.5"/>
  <cols>
    <col min="1" max="1" width="4.81640625" style="2" customWidth="1"/>
    <col min="2" max="2" width="16.81640625" style="2" customWidth="1"/>
    <col min="3" max="4" width="15.54296875" style="2" customWidth="1"/>
    <col min="5" max="11" width="11.7265625" style="2" customWidth="1"/>
    <col min="12" max="12" width="18.453125" style="2" customWidth="1"/>
    <col min="13" max="13" width="52.1796875" style="2" customWidth="1"/>
    <col min="14" max="14" width="12.54296875" style="2" customWidth="1"/>
    <col min="15" max="15" width="13.1796875" style="2" customWidth="1"/>
    <col min="16" max="20" width="11.7265625" style="2" customWidth="1"/>
    <col min="21" max="22" width="15.54296875" style="2" customWidth="1"/>
    <col min="23" max="23" width="16.7265625" style="2" customWidth="1"/>
    <col min="24" max="16384" width="9.1796875" style="2"/>
  </cols>
  <sheetData>
    <row r="1" spans="1:23">
      <c r="B1" s="3"/>
      <c r="C1" s="3"/>
      <c r="D1" s="3"/>
      <c r="E1" s="3"/>
      <c r="F1" s="3"/>
      <c r="G1" s="3"/>
      <c r="H1" s="3"/>
      <c r="I1" s="3"/>
      <c r="J1" s="3"/>
      <c r="K1" s="3"/>
      <c r="L1" s="4"/>
      <c r="M1" s="5"/>
      <c r="N1" s="3"/>
      <c r="O1" s="3"/>
      <c r="P1" s="3"/>
      <c r="Q1" s="3"/>
      <c r="R1" s="3"/>
      <c r="S1" s="3"/>
      <c r="T1" s="3"/>
      <c r="U1" s="3"/>
      <c r="V1" s="3"/>
      <c r="W1" s="3"/>
    </row>
    <row r="2" spans="1:23" ht="32.5">
      <c r="B2" s="286" t="s">
        <v>117</v>
      </c>
      <c r="C2" s="286"/>
      <c r="D2" s="286"/>
      <c r="E2" s="286"/>
      <c r="F2" s="286"/>
      <c r="G2" s="286"/>
      <c r="H2" s="286"/>
      <c r="I2" s="286"/>
      <c r="J2" s="286"/>
      <c r="K2" s="286"/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W2" s="286"/>
    </row>
    <row r="3" spans="1:23" ht="13">
      <c r="B3" s="287"/>
      <c r="C3" s="287"/>
      <c r="D3" s="287"/>
      <c r="E3" s="287"/>
      <c r="F3" s="287"/>
      <c r="G3" s="287"/>
      <c r="H3" s="287"/>
      <c r="I3" s="287"/>
      <c r="J3" s="287"/>
      <c r="K3" s="287"/>
      <c r="L3" s="287"/>
      <c r="M3" s="287"/>
      <c r="N3" s="287"/>
      <c r="O3" s="287"/>
      <c r="P3" s="287"/>
      <c r="Q3" s="287"/>
      <c r="R3" s="287"/>
      <c r="S3" s="287"/>
      <c r="T3" s="287"/>
      <c r="U3" s="287"/>
      <c r="V3" s="287"/>
      <c r="W3" s="287"/>
    </row>
    <row r="4" spans="1:23" ht="25">
      <c r="B4" s="288">
        <v>2012</v>
      </c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</row>
    <row r="5" spans="1:23" ht="25">
      <c r="B5" s="289" t="s">
        <v>118</v>
      </c>
      <c r="C5" s="289"/>
      <c r="D5" s="289"/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89"/>
      <c r="P5" s="289"/>
      <c r="Q5" s="289"/>
      <c r="R5" s="289"/>
      <c r="S5" s="289"/>
      <c r="T5" s="289"/>
      <c r="U5" s="289"/>
      <c r="V5" s="289"/>
      <c r="W5" s="289"/>
    </row>
    <row r="6" spans="1:23" ht="18" customHeight="1" thickBot="1">
      <c r="B6" s="290" t="str">
        <f>DATI!I1</f>
        <v>pēdējais datu labošanas datums: 21.10.2025</v>
      </c>
      <c r="C6" s="291"/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2"/>
      <c r="O6" s="292"/>
      <c r="P6" s="292"/>
      <c r="Q6" s="292"/>
      <c r="R6" s="292"/>
      <c r="S6" s="292"/>
      <c r="T6" s="292"/>
      <c r="U6" s="292"/>
      <c r="V6" s="292"/>
      <c r="W6" s="292"/>
    </row>
    <row r="7" spans="1:23" ht="21.75" customHeight="1" thickTop="1" thickBot="1">
      <c r="A7" s="7"/>
      <c r="B7" s="293" t="s">
        <v>119</v>
      </c>
      <c r="C7" s="294"/>
      <c r="D7" s="294"/>
      <c r="E7" s="294"/>
      <c r="F7" s="294"/>
      <c r="G7" s="294"/>
      <c r="H7" s="294"/>
      <c r="I7" s="294"/>
      <c r="J7" s="294"/>
      <c r="K7" s="295"/>
      <c r="L7" s="296" t="s">
        <v>120</v>
      </c>
      <c r="M7" s="297"/>
      <c r="N7" s="299" t="s">
        <v>121</v>
      </c>
      <c r="O7" s="300"/>
      <c r="P7" s="300"/>
      <c r="Q7" s="300"/>
      <c r="R7" s="300"/>
      <c r="S7" s="300"/>
      <c r="T7" s="300"/>
      <c r="U7" s="301"/>
      <c r="V7" s="301"/>
      <c r="W7" s="302"/>
    </row>
    <row r="8" spans="1:23" ht="21.75" customHeight="1" thickTop="1" thickBot="1">
      <c r="A8" s="7"/>
      <c r="B8" s="303" t="s">
        <v>23</v>
      </c>
      <c r="C8" s="231"/>
      <c r="D8" s="231"/>
      <c r="E8" s="231"/>
      <c r="F8" s="231"/>
      <c r="G8" s="231"/>
      <c r="H8" s="231"/>
      <c r="I8" s="231"/>
      <c r="J8" s="231"/>
      <c r="K8" s="232"/>
      <c r="L8" s="276"/>
      <c r="M8" s="223"/>
      <c r="N8" s="304" t="s">
        <v>81</v>
      </c>
      <c r="O8" s="304"/>
      <c r="P8" s="304"/>
      <c r="Q8" s="304"/>
      <c r="R8" s="304"/>
      <c r="S8" s="304"/>
      <c r="T8" s="304"/>
      <c r="U8" s="304"/>
      <c r="V8" s="304"/>
      <c r="W8" s="305"/>
    </row>
    <row r="9" spans="1:23" ht="13.5" customHeight="1" thickTop="1">
      <c r="A9" s="7"/>
      <c r="B9" s="306" t="s">
        <v>122</v>
      </c>
      <c r="C9" s="239" t="s">
        <v>123</v>
      </c>
      <c r="D9" s="246" t="s">
        <v>124</v>
      </c>
      <c r="E9" s="239" t="s">
        <v>125</v>
      </c>
      <c r="F9" s="261" t="s">
        <v>126</v>
      </c>
      <c r="G9" s="239" t="s">
        <v>127</v>
      </c>
      <c r="H9" s="239" t="s">
        <v>128</v>
      </c>
      <c r="I9" s="239" t="s">
        <v>129</v>
      </c>
      <c r="J9" s="239" t="s">
        <v>130</v>
      </c>
      <c r="K9" s="243" t="s">
        <v>131</v>
      </c>
      <c r="L9" s="276"/>
      <c r="M9" s="223"/>
      <c r="N9" s="246" t="s">
        <v>131</v>
      </c>
      <c r="O9" s="239" t="s">
        <v>130</v>
      </c>
      <c r="P9" s="239" t="s">
        <v>129</v>
      </c>
      <c r="Q9" s="239" t="s">
        <v>128</v>
      </c>
      <c r="R9" s="239" t="s">
        <v>127</v>
      </c>
      <c r="S9" s="239" t="s">
        <v>126</v>
      </c>
      <c r="T9" s="239" t="s">
        <v>125</v>
      </c>
      <c r="U9" s="264" t="s">
        <v>124</v>
      </c>
      <c r="V9" s="264" t="s">
        <v>123</v>
      </c>
      <c r="W9" s="266" t="s">
        <v>122</v>
      </c>
    </row>
    <row r="10" spans="1:23" ht="12.75" customHeight="1">
      <c r="A10" s="7"/>
      <c r="B10" s="307"/>
      <c r="C10" s="229"/>
      <c r="D10" s="309"/>
      <c r="E10" s="213"/>
      <c r="F10" s="311"/>
      <c r="G10" s="213"/>
      <c r="H10" s="229"/>
      <c r="I10" s="213"/>
      <c r="J10" s="213"/>
      <c r="K10" s="244"/>
      <c r="L10" s="276"/>
      <c r="M10" s="223"/>
      <c r="N10" s="247"/>
      <c r="O10" s="213"/>
      <c r="P10" s="213"/>
      <c r="Q10" s="229"/>
      <c r="R10" s="213"/>
      <c r="S10" s="213"/>
      <c r="T10" s="213"/>
      <c r="U10" s="216"/>
      <c r="V10" s="216"/>
      <c r="W10" s="219"/>
    </row>
    <row r="11" spans="1:23" ht="55.5" customHeight="1" thickBot="1">
      <c r="A11" s="7"/>
      <c r="B11" s="308"/>
      <c r="C11" s="242"/>
      <c r="D11" s="310"/>
      <c r="E11" s="241"/>
      <c r="F11" s="312"/>
      <c r="G11" s="241"/>
      <c r="H11" s="242"/>
      <c r="I11" s="241"/>
      <c r="J11" s="240"/>
      <c r="K11" s="245"/>
      <c r="L11" s="276"/>
      <c r="M11" s="223"/>
      <c r="N11" s="248"/>
      <c r="O11" s="240"/>
      <c r="P11" s="241"/>
      <c r="Q11" s="242"/>
      <c r="R11" s="241"/>
      <c r="S11" s="241"/>
      <c r="T11" s="241"/>
      <c r="U11" s="265"/>
      <c r="V11" s="265"/>
      <c r="W11" s="267"/>
    </row>
    <row r="12" spans="1:23" ht="33.75" customHeight="1" thickTop="1" thickBot="1">
      <c r="A12" s="7"/>
      <c r="B12" s="8" t="s">
        <v>103</v>
      </c>
      <c r="C12" s="9" t="s">
        <v>104</v>
      </c>
      <c r="D12" s="9" t="s">
        <v>102</v>
      </c>
      <c r="E12" s="10" t="s">
        <v>98</v>
      </c>
      <c r="F12" s="10" t="s">
        <v>97</v>
      </c>
      <c r="G12" s="10" t="s">
        <v>90</v>
      </c>
      <c r="H12" s="9" t="s">
        <v>105</v>
      </c>
      <c r="I12" s="10" t="s">
        <v>6</v>
      </c>
      <c r="J12" s="9" t="s">
        <v>106</v>
      </c>
      <c r="K12" s="11" t="s">
        <v>132</v>
      </c>
      <c r="L12" s="298"/>
      <c r="M12" s="225"/>
      <c r="N12" s="12" t="s">
        <v>132</v>
      </c>
      <c r="O12" s="13" t="s">
        <v>106</v>
      </c>
      <c r="P12" s="14" t="s">
        <v>6</v>
      </c>
      <c r="Q12" s="13" t="s">
        <v>105</v>
      </c>
      <c r="R12" s="14" t="s">
        <v>90</v>
      </c>
      <c r="S12" s="14" t="s">
        <v>97</v>
      </c>
      <c r="T12" s="14" t="s">
        <v>98</v>
      </c>
      <c r="U12" s="14" t="s">
        <v>102</v>
      </c>
      <c r="V12" s="13" t="s">
        <v>104</v>
      </c>
      <c r="W12" s="15" t="s">
        <v>103</v>
      </c>
    </row>
    <row r="13" spans="1:23" ht="19" thickTop="1" thickBot="1">
      <c r="A13" s="7"/>
      <c r="B13" s="283" t="s">
        <v>133</v>
      </c>
      <c r="C13" s="283"/>
      <c r="D13" s="283"/>
      <c r="E13" s="283"/>
      <c r="F13" s="283"/>
      <c r="G13" s="283"/>
      <c r="H13" s="283"/>
      <c r="I13" s="283"/>
      <c r="J13" s="283"/>
      <c r="K13" s="283"/>
      <c r="L13" s="283"/>
      <c r="M13" s="283"/>
      <c r="N13" s="231"/>
      <c r="O13" s="231"/>
      <c r="P13" s="231"/>
      <c r="Q13" s="231"/>
      <c r="R13" s="231"/>
      <c r="S13" s="231"/>
      <c r="T13" s="231"/>
      <c r="U13" s="231"/>
      <c r="V13" s="231"/>
      <c r="W13" s="232"/>
    </row>
    <row r="14" spans="1:23" ht="13.5" thickTop="1">
      <c r="A14" s="7"/>
      <c r="B14" s="16"/>
      <c r="C14" s="16"/>
      <c r="D14" s="16"/>
      <c r="E14" s="16"/>
      <c r="F14" s="16"/>
      <c r="G14" s="16"/>
      <c r="H14" s="16"/>
      <c r="I14" s="16"/>
      <c r="J14" s="16"/>
      <c r="K14" s="17"/>
      <c r="L14" s="18" t="s">
        <v>86</v>
      </c>
      <c r="M14" s="19" t="s">
        <v>134</v>
      </c>
      <c r="N14" s="20">
        <f>P14</f>
        <v>44806455</v>
      </c>
      <c r="O14" s="21"/>
      <c r="P14" s="22">
        <f>R14+S14+T14+W14</f>
        <v>44806455</v>
      </c>
      <c r="Q14" s="23"/>
      <c r="R14" s="24">
        <f>SUMIFS(DATI!E$1:E$65536,DATI!A$1:A$65536,'2012'!B4,DATI!B$1:B$65536,'2012'!R12,DATI!C$1:C$65536,'2012'!N8,DATI!D$1:D$65536,'2012'!L14)</f>
        <v>34295796</v>
      </c>
      <c r="S14" s="24">
        <f>SUMIFS(DATI!E$1:E$65536,DATI!A$1:A$65536,'2012'!B4,DATI!B$1:B$65536,'2012'!S12,DATI!C$1:C$65536,'2012'!N8,DATI!D$1:D$65536,'2012'!L14)</f>
        <v>1431608</v>
      </c>
      <c r="T14" s="24">
        <f>SUMIFS(DATI!E$1:E$65536,DATI!A$1:A$65536,'2012'!B4,DATI!B$1:B$65536,'2012'!T12,DATI!C$1:C$65536,'2012'!N8,DATI!D$1:D$65536,'2012'!L14)</f>
        <v>4300938</v>
      </c>
      <c r="U14" s="24">
        <f>SUMIFS(DATI!E$1:E$65536,DATI!A$1:A$65536,'2012'!B4,DATI!B$1:B$65536,'2012'!U12,DATI!C$1:C$65536,'2012'!N8,DATI!D$1:D$65536,'2012'!L14)</f>
        <v>4529933</v>
      </c>
      <c r="V14" s="24">
        <f>SUMIFS(DATI!E$1:E$65536,DATI!A$1:A$65536,'2012'!B4,DATI!B$1:B$65536,'2012'!V12,DATI!C$1:C$65536,'2012'!N8,DATI!D$1:D$65536,'2012'!L14)</f>
        <v>248180</v>
      </c>
      <c r="W14" s="25">
        <f>U14+V14</f>
        <v>4778113</v>
      </c>
    </row>
    <row r="15" spans="1:23" ht="13">
      <c r="A15" s="7"/>
      <c r="B15" s="16"/>
      <c r="C15" s="16"/>
      <c r="D15" s="16"/>
      <c r="E15" s="16"/>
      <c r="F15" s="16"/>
      <c r="G15" s="16"/>
      <c r="H15" s="16"/>
      <c r="I15" s="16"/>
      <c r="J15" s="16"/>
      <c r="K15" s="26"/>
      <c r="L15" s="40" t="s">
        <v>87</v>
      </c>
      <c r="M15" s="134" t="s">
        <v>136</v>
      </c>
      <c r="N15" s="27">
        <f>P15</f>
        <v>39188561</v>
      </c>
      <c r="O15" s="28"/>
      <c r="P15" s="29">
        <f>R15+S15+T15+W15</f>
        <v>39188561</v>
      </c>
      <c r="Q15" s="28"/>
      <c r="R15" s="30">
        <f>SUMIFS(DATI!E$1:E$65536,DATI!A$1:A$65536,'2012'!B4,DATI!B$1:B$65536,'2012'!R12,DATI!C$1:C$65536,'2012'!N8,DATI!D$1:D$65536,'2012'!L15)</f>
        <v>34157356</v>
      </c>
      <c r="S15" s="30">
        <f>SUMIFS(DATI!E$1:E$65536,DATI!A$1:A$65536,'2012'!B4,DATI!B$1:B$65536,'2012'!S12,DATI!C$1:C$65536,'2012'!N8,DATI!D$1:D$65536,'2012'!L15)</f>
        <v>1414523</v>
      </c>
      <c r="T15" s="30">
        <f>SUMIFS(DATI!E$1:E$65536,DATI!A$1:A$65536,'2012'!B4,DATI!B$1:B$65536,'2012'!T12,DATI!C$1:C$65536,'2012'!N8,DATI!D$1:D$65536,'2012'!L15)</f>
        <v>670811</v>
      </c>
      <c r="U15" s="30">
        <f>SUMIFS(DATI!E$1:E$65536,DATI!A$1:A$65536,'2012'!B4,DATI!B$1:B$65536,'2012'!U12,DATI!C$1:C$65536,'2012'!N8,DATI!D$1:D$65536,'2012'!L15)</f>
        <v>2892135</v>
      </c>
      <c r="V15" s="30">
        <f>SUMIFS(DATI!E$1:E$65536,DATI!A$1:A$65536,'2012'!B4,DATI!B$1:B$65536,'2012'!V12,DATI!C$1:C$65536,'2012'!N8,DATI!D$1:D$65536,'2012'!L15)</f>
        <v>53736</v>
      </c>
      <c r="W15" s="31">
        <f>U15+V15</f>
        <v>2945871</v>
      </c>
    </row>
    <row r="16" spans="1:23" ht="13">
      <c r="A16" s="7"/>
      <c r="B16" s="16"/>
      <c r="C16" s="16"/>
      <c r="D16" s="16"/>
      <c r="E16" s="16"/>
      <c r="F16" s="16"/>
      <c r="G16" s="16"/>
      <c r="H16" s="16"/>
      <c r="I16" s="16"/>
      <c r="J16" s="16"/>
      <c r="K16" s="26"/>
      <c r="L16" s="40" t="s">
        <v>88</v>
      </c>
      <c r="M16" s="134" t="s">
        <v>137</v>
      </c>
      <c r="N16" s="27">
        <f>P16</f>
        <v>1905811</v>
      </c>
      <c r="O16" s="28"/>
      <c r="P16" s="29">
        <f>R16+S16+T16+W16</f>
        <v>1905811</v>
      </c>
      <c r="Q16" s="28"/>
      <c r="R16" s="30">
        <f>SUMIFS(DATI!E$1:E$65536,DATI!A$1:A$65536,'2012'!B4,DATI!B$1:B$65536,'2012'!R12,DATI!C$1:C$65536,'2012'!N8,DATI!D$1:D$65536,'2012'!L16)</f>
        <v>138439</v>
      </c>
      <c r="S16" s="30">
        <f>SUMIFS(DATI!E$1:E$65536,DATI!A$1:A$65536,'2012'!B4,DATI!B$1:B$65536,'2012'!S12,DATI!C$1:C$65536,'2012'!N8,DATI!D$1:D$65536,'2012'!L16)</f>
        <v>17085</v>
      </c>
      <c r="T16" s="30">
        <f>SUMIFS(DATI!E$1:E$65536,DATI!A$1:A$65536,'2012'!B4,DATI!B$1:B$65536,'2012'!T12,DATI!C$1:C$65536,'2012'!N8,DATI!D$1:D$65536,'2012'!L16)</f>
        <v>110766</v>
      </c>
      <c r="U16" s="30">
        <f>SUMIFS(DATI!E$1:E$65536,DATI!A$1:A$65536,'2012'!B4,DATI!B$1:B$65536,'2012'!U12,DATI!C$1:C$65536,'2012'!N8,DATI!D$1:D$65536,'2012'!L16)</f>
        <v>1637798</v>
      </c>
      <c r="V16" s="30">
        <f>SUMIFS(DATI!E$1:E$65536,DATI!A$1:A$65536,'2012'!B4,DATI!B$1:B$65536,'2012'!V12,DATI!C$1:C$65536,'2012'!N8,DATI!D$1:D$65536,'2012'!L16)</f>
        <v>1723</v>
      </c>
      <c r="W16" s="31">
        <f>U16+V16</f>
        <v>1639521</v>
      </c>
    </row>
    <row r="17" spans="1:23" ht="13">
      <c r="A17" s="7"/>
      <c r="B17" s="16"/>
      <c r="C17" s="16"/>
      <c r="D17" s="16"/>
      <c r="E17" s="16"/>
      <c r="F17" s="16"/>
      <c r="G17" s="16"/>
      <c r="H17" s="16"/>
      <c r="I17" s="16"/>
      <c r="J17" s="16"/>
      <c r="K17" s="26"/>
      <c r="L17" s="40" t="s">
        <v>89</v>
      </c>
      <c r="M17" s="134" t="s">
        <v>138</v>
      </c>
      <c r="N17" s="27">
        <f>P17</f>
        <v>3712082</v>
      </c>
      <c r="O17" s="28"/>
      <c r="P17" s="29">
        <f>R17+S17+T17+W17</f>
        <v>3712082</v>
      </c>
      <c r="Q17" s="28"/>
      <c r="R17" s="28"/>
      <c r="S17" s="28"/>
      <c r="T17" s="30">
        <f>SUMIFS(DATI!E$1:E$65536,DATI!A$1:A$65536,'2012'!B4,DATI!B$1:B$65536,'2012'!T12,DATI!C$1:C$65536,'2012'!N8,DATI!D$1:D$65536,'2012'!L17)</f>
        <v>3519361</v>
      </c>
      <c r="U17" s="28"/>
      <c r="V17" s="30">
        <f>SUMIFS(DATI!E$1:E$65536,DATI!A$1:A$65536,'2012'!B4,DATI!B$1:B$65536,'2012'!V12,DATI!C$1:C$65536,'2012'!N8,DATI!D$1:D$65536,'2012'!L17)</f>
        <v>192721</v>
      </c>
      <c r="W17" s="31">
        <f>V17</f>
        <v>192721</v>
      </c>
    </row>
    <row r="18" spans="1:23" ht="13">
      <c r="A18" s="7"/>
      <c r="B18" s="33">
        <f>C18+D18</f>
        <v>2658919</v>
      </c>
      <c r="C18" s="34">
        <f>SUMIFS(DATI!E$1:E$65536,DATI!A$1:A$65536,'2012'!B4,DATI!B$1:B$65536,'2012'!C12,DATI!C$1:C$65536,'2012'!B8,DATI!D$1:D$65536,'2012'!L18)</f>
        <v>154927</v>
      </c>
      <c r="D18" s="34">
        <f>SUMIFS(DATI!E$1:E$65536,DATI!A$1:A$65536,'2012'!B4,DATI!B$1:B$65536,'2012'!D12,DATI!C$1:C$65536,'2012'!B8,DATI!D$1:D$65536,'2012'!L18)</f>
        <v>2503992</v>
      </c>
      <c r="E18" s="35">
        <f>SUMIFS(DATI!E$1:E$65536,DATI!A$1:A$65536,'2012'!B4,DATI!B$1:B$65536,'2012'!E12,DATI!C$1:C$65536,'2012'!B8,DATI!D$1:D$65536,'2012'!L18)</f>
        <v>1377914</v>
      </c>
      <c r="F18" s="36">
        <f>SUMIFS(DATI!E$1:E$65536,DATI!A$1:A$65536,'2012'!B4,DATI!B$1:B$65536,'2012'!F12,DATI!C$1:C$65536,'2012'!B8,DATI!D$1:D$65536,'2012'!L18)</f>
        <v>616461</v>
      </c>
      <c r="G18" s="36">
        <f>SUMIFS(DATI!E$1:E$65536,DATI!A$1:A$65536,'2012'!B4,DATI!B$1:B$65536,'2012'!G12,DATI!C$1:C$65536,'2012'!B8,DATI!D$1:D$65536,'2012'!L18)</f>
        <v>21583038</v>
      </c>
      <c r="H18" s="16"/>
      <c r="I18" s="37">
        <f>B18+E18+F18+G18</f>
        <v>26236332</v>
      </c>
      <c r="J18" s="38"/>
      <c r="K18" s="39">
        <f>I18</f>
        <v>26236332</v>
      </c>
      <c r="L18" s="40" t="s">
        <v>72</v>
      </c>
      <c r="M18" s="41" t="s">
        <v>139</v>
      </c>
      <c r="N18" s="28"/>
      <c r="O18" s="28"/>
      <c r="P18" s="28"/>
      <c r="Q18" s="28"/>
      <c r="R18" s="28"/>
      <c r="S18" s="28"/>
      <c r="T18" s="23"/>
      <c r="U18" s="28"/>
      <c r="V18" s="28"/>
      <c r="W18" s="42"/>
    </row>
    <row r="19" spans="1:23" ht="13">
      <c r="A19" s="7"/>
      <c r="B19" s="33">
        <f>C19+D19</f>
        <v>2119194</v>
      </c>
      <c r="C19" s="43">
        <f>V14-C18</f>
        <v>93253</v>
      </c>
      <c r="D19" s="33">
        <f>U14-D18</f>
        <v>2025941</v>
      </c>
      <c r="E19" s="43">
        <f>T14-E18</f>
        <v>2923024</v>
      </c>
      <c r="F19" s="43">
        <f>S14-F18</f>
        <v>815147</v>
      </c>
      <c r="G19" s="43">
        <f>R14-G18</f>
        <v>12712758</v>
      </c>
      <c r="H19" s="16"/>
      <c r="I19" s="37">
        <f>B19+E19+F19+G19</f>
        <v>18570123</v>
      </c>
      <c r="J19" s="44"/>
      <c r="K19" s="45"/>
      <c r="L19" s="46" t="s">
        <v>91</v>
      </c>
      <c r="M19" s="194" t="s">
        <v>140</v>
      </c>
      <c r="N19" s="28"/>
      <c r="O19" s="28"/>
      <c r="P19" s="28"/>
      <c r="Q19" s="47"/>
      <c r="R19" s="28"/>
      <c r="S19" s="28"/>
      <c r="T19" s="28"/>
      <c r="U19" s="28"/>
      <c r="V19" s="28"/>
      <c r="W19" s="42"/>
    </row>
    <row r="20" spans="1:23">
      <c r="A20" s="7"/>
      <c r="B20" s="44"/>
      <c r="C20" s="44"/>
      <c r="D20" s="48"/>
      <c r="E20" s="44"/>
      <c r="F20" s="44"/>
      <c r="G20" s="44"/>
      <c r="H20" s="44"/>
      <c r="I20" s="48"/>
      <c r="J20" s="44"/>
      <c r="K20" s="45"/>
      <c r="L20" s="40" t="s">
        <v>85</v>
      </c>
      <c r="M20" s="41" t="s">
        <v>141</v>
      </c>
      <c r="N20" s="28"/>
      <c r="O20" s="28"/>
      <c r="P20" s="29">
        <f>Q20</f>
        <v>2534204</v>
      </c>
      <c r="Q20" s="49">
        <f>SUMIFS(DATI!E$1:E$65536,DATI!A$1:A$65536,'2012'!B4,DATI!B$1:B$65536,'2012'!Q12,DATI!C$1:C$65536,'2012'!N8,DATI!D$1:D$65536,'2012'!L20)</f>
        <v>2534204</v>
      </c>
      <c r="R20" s="50"/>
      <c r="S20" s="28"/>
      <c r="T20" s="28"/>
      <c r="U20" s="28"/>
      <c r="V20" s="28"/>
      <c r="W20" s="42"/>
    </row>
    <row r="21" spans="1:23" ht="13">
      <c r="A21" s="7"/>
      <c r="B21" s="44"/>
      <c r="C21" s="44"/>
      <c r="D21" s="48"/>
      <c r="E21" s="44"/>
      <c r="F21" s="44"/>
      <c r="G21" s="44"/>
      <c r="H21" s="44"/>
      <c r="I21" s="43">
        <f>I19+P20</f>
        <v>21104327</v>
      </c>
      <c r="J21" s="44"/>
      <c r="K21" s="45"/>
      <c r="L21" s="46" t="s">
        <v>12</v>
      </c>
      <c r="M21" s="194" t="s">
        <v>142</v>
      </c>
      <c r="N21" s="28"/>
      <c r="O21" s="28"/>
      <c r="P21" s="23"/>
      <c r="Q21" s="23"/>
      <c r="R21" s="28"/>
      <c r="S21" s="28"/>
      <c r="T21" s="28"/>
      <c r="U21" s="28"/>
      <c r="V21" s="28"/>
      <c r="W21" s="42"/>
    </row>
    <row r="22" spans="1:23" ht="13">
      <c r="A22" s="7"/>
      <c r="B22" s="51">
        <f>C22+D22</f>
        <v>584096</v>
      </c>
      <c r="C22" s="52">
        <f>SUMIFS(DATI!E$1:E$65536,DATI!A$1:A$65536,'2012'!B4,DATI!B$1:B$65536,'2012'!C12,DATI!C$1:C$65536,'2012'!B8,DATI!D$1:D$65536,'2012'!L22)</f>
        <v>20025</v>
      </c>
      <c r="D22" s="52">
        <f>SUMIFS(DATI!E$1:E$65536,DATI!A$1:A$65536,'2012'!B4,DATI!B$1:B$65536,'2012'!D12,DATI!C$1:C$65536,'2012'!B8,DATI!D$1:D$65536,'2012'!L22)</f>
        <v>564071</v>
      </c>
      <c r="E22" s="52">
        <f>SUMIFS(DATI!E$1:E$65536,DATI!A$1:A$65536,'2012'!B4,DATI!B$1:B$65536,'2012'!E12,DATI!C$1:C$65536,'2012'!B8,DATI!D$1:D$65536,'2012'!L22)</f>
        <v>860934</v>
      </c>
      <c r="F22" s="52">
        <f>SUMIFS(DATI!E$1:E$65536,DATI!A$1:A$65536,'2012'!B4,DATI!B$1:B$65536,'2012'!F12,DATI!C$1:C$65536,'2012'!B8,DATI!D$1:D$65536,'2012'!L22)</f>
        <v>103522</v>
      </c>
      <c r="G22" s="52">
        <f>SUMIFS(DATI!E$1:E$65536,DATI!A$1:A$65536,'2012'!B4,DATI!B$1:B$65536,'2012'!G12,DATI!C$1:C$65536,'2012'!B8,DATI!D$1:D$65536,'2012'!L22)</f>
        <v>2687492</v>
      </c>
      <c r="H22" s="16"/>
      <c r="I22" s="43">
        <f>C22+D22+E22+F22+G22</f>
        <v>4236044</v>
      </c>
      <c r="J22" s="44"/>
      <c r="K22" s="45"/>
      <c r="L22" s="53" t="s">
        <v>77</v>
      </c>
      <c r="M22" s="54" t="s">
        <v>167</v>
      </c>
      <c r="N22" s="28"/>
      <c r="O22" s="28"/>
      <c r="P22" s="28"/>
      <c r="Q22" s="28"/>
      <c r="R22" s="28" t="s">
        <v>135</v>
      </c>
      <c r="S22" s="28"/>
      <c r="T22" s="28"/>
      <c r="U22" s="28"/>
      <c r="V22" s="28"/>
      <c r="W22" s="42"/>
    </row>
    <row r="23" spans="1:23" ht="13.5" thickBot="1">
      <c r="A23" s="7"/>
      <c r="B23" s="55">
        <f>C23+D23</f>
        <v>1535098</v>
      </c>
      <c r="C23" s="56">
        <f>C19-C22</f>
        <v>73228</v>
      </c>
      <c r="D23" s="56">
        <f>D19-D22</f>
        <v>1461870</v>
      </c>
      <c r="E23" s="56">
        <f>E19-E22</f>
        <v>2062090</v>
      </c>
      <c r="F23" s="56">
        <f>F19-F22</f>
        <v>711625</v>
      </c>
      <c r="G23" s="56">
        <f>G19-G22</f>
        <v>10025266</v>
      </c>
      <c r="H23" s="43">
        <f>P20</f>
        <v>2534204</v>
      </c>
      <c r="I23" s="43">
        <f>B23+E23+F23+G23+H23</f>
        <v>16868283</v>
      </c>
      <c r="J23" s="44"/>
      <c r="K23" s="57"/>
      <c r="L23" s="46" t="s">
        <v>13</v>
      </c>
      <c r="M23" s="195" t="s">
        <v>247</v>
      </c>
      <c r="N23" s="28"/>
      <c r="O23" s="28"/>
      <c r="P23" s="28"/>
      <c r="Q23" s="28"/>
      <c r="R23" s="28"/>
      <c r="S23" s="28"/>
      <c r="T23" s="28"/>
      <c r="U23" s="28"/>
      <c r="V23" s="28"/>
      <c r="W23" s="42"/>
    </row>
    <row r="24" spans="1:23" ht="26.25" customHeight="1" thickTop="1" thickBot="1">
      <c r="A24" s="7"/>
      <c r="B24" s="284" t="s">
        <v>143</v>
      </c>
      <c r="C24" s="284"/>
      <c r="D24" s="284"/>
      <c r="E24" s="284"/>
      <c r="F24" s="284"/>
      <c r="G24" s="284"/>
      <c r="H24" s="284"/>
      <c r="I24" s="284"/>
      <c r="J24" s="284"/>
      <c r="K24" s="284"/>
      <c r="L24" s="284"/>
      <c r="M24" s="284"/>
      <c r="N24" s="284"/>
      <c r="O24" s="284"/>
      <c r="P24" s="284"/>
      <c r="Q24" s="284"/>
      <c r="R24" s="284"/>
      <c r="S24" s="284"/>
      <c r="T24" s="284"/>
      <c r="U24" s="284"/>
      <c r="V24" s="284"/>
      <c r="W24" s="285"/>
    </row>
    <row r="25" spans="1:23" ht="19" thickTop="1" thickBot="1">
      <c r="A25" s="7"/>
      <c r="B25" s="231" t="s">
        <v>144</v>
      </c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232"/>
    </row>
    <row r="26" spans="1:23" ht="13.5" thickTop="1">
      <c r="A26" s="7"/>
      <c r="B26" s="58"/>
      <c r="C26" s="58"/>
      <c r="D26" s="58"/>
      <c r="E26" s="58"/>
      <c r="F26" s="58"/>
      <c r="G26" s="58"/>
      <c r="H26" s="58"/>
      <c r="I26" s="59"/>
      <c r="J26" s="58"/>
      <c r="K26" s="60"/>
      <c r="L26" s="46" t="s">
        <v>12</v>
      </c>
      <c r="M26" s="196" t="s">
        <v>145</v>
      </c>
      <c r="N26" s="28"/>
      <c r="O26" s="61"/>
      <c r="P26" s="22">
        <f>R26+S26+T26+W26+Q26</f>
        <v>21104327</v>
      </c>
      <c r="Q26" s="22">
        <f>H23</f>
        <v>2534204</v>
      </c>
      <c r="R26" s="62">
        <f>G19</f>
        <v>12712758</v>
      </c>
      <c r="S26" s="62">
        <f>F19</f>
        <v>815147</v>
      </c>
      <c r="T26" s="62">
        <f>E19</f>
        <v>2923024</v>
      </c>
      <c r="U26" s="62">
        <f>D19</f>
        <v>2025941</v>
      </c>
      <c r="V26" s="62">
        <f>C19</f>
        <v>93253</v>
      </c>
      <c r="W26" s="63">
        <f>U26+V26</f>
        <v>2119194</v>
      </c>
    </row>
    <row r="27" spans="1:23">
      <c r="A27" s="7"/>
      <c r="B27" s="64">
        <f>C27+D27</f>
        <v>167466</v>
      </c>
      <c r="C27" s="64">
        <f>C28+C29</f>
        <v>71522</v>
      </c>
      <c r="D27" s="64">
        <f>D28+D29</f>
        <v>95944</v>
      </c>
      <c r="E27" s="64">
        <f>E28+E29</f>
        <v>2058424</v>
      </c>
      <c r="F27" s="64">
        <f>F28+F29</f>
        <v>377398</v>
      </c>
      <c r="G27" s="64">
        <f>G28+G29</f>
        <v>6149343</v>
      </c>
      <c r="H27" s="44"/>
      <c r="I27" s="37">
        <f>B27+E27+F27+G27</f>
        <v>8752631</v>
      </c>
      <c r="J27" s="43">
        <f>J28+J29</f>
        <v>567805</v>
      </c>
      <c r="K27" s="39">
        <f>J27+I27</f>
        <v>9320436</v>
      </c>
      <c r="L27" s="53" t="s">
        <v>24</v>
      </c>
      <c r="M27" s="65" t="s">
        <v>146</v>
      </c>
      <c r="N27" s="28"/>
      <c r="O27" s="28"/>
      <c r="P27" s="23"/>
      <c r="Q27" s="23"/>
      <c r="R27" s="23"/>
      <c r="S27" s="23"/>
      <c r="T27" s="23"/>
      <c r="U27" s="23"/>
      <c r="V27" s="23"/>
      <c r="W27" s="32"/>
    </row>
    <row r="28" spans="1:23">
      <c r="A28" s="7"/>
      <c r="B28" s="66">
        <f>C28+D28</f>
        <v>143787</v>
      </c>
      <c r="C28" s="67">
        <f>SUMIFS(DATI!E$1:E$65536,DATI!A$1:A$65536,'2012'!B4,DATI!B$1:B$65536,'2012'!C12,DATI!C$1:C$65536,'2012'!B8,DATI!D$1:D$65536,'2012'!L28)</f>
        <v>57892</v>
      </c>
      <c r="D28" s="67">
        <f>SUMIFS(DATI!E$1:E$65536,DATI!A$1:A$65536,'2012'!B4,DATI!B$1:B$65536,'2012'!D12,DATI!C$1:C$65536,'2012'!B8,DATI!D$1:D$65536,'2012'!L28)</f>
        <v>85895</v>
      </c>
      <c r="E28" s="67">
        <f>SUMIFS(DATI!E$1:E$65536,DATI!A$1:A$65536,'2012'!B4,DATI!B$1:B$65536,'2012'!E12,DATI!C$1:C$65536,'2012'!B8,DATI!D$1:D$65536,'2012'!L28)</f>
        <v>1629900</v>
      </c>
      <c r="F28" s="67">
        <f>SUMIFS(DATI!E$1:E$65536,DATI!A$1:A$65536,'2012'!B4,DATI!B$1:B$65536,'2012'!F12,DATI!C$1:C$65536,'2012'!B8,DATI!D$1:D$65536,'2012'!L28)</f>
        <v>296596</v>
      </c>
      <c r="G28" s="67">
        <f>SUMIFS(DATI!E$1:E$65536,DATI!A$1:A$65536,'2012'!B4,DATI!B$1:B$65536,'2012'!G12,DATI!C$1:C$65536,'2012'!B8,DATI!D$1:D$65536,'2012'!L28)</f>
        <v>5194189</v>
      </c>
      <c r="H28" s="44"/>
      <c r="I28" s="37">
        <f>B28+E28+F28+G28</f>
        <v>7264472</v>
      </c>
      <c r="J28" s="36">
        <f>SUMIFS(DATI!E$1:E$65536,DATI!A$1:A$65536,'2012'!B4,DATI!B$1:B$65536,'2012'!J12,DATI!C$1:C$65536,'2012'!B8,DATI!D$1:D$65536,'2012'!L28)</f>
        <v>567805</v>
      </c>
      <c r="K28" s="39">
        <f>J28+I28</f>
        <v>7832277</v>
      </c>
      <c r="L28" s="53" t="s">
        <v>25</v>
      </c>
      <c r="M28" s="199" t="s">
        <v>248</v>
      </c>
      <c r="N28" s="28"/>
      <c r="O28" s="28"/>
      <c r="P28" s="28"/>
      <c r="Q28" s="28"/>
      <c r="R28" s="28"/>
      <c r="S28" s="28"/>
      <c r="T28" s="28"/>
      <c r="U28" s="28"/>
      <c r="V28" s="28"/>
      <c r="W28" s="42"/>
    </row>
    <row r="29" spans="1:23">
      <c r="A29" s="7"/>
      <c r="B29" s="66">
        <f>C29+D29</f>
        <v>23679</v>
      </c>
      <c r="C29" s="67">
        <f>SUMIFS(DATI!E$1:E$65536,DATI!A$1:A$65536,'2012'!B4,DATI!B$1:B$65536,'2012'!C12,DATI!C$1:C$65536,'2012'!B8,DATI!D$1:D$65536,'2012'!L29)</f>
        <v>13630</v>
      </c>
      <c r="D29" s="67">
        <f>SUMIFS(DATI!E$1:E$65536,DATI!A$1:A$65536,'2012'!B4,DATI!B$1:B$65536,'2012'!D12,DATI!C$1:C$65536,'2012'!B8,DATI!D$1:D$65536,'2012'!L29)</f>
        <v>10049</v>
      </c>
      <c r="E29" s="67">
        <f>SUMIFS(DATI!E$1:E$65536,DATI!A$1:A$65536,'2012'!B4,DATI!B$1:B$65536,'2012'!E12,DATI!C$1:C$65536,'2012'!B8,DATI!D$1:D$65536,'2012'!L29)</f>
        <v>428524</v>
      </c>
      <c r="F29" s="67">
        <f>SUMIFS(DATI!E$1:E$65536,DATI!A$1:A$65536,'2012'!B4,DATI!B$1:B$65536,'2012'!F12,DATI!C$1:C$65536,'2012'!B8,DATI!D$1:D$65536,'2012'!L29)</f>
        <v>80802</v>
      </c>
      <c r="G29" s="67">
        <f>SUMIFS(DATI!E$1:E$65536,DATI!A$1:A$65536,'2012'!B4,DATI!B$1:B$65536,'2012'!G12,DATI!C$1:C$65536,'2012'!B8,DATI!D$1:D$65536,'2012'!L29)</f>
        <v>955154</v>
      </c>
      <c r="H29" s="44"/>
      <c r="I29" s="37">
        <f>B29+E29+F29+G29</f>
        <v>1488159</v>
      </c>
      <c r="J29" s="36">
        <f>SUMIFS(DATI!E$1:E$65536,DATI!A$1:A$65536,'2012'!B4,DATI!B$1:B$65536,'2012'!J12,DATI!C$1:C$65536,'2012'!B8,DATI!D$1:D$65536,'2012'!L29)</f>
        <v>0</v>
      </c>
      <c r="K29" s="39">
        <f>J29+I29</f>
        <v>1488159</v>
      </c>
      <c r="L29" s="53" t="s">
        <v>26</v>
      </c>
      <c r="M29" s="199" t="s">
        <v>249</v>
      </c>
      <c r="N29" s="28"/>
      <c r="O29" s="28"/>
      <c r="P29" s="28"/>
      <c r="Q29" s="28"/>
      <c r="R29" s="28"/>
      <c r="S29" s="28"/>
      <c r="T29" s="28"/>
      <c r="U29" s="28"/>
      <c r="V29" s="28"/>
      <c r="W29" s="42"/>
    </row>
    <row r="30" spans="1:23">
      <c r="A30" s="7"/>
      <c r="B30" s="68">
        <f>C30+D30</f>
        <v>19425</v>
      </c>
      <c r="C30" s="68">
        <f>C32</f>
        <v>1706</v>
      </c>
      <c r="D30" s="68">
        <f>D32</f>
        <v>17719</v>
      </c>
      <c r="E30" s="68">
        <f>E32</f>
        <v>3666</v>
      </c>
      <c r="F30" s="68">
        <f>F32</f>
        <v>47674</v>
      </c>
      <c r="G30" s="68">
        <f>G32</f>
        <v>209511</v>
      </c>
      <c r="H30" s="68">
        <f>H31</f>
        <v>2543046</v>
      </c>
      <c r="I30" s="69">
        <f>I31+I32</f>
        <v>2823322</v>
      </c>
      <c r="J30" s="44"/>
      <c r="K30" s="70"/>
      <c r="L30" s="53" t="s">
        <v>27</v>
      </c>
      <c r="M30" s="65" t="s">
        <v>147</v>
      </c>
      <c r="N30" s="28"/>
      <c r="O30" s="28"/>
      <c r="P30" s="28"/>
      <c r="Q30" s="28"/>
      <c r="R30" s="28"/>
      <c r="S30" s="28"/>
      <c r="T30" s="28"/>
      <c r="U30" s="28"/>
      <c r="V30" s="28"/>
      <c r="W30" s="42"/>
    </row>
    <row r="31" spans="1:23">
      <c r="A31" s="7"/>
      <c r="B31" s="71"/>
      <c r="C31" s="71"/>
      <c r="D31" s="71"/>
      <c r="E31" s="71"/>
      <c r="F31" s="71"/>
      <c r="G31" s="71"/>
      <c r="H31" s="36">
        <f>SUMIFS(DATI!E$1:E$65536,DATI!A$1:A$65536,'2012'!B4,DATI!B$1:B$65536,'2012'!H12,DATI!C$1:C$65536,'2012'!B8,DATI!D$1:D$65536,'2012'!L31)</f>
        <v>2543046</v>
      </c>
      <c r="I31" s="37">
        <f>H31</f>
        <v>2543046</v>
      </c>
      <c r="J31" s="44"/>
      <c r="K31" s="45"/>
      <c r="L31" s="53" t="s">
        <v>28</v>
      </c>
      <c r="M31" s="199" t="s">
        <v>250</v>
      </c>
      <c r="N31" s="28"/>
      <c r="O31" s="28"/>
      <c r="P31" s="28"/>
      <c r="Q31" s="28"/>
      <c r="R31" s="28"/>
      <c r="S31" s="28"/>
      <c r="T31" s="28"/>
      <c r="U31" s="28"/>
      <c r="V31" s="28"/>
      <c r="W31" s="42"/>
    </row>
    <row r="32" spans="1:23">
      <c r="A32" s="7"/>
      <c r="B32" s="33">
        <f>C32+D32</f>
        <v>19425</v>
      </c>
      <c r="C32" s="36">
        <f>SUMIFS(DATI!E$1:E$65536,DATI!A$1:A$65536,'2012'!B4,DATI!B$1:B$65536,'2012'!C12,DATI!C$1:C$65536,'2012'!B8,DATI!D$1:D$65536,'2012'!L32)</f>
        <v>1706</v>
      </c>
      <c r="D32" s="34">
        <f>SUMIFS(DATI!E$1:E$65536,DATI!A$1:A$65536,'2012'!B4,DATI!B$1:B$65536,'2012'!D12,DATI!C$1:C$65536,'2012'!B8,DATI!D$1:D$65536,'2012'!L32)</f>
        <v>17719</v>
      </c>
      <c r="E32" s="36">
        <f>SUMIFS(DATI!E$1:E$65536,DATI!A$1:A$65536,'2012'!B4,DATI!B$1:B$65536,'2012'!E12,DATI!C$1:C$65536,'2012'!B8,DATI!D$1:D$65536,'2012'!L32)</f>
        <v>3666</v>
      </c>
      <c r="F32" s="36">
        <f>SUMIFS(DATI!E$1:E$65536,DATI!A$1:A$65536,'2012'!B4,DATI!B$1:B$65536,'2012'!F12,DATI!C$1:C$65536,'2012'!B8,DATI!D$1:D$65536,'2012'!L32)</f>
        <v>47674</v>
      </c>
      <c r="G32" s="36">
        <f>SUMIFS(DATI!E$1:E$65536,DATI!A$1:A$65536,'2012'!B4,DATI!B$1:B$65536,'2012'!G12,DATI!C$1:C$65536,'2012'!B8,DATI!D$1:D$65536,'2012'!L32)</f>
        <v>209511</v>
      </c>
      <c r="H32" s="44"/>
      <c r="I32" s="37">
        <f>B32+E32+F32+G32</f>
        <v>280276</v>
      </c>
      <c r="J32" s="44"/>
      <c r="K32" s="45"/>
      <c r="L32" s="53" t="s">
        <v>29</v>
      </c>
      <c r="M32" s="199" t="s">
        <v>251</v>
      </c>
      <c r="N32" s="28"/>
      <c r="O32" s="28"/>
      <c r="P32" s="47"/>
      <c r="Q32" s="47"/>
      <c r="R32" s="47"/>
      <c r="S32" s="47"/>
      <c r="T32" s="47"/>
      <c r="U32" s="47"/>
      <c r="V32" s="47"/>
      <c r="W32" s="72"/>
    </row>
    <row r="33" spans="1:23">
      <c r="A33" s="7"/>
      <c r="B33" s="44"/>
      <c r="C33" s="44"/>
      <c r="D33" s="44"/>
      <c r="E33" s="44"/>
      <c r="F33" s="44"/>
      <c r="G33" s="44"/>
      <c r="H33" s="44"/>
      <c r="I33" s="44"/>
      <c r="J33" s="44"/>
      <c r="K33" s="45"/>
      <c r="L33" s="53" t="s">
        <v>30</v>
      </c>
      <c r="M33" s="65" t="s">
        <v>148</v>
      </c>
      <c r="N33" s="28"/>
      <c r="O33" s="61"/>
      <c r="P33" s="29">
        <f>P34+P35</f>
        <v>603334</v>
      </c>
      <c r="Q33" s="29">
        <f>Q34+Q35</f>
        <v>8841</v>
      </c>
      <c r="R33" s="29">
        <f>R35</f>
        <v>247085</v>
      </c>
      <c r="S33" s="29">
        <f>S35</f>
        <v>0</v>
      </c>
      <c r="T33" s="29">
        <f>T35</f>
        <v>0</v>
      </c>
      <c r="U33" s="29">
        <f>U35</f>
        <v>347408</v>
      </c>
      <c r="V33" s="62">
        <f>V35</f>
        <v>0</v>
      </c>
      <c r="W33" s="63">
        <f>U33+V33</f>
        <v>347408</v>
      </c>
    </row>
    <row r="34" spans="1:23">
      <c r="A34" s="7"/>
      <c r="B34" s="44"/>
      <c r="C34" s="44"/>
      <c r="D34" s="44"/>
      <c r="E34" s="44"/>
      <c r="F34" s="44"/>
      <c r="G34" s="44"/>
      <c r="H34" s="44"/>
      <c r="I34" s="44"/>
      <c r="J34" s="44"/>
      <c r="K34" s="45"/>
      <c r="L34" s="53" t="s">
        <v>31</v>
      </c>
      <c r="M34" s="199" t="s">
        <v>252</v>
      </c>
      <c r="N34" s="28"/>
      <c r="O34" s="61"/>
      <c r="P34" s="29">
        <f>Q34</f>
        <v>8841</v>
      </c>
      <c r="Q34" s="49">
        <f>SUMIFS(DATI!E$1:E$65536,DATI!A$1:A$65536,'2012'!B4,DATI!B$1:B$65536,'2012'!Q12,DATI!C$1:C$65536,'2012'!N8,DATI!D$1:D$65536,'2012'!L34)</f>
        <v>8841</v>
      </c>
      <c r="R34" s="73"/>
      <c r="S34" s="74"/>
      <c r="T34" s="74"/>
      <c r="U34" s="74"/>
      <c r="V34" s="74"/>
      <c r="W34" s="75"/>
    </row>
    <row r="35" spans="1:23">
      <c r="A35" s="7"/>
      <c r="B35" s="44"/>
      <c r="C35" s="44"/>
      <c r="D35" s="44"/>
      <c r="E35" s="44"/>
      <c r="F35" s="44"/>
      <c r="G35" s="76"/>
      <c r="H35" s="44"/>
      <c r="I35" s="76"/>
      <c r="J35" s="44"/>
      <c r="K35" s="45"/>
      <c r="L35" s="53" t="s">
        <v>32</v>
      </c>
      <c r="M35" s="199" t="s">
        <v>253</v>
      </c>
      <c r="N35" s="28"/>
      <c r="O35" s="61"/>
      <c r="P35" s="29">
        <f>R35+S35+T35+W35</f>
        <v>594493</v>
      </c>
      <c r="Q35" s="44"/>
      <c r="R35" s="49">
        <f>SUMIFS(DATI!E$1:E$65536,DATI!A$1:A$65536,'2012'!B4,DATI!B$1:B$65536,'2012'!R12,DATI!C$1:C$65536,'2012'!N8,DATI!D$1:D$65536,'2012'!L35)</f>
        <v>247085</v>
      </c>
      <c r="S35" s="49">
        <f>SUMIFS(DATI!E$1:E$65536,DATI!A$1:A$65536,'2012'!B4,DATI!B$1:B$65536,'2012'!S12,DATI!C$1:C$65536,'2012'!N8,DATI!D$1:D$65536,'2012'!L35)</f>
        <v>0</v>
      </c>
      <c r="T35" s="49">
        <f>SUMIFS(DATI!E$1:E$65536,DATI!A$1:A$65536,'2012'!B4,DATI!B$1:B$65536,'2012'!T12,DATI!C$1:C$65536,'2012'!N8,DATI!D$1:D$65536,'2012'!L35)</f>
        <v>0</v>
      </c>
      <c r="U35" s="49">
        <f>SUMIFS(DATI!E$1:E$65536,DATI!A$1:A$65536,'2012'!B4,DATI!B$1:B$65536,'2012'!U12,DATI!C$1:C$65536,'2012'!N8,DATI!D$1:D$65536,'2012'!L35)</f>
        <v>347408</v>
      </c>
      <c r="V35" s="24">
        <f>SUMIFS(DATI!E$1:E$65536,DATI!A$1:A$65536,'2012'!B4,DATI!B$1:B$65536,'2012'!V12,DATI!C$1:C$65536,'2012'!N8,DATI!D$1:D$65536,'2012'!L35)</f>
        <v>0</v>
      </c>
      <c r="W35" s="63">
        <f>U35+V35</f>
        <v>347408</v>
      </c>
    </row>
    <row r="36" spans="1:23" ht="13">
      <c r="A36" s="7"/>
      <c r="B36" s="33">
        <f>C36+D36</f>
        <v>2279711</v>
      </c>
      <c r="C36" s="43">
        <f>V26+V35-C27-C32</f>
        <v>20025</v>
      </c>
      <c r="D36" s="33">
        <f>U26+U35-D27-D32</f>
        <v>2259686</v>
      </c>
      <c r="E36" s="43">
        <f>T26+T35-E27-E32</f>
        <v>860934</v>
      </c>
      <c r="F36" s="43">
        <f>S26+S35-F27-F32</f>
        <v>390075</v>
      </c>
      <c r="G36" s="43">
        <f>R26+R35-G27-G32</f>
        <v>6600989</v>
      </c>
      <c r="H36" s="44"/>
      <c r="I36" s="37">
        <f>B36+E36+F36+G36</f>
        <v>10131709</v>
      </c>
      <c r="J36" s="44"/>
      <c r="K36" s="45"/>
      <c r="L36" s="77" t="s">
        <v>14</v>
      </c>
      <c r="M36" s="197" t="s">
        <v>149</v>
      </c>
      <c r="N36" s="28"/>
      <c r="O36" s="28"/>
      <c r="P36" s="23"/>
      <c r="Q36" s="44"/>
      <c r="R36" s="23"/>
      <c r="S36" s="23"/>
      <c r="T36" s="23"/>
      <c r="U36" s="23"/>
      <c r="V36" s="23"/>
      <c r="W36" s="32"/>
    </row>
    <row r="37" spans="1:23">
      <c r="A37" s="7"/>
      <c r="B37" s="33">
        <f>C37+D37</f>
        <v>584096</v>
      </c>
      <c r="C37" s="33">
        <f>C22</f>
        <v>20025</v>
      </c>
      <c r="D37" s="33">
        <f>D22</f>
        <v>564071</v>
      </c>
      <c r="E37" s="33">
        <f>E22</f>
        <v>860934</v>
      </c>
      <c r="F37" s="33">
        <f>F22</f>
        <v>103522</v>
      </c>
      <c r="G37" s="33">
        <f>G22</f>
        <v>2687492</v>
      </c>
      <c r="H37" s="44"/>
      <c r="I37" s="37">
        <f>B37+E37+F37+G37</f>
        <v>4236044</v>
      </c>
      <c r="J37" s="44"/>
      <c r="K37" s="45"/>
      <c r="L37" s="53" t="s">
        <v>77</v>
      </c>
      <c r="M37" s="65" t="s">
        <v>150</v>
      </c>
      <c r="N37" s="28"/>
      <c r="O37" s="28"/>
      <c r="P37" s="28"/>
      <c r="Q37" s="28"/>
      <c r="R37" s="28"/>
      <c r="S37" s="28"/>
      <c r="T37" s="28"/>
      <c r="U37" s="28"/>
      <c r="V37" s="28"/>
      <c r="W37" s="42"/>
    </row>
    <row r="38" spans="1:23" ht="26.5" thickBot="1">
      <c r="A38" s="7"/>
      <c r="B38" s="79">
        <f>C38+D38</f>
        <v>1695615</v>
      </c>
      <c r="C38" s="79">
        <f>C36-C37</f>
        <v>0</v>
      </c>
      <c r="D38" s="79">
        <f>D36-D37</f>
        <v>1695615</v>
      </c>
      <c r="E38" s="79">
        <f>E36-E37</f>
        <v>0</v>
      </c>
      <c r="F38" s="79">
        <f>F36-F37</f>
        <v>286553</v>
      </c>
      <c r="G38" s="79">
        <f>G36-G37</f>
        <v>3913497</v>
      </c>
      <c r="H38" s="44"/>
      <c r="I38" s="80">
        <f>B38+E38+F38+G38</f>
        <v>5895665</v>
      </c>
      <c r="J38" s="44"/>
      <c r="K38" s="57"/>
      <c r="L38" s="106" t="s">
        <v>151</v>
      </c>
      <c r="M38" s="198" t="s">
        <v>152</v>
      </c>
      <c r="N38" s="81"/>
      <c r="O38" s="81"/>
      <c r="P38" s="81"/>
      <c r="Q38" s="81"/>
      <c r="R38" s="81"/>
      <c r="S38" s="81"/>
      <c r="T38" s="81"/>
      <c r="U38" s="81"/>
      <c r="V38" s="81"/>
      <c r="W38" s="82"/>
    </row>
    <row r="39" spans="1:23" ht="16.5" thickTop="1" thickBot="1">
      <c r="A39" s="7"/>
      <c r="B39" s="83"/>
      <c r="C39" s="83"/>
      <c r="D39" s="83"/>
      <c r="E39" s="84"/>
      <c r="F39" s="84"/>
      <c r="G39" s="84"/>
      <c r="H39" s="84"/>
      <c r="I39" s="84"/>
      <c r="J39" s="84"/>
      <c r="K39" s="84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6"/>
    </row>
    <row r="40" spans="1:23" ht="21.75" customHeight="1" thickTop="1" thickBot="1">
      <c r="A40" s="7"/>
      <c r="B40" s="253" t="s">
        <v>119</v>
      </c>
      <c r="C40" s="253"/>
      <c r="D40" s="253"/>
      <c r="E40" s="253"/>
      <c r="F40" s="253"/>
      <c r="G40" s="253"/>
      <c r="H40" s="253"/>
      <c r="I40" s="253"/>
      <c r="J40" s="253"/>
      <c r="K40" s="254"/>
      <c r="L40" s="274" t="s">
        <v>120</v>
      </c>
      <c r="M40" s="275"/>
      <c r="N40" s="278" t="s">
        <v>121</v>
      </c>
      <c r="O40" s="279"/>
      <c r="P40" s="279"/>
      <c r="Q40" s="279"/>
      <c r="R40" s="279"/>
      <c r="S40" s="279"/>
      <c r="T40" s="279"/>
      <c r="U40" s="280"/>
      <c r="V40" s="280"/>
      <c r="W40" s="281"/>
    </row>
    <row r="41" spans="1:23" ht="13.5" customHeight="1" thickTop="1">
      <c r="A41" s="7"/>
      <c r="B41" s="261" t="s">
        <v>122</v>
      </c>
      <c r="C41" s="264" t="s">
        <v>123</v>
      </c>
      <c r="D41" s="264" t="s">
        <v>124</v>
      </c>
      <c r="E41" s="239" t="s">
        <v>125</v>
      </c>
      <c r="F41" s="239" t="s">
        <v>126</v>
      </c>
      <c r="G41" s="239" t="s">
        <v>127</v>
      </c>
      <c r="H41" s="239" t="s">
        <v>128</v>
      </c>
      <c r="I41" s="239" t="s">
        <v>129</v>
      </c>
      <c r="J41" s="239" t="s">
        <v>130</v>
      </c>
      <c r="K41" s="243" t="s">
        <v>131</v>
      </c>
      <c r="L41" s="276"/>
      <c r="M41" s="277"/>
      <c r="N41" s="264" t="s">
        <v>131</v>
      </c>
      <c r="O41" s="239" t="s">
        <v>130</v>
      </c>
      <c r="P41" s="239" t="s">
        <v>129</v>
      </c>
      <c r="Q41" s="239" t="s">
        <v>128</v>
      </c>
      <c r="R41" s="239" t="s">
        <v>127</v>
      </c>
      <c r="S41" s="239" t="s">
        <v>126</v>
      </c>
      <c r="T41" s="239" t="s">
        <v>125</v>
      </c>
      <c r="U41" s="264" t="s">
        <v>124</v>
      </c>
      <c r="V41" s="264" t="s">
        <v>123</v>
      </c>
      <c r="W41" s="266" t="s">
        <v>122</v>
      </c>
    </row>
    <row r="42" spans="1:23" ht="12.75" customHeight="1">
      <c r="A42" s="7"/>
      <c r="B42" s="262"/>
      <c r="C42" s="216"/>
      <c r="D42" s="216"/>
      <c r="E42" s="213"/>
      <c r="F42" s="213"/>
      <c r="G42" s="213"/>
      <c r="H42" s="229"/>
      <c r="I42" s="213"/>
      <c r="J42" s="213"/>
      <c r="K42" s="244"/>
      <c r="L42" s="276"/>
      <c r="M42" s="277"/>
      <c r="N42" s="215"/>
      <c r="O42" s="213"/>
      <c r="P42" s="213"/>
      <c r="Q42" s="229"/>
      <c r="R42" s="213"/>
      <c r="S42" s="213"/>
      <c r="T42" s="213"/>
      <c r="U42" s="216"/>
      <c r="V42" s="216"/>
      <c r="W42" s="219"/>
    </row>
    <row r="43" spans="1:23" ht="63" customHeight="1" thickBot="1">
      <c r="A43" s="7"/>
      <c r="B43" s="262"/>
      <c r="C43" s="216"/>
      <c r="D43" s="216"/>
      <c r="E43" s="213"/>
      <c r="F43" s="213"/>
      <c r="G43" s="213"/>
      <c r="H43" s="229"/>
      <c r="I43" s="213"/>
      <c r="J43" s="282"/>
      <c r="K43" s="244"/>
      <c r="L43" s="276"/>
      <c r="M43" s="277"/>
      <c r="N43" s="215"/>
      <c r="O43" s="282"/>
      <c r="P43" s="213"/>
      <c r="Q43" s="229"/>
      <c r="R43" s="213"/>
      <c r="S43" s="213"/>
      <c r="T43" s="213"/>
      <c r="U43" s="216"/>
      <c r="V43" s="216"/>
      <c r="W43" s="219"/>
    </row>
    <row r="44" spans="1:23" ht="19" thickTop="1" thickBot="1">
      <c r="A44" s="7"/>
      <c r="B44" s="233" t="s">
        <v>153</v>
      </c>
      <c r="C44" s="234"/>
      <c r="D44" s="234"/>
      <c r="E44" s="234"/>
      <c r="F44" s="234"/>
      <c r="G44" s="234"/>
      <c r="H44" s="234"/>
      <c r="I44" s="234"/>
      <c r="J44" s="234"/>
      <c r="K44" s="234"/>
      <c r="L44" s="234"/>
      <c r="M44" s="234"/>
      <c r="N44" s="234"/>
      <c r="O44" s="234"/>
      <c r="P44" s="234"/>
      <c r="Q44" s="234"/>
      <c r="R44" s="234"/>
      <c r="S44" s="234"/>
      <c r="T44" s="234"/>
      <c r="U44" s="234"/>
      <c r="V44" s="234"/>
      <c r="W44" s="235"/>
    </row>
    <row r="45" spans="1:23" ht="13.5" thickTop="1">
      <c r="A45" s="7"/>
      <c r="B45" s="28"/>
      <c r="C45" s="28"/>
      <c r="D45" s="28"/>
      <c r="E45" s="28"/>
      <c r="F45" s="28"/>
      <c r="G45" s="28"/>
      <c r="H45" s="28"/>
      <c r="I45" s="28"/>
      <c r="J45" s="28"/>
      <c r="K45" s="42"/>
      <c r="L45" s="87" t="s">
        <v>14</v>
      </c>
      <c r="M45" s="200" t="s">
        <v>149</v>
      </c>
      <c r="N45" s="47"/>
      <c r="O45" s="88"/>
      <c r="P45" s="22">
        <f>R45+S45+T45+W45</f>
        <v>10131709</v>
      </c>
      <c r="Q45" s="50"/>
      <c r="R45" s="22">
        <f>G36</f>
        <v>6600989</v>
      </c>
      <c r="S45" s="22">
        <f>F36</f>
        <v>390075</v>
      </c>
      <c r="T45" s="22">
        <f>E36</f>
        <v>860934</v>
      </c>
      <c r="U45" s="22">
        <f>D36</f>
        <v>2259686</v>
      </c>
      <c r="V45" s="89">
        <f>C36</f>
        <v>20025</v>
      </c>
      <c r="W45" s="90">
        <f>U45+V45</f>
        <v>2279711</v>
      </c>
    </row>
    <row r="46" spans="1:23" ht="12.75" customHeight="1">
      <c r="A46" s="7"/>
      <c r="B46" s="28"/>
      <c r="C46" s="28"/>
      <c r="D46" s="28"/>
      <c r="E46" s="28"/>
      <c r="F46" s="28"/>
      <c r="G46" s="28"/>
      <c r="H46" s="28"/>
      <c r="I46" s="28"/>
      <c r="J46" s="28"/>
      <c r="K46" s="42"/>
      <c r="L46" s="53" t="s">
        <v>24</v>
      </c>
      <c r="M46" s="65" t="s">
        <v>146</v>
      </c>
      <c r="N46" s="91">
        <f t="shared" ref="N46:N54" si="0">O46+P46</f>
        <v>9320437</v>
      </c>
      <c r="O46" s="49">
        <f>SUMIFS(DATI!E$1:E$65536,DATI!A$1:A$65536,'2012'!B4,DATI!B$1:B$65536,'2012'!O12,DATI!C$1:C$65536,'2012'!N8,DATI!D$1:D$65536,'2012'!L46)</f>
        <v>52631</v>
      </c>
      <c r="P46" s="29">
        <f>U46</f>
        <v>9267806</v>
      </c>
      <c r="Q46" s="28"/>
      <c r="R46" s="23"/>
      <c r="S46" s="23"/>
      <c r="T46" s="28"/>
      <c r="U46" s="49">
        <f>SUMIFS(DATI!E$1:E$65536,DATI!A$1:A$65536,'2012'!B4,DATI!B$1:B$65536,'2012'!U12,DATI!C$1:C$65536,'2012'!N8,DATI!D$1:D$65536,'2012'!L46)</f>
        <v>9267806</v>
      </c>
      <c r="V46" s="28"/>
      <c r="W46" s="31">
        <f>U46</f>
        <v>9267806</v>
      </c>
    </row>
    <row r="47" spans="1:23" ht="12.75" customHeight="1">
      <c r="A47" s="7"/>
      <c r="B47" s="28"/>
      <c r="C47" s="28"/>
      <c r="D47" s="28"/>
      <c r="E47" s="28"/>
      <c r="F47" s="28"/>
      <c r="G47" s="28"/>
      <c r="H47" s="28"/>
      <c r="I47" s="28"/>
      <c r="J47" s="28"/>
      <c r="K47" s="42"/>
      <c r="L47" s="40" t="s">
        <v>25</v>
      </c>
      <c r="M47" s="134" t="s">
        <v>248</v>
      </c>
      <c r="N47" s="91">
        <f t="shared" si="0"/>
        <v>7832278</v>
      </c>
      <c r="O47" s="49">
        <f>SUMIFS(DATI!E$1:E$65536,DATI!A$1:A$65536,'2012'!B4,DATI!B$1:B$65536,'2012'!O12,DATI!C$1:C$65536,'2012'!N8,DATI!D$1:D$65536,'2012'!L47)</f>
        <v>52631</v>
      </c>
      <c r="P47" s="49">
        <f>SUMIFS(DATI!E$1:E$65536,DATI!A$1:A$65536,'2012'!B4,DATI!B$1:B$65536,'2012'!P12,DATI!C$1:C$65536,'2012'!N8,DATI!D$1:D$65536,'2012'!L47)</f>
        <v>7779647</v>
      </c>
      <c r="Q47" s="28"/>
      <c r="R47" s="28"/>
      <c r="S47" s="28"/>
      <c r="T47" s="28"/>
      <c r="U47" s="49">
        <f>SUMIFS(DATI!E$1:E$65536,DATI!A$1:A$65536,'2012'!B4,DATI!B$1:B$65536,'2012'!U12,DATI!C$1:C$65536,'2012'!N8,DATI!D$1:D$65536,'2012'!L47)</f>
        <v>7779647</v>
      </c>
      <c r="V47" s="28"/>
      <c r="W47" s="31">
        <f>U47</f>
        <v>7779647</v>
      </c>
    </row>
    <row r="48" spans="1:23" ht="12.75" customHeight="1">
      <c r="A48" s="7"/>
      <c r="B48" s="28"/>
      <c r="C48" s="28"/>
      <c r="D48" s="28"/>
      <c r="E48" s="28"/>
      <c r="F48" s="28"/>
      <c r="G48" s="28"/>
      <c r="H48" s="28"/>
      <c r="I48" s="28"/>
      <c r="J48" s="28"/>
      <c r="K48" s="42"/>
      <c r="L48" s="40" t="s">
        <v>26</v>
      </c>
      <c r="M48" s="134" t="s">
        <v>249</v>
      </c>
      <c r="N48" s="91">
        <f t="shared" si="0"/>
        <v>1488159</v>
      </c>
      <c r="O48" s="49">
        <f>SUMIFS(DATI!E$1:E$65536,DATI!A$1:A$65536,'2012'!B4,DATI!B$1:B$65536,'2012'!O12,DATI!C$1:C$65536,'2012'!N8,DATI!D$1:D$65536,'2012'!L48)</f>
        <v>0</v>
      </c>
      <c r="P48" s="49">
        <f>SUMIFS(DATI!E$1:E$65536,DATI!A$1:A$65536,'2012'!B4,DATI!B$1:B$65536,'2012'!P12,DATI!C$1:C$65536,'2012'!N8,DATI!D$1:D$65536,'2012'!L48)</f>
        <v>1488159</v>
      </c>
      <c r="Q48" s="28"/>
      <c r="R48" s="28"/>
      <c r="S48" s="28"/>
      <c r="T48" s="28"/>
      <c r="U48" s="49">
        <f>SUMIFS(DATI!E$1:E$65536,DATI!A$1:A$65536,'2012'!B4,DATI!B$1:B$65536,'2012'!U12,DATI!C$1:C$65536,'2012'!N8,DATI!D$1:D$65536,'2012'!L48)</f>
        <v>1488159</v>
      </c>
      <c r="V48" s="28"/>
      <c r="W48" s="31">
        <f>U48</f>
        <v>1488159</v>
      </c>
    </row>
    <row r="49" spans="1:23" ht="12.75" customHeight="1">
      <c r="A49" s="7"/>
      <c r="B49" s="28"/>
      <c r="C49" s="28"/>
      <c r="D49" s="28"/>
      <c r="E49" s="28"/>
      <c r="F49" s="28"/>
      <c r="G49" s="28"/>
      <c r="H49" s="28"/>
      <c r="I49" s="28"/>
      <c r="J49" s="28"/>
      <c r="K49" s="42"/>
      <c r="L49" s="40" t="s">
        <v>27</v>
      </c>
      <c r="M49" s="41" t="s">
        <v>147</v>
      </c>
      <c r="N49" s="91">
        <f t="shared" si="0"/>
        <v>2823322</v>
      </c>
      <c r="O49" s="29">
        <f>O50+O54</f>
        <v>31868</v>
      </c>
      <c r="P49" s="29">
        <f t="shared" ref="P49:P54" si="1">T49</f>
        <v>2791454</v>
      </c>
      <c r="Q49" s="28"/>
      <c r="R49" s="28"/>
      <c r="S49" s="28"/>
      <c r="T49" s="29">
        <f>T50+T54</f>
        <v>2791454</v>
      </c>
      <c r="U49" s="92"/>
      <c r="V49" s="28"/>
      <c r="W49" s="42"/>
    </row>
    <row r="50" spans="1:23" ht="12.75" customHeight="1">
      <c r="A50" s="7"/>
      <c r="B50" s="28"/>
      <c r="C50" s="28"/>
      <c r="D50" s="28"/>
      <c r="E50" s="28"/>
      <c r="F50" s="28"/>
      <c r="G50" s="28"/>
      <c r="H50" s="28"/>
      <c r="I50" s="28"/>
      <c r="J50" s="28"/>
      <c r="K50" s="42"/>
      <c r="L50" s="40" t="s">
        <v>28</v>
      </c>
      <c r="M50" s="134" t="s">
        <v>250</v>
      </c>
      <c r="N50" s="91">
        <f t="shared" si="0"/>
        <v>2543045</v>
      </c>
      <c r="O50" s="49">
        <f>SUMIFS(DATI!E$1:E$65536,DATI!A$1:A$65536,'2012'!B4,DATI!B$1:B$65536,'2012'!O12,DATI!C$1:C$65536,'2012'!N8,DATI!D$1:D$65536,'2012'!L50)</f>
        <v>31868</v>
      </c>
      <c r="P50" s="29">
        <f t="shared" si="1"/>
        <v>2511177</v>
      </c>
      <c r="Q50" s="28"/>
      <c r="R50" s="28"/>
      <c r="S50" s="28"/>
      <c r="T50" s="49">
        <f>SUMIFS(DATI!E$1:E$65536,DATI!A$1:A$65536,'2012'!B4,DATI!B$1:B$65536,'2012'!T12,DATI!C$1:C$65536,'2012'!N8,DATI!D$1:D$65536,'2012'!L50)</f>
        <v>2511177</v>
      </c>
      <c r="U50" s="50"/>
      <c r="V50" s="28"/>
      <c r="W50" s="42"/>
    </row>
    <row r="51" spans="1:23" ht="12.75" customHeight="1">
      <c r="A51" s="7"/>
      <c r="B51" s="28"/>
      <c r="C51" s="28"/>
      <c r="D51" s="28"/>
      <c r="E51" s="28"/>
      <c r="F51" s="28"/>
      <c r="G51" s="28"/>
      <c r="H51" s="28"/>
      <c r="I51" s="28"/>
      <c r="J51" s="28"/>
      <c r="K51" s="42"/>
      <c r="L51" s="40" t="s">
        <v>82</v>
      </c>
      <c r="M51" s="185" t="s">
        <v>154</v>
      </c>
      <c r="N51" s="91">
        <f t="shared" si="0"/>
        <v>1582251</v>
      </c>
      <c r="O51" s="49">
        <f>SUMIFS(DATI!E$1:E$65536,DATI!A$1:A$65536,'2012'!B4,DATI!B$1:B$65536,'2012'!O12,DATI!C$1:C$65536,'2012'!N8,DATI!D$1:D$65536,'2012'!L51)</f>
        <v>0</v>
      </c>
      <c r="P51" s="29">
        <f t="shared" si="1"/>
        <v>1582251</v>
      </c>
      <c r="Q51" s="28"/>
      <c r="R51" s="28"/>
      <c r="S51" s="28"/>
      <c r="T51" s="49">
        <f>SUMIFS(DATI!E$1:E$65536,DATI!A$1:A$65536,'2012'!B4,DATI!B$1:B$65536,'2012'!T12,DATI!C$1:C$65536,'2012'!N8,DATI!D$1:D$65536,'2012'!L51)</f>
        <v>1582251</v>
      </c>
      <c r="U51" s="50"/>
      <c r="V51" s="28"/>
      <c r="W51" s="42"/>
    </row>
    <row r="52" spans="1:23" ht="12.75" customHeight="1">
      <c r="A52" s="7"/>
      <c r="B52" s="28"/>
      <c r="C52" s="28"/>
      <c r="D52" s="28"/>
      <c r="E52" s="28"/>
      <c r="F52" s="28"/>
      <c r="G52" s="28"/>
      <c r="H52" s="28"/>
      <c r="I52" s="28"/>
      <c r="J52" s="28"/>
      <c r="K52" s="42"/>
      <c r="L52" s="40" t="s">
        <v>83</v>
      </c>
      <c r="M52" s="185" t="s">
        <v>155</v>
      </c>
      <c r="N52" s="91">
        <f t="shared" si="0"/>
        <v>32776</v>
      </c>
      <c r="O52" s="49">
        <f>SUMIFS(DATI!E$1:E$65536,DATI!A$1:A$65536,'2012'!B4,DATI!B$1:B$65536,'2012'!O12,DATI!C$1:C$65536,'2012'!N8,DATI!D$1:D$65536,'2012'!L52)</f>
        <v>31868</v>
      </c>
      <c r="P52" s="29">
        <f t="shared" si="1"/>
        <v>908</v>
      </c>
      <c r="Q52" s="28"/>
      <c r="R52" s="28"/>
      <c r="S52" s="28"/>
      <c r="T52" s="49">
        <f>SUMIFS(DATI!E$1:E$65536,DATI!A$1:A$65536,'2012'!B4,DATI!B$1:B$65536,'2012'!T12,DATI!C$1:C$65536,'2012'!N8,DATI!D$1:D$65536,'2012'!L52)</f>
        <v>908</v>
      </c>
      <c r="U52" s="50"/>
      <c r="V52" s="28"/>
      <c r="W52" s="42"/>
    </row>
    <row r="53" spans="1:23" ht="12.75" customHeight="1">
      <c r="A53" s="7"/>
      <c r="B53" s="28"/>
      <c r="C53" s="28"/>
      <c r="D53" s="28"/>
      <c r="E53" s="28"/>
      <c r="F53" s="28"/>
      <c r="G53" s="28"/>
      <c r="H53" s="28"/>
      <c r="I53" s="28"/>
      <c r="J53" s="28"/>
      <c r="K53" s="42"/>
      <c r="L53" s="40" t="s">
        <v>84</v>
      </c>
      <c r="M53" s="185" t="s">
        <v>156</v>
      </c>
      <c r="N53" s="91">
        <f t="shared" si="0"/>
        <v>928018</v>
      </c>
      <c r="O53" s="49">
        <f>SUMIFS(DATI!E$1:E$65536,DATI!A$1:A$65536,'2012'!B4,DATI!B$1:B$65536,'2012'!O12,DATI!C$1:C$65536,'2012'!N8,DATI!D$1:D$65536,'2012'!L53)</f>
        <v>0</v>
      </c>
      <c r="P53" s="29">
        <f t="shared" si="1"/>
        <v>928018</v>
      </c>
      <c r="Q53" s="28"/>
      <c r="R53" s="28"/>
      <c r="S53" s="28"/>
      <c r="T53" s="49">
        <f>SUMIFS(DATI!E$1:E$65536,DATI!A$1:A$65536,'2012'!B4,DATI!B$1:B$65536,'2012'!T12,DATI!C$1:C$65536,'2012'!N8,DATI!D$1:D$65536,'2012'!L53)</f>
        <v>928018</v>
      </c>
      <c r="U53" s="50"/>
      <c r="V53" s="28"/>
      <c r="W53" s="42"/>
    </row>
    <row r="54" spans="1:23" ht="12.75" customHeight="1">
      <c r="A54" s="7"/>
      <c r="B54" s="28"/>
      <c r="C54" s="28"/>
      <c r="D54" s="28"/>
      <c r="E54" s="28"/>
      <c r="F54" s="28"/>
      <c r="G54" s="28"/>
      <c r="H54" s="28"/>
      <c r="I54" s="47"/>
      <c r="J54" s="47"/>
      <c r="K54" s="72"/>
      <c r="L54" s="40" t="s">
        <v>29</v>
      </c>
      <c r="M54" s="134" t="s">
        <v>251</v>
      </c>
      <c r="N54" s="91">
        <f t="shared" si="0"/>
        <v>280277</v>
      </c>
      <c r="O54" s="49">
        <f>SUMIFS(DATI!E$1:E$65536,DATI!A$1:A$65536,'2012'!B4,DATI!B$1:B$65536,'2012'!O12,DATI!C$1:C$65536,'2012'!N8,DATI!D$1:D$65536,'2012'!L54)</f>
        <v>0</v>
      </c>
      <c r="P54" s="29">
        <f t="shared" si="1"/>
        <v>280277</v>
      </c>
      <c r="Q54" s="50"/>
      <c r="R54" s="28"/>
      <c r="S54" s="28"/>
      <c r="T54" s="49">
        <f>SUMIFS(DATI!E$1:E$65536,DATI!A$1:A$65536,'2012'!B4,DATI!B$1:B$65536,'2012'!T12,DATI!C$1:C$65536,'2012'!N8,DATI!D$1:D$65536,'2012'!L54)</f>
        <v>280277</v>
      </c>
      <c r="U54" s="50"/>
      <c r="V54" s="28"/>
      <c r="W54" s="42"/>
    </row>
    <row r="55" spans="1:23" ht="12.75" customHeight="1">
      <c r="A55" s="7"/>
      <c r="B55" s="28"/>
      <c r="C55" s="28"/>
      <c r="D55" s="28"/>
      <c r="E55" s="93">
        <f>E56+E57</f>
        <v>262519</v>
      </c>
      <c r="F55" s="50"/>
      <c r="G55" s="28"/>
      <c r="H55" s="61"/>
      <c r="I55" s="94">
        <f>E55</f>
        <v>262519</v>
      </c>
      <c r="J55" s="29">
        <f>J56+J57</f>
        <v>340816</v>
      </c>
      <c r="K55" s="95">
        <f>I55+J55</f>
        <v>603335</v>
      </c>
      <c r="L55" s="40" t="s">
        <v>30</v>
      </c>
      <c r="M55" s="41" t="s">
        <v>148</v>
      </c>
      <c r="N55" s="23"/>
      <c r="O55" s="28"/>
      <c r="P55" s="28"/>
      <c r="Q55" s="28"/>
      <c r="R55" s="28"/>
      <c r="S55" s="28"/>
      <c r="T55" s="23"/>
      <c r="U55" s="28"/>
      <c r="V55" s="28"/>
      <c r="W55" s="42"/>
    </row>
    <row r="56" spans="1:23">
      <c r="A56" s="7"/>
      <c r="B56" s="28"/>
      <c r="C56" s="28"/>
      <c r="D56" s="28"/>
      <c r="E56" s="96">
        <f>SUMIFS(DATI!E$1:E$65536,DATI!A$1:A$65536,'2012'!B4,DATI!B$1:B$65536,'2012'!E12,DATI!C$1:C$65536,'2012'!B8,DATI!D$1:D$65536,'2012'!L56)</f>
        <v>8841</v>
      </c>
      <c r="F56" s="50"/>
      <c r="G56" s="28"/>
      <c r="H56" s="28"/>
      <c r="I56" s="94">
        <f>E56</f>
        <v>8841</v>
      </c>
      <c r="J56" s="49">
        <f>SUMIFS(DATI!E$1:E$65536,DATI!A$1:A$65536,'2012'!B4,DATI!B$1:B$65536,'2012'!J12,DATI!C$1:C$65536,'2012'!B8,DATI!D$1:D$65536,'2012'!L56)</f>
        <v>0</v>
      </c>
      <c r="K56" s="95">
        <f t="shared" ref="K56:K64" si="2">I56+J56</f>
        <v>8841</v>
      </c>
      <c r="L56" s="40" t="s">
        <v>31</v>
      </c>
      <c r="M56" s="134" t="s">
        <v>252</v>
      </c>
      <c r="N56" s="28"/>
      <c r="O56" s="28"/>
      <c r="P56" s="28"/>
      <c r="Q56" s="28"/>
      <c r="R56" s="28"/>
      <c r="S56" s="28"/>
      <c r="T56" s="28"/>
      <c r="U56" s="28"/>
      <c r="V56" s="28"/>
      <c r="W56" s="42"/>
    </row>
    <row r="57" spans="1:23">
      <c r="A57" s="7"/>
      <c r="B57" s="47"/>
      <c r="C57" s="47"/>
      <c r="D57" s="47"/>
      <c r="E57" s="96">
        <f>SUMIFS(DATI!E$1:E$65536,DATI!A$1:A$65536,'2012'!B4,DATI!B$1:B$65536,'2012'!E12,DATI!C$1:C$65536,'2012'!B8,DATI!D$1:D$65536,'2012'!L57)</f>
        <v>253678</v>
      </c>
      <c r="F57" s="97"/>
      <c r="G57" s="47"/>
      <c r="H57" s="28"/>
      <c r="I57" s="94">
        <f>E57</f>
        <v>253678</v>
      </c>
      <c r="J57" s="210">
        <f>SUMIFS(DATI!E$1:E$65536,DATI!A$1:A$65536,'2012'!B4,DATI!B$1:B$65536,'2012'!J12,DATI!C$1:C$65536,'2012'!B8,DATI!D$1:D$65536,'2012'!L57)</f>
        <v>340816</v>
      </c>
      <c r="K57" s="95">
        <f t="shared" si="2"/>
        <v>594494</v>
      </c>
      <c r="L57" s="40" t="s">
        <v>32</v>
      </c>
      <c r="M57" s="134" t="s">
        <v>253</v>
      </c>
      <c r="N57" s="47"/>
      <c r="O57" s="47"/>
      <c r="P57" s="47"/>
      <c r="Q57" s="28"/>
      <c r="R57" s="47"/>
      <c r="S57" s="47"/>
      <c r="T57" s="47"/>
      <c r="U57" s="47"/>
      <c r="V57" s="47"/>
      <c r="W57" s="72"/>
    </row>
    <row r="58" spans="1:23">
      <c r="A58" s="7"/>
      <c r="B58" s="98">
        <f>C58+D58</f>
        <v>138521</v>
      </c>
      <c r="C58" s="29">
        <f>C59+C60</f>
        <v>1173</v>
      </c>
      <c r="D58" s="29">
        <f>D59+D60</f>
        <v>137348</v>
      </c>
      <c r="E58" s="99">
        <f>E59+E60</f>
        <v>368138</v>
      </c>
      <c r="F58" s="29">
        <f>F59+F60</f>
        <v>885140</v>
      </c>
      <c r="G58" s="91">
        <f>G59+G60</f>
        <v>2223679</v>
      </c>
      <c r="H58" s="28"/>
      <c r="I58" s="94">
        <f>B58+E58+F58+G58</f>
        <v>3615478</v>
      </c>
      <c r="J58" s="94">
        <f>J59+J60</f>
        <v>344501</v>
      </c>
      <c r="K58" s="95">
        <f t="shared" si="2"/>
        <v>3959979</v>
      </c>
      <c r="L58" s="40" t="s">
        <v>33</v>
      </c>
      <c r="M58" s="41" t="s">
        <v>157</v>
      </c>
      <c r="N58" s="91">
        <f t="shared" ref="N58:N74" si="3">O58+P58</f>
        <v>3959980</v>
      </c>
      <c r="O58" s="94">
        <f>O59+O60</f>
        <v>1322256</v>
      </c>
      <c r="P58" s="29">
        <f t="shared" ref="P58:P63" si="4">R58+S58+T58+W58</f>
        <v>2637724</v>
      </c>
      <c r="Q58" s="50"/>
      <c r="R58" s="29">
        <f>R59+R60</f>
        <v>513870</v>
      </c>
      <c r="S58" s="29">
        <f>S59+S60</f>
        <v>762024</v>
      </c>
      <c r="T58" s="29">
        <f>T59+T60</f>
        <v>249687</v>
      </c>
      <c r="U58" s="29">
        <f>U59+U60</f>
        <v>1110082</v>
      </c>
      <c r="V58" s="62">
        <f>V59+V60</f>
        <v>2061</v>
      </c>
      <c r="W58" s="63">
        <f>U58+V58</f>
        <v>1112143</v>
      </c>
    </row>
    <row r="59" spans="1:23">
      <c r="A59" s="7"/>
      <c r="B59" s="98">
        <f>C59+D59</f>
        <v>125561</v>
      </c>
      <c r="C59" s="49">
        <f>SUMIFS(DATI!E$1:E$65536,DATI!A$1:A$65536,'2012'!B4,DATI!B$1:B$65536,'2012'!C12,DATI!C$1:C$65536,'2012'!B8,DATI!D$1:D$65536,'2012'!L59)</f>
        <v>1173</v>
      </c>
      <c r="D59" s="49">
        <f>SUMIFS(DATI!E$1:E$65536,DATI!A$1:A$65536,'2012'!B4,DATI!B$1:B$65536,'2012'!D12,DATI!C$1:C$65536,'2012'!B8,DATI!D$1:D$65536,'2012'!L59)</f>
        <v>124388</v>
      </c>
      <c r="E59" s="100">
        <f>SUMIFS(DATI!E$1:E$65536,DATI!A$1:A$65536,'2012'!B4,DATI!B$1:B$65536,'2012'!E12,DATI!C$1:C$65536,'2012'!B8,DATI!D$1:D$65536,'2012'!L59)</f>
        <v>368138</v>
      </c>
      <c r="F59" s="30">
        <f>SUMIFS(DATI!E$1:E$65536,DATI!A$1:A$65536,'2012'!B4,DATI!B$1:B$65536,'2012'!F12,DATI!C$1:C$65536,'2012'!B8,DATI!D$1:D$65536,'2012'!L59)</f>
        <v>543711</v>
      </c>
      <c r="G59" s="30">
        <f>SUMIFS(DATI!E$1:E$65536,DATI!A$1:A$65536,'2012'!B4,DATI!B$1:B$65536,'2012'!G12,DATI!C$1:C$65536,'2012'!B8,DATI!D$1:D$65536,'2012'!L59)</f>
        <v>416448</v>
      </c>
      <c r="H59" s="28"/>
      <c r="I59" s="94">
        <f>B59+E59+F59+G59</f>
        <v>1453858</v>
      </c>
      <c r="J59" s="30">
        <f>SUMIFS(DATI!E$1:E$65536,DATI!A$1:A$65536,'2012'!B4,DATI!B$1:B$65536,'2012'!J12,DATI!C$1:C$65536,'2012'!B8,DATI!D$1:D$65536,'2012'!L59)</f>
        <v>279996</v>
      </c>
      <c r="K59" s="95">
        <f t="shared" si="2"/>
        <v>1733854</v>
      </c>
      <c r="L59" s="40" t="s">
        <v>34</v>
      </c>
      <c r="M59" s="134" t="s">
        <v>262</v>
      </c>
      <c r="N59" s="91">
        <f t="shared" si="3"/>
        <v>1733855</v>
      </c>
      <c r="O59" s="30">
        <f>SUMIFS(DATI!E$1:E$65536,DATI!A$1:A$65536,'2012'!B4,DATI!B$1:B$65536,'2012'!O12,DATI!C$1:C$65536,'2012'!N8,DATI!D$1:D$65536,'2012'!L59)</f>
        <v>598029</v>
      </c>
      <c r="P59" s="29">
        <f t="shared" si="4"/>
        <v>1135826</v>
      </c>
      <c r="Q59" s="28"/>
      <c r="R59" s="49">
        <f>SUMIFS(DATI!E$1:E$65536,DATI!A$1:A$65536,'2012'!B4,DATI!B$1:B$65536,'2012'!R12,DATI!C$1:C$65536,'2012'!N8,DATI!D$1:D$65536,'2012'!L59)</f>
        <v>229779</v>
      </c>
      <c r="S59" s="49">
        <f>SUMIFS(DATI!E$1:E$65536,DATI!A$1:A$65536,'2012'!B4,DATI!B$1:B$65536,'2012'!S12,DATI!C$1:C$65536,'2012'!N8,DATI!D$1:D$65536,'2012'!L59)</f>
        <v>733172</v>
      </c>
      <c r="T59" s="49">
        <f>SUMIFS(DATI!E$1:E$65536,DATI!A$1:A$65536,'2012'!B4,DATI!B$1:B$65536,'2012'!T12,DATI!C$1:C$65536,'2012'!N8,DATI!D$1:D$65536,'2012'!L59)</f>
        <v>62757</v>
      </c>
      <c r="U59" s="49">
        <f>SUMIFS(DATI!E$1:E$65536,DATI!A$1:A$65536,'2012'!B4,DATI!B$1:B$65536,'2012'!U12,DATI!C$1:C$65536,'2012'!N8,DATI!D$1:D$65536,'2012'!L59)</f>
        <v>108057</v>
      </c>
      <c r="V59" s="24">
        <f>SUMIFS(DATI!E$1:E$65536,DATI!A$1:A$65536,'2012'!B4,DATI!B$1:B$65536,'2012'!V12,DATI!C$1:C$65536,'2012'!N8,DATI!D$1:D$65536,'2012'!L59)</f>
        <v>2061</v>
      </c>
      <c r="W59" s="63">
        <f t="shared" ref="W59:W74" si="5">U59+V59</f>
        <v>110118</v>
      </c>
    </row>
    <row r="60" spans="1:23">
      <c r="A60" s="7"/>
      <c r="B60" s="98">
        <f>C60+D60</f>
        <v>12960</v>
      </c>
      <c r="C60" s="29">
        <f>C61+C64+C69+C73</f>
        <v>0</v>
      </c>
      <c r="D60" s="29">
        <f>D61+D64+D69+D73</f>
        <v>12960</v>
      </c>
      <c r="E60" s="99">
        <f>E69+E73</f>
        <v>0</v>
      </c>
      <c r="F60" s="29">
        <f>F61+F64+F69+F73</f>
        <v>341429</v>
      </c>
      <c r="G60" s="91">
        <f>G61+G64+G69+G73</f>
        <v>1807231</v>
      </c>
      <c r="H60" s="28"/>
      <c r="I60" s="94">
        <f>B60+E60+F60+G60</f>
        <v>2161620</v>
      </c>
      <c r="J60" s="94">
        <f>J61+J64+J69</f>
        <v>64505</v>
      </c>
      <c r="K60" s="95">
        <f>I60+J60</f>
        <v>2226125</v>
      </c>
      <c r="L60" s="40" t="s">
        <v>158</v>
      </c>
      <c r="M60" s="134" t="s">
        <v>261</v>
      </c>
      <c r="N60" s="91">
        <f>O60+P60</f>
        <v>2226125</v>
      </c>
      <c r="O60" s="94">
        <f>O61+O64+O69</f>
        <v>724227</v>
      </c>
      <c r="P60" s="29">
        <f t="shared" si="4"/>
        <v>1501898</v>
      </c>
      <c r="Q60" s="50"/>
      <c r="R60" s="29">
        <f>R61+R64+R69+R73</f>
        <v>284091</v>
      </c>
      <c r="S60" s="29">
        <f>S61+S64+S69+S73</f>
        <v>28852</v>
      </c>
      <c r="T60" s="29">
        <f>T61+T64+T69+T73</f>
        <v>186930</v>
      </c>
      <c r="U60" s="29">
        <f>U61+U64+U69+U73</f>
        <v>1002025</v>
      </c>
      <c r="V60" s="62">
        <f>V61+V64+V69+V73</f>
        <v>0</v>
      </c>
      <c r="W60" s="63">
        <f t="shared" si="5"/>
        <v>1002025</v>
      </c>
    </row>
    <row r="61" spans="1:23">
      <c r="A61" s="7"/>
      <c r="B61" s="28"/>
      <c r="C61" s="28"/>
      <c r="D61" s="28"/>
      <c r="E61" s="28"/>
      <c r="F61" s="49">
        <f>SUMIFS(DATI!E$1:E$65536,DATI!A$1:A$65536,'2012'!B4,DATI!B$1:B$65536,'2012'!F12,DATI!C$1:C$65536,'2012'!B8,DATI!D$1:D$65536,'2012'!L61)</f>
        <v>32444</v>
      </c>
      <c r="G61" s="29">
        <f>G62+G63</f>
        <v>1592306</v>
      </c>
      <c r="H61" s="28"/>
      <c r="I61" s="94">
        <f>F61+G61</f>
        <v>1624750</v>
      </c>
      <c r="J61" s="30">
        <f>SUMIFS(DATI!E$1:E$65536,DATI!A$1:A$65536,'2012'!B4,DATI!B$1:B$65536,'2012'!J12,DATI!C$1:C$65536,'2012'!B8,DATI!D$1:D$65536,'2012'!L61)</f>
        <v>35449</v>
      </c>
      <c r="K61" s="95">
        <f>I61+J61</f>
        <v>1660199</v>
      </c>
      <c r="L61" s="40" t="s">
        <v>36</v>
      </c>
      <c r="M61" s="185" t="s">
        <v>260</v>
      </c>
      <c r="N61" s="91">
        <f t="shared" si="3"/>
        <v>1660199</v>
      </c>
      <c r="O61" s="30">
        <f>SUMIFS(DATI!E$1:E$65536,DATI!A$1:A$65536,'2012'!B4,DATI!B$1:B$65536,'2012'!O12,DATI!C$1:C$65536,'2012'!N8,DATI!D$1:D$65536,'2012'!L61)</f>
        <v>365138</v>
      </c>
      <c r="P61" s="29">
        <f t="shared" si="4"/>
        <v>1295061</v>
      </c>
      <c r="Q61" s="50"/>
      <c r="R61" s="49">
        <f>SUMIFS(DATI!E$1:E$65536,DATI!A$1:A$65536,'2012'!B4,DATI!B$1:B$65536,'2012'!R12,DATI!C$1:C$65536,'2012'!N8,DATI!D$1:D$65536,'2012'!L61)</f>
        <v>258921</v>
      </c>
      <c r="S61" s="30">
        <f>SUMIFS(DATI!E$1:E$65536,DATI!A$1:A$65536,'2012'!B4,DATI!B$1:B$65536,'2012'!S12,DATI!C$1:C$65536,'2012'!N8,DATI!D$1:D$65536,'2012'!L61)</f>
        <v>9658</v>
      </c>
      <c r="T61" s="30">
        <f>SUMIFS(DATI!E$1:E$65536,DATI!A$1:A$65536,'2012'!B4,DATI!B$1:B$65536,'2012'!T12,DATI!C$1:C$65536,'2012'!N8,DATI!D$1:D$65536,'2012'!L61)</f>
        <v>178731</v>
      </c>
      <c r="U61" s="30">
        <f>SUMIFS(DATI!E$1:E$65536,DATI!A$1:A$65536,'2012'!B4,DATI!B$1:B$65536,'2012'!U12,DATI!C$1:C$65536,'2012'!N8,DATI!D$1:D$65536,'2012'!L61)</f>
        <v>847751</v>
      </c>
      <c r="V61" s="30">
        <f>SUMIFS(DATI!E$1:E$65536,DATI!A$1:A$65536,'2012'!B4,DATI!B$1:B$65536,'2012'!V12,DATI!C$1:C$65536,'2012'!N8,DATI!D$1:D$65536,'2012'!L61)</f>
        <v>0</v>
      </c>
      <c r="W61" s="63">
        <f t="shared" si="5"/>
        <v>847751</v>
      </c>
    </row>
    <row r="62" spans="1:23">
      <c r="A62" s="7"/>
      <c r="B62" s="28"/>
      <c r="C62" s="28"/>
      <c r="D62" s="28"/>
      <c r="E62" s="28"/>
      <c r="F62" s="49">
        <f>SUMIFS(DATI!E$1:E$65536,DATI!A$1:A$65536,'2012'!B4,DATI!B$1:B$65536,'2012'!F12,DATI!C$1:C$65536,'2012'!B8,DATI!D$1:D$65536,'2012'!L62)</f>
        <v>32444</v>
      </c>
      <c r="G62" s="49">
        <f>SUMIFS(DATI!E$1:E$65536,DATI!A$1:A$65536,'2012'!B4,DATI!B$1:B$65536,'2012'!G12,DATI!C$1:C$65536,'2012'!B8,DATI!D$1:D$65536,'2012'!L62)</f>
        <v>930604</v>
      </c>
      <c r="H62" s="28"/>
      <c r="I62" s="94">
        <f>F62+G62</f>
        <v>963048</v>
      </c>
      <c r="J62" s="30">
        <f>SUMIFS(DATI!E$1:E$65536,DATI!A$1:A$65536,'2012'!B4,DATI!B$1:B$65536,'2012'!J12,DATI!C$1:C$65536,'2012'!B8,DATI!D$1:D$65536,'2012'!L62)</f>
        <v>35449</v>
      </c>
      <c r="K62" s="95">
        <f>I62+J62</f>
        <v>998497</v>
      </c>
      <c r="L62" s="40" t="s">
        <v>37</v>
      </c>
      <c r="M62" s="186" t="s">
        <v>159</v>
      </c>
      <c r="N62" s="91">
        <f t="shared" si="3"/>
        <v>998497</v>
      </c>
      <c r="O62" s="30">
        <f>SUMIFS(DATI!E$1:E$65536,DATI!A$1:A$65536,'2012'!B4,DATI!B$1:B$65536,'2012'!O12,DATI!C$1:C$65536,'2012'!N8,DATI!D$1:D$65536,'2012'!L62)</f>
        <v>365138</v>
      </c>
      <c r="P62" s="29">
        <f t="shared" si="4"/>
        <v>633359</v>
      </c>
      <c r="Q62" s="50"/>
      <c r="R62" s="49">
        <f>SUMIFS(DATI!E$1:E$65536,DATI!A$1:A$65536,'2012'!B4,DATI!B$1:B$65536,'2012'!R12,DATI!C$1:C$65536,'2012'!N8,DATI!D$1:D$65536,'2012'!L62)</f>
        <v>258921</v>
      </c>
      <c r="S62" s="49">
        <f>SUMIFS(DATI!E$1:E$65536,DATI!A$1:A$65536,'2012'!B4,DATI!B$1:B$65536,'2012'!S12,DATI!C$1:C$65536,'2012'!N8,DATI!D$1:D$65536,'2012'!L62)</f>
        <v>9658</v>
      </c>
      <c r="T62" s="49">
        <f>SUMIFS(DATI!E$1:E$65536,DATI!A$1:A$65536,'2012'!B4,DATI!B$1:B$65536,'2012'!T12,DATI!C$1:C$65536,'2012'!N8,DATI!D$1:D$65536,'2012'!L62)</f>
        <v>178731</v>
      </c>
      <c r="U62" s="49">
        <f>SUMIFS(DATI!E$1:E$65536,DATI!A$1:A$65536,'2012'!B4,DATI!B$1:B$65536,'2012'!U12,DATI!C$1:C$65536,'2012'!N8,DATI!D$1:D$65536,'2012'!L62)</f>
        <v>186049</v>
      </c>
      <c r="V62" s="24">
        <f>SUMIFS(DATI!E$1:E$65536,DATI!A$1:A$65536,'2012'!B4,DATI!B$1:B$65536,'2012'!V12,DATI!C$1:C$65536,'2012'!N8,DATI!D$1:D$65536,'2012'!L62)</f>
        <v>0</v>
      </c>
      <c r="W62" s="63">
        <f t="shared" si="5"/>
        <v>186049</v>
      </c>
    </row>
    <row r="63" spans="1:23">
      <c r="A63" s="7"/>
      <c r="B63" s="28"/>
      <c r="C63" s="28"/>
      <c r="D63" s="28"/>
      <c r="E63" s="28"/>
      <c r="F63" s="49">
        <f>SUMIFS(DATI!E$1:E$65536,DATI!A$1:A$65536,'2012'!B4,DATI!B$1:B$65536,'2012'!F12,DATI!C$1:C$65536,'2012'!B8,DATI!D$1:D$65536,'2012'!L63)</f>
        <v>0</v>
      </c>
      <c r="G63" s="49">
        <f>SUMIFS(DATI!E$1:E$65536,DATI!A$1:A$65536,'2012'!B4,DATI!B$1:B$65536,'2012'!G12,DATI!C$1:C$65536,'2012'!B8,DATI!D$1:D$65536,'2012'!L63)</f>
        <v>661702</v>
      </c>
      <c r="H63" s="28"/>
      <c r="I63" s="94">
        <f>F63+G63</f>
        <v>661702</v>
      </c>
      <c r="J63" s="30">
        <f>SUMIFS(DATI!E$1:E$65536,DATI!A$1:A$65536,'2012'!B4,DATI!B$1:B$65536,'2012'!J12,DATI!C$1:C$65536,'2012'!B8,DATI!D$1:D$65536,'2012'!L63)</f>
        <v>0</v>
      </c>
      <c r="K63" s="95">
        <f>I63+J63</f>
        <v>661702</v>
      </c>
      <c r="L63" s="40" t="s">
        <v>38</v>
      </c>
      <c r="M63" s="186" t="s">
        <v>160</v>
      </c>
      <c r="N63" s="91">
        <f t="shared" si="3"/>
        <v>661702</v>
      </c>
      <c r="O63" s="30">
        <f>SUMIFS(DATI!E$1:E$65536,DATI!A$1:A$65536,'2012'!B4,DATI!B$1:B$65536,'2012'!O12,DATI!C$1:C$65536,'2012'!N8,DATI!D$1:D$65536,'2012'!L63)</f>
        <v>0</v>
      </c>
      <c r="P63" s="29">
        <f t="shared" si="4"/>
        <v>661702</v>
      </c>
      <c r="Q63" s="50"/>
      <c r="R63" s="49">
        <f>SUMIFS(DATI!E$1:E$65536,DATI!A$1:A$65536,'2012'!B4,DATI!B$1:B$65536,'2012'!R12,DATI!C$1:C$65536,'2012'!N8,DATI!D$1:D$65536,'2012'!L63)</f>
        <v>0</v>
      </c>
      <c r="S63" s="49">
        <f>SUMIFS(DATI!E$1:E$65536,DATI!A$1:A$65536,'2012'!B4,DATI!B$1:B$65536,'2012'!S12,DATI!C$1:C$65536,'2012'!N8,DATI!D$1:D$65536,'2012'!L63)</f>
        <v>0</v>
      </c>
      <c r="T63" s="49">
        <f>SUMIFS(DATI!E$1:E$65536,DATI!A$1:A$65536,'2012'!B4,DATI!B$1:B$65536,'2012'!T12,DATI!C$1:C$65536,'2012'!N8,DATI!D$1:D$65536,'2012'!L63)</f>
        <v>0</v>
      </c>
      <c r="U63" s="49">
        <f>SUMIFS(DATI!E$1:E$65536,DATI!A$1:A$65536,'2012'!B4,DATI!B$1:B$65536,'2012'!U12,DATI!C$1:C$65536,'2012'!N8,DATI!D$1:D$65536,'2012'!L63)</f>
        <v>661702</v>
      </c>
      <c r="V63" s="24">
        <f>SUMIFS(DATI!E$1:E$65536,DATI!A$1:A$65536,'2012'!B4,DATI!B$1:B$65536,'2012'!V12,DATI!C$1:C$65536,'2012'!N8,DATI!D$1:D$65536,'2012'!L63)</f>
        <v>0</v>
      </c>
      <c r="W63" s="63">
        <f t="shared" si="5"/>
        <v>661702</v>
      </c>
    </row>
    <row r="64" spans="1:23" ht="25">
      <c r="A64" s="7"/>
      <c r="B64" s="98">
        <f>C64+D64</f>
        <v>0</v>
      </c>
      <c r="C64" s="30">
        <f>SUMIFS(DATI!E$1:E$65536,DATI!A$1:A$65536,'2012'!B4,DATI!B$1:B$65536,'2012'!C12,DATI!C$1:C$65536,'2012'!B8,DATI!D$1:D$65536,'2012'!L64)</f>
        <v>0</v>
      </c>
      <c r="D64" s="30">
        <f>SUMIFS(DATI!E$1:E$65536,DATI!A$1:A$65536,'2012'!B4,DATI!B$1:B$65536,'2012'!D12,DATI!C$1:C$65536,'2012'!B8,DATI!D$1:D$65536,'2012'!L64)</f>
        <v>0</v>
      </c>
      <c r="E64" s="28"/>
      <c r="F64" s="49">
        <f>SUMIFS(DATI!E$1:E$65536,DATI!A$1:A$65536,'2012'!B4,DATI!B$1:B$65536,'2012'!F12,DATI!C$1:C$65536,'2012'!B8,DATI!D$1:D$65536,'2012'!L64)</f>
        <v>178884</v>
      </c>
      <c r="G64" s="49">
        <f>SUMIFS(DATI!E$1:E$65536,DATI!A$1:A$65536,'2012'!B4,DATI!B$1:B$65536,'2012'!G12,DATI!C$1:C$65536,'2012'!B8,DATI!D$1:D$65536,'2012'!L64)</f>
        <v>180205</v>
      </c>
      <c r="H64" s="28"/>
      <c r="I64" s="94">
        <f>F64+G64</f>
        <v>359089</v>
      </c>
      <c r="J64" s="30">
        <f>SUMIFS(DATI!E$1:E$65536,DATI!A$1:A$65536,'2012'!B4,DATI!B$1:B$65536,'2012'!J12,DATI!C$1:C$65536,'2012'!B8,DATI!D$1:D$65536,'2012'!L64)</f>
        <v>29056</v>
      </c>
      <c r="K64" s="95">
        <f t="shared" si="2"/>
        <v>388145</v>
      </c>
      <c r="L64" s="40" t="s">
        <v>39</v>
      </c>
      <c r="M64" s="185" t="s">
        <v>259</v>
      </c>
      <c r="N64" s="91">
        <f t="shared" si="3"/>
        <v>388144</v>
      </c>
      <c r="O64" s="30">
        <f>SUMIFS(DATI!E$1:E$65536,DATI!A$1:A$65536,'2012'!B4,DATI!B$1:B$65536,'2012'!O12,DATI!C$1:C$65536,'2012'!N8,DATI!D$1:D$65536,'2012'!L64)</f>
        <v>359089</v>
      </c>
      <c r="P64" s="29">
        <f>R64+S64+T64+U64+V64</f>
        <v>29055</v>
      </c>
      <c r="Q64" s="50"/>
      <c r="R64" s="49">
        <f>SUMIFS(DATI!E$1:E$65536,DATI!A$1:A$65536,'2012'!B4,DATI!B$1:B$65536,'2012'!R12,DATI!C$1:C$65536,'2012'!N8,DATI!D$1:D$65536,'2012'!L64)</f>
        <v>15069</v>
      </c>
      <c r="S64" s="49">
        <f>SUMIFS(DATI!E$1:E$65536,DATI!A$1:A$65536,'2012'!B4,DATI!B$1:B$65536,'2012'!S12,DATI!C$1:C$65536,'2012'!N8,DATI!D$1:D$65536,'2012'!L64)</f>
        <v>13986</v>
      </c>
      <c r="T64" s="49">
        <f>SUMIFS(DATI!E$1:E$65536,DATI!A$1:A$65536,'2012'!B4,DATI!B$1:B$65536,'2012'!T12,DATI!C$1:C$65536,'2012'!N8,DATI!D$1:D$65536,'2012'!L64)</f>
        <v>0</v>
      </c>
      <c r="U64" s="49">
        <f>SUMIFS(DATI!E$1:E$65536,DATI!A$1:A$65536,'2012'!B4,DATI!B$1:B$65536,'2012'!U12,DATI!C$1:C$65536,'2012'!N8,DATI!D$1:D$65536,'2012'!L64)</f>
        <v>0</v>
      </c>
      <c r="V64" s="24">
        <f>SUMIFS(DATI!E$1:E$65536,DATI!A$1:A$65536,'2012'!B4,DATI!B$1:B$65536,'2012'!V12,DATI!C$1:C$65536,'2012'!N8,DATI!D$1:D$65536,'2012'!L64)</f>
        <v>0</v>
      </c>
      <c r="W64" s="63">
        <f t="shared" si="5"/>
        <v>0</v>
      </c>
    </row>
    <row r="65" spans="1:23" ht="25">
      <c r="A65" s="7"/>
      <c r="B65" s="28"/>
      <c r="C65" s="28"/>
      <c r="D65" s="28"/>
      <c r="E65" s="28"/>
      <c r="F65" s="49">
        <f>SUMIFS(DATI!E$1:E$65536,DATI!A$1:A$65536,'2012'!B4,DATI!B$1:B$65536,'2012'!F12,DATI!C$1:C$65536,'2012'!B8,DATI!D$1:D$65536,'2012'!L65)</f>
        <v>175914</v>
      </c>
      <c r="G65" s="49">
        <f>SUMIFS(DATI!E$1:E$65536,DATI!A$1:A$65536,'2012'!B4,DATI!B$1:B$65536,'2012'!G12,DATI!C$1:C$65536,'2012'!B8,DATI!D$1:D$65536,'2012'!L65)</f>
        <v>141660</v>
      </c>
      <c r="H65" s="28"/>
      <c r="I65" s="28"/>
      <c r="J65" s="28"/>
      <c r="K65" s="42"/>
      <c r="L65" s="40" t="s">
        <v>93</v>
      </c>
      <c r="M65" s="186" t="s">
        <v>161</v>
      </c>
      <c r="N65" s="28"/>
      <c r="O65" s="28"/>
      <c r="P65" s="28"/>
      <c r="Q65" s="28"/>
      <c r="R65" s="49">
        <f>SUMIFS(DATI!E$1:E$65536,DATI!A$1:A$65536,'2012'!B4,DATI!B$1:B$65536,'2012'!R12,DATI!C$1:C$65536,'2012'!N8,DATI!D$1:D$65536,'2012'!L65)</f>
        <v>12641</v>
      </c>
      <c r="S65" s="49">
        <f>SUMIFS(DATI!E$1:E$65536,DATI!A$1:A$65536,'2012'!B4,DATI!B$1:B$65536,'2012'!S12,DATI!C$1:C$65536,'2012'!N8,DATI!D$1:D$65536,'2012'!L65)</f>
        <v>7700</v>
      </c>
      <c r="T65" s="28"/>
      <c r="U65" s="28"/>
      <c r="V65" s="28"/>
      <c r="W65" s="42"/>
    </row>
    <row r="66" spans="1:23" ht="25">
      <c r="A66" s="7"/>
      <c r="B66" s="28"/>
      <c r="C66" s="28"/>
      <c r="D66" s="28"/>
      <c r="E66" s="28"/>
      <c r="F66" s="49">
        <f>SUMIFS(DATI!E$1:E$65536,DATI!A$1:A$65536,'2012'!B4,DATI!B$1:B$65536,'2012'!F12,DATI!C$1:C$65536,'2012'!B8,DATI!D$1:D$65536,'2012'!L66)</f>
        <v>2970</v>
      </c>
      <c r="G66" s="49">
        <f>SUMIFS(DATI!E$1:E$65536,DATI!A$1:A$65536,'2012'!B4,DATI!B$1:B$65536,'2012'!G12,DATI!C$1:C$65536,'2012'!B8,DATI!D$1:D$65536,'2012'!L66)</f>
        <v>38545</v>
      </c>
      <c r="H66" s="28"/>
      <c r="I66" s="28"/>
      <c r="J66" s="28"/>
      <c r="K66" s="42"/>
      <c r="L66" s="40" t="s">
        <v>94</v>
      </c>
      <c r="M66" s="186" t="s">
        <v>162</v>
      </c>
      <c r="N66" s="28"/>
      <c r="O66" s="28"/>
      <c r="P66" s="28"/>
      <c r="Q66" s="28"/>
      <c r="R66" s="49">
        <f>SUMIFS(DATI!E$1:E$65536,DATI!A$1:A$65536,'2012'!B4,DATI!B$1:B$65536,'2012'!R12,DATI!C$1:C$65536,'2012'!N8,DATI!D$1:D$65536,'2012'!L66)</f>
        <v>2428</v>
      </c>
      <c r="S66" s="49">
        <f>SUMIFS(DATI!E$1:E$65536,DATI!A$1:A$65536,'2012'!B4,DATI!B$1:B$65536,'2012'!S12,DATI!C$1:C$65536,'2012'!N8,DATI!D$1:D$65536,'2012'!L66)</f>
        <v>6287</v>
      </c>
      <c r="T66" s="28"/>
      <c r="U66" s="28"/>
      <c r="V66" s="28"/>
      <c r="W66" s="42"/>
    </row>
    <row r="67" spans="1:23" ht="25">
      <c r="A67" s="7"/>
      <c r="B67" s="28"/>
      <c r="C67" s="28"/>
      <c r="D67" s="28"/>
      <c r="E67" s="28"/>
      <c r="F67" s="49">
        <f>SUMIFS(DATI!E$1:E$65536,DATI!A$1:A$65536,'2012'!B4,DATI!B$1:B$65536,'2012'!F12,DATI!C$1:C$65536,'2012'!B8,DATI!D$1:D$65536,'2012'!L67)</f>
        <v>26441</v>
      </c>
      <c r="G67" s="49">
        <f>SUMIFS(DATI!E$1:E$65536,DATI!A$1:A$65536,'2012'!B4,DATI!B$1:B$65536,'2012'!G12,DATI!C$1:C$65536,'2012'!B8,DATI!D$1:D$65536,'2012'!L67)</f>
        <v>122459</v>
      </c>
      <c r="H67" s="28"/>
      <c r="I67" s="28"/>
      <c r="J67" s="28"/>
      <c r="K67" s="42"/>
      <c r="L67" s="40" t="s">
        <v>95</v>
      </c>
      <c r="M67" s="186" t="s">
        <v>163</v>
      </c>
      <c r="N67" s="28"/>
      <c r="O67" s="28"/>
      <c r="P67" s="28"/>
      <c r="Q67" s="28"/>
      <c r="R67" s="49">
        <f>SUMIFS(DATI!E$1:E$65536,DATI!A$1:A$65536,'2012'!B4,DATI!B$1:B$65536,'2012'!R12,DATI!C$1:C$65536,'2012'!N8,DATI!D$1:D$65536,'2012'!L67)</f>
        <v>12767</v>
      </c>
      <c r="S67" s="49">
        <f>SUMIFS(DATI!E$1:E$65536,DATI!A$1:A$65536,'2012'!B4,DATI!B$1:B$65536,'2012'!S12,DATI!C$1:C$65536,'2012'!N8,DATI!D$1:D$65536,'2012'!L67)</f>
        <v>9334</v>
      </c>
      <c r="T67" s="28"/>
      <c r="U67" s="28"/>
      <c r="V67" s="28"/>
      <c r="W67" s="42"/>
    </row>
    <row r="68" spans="1:23" ht="25">
      <c r="A68" s="7"/>
      <c r="B68" s="28"/>
      <c r="C68" s="28"/>
      <c r="D68" s="28"/>
      <c r="E68" s="28"/>
      <c r="F68" s="49">
        <f>SUMIFS(DATI!E$1:E$65536,DATI!A$1:A$65536,'2012'!B4,DATI!B$1:B$65536,'2012'!F12,DATI!C$1:C$65536,'2012'!B8,DATI!D$1:D$65536,'2012'!L68)</f>
        <v>152442</v>
      </c>
      <c r="G68" s="49">
        <f>SUMIFS(DATI!E$1:E$65536,DATI!A$1:A$65536,'2012'!B4,DATI!B$1:B$65536,'2012'!G12,DATI!C$1:C$65536,'2012'!B8,DATI!D$1:D$65536,'2012'!L68)</f>
        <v>57746</v>
      </c>
      <c r="H68" s="28"/>
      <c r="I68" s="28"/>
      <c r="J68" s="28"/>
      <c r="K68" s="42"/>
      <c r="L68" s="40" t="s">
        <v>96</v>
      </c>
      <c r="M68" s="186" t="s">
        <v>164</v>
      </c>
      <c r="N68" s="28"/>
      <c r="O68" s="28"/>
      <c r="P68" s="28"/>
      <c r="Q68" s="28"/>
      <c r="R68" s="49">
        <f>SUMIFS(DATI!E$1:E$65536,DATI!A$1:A$65536,'2012'!B4,DATI!B$1:B$65536,'2012'!R12,DATI!C$1:C$65536,'2012'!N8,DATI!D$1:D$65536,'2012'!L68)</f>
        <v>2302</v>
      </c>
      <c r="S68" s="49">
        <f>SUMIFS(DATI!E$1:E$65536,DATI!A$1:A$65536,'2012'!B4,DATI!B$1:B$65536,'2012'!S12,DATI!C$1:C$65536,'2012'!N8,DATI!D$1:D$65536,'2012'!L68)</f>
        <v>4653</v>
      </c>
      <c r="T68" s="28"/>
      <c r="U68" s="28"/>
      <c r="V68" s="28"/>
      <c r="W68" s="42"/>
    </row>
    <row r="69" spans="1:23">
      <c r="A69" s="7"/>
      <c r="B69" s="98">
        <f t="shared" ref="B69:B78" si="6">C69+D69</f>
        <v>0</v>
      </c>
      <c r="C69" s="94">
        <f>C70+C71+C72</f>
        <v>0</v>
      </c>
      <c r="D69" s="94">
        <f>D70+D71+D72</f>
        <v>0</v>
      </c>
      <c r="E69" s="94">
        <f>E70+E71+E72</f>
        <v>0</v>
      </c>
      <c r="F69" s="94">
        <f>F70+F71+F72</f>
        <v>130101</v>
      </c>
      <c r="G69" s="94">
        <f>G70+G71+G72</f>
        <v>0</v>
      </c>
      <c r="H69" s="28"/>
      <c r="I69" s="94">
        <f t="shared" ref="I69:I74" si="7">E69+F69+G69+B69</f>
        <v>130101</v>
      </c>
      <c r="J69" s="94">
        <f>J70+J71+J72</f>
        <v>0</v>
      </c>
      <c r="K69" s="95">
        <f>I69+J69</f>
        <v>130101</v>
      </c>
      <c r="L69" s="53" t="s">
        <v>40</v>
      </c>
      <c r="M69" s="78" t="s">
        <v>258</v>
      </c>
      <c r="N69" s="91">
        <f t="shared" si="3"/>
        <v>130101</v>
      </c>
      <c r="O69" s="94">
        <f>O70+O71+O72</f>
        <v>0</v>
      </c>
      <c r="P69" s="29">
        <f>R69+S69+T69+U69+V69</f>
        <v>130101</v>
      </c>
      <c r="Q69" s="50"/>
      <c r="R69" s="29">
        <f>R70+R71+R72</f>
        <v>10101</v>
      </c>
      <c r="S69" s="29">
        <f>S70+S71+S72</f>
        <v>5208</v>
      </c>
      <c r="T69" s="29">
        <f>T70+T71+T72</f>
        <v>133</v>
      </c>
      <c r="U69" s="29">
        <f>U70+U71+U72</f>
        <v>114659</v>
      </c>
      <c r="V69" s="62">
        <f>V70+V71+V72</f>
        <v>0</v>
      </c>
      <c r="W69" s="63">
        <f t="shared" si="5"/>
        <v>114659</v>
      </c>
    </row>
    <row r="70" spans="1:23" ht="23.25" customHeight="1">
      <c r="A70" s="7"/>
      <c r="B70" s="98">
        <f t="shared" si="6"/>
        <v>0</v>
      </c>
      <c r="C70" s="30">
        <f>SUMIFS(DATI!E$1:E$65536,DATI!A$1:A$65536,'2012'!B4,DATI!B$1:B$65536,'2012'!C12,DATI!C$1:C$65536,'2012'!B8,DATI!D$1:D$65536,'2012'!L70)</f>
        <v>0</v>
      </c>
      <c r="D70" s="30">
        <f>SUMIFS(DATI!E$1:E$65536,DATI!A$1:A$65536,'2012'!B4,DATI!B$1:B$65536,'2012'!D12,DATI!C$1:C$65536,'2012'!B8,DATI!D$1:D$65536,'2012'!L70)</f>
        <v>0</v>
      </c>
      <c r="E70" s="30">
        <f>SUMIFS(DATI!E$1:E$65536,DATI!A$1:A$65536,'2012'!B4,DATI!B$1:B$65536,'2012'!E12,DATI!C$1:C$65536,'2012'!B8,DATI!D$1:D$65536,'2012'!L70)</f>
        <v>0</v>
      </c>
      <c r="F70" s="30">
        <f>SUMIFS(DATI!E$1:E$65536,DATI!A$1:A$65536,'2012'!B4,DATI!B$1:B$65536,'2012'!F12,DATI!C$1:C$65536,'2012'!B8,DATI!D$1:D$65536,'2012'!L70)</f>
        <v>6890</v>
      </c>
      <c r="G70" s="49">
        <f>SUMIFS(DATI!E$1:E$65536,DATI!A$1:A$65536,'2012'!B4,DATI!B$1:B$65536,'2012'!G12,DATI!C$1:C$65536,'2012'!B8,DATI!D$1:D$65536,'2012'!L70)</f>
        <v>0</v>
      </c>
      <c r="H70" s="28"/>
      <c r="I70" s="94">
        <f t="shared" si="7"/>
        <v>6890</v>
      </c>
      <c r="J70" s="101">
        <f>SUMIFS(DATI!E$1:E$65536,DATI!A$1:A$65536,'2012'!B4,DATI!B$1:B$65536,'2012'!J12,DATI!C$1:C$65536,'2012'!B8,DATI!D$1:D$65536,'2012'!L70)</f>
        <v>0</v>
      </c>
      <c r="K70" s="95">
        <f>I70+J70</f>
        <v>6890</v>
      </c>
      <c r="L70" s="53" t="s">
        <v>41</v>
      </c>
      <c r="M70" s="201" t="s">
        <v>257</v>
      </c>
      <c r="N70" s="91">
        <f t="shared" si="3"/>
        <v>6890</v>
      </c>
      <c r="O70" s="102">
        <f>SUMIFS(DATI!E$1:E$65536,DATI!A$1:A$65536,'2012'!B4,DATI!B$1:B$65536,'2012'!O12,DATI!C$1:C$65536,'2012'!N8,DATI!D$1:D$65536,'2012'!L70)</f>
        <v>0</v>
      </c>
      <c r="P70" s="29">
        <f>R70+S70+T70+W70</f>
        <v>6890</v>
      </c>
      <c r="Q70" s="50"/>
      <c r="R70" s="49">
        <f>SUMIFS(DATI!E$1:E$65536,DATI!A$1:A$65536,'2012'!B4,DATI!B$1:B$65536,'2012'!R12,DATI!C$1:C$65536,'2012'!N8,DATI!D$1:D$65536,'2012'!L70)</f>
        <v>4775</v>
      </c>
      <c r="S70" s="49">
        <f>SUMIFS(DATI!E$1:E$65536,DATI!A$1:A$65536,'2012'!B4,DATI!B$1:B$65536,'2012'!S12,DATI!C$1:C$65536,'2012'!N8,DATI!D$1:D$65536,'2012'!L70)</f>
        <v>310</v>
      </c>
      <c r="T70" s="49">
        <f>SUMIFS(DATI!E$1:E$65536,DATI!A$1:A$65536,'2012'!B4,DATI!B$1:B$65536,'2012'!T12,DATI!C$1:C$65536,'2012'!N8,DATI!D$1:D$65536,'2012'!L70)</f>
        <v>133</v>
      </c>
      <c r="U70" s="49">
        <f>SUMIFS(DATI!E$1:E$65536,DATI!A$1:A$65536,'2012'!B4,DATI!B$1:B$65536,'2012'!U12,DATI!C$1:C$65536,'2012'!N8,DATI!D$1:D$65536,'2012'!L70)</f>
        <v>1672</v>
      </c>
      <c r="V70" s="24">
        <f>SUMIFS(DATI!E$1:E$65536,DATI!A$1:A$65536,'2012'!B4,DATI!B$1:B$65536,'2012'!V12,DATI!C$1:C$65536,'2012'!N8,DATI!D$1:D$65536,'2012'!L70)</f>
        <v>0</v>
      </c>
      <c r="W70" s="63">
        <f t="shared" si="5"/>
        <v>1672</v>
      </c>
    </row>
    <row r="71" spans="1:23">
      <c r="A71" s="7"/>
      <c r="B71" s="98">
        <f t="shared" si="6"/>
        <v>0</v>
      </c>
      <c r="C71" s="30">
        <f>SUMIFS(DATI!E$1:E$65536,DATI!A$1:A$65536,'2012'!B4,DATI!B$1:B$65536,'2012'!C12,DATI!C$1:C$65536,'2012'!B8,DATI!D$1:D$65536,'2012'!L71)</f>
        <v>0</v>
      </c>
      <c r="D71" s="30">
        <f>SUMIFS(DATI!E$1:E$65536,DATI!A$1:A$65536,'2012'!B4,DATI!B$1:B$65536,'2012'!D12,DATI!C$1:C$65536,'2012'!B8,DATI!D$1:D$65536,'2012'!L71)</f>
        <v>0</v>
      </c>
      <c r="E71" s="30">
        <f>SUMIFS(DATI!E$1:E$65536,DATI!A$1:A$65536,'2012'!B4,DATI!B$1:B$65536,'2012'!E12,DATI!C$1:C$65536,'2012'!B8,DATI!D$1:D$65536,'2012'!L71)</f>
        <v>0</v>
      </c>
      <c r="F71" s="30">
        <f>SUMIFS(DATI!E$1:E$65536,DATI!A$1:A$65536,'2012'!B4,DATI!B$1:B$65536,'2012'!F12,DATI!C$1:C$65536,'2012'!B8,DATI!D$1:D$65536,'2012'!L71)</f>
        <v>112987</v>
      </c>
      <c r="G71" s="49">
        <f>SUMIFS(DATI!E$1:E$65536,DATI!A$1:A$65536,'2012'!B4,DATI!B$1:B$65536,'2012'!G12,DATI!C$1:C$65536,'2012'!B8,DATI!D$1:D$65536,'2012'!L71)</f>
        <v>0</v>
      </c>
      <c r="H71" s="28"/>
      <c r="I71" s="94">
        <f t="shared" si="7"/>
        <v>112987</v>
      </c>
      <c r="J71" s="101">
        <f>SUMIFS(DATI!E$1:E$65536,DATI!A$1:A$65536,'2012'!B4,DATI!B$1:B$65536,'2012'!J12,DATI!C$1:C$65536,'2012'!B8,DATI!D$1:D$65536,'2012'!L71)</f>
        <v>0</v>
      </c>
      <c r="K71" s="95">
        <f>I71+J71</f>
        <v>112987</v>
      </c>
      <c r="L71" s="53" t="s">
        <v>42</v>
      </c>
      <c r="M71" s="201" t="s">
        <v>256</v>
      </c>
      <c r="N71" s="91">
        <f t="shared" si="3"/>
        <v>112987</v>
      </c>
      <c r="O71" s="102">
        <f>SUMIFS(DATI!E$1:E$65536,DATI!A$1:A$65536,'2012'!B4,DATI!B$1:B$65536,'2012'!O12,DATI!C$1:C$65536,'2012'!N8,DATI!D$1:D$65536,'2012'!L71)</f>
        <v>0</v>
      </c>
      <c r="P71" s="29">
        <f>R71+S71+T71+W71</f>
        <v>112987</v>
      </c>
      <c r="Q71" s="50"/>
      <c r="R71" s="49">
        <f>SUMIFS(DATI!E$1:E$65536,DATI!A$1:A$65536,'2012'!B4,DATI!B$1:B$65536,'2012'!R12,DATI!C$1:C$65536,'2012'!N8,DATI!D$1:D$65536,'2012'!L71)</f>
        <v>0</v>
      </c>
      <c r="S71" s="49">
        <f>SUMIFS(DATI!E$1:E$65536,DATI!A$1:A$65536,'2012'!B4,DATI!B$1:B$65536,'2012'!S12,DATI!C$1:C$65536,'2012'!N8,DATI!D$1:D$65536,'2012'!L71)</f>
        <v>0</v>
      </c>
      <c r="T71" s="49">
        <f>SUMIFS(DATI!E$1:E$65536,DATI!A$1:A$65536,'2012'!B4,DATI!B$1:B$65536,'2012'!T12,DATI!C$1:C$65536,'2012'!N8,DATI!D$1:D$65536,'2012'!L71)</f>
        <v>0</v>
      </c>
      <c r="U71" s="49">
        <f>SUMIFS(DATI!E$1:E$65536,DATI!A$1:A$65536,'2012'!B4,DATI!B$1:B$65536,'2012'!U12,DATI!C$1:C$65536,'2012'!N8,DATI!D$1:D$65536,'2012'!L71)</f>
        <v>112987</v>
      </c>
      <c r="V71" s="24">
        <f>SUMIFS(DATI!E$1:E$65536,DATI!A$1:A$65536,'2012'!B4,DATI!B$1:B$65536,'2012'!V12,DATI!C$1:C$65536,'2012'!N8,DATI!D$1:D$65536,'2012'!L71)</f>
        <v>0</v>
      </c>
      <c r="W71" s="63">
        <f t="shared" si="5"/>
        <v>112987</v>
      </c>
    </row>
    <row r="72" spans="1:23">
      <c r="A72" s="7"/>
      <c r="B72" s="98">
        <f t="shared" si="6"/>
        <v>0</v>
      </c>
      <c r="C72" s="30">
        <f>SUMIFS(DATI!E$1:E$65536,DATI!A$1:A$65536,'2012'!B4,DATI!B$1:B$65536,'2012'!C12,DATI!C$1:C$65536,'2012'!B8,DATI!D$1:D$65536,'2012'!L72)</f>
        <v>0</v>
      </c>
      <c r="D72" s="30">
        <f>SUMIFS(DATI!E$1:E$65536,DATI!A$1:A$65536,'2012'!B4,DATI!B$1:B$65536,'2012'!D12,DATI!C$1:C$65536,'2012'!B8,DATI!D$1:D$65536,'2012'!L72)</f>
        <v>0</v>
      </c>
      <c r="E72" s="30">
        <f>SUMIFS(DATI!E$1:E$65536,DATI!A$1:A$65536,'2012'!B4,DATI!B$1:B$65536,'2012'!E12,DATI!C$1:C$65536,'2012'!B8,DATI!D$1:D$65536,'2012'!L72)</f>
        <v>0</v>
      </c>
      <c r="F72" s="30">
        <f>SUMIFS(DATI!E$1:E$65536,DATI!A$1:A$65536,'2012'!B4,DATI!B$1:B$65536,'2012'!F12,DATI!C$1:C$65536,'2012'!B8,DATI!D$1:D$65536,'2012'!L72)</f>
        <v>10224</v>
      </c>
      <c r="G72" s="49">
        <f>SUMIFS(DATI!E$1:E$65536,DATI!A$1:A$65536,'2012'!B4,DATI!B$1:B$65536,'2012'!G12,DATI!C$1:C$65536,'2012'!B8,DATI!D$1:D$65536,'2012'!L72)</f>
        <v>0</v>
      </c>
      <c r="H72" s="28"/>
      <c r="I72" s="94">
        <f t="shared" si="7"/>
        <v>10224</v>
      </c>
      <c r="J72" s="101">
        <f>SUMIFS(DATI!E$1:E$65536,DATI!A$1:A$65536,'2012'!B4,DATI!B$1:B$65536,'2012'!J12,DATI!C$1:C$65536,'2012'!B8,DATI!D$1:D$65536,'2012'!L72)</f>
        <v>0</v>
      </c>
      <c r="K72" s="95">
        <f>I72+J72</f>
        <v>10224</v>
      </c>
      <c r="L72" s="53" t="s">
        <v>43</v>
      </c>
      <c r="M72" s="201" t="s">
        <v>255</v>
      </c>
      <c r="N72" s="91">
        <f t="shared" si="3"/>
        <v>10224</v>
      </c>
      <c r="O72" s="102">
        <f>SUMIFS(DATI!E$1:E$65536,DATI!A$1:A$65536,'2012'!B4,DATI!B$1:B$65536,'2012'!O12,DATI!C$1:C$65536,'2012'!N8,DATI!D$1:D$65536,'2012'!L72)</f>
        <v>0</v>
      </c>
      <c r="P72" s="29">
        <f>R72+S72+T72+W72</f>
        <v>10224</v>
      </c>
      <c r="Q72" s="50"/>
      <c r="R72" s="49">
        <f>SUMIFS(DATI!E$1:E$65536,DATI!A$1:A$65536,'2012'!B4,DATI!B$1:B$65536,'2012'!R12,DATI!C$1:C$65536,'2012'!N8,DATI!D$1:D$65536,'2012'!L72)</f>
        <v>5326</v>
      </c>
      <c r="S72" s="49">
        <f>SUMIFS(DATI!E$1:E$65536,DATI!A$1:A$65536,'2012'!B4,DATI!B$1:B$65536,'2012'!S12,DATI!C$1:C$65536,'2012'!N8,DATI!D$1:D$65536,'2012'!L72)</f>
        <v>4898</v>
      </c>
      <c r="T72" s="49">
        <f>SUMIFS(DATI!E$1:E$65536,DATI!A$1:A$65536,'2012'!B4,DATI!B$1:B$65536,'2012'!T12,DATI!C$1:C$65536,'2012'!N8,DATI!D$1:D$65536,'2012'!L72)</f>
        <v>0</v>
      </c>
      <c r="U72" s="49">
        <f>SUMIFS(DATI!E$1:E$65536,DATI!A$1:A$65536,'2012'!B4,DATI!B$1:B$65536,'2012'!U12,DATI!C$1:C$65536,'2012'!N8,DATI!D$1:D$65536,'2012'!L72)</f>
        <v>0</v>
      </c>
      <c r="V72" s="24">
        <f>SUMIFS(DATI!E$1:E$65536,DATI!A$1:A$65536,'2012'!B4,DATI!B$1:B$65536,'2012'!V12,DATI!C$1:C$65536,'2012'!N8,DATI!D$1:D$65536,'2012'!L72)</f>
        <v>0</v>
      </c>
      <c r="W72" s="63">
        <f t="shared" si="5"/>
        <v>0</v>
      </c>
    </row>
    <row r="73" spans="1:23">
      <c r="A73" s="7"/>
      <c r="B73" s="98">
        <f t="shared" si="6"/>
        <v>12960</v>
      </c>
      <c r="C73" s="103">
        <f>SUMIFS(DATI!E$1:E$65536,DATI!A$1:A$65536,'2012'!B4,DATI!B$1:B$65536,'2012'!C12,DATI!C$1:C$65536,'2012'!B8,DATI!D$1:D$65536,'2012'!L73)</f>
        <v>0</v>
      </c>
      <c r="D73" s="103">
        <f>SUMIFS(DATI!E$1:E$65536,DATI!A$1:A$65536,'2012'!B4,DATI!B$1:B$65536,'2012'!D12,DATI!C$1:C$65536,'2012'!B8,DATI!D$1:D$65536,'2012'!L73)</f>
        <v>12960</v>
      </c>
      <c r="E73" s="49">
        <f>SUMIFS(DATI!E$1:E$65536,DATI!A$1:A$65536,'2012'!B4,DATI!B$1:B$65536,'2012'!E12,DATI!C$1:C$65536,'2012'!B8,DATI!D$1:D$65536,'2012'!L73)</f>
        <v>0</v>
      </c>
      <c r="F73" s="49">
        <f>SUMIFS(DATI!E$1:E$65536,DATI!A$1:A$65536,'2012'!B4,DATI!B$1:B$65536,'2012'!F12,DATI!C$1:C$65536,'2012'!B8,DATI!D$1:D$65536,'2012'!L73)</f>
        <v>0</v>
      </c>
      <c r="G73" s="49">
        <f>SUMIFS(DATI!E$1:E$65536,DATI!A$1:A$65536,'2012'!B4,DATI!B$1:B$65536,'2012'!G12,DATI!C$1:C$65536,'2012'!B8,DATI!D$1:D$65536,'2012'!L73)</f>
        <v>34720</v>
      </c>
      <c r="H73" s="28"/>
      <c r="I73" s="94">
        <f t="shared" si="7"/>
        <v>47680</v>
      </c>
      <c r="J73" s="104"/>
      <c r="K73" s="31">
        <f>I73</f>
        <v>47680</v>
      </c>
      <c r="L73" s="40" t="s">
        <v>44</v>
      </c>
      <c r="M73" s="134" t="s">
        <v>254</v>
      </c>
      <c r="N73" s="91">
        <f>P73</f>
        <v>47681</v>
      </c>
      <c r="O73" s="105"/>
      <c r="P73" s="29">
        <f>R73+S73+T73+W73</f>
        <v>47681</v>
      </c>
      <c r="Q73" s="50"/>
      <c r="R73" s="49">
        <f>SUMIFS(DATI!E$1:E$65536,DATI!A$1:A$65536,'2012'!B4,DATI!B$1:B$65536,'2012'!R12,DATI!C$1:C$65536,'2012'!N8,DATI!D$1:D$65536,'2012'!L73)</f>
        <v>0</v>
      </c>
      <c r="S73" s="49">
        <f>SUMIFS(DATI!E$1:E$65536,DATI!A$1:A$65536,'2012'!B4,DATI!B$1:B$65536,'2012'!S12,DATI!C$1:C$65536,'2012'!N8,DATI!D$1:D$65536,'2012'!L73)</f>
        <v>0</v>
      </c>
      <c r="T73" s="49">
        <f>SUMIFS(DATI!E$1:E$65536,DATI!A$1:A$65536,'2012'!B4,DATI!B$1:B$65536,'2012'!T12,DATI!C$1:C$65536,'2012'!N8,DATI!D$1:D$65536,'2012'!L73)</f>
        <v>8066</v>
      </c>
      <c r="U73" s="49">
        <f>SUMIFS(DATI!E$1:E$65536,DATI!A$1:A$65536,'2012'!B4,DATI!B$1:B$65536,'2012'!U12,DATI!C$1:C$65536,'2012'!N8,DATI!D$1:D$65536,'2012'!L73)</f>
        <v>39615</v>
      </c>
      <c r="V73" s="24">
        <f>SUMIFS(DATI!E$1:E$65536,DATI!A$1:A$65536,'2012'!B4,DATI!B$1:B$65536,'2012'!V12,DATI!C$1:C$65536,'2012'!N8,DATI!D$1:D$65536,'2012'!L73)</f>
        <v>0</v>
      </c>
      <c r="W73" s="63">
        <f t="shared" si="5"/>
        <v>39615</v>
      </c>
    </row>
    <row r="74" spans="1:23">
      <c r="A74" s="7"/>
      <c r="B74" s="98">
        <f t="shared" si="6"/>
        <v>271900</v>
      </c>
      <c r="C74" s="49">
        <f>SUMIFS(DATI!E$1:E$65536,DATI!A$1:A$65536,'2012'!B4,DATI!B$1:B$65536,'2012'!C12,DATI!C$1:C$65536,'2012'!B8,DATI!D$1:D$65536,'2012'!L74)</f>
        <v>1581</v>
      </c>
      <c r="D74" s="49">
        <f>SUMIFS(DATI!E$1:E$65536,DATI!A$1:A$65536,'2012'!B4,DATI!B$1:B$65536,'2012'!D12,DATI!C$1:C$65536,'2012'!B8,DATI!D$1:D$65536,'2012'!L74)</f>
        <v>270319</v>
      </c>
      <c r="E74" s="132">
        <f>SUMIFS(DATI!E$1:E$65536,DATI!A$1:A$65536,'2012'!B4,DATI!B$1:B$65536,'2012'!E12,DATI!C$1:C$65536,'2012'!B8,DATI!D$1:D$65536,'2012'!L74)</f>
        <v>391675</v>
      </c>
      <c r="F74" s="132">
        <f>SUMIFS(DATI!E$1:E$65536,DATI!A$1:A$65536,'2012'!B4,DATI!B$1:B$65536,'2012'!F12,DATI!C$1:C$65536,'2012'!B8,DATI!D$1:D$65536,'2012'!L74)</f>
        <v>340273</v>
      </c>
      <c r="G74" s="132">
        <f>SUMIFS(DATI!E$1:E$65536,DATI!A$1:A$65536,'2012'!B4,DATI!B$1:B$65536,'2012'!G12,DATI!C$1:C$65536,'2012'!B8,DATI!D$1:D$65536,'2012'!L74)</f>
        <v>511640</v>
      </c>
      <c r="H74" s="50"/>
      <c r="I74" s="94">
        <f t="shared" si="7"/>
        <v>1515488</v>
      </c>
      <c r="J74" s="30">
        <f>SUMIFS(DATI!E$1:E$65536,DATI!A$1:A$65536,'2012'!B4,DATI!B$1:B$65536,'2012'!J12,DATI!C$1:C$65536,'2012'!B8,DATI!D$1:D$65536,'2012'!L74)</f>
        <v>346715</v>
      </c>
      <c r="K74" s="95">
        <f>I74+J74</f>
        <v>1862203</v>
      </c>
      <c r="L74" s="40" t="s">
        <v>35</v>
      </c>
      <c r="M74" s="134" t="s">
        <v>229</v>
      </c>
      <c r="N74" s="91">
        <f t="shared" si="3"/>
        <v>1862203</v>
      </c>
      <c r="O74" s="30">
        <f>SUMIFS(DATI!E$1:E$65536,DATI!A$1:A$65536,'2012'!B4,DATI!B$1:B$65536,'2012'!O12,DATI!C$1:C$65536,'2012'!N8,DATI!D$1:D$65536,'2012'!L74)</f>
        <v>599493</v>
      </c>
      <c r="P74" s="29">
        <f>R74+S74+T74+W74</f>
        <v>1262710</v>
      </c>
      <c r="Q74" s="50"/>
      <c r="R74" s="49">
        <f>SUMIFS(DATI!E$1:E$65536,DATI!A$1:A$65536,'2012'!B4,DATI!B$1:B$65536,'2012'!R12,DATI!C$1:C$65536,'2012'!N8,DATI!D$1:D$65536,'2012'!L74)</f>
        <v>162557</v>
      </c>
      <c r="S74" s="49">
        <f>SUMIFS(DATI!E$1:E$65536,DATI!A$1:A$65536,'2012'!B4,DATI!B$1:B$65536,'2012'!S12,DATI!C$1:C$65536,'2012'!N8,DATI!D$1:D$65536,'2012'!L74)</f>
        <v>997581</v>
      </c>
      <c r="T74" s="49">
        <f>SUMIFS(DATI!E$1:E$65536,DATI!A$1:A$65536,'2012'!B4,DATI!B$1:B$65536,'2012'!T12,DATI!C$1:C$65536,'2012'!N8,DATI!D$1:D$65536,'2012'!L74)</f>
        <v>58021</v>
      </c>
      <c r="U74" s="49">
        <f>SUMIFS(DATI!E$1:E$65536,DATI!A$1:A$65536,'2012'!B4,DATI!B$1:B$65536,'2012'!U12,DATI!C$1:C$65536,'2012'!N8,DATI!D$1:D$65536,'2012'!L74)</f>
        <v>43760</v>
      </c>
      <c r="V74" s="24">
        <f>SUMIFS(DATI!E$1:E$65536,DATI!A$1:A$65536,'2012'!B4,DATI!B$1:B$65536,'2012'!V12,DATI!C$1:C$65536,'2012'!N8,DATI!D$1:D$65536,'2012'!L74)</f>
        <v>791</v>
      </c>
      <c r="W74" s="63">
        <f t="shared" si="5"/>
        <v>44551</v>
      </c>
    </row>
    <row r="75" spans="1:23" ht="13">
      <c r="A75" s="7"/>
      <c r="B75" s="28"/>
      <c r="C75" s="28"/>
      <c r="D75" s="28"/>
      <c r="E75" s="28"/>
      <c r="F75" s="29">
        <f>R45+R58-G59-G69-G73</f>
        <v>6663691</v>
      </c>
      <c r="G75" s="29">
        <f>S45+S58-F59-F69-F73</f>
        <v>478287</v>
      </c>
      <c r="H75" s="50"/>
      <c r="I75" s="28"/>
      <c r="J75" s="28"/>
      <c r="K75" s="42"/>
      <c r="L75" s="135" t="s">
        <v>17</v>
      </c>
      <c r="M75" s="202" t="s">
        <v>165</v>
      </c>
      <c r="N75" s="28"/>
      <c r="O75" s="28"/>
      <c r="P75" s="28"/>
      <c r="Q75" s="28"/>
      <c r="R75" s="28"/>
      <c r="S75" s="28"/>
      <c r="T75" s="28"/>
      <c r="U75" s="28"/>
      <c r="V75" s="28"/>
      <c r="W75" s="42"/>
    </row>
    <row r="76" spans="1:23" ht="27.75" customHeight="1">
      <c r="A76" s="7"/>
      <c r="B76" s="98">
        <f t="shared" si="6"/>
        <v>12521139</v>
      </c>
      <c r="C76" s="91">
        <f>V45+W49+V58-C58</f>
        <v>20913</v>
      </c>
      <c r="D76" s="91">
        <f>U45+U46+U49+U58-D58</f>
        <v>12500226</v>
      </c>
      <c r="E76" s="29">
        <f>T45+T49+T58-E55-E58</f>
        <v>3271418</v>
      </c>
      <c r="F76" s="29">
        <f>S45+S58-F58</f>
        <v>266959</v>
      </c>
      <c r="G76" s="29">
        <f>R45+R58-G58</f>
        <v>4891180</v>
      </c>
      <c r="H76" s="61"/>
      <c r="I76" s="94">
        <f>B76+E76+F76+G76</f>
        <v>20950696</v>
      </c>
      <c r="J76" s="28"/>
      <c r="K76" s="42"/>
      <c r="L76" s="106" t="s">
        <v>18</v>
      </c>
      <c r="M76" s="203" t="s">
        <v>166</v>
      </c>
      <c r="N76" s="28"/>
      <c r="O76" s="28"/>
      <c r="P76" s="28"/>
      <c r="Q76" s="28"/>
      <c r="R76" s="28"/>
      <c r="S76" s="28"/>
      <c r="T76" s="28"/>
      <c r="U76" s="28"/>
      <c r="V76" s="28"/>
      <c r="W76" s="42"/>
    </row>
    <row r="77" spans="1:23">
      <c r="A77" s="7"/>
      <c r="B77" s="98">
        <f t="shared" si="6"/>
        <v>584096</v>
      </c>
      <c r="C77" s="91">
        <f>C22</f>
        <v>20025</v>
      </c>
      <c r="D77" s="91">
        <f>D22</f>
        <v>564071</v>
      </c>
      <c r="E77" s="91">
        <f>E22</f>
        <v>860934</v>
      </c>
      <c r="F77" s="91">
        <f>F22</f>
        <v>103522</v>
      </c>
      <c r="G77" s="91">
        <f>G22</f>
        <v>2687492</v>
      </c>
      <c r="H77" s="61"/>
      <c r="I77" s="94">
        <f>B77+E77+F77+G77</f>
        <v>4236044</v>
      </c>
      <c r="J77" s="28"/>
      <c r="K77" s="42"/>
      <c r="L77" s="53" t="s">
        <v>77</v>
      </c>
      <c r="M77" s="65" t="s">
        <v>167</v>
      </c>
      <c r="N77" s="28"/>
      <c r="O77" s="28"/>
      <c r="P77" s="28"/>
      <c r="Q77" s="28"/>
      <c r="R77" s="28"/>
      <c r="S77" s="28"/>
      <c r="T77" s="28"/>
      <c r="U77" s="28"/>
      <c r="V77" s="28"/>
      <c r="W77" s="42"/>
    </row>
    <row r="78" spans="1:23" ht="13.5" thickBot="1">
      <c r="A78" s="7"/>
      <c r="B78" s="98">
        <f t="shared" si="6"/>
        <v>11937043</v>
      </c>
      <c r="C78" s="107">
        <f>C76-C77</f>
        <v>888</v>
      </c>
      <c r="D78" s="107">
        <f>D76-D77</f>
        <v>11936155</v>
      </c>
      <c r="E78" s="107">
        <f>E76-E77</f>
        <v>2410484</v>
      </c>
      <c r="F78" s="107">
        <f>F76-F77</f>
        <v>163437</v>
      </c>
      <c r="G78" s="107">
        <f>G76-G77</f>
        <v>2203688</v>
      </c>
      <c r="H78" s="88"/>
      <c r="I78" s="108">
        <f>B78+E78+F78+G78</f>
        <v>16714652</v>
      </c>
      <c r="J78" s="28"/>
      <c r="K78" s="109"/>
      <c r="L78" s="106" t="s">
        <v>168</v>
      </c>
      <c r="M78" s="198" t="s">
        <v>169</v>
      </c>
      <c r="N78" s="28"/>
      <c r="O78" s="28"/>
      <c r="P78" s="28"/>
      <c r="Q78" s="28"/>
      <c r="R78" s="28"/>
      <c r="S78" s="28"/>
      <c r="T78" s="28"/>
      <c r="U78" s="28"/>
      <c r="V78" s="28"/>
      <c r="W78" s="42"/>
    </row>
    <row r="79" spans="1:23" ht="14" thickTop="1" thickBot="1">
      <c r="A79" s="7"/>
      <c r="B79" s="110"/>
      <c r="C79" s="110"/>
      <c r="D79" s="110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6"/>
    </row>
    <row r="80" spans="1:23" ht="21.75" customHeight="1" thickTop="1" thickBot="1">
      <c r="A80" s="7"/>
      <c r="B80" s="253" t="s">
        <v>119</v>
      </c>
      <c r="C80" s="253"/>
      <c r="D80" s="253"/>
      <c r="E80" s="253"/>
      <c r="F80" s="253"/>
      <c r="G80" s="253"/>
      <c r="H80" s="253"/>
      <c r="I80" s="253"/>
      <c r="J80" s="253"/>
      <c r="K80" s="254"/>
      <c r="L80" s="274" t="s">
        <v>120</v>
      </c>
      <c r="M80" s="275"/>
      <c r="N80" s="278" t="s">
        <v>121</v>
      </c>
      <c r="O80" s="279"/>
      <c r="P80" s="279"/>
      <c r="Q80" s="279"/>
      <c r="R80" s="279"/>
      <c r="S80" s="279"/>
      <c r="T80" s="279"/>
      <c r="U80" s="280"/>
      <c r="V80" s="280"/>
      <c r="W80" s="281"/>
    </row>
    <row r="81" spans="1:23" ht="13.5" customHeight="1" thickTop="1">
      <c r="A81" s="7"/>
      <c r="B81" s="261" t="s">
        <v>122</v>
      </c>
      <c r="C81" s="264" t="s">
        <v>123</v>
      </c>
      <c r="D81" s="264" t="s">
        <v>124</v>
      </c>
      <c r="E81" s="239" t="s">
        <v>125</v>
      </c>
      <c r="F81" s="239" t="s">
        <v>126</v>
      </c>
      <c r="G81" s="239" t="s">
        <v>127</v>
      </c>
      <c r="H81" s="239" t="s">
        <v>128</v>
      </c>
      <c r="I81" s="239" t="s">
        <v>129</v>
      </c>
      <c r="J81" s="239" t="s">
        <v>130</v>
      </c>
      <c r="K81" s="243" t="s">
        <v>131</v>
      </c>
      <c r="L81" s="276"/>
      <c r="M81" s="277"/>
      <c r="N81" s="264" t="s">
        <v>131</v>
      </c>
      <c r="O81" s="239" t="s">
        <v>130</v>
      </c>
      <c r="P81" s="239" t="s">
        <v>129</v>
      </c>
      <c r="Q81" s="239" t="s">
        <v>128</v>
      </c>
      <c r="R81" s="239" t="s">
        <v>127</v>
      </c>
      <c r="S81" s="239" t="s">
        <v>126</v>
      </c>
      <c r="T81" s="239" t="s">
        <v>125</v>
      </c>
      <c r="U81" s="264" t="s">
        <v>124</v>
      </c>
      <c r="V81" s="264" t="s">
        <v>123</v>
      </c>
      <c r="W81" s="266" t="s">
        <v>122</v>
      </c>
    </row>
    <row r="82" spans="1:23" ht="12.75" customHeight="1">
      <c r="A82" s="7"/>
      <c r="B82" s="262"/>
      <c r="C82" s="216"/>
      <c r="D82" s="216"/>
      <c r="E82" s="213"/>
      <c r="F82" s="213"/>
      <c r="G82" s="213"/>
      <c r="H82" s="229"/>
      <c r="I82" s="213"/>
      <c r="J82" s="213"/>
      <c r="K82" s="244"/>
      <c r="L82" s="276"/>
      <c r="M82" s="277"/>
      <c r="N82" s="215"/>
      <c r="O82" s="213"/>
      <c r="P82" s="213"/>
      <c r="Q82" s="229"/>
      <c r="R82" s="213"/>
      <c r="S82" s="213"/>
      <c r="T82" s="213"/>
      <c r="U82" s="216"/>
      <c r="V82" s="216"/>
      <c r="W82" s="219"/>
    </row>
    <row r="83" spans="1:23" ht="51" customHeight="1" thickBot="1">
      <c r="A83" s="7"/>
      <c r="B83" s="263"/>
      <c r="C83" s="265"/>
      <c r="D83" s="265"/>
      <c r="E83" s="241"/>
      <c r="F83" s="241"/>
      <c r="G83" s="241"/>
      <c r="H83" s="242"/>
      <c r="I83" s="241"/>
      <c r="J83" s="240"/>
      <c r="K83" s="245"/>
      <c r="L83" s="276"/>
      <c r="M83" s="277"/>
      <c r="N83" s="268"/>
      <c r="O83" s="240"/>
      <c r="P83" s="241"/>
      <c r="Q83" s="242"/>
      <c r="R83" s="241"/>
      <c r="S83" s="241"/>
      <c r="T83" s="241"/>
      <c r="U83" s="265"/>
      <c r="V83" s="265"/>
      <c r="W83" s="267"/>
    </row>
    <row r="84" spans="1:23" ht="19" thickTop="1" thickBot="1">
      <c r="A84" s="7"/>
      <c r="B84" s="231" t="s">
        <v>170</v>
      </c>
      <c r="C84" s="231"/>
      <c r="D84" s="231"/>
      <c r="E84" s="231"/>
      <c r="F84" s="231"/>
      <c r="G84" s="231"/>
      <c r="H84" s="231"/>
      <c r="I84" s="231"/>
      <c r="J84" s="231"/>
      <c r="K84" s="231"/>
      <c r="L84" s="231"/>
      <c r="M84" s="231"/>
      <c r="N84" s="231"/>
      <c r="O84" s="231"/>
      <c r="P84" s="231"/>
      <c r="Q84" s="231"/>
      <c r="R84" s="231"/>
      <c r="S84" s="231"/>
      <c r="T84" s="231"/>
      <c r="U84" s="231"/>
      <c r="V84" s="231"/>
      <c r="W84" s="232"/>
    </row>
    <row r="85" spans="1:23" ht="32.25" customHeight="1" thickTop="1">
      <c r="A85" s="7"/>
      <c r="B85" s="111"/>
      <c r="C85" s="111"/>
      <c r="D85" s="111"/>
      <c r="E85" s="111"/>
      <c r="F85" s="111"/>
      <c r="G85" s="111"/>
      <c r="H85" s="28"/>
      <c r="I85" s="111"/>
      <c r="J85" s="111"/>
      <c r="K85" s="112"/>
      <c r="L85" s="113" t="s">
        <v>18</v>
      </c>
      <c r="M85" s="204" t="s">
        <v>166</v>
      </c>
      <c r="N85" s="47"/>
      <c r="O85" s="47"/>
      <c r="P85" s="22">
        <f>R85+S85+T85+W85</f>
        <v>20950696</v>
      </c>
      <c r="Q85" s="50"/>
      <c r="R85" s="22">
        <f>G76</f>
        <v>4891180</v>
      </c>
      <c r="S85" s="22">
        <f>F76</f>
        <v>266959</v>
      </c>
      <c r="T85" s="22">
        <f>E76</f>
        <v>3271418</v>
      </c>
      <c r="U85" s="114">
        <f>D76</f>
        <v>12500226</v>
      </c>
      <c r="V85" s="62">
        <f>C76</f>
        <v>20913</v>
      </c>
      <c r="W85" s="63">
        <f>U85+V85</f>
        <v>12521139</v>
      </c>
    </row>
    <row r="86" spans="1:23">
      <c r="A86" s="7"/>
      <c r="B86" s="115">
        <f>C86+D86</f>
        <v>1303180</v>
      </c>
      <c r="C86" s="91">
        <f>C87+C88</f>
        <v>0</v>
      </c>
      <c r="D86" s="91">
        <f>D87+D88</f>
        <v>1303180</v>
      </c>
      <c r="E86" s="91">
        <f>E87+E88</f>
        <v>517</v>
      </c>
      <c r="F86" s="91">
        <f>F87+F88</f>
        <v>63622</v>
      </c>
      <c r="G86" s="91">
        <f>G87+G88</f>
        <v>289693</v>
      </c>
      <c r="H86" s="28"/>
      <c r="I86" s="94">
        <f>B86+E86+F86+G86</f>
        <v>1657012</v>
      </c>
      <c r="J86" s="94">
        <f>J87+J88</f>
        <v>0</v>
      </c>
      <c r="K86" s="31">
        <f>I86+J86</f>
        <v>1657012</v>
      </c>
      <c r="L86" s="53" t="s">
        <v>45</v>
      </c>
      <c r="M86" s="54" t="s">
        <v>171</v>
      </c>
      <c r="N86" s="91">
        <f>O86+P86</f>
        <v>1657012</v>
      </c>
      <c r="O86" s="116">
        <f>O87+O88</f>
        <v>0</v>
      </c>
      <c r="P86" s="29">
        <f>T86</f>
        <v>1657012</v>
      </c>
      <c r="Q86" s="28"/>
      <c r="R86" s="28"/>
      <c r="S86" s="104"/>
      <c r="T86" s="29">
        <f>T87+T88</f>
        <v>1657012</v>
      </c>
      <c r="U86" s="92"/>
      <c r="V86" s="23"/>
      <c r="W86" s="32"/>
    </row>
    <row r="87" spans="1:23">
      <c r="A87" s="7"/>
      <c r="B87" s="115">
        <f>C87+D87</f>
        <v>1258280</v>
      </c>
      <c r="C87" s="103">
        <f>SUMIFS(DATI!E$1:E$65536,DATI!A$1:A$65536,'2012'!B4,DATI!B$1:B$65536,'2012'!C12,DATI!C$1:C$65536,'2012'!B8,DATI!D$1:D$65536,'2012'!L87)</f>
        <v>0</v>
      </c>
      <c r="D87" s="117">
        <f>SUMIFS(DATI!E$1:E$65536,DATI!A$1:A$65536,'2012'!B4,DATI!B$1:B$65536,'2012'!D12,DATI!C$1:C$65536,'2012'!B8,DATI!D$1:D$65536,'2012'!L87)</f>
        <v>1258280</v>
      </c>
      <c r="E87" s="49">
        <f>SUMIFS(DATI!E$1:E$65536,DATI!A$1:A$65536,'2012'!B4,DATI!B$1:B$65536,'2012'!E12,DATI!C$1:C$65536,'2012'!B8,DATI!D$1:D$65536,'2012'!L87)</f>
        <v>517</v>
      </c>
      <c r="F87" s="49">
        <f>SUMIFS(DATI!E$1:E$65536,DATI!A$1:A$65536,'2012'!B4,DATI!B$1:B$65536,'2012'!F12,DATI!C$1:C$65536,'2012'!B8,DATI!D$1:D$65536,'2012'!L87)</f>
        <v>63622</v>
      </c>
      <c r="G87" s="49">
        <f>SUMIFS(DATI!E$1:E$65536,DATI!A$1:A$65536,'2012'!B4,DATI!B$1:B$65536,'2012'!G12,DATI!C$1:C$65536,'2012'!B8,DATI!D$1:D$65536,'2012'!L87)</f>
        <v>289693</v>
      </c>
      <c r="H87" s="28"/>
      <c r="I87" s="94">
        <f>B87+E87+F87+G87</f>
        <v>1612112</v>
      </c>
      <c r="J87" s="30">
        <f>SUMIFS(DATI!E$1:E$65536,DATI!A$1:A$65536,'2012'!B4,DATI!B$1:B$65536,'2012'!J12,DATI!C$1:C$65536,'2012'!B8,DATI!D$1:D$65536,'2012'!L87)</f>
        <v>0</v>
      </c>
      <c r="K87" s="31">
        <f t="shared" ref="K87:K106" si="8">I87+J87</f>
        <v>1612112</v>
      </c>
      <c r="L87" s="53" t="s">
        <v>46</v>
      </c>
      <c r="M87" s="199" t="s">
        <v>240</v>
      </c>
      <c r="N87" s="91">
        <f t="shared" ref="N87:N105" si="9">O87+P87</f>
        <v>1612112</v>
      </c>
      <c r="O87" s="100">
        <f>SUMIFS(DATI!E$1:E$65536,DATI!A$1:A$65536,'2012'!B4,DATI!B$1:B$65536,'2012'!O12,DATI!C$1:C$65536,'2012'!N8,DATI!D$1:D$65536,'2012'!L87)</f>
        <v>0</v>
      </c>
      <c r="P87" s="29">
        <f>+T87+U87+W87</f>
        <v>1612112</v>
      </c>
      <c r="Q87" s="28"/>
      <c r="R87" s="28"/>
      <c r="S87" s="61"/>
      <c r="T87" s="49">
        <f>SUMIFS(DATI!E$1:E$65536,DATI!A$1:A$65536,'2012'!B4,DATI!B$1:B$65536,'2012'!T12,DATI!C$1:C$65536,'2012'!N8,DATI!D$1:D$65536,'2012'!L87)</f>
        <v>1612112</v>
      </c>
      <c r="U87" s="50"/>
      <c r="V87" s="28"/>
      <c r="W87" s="42"/>
    </row>
    <row r="88" spans="1:23">
      <c r="A88" s="7"/>
      <c r="B88" s="115">
        <f>C88+D88</f>
        <v>44900</v>
      </c>
      <c r="C88" s="103">
        <f>SUMIFS(DATI!E$1:E$65536,DATI!A$1:A$65536,'2012'!B4,DATI!B$1:B$65536,'2012'!C12,DATI!C$1:C$65536,'2012'!B8,DATI!D$1:D$65536,'2012'!L88)</f>
        <v>0</v>
      </c>
      <c r="D88" s="117">
        <f>SUMIFS(DATI!E$1:E$65536,DATI!A$1:A$65536,'2012'!B4,DATI!B$1:B$65536,'2012'!D12,DATI!C$1:C$65536,'2012'!B8,DATI!D$1:D$65536,'2012'!L88)</f>
        <v>44900</v>
      </c>
      <c r="E88" s="49">
        <f>SUMIFS(DATI!E$1:E$65536,DATI!A$1:A$65536,'2012'!B4,DATI!B$1:B$65536,'2012'!E12,DATI!C$1:C$65536,'2012'!B8,DATI!D$1:D$65536,'2012'!L88)</f>
        <v>0</v>
      </c>
      <c r="F88" s="49">
        <f>SUMIFS(DATI!E$1:E$65536,DATI!A$1:A$65536,'2012'!B4,DATI!B$1:B$65536,'2012'!F12,DATI!C$1:C$65536,'2012'!B8,DATI!D$1:D$65536,'2012'!L88)</f>
        <v>0</v>
      </c>
      <c r="G88" s="49">
        <f>SUMIFS(DATI!E$1:E$65536,DATI!A$1:A$65536,'2012'!B4,DATI!B$1:B$65536,'2012'!G12,DATI!C$1:C$65536,'2012'!B8,DATI!D$1:D$65536,'2012'!L88)</f>
        <v>0</v>
      </c>
      <c r="H88" s="28"/>
      <c r="I88" s="94">
        <f>B88+E88+F88+G88</f>
        <v>44900</v>
      </c>
      <c r="J88" s="30">
        <f>SUMIFS(DATI!E$1:E$65536,DATI!A$1:A$65536,'2012'!B4,DATI!B$1:B$65536,'2012'!J12,DATI!C$1:C$65536,'2012'!B8,DATI!D$1:D$65536,'2012'!L88)</f>
        <v>0</v>
      </c>
      <c r="K88" s="31">
        <f t="shared" si="8"/>
        <v>44900</v>
      </c>
      <c r="L88" s="53" t="s">
        <v>47</v>
      </c>
      <c r="M88" s="199" t="s">
        <v>241</v>
      </c>
      <c r="N88" s="91">
        <f t="shared" si="9"/>
        <v>44900</v>
      </c>
      <c r="O88" s="100">
        <f>SUMIFS(DATI!E$1:E$65536,DATI!A$1:A$65536,'2012'!B4,DATI!B$1:B$65536,'2012'!O12,DATI!C$1:C$65536,'2012'!N8,DATI!D$1:D$65536,'2012'!L88)</f>
        <v>0</v>
      </c>
      <c r="P88" s="29">
        <f>+T88+U88+W88</f>
        <v>44900</v>
      </c>
      <c r="Q88" s="28"/>
      <c r="R88" s="28"/>
      <c r="S88" s="28"/>
      <c r="T88" s="49">
        <f>SUMIFS(DATI!E$1:E$65536,DATI!A$1:A$65536,'2012'!B4,DATI!B$1:B$65536,'2012'!T12,DATI!C$1:C$65536,'2012'!N8,DATI!D$1:D$65536,'2012'!L88)</f>
        <v>44900</v>
      </c>
      <c r="U88" s="28"/>
      <c r="V88" s="28"/>
      <c r="W88" s="42"/>
    </row>
    <row r="89" spans="1:23">
      <c r="A89" s="7"/>
      <c r="B89" s="115">
        <f>C89+D89</f>
        <v>2522819</v>
      </c>
      <c r="C89" s="91">
        <f>C96+C97</f>
        <v>295259</v>
      </c>
      <c r="D89" s="99">
        <f>D90+D96</f>
        <v>2227560</v>
      </c>
      <c r="E89" s="29">
        <f>E96+E97</f>
        <v>3890815</v>
      </c>
      <c r="F89" s="29">
        <f>F96</f>
        <v>6813</v>
      </c>
      <c r="G89" s="29">
        <f>G96</f>
        <v>59844</v>
      </c>
      <c r="H89" s="28"/>
      <c r="I89" s="94">
        <f>B89+E89+F89+G89</f>
        <v>6480291</v>
      </c>
      <c r="J89" s="94">
        <f>J90+J96</f>
        <v>83704</v>
      </c>
      <c r="K89" s="31">
        <f t="shared" si="8"/>
        <v>6563995</v>
      </c>
      <c r="L89" s="53" t="s">
        <v>48</v>
      </c>
      <c r="M89" s="54" t="s">
        <v>172</v>
      </c>
      <c r="N89" s="91">
        <f>O89+P89</f>
        <v>6563995</v>
      </c>
      <c r="O89" s="116">
        <f>O90+O96</f>
        <v>9087</v>
      </c>
      <c r="P89" s="29">
        <f t="shared" ref="P89:P95" si="10">R89+S89+T89+W89</f>
        <v>6554908</v>
      </c>
      <c r="Q89" s="28"/>
      <c r="R89" s="29">
        <f>R90</f>
        <v>50757</v>
      </c>
      <c r="S89" s="29">
        <f>S90</f>
        <v>227208</v>
      </c>
      <c r="T89" s="91">
        <f>T90</f>
        <v>1948499</v>
      </c>
      <c r="U89" s="29">
        <f>U90+U96+U97</f>
        <v>4327904</v>
      </c>
      <c r="V89" s="29">
        <f>V90</f>
        <v>540</v>
      </c>
      <c r="W89" s="63">
        <f t="shared" ref="W89:W95" si="11">U89+V89</f>
        <v>4328444</v>
      </c>
    </row>
    <row r="90" spans="1:23">
      <c r="A90" s="7"/>
      <c r="B90" s="115">
        <f t="shared" ref="B90:B95" si="12">D90</f>
        <v>2227282</v>
      </c>
      <c r="C90" s="28"/>
      <c r="D90" s="49">
        <f>SUMIFS(DATI!E$1:E$65536,DATI!A$1:A$65536,'2012'!B4,DATI!B$1:B$65536,'2012'!D12,DATI!C$1:C$65536,'2012'!B8,DATI!D$1:D$65536,'2012'!L90)</f>
        <v>2227282</v>
      </c>
      <c r="E90" s="28"/>
      <c r="F90" s="28"/>
      <c r="G90" s="28"/>
      <c r="H90" s="28"/>
      <c r="I90" s="94">
        <f t="shared" ref="I90:I95" si="13">B90</f>
        <v>2227282</v>
      </c>
      <c r="J90" s="49">
        <f>SUMIFS(DATI!E$1:E$65536,DATI!A$1:A$65536,'2012'!B4,DATI!B$1:B$65536,'2012'!J12,DATI!C$1:C$65536,'2012'!B8,DATI!D$1:D$65536,'2012'!L90)</f>
        <v>0</v>
      </c>
      <c r="K90" s="31">
        <f t="shared" si="8"/>
        <v>2227282</v>
      </c>
      <c r="L90" s="53" t="s">
        <v>49</v>
      </c>
      <c r="M90" s="199" t="s">
        <v>173</v>
      </c>
      <c r="N90" s="91">
        <f t="shared" si="9"/>
        <v>2227282</v>
      </c>
      <c r="O90" s="49">
        <f>SUMIFS(DATI!E$1:E$65536,DATI!A$1:A$65536,'2012'!B4,DATI!B$1:B$65536,'2012'!O12,DATI!C$1:C$65536,'2012'!N8,DATI!D$1:D$65536,'2012'!L90)</f>
        <v>0</v>
      </c>
      <c r="P90" s="29">
        <f t="shared" si="10"/>
        <v>2227282</v>
      </c>
      <c r="Q90" s="28"/>
      <c r="R90" s="49">
        <f>SUMIFS(DATI!E$1:E$65536,DATI!A$1:A$65536,'2012'!B4,DATI!B$1:B$65536,'2012'!R12,DATI!C$1:C$65536,'2012'!N8,DATI!D$1:D$65536,'2012'!L90)</f>
        <v>50757</v>
      </c>
      <c r="S90" s="49">
        <f>SUMIFS(DATI!E$1:E$65536,DATI!A$1:A$65536,'2012'!B4,DATI!B$1:B$65536,'2012'!S12,DATI!C$1:C$65536,'2012'!N8,DATI!D$1:D$65536,'2012'!L90)</f>
        <v>227208</v>
      </c>
      <c r="T90" s="103">
        <f>SUMIFS(DATI!E$1:E$65536,DATI!A$1:A$65536,'2012'!B4,DATI!B$1:B$65536,'2012'!T12,DATI!C$1:C$65536,'2012'!N8,DATI!D$1:D$65536,'2012'!L90)</f>
        <v>1948499</v>
      </c>
      <c r="U90" s="49">
        <f>SUMIFS(DATI!E$1:E$65536,DATI!A$1:A$65536,'2012'!B4,DATI!B$1:B$65536,'2012'!U12,DATI!C$1:C$65536,'2012'!N8,DATI!D$1:D$65536,'2012'!L90)</f>
        <v>278</v>
      </c>
      <c r="V90" s="49">
        <f>SUMIFS(DATI!E$1:E$65536,DATI!A$1:A$65536,'2012'!B4,DATI!B$1:B$65536,'2012'!V12,DATI!C$1:C$65536,'2012'!N8,DATI!D$1:D$65536,'2012'!L90)</f>
        <v>540</v>
      </c>
      <c r="W90" s="63">
        <f t="shared" si="11"/>
        <v>818</v>
      </c>
    </row>
    <row r="91" spans="1:23">
      <c r="A91" s="7"/>
      <c r="B91" s="115">
        <f t="shared" si="12"/>
        <v>1384114</v>
      </c>
      <c r="C91" s="28"/>
      <c r="D91" s="49">
        <f>SUMIFS(DATI!E$1:E$65536,DATI!A$1:A$65536,'2012'!B4,DATI!B$1:B$65536,'2012'!D12,DATI!C$1:C$65536,'2012'!B8,DATI!D$1:D$65536,'2012'!L91)</f>
        <v>1384114</v>
      </c>
      <c r="E91" s="28"/>
      <c r="F91" s="28"/>
      <c r="G91" s="28"/>
      <c r="H91" s="28"/>
      <c r="I91" s="94">
        <f t="shared" si="13"/>
        <v>1384114</v>
      </c>
      <c r="J91" s="49">
        <f>SUMIFS(DATI!E$1:E$65536,DATI!A$1:A$65536,'2012'!B4,DATI!B$1:B$65536,'2012'!J12,DATI!C$1:C$65536,'2012'!B8,DATI!D$1:D$65536,'2012'!L91)</f>
        <v>0</v>
      </c>
      <c r="K91" s="31">
        <f t="shared" si="8"/>
        <v>1384114</v>
      </c>
      <c r="L91" s="53" t="s">
        <v>50</v>
      </c>
      <c r="M91" s="78" t="s">
        <v>174</v>
      </c>
      <c r="N91" s="91">
        <f t="shared" si="9"/>
        <v>1384114</v>
      </c>
      <c r="O91" s="49">
        <f>SUMIFS(DATI!E$1:E$65536,DATI!A$1:A$65536,'2012'!B4,DATI!B$1:B$65536,'2012'!O12,DATI!C$1:C$65536,'2012'!N8,DATI!D$1:D$65536,'2012'!L91)</f>
        <v>0</v>
      </c>
      <c r="P91" s="22">
        <f t="shared" si="10"/>
        <v>1384114</v>
      </c>
      <c r="Q91" s="28"/>
      <c r="R91" s="49">
        <f>SUMIFS(DATI!E$1:E$65536,DATI!A$1:A$65536,'2012'!B4,DATI!B$1:B$65536,'2012'!R12,DATI!C$1:C$65536,'2012'!N8,DATI!D$1:D$65536,'2012'!L91)</f>
        <v>0</v>
      </c>
      <c r="S91" s="49">
        <f>SUMIFS(DATI!E$1:E$65536,DATI!A$1:A$65536,'2012'!B4,DATI!B$1:B$65536,'2012'!S12,DATI!C$1:C$65536,'2012'!N8,DATI!D$1:D$65536,'2012'!L91)</f>
        <v>52966</v>
      </c>
      <c r="T91" s="117">
        <f>SUMIFS(DATI!E$1:E$65536,DATI!A$1:A$65536,'2012'!B4,DATI!B$1:B$65536,'2012'!T12,DATI!C$1:C$65536,'2012'!N8,DATI!D$1:D$65536,'2012'!L91)</f>
        <v>1331148</v>
      </c>
      <c r="U91" s="96">
        <f>SUMIFS(DATI!E$1:E$65536,DATI!A$1:A$65536,'2012'!B4,DATI!B$1:B$65536,'2012'!U12,DATI!C$1:C$65536,'2012'!N8,DATI!D$1:D$65536,'2012'!L91)</f>
        <v>0</v>
      </c>
      <c r="V91" s="30">
        <f>SUMIFS(DATI!E$1:E$65536,DATI!A$1:A$65536,'2012'!B4,DATI!B$1:B$65536,'2012'!V12,DATI!C$1:C$65536,'2012'!N8,DATI!D$1:D$65536,'2012'!L91)</f>
        <v>0</v>
      </c>
      <c r="W91" s="63">
        <f t="shared" si="11"/>
        <v>0</v>
      </c>
    </row>
    <row r="92" spans="1:23">
      <c r="A92" s="7"/>
      <c r="B92" s="115">
        <f t="shared" si="12"/>
        <v>104044</v>
      </c>
      <c r="C92" s="28"/>
      <c r="D92" s="49">
        <f>SUMIFS(DATI!E$1:E$65536,DATI!A$1:A$65536,'2012'!B4,DATI!B$1:B$65536,'2012'!D12,DATI!C$1:C$65536,'2012'!B8,DATI!D$1:D$65536,'2012'!L92)</f>
        <v>104044</v>
      </c>
      <c r="E92" s="28"/>
      <c r="F92" s="28"/>
      <c r="G92" s="28"/>
      <c r="H92" s="28"/>
      <c r="I92" s="94">
        <f t="shared" si="13"/>
        <v>104044</v>
      </c>
      <c r="J92" s="49">
        <f>SUMIFS(DATI!E$1:E$65536,DATI!A$1:A$65536,'2012'!B4,DATI!B$1:B$65536,'2012'!J12,DATI!C$1:C$65536,'2012'!B8,DATI!D$1:D$65536,'2012'!L92)</f>
        <v>0</v>
      </c>
      <c r="K92" s="31">
        <f t="shared" si="8"/>
        <v>104044</v>
      </c>
      <c r="L92" s="53" t="s">
        <v>51</v>
      </c>
      <c r="M92" s="78" t="s">
        <v>175</v>
      </c>
      <c r="N92" s="91">
        <f t="shared" si="9"/>
        <v>104044</v>
      </c>
      <c r="O92" s="49">
        <f>SUMIFS(DATI!E$1:E$65536,DATI!A$1:A$65536,'2012'!B4,DATI!B$1:B$65536,'2012'!O12,DATI!C$1:C$65536,'2012'!N8,DATI!D$1:D$65536,'2012'!L92)</f>
        <v>0</v>
      </c>
      <c r="P92" s="22">
        <f t="shared" si="10"/>
        <v>104044</v>
      </c>
      <c r="Q92" s="28"/>
      <c r="R92" s="49">
        <f>SUMIFS(DATI!E$1:E$65536,DATI!A$1:A$65536,'2012'!B4,DATI!B$1:B$65536,'2012'!R12,DATI!C$1:C$65536,'2012'!N8,DATI!D$1:D$65536,'2012'!L92)</f>
        <v>50757</v>
      </c>
      <c r="S92" s="49">
        <f>SUMIFS(DATI!E$1:E$65536,DATI!A$1:A$65536,'2012'!B4,DATI!B$1:B$65536,'2012'!S12,DATI!C$1:C$65536,'2012'!N8,DATI!D$1:D$65536,'2012'!L92)</f>
        <v>6813</v>
      </c>
      <c r="T92" s="117">
        <f>SUMIFS(DATI!E$1:E$65536,DATI!A$1:A$65536,'2012'!B4,DATI!B$1:B$65536,'2012'!T12,DATI!C$1:C$65536,'2012'!N8,DATI!D$1:D$65536,'2012'!L92)</f>
        <v>45656</v>
      </c>
      <c r="U92" s="96">
        <f>SUMIFS(DATI!E$1:E$65536,DATI!A$1:A$65536,'2012'!B4,DATI!B$1:B$65536,'2012'!U12,DATI!C$1:C$65536,'2012'!N8,DATI!D$1:D$65536,'2012'!L92)</f>
        <v>278</v>
      </c>
      <c r="V92" s="30">
        <f>SUMIFS(DATI!E$1:E$65536,DATI!A$1:A$65536,'2012'!B4,DATI!B$1:B$65536,'2012'!V12,DATI!C$1:C$65536,'2012'!N8,DATI!D$1:D$65536,'2012'!L92)</f>
        <v>540</v>
      </c>
      <c r="W92" s="63">
        <f t="shared" si="11"/>
        <v>818</v>
      </c>
    </row>
    <row r="93" spans="1:23">
      <c r="A93" s="7"/>
      <c r="B93" s="115">
        <f t="shared" si="12"/>
        <v>626136</v>
      </c>
      <c r="C93" s="28"/>
      <c r="D93" s="49">
        <f>SUMIFS(DATI!E$1:E$65536,DATI!A$1:A$65536,'2012'!B4,DATI!B$1:B$65536,'2012'!D12,DATI!C$1:C$65536,'2012'!B8,DATI!D$1:D$65536,'2012'!L93)</f>
        <v>626136</v>
      </c>
      <c r="E93" s="28"/>
      <c r="F93" s="28"/>
      <c r="G93" s="28"/>
      <c r="H93" s="28"/>
      <c r="I93" s="94">
        <f t="shared" si="13"/>
        <v>626136</v>
      </c>
      <c r="J93" s="49">
        <f>SUMIFS(DATI!E$1:E$65536,DATI!A$1:A$65536,'2012'!B4,DATI!B$1:B$65536,'2012'!J12,DATI!C$1:C$65536,'2012'!B8,DATI!D$1:D$65536,'2012'!L93)</f>
        <v>0</v>
      </c>
      <c r="K93" s="31">
        <f t="shared" si="8"/>
        <v>626136</v>
      </c>
      <c r="L93" s="53" t="s">
        <v>52</v>
      </c>
      <c r="M93" s="78" t="s">
        <v>176</v>
      </c>
      <c r="N93" s="91">
        <f t="shared" si="9"/>
        <v>626136</v>
      </c>
      <c r="O93" s="49">
        <f>SUMIFS(DATI!E$1:E$65536,DATI!A$1:A$65536,'2012'!B4,DATI!B$1:B$65536,'2012'!O12,DATI!C$1:C$65536,'2012'!N8,DATI!D$1:D$65536,'2012'!L93)</f>
        <v>0</v>
      </c>
      <c r="P93" s="22">
        <f t="shared" si="10"/>
        <v>626136</v>
      </c>
      <c r="Q93" s="28"/>
      <c r="R93" s="49">
        <f>SUMIFS(DATI!E$1:E$65536,DATI!A$1:A$65536,'2012'!B4,DATI!B$1:B$65536,'2012'!R12,DATI!C$1:C$65536,'2012'!N8,DATI!D$1:D$65536,'2012'!L93)</f>
        <v>0</v>
      </c>
      <c r="S93" s="49">
        <f>SUMIFS(DATI!E$1:E$65536,DATI!A$1:A$65536,'2012'!B4,DATI!B$1:B$65536,'2012'!S12,DATI!C$1:C$65536,'2012'!N8,DATI!D$1:D$65536,'2012'!L93)</f>
        <v>54441</v>
      </c>
      <c r="T93" s="117">
        <f>SUMIFS(DATI!E$1:E$65536,DATI!A$1:A$65536,'2012'!B4,DATI!B$1:B$65536,'2012'!T12,DATI!C$1:C$65536,'2012'!N8,DATI!D$1:D$65536,'2012'!L93)</f>
        <v>571695</v>
      </c>
      <c r="U93" s="96">
        <f>SUMIFS(DATI!E$1:E$65536,DATI!A$1:A$65536,'2012'!B4,DATI!B$1:B$65536,'2012'!U12,DATI!C$1:C$65536,'2012'!N8,DATI!D$1:D$65536,'2012'!L93)</f>
        <v>0</v>
      </c>
      <c r="V93" s="30">
        <f>SUMIFS(DATI!E$1:E$65536,DATI!A$1:A$65536,'2012'!B4,DATI!B$1:B$65536,'2012'!V12,DATI!C$1:C$65536,'2012'!N8,DATI!D$1:D$65536,'2012'!L93)</f>
        <v>0</v>
      </c>
      <c r="W93" s="63">
        <f t="shared" si="11"/>
        <v>0</v>
      </c>
    </row>
    <row r="94" spans="1:23">
      <c r="A94" s="7"/>
      <c r="B94" s="115">
        <f t="shared" si="12"/>
        <v>112987</v>
      </c>
      <c r="C94" s="28"/>
      <c r="D94" s="49">
        <f>SUMIFS(DATI!E$1:E$65536,DATI!A$1:A$65536,'2012'!B4,DATI!B$1:B$65536,'2012'!D12,DATI!C$1:C$65536,'2012'!B8,DATI!D$1:D$65536,'2012'!L94)</f>
        <v>112987</v>
      </c>
      <c r="E94" s="28"/>
      <c r="F94" s="28"/>
      <c r="G94" s="28"/>
      <c r="H94" s="28"/>
      <c r="I94" s="94">
        <f t="shared" si="13"/>
        <v>112987</v>
      </c>
      <c r="J94" s="49">
        <f>SUMIFS(DATI!E$1:E$65536,DATI!A$1:A$65536,'2012'!B4,DATI!B$1:B$65536,'2012'!J12,DATI!C$1:C$65536,'2012'!B8,DATI!D$1:D$65536,'2012'!L94)</f>
        <v>0</v>
      </c>
      <c r="K94" s="31">
        <f t="shared" si="8"/>
        <v>112987</v>
      </c>
      <c r="L94" s="53" t="s">
        <v>53</v>
      </c>
      <c r="M94" s="78" t="s">
        <v>177</v>
      </c>
      <c r="N94" s="91">
        <f t="shared" si="9"/>
        <v>112987</v>
      </c>
      <c r="O94" s="49">
        <f>SUMIFS(DATI!E$1:E$65536,DATI!A$1:A$65536,'2012'!B4,DATI!B$1:B$65536,'2012'!O12,DATI!C$1:C$65536,'2012'!N8,DATI!D$1:D$65536,'2012'!L94)</f>
        <v>0</v>
      </c>
      <c r="P94" s="22">
        <f t="shared" si="10"/>
        <v>112987</v>
      </c>
      <c r="Q94" s="50"/>
      <c r="R94" s="49">
        <f>SUMIFS(DATI!E$1:E$65536,DATI!A$1:A$65536,'2012'!B4,DATI!B$1:B$65536,'2012'!R12,DATI!C$1:C$65536,'2012'!N8,DATI!D$1:D$65536,'2012'!L94)</f>
        <v>0</v>
      </c>
      <c r="S94" s="49">
        <f>SUMIFS(DATI!E$1:E$65536,DATI!A$1:A$65536,'2012'!B4,DATI!B$1:B$65536,'2012'!S12,DATI!C$1:C$65536,'2012'!N8,DATI!D$1:D$65536,'2012'!L94)</f>
        <v>112987</v>
      </c>
      <c r="T94" s="117">
        <f>SUMIFS(DATI!E$1:E$65536,DATI!A$1:A$65536,'2012'!B4,DATI!B$1:B$65536,'2012'!T12,DATI!C$1:C$65536,'2012'!N8,DATI!D$1:D$65536,'2012'!L94)</f>
        <v>0</v>
      </c>
      <c r="U94" s="96">
        <f>SUMIFS(DATI!E$1:E$65536,DATI!A$1:A$65536,'2012'!B4,DATI!B$1:B$65536,'2012'!U12,DATI!C$1:C$65536,'2012'!N8,DATI!D$1:D$65536,'2012'!L94)</f>
        <v>0</v>
      </c>
      <c r="V94" s="30">
        <f>SUMIFS(DATI!E$1:E$65536,DATI!A$1:A$65536,'2012'!B4,DATI!B$1:B$65536,'2012'!V12,DATI!C$1:C$65536,'2012'!N8,DATI!D$1:D$65536,'2012'!L94)</f>
        <v>0</v>
      </c>
      <c r="W94" s="63">
        <f t="shared" si="11"/>
        <v>0</v>
      </c>
    </row>
    <row r="95" spans="1:23">
      <c r="A95" s="7"/>
      <c r="B95" s="115">
        <f t="shared" si="12"/>
        <v>0</v>
      </c>
      <c r="C95" s="28"/>
      <c r="D95" s="49">
        <f>SUMIFS(DATI!E$1:E$65536,DATI!A$1:A$65536,'2012'!B4,DATI!B$1:B$65536,'2012'!D12,DATI!C$1:C$65536,'2012'!B8,DATI!D$1:D$65536,'2012'!L95)</f>
        <v>0</v>
      </c>
      <c r="E95" s="28"/>
      <c r="F95" s="28"/>
      <c r="G95" s="28"/>
      <c r="H95" s="28"/>
      <c r="I95" s="94">
        <f t="shared" si="13"/>
        <v>0</v>
      </c>
      <c r="J95" s="49">
        <f>SUMIFS(DATI!E$1:E$65536,DATI!A$1:A$65536,'2012'!B4,DATI!B$1:B$65536,'2012'!J12,DATI!C$1:C$65536,'2012'!B8,DATI!D$1:D$65536,'2012'!L95)</f>
        <v>0</v>
      </c>
      <c r="K95" s="31">
        <f t="shared" si="8"/>
        <v>0</v>
      </c>
      <c r="L95" s="53" t="s">
        <v>54</v>
      </c>
      <c r="M95" s="78" t="s">
        <v>178</v>
      </c>
      <c r="N95" s="91">
        <f t="shared" si="9"/>
        <v>0</v>
      </c>
      <c r="O95" s="49">
        <f>SUMIFS(DATI!E$1:E$65536,DATI!A$1:A$65536,'2012'!B4,DATI!B$1:B$65536,'2012'!O12,DATI!C$1:C$65536,'2012'!N8,DATI!D$1:D$65536,'2012'!L95)</f>
        <v>0</v>
      </c>
      <c r="P95" s="22">
        <f t="shared" si="10"/>
        <v>0</v>
      </c>
      <c r="Q95" s="50"/>
      <c r="R95" s="49">
        <f>SUMIFS(DATI!E$1:E$65536,DATI!A$1:A$65536,'2012'!B4,DATI!B$1:B$65536,'2012'!R12,DATI!C$1:C$65536,'2012'!N8,DATI!D$1:D$65536,'2012'!L95)</f>
        <v>0</v>
      </c>
      <c r="S95" s="49">
        <f>SUMIFS(DATI!E$1:E$65536,DATI!A$1:A$65536,'2012'!B4,DATI!B$1:B$65536,'2012'!S12,DATI!C$1:C$65536,'2012'!N8,DATI!D$1:D$65536,'2012'!L95)</f>
        <v>0</v>
      </c>
      <c r="T95" s="117">
        <f>SUMIFS(DATI!E$1:E$65536,DATI!A$1:A$65536,'2012'!B4,DATI!B$1:B$65536,'2012'!T12,DATI!C$1:C$65536,'2012'!N8,DATI!D$1:D$65536,'2012'!L95)</f>
        <v>0</v>
      </c>
      <c r="U95" s="96">
        <f>SUMIFS(DATI!E$1:E$65536,DATI!A$1:A$65536,'2012'!B4,DATI!B$1:B$65536,'2012'!U12,DATI!C$1:C$65536,'2012'!N8,DATI!D$1:D$65536,'2012'!L95)</f>
        <v>0</v>
      </c>
      <c r="V95" s="30">
        <f>SUMIFS(DATI!E$1:E$65536,DATI!A$1:A$65536,'2012'!B4,DATI!B$1:B$65536,'2012'!V12,DATI!C$1:C$65536,'2012'!N8,DATI!D$1:D$65536,'2012'!L95)</f>
        <v>0</v>
      </c>
      <c r="W95" s="63">
        <f t="shared" si="11"/>
        <v>0</v>
      </c>
    </row>
    <row r="96" spans="1:23">
      <c r="A96" s="7"/>
      <c r="B96" s="118">
        <f>C96+D96</f>
        <v>818</v>
      </c>
      <c r="C96" s="49">
        <f>SUMIFS(DATI!E$1:E$65536,DATI!A$1:A$65536,'2012'!B4,DATI!B$1:B$65536,'2012'!C12,DATI!C$1:C$65536,'2012'!B8,DATI!D$1:D$65536,'2012'!L96)</f>
        <v>540</v>
      </c>
      <c r="D96" s="96">
        <f>SUMIFS(DATI!E$1:E$65536,DATI!A$1:A$65536,'2012'!B4,DATI!B$1:B$65536,'2012'!D12,DATI!C$1:C$65536,'2012'!B8,DATI!D$1:D$65536,'2012'!L96)</f>
        <v>278</v>
      </c>
      <c r="E96" s="49">
        <f>SUMIFS(DATI!E$1:E$65536,DATI!A$1:A$65536,'2012'!B4,DATI!B$1:B$65536,'2012'!E12,DATI!C$1:C$65536,'2012'!B8,DATI!D$1:D$65536,'2012'!L96)</f>
        <v>2249065</v>
      </c>
      <c r="F96" s="49">
        <f>SUMIFS(DATI!E$1:E$65536,DATI!A$1:A$65536,'2012'!B4,DATI!B$1:B$65536,'2012'!F12,DATI!C$1:C$65536,'2012'!B8,DATI!D$1:D$65536,'2012'!L96)</f>
        <v>6813</v>
      </c>
      <c r="G96" s="49">
        <f>SUMIFS(DATI!E$1:E$65536,DATI!A$1:A$65536,'2012'!B4,DATI!B$1:B$65536,'2012'!G12,DATI!C$1:C$65536,'2012'!B8,DATI!D$1:D$65536,'2012'!L96)</f>
        <v>59844</v>
      </c>
      <c r="H96" s="28"/>
      <c r="I96" s="94">
        <f>B96+E96+F96+G96</f>
        <v>2316540</v>
      </c>
      <c r="J96" s="30">
        <f>SUMIFS(DATI!E$1:E$65536,DATI!A$1:A$65536,'2012'!B4,DATI!B$1:B$65536,'2012'!J12,DATI!C$1:C$65536,'2012'!B8,DATI!D$1:D$65536,'2012'!L96)</f>
        <v>83704</v>
      </c>
      <c r="K96" s="31">
        <f t="shared" si="8"/>
        <v>2400244</v>
      </c>
      <c r="L96" s="53" t="s">
        <v>55</v>
      </c>
      <c r="M96" s="199" t="s">
        <v>179</v>
      </c>
      <c r="N96" s="91">
        <f t="shared" si="9"/>
        <v>2400244</v>
      </c>
      <c r="O96" s="49">
        <f>SUMIFS(DATI!E$1:E$65536,DATI!A$1:A$65536,'2012'!B4,DATI!B$1:B$65536,'2012'!O12,DATI!C$1:C$65536,'2012'!N8,DATI!D$1:D$65536,'2012'!L96)</f>
        <v>9087</v>
      </c>
      <c r="P96" s="29">
        <f>W96</f>
        <v>2391157</v>
      </c>
      <c r="Q96" s="50"/>
      <c r="R96" s="23"/>
      <c r="S96" s="23"/>
      <c r="T96" s="23"/>
      <c r="U96" s="49">
        <f>SUMIFS(DATI!E$1:E$65536,DATI!A$1:A$65536,'2012'!B4,DATI!B$1:B$65536,'2012'!U12,DATI!C$1:C$65536,'2012'!N8,DATI!D$1:D$65536,'2012'!L96)</f>
        <v>2391157</v>
      </c>
      <c r="V96" s="28"/>
      <c r="W96" s="63">
        <f>U96</f>
        <v>2391157</v>
      </c>
    </row>
    <row r="97" spans="1:23">
      <c r="A97" s="7"/>
      <c r="B97" s="28"/>
      <c r="C97" s="49">
        <f>SUMIFS(DATI!E$1:E$65536,DATI!A$1:A$65536,'2012'!B4,DATI!B$1:B$65536,'2012'!C12,DATI!C$1:C$65536,'2012'!B8,DATI!D$1:D$65536,'2012'!L97)</f>
        <v>294719</v>
      </c>
      <c r="D97" s="28"/>
      <c r="E97" s="49">
        <f>SUMIFS(DATI!E$1:E$65536,DATI!A$1:A$65536,'2012'!B4,DATI!B$1:B$65536,'2012'!E12,DATI!C$1:C$65536,'2012'!B8,DATI!D$1:D$65536,'2012'!L97)</f>
        <v>1641750</v>
      </c>
      <c r="F97" s="28"/>
      <c r="G97" s="28"/>
      <c r="H97" s="28"/>
      <c r="I97" s="94">
        <f>C97+E97+F97+G97</f>
        <v>1936469</v>
      </c>
      <c r="J97" s="28"/>
      <c r="K97" s="31">
        <f>I97</f>
        <v>1936469</v>
      </c>
      <c r="L97" s="53" t="s">
        <v>56</v>
      </c>
      <c r="M97" s="199" t="s">
        <v>180</v>
      </c>
      <c r="N97" s="91">
        <f>P97</f>
        <v>1936469</v>
      </c>
      <c r="O97" s="28"/>
      <c r="P97" s="29">
        <f>W97</f>
        <v>1936469</v>
      </c>
      <c r="Q97" s="28"/>
      <c r="R97" s="28"/>
      <c r="S97" s="28"/>
      <c r="T97" s="28"/>
      <c r="U97" s="49">
        <f>SUMIFS(DATI!E$1:E$65536,DATI!A$1:A$65536,'2012'!B4,DATI!B$1:B$65536,'2012'!U12,DATI!C$1:C$65536,'2012'!N8,DATI!D$1:D$65536,'2012'!L97)</f>
        <v>1936469</v>
      </c>
      <c r="V97" s="28"/>
      <c r="W97" s="31">
        <f>U97</f>
        <v>1936469</v>
      </c>
    </row>
    <row r="98" spans="1:23">
      <c r="A98" s="7"/>
      <c r="B98" s="28"/>
      <c r="C98" s="49">
        <f>SUMIFS(DATI!E$1:E$65536,DATI!A$1:A$65536,'2012'!B4,DATI!B$1:B$65536,'2012'!C12,DATI!C$1:C$65536,'2012'!B8,DATI!D$1:D$65536,'2012'!L98)</f>
        <v>192721</v>
      </c>
      <c r="D98" s="28"/>
      <c r="E98" s="49">
        <f>SUMIFS(DATI!E$1:E$65536,DATI!A$1:A$65536,'2012'!B4,DATI!B$1:B$65536,'2012'!E12,DATI!C$1:C$65536,'2012'!B8,DATI!D$1:D$65536,'2012'!L98)</f>
        <v>1405770</v>
      </c>
      <c r="F98" s="28"/>
      <c r="G98" s="28"/>
      <c r="H98" s="28"/>
      <c r="I98" s="94">
        <f>E98+C98</f>
        <v>1598491</v>
      </c>
      <c r="J98" s="28"/>
      <c r="K98" s="31">
        <f>I98</f>
        <v>1598491</v>
      </c>
      <c r="L98" s="53" t="s">
        <v>57</v>
      </c>
      <c r="M98" s="78" t="s">
        <v>181</v>
      </c>
      <c r="N98" s="91">
        <f>P98</f>
        <v>1598491</v>
      </c>
      <c r="O98" s="28"/>
      <c r="P98" s="29">
        <f>W98</f>
        <v>1598491</v>
      </c>
      <c r="Q98" s="28"/>
      <c r="R98" s="28"/>
      <c r="S98" s="28"/>
      <c r="T98" s="28"/>
      <c r="U98" s="49">
        <f>SUMIFS(DATI!E$1:E$65536,DATI!A$1:A$65536,'2012'!B4,DATI!B$1:B$65536,'2012'!U12,DATI!C$1:C$65536,'2012'!N8,DATI!D$1:D$65536,'2012'!L98)</f>
        <v>1598491</v>
      </c>
      <c r="V98" s="28"/>
      <c r="W98" s="31">
        <f>U98</f>
        <v>1598491</v>
      </c>
    </row>
    <row r="99" spans="1:23">
      <c r="A99" s="7"/>
      <c r="B99" s="28"/>
      <c r="C99" s="49">
        <f>SUMIFS(DATI!E$1:E$65536,DATI!A$1:A$65536,'2012'!B4,DATI!B$1:B$65536,'2012'!C12,DATI!C$1:C$65536,'2012'!B8,DATI!D$1:D$65536,'2012'!L99)</f>
        <v>101998</v>
      </c>
      <c r="D99" s="28"/>
      <c r="E99" s="49">
        <f>SUMIFS(DATI!E$1:E$65536,DATI!A$1:A$65536,'2012'!B4,DATI!B$1:B$65536,'2012'!E12,DATI!C$1:C$65536,'2012'!B8,DATI!D$1:D$65536,'2012'!L99)</f>
        <v>235980</v>
      </c>
      <c r="F99" s="28"/>
      <c r="G99" s="28"/>
      <c r="H99" s="28"/>
      <c r="I99" s="94">
        <f>E99+C99</f>
        <v>337978</v>
      </c>
      <c r="J99" s="28"/>
      <c r="K99" s="31">
        <f>I99</f>
        <v>337978</v>
      </c>
      <c r="L99" s="53" t="s">
        <v>58</v>
      </c>
      <c r="M99" s="78" t="s">
        <v>182</v>
      </c>
      <c r="N99" s="91">
        <f>P99</f>
        <v>337978</v>
      </c>
      <c r="O99" s="28"/>
      <c r="P99" s="29">
        <f>W99</f>
        <v>337978</v>
      </c>
      <c r="Q99" s="28"/>
      <c r="R99" s="28"/>
      <c r="S99" s="28"/>
      <c r="T99" s="28"/>
      <c r="U99" s="49">
        <f>SUMIFS(DATI!E$1:E$65536,DATI!A$1:A$65536,'2012'!B4,DATI!B$1:B$65536,'2012'!U12,DATI!C$1:C$65536,'2012'!N8,DATI!D$1:D$65536,'2012'!L99)</f>
        <v>337978</v>
      </c>
      <c r="V99" s="28"/>
      <c r="W99" s="31">
        <f>U99</f>
        <v>337978</v>
      </c>
    </row>
    <row r="100" spans="1:23">
      <c r="A100" s="7"/>
      <c r="B100" s="115">
        <f>C100+D100</f>
        <v>393753</v>
      </c>
      <c r="C100" s="91">
        <f>C101+C103</f>
        <v>23654</v>
      </c>
      <c r="D100" s="99">
        <f>D101+D103</f>
        <v>370099</v>
      </c>
      <c r="E100" s="29">
        <f>E101+E102+E103</f>
        <v>738180</v>
      </c>
      <c r="F100" s="91">
        <f>F101+F102+F103</f>
        <v>290884</v>
      </c>
      <c r="G100" s="91">
        <f>G101+G103</f>
        <v>321283</v>
      </c>
      <c r="H100" s="28"/>
      <c r="I100" s="94">
        <f>B100+E100+F100+G100</f>
        <v>1744100</v>
      </c>
      <c r="J100" s="94">
        <f>J101+J102+J103</f>
        <v>968047</v>
      </c>
      <c r="K100" s="31">
        <f t="shared" si="8"/>
        <v>2712147</v>
      </c>
      <c r="L100" s="53" t="s">
        <v>59</v>
      </c>
      <c r="M100" s="54" t="s">
        <v>183</v>
      </c>
      <c r="N100" s="91">
        <f t="shared" si="9"/>
        <v>2712146</v>
      </c>
      <c r="O100" s="94">
        <f>O101+O102+O103</f>
        <v>513028</v>
      </c>
      <c r="P100" s="29">
        <f>R100+S100+T100+W100</f>
        <v>2199118</v>
      </c>
      <c r="Q100" s="50"/>
      <c r="R100" s="29">
        <f>R102+R103</f>
        <v>258055</v>
      </c>
      <c r="S100" s="29">
        <f>S101+S102+S103</f>
        <v>208747</v>
      </c>
      <c r="T100" s="29">
        <f>T101+T102+T103</f>
        <v>266954</v>
      </c>
      <c r="U100" s="93">
        <f>U102+U103</f>
        <v>1145865</v>
      </c>
      <c r="V100" s="94">
        <f>V102+V103</f>
        <v>319497</v>
      </c>
      <c r="W100" s="63">
        <f>U100+V100</f>
        <v>1465362</v>
      </c>
    </row>
    <row r="101" spans="1:23">
      <c r="A101" s="7"/>
      <c r="B101" s="115">
        <f>C101+D101</f>
        <v>73526</v>
      </c>
      <c r="C101" s="103">
        <f>SUMIFS(DATI!E$1:E$65536,DATI!A$1:A$65536,'2012'!B4,DATI!B$1:B$65536,'2012'!C12,DATI!C$1:C$65536,'2012'!B8,DATI!D$1:D$65536,'2012'!L101)</f>
        <v>0</v>
      </c>
      <c r="D101" s="117">
        <f>SUMIFS(DATI!E$1:E$65536,DATI!A$1:A$65536,'2012'!B4,DATI!B$1:B$65536,'2012'!D12,DATI!C$1:C$65536,'2012'!B8,DATI!D$1:D$65536,'2012'!L101)</f>
        <v>73526</v>
      </c>
      <c r="E101" s="49">
        <f>SUMIFS(DATI!E$1:E$65536,DATI!A$1:A$65536,'2012'!B4,DATI!B$1:B$65536,'2012'!E12,DATI!C$1:C$65536,'2012'!B8,DATI!D$1:D$65536,'2012'!L101)</f>
        <v>133</v>
      </c>
      <c r="F101" s="49">
        <f>SUMIFS(DATI!E$1:E$65536,DATI!A$1:A$65536,'2012'!B4,DATI!B$1:B$65536,'2012'!F12,DATI!C$1:C$65536,'2012'!B8,DATI!D$1:D$65536,'2012'!L101)</f>
        <v>310</v>
      </c>
      <c r="G101" s="49">
        <f>SUMIFS(DATI!E$1:E$65536,DATI!A$1:A$65536,'2012'!B4,DATI!B$1:B$65536,'2012'!G12,DATI!C$1:C$65536,'2012'!B8,DATI!D$1:D$65536,'2012'!L101)</f>
        <v>129798</v>
      </c>
      <c r="H101" s="28"/>
      <c r="I101" s="94">
        <f>B101+E101+F101+G101</f>
        <v>203767</v>
      </c>
      <c r="J101" s="30">
        <f>SUMIFS(DATI!E$1:E$65536,DATI!A$1:A$65536,'2012'!B4,DATI!B$1:B$65536,'2012'!J12,DATI!C$1:C$65536,'2012'!B8,DATI!D$1:D$65536,'2012'!L101)</f>
        <v>0</v>
      </c>
      <c r="K101" s="31">
        <f t="shared" si="8"/>
        <v>203767</v>
      </c>
      <c r="L101" s="119" t="s">
        <v>60</v>
      </c>
      <c r="M101" s="205" t="s">
        <v>242</v>
      </c>
      <c r="N101" s="91">
        <f t="shared" si="9"/>
        <v>203767</v>
      </c>
      <c r="O101" s="30">
        <f>SUMIFS(DATI!E$1:E$65536,DATI!A$1:A$65536,'2012'!B4,DATI!B$1:B$65536,'2012'!O12,DATI!C$1:C$65536,'2012'!N8,DATI!D$1:D$65536,'2012'!L101)</f>
        <v>0</v>
      </c>
      <c r="P101" s="29">
        <f>S101+T101</f>
        <v>203767</v>
      </c>
      <c r="Q101" s="50"/>
      <c r="R101" s="73"/>
      <c r="S101" s="49">
        <f>SUMIFS(DATI!E$1:E$65536,DATI!A$1:A$65536,'2012'!B4,DATI!B$1:B$65536,'2012'!S12,DATI!C$1:C$65536,'2012'!N8,DATI!D$1:D$65536,'2012'!L101)</f>
        <v>203767</v>
      </c>
      <c r="T101" s="49">
        <f>SUMIFS(DATI!E$1:E$65536,DATI!A$1:A$65536,'2012'!B4,DATI!B$1:B$65536,'2012'!T12,DATI!C$1:C$65536,'2012'!N8,DATI!D$1:D$65536,'2012'!L101)</f>
        <v>0</v>
      </c>
      <c r="U101" s="73"/>
      <c r="V101" s="28"/>
      <c r="W101" s="42"/>
    </row>
    <row r="102" spans="1:23">
      <c r="A102" s="7"/>
      <c r="B102" s="120"/>
      <c r="C102" s="23"/>
      <c r="D102" s="28"/>
      <c r="E102" s="30">
        <f>SUMIFS(DATI!E$1:E$65536,DATI!A$1:A$65536,'2012'!B4,DATI!B$1:B$65536,'2012'!E12,DATI!C$1:C$65536,'2012'!B8,DATI!D$1:D$65536,'2012'!L102)</f>
        <v>0</v>
      </c>
      <c r="F102" s="49">
        <f>SUMIFS(DATI!E$1:E$65536,DATI!A$1:A$65536,'2012'!B4,DATI!B$1:B$65536,'2012'!F12,DATI!C$1:C$65536,'2012'!B8,DATI!D$1:D$65536,'2012'!L102)</f>
        <v>198549</v>
      </c>
      <c r="G102" s="73"/>
      <c r="H102" s="28"/>
      <c r="I102" s="94">
        <f>F102</f>
        <v>198549</v>
      </c>
      <c r="J102" s="30">
        <f>SUMIFS(DATI!E$1:E$65536,DATI!A$1:A$65536,'2012'!B4,DATI!B$1:B$65536,'2012'!J12,DATI!C$1:C$65536,'2012'!B8,DATI!D$1:D$65536,'2012'!L102)</f>
        <v>0</v>
      </c>
      <c r="K102" s="31">
        <f t="shared" si="8"/>
        <v>198549</v>
      </c>
      <c r="L102" s="53" t="s">
        <v>61</v>
      </c>
      <c r="M102" s="199" t="s">
        <v>243</v>
      </c>
      <c r="N102" s="91">
        <f t="shared" si="9"/>
        <v>198549</v>
      </c>
      <c r="O102" s="30">
        <f>SUMIFS(DATI!E$1:E$65536,DATI!A$1:A$65536,'2012'!B4,DATI!B$1:B$65536,'2012'!O12,DATI!C$1:C$65536,'2012'!N8,DATI!D$1:D$65536,'2012'!L102)</f>
        <v>0</v>
      </c>
      <c r="P102" s="29">
        <f>R102+S102+T102+U102+V102</f>
        <v>198549</v>
      </c>
      <c r="Q102" s="50"/>
      <c r="R102" s="49">
        <f>SUMIFS(DATI!E$1:E$65536,DATI!A$1:A$65536,'2012'!B4,DATI!B$1:B$65536,'2012'!R12,DATI!C$1:C$65536,'2012'!N8,DATI!D$1:D$65536,'2012'!L102)</f>
        <v>118929</v>
      </c>
      <c r="S102" s="49">
        <f>SUMIFS(DATI!E$1:E$65536,DATI!A$1:A$65536,'2012'!B4,DATI!B$1:B$65536,'2012'!S12,DATI!C$1:C$65536,'2012'!N8,DATI!D$1:D$65536,'2012'!L102)</f>
        <v>0</v>
      </c>
      <c r="T102" s="49">
        <f>SUMIFS(DATI!E$1:E$65536,DATI!A$1:A$65536,'2012'!B4,DATI!B$1:B$65536,'2012'!T12,DATI!C$1:C$65536,'2012'!N8,DATI!D$1:D$65536,'2012'!L102)</f>
        <v>1033</v>
      </c>
      <c r="U102" s="96">
        <f>SUMIFS(DATI!E$1:E$65536,DATI!A$1:A$65536,'2012'!B4,DATI!B$1:B$65536,'2012'!U12,DATI!C$1:C$65536,'2012'!N8,DATI!D$1:D$65536,'2012'!L102)</f>
        <v>78587</v>
      </c>
      <c r="V102" s="30">
        <f>SUMIFS(DATI!E$1:E$65536,DATI!A$1:A$65536,'2012'!B4,DATI!B$1:B$65536,'2012'!V12,DATI!C$1:C$65536,'2012'!N8,DATI!D$1:D$65536,'2012'!L102)</f>
        <v>0</v>
      </c>
      <c r="W102" s="31">
        <f>U102+V102</f>
        <v>78587</v>
      </c>
    </row>
    <row r="103" spans="1:23" ht="25">
      <c r="A103" s="7"/>
      <c r="B103" s="115">
        <f>C103+D103</f>
        <v>320227</v>
      </c>
      <c r="C103" s="91">
        <f>C106</f>
        <v>23654</v>
      </c>
      <c r="D103" s="91">
        <f>D106</f>
        <v>296573</v>
      </c>
      <c r="E103" s="91">
        <f>E106+E104+E107</f>
        <v>738047</v>
      </c>
      <c r="F103" s="91">
        <f>F106</f>
        <v>92025</v>
      </c>
      <c r="G103" s="91">
        <f>G106</f>
        <v>191485</v>
      </c>
      <c r="H103" s="28"/>
      <c r="I103" s="94">
        <f>B103+E103+F103+G103</f>
        <v>1341784</v>
      </c>
      <c r="J103" s="121">
        <f>J104+J106+J107</f>
        <v>968047</v>
      </c>
      <c r="K103" s="31">
        <f t="shared" si="8"/>
        <v>2309831</v>
      </c>
      <c r="L103" s="53" t="s">
        <v>184</v>
      </c>
      <c r="M103" s="54" t="s">
        <v>244</v>
      </c>
      <c r="N103" s="91">
        <f>O103+P103</f>
        <v>2309830</v>
      </c>
      <c r="O103" s="94">
        <f>O104+O106+O107</f>
        <v>513028</v>
      </c>
      <c r="P103" s="29">
        <f>R103+S103+T103+W103</f>
        <v>1796802</v>
      </c>
      <c r="Q103" s="28"/>
      <c r="R103" s="29">
        <f>R106</f>
        <v>139126</v>
      </c>
      <c r="S103" s="99">
        <f>S106</f>
        <v>4980</v>
      </c>
      <c r="T103" s="29">
        <f>T104+T106</f>
        <v>265921</v>
      </c>
      <c r="U103" s="29">
        <f>U106</f>
        <v>1067278</v>
      </c>
      <c r="V103" s="94">
        <f>V106</f>
        <v>319497</v>
      </c>
      <c r="W103" s="31">
        <f>U103+V103</f>
        <v>1386775</v>
      </c>
    </row>
    <row r="104" spans="1:23">
      <c r="A104" s="7"/>
      <c r="B104" s="28"/>
      <c r="C104" s="28"/>
      <c r="D104" s="28"/>
      <c r="E104" s="49">
        <f>SUMIFS(DATI!E$1:E$65536,DATI!A$1:A$65536,'2012'!B4,DATI!B$1:B$65536,'2012'!E12,DATI!C$1:C$65536,'2012'!B8,DATI!D$1:D$65536,'2012'!L104)</f>
        <v>32917</v>
      </c>
      <c r="F104" s="28"/>
      <c r="G104" s="28"/>
      <c r="H104" s="28"/>
      <c r="I104" s="94">
        <f>E104</f>
        <v>32917</v>
      </c>
      <c r="J104" s="30">
        <f>SUMIFS(DATI!E$1:E$65536,DATI!A$1:A$65536,'2012'!B4,DATI!B$1:B$65536,'2012'!J12,DATI!C$1:C$65536,'2012'!B8,DATI!D$1:D$65536,'2012'!L104)</f>
        <v>152492</v>
      </c>
      <c r="K104" s="31">
        <f t="shared" si="8"/>
        <v>185409</v>
      </c>
      <c r="L104" s="53" t="s">
        <v>62</v>
      </c>
      <c r="M104" s="199" t="s">
        <v>245</v>
      </c>
      <c r="N104" s="91">
        <f t="shared" si="9"/>
        <v>185409</v>
      </c>
      <c r="O104" s="30">
        <f>SUMIFS(DATI!E$1:E$65536,DATI!A$1:A$65536,'2012'!B4,DATI!B$1:B$65536,'2012'!O12,DATI!C$1:C$65536,'2012'!N8,DATI!D$1:D$65536,'2012'!L104)</f>
        <v>32917</v>
      </c>
      <c r="P104" s="29">
        <f>T104</f>
        <v>152492</v>
      </c>
      <c r="Q104" s="28"/>
      <c r="R104" s="28"/>
      <c r="S104" s="28"/>
      <c r="T104" s="49">
        <f>SUMIFS(DATI!E$1:E$65536,DATI!A$1:A$65536,'2012'!B4,DATI!B$1:B$65536,'2012'!T12,DATI!C$1:C$65536,'2012'!N8,DATI!D$1:D$65536,'2012'!L104)</f>
        <v>152492</v>
      </c>
      <c r="U104" s="28"/>
      <c r="V104" s="28"/>
      <c r="W104" s="42"/>
    </row>
    <row r="105" spans="1:23" ht="25">
      <c r="A105" s="7"/>
      <c r="B105" s="28"/>
      <c r="C105" s="28"/>
      <c r="D105" s="28"/>
      <c r="E105" s="49">
        <f>SUMIFS(DATI!E$1:E$65536,DATI!A$1:A$65536,'2012'!B4,DATI!B$1:B$65536,'2012'!E12,DATI!C$1:C$65536,'2012'!B8,DATI!D$1:D$65536,'2012'!L105)</f>
        <v>0</v>
      </c>
      <c r="F105" s="28"/>
      <c r="G105" s="28"/>
      <c r="H105" s="28"/>
      <c r="I105" s="94">
        <f>E105</f>
        <v>0</v>
      </c>
      <c r="J105" s="30">
        <f>SUMIFS(DATI!E$1:E$65536,DATI!A$1:A$65536,'2012'!B4,DATI!B$1:B$65536,'2012'!J12,DATI!C$1:C$65536,'2012'!B8,DATI!D$1:D$65536,'2012'!L105)</f>
        <v>0</v>
      </c>
      <c r="K105" s="31">
        <f t="shared" si="8"/>
        <v>0</v>
      </c>
      <c r="L105" s="53" t="s">
        <v>63</v>
      </c>
      <c r="M105" s="78" t="s">
        <v>185</v>
      </c>
      <c r="N105" s="91">
        <f t="shared" si="9"/>
        <v>0</v>
      </c>
      <c r="O105" s="30">
        <f>SUMIFS(DATI!E$1:E$65536,DATI!A$1:A$65536,'2012'!B4,DATI!B$1:B$65536,'2012'!O12,DATI!C$1:C$65536,'2012'!N8,DATI!D$1:D$65536,'2012'!L105)</f>
        <v>0</v>
      </c>
      <c r="P105" s="29">
        <f>T105</f>
        <v>0</v>
      </c>
      <c r="Q105" s="50"/>
      <c r="R105" s="28"/>
      <c r="S105" s="28"/>
      <c r="T105" s="49">
        <f>SUMIFS(DATI!E$1:E$65536,DATI!A$1:A$65536,'2012'!B4,DATI!B$1:B$65536,'2012'!T12,DATI!C$1:C$65536,'2012'!N8,DATI!D$1:D$65536,'2012'!L105)</f>
        <v>0</v>
      </c>
      <c r="U105" s="28"/>
      <c r="V105" s="28"/>
      <c r="W105" s="42"/>
    </row>
    <row r="106" spans="1:23">
      <c r="A106" s="7"/>
      <c r="B106" s="115">
        <f>C106+D106</f>
        <v>320227</v>
      </c>
      <c r="C106" s="103">
        <f>SUMIFS(DATI!E$1:E$65536,DATI!A$1:A$65536,'2012'!B4,DATI!B$1:B$65536,'2012'!C12,DATI!C$1:C$65536,'2012'!B8,DATI!D$1:D$65536,'2012'!L106)</f>
        <v>23654</v>
      </c>
      <c r="D106" s="103">
        <f>SUMIFS(DATI!E$1:E$65536,DATI!A$1:A$65536,'2012'!B4,DATI!B$1:B$65536,'2012'!D12,DATI!C$1:C$65536,'2012'!B8,DATI!D$1:D$65536,'2012'!L106)</f>
        <v>296573</v>
      </c>
      <c r="E106" s="49">
        <f>SUMIFS(DATI!E$1:E$65536,DATI!A$1:A$65536,'2012'!B4,DATI!B$1:B$65536,'2012'!E12,DATI!C$1:C$65536,'2012'!B8,DATI!D$1:D$65536,'2012'!L106)</f>
        <v>507688</v>
      </c>
      <c r="F106" s="30">
        <f>SUMIFS(DATI!E$1:E$65536,DATI!A$1:A$65536,'2012'!B4,DATI!B$1:B$65536,'2012'!F12,DATI!C$1:C$65536,'2012'!B8,DATI!D$1:D$65536,'2012'!L106)</f>
        <v>92025</v>
      </c>
      <c r="G106" s="49">
        <f>SUMIFS(DATI!E$1:E$65536,DATI!A$1:A$65536,'2012'!B4,DATI!B$1:B$65536,'2012'!G12,DATI!C$1:C$65536,'2012'!B8,DATI!D$1:D$65536,'2012'!L106)</f>
        <v>191485</v>
      </c>
      <c r="H106" s="28"/>
      <c r="I106" s="94">
        <f>B106+E106+F106+G106</f>
        <v>1111425</v>
      </c>
      <c r="J106" s="30">
        <f>SUMIFS(DATI!E$1:E$65536,DATI!A$1:A$65536,'2012'!B4,DATI!B$1:B$65536,'2012'!J12,DATI!C$1:C$65536,'2012'!B8,DATI!D$1:D$65536,'2012'!L106)</f>
        <v>815555</v>
      </c>
      <c r="K106" s="31">
        <f t="shared" si="8"/>
        <v>1926980</v>
      </c>
      <c r="L106" s="119" t="s">
        <v>64</v>
      </c>
      <c r="M106" s="205" t="s">
        <v>246</v>
      </c>
      <c r="N106" s="91">
        <f>O106+P106</f>
        <v>1926979</v>
      </c>
      <c r="O106" s="30">
        <f>SUMIFS(DATI!E$1:E$65536,DATI!A$1:A$65536,'2012'!B4,DATI!B$1:B$65536,'2012'!O12,DATI!C$1:C$65536,'2012'!N8,DATI!D$1:D$65536,'2012'!L106)</f>
        <v>282669</v>
      </c>
      <c r="P106" s="29">
        <f>R106+S106+T106+W106</f>
        <v>1644310</v>
      </c>
      <c r="Q106" s="28"/>
      <c r="R106" s="49">
        <f>SUMIFS(DATI!E$1:E$65536,DATI!A$1:A$65536,'2012'!B4,DATI!B$1:B$65536,'2012'!R12,DATI!C$1:C$65536,'2012'!N8,DATI!D$1:D$65536,'2012'!L106)</f>
        <v>139126</v>
      </c>
      <c r="S106" s="49">
        <f>SUMIFS(DATI!E$1:E$65536,DATI!A$1:A$65536,'2012'!B4,DATI!B$1:B$65536,'2012'!S12,DATI!C$1:C$65536,'2012'!N8,DATI!D$1:D$65536,'2012'!L106)</f>
        <v>4980</v>
      </c>
      <c r="T106" s="49">
        <f>SUMIFS(DATI!E$1:E$65536,DATI!A$1:A$65536,'2012'!B4,DATI!B$1:B$65536,'2012'!T12,DATI!C$1:C$65536,'2012'!N8,DATI!D$1:D$65536,'2012'!L106)</f>
        <v>113429</v>
      </c>
      <c r="U106" s="96">
        <v>1067278</v>
      </c>
      <c r="V106" s="24">
        <f>SUMIFS(DATI!E$1:E$65536,DATI!A$1:A$65536,'2012'!B4,DATI!B$1:B$65536,'2012'!V12,DATI!C$1:C$65536,'2012'!N8,DATI!D$1:D$65536,'2012'!L106)</f>
        <v>319497</v>
      </c>
      <c r="W106" s="63">
        <f>U106+V106</f>
        <v>1386775</v>
      </c>
    </row>
    <row r="107" spans="1:23">
      <c r="A107" s="7"/>
      <c r="B107" s="122"/>
      <c r="C107" s="74"/>
      <c r="D107" s="74"/>
      <c r="E107" s="49">
        <f>SUMIFS(DATI!E$1:E$65536,DATI!A$1:A$65536,'2012'!B4,DATI!B$1:B$65536,'2012'!E12,DATI!C$1:C$65536,'2012'!B8,DATI!D$1:D$65536,'2012'!L107)</f>
        <v>197442</v>
      </c>
      <c r="F107" s="74"/>
      <c r="G107" s="74"/>
      <c r="H107" s="28"/>
      <c r="I107" s="94">
        <f>E107</f>
        <v>197442</v>
      </c>
      <c r="J107" s="92"/>
      <c r="K107" s="31">
        <f>I107</f>
        <v>197442</v>
      </c>
      <c r="L107" s="119" t="s">
        <v>65</v>
      </c>
      <c r="M107" s="205" t="s">
        <v>186</v>
      </c>
      <c r="N107" s="91">
        <f>O107</f>
        <v>197442</v>
      </c>
      <c r="O107" s="30">
        <f>SUMIFS(DATI!E$1:E$65536,DATI!A$1:A$65536,'2012'!B4,DATI!B$1:B$65536,'2012'!O12,DATI!C$1:C$65536,'2012'!N8,DATI!D$1:D$65536,'2012'!L107)</f>
        <v>197442</v>
      </c>
      <c r="P107" s="23"/>
      <c r="Q107" s="28"/>
      <c r="R107" s="23"/>
      <c r="S107" s="23"/>
      <c r="T107" s="23"/>
      <c r="U107" s="23"/>
      <c r="V107" s="23"/>
      <c r="W107" s="32"/>
    </row>
    <row r="108" spans="1:23" ht="13">
      <c r="A108" s="7"/>
      <c r="B108" s="115">
        <f>C108+D108</f>
        <v>12453443</v>
      </c>
      <c r="C108" s="91">
        <f>V85+W86+V90+V100-C86-C96-C100</f>
        <v>316756</v>
      </c>
      <c r="D108" s="91">
        <f>U85+U86+U90+U96+U100-D86-D90-D96-D100</f>
        <v>12136687</v>
      </c>
      <c r="E108" s="29">
        <f>T85+T86+T90+T100-E86-E96-E100</f>
        <v>4156121</v>
      </c>
      <c r="F108" s="29">
        <f>S85+S90+S100-F86-F96-F100</f>
        <v>341595</v>
      </c>
      <c r="G108" s="29">
        <f>R85+R90+R100-G86-G96-G100</f>
        <v>4529172</v>
      </c>
      <c r="H108" s="28"/>
      <c r="I108" s="94">
        <f>B108+E108+F108+G108</f>
        <v>21480331</v>
      </c>
      <c r="J108" s="50"/>
      <c r="K108" s="32"/>
      <c r="L108" s="106" t="s">
        <v>19</v>
      </c>
      <c r="M108" s="197" t="s">
        <v>187</v>
      </c>
      <c r="N108" s="23"/>
      <c r="O108" s="28"/>
      <c r="P108" s="28"/>
      <c r="Q108" s="28"/>
      <c r="R108" s="28"/>
      <c r="S108" s="28"/>
      <c r="T108" s="28"/>
      <c r="U108" s="28"/>
      <c r="V108" s="28"/>
      <c r="W108" s="42"/>
    </row>
    <row r="109" spans="1:23">
      <c r="A109" s="7"/>
      <c r="B109" s="115">
        <f>C109+D109</f>
        <v>584096</v>
      </c>
      <c r="C109" s="91">
        <f>C22</f>
        <v>20025</v>
      </c>
      <c r="D109" s="91">
        <f>D22</f>
        <v>564071</v>
      </c>
      <c r="E109" s="91">
        <f>E22</f>
        <v>860934</v>
      </c>
      <c r="F109" s="91">
        <f>F22</f>
        <v>103522</v>
      </c>
      <c r="G109" s="91">
        <f>G22</f>
        <v>2687492</v>
      </c>
      <c r="H109" s="28"/>
      <c r="I109" s="94">
        <f>B109+E109+F109+G109</f>
        <v>4236044</v>
      </c>
      <c r="J109" s="50"/>
      <c r="K109" s="42"/>
      <c r="L109" s="53" t="s">
        <v>77</v>
      </c>
      <c r="M109" s="65" t="s">
        <v>167</v>
      </c>
      <c r="N109" s="28"/>
      <c r="O109" s="28"/>
      <c r="P109" s="28"/>
      <c r="Q109" s="28"/>
      <c r="R109" s="28"/>
      <c r="S109" s="28"/>
      <c r="T109" s="28"/>
      <c r="U109" s="28"/>
      <c r="V109" s="28"/>
      <c r="W109" s="42"/>
    </row>
    <row r="110" spans="1:23" ht="13.5" thickBot="1">
      <c r="A110" s="7"/>
      <c r="B110" s="115">
        <f>C110+D110</f>
        <v>11869347</v>
      </c>
      <c r="C110" s="123">
        <f>C108-C109</f>
        <v>296731</v>
      </c>
      <c r="D110" s="123">
        <f>D108-D109</f>
        <v>11572616</v>
      </c>
      <c r="E110" s="123">
        <f>E108-E109</f>
        <v>3295187</v>
      </c>
      <c r="F110" s="123">
        <f>F108-F109</f>
        <v>238073</v>
      </c>
      <c r="G110" s="123">
        <f>G108-G109</f>
        <v>1841680</v>
      </c>
      <c r="H110" s="124"/>
      <c r="I110" s="125">
        <f>B110+E110+F110+G110</f>
        <v>17244287</v>
      </c>
      <c r="J110" s="126"/>
      <c r="K110" s="109"/>
      <c r="L110" s="127" t="s">
        <v>188</v>
      </c>
      <c r="M110" s="198" t="s">
        <v>189</v>
      </c>
      <c r="N110" s="124"/>
      <c r="O110" s="124"/>
      <c r="P110" s="124"/>
      <c r="Q110" s="124"/>
      <c r="R110" s="124"/>
      <c r="S110" s="124"/>
      <c r="T110" s="124"/>
      <c r="U110" s="124"/>
      <c r="V110" s="124"/>
      <c r="W110" s="109"/>
    </row>
    <row r="111" spans="1:23" ht="14" thickTop="1" thickBot="1">
      <c r="A111" s="7"/>
      <c r="B111" s="269"/>
      <c r="C111" s="270"/>
      <c r="D111" s="270"/>
      <c r="E111" s="270"/>
      <c r="F111" s="270"/>
      <c r="G111" s="270"/>
      <c r="H111" s="270"/>
      <c r="I111" s="270"/>
      <c r="J111" s="270"/>
      <c r="K111" s="270"/>
      <c r="L111" s="270"/>
      <c r="M111" s="270"/>
      <c r="N111" s="270"/>
      <c r="O111" s="270"/>
      <c r="P111" s="270"/>
      <c r="Q111" s="270"/>
      <c r="R111" s="270"/>
      <c r="S111" s="270"/>
      <c r="T111" s="270"/>
      <c r="U111" s="270"/>
      <c r="V111" s="270"/>
      <c r="W111" s="271"/>
    </row>
    <row r="112" spans="1:23" ht="13.5" thickTop="1">
      <c r="A112" s="7"/>
      <c r="B112" s="47"/>
      <c r="C112" s="47"/>
      <c r="D112" s="47"/>
      <c r="E112" s="47"/>
      <c r="F112" s="128"/>
      <c r="G112" s="128"/>
      <c r="H112" s="128"/>
      <c r="I112" s="47"/>
      <c r="J112" s="128"/>
      <c r="K112" s="129"/>
      <c r="L112" s="130" t="s">
        <v>19</v>
      </c>
      <c r="M112" s="197" t="s">
        <v>187</v>
      </c>
      <c r="N112" s="28"/>
      <c r="O112" s="28"/>
      <c r="P112" s="22">
        <f>R112+S112+T112+W112</f>
        <v>21480331</v>
      </c>
      <c r="Q112" s="50"/>
      <c r="R112" s="22">
        <f>G108</f>
        <v>4529172</v>
      </c>
      <c r="S112" s="22">
        <f>F108</f>
        <v>341595</v>
      </c>
      <c r="T112" s="22">
        <f>E108</f>
        <v>4156121</v>
      </c>
      <c r="U112" s="114">
        <f>D108</f>
        <v>12136687</v>
      </c>
      <c r="V112" s="62">
        <f>C108</f>
        <v>316756</v>
      </c>
      <c r="W112" s="63">
        <f>U112+V112</f>
        <v>12453443</v>
      </c>
    </row>
    <row r="113" spans="1:23">
      <c r="A113" s="7"/>
      <c r="B113" s="115">
        <f>C113+D113</f>
        <v>12604571</v>
      </c>
      <c r="C113" s="29">
        <f>C114</f>
        <v>294719</v>
      </c>
      <c r="D113" s="29">
        <f>D114</f>
        <v>12309852</v>
      </c>
      <c r="E113" s="91">
        <f>E114+E115</f>
        <v>3626514</v>
      </c>
      <c r="F113" s="50"/>
      <c r="G113" s="28"/>
      <c r="H113" s="61"/>
      <c r="I113" s="94">
        <f>B113+E113</f>
        <v>16231085</v>
      </c>
      <c r="J113" s="50"/>
      <c r="K113" s="42"/>
      <c r="L113" s="53" t="s">
        <v>73</v>
      </c>
      <c r="M113" s="54" t="s">
        <v>190</v>
      </c>
      <c r="N113" s="28"/>
      <c r="O113" s="28"/>
      <c r="P113" s="23"/>
      <c r="Q113" s="28"/>
      <c r="R113" s="23"/>
      <c r="S113" s="23"/>
      <c r="T113" s="23"/>
      <c r="U113" s="28"/>
      <c r="V113" s="28"/>
      <c r="W113" s="42"/>
    </row>
    <row r="114" spans="1:23">
      <c r="A114" s="7"/>
      <c r="B114" s="115">
        <f>C114+D114</f>
        <v>12604571</v>
      </c>
      <c r="C114" s="103">
        <f>SUMIFS(DATI!E$1:E$65536,DATI!A$1:A$65536,'2012'!B4,DATI!B$1:B$65536,'2012'!C12,DATI!C$1:C$65536,'2012'!B8,DATI!D$1:D$65536,'2012'!L114)</f>
        <v>294719</v>
      </c>
      <c r="D114" s="103">
        <f>SUMIFS(DATI!E$1:E$65536,DATI!A$1:A$65536,'2012'!B4,DATI!B$1:B$65536,'2012'!D12,DATI!C$1:C$65536,'2012'!B8,DATI!D$1:D$65536,'2012'!L114)</f>
        <v>12309852</v>
      </c>
      <c r="E114" s="49">
        <f>SUMIFS(DATI!E$1:E$65536,DATI!A$1:A$65536,'2012'!B4,DATI!B$1:B$65536,'2012'!E12,DATI!C$1:C$65536,'2012'!B8,DATI!D$1:D$65536,'2012'!L114)</f>
        <v>1641750</v>
      </c>
      <c r="F114" s="50"/>
      <c r="G114" s="28"/>
      <c r="H114" s="61"/>
      <c r="I114" s="94">
        <f>B114+E114</f>
        <v>14246321</v>
      </c>
      <c r="J114" s="50"/>
      <c r="K114" s="42"/>
      <c r="L114" s="53" t="s">
        <v>74</v>
      </c>
      <c r="M114" s="199" t="s">
        <v>238</v>
      </c>
      <c r="N114" s="28"/>
      <c r="O114" s="28"/>
      <c r="P114" s="28"/>
      <c r="Q114" s="28"/>
      <c r="R114" s="28"/>
      <c r="S114" s="28"/>
      <c r="T114" s="28"/>
      <c r="U114" s="28"/>
      <c r="V114" s="28"/>
      <c r="W114" s="42"/>
    </row>
    <row r="115" spans="1:23">
      <c r="A115" s="7"/>
      <c r="B115" s="131"/>
      <c r="C115" s="88"/>
      <c r="D115" s="88"/>
      <c r="E115" s="49">
        <f>SUMIFS(DATI!E$1:E$65536,DATI!A$1:A$65536,'2012'!B4,DATI!B$1:B$65536,'2012'!E12,DATI!C$1:C$65536,'2012'!B8,DATI!D$1:D$65536,'2012'!L115)</f>
        <v>1984764</v>
      </c>
      <c r="F115" s="97"/>
      <c r="G115" s="47"/>
      <c r="H115" s="28"/>
      <c r="I115" s="94">
        <f>E115</f>
        <v>1984764</v>
      </c>
      <c r="J115" s="97"/>
      <c r="K115" s="72"/>
      <c r="L115" s="53" t="s">
        <v>75</v>
      </c>
      <c r="M115" s="199" t="s">
        <v>239</v>
      </c>
      <c r="N115" s="47"/>
      <c r="O115" s="47"/>
      <c r="P115" s="47"/>
      <c r="Q115" s="28"/>
      <c r="R115" s="28"/>
      <c r="S115" s="28"/>
      <c r="T115" s="28"/>
      <c r="U115" s="28"/>
      <c r="V115" s="28"/>
      <c r="W115" s="42"/>
    </row>
    <row r="116" spans="1:23">
      <c r="A116" s="7"/>
      <c r="B116" s="115">
        <f>C116+D116</f>
        <v>0</v>
      </c>
      <c r="C116" s="132">
        <f>SUMIFS(DATI!E$1:E$65536,DATI!A$1:A$65536,'2012'!B4,DATI!B$1:B$65536,'2012'!C12,DATI!C$1:C$65536,'2012'!B8,DATI!D$1:D$65536,'2012'!L116)</f>
        <v>0</v>
      </c>
      <c r="D116" s="132">
        <f>SUMIFS(DATI!E$1:E$65536,DATI!A$1:A$65536,'2012'!B4,DATI!B$1:B$65536,'2012'!D12,DATI!C$1:C$65536,'2012'!B8,DATI!D$1:D$65536,'2012'!L116)</f>
        <v>0</v>
      </c>
      <c r="E116" s="49">
        <f>SUMIFS(DATI!E$1:E$65536,DATI!A$1:A$65536,'2012'!B4,DATI!B$1:B$65536,'2012'!E12,DATI!C$1:C$65536,'2012'!B8,DATI!D$1:D$65536,'2012'!L116)</f>
        <v>0</v>
      </c>
      <c r="F116" s="49">
        <f>SUMIFS(DATI!E$1:E$65536,DATI!A$1:A$65536,'2012'!B4,DATI!B$1:B$65536,'2012'!F12,DATI!C$1:C$65536,'2012'!B8,DATI!D$1:D$65536,'2012'!L116)</f>
        <v>220395</v>
      </c>
      <c r="G116" s="30">
        <f>SUMIFS(DATI!E$1:E$65536,DATI!A$1:A$65536,'2012'!B4,DATI!B$1:B$65536,'2012'!G12,DATI!C$1:C$65536,'2012'!B8,DATI!D$1:D$65536,'2012'!L116)</f>
        <v>0</v>
      </c>
      <c r="H116" s="28"/>
      <c r="I116" s="94">
        <f>B116+E116+F116+G116</f>
        <v>220395</v>
      </c>
      <c r="J116" s="49">
        <f>SUMIFS(DATI!E$1:E$65536,DATI!A$1:A$65536,'2012'!B4,DATI!B$1:B$65536,'2012'!J12,DATI!C$1:C$65536,'2012'!B8,DATI!D$1:D$65536,'2012'!L116)</f>
        <v>0</v>
      </c>
      <c r="K116" s="31">
        <f>I116+J116</f>
        <v>220395</v>
      </c>
      <c r="L116" s="53" t="s">
        <v>66</v>
      </c>
      <c r="M116" s="54" t="s">
        <v>191</v>
      </c>
      <c r="N116" s="91">
        <f>O116+P116</f>
        <v>220395</v>
      </c>
      <c r="O116" s="30">
        <f>SUMIFS(DATI!E$1:E$65536,DATI!A$1:A$65536,'2012'!B4,DATI!B$1:B$65536,'2012'!O12,DATI!C$1:C$65536,'2012'!B8,DATI!D$1:D$65536,'2012'!L116)</f>
        <v>0</v>
      </c>
      <c r="P116" s="29">
        <f>W116</f>
        <v>220395</v>
      </c>
      <c r="Q116" s="28"/>
      <c r="R116" s="28"/>
      <c r="S116" s="28"/>
      <c r="T116" s="28"/>
      <c r="U116" s="49">
        <f>SUMIFS(DATI!E$1:E$65536,DATI!A$1:A$65536,'2012'!B4,DATI!B$1:B$65536,'2012'!U12,DATI!C$1:C$65536,'2012'!N8,DATI!D$1:D$65536,'2012'!L116)</f>
        <v>220395</v>
      </c>
      <c r="V116" s="28"/>
      <c r="W116" s="31">
        <f>U116</f>
        <v>220395</v>
      </c>
    </row>
    <row r="117" spans="1:23" ht="13">
      <c r="A117" s="7"/>
      <c r="B117" s="115">
        <f>C117+D117</f>
        <v>69267</v>
      </c>
      <c r="C117" s="27">
        <f>V112-C113-C116</f>
        <v>22037</v>
      </c>
      <c r="D117" s="27">
        <f>U112+U116-D113-D116</f>
        <v>47230</v>
      </c>
      <c r="E117" s="94">
        <f>T112-E113-E116</f>
        <v>529607</v>
      </c>
      <c r="F117" s="94">
        <f>S112-F116</f>
        <v>121200</v>
      </c>
      <c r="G117" s="94">
        <f>R112-G116</f>
        <v>4529172</v>
      </c>
      <c r="H117" s="28"/>
      <c r="I117" s="94">
        <f>B117+E117+F117+G117</f>
        <v>5249246</v>
      </c>
      <c r="J117" s="28"/>
      <c r="K117" s="32"/>
      <c r="L117" s="113" t="s">
        <v>21</v>
      </c>
      <c r="M117" s="206" t="s">
        <v>192</v>
      </c>
      <c r="N117" s="23"/>
      <c r="O117" s="28"/>
      <c r="P117" s="23"/>
      <c r="Q117" s="28"/>
      <c r="R117" s="28"/>
      <c r="S117" s="28"/>
      <c r="T117" s="28"/>
      <c r="U117" s="28"/>
      <c r="V117" s="28"/>
      <c r="W117" s="42"/>
    </row>
    <row r="118" spans="1:23">
      <c r="A118" s="7"/>
      <c r="B118" s="115">
        <f>C118+D118</f>
        <v>584096</v>
      </c>
      <c r="C118" s="91">
        <f>C22</f>
        <v>20025</v>
      </c>
      <c r="D118" s="91">
        <f>D22</f>
        <v>564071</v>
      </c>
      <c r="E118" s="91">
        <f>E22</f>
        <v>860934</v>
      </c>
      <c r="F118" s="91">
        <f>F22</f>
        <v>103522</v>
      </c>
      <c r="G118" s="91">
        <f>G22</f>
        <v>2687492</v>
      </c>
      <c r="H118" s="28"/>
      <c r="I118" s="94">
        <f>B118+E118+F118+G118</f>
        <v>4236044</v>
      </c>
      <c r="J118" s="50"/>
      <c r="K118" s="42"/>
      <c r="L118" s="53" t="s">
        <v>77</v>
      </c>
      <c r="M118" s="65" t="s">
        <v>167</v>
      </c>
      <c r="N118" s="28"/>
      <c r="O118" s="28"/>
      <c r="P118" s="28"/>
      <c r="Q118" s="28"/>
      <c r="R118" s="28"/>
      <c r="S118" s="28"/>
      <c r="T118" s="28"/>
      <c r="U118" s="28"/>
      <c r="V118" s="28"/>
      <c r="W118" s="42"/>
    </row>
    <row r="119" spans="1:23" ht="13.5" thickBot="1">
      <c r="A119" s="7"/>
      <c r="B119" s="115">
        <f>C119+D119</f>
        <v>-514829</v>
      </c>
      <c r="C119" s="133">
        <f>C117-C118</f>
        <v>2012</v>
      </c>
      <c r="D119" s="133">
        <f>D117-D118</f>
        <v>-516841</v>
      </c>
      <c r="E119" s="133">
        <f>E117-E118</f>
        <v>-331327</v>
      </c>
      <c r="F119" s="133">
        <f>F117-F118</f>
        <v>17678</v>
      </c>
      <c r="G119" s="133">
        <f>G117-G118</f>
        <v>1841680</v>
      </c>
      <c r="H119" s="28"/>
      <c r="I119" s="94">
        <f>B119+E119+F119+G119</f>
        <v>1013202</v>
      </c>
      <c r="J119" s="50"/>
      <c r="K119" s="109"/>
      <c r="L119" s="130" t="s">
        <v>193</v>
      </c>
      <c r="M119" s="207" t="s">
        <v>194</v>
      </c>
      <c r="N119" s="28"/>
      <c r="O119" s="28"/>
      <c r="P119" s="28"/>
      <c r="Q119" s="28"/>
      <c r="R119" s="28"/>
      <c r="S119" s="28"/>
      <c r="T119" s="28"/>
      <c r="U119" s="28"/>
      <c r="V119" s="28"/>
      <c r="W119" s="42"/>
    </row>
    <row r="120" spans="1:23" ht="13.5" thickTop="1" thickBot="1">
      <c r="A120" s="7"/>
      <c r="B120" s="272"/>
      <c r="C120" s="272"/>
      <c r="D120" s="272"/>
      <c r="E120" s="272"/>
      <c r="F120" s="272"/>
      <c r="G120" s="272"/>
      <c r="H120" s="272"/>
      <c r="I120" s="272"/>
      <c r="J120" s="272"/>
      <c r="K120" s="272"/>
      <c r="L120" s="272"/>
      <c r="M120" s="272"/>
      <c r="N120" s="272"/>
      <c r="O120" s="272"/>
      <c r="P120" s="272"/>
      <c r="Q120" s="272"/>
      <c r="R120" s="272"/>
      <c r="S120" s="272"/>
      <c r="T120" s="272"/>
      <c r="U120" s="272"/>
      <c r="V120" s="272"/>
      <c r="W120" s="273"/>
    </row>
    <row r="121" spans="1:23" ht="21.75" customHeight="1" thickTop="1" thickBot="1">
      <c r="A121" s="7"/>
      <c r="B121" s="253" t="s">
        <v>119</v>
      </c>
      <c r="C121" s="253"/>
      <c r="D121" s="253"/>
      <c r="E121" s="253"/>
      <c r="F121" s="253"/>
      <c r="G121" s="253"/>
      <c r="H121" s="253"/>
      <c r="I121" s="253"/>
      <c r="J121" s="253"/>
      <c r="K121" s="254"/>
      <c r="L121" s="274" t="s">
        <v>120</v>
      </c>
      <c r="M121" s="275"/>
      <c r="N121" s="278" t="s">
        <v>121</v>
      </c>
      <c r="O121" s="279"/>
      <c r="P121" s="279"/>
      <c r="Q121" s="279"/>
      <c r="R121" s="279"/>
      <c r="S121" s="279"/>
      <c r="T121" s="279"/>
      <c r="U121" s="280"/>
      <c r="V121" s="280"/>
      <c r="W121" s="281"/>
    </row>
    <row r="122" spans="1:23" ht="13.5" customHeight="1" thickTop="1">
      <c r="A122" s="7"/>
      <c r="B122" s="261" t="s">
        <v>122</v>
      </c>
      <c r="C122" s="264" t="s">
        <v>123</v>
      </c>
      <c r="D122" s="264" t="s">
        <v>124</v>
      </c>
      <c r="E122" s="239" t="s">
        <v>125</v>
      </c>
      <c r="F122" s="239" t="s">
        <v>126</v>
      </c>
      <c r="G122" s="239" t="s">
        <v>127</v>
      </c>
      <c r="H122" s="239" t="s">
        <v>128</v>
      </c>
      <c r="I122" s="239" t="s">
        <v>129</v>
      </c>
      <c r="J122" s="239" t="s">
        <v>130</v>
      </c>
      <c r="K122" s="243" t="s">
        <v>131</v>
      </c>
      <c r="L122" s="276"/>
      <c r="M122" s="277"/>
      <c r="N122" s="264" t="s">
        <v>131</v>
      </c>
      <c r="O122" s="239" t="s">
        <v>130</v>
      </c>
      <c r="P122" s="239" t="s">
        <v>129</v>
      </c>
      <c r="Q122" s="239" t="s">
        <v>128</v>
      </c>
      <c r="R122" s="239" t="s">
        <v>127</v>
      </c>
      <c r="S122" s="239" t="s">
        <v>126</v>
      </c>
      <c r="T122" s="239" t="s">
        <v>125</v>
      </c>
      <c r="U122" s="264" t="s">
        <v>124</v>
      </c>
      <c r="V122" s="264" t="s">
        <v>123</v>
      </c>
      <c r="W122" s="266" t="s">
        <v>122</v>
      </c>
    </row>
    <row r="123" spans="1:23" ht="12.75" customHeight="1">
      <c r="A123" s="7"/>
      <c r="B123" s="262"/>
      <c r="C123" s="216"/>
      <c r="D123" s="216"/>
      <c r="E123" s="213"/>
      <c r="F123" s="213"/>
      <c r="G123" s="213"/>
      <c r="H123" s="229"/>
      <c r="I123" s="213"/>
      <c r="J123" s="213"/>
      <c r="K123" s="244"/>
      <c r="L123" s="276"/>
      <c r="M123" s="277"/>
      <c r="N123" s="215"/>
      <c r="O123" s="213"/>
      <c r="P123" s="213"/>
      <c r="Q123" s="229"/>
      <c r="R123" s="213"/>
      <c r="S123" s="213"/>
      <c r="T123" s="213"/>
      <c r="U123" s="216"/>
      <c r="V123" s="216"/>
      <c r="W123" s="219"/>
    </row>
    <row r="124" spans="1:23" ht="53.25" customHeight="1" thickBot="1">
      <c r="A124" s="7"/>
      <c r="B124" s="263"/>
      <c r="C124" s="265"/>
      <c r="D124" s="265"/>
      <c r="E124" s="241"/>
      <c r="F124" s="241"/>
      <c r="G124" s="241"/>
      <c r="H124" s="242"/>
      <c r="I124" s="241"/>
      <c r="J124" s="240"/>
      <c r="K124" s="245"/>
      <c r="L124" s="276"/>
      <c r="M124" s="277"/>
      <c r="N124" s="268"/>
      <c r="O124" s="240"/>
      <c r="P124" s="241"/>
      <c r="Q124" s="242"/>
      <c r="R124" s="241"/>
      <c r="S124" s="241"/>
      <c r="T124" s="241"/>
      <c r="U124" s="265"/>
      <c r="V124" s="265"/>
      <c r="W124" s="267"/>
    </row>
    <row r="125" spans="1:23" ht="19" thickTop="1" thickBot="1">
      <c r="A125" s="7"/>
      <c r="B125" s="249" t="s">
        <v>195</v>
      </c>
      <c r="C125" s="249"/>
      <c r="D125" s="249"/>
      <c r="E125" s="249"/>
      <c r="F125" s="249"/>
      <c r="G125" s="249"/>
      <c r="H125" s="249"/>
      <c r="I125" s="249"/>
      <c r="J125" s="249"/>
      <c r="K125" s="249"/>
      <c r="L125" s="249"/>
      <c r="M125" s="249"/>
      <c r="N125" s="249"/>
      <c r="O125" s="249"/>
      <c r="P125" s="249"/>
      <c r="Q125" s="249"/>
      <c r="R125" s="249"/>
      <c r="S125" s="249"/>
      <c r="T125" s="249"/>
      <c r="U125" s="249"/>
      <c r="V125" s="249"/>
      <c r="W125" s="250"/>
    </row>
    <row r="126" spans="1:23" ht="13" thickTop="1">
      <c r="A126" s="7"/>
      <c r="B126" s="28"/>
      <c r="C126" s="28"/>
      <c r="D126" s="28"/>
      <c r="E126" s="28"/>
      <c r="F126" s="28"/>
      <c r="G126" s="28"/>
      <c r="H126" s="28"/>
      <c r="I126" s="28"/>
      <c r="J126" s="22">
        <f>J127+J128</f>
        <v>13471211</v>
      </c>
      <c r="K126" s="129"/>
      <c r="L126" s="18" t="s">
        <v>109</v>
      </c>
      <c r="M126" s="19" t="s">
        <v>196</v>
      </c>
      <c r="N126" s="44"/>
      <c r="O126" s="44"/>
      <c r="P126" s="44"/>
      <c r="Q126" s="44"/>
      <c r="R126" s="44"/>
      <c r="S126" s="44"/>
      <c r="T126" s="44"/>
      <c r="U126" s="44"/>
      <c r="V126" s="44"/>
      <c r="W126" s="45"/>
    </row>
    <row r="127" spans="1:23">
      <c r="A127" s="7"/>
      <c r="B127" s="28"/>
      <c r="C127" s="28"/>
      <c r="D127" s="28"/>
      <c r="E127" s="28"/>
      <c r="F127" s="28"/>
      <c r="G127" s="28"/>
      <c r="H127" s="28"/>
      <c r="I127" s="28"/>
      <c r="J127" s="49">
        <f>SUMIFS(DATI!E$1:E$65536,DATI!A$1:A$65536,'2012'!B4,DATI!B$1:B$65536,'2012'!J12,DATI!C$1:C$65536,'2012'!B8,DATI!D$1:D$65536,'2012'!L127)</f>
        <v>9724968</v>
      </c>
      <c r="K127" s="42"/>
      <c r="L127" s="40" t="s">
        <v>110</v>
      </c>
      <c r="M127" s="134" t="s">
        <v>234</v>
      </c>
      <c r="N127" s="44"/>
      <c r="O127" s="44"/>
      <c r="P127" s="44"/>
      <c r="Q127" s="44"/>
      <c r="R127" s="44"/>
      <c r="S127" s="44"/>
      <c r="T127" s="44"/>
      <c r="U127" s="44"/>
      <c r="V127" s="44"/>
      <c r="W127" s="45"/>
    </row>
    <row r="128" spans="1:23">
      <c r="A128" s="7"/>
      <c r="B128" s="28"/>
      <c r="C128" s="28"/>
      <c r="D128" s="28"/>
      <c r="E128" s="28"/>
      <c r="F128" s="28"/>
      <c r="G128" s="28"/>
      <c r="H128" s="28"/>
      <c r="I128" s="28"/>
      <c r="J128" s="49">
        <f>SUMIFS(DATI!E$1:E$65536,DATI!A$1:A$65536,'2012'!B4,DATI!B$1:B$65536,'2012'!J12,DATI!C$1:C$65536,'2012'!B8,DATI!D$1:D$65536,'2012'!L128)</f>
        <v>3746243</v>
      </c>
      <c r="K128" s="42"/>
      <c r="L128" s="40" t="s">
        <v>111</v>
      </c>
      <c r="M128" s="134" t="s">
        <v>235</v>
      </c>
      <c r="N128" s="44"/>
      <c r="O128" s="44"/>
      <c r="P128" s="44"/>
      <c r="Q128" s="44"/>
      <c r="R128" s="44"/>
      <c r="S128" s="44"/>
      <c r="T128" s="44"/>
      <c r="U128" s="44"/>
      <c r="V128" s="44"/>
      <c r="W128" s="45"/>
    </row>
    <row r="129" spans="1:23">
      <c r="A129" s="7"/>
      <c r="B129" s="28"/>
      <c r="C129" s="28"/>
      <c r="D129" s="28"/>
      <c r="E129" s="28"/>
      <c r="F129" s="28"/>
      <c r="G129" s="28"/>
      <c r="H129" s="28"/>
      <c r="I129" s="61"/>
      <c r="J129" s="49">
        <f>SUMIFS(DATI!E$1:E$65536,DATI!A$1:A$65536,'2012'!B4,DATI!B$1:B$65536,'2012'!J12,DATI!C$1:C$65536,'2012'!B8,DATI!D$1:D$65536,'2012'!L129)</f>
        <v>132319</v>
      </c>
      <c r="K129" s="42"/>
      <c r="L129" s="40" t="s">
        <v>112</v>
      </c>
      <c r="M129" s="185" t="s">
        <v>227</v>
      </c>
      <c r="N129" s="44"/>
      <c r="O129" s="44"/>
      <c r="P129" s="44"/>
      <c r="Q129" s="44"/>
      <c r="R129" s="44"/>
      <c r="S129" s="44"/>
      <c r="T129" s="44"/>
      <c r="U129" s="44"/>
      <c r="V129" s="44"/>
      <c r="W129" s="45"/>
    </row>
    <row r="130" spans="1:23">
      <c r="A130" s="7"/>
      <c r="B130" s="28"/>
      <c r="C130" s="28"/>
      <c r="D130" s="28"/>
      <c r="E130" s="28"/>
      <c r="F130" s="28"/>
      <c r="G130" s="28"/>
      <c r="H130" s="28"/>
      <c r="I130" s="28"/>
      <c r="J130" s="28"/>
      <c r="K130" s="42"/>
      <c r="L130" s="40" t="s">
        <v>113</v>
      </c>
      <c r="M130" s="41" t="s">
        <v>197</v>
      </c>
      <c r="N130" s="44"/>
      <c r="O130" s="43">
        <f>O131+O132</f>
        <v>14642179</v>
      </c>
      <c r="P130" s="44"/>
      <c r="Q130" s="44"/>
      <c r="R130" s="44"/>
      <c r="S130" s="44"/>
      <c r="T130" s="44"/>
      <c r="U130" s="44"/>
      <c r="V130" s="44"/>
      <c r="W130" s="45"/>
    </row>
    <row r="131" spans="1:23">
      <c r="A131" s="7"/>
      <c r="B131" s="28"/>
      <c r="C131" s="28"/>
      <c r="D131" s="28"/>
      <c r="E131" s="28"/>
      <c r="F131" s="28"/>
      <c r="G131" s="28"/>
      <c r="H131" s="28"/>
      <c r="I131" s="28"/>
      <c r="J131" s="28"/>
      <c r="K131" s="42"/>
      <c r="L131" s="40" t="s">
        <v>114</v>
      </c>
      <c r="M131" s="134" t="s">
        <v>236</v>
      </c>
      <c r="N131" s="44"/>
      <c r="O131" s="36">
        <f>SUMIFS(DATI!E$1:E$65536,DATI!A$1:A$65536,'2012'!B4,DATI!B$1:B$65536,'2012'!O12,DATI!C$1:C$65536,'2012'!N8,DATI!D$1:D$65536,'2012'!L131)</f>
        <v>12528037</v>
      </c>
      <c r="P131" s="44"/>
      <c r="Q131" s="44"/>
      <c r="R131" s="44"/>
      <c r="S131" s="44"/>
      <c r="T131" s="44"/>
      <c r="U131" s="44"/>
      <c r="V131" s="44"/>
      <c r="W131" s="45"/>
    </row>
    <row r="132" spans="1:23">
      <c r="A132" s="7"/>
      <c r="B132" s="28"/>
      <c r="C132" s="28"/>
      <c r="D132" s="28"/>
      <c r="E132" s="28"/>
      <c r="F132" s="28"/>
      <c r="G132" s="28"/>
      <c r="H132" s="28"/>
      <c r="I132" s="28"/>
      <c r="J132" s="28"/>
      <c r="K132" s="42"/>
      <c r="L132" s="40" t="s">
        <v>115</v>
      </c>
      <c r="M132" s="134" t="s">
        <v>237</v>
      </c>
      <c r="N132" s="44"/>
      <c r="O132" s="36">
        <f>SUMIFS(DATI!E$1:E$65536,DATI!A$1:A$65536,'2012'!B4,DATI!B$1:B$65536,'2012'!O12,DATI!C$1:C$65536,'2012'!N8,DATI!D$1:D$65536,'2012'!L132)</f>
        <v>2114142</v>
      </c>
      <c r="P132" s="44"/>
      <c r="Q132" s="44"/>
      <c r="R132" s="44"/>
      <c r="S132" s="44"/>
      <c r="T132" s="44"/>
      <c r="U132" s="44"/>
      <c r="V132" s="44"/>
      <c r="W132" s="45"/>
    </row>
    <row r="133" spans="1:23">
      <c r="A133" s="7"/>
      <c r="B133" s="28"/>
      <c r="C133" s="28"/>
      <c r="D133" s="28"/>
      <c r="E133" s="28"/>
      <c r="F133" s="28"/>
      <c r="G133" s="28"/>
      <c r="H133" s="28"/>
      <c r="I133" s="28"/>
      <c r="J133" s="28"/>
      <c r="K133" s="42"/>
      <c r="L133" s="40" t="s">
        <v>116</v>
      </c>
      <c r="M133" s="185" t="s">
        <v>228</v>
      </c>
      <c r="N133" s="44"/>
      <c r="O133" s="36">
        <f>SUMIFS(DATI!E$1:E$65536,DATI!A$1:A$65536,'2012'!B4,DATI!B$1:B$65536,'2012'!O12,DATI!C$1:C$65536,'2012'!N8,DATI!D$1:D$65536,'2012'!L133)</f>
        <v>67065</v>
      </c>
      <c r="P133" s="44"/>
      <c r="Q133" s="44"/>
      <c r="R133" s="44"/>
      <c r="S133" s="44"/>
      <c r="T133" s="44"/>
      <c r="U133" s="44"/>
      <c r="V133" s="44"/>
      <c r="W133" s="45"/>
    </row>
    <row r="134" spans="1:23" ht="13">
      <c r="A134" s="7"/>
      <c r="B134" s="28"/>
      <c r="C134" s="28"/>
      <c r="D134" s="28"/>
      <c r="E134" s="28"/>
      <c r="F134" s="28"/>
      <c r="G134" s="28"/>
      <c r="H134" s="28"/>
      <c r="I134" s="28"/>
      <c r="J134" s="29">
        <f>O130-J126</f>
        <v>1170968</v>
      </c>
      <c r="K134" s="42"/>
      <c r="L134" s="135" t="s">
        <v>107</v>
      </c>
      <c r="M134" s="202" t="s">
        <v>198</v>
      </c>
      <c r="N134" s="44"/>
      <c r="O134" s="44"/>
      <c r="P134" s="44"/>
      <c r="Q134" s="44"/>
      <c r="R134" s="44"/>
      <c r="S134" s="44"/>
      <c r="T134" s="44"/>
      <c r="U134" s="44"/>
      <c r="V134" s="44"/>
      <c r="W134" s="45"/>
    </row>
    <row r="135" spans="1:23">
      <c r="A135" s="7"/>
      <c r="B135" s="28"/>
      <c r="C135" s="28"/>
      <c r="D135" s="28"/>
      <c r="E135" s="28"/>
      <c r="F135" s="28"/>
      <c r="G135" s="28"/>
      <c r="H135" s="61"/>
      <c r="I135" s="94">
        <f>I27+I30+I55+I58+I86+I89+I100+I116</f>
        <v>25555748</v>
      </c>
      <c r="J135" s="94">
        <f>J27+J30+J55+J58+J86+J89+J100+J116</f>
        <v>2304873</v>
      </c>
      <c r="K135" s="31">
        <f>I135+J135</f>
        <v>27860621</v>
      </c>
      <c r="L135" s="40" t="s">
        <v>199</v>
      </c>
      <c r="M135" s="41" t="s">
        <v>200</v>
      </c>
      <c r="N135" s="33">
        <f>O135+P135</f>
        <v>27860621</v>
      </c>
      <c r="O135" s="37">
        <f>O46+O49+O58+O86+O89+O100+O116</f>
        <v>1928870</v>
      </c>
      <c r="P135" s="43">
        <f>P33+P46+P49+P58+P86+P89+P100+P116</f>
        <v>25931751</v>
      </c>
      <c r="Q135" s="43">
        <f>Q33</f>
        <v>8841</v>
      </c>
      <c r="R135" s="136"/>
      <c r="S135" s="44"/>
      <c r="T135" s="44"/>
      <c r="U135" s="44"/>
      <c r="V135" s="44"/>
      <c r="W135" s="45"/>
    </row>
    <row r="136" spans="1:23" ht="13.5" thickBot="1">
      <c r="A136" s="7"/>
      <c r="B136" s="28"/>
      <c r="C136" s="28"/>
      <c r="D136" s="28"/>
      <c r="E136" s="28"/>
      <c r="F136" s="28"/>
      <c r="G136" s="28"/>
      <c r="H136" s="28"/>
      <c r="I136" s="23"/>
      <c r="J136" s="137">
        <f>J134+O46+O49+O58+O86+O90+O96+O100+O116+O97-J27-J55-J58-J86-J90-J96-J100-J116-J97</f>
        <v>794965</v>
      </c>
      <c r="K136" s="138"/>
      <c r="L136" s="130" t="s">
        <v>108</v>
      </c>
      <c r="M136" s="207" t="s">
        <v>201</v>
      </c>
      <c r="N136" s="44"/>
      <c r="O136" s="44"/>
      <c r="P136" s="44"/>
      <c r="Q136" s="44"/>
      <c r="R136" s="44"/>
      <c r="S136" s="44"/>
      <c r="T136" s="44"/>
      <c r="U136" s="44"/>
      <c r="V136" s="44"/>
      <c r="W136" s="45"/>
    </row>
    <row r="137" spans="1:23" ht="13.5" thickTop="1" thickBot="1">
      <c r="A137" s="7"/>
      <c r="B137" s="251"/>
      <c r="C137" s="251"/>
      <c r="D137" s="251"/>
      <c r="E137" s="251"/>
      <c r="F137" s="251"/>
      <c r="G137" s="251"/>
      <c r="H137" s="251"/>
      <c r="I137" s="251"/>
      <c r="J137" s="251"/>
      <c r="K137" s="251"/>
      <c r="L137" s="251"/>
      <c r="M137" s="251"/>
      <c r="N137" s="251"/>
      <c r="O137" s="251"/>
      <c r="P137" s="251"/>
      <c r="Q137" s="251"/>
      <c r="R137" s="251"/>
      <c r="S137" s="251"/>
      <c r="T137" s="251"/>
      <c r="U137" s="251"/>
      <c r="V137" s="251"/>
      <c r="W137" s="252"/>
    </row>
    <row r="138" spans="1:23" ht="21.75" customHeight="1" thickTop="1" thickBot="1">
      <c r="A138" s="7"/>
      <c r="B138" s="253" t="s">
        <v>202</v>
      </c>
      <c r="C138" s="253"/>
      <c r="D138" s="253"/>
      <c r="E138" s="253"/>
      <c r="F138" s="253"/>
      <c r="G138" s="253"/>
      <c r="H138" s="253"/>
      <c r="I138" s="253"/>
      <c r="J138" s="253"/>
      <c r="K138" s="254"/>
      <c r="L138" s="255" t="s">
        <v>203</v>
      </c>
      <c r="M138" s="256"/>
      <c r="N138" s="259" t="s">
        <v>204</v>
      </c>
      <c r="O138" s="259"/>
      <c r="P138" s="259"/>
      <c r="Q138" s="259"/>
      <c r="R138" s="259"/>
      <c r="S138" s="259"/>
      <c r="T138" s="259"/>
      <c r="U138" s="259"/>
      <c r="V138" s="259"/>
      <c r="W138" s="260"/>
    </row>
    <row r="139" spans="1:23" ht="13.5" customHeight="1" thickTop="1">
      <c r="A139" s="7"/>
      <c r="B139" s="261" t="s">
        <v>122</v>
      </c>
      <c r="C139" s="264" t="s">
        <v>123</v>
      </c>
      <c r="D139" s="264" t="s">
        <v>124</v>
      </c>
      <c r="E139" s="239" t="s">
        <v>125</v>
      </c>
      <c r="F139" s="239" t="s">
        <v>126</v>
      </c>
      <c r="G139" s="239" t="s">
        <v>127</v>
      </c>
      <c r="H139" s="239" t="s">
        <v>128</v>
      </c>
      <c r="I139" s="239" t="s">
        <v>129</v>
      </c>
      <c r="J139" s="239" t="s">
        <v>130</v>
      </c>
      <c r="K139" s="243" t="s">
        <v>131</v>
      </c>
      <c r="L139" s="222"/>
      <c r="M139" s="223"/>
      <c r="N139" s="246" t="s">
        <v>131</v>
      </c>
      <c r="O139" s="239" t="s">
        <v>130</v>
      </c>
      <c r="P139" s="239" t="s">
        <v>129</v>
      </c>
      <c r="Q139" s="239" t="s">
        <v>128</v>
      </c>
      <c r="R139" s="239" t="s">
        <v>127</v>
      </c>
      <c r="S139" s="239" t="s">
        <v>126</v>
      </c>
      <c r="T139" s="239" t="s">
        <v>125</v>
      </c>
      <c r="U139" s="264" t="s">
        <v>124</v>
      </c>
      <c r="V139" s="264" t="s">
        <v>123</v>
      </c>
      <c r="W139" s="266" t="s">
        <v>122</v>
      </c>
    </row>
    <row r="140" spans="1:23" ht="12.75" customHeight="1">
      <c r="A140" s="7"/>
      <c r="B140" s="262"/>
      <c r="C140" s="216"/>
      <c r="D140" s="216"/>
      <c r="E140" s="213"/>
      <c r="F140" s="213"/>
      <c r="G140" s="213"/>
      <c r="H140" s="229"/>
      <c r="I140" s="213"/>
      <c r="J140" s="213"/>
      <c r="K140" s="244"/>
      <c r="L140" s="222"/>
      <c r="M140" s="223"/>
      <c r="N140" s="247"/>
      <c r="O140" s="213"/>
      <c r="P140" s="213"/>
      <c r="Q140" s="229"/>
      <c r="R140" s="213"/>
      <c r="S140" s="213"/>
      <c r="T140" s="213"/>
      <c r="U140" s="216"/>
      <c r="V140" s="216"/>
      <c r="W140" s="219"/>
    </row>
    <row r="141" spans="1:23" ht="57.75" customHeight="1" thickBot="1">
      <c r="A141" s="7"/>
      <c r="B141" s="263"/>
      <c r="C141" s="265"/>
      <c r="D141" s="265"/>
      <c r="E141" s="241"/>
      <c r="F141" s="241"/>
      <c r="G141" s="241"/>
      <c r="H141" s="242"/>
      <c r="I141" s="241"/>
      <c r="J141" s="240"/>
      <c r="K141" s="245"/>
      <c r="L141" s="257"/>
      <c r="M141" s="258"/>
      <c r="N141" s="248"/>
      <c r="O141" s="240"/>
      <c r="P141" s="241"/>
      <c r="Q141" s="242"/>
      <c r="R141" s="241"/>
      <c r="S141" s="241"/>
      <c r="T141" s="241"/>
      <c r="U141" s="265"/>
      <c r="V141" s="265"/>
      <c r="W141" s="267"/>
    </row>
    <row r="142" spans="1:23" ht="19" thickTop="1" thickBot="1">
      <c r="A142" s="7"/>
      <c r="B142" s="231" t="s">
        <v>205</v>
      </c>
      <c r="C142" s="231"/>
      <c r="D142" s="231"/>
      <c r="E142" s="231"/>
      <c r="F142" s="231"/>
      <c r="G142" s="231"/>
      <c r="H142" s="231"/>
      <c r="I142" s="231"/>
      <c r="J142" s="231"/>
      <c r="K142" s="231"/>
      <c r="L142" s="231"/>
      <c r="M142" s="231"/>
      <c r="N142" s="231"/>
      <c r="O142" s="231"/>
      <c r="P142" s="231"/>
      <c r="Q142" s="231"/>
      <c r="R142" s="231"/>
      <c r="S142" s="231"/>
      <c r="T142" s="231"/>
      <c r="U142" s="231"/>
      <c r="V142" s="231"/>
      <c r="W142" s="232"/>
    </row>
    <row r="143" spans="1:23" ht="13.5" thickTop="1">
      <c r="A143" s="7"/>
      <c r="B143" s="76"/>
      <c r="C143" s="76"/>
      <c r="D143" s="76"/>
      <c r="E143" s="76"/>
      <c r="F143" s="76"/>
      <c r="G143" s="76"/>
      <c r="H143" s="28"/>
      <c r="I143" s="76"/>
      <c r="J143" s="76"/>
      <c r="K143" s="139"/>
      <c r="L143" s="113" t="s">
        <v>206</v>
      </c>
      <c r="M143" s="208" t="s">
        <v>207</v>
      </c>
      <c r="N143" s="140">
        <f t="shared" ref="N143:N148" si="14">O143+P143</f>
        <v>1808167</v>
      </c>
      <c r="O143" s="141">
        <f>J136</f>
        <v>794965</v>
      </c>
      <c r="P143" s="141">
        <f>R143+S143+T143+W143</f>
        <v>1013202</v>
      </c>
      <c r="Q143" s="28"/>
      <c r="R143" s="142">
        <f>G119</f>
        <v>1841680</v>
      </c>
      <c r="S143" s="142">
        <f>F119</f>
        <v>17678</v>
      </c>
      <c r="T143" s="142">
        <f>E119</f>
        <v>-331327</v>
      </c>
      <c r="U143" s="143">
        <f>D119</f>
        <v>-516841</v>
      </c>
      <c r="V143" s="62">
        <f>C119</f>
        <v>2012</v>
      </c>
      <c r="W143" s="63">
        <f>U143+V143</f>
        <v>-514829</v>
      </c>
    </row>
    <row r="144" spans="1:23">
      <c r="A144" s="7"/>
      <c r="B144" s="115">
        <f>C144+D144</f>
        <v>0</v>
      </c>
      <c r="C144" s="144">
        <f>C145+C146</f>
        <v>0</v>
      </c>
      <c r="D144" s="144">
        <f>D145+D146</f>
        <v>0</v>
      </c>
      <c r="E144" s="144">
        <f>E146</f>
        <v>78450</v>
      </c>
      <c r="F144" s="144">
        <f>F145+F146</f>
        <v>0</v>
      </c>
      <c r="G144" s="144">
        <f>G145+G146</f>
        <v>18693</v>
      </c>
      <c r="H144" s="28"/>
      <c r="I144" s="37">
        <f>B144+E144+F144+G144</f>
        <v>97143</v>
      </c>
      <c r="J144" s="37">
        <f>J145+J146</f>
        <v>660441</v>
      </c>
      <c r="K144" s="145">
        <f t="shared" ref="K144:K149" si="15">I144+J144</f>
        <v>757584</v>
      </c>
      <c r="L144" s="53" t="s">
        <v>67</v>
      </c>
      <c r="M144" s="65" t="s">
        <v>208</v>
      </c>
      <c r="N144" s="140">
        <f t="shared" si="14"/>
        <v>757584</v>
      </c>
      <c r="O144" s="37">
        <f>O145+O146</f>
        <v>6870</v>
      </c>
      <c r="P144" s="43">
        <f>R144+S144+T144+W144</f>
        <v>750714</v>
      </c>
      <c r="Q144" s="28"/>
      <c r="R144" s="146">
        <f>R146</f>
        <v>366900</v>
      </c>
      <c r="S144" s="146">
        <f>S146</f>
        <v>0</v>
      </c>
      <c r="T144" s="146">
        <f>T146+T145</f>
        <v>383814</v>
      </c>
      <c r="U144" s="146">
        <f>U146</f>
        <v>0</v>
      </c>
      <c r="V144" s="62">
        <f>V146</f>
        <v>0</v>
      </c>
      <c r="W144" s="63">
        <f>U144+V144</f>
        <v>0</v>
      </c>
    </row>
    <row r="145" spans="1:23">
      <c r="A145" s="7"/>
      <c r="B145" s="115">
        <f>C145+D145</f>
        <v>0</v>
      </c>
      <c r="C145" s="147">
        <f>SUMIFS(DATI!E$1:E$65536,DATI!A$1:A$65536,'2012'!B4,DATI!B$1:B$65536,'2012'!C12,DATI!C$1:C$65536,'2012'!B8,DATI!D$1:D$65536,'2012'!L145)</f>
        <v>0</v>
      </c>
      <c r="D145" s="147">
        <f>SUMIFS(DATI!E$1:E$65536,DATI!A$1:A$65536,'2012'!B4,DATI!B$1:B$65536,'2012'!D12,DATI!C$1:C$65536,'2012'!B8,DATI!D$1:D$65536,'2012'!L145)</f>
        <v>0</v>
      </c>
      <c r="E145" s="148"/>
      <c r="F145" s="149">
        <f>SUMIFS(DATI!E$1:E$65536,DATI!A$1:A$65536,'2012'!B4,DATI!B$1:B$65536,'2012'!F12,DATI!C$1:C$65536,'2012'!B8,DATI!D$1:D$65536,'2012'!L145)</f>
        <v>0</v>
      </c>
      <c r="G145" s="149">
        <f>SUMIFS(DATI!E$1:E$65536,DATI!A$1:A$65536,'2012'!B4,DATI!B$1:B$65536,'2012'!G12,DATI!C$1:C$65536,'2012'!B8,DATI!D$1:D$65536,'2012'!L145)</f>
        <v>4070</v>
      </c>
      <c r="H145" s="28"/>
      <c r="I145" s="37">
        <f>B145+F145+G145</f>
        <v>4070</v>
      </c>
      <c r="J145" s="149">
        <f>SUMIFS(DATI!E$1:E$65536,DATI!A$1:A$65536,'2012'!B4,DATI!B$1:B$65536,'2012'!J12,DATI!C$1:C$65536,'2012'!B8,DATI!D$1:D$65536,'2012'!L145)</f>
        <v>0</v>
      </c>
      <c r="K145" s="145">
        <f t="shared" si="15"/>
        <v>4070</v>
      </c>
      <c r="L145" s="53" t="s">
        <v>68</v>
      </c>
      <c r="M145" s="199" t="s">
        <v>230</v>
      </c>
      <c r="N145" s="140">
        <f t="shared" si="14"/>
        <v>4070</v>
      </c>
      <c r="O145" s="149">
        <f>SUMIFS(DATI!E$1:E$65536,DATI!A$1:A$65536,'2012'!B4,DATI!B$1:B$65536,'2012'!O12,DATI!C$1:C$65536,'2012'!N8,DATI!D$1:D$65536,'2012'!L145)</f>
        <v>0</v>
      </c>
      <c r="P145" s="43">
        <f>T145</f>
        <v>4070</v>
      </c>
      <c r="Q145" s="28"/>
      <c r="R145" s="150"/>
      <c r="S145" s="151"/>
      <c r="T145" s="36">
        <f>SUMIFS(DATI!E$1:E$65536,DATI!A$1:A$65536,'2012'!B4,DATI!B$1:B$65536,'2012'!T12,DATI!C$1:C$65536,'2012'!N8,DATI!D$1:D$65536,'2012'!L145)</f>
        <v>4070</v>
      </c>
      <c r="U145" s="152"/>
      <c r="V145" s="28"/>
      <c r="W145" s="42"/>
    </row>
    <row r="146" spans="1:23">
      <c r="A146" s="7"/>
      <c r="B146" s="115">
        <f>C146+D146</f>
        <v>0</v>
      </c>
      <c r="C146" s="144">
        <f>C148</f>
        <v>0</v>
      </c>
      <c r="D146" s="144">
        <f>D148</f>
        <v>0</v>
      </c>
      <c r="E146" s="144">
        <f>E147+E148</f>
        <v>78450</v>
      </c>
      <c r="F146" s="144">
        <f>F148</f>
        <v>0</v>
      </c>
      <c r="G146" s="144">
        <f>G148</f>
        <v>14623</v>
      </c>
      <c r="H146" s="44"/>
      <c r="I146" s="37">
        <f>B146+E146+F146+G146</f>
        <v>93073</v>
      </c>
      <c r="J146" s="144">
        <f>J147+J148</f>
        <v>660441</v>
      </c>
      <c r="K146" s="145">
        <f t="shared" si="15"/>
        <v>753514</v>
      </c>
      <c r="L146" s="53" t="s">
        <v>209</v>
      </c>
      <c r="M146" s="199" t="s">
        <v>231</v>
      </c>
      <c r="N146" s="140">
        <f t="shared" si="14"/>
        <v>753514</v>
      </c>
      <c r="O146" s="37">
        <f>O147+O148</f>
        <v>6870</v>
      </c>
      <c r="P146" s="43">
        <f>R146+S146+T146+W146</f>
        <v>746644</v>
      </c>
      <c r="Q146" s="44"/>
      <c r="R146" s="146">
        <f>R147+R148</f>
        <v>366900</v>
      </c>
      <c r="S146" s="146">
        <f>S147+S148</f>
        <v>0</v>
      </c>
      <c r="T146" s="146">
        <f>T147+T148</f>
        <v>379744</v>
      </c>
      <c r="U146" s="146">
        <f>U147+U148</f>
        <v>0</v>
      </c>
      <c r="V146" s="94">
        <f>V147+V148</f>
        <v>0</v>
      </c>
      <c r="W146" s="31">
        <f>U146+V146</f>
        <v>0</v>
      </c>
    </row>
    <row r="147" spans="1:23">
      <c r="A147" s="7"/>
      <c r="B147" s="153"/>
      <c r="C147" s="154"/>
      <c r="D147" s="154"/>
      <c r="E147" s="149">
        <f>SUMIFS(DATI!E$1:E$65536,DATI!A$1:A$65536,'2012'!B4,DATI!B$1:B$65536,'2012'!E12,DATI!C$1:C$65536,'2012'!B8,DATI!D$1:D$65536,'2012'!L147)</f>
        <v>57715</v>
      </c>
      <c r="F147" s="152"/>
      <c r="G147" s="71"/>
      <c r="H147" s="44"/>
      <c r="I147" s="37">
        <f>E147</f>
        <v>57715</v>
      </c>
      <c r="J147" s="149">
        <f>SUMIFS(DATI!E$1:E$65536,DATI!A$1:A$65536,'2012'!B4,DATI!B$1:B$65536,'2012'!J12,DATI!C$1:C$65536,'2012'!B8,DATI!D$1:D$65536,'2012'!L147)</f>
        <v>660277</v>
      </c>
      <c r="K147" s="145">
        <f t="shared" si="15"/>
        <v>717992</v>
      </c>
      <c r="L147" s="53" t="s">
        <v>69</v>
      </c>
      <c r="M147" s="78" t="s">
        <v>232</v>
      </c>
      <c r="N147" s="140">
        <f t="shared" si="14"/>
        <v>717992</v>
      </c>
      <c r="O147" s="149">
        <f>SUMIFS(DATI!E$1:E$65536,DATI!A$1:A$65536,'2012'!B4,DATI!B$1:B$65536,'2012'!O12,DATI!C$1:C$65536,'2012'!N8,DATI!D$1:D$65536,'2012'!L147)</f>
        <v>0</v>
      </c>
      <c r="P147" s="43">
        <f>R147+S147+T147+W147</f>
        <v>717992</v>
      </c>
      <c r="Q147" s="44"/>
      <c r="R147" s="149">
        <f>SUMIFS(DATI!E$1:E$65536,DATI!A$1:A$65536,'2012'!B4,DATI!B$1:B$65536,'2012'!R12,DATI!C$1:C$65536,'2012'!N8,DATI!D$1:D$65536,'2012'!L147)</f>
        <v>346001</v>
      </c>
      <c r="S147" s="149">
        <f>SUMIFS(DATI!E$1:E$65536,DATI!A$1:A$65536,'2012'!B4,DATI!B$1:B$65536,'2012'!D12,DATI!C$1:C$65536,'2012'!N8,DATI!D$1:D$65536,'2012'!L147)</f>
        <v>0</v>
      </c>
      <c r="T147" s="36">
        <f>SUMIFS(DATI!E$1:E$65536,DATI!A$1:A$65536,'2012'!B4,DATI!B$1:B$65536,'2012'!T12,DATI!C$1:C$65536,'2012'!N8,DATI!D$1:D$65536,'2012'!L147)</f>
        <v>371991</v>
      </c>
      <c r="U147" s="155">
        <f>SUMIFS(DATI!E$1:E$65536,DATI!A$1:A$65536,'2012'!B4,DATI!B$1:B$65536,'2012'!U12,DATI!C$1:C$65536,'2012'!N8,DATI!D$1:D$65536,'2012'!L147)</f>
        <v>0</v>
      </c>
      <c r="V147" s="30">
        <f>SUMIFS(DATI!E$1:E$65536,DATI!A$1:A$65536,'2012'!B4,DATI!B$1:B$65536,'2012'!V12,DATI!C$1:C$65536,'2012'!N8,DATI!D$1:D$65536,'2012'!L147)</f>
        <v>0</v>
      </c>
      <c r="W147" s="31">
        <f>U147+V147</f>
        <v>0</v>
      </c>
    </row>
    <row r="148" spans="1:23">
      <c r="A148" s="7"/>
      <c r="B148" s="115">
        <f>C148+D148</f>
        <v>0</v>
      </c>
      <c r="C148" s="156">
        <f>SUMIFS(DATI!E$1:E$65536,DATI!A$1:A$65536,'2012'!B4,DATI!B$1:B$65536,'2012'!C12,DATI!C$1:C$65536,'2012'!B8,DATI!D$1:D$65536,'2012'!L148)</f>
        <v>0</v>
      </c>
      <c r="D148" s="156">
        <f>SUMIFS(DATI!E$1:E$65536,DATI!A$1:A$65536,'2012'!B4,DATI!B$1:B$65536,'2012'!D12,DATI!C$1:C$65536,'2012'!B8,DATI!D$1:D$65536,'2012'!L148)</f>
        <v>0</v>
      </c>
      <c r="E148" s="149">
        <f>SUMIFS(DATI!E$1:E$65536,DATI!A$1:A$65536,'2012'!B4,DATI!B$1:B$65536,'2012'!E12,DATI!C$1:C$65536,'2012'!B8,DATI!D$1:D$65536,'2012'!L148)</f>
        <v>20735</v>
      </c>
      <c r="F148" s="149">
        <f>SUMIFS(DATI!E$1:E$65536,DATI!A$1:A$65536,'2012'!B4,DATI!B$1:B$65536,'2012'!F12,DATI!C$1:C$65536,'2012'!B8,DATI!D$1:D$65536,'2012'!L148)</f>
        <v>0</v>
      </c>
      <c r="G148" s="149">
        <f>SUMIFS(DATI!E$1:E$65536,DATI!A$1:A$65536,'2012'!B4,DATI!B$1:B$65536,'2012'!G12,DATI!C$1:C$65536,'2012'!B8,DATI!D$1:D$65536,'2012'!L148)</f>
        <v>14623</v>
      </c>
      <c r="H148" s="44"/>
      <c r="I148" s="37">
        <f>B148+E148+F148+G148</f>
        <v>35358</v>
      </c>
      <c r="J148" s="149">
        <f>SUMIFS(DATI!E$1:E$65536,DATI!A$1:A$65536,'2012'!B4,DATI!B$1:B$65536,'2012'!J12,DATI!C$1:C$65536,'2012'!B8,DATI!D$1:D$65536,'2012'!L148)</f>
        <v>164</v>
      </c>
      <c r="K148" s="145">
        <f t="shared" si="15"/>
        <v>35522</v>
      </c>
      <c r="L148" s="53" t="s">
        <v>70</v>
      </c>
      <c r="M148" s="78" t="s">
        <v>233</v>
      </c>
      <c r="N148" s="140">
        <f t="shared" si="14"/>
        <v>35522</v>
      </c>
      <c r="O148" s="149">
        <f>SUMIFS(DATI!E$1:E$65536,DATI!A$1:A$65536,'2012'!B4,DATI!B$1:B$65536,'2012'!O12,DATI!C$1:C$65536,'2012'!N8,DATI!D$1:D$65536,'2012'!L148)</f>
        <v>6870</v>
      </c>
      <c r="P148" s="43">
        <f>R148+S148+T148+W148</f>
        <v>28652</v>
      </c>
      <c r="Q148" s="44"/>
      <c r="R148" s="149">
        <f>SUMIFS(DATI!E$1:E$65536,DATI!A$1:A$65536,'2012'!B4,DATI!B$1:B$65536,'2012'!R12,DATI!C$1:C$65536,'2012'!N8,DATI!D$1:D$65536,'2012'!L148)</f>
        <v>20899</v>
      </c>
      <c r="S148" s="149">
        <f>SUMIFS(DATI!E$1:E$65536,DATI!A$1:A$65536,'2012'!B4,DATI!B$1:B$65536,'2012'!S12,DATI!C$1:C$65536,'2012'!N8,DATI!D$1:D$65536,'2012'!L148)</f>
        <v>0</v>
      </c>
      <c r="T148" s="36">
        <f>SUMIFS(DATI!E$1:E$65536,DATI!A$1:A$65536,'2012'!B4,DATI!B$1:B$65536,'2012'!T12,DATI!C$1:C$65536,'2012'!N8,DATI!D$1:D$65536,'2012'!L148)</f>
        <v>7753</v>
      </c>
      <c r="U148" s="155">
        <f>SUMIFS(DATI!E$1:E$65536,DATI!A$1:A$65536,'2012'!B4,DATI!B$1:B$65536,'2012'!U12,DATI!C$1:C$65536,'2012'!N8,DATI!D$1:D$65536,'2012'!L148)</f>
        <v>0</v>
      </c>
      <c r="V148" s="30">
        <f>SUMIFS(DATI!E$1:E$65536,DATI!A$1:A$65536,'2012'!B4,DATI!B$1:B$65536,'2012'!V12,DATI!C$1:C$65536,'2012'!N8,DATI!D$1:D$65536,'2012'!L148)</f>
        <v>0</v>
      </c>
      <c r="W148" s="31">
        <f>U148+V148</f>
        <v>0</v>
      </c>
    </row>
    <row r="149" spans="1:23" ht="26.5" thickBot="1">
      <c r="A149" s="7"/>
      <c r="B149" s="115">
        <f>C149+D149</f>
        <v>-514829</v>
      </c>
      <c r="C149" s="157">
        <f>V143+V144-C144</f>
        <v>2012</v>
      </c>
      <c r="D149" s="157">
        <f>U143+U144-D144</f>
        <v>-516841</v>
      </c>
      <c r="E149" s="80">
        <f>T143+T144-E144</f>
        <v>-25963</v>
      </c>
      <c r="F149" s="80">
        <f>S143+S144-F144</f>
        <v>17678</v>
      </c>
      <c r="G149" s="80">
        <f>G119+R144-G144</f>
        <v>2189887</v>
      </c>
      <c r="H149" s="44"/>
      <c r="I149" s="80">
        <f>B149+E149+F149+G149</f>
        <v>1666773</v>
      </c>
      <c r="J149" s="80">
        <f>O143+O144-J144</f>
        <v>141394</v>
      </c>
      <c r="K149" s="158">
        <f t="shared" si="15"/>
        <v>1808167</v>
      </c>
      <c r="L149" s="130" t="s">
        <v>11</v>
      </c>
      <c r="M149" s="200" t="s">
        <v>210</v>
      </c>
      <c r="N149" s="44"/>
      <c r="O149" s="44"/>
      <c r="P149" s="44"/>
      <c r="Q149" s="44"/>
      <c r="R149" s="44"/>
      <c r="S149" s="44"/>
      <c r="T149" s="44"/>
      <c r="U149" s="44"/>
      <c r="V149" s="44"/>
      <c r="W149" s="45"/>
    </row>
    <row r="150" spans="1:23" ht="19" thickTop="1" thickBot="1">
      <c r="A150" s="7"/>
      <c r="B150" s="233" t="s">
        <v>211</v>
      </c>
      <c r="C150" s="234"/>
      <c r="D150" s="234"/>
      <c r="E150" s="234"/>
      <c r="F150" s="234"/>
      <c r="G150" s="234"/>
      <c r="H150" s="234"/>
      <c r="I150" s="234"/>
      <c r="J150" s="234"/>
      <c r="K150" s="234"/>
      <c r="L150" s="234"/>
      <c r="M150" s="234"/>
      <c r="N150" s="234"/>
      <c r="O150" s="234"/>
      <c r="P150" s="234"/>
      <c r="Q150" s="234"/>
      <c r="R150" s="234"/>
      <c r="S150" s="234"/>
      <c r="T150" s="234"/>
      <c r="U150" s="234"/>
      <c r="V150" s="234"/>
      <c r="W150" s="235"/>
    </row>
    <row r="151" spans="1:23" ht="26.5" thickTop="1">
      <c r="B151" s="159"/>
      <c r="C151" s="76"/>
      <c r="D151" s="76"/>
      <c r="E151" s="76"/>
      <c r="F151" s="76"/>
      <c r="G151" s="76"/>
      <c r="H151" s="28"/>
      <c r="I151" s="76"/>
      <c r="J151" s="44"/>
      <c r="K151" s="160"/>
      <c r="L151" s="113" t="s">
        <v>11</v>
      </c>
      <c r="M151" s="200" t="s">
        <v>210</v>
      </c>
      <c r="N151" s="161">
        <f>O151+P151</f>
        <v>1808167</v>
      </c>
      <c r="O151" s="162">
        <f>J149</f>
        <v>141394</v>
      </c>
      <c r="P151" s="163">
        <f>R151+S151+T151+W151</f>
        <v>1666773</v>
      </c>
      <c r="Q151" s="28"/>
      <c r="R151" s="162">
        <f>G149</f>
        <v>2189887</v>
      </c>
      <c r="S151" s="162">
        <f>F149</f>
        <v>17678</v>
      </c>
      <c r="T151" s="163">
        <f>E149</f>
        <v>-25963</v>
      </c>
      <c r="U151" s="164">
        <f>D149</f>
        <v>-516841</v>
      </c>
      <c r="V151" s="62">
        <f>C149</f>
        <v>2012</v>
      </c>
      <c r="W151" s="63">
        <f>U151+V151</f>
        <v>-514829</v>
      </c>
    </row>
    <row r="152" spans="1:23">
      <c r="B152" s="115">
        <f>C152+D152</f>
        <v>820882</v>
      </c>
      <c r="C152" s="43">
        <f>C153+C154</f>
        <v>43865</v>
      </c>
      <c r="D152" s="43">
        <f>D153+D154</f>
        <v>777017</v>
      </c>
      <c r="E152" s="33">
        <f>E153+E154</f>
        <v>1149607</v>
      </c>
      <c r="F152" s="33">
        <f>F153+F154</f>
        <v>39989</v>
      </c>
      <c r="G152" s="33">
        <f>G153+G154</f>
        <v>4033733</v>
      </c>
      <c r="H152" s="28"/>
      <c r="I152" s="37">
        <f>B152+E152+F152+G152</f>
        <v>6044211</v>
      </c>
      <c r="J152" s="148"/>
      <c r="K152" s="165">
        <f>I152</f>
        <v>6044211</v>
      </c>
      <c r="L152" s="53" t="s">
        <v>76</v>
      </c>
      <c r="M152" s="65" t="s">
        <v>212</v>
      </c>
      <c r="N152" s="166"/>
      <c r="O152" s="44"/>
      <c r="P152" s="166"/>
      <c r="Q152" s="28"/>
      <c r="R152" s="166"/>
      <c r="S152" s="166"/>
      <c r="T152" s="166"/>
      <c r="U152" s="166"/>
      <c r="V152" s="166"/>
      <c r="W152" s="70"/>
    </row>
    <row r="153" spans="1:23">
      <c r="B153" s="115">
        <f>C153+D153</f>
        <v>818945</v>
      </c>
      <c r="C153" s="34">
        <f>SUMIFS(DATI!E$1:E$65536,DATI!A$1:A$65536,'2012'!B4,DATI!B$1:B$65536,'2012'!C12,DATI!C$1:C$65536,'2012'!B8,DATI!D$1:D$65536,'2012'!L153)</f>
        <v>44012</v>
      </c>
      <c r="D153" s="34">
        <f>SUMIFS(DATI!E$1:E$65536,DATI!A$1:A$65536,'2012'!B4,DATI!B$1:B$65536,'2012'!D12,DATI!C$1:C$65536,'2012'!B8,DATI!D$1:D$65536,'2012'!L153)</f>
        <v>774933</v>
      </c>
      <c r="E153" s="36">
        <f>SUMIFS(DATI!E$1:E$65536,DATI!A$1:A$65536,'2012'!B4,DATI!B$1:B$65536,'2012'!E12,DATI!C$1:C$65536,'2012'!B8,DATI!D$1:D$65536,'2012'!L153)</f>
        <v>1155293</v>
      </c>
      <c r="F153" s="36">
        <f>SUMIFS(DATI!E$1:E$65536,DATI!A$1:A$65536,'2012'!B4,DATI!B$1:B$65536,'2012'!F12,DATI!C$1:C$65536,'2012'!B8,DATI!D$1:D$65536,'2012'!L153)</f>
        <v>71435</v>
      </c>
      <c r="G153" s="36">
        <f>SUMIFS(DATI!E$1:E$65536,DATI!A$1:A$65536,'2012'!B4,DATI!B$1:B$65536,'2012'!G12,DATI!C$1:C$65536,'2012'!B8,DATI!D$1:D$65536,'2012'!L153)</f>
        <v>3654938</v>
      </c>
      <c r="H153" s="28"/>
      <c r="I153" s="37">
        <f>B153+E153+F153+G153</f>
        <v>5700611</v>
      </c>
      <c r="J153" s="148"/>
      <c r="K153" s="165">
        <f>I153</f>
        <v>5700611</v>
      </c>
      <c r="L153" s="53" t="s">
        <v>78</v>
      </c>
      <c r="M153" s="199" t="s">
        <v>213</v>
      </c>
      <c r="N153" s="44"/>
      <c r="O153" s="44"/>
      <c r="P153" s="44"/>
      <c r="Q153" s="28"/>
      <c r="R153" s="44"/>
      <c r="S153" s="44"/>
      <c r="T153" s="44"/>
      <c r="U153" s="44"/>
      <c r="V153" s="44"/>
      <c r="W153" s="45"/>
    </row>
    <row r="154" spans="1:23">
      <c r="B154" s="115">
        <f>C154+D154</f>
        <v>1937</v>
      </c>
      <c r="C154" s="33">
        <f>C155+C156</f>
        <v>-147</v>
      </c>
      <c r="D154" s="33">
        <f>D155+D156</f>
        <v>2084</v>
      </c>
      <c r="E154" s="33">
        <f>E155+E156</f>
        <v>-5686</v>
      </c>
      <c r="F154" s="33">
        <f>F155+F156</f>
        <v>-31446</v>
      </c>
      <c r="G154" s="33">
        <f>G155+G156</f>
        <v>378795</v>
      </c>
      <c r="H154" s="44"/>
      <c r="I154" s="37">
        <f>B154+E154+F154+G154</f>
        <v>343600</v>
      </c>
      <c r="J154" s="148"/>
      <c r="K154" s="165">
        <f>I154</f>
        <v>343600</v>
      </c>
      <c r="L154" s="53" t="s">
        <v>214</v>
      </c>
      <c r="M154" s="199" t="s">
        <v>215</v>
      </c>
      <c r="N154" s="44"/>
      <c r="O154" s="44"/>
      <c r="P154" s="44"/>
      <c r="Q154" s="44"/>
      <c r="R154" s="44"/>
      <c r="S154" s="44"/>
      <c r="T154" s="44"/>
      <c r="U154" s="44"/>
      <c r="V154" s="44"/>
      <c r="W154" s="45"/>
    </row>
    <row r="155" spans="1:23">
      <c r="B155" s="115">
        <f>C155+D155</f>
        <v>-695</v>
      </c>
      <c r="C155" s="34">
        <f>SUMIFS(DATI!E$1:E$65536,DATI!A$1:A$65536,'2012'!B4,DATI!B$1:B$65536,'2012'!C12,DATI!C$1:C$65536,'2012'!B8,DATI!D$1:D$65536,'2012'!L155)</f>
        <v>-147</v>
      </c>
      <c r="D155" s="34">
        <f>SUMIFS(DATI!E$1:E$65536,DATI!A$1:A$65536,'2012'!B4,DATI!B$1:B$65536,'2012'!D12,DATI!C$1:C$65536,'2012'!B8,DATI!D$1:D$65536,'2012'!L155)</f>
        <v>-548</v>
      </c>
      <c r="E155" s="36">
        <f>SUMIFS(DATI!E$1:E$65536,DATI!A$1:A$65536,'2012'!B4,DATI!B$1:B$65536,'2012'!E12,DATI!C$1:C$65536,'2012'!B8,DATI!D$1:D$65536,'2012'!L155)</f>
        <v>-6163</v>
      </c>
      <c r="F155" s="36">
        <f>SUMIFS(DATI!E$1:E$65536,DATI!A$1:A$65536,'2012'!B4,DATI!B$1:B$65536,'2012'!F12,DATI!C$1:C$65536,'2012'!B8,DATI!D$1:D$65536,'2012'!L155)</f>
        <v>-32850</v>
      </c>
      <c r="G155" s="36">
        <f>SUMIFS(DATI!E$1:E$65536,DATI!A$1:A$65536,'2012'!B4,DATI!B$1:B$65536,'2012'!G12,DATI!C$1:C$65536,'2012'!B8,DATI!D$1:D$65536,'2012'!L155)</f>
        <v>378795</v>
      </c>
      <c r="H155" s="44"/>
      <c r="I155" s="37">
        <f>B155+E155+F155+G155</f>
        <v>339087</v>
      </c>
      <c r="J155" s="148"/>
      <c r="K155" s="165">
        <f>I155</f>
        <v>339087</v>
      </c>
      <c r="L155" s="53" t="s">
        <v>79</v>
      </c>
      <c r="M155" s="78" t="s">
        <v>216</v>
      </c>
      <c r="N155" s="44"/>
      <c r="O155" s="44"/>
      <c r="P155" s="44"/>
      <c r="Q155" s="44"/>
      <c r="R155" s="44"/>
      <c r="S155" s="44"/>
      <c r="T155" s="44"/>
      <c r="U155" s="44"/>
      <c r="V155" s="44"/>
      <c r="W155" s="45"/>
    </row>
    <row r="156" spans="1:23">
      <c r="B156" s="115">
        <f>C156+D156</f>
        <v>2632</v>
      </c>
      <c r="C156" s="167">
        <f>SUMIFS(DATI!E$1:E$65536,DATI!A$1:A$65536,'2012'!B4,DATI!B$1:B$65536,'2012'!C12,DATI!C$1:C$65536,'2012'!B8,DATI!D$1:D$65536,'2012'!L156)</f>
        <v>0</v>
      </c>
      <c r="D156" s="167">
        <f>SUMIFS(DATI!E$1:E$65536,DATI!A$1:A$65536,'2012'!B4,DATI!B$1:B$65536,'2012'!D12,DATI!C$1:C$65536,'2012'!B8,DATI!D$1:D$65536,'2012'!L156)</f>
        <v>2632</v>
      </c>
      <c r="E156" s="168">
        <f>SUMIFS(DATI!E$1:E$65536,DATI!A$1:A$65536,'2012'!B4,DATI!B$1:B$65536,'2012'!E12,DATI!C$1:C$65536,'2012'!B8,DATI!D$1:D$65536,'2012'!L156)</f>
        <v>477</v>
      </c>
      <c r="F156" s="168">
        <f>SUMIFS(DATI!E$1:E$65536,DATI!A$1:A$65536,'2012'!B4,DATI!B$1:B$65536,'2012'!F12,DATI!C$1:C$65536,'2012'!B8,DATI!D$1:D$65536,'2012'!L156)</f>
        <v>1404</v>
      </c>
      <c r="G156" s="168">
        <f>SUMIFS(DATI!E$1:E$65536,DATI!A$1:A$65536,'2012'!B4,DATI!B$1:B$65536,'2012'!G12,DATI!C$1:C$65536,'2012'!B8,DATI!D$1:D$65536,'2012'!L156)</f>
        <v>0</v>
      </c>
      <c r="H156" s="44"/>
      <c r="I156" s="37">
        <f>B156+E156+F156+G156</f>
        <v>4513</v>
      </c>
      <c r="J156" s="148"/>
      <c r="K156" s="165">
        <f>I156</f>
        <v>4513</v>
      </c>
      <c r="L156" s="53" t="s">
        <v>80</v>
      </c>
      <c r="M156" s="78" t="s">
        <v>217</v>
      </c>
      <c r="N156" s="44"/>
      <c r="O156" s="44"/>
      <c r="P156" s="44"/>
      <c r="Q156" s="44"/>
      <c r="R156" s="44"/>
      <c r="S156" s="44"/>
      <c r="T156" s="44"/>
      <c r="U156" s="44"/>
      <c r="V156" s="44"/>
      <c r="W156" s="45"/>
    </row>
    <row r="157" spans="1:23">
      <c r="B157" s="169"/>
      <c r="C157" s="71"/>
      <c r="D157" s="71"/>
      <c r="E157" s="71"/>
      <c r="F157" s="71"/>
      <c r="G157" s="71"/>
      <c r="H157" s="44"/>
      <c r="I157" s="71"/>
      <c r="J157" s="76"/>
      <c r="K157" s="170"/>
      <c r="L157" s="53" t="s">
        <v>77</v>
      </c>
      <c r="M157" s="65" t="s">
        <v>167</v>
      </c>
      <c r="N157" s="33">
        <f>P157</f>
        <v>4236044</v>
      </c>
      <c r="O157" s="136"/>
      <c r="P157" s="43">
        <f>R157+S157+T157+W157</f>
        <v>4236044</v>
      </c>
      <c r="Q157" s="44"/>
      <c r="R157" s="146">
        <f>G22</f>
        <v>2687492</v>
      </c>
      <c r="S157" s="146">
        <f>F22</f>
        <v>103522</v>
      </c>
      <c r="T157" s="146">
        <f>E22</f>
        <v>860934</v>
      </c>
      <c r="U157" s="146">
        <f>D22</f>
        <v>564071</v>
      </c>
      <c r="V157" s="94">
        <f>C22</f>
        <v>20025</v>
      </c>
      <c r="W157" s="31">
        <f>U157+V157</f>
        <v>584096</v>
      </c>
    </row>
    <row r="158" spans="1:23">
      <c r="B158" s="115">
        <f>C158+D158</f>
        <v>6165</v>
      </c>
      <c r="C158" s="34">
        <f>SUMIFS(DATI!E$1:E$65536,DATI!A$1:A$65536,'2012'!B4,DATI!B$1:B$65536,'2012'!C12,DATI!C$1:C$65536,'2012'!B8,DATI!D$1:D$65536,'2012'!L158)</f>
        <v>6193</v>
      </c>
      <c r="D158" s="34">
        <f>SUMIFS(DATI!E$1:E$65536,DATI!A$1:A$65536,'2012'!B4,DATI!B$1:B$65536,'2012'!D12,DATI!C$1:C$65536,'2012'!B8,DATI!D$1:D$65536,'2012'!L158)</f>
        <v>-28</v>
      </c>
      <c r="E158" s="36">
        <f>SUMIFS(DATI!E$1:E$65536,DATI!A$1:A$65536,'2012'!B4,DATI!B$1:B$65536,'2012'!E12,DATI!C$1:C$65536,'2012'!B8,DATI!D$1:D$65536,'2012'!L158)</f>
        <v>-6461</v>
      </c>
      <c r="F158" s="171">
        <f>SUMIFS(DATI!E$1:E$65536,DATI!A$1:A$65536,'2012'!B4,DATI!B$1:B$65536,'2012'!F12,DATI!C$1:C$65536,'2012'!B8,DATI!D$1:D$65536,'2012'!L158)</f>
        <v>3715</v>
      </c>
      <c r="G158" s="171">
        <f>SUMIFS(DATI!E$1:E$65536,DATI!A$1:A$65536,'2012'!B4,DATI!B$1:B$65536,'2012'!G12,DATI!C$1:C$65536,'2012'!B8,DATI!D$1:D$65536,'2012'!L158)</f>
        <v>-2460</v>
      </c>
      <c r="H158" s="44"/>
      <c r="I158" s="37">
        <f>B158+E158+F158+G158</f>
        <v>959</v>
      </c>
      <c r="J158" s="171">
        <f>SUMIFS(DATI!E$1:E$65536,DATI!A$1:A$65536,'2012'!B4,DATI!B$1:B$65536,'2012'!J12,DATI!C$1:C$65536,'2012'!B8,DATI!D$1:D$65536,'2012'!L158)</f>
        <v>-959</v>
      </c>
      <c r="K158" s="39">
        <f>I158+J158</f>
        <v>0</v>
      </c>
      <c r="L158" s="53" t="s">
        <v>71</v>
      </c>
      <c r="M158" s="65" t="s">
        <v>218</v>
      </c>
      <c r="N158" s="44"/>
      <c r="O158" s="44"/>
      <c r="P158" s="166"/>
      <c r="Q158" s="44"/>
      <c r="R158" s="166"/>
      <c r="S158" s="44"/>
      <c r="T158" s="44"/>
      <c r="U158" s="44"/>
      <c r="V158" s="44"/>
      <c r="W158" s="45"/>
    </row>
    <row r="159" spans="1:23" ht="13">
      <c r="B159" s="115">
        <f>C159+D159</f>
        <v>-757780</v>
      </c>
      <c r="C159" s="172">
        <f>V151+V157-C152-C158</f>
        <v>-28021</v>
      </c>
      <c r="D159" s="172">
        <f>U151+U157-D152-D158</f>
        <v>-729759</v>
      </c>
      <c r="E159" s="172">
        <f>T151+T157-E152-E158</f>
        <v>-308175</v>
      </c>
      <c r="F159" s="172">
        <f>S151+S157-F152-F158</f>
        <v>77496</v>
      </c>
      <c r="G159" s="172">
        <f>R151+R157-G152-G158</f>
        <v>846106</v>
      </c>
      <c r="H159" s="44"/>
      <c r="I159" s="80">
        <f>B159+E159+F159+G159</f>
        <v>-142353</v>
      </c>
      <c r="J159" s="80">
        <f>O151-J158</f>
        <v>142353</v>
      </c>
      <c r="K159" s="39">
        <f>I159+J159</f>
        <v>0</v>
      </c>
      <c r="L159" s="106" t="s">
        <v>22</v>
      </c>
      <c r="M159" s="203" t="s">
        <v>219</v>
      </c>
      <c r="N159" s="44"/>
      <c r="O159" s="44"/>
      <c r="P159" s="44"/>
      <c r="Q159" s="44"/>
      <c r="R159" s="44"/>
      <c r="S159" s="44"/>
      <c r="T159" s="44"/>
      <c r="U159" s="44"/>
      <c r="V159" s="44"/>
      <c r="W159" s="45"/>
    </row>
    <row r="160" spans="1:23" ht="13" thickBot="1">
      <c r="B160" s="236"/>
      <c r="C160" s="237"/>
      <c r="D160" s="237"/>
      <c r="E160" s="237"/>
      <c r="F160" s="237"/>
      <c r="G160" s="237"/>
      <c r="H160" s="237"/>
      <c r="I160" s="237"/>
      <c r="J160" s="237"/>
      <c r="K160" s="237"/>
      <c r="L160" s="237"/>
      <c r="M160" s="237"/>
      <c r="N160" s="237"/>
      <c r="O160" s="237"/>
      <c r="P160" s="237"/>
      <c r="Q160" s="237"/>
      <c r="R160" s="237"/>
      <c r="S160" s="237"/>
      <c r="T160" s="237"/>
      <c r="U160" s="237"/>
      <c r="V160" s="237"/>
      <c r="W160" s="238"/>
    </row>
    <row r="161" spans="2:23" ht="21.75" customHeight="1" thickTop="1">
      <c r="L161" s="222" t="s">
        <v>220</v>
      </c>
      <c r="M161" s="223"/>
      <c r="N161" s="226" t="s">
        <v>131</v>
      </c>
      <c r="O161" s="213" t="s">
        <v>130</v>
      </c>
      <c r="P161" s="213" t="s">
        <v>129</v>
      </c>
      <c r="Q161" s="213" t="s">
        <v>128</v>
      </c>
      <c r="R161" s="213" t="s">
        <v>127</v>
      </c>
      <c r="S161" s="213" t="s">
        <v>126</v>
      </c>
      <c r="T161" s="213" t="s">
        <v>125</v>
      </c>
      <c r="U161" s="215" t="s">
        <v>124</v>
      </c>
      <c r="V161" s="215" t="s">
        <v>123</v>
      </c>
      <c r="W161" s="218" t="s">
        <v>122</v>
      </c>
    </row>
    <row r="162" spans="2:23" ht="13.5" customHeight="1">
      <c r="L162" s="222"/>
      <c r="M162" s="223"/>
      <c r="N162" s="226"/>
      <c r="O162" s="213"/>
      <c r="P162" s="213"/>
      <c r="Q162" s="229"/>
      <c r="R162" s="213"/>
      <c r="S162" s="213"/>
      <c r="T162" s="213"/>
      <c r="U162" s="216"/>
      <c r="V162" s="216"/>
      <c r="W162" s="219"/>
    </row>
    <row r="163" spans="2:23" ht="51.75" customHeight="1" thickBot="1">
      <c r="B163" s="221" t="s">
        <v>221</v>
      </c>
      <c r="C163" s="221"/>
      <c r="D163" s="221"/>
      <c r="E163" s="221"/>
      <c r="F163" s="221"/>
      <c r="G163" s="221"/>
      <c r="H163" s="221"/>
      <c r="I163" s="221"/>
      <c r="K163" s="7"/>
      <c r="L163" s="224"/>
      <c r="M163" s="225"/>
      <c r="N163" s="227"/>
      <c r="O163" s="228"/>
      <c r="P163" s="214"/>
      <c r="Q163" s="230"/>
      <c r="R163" s="214"/>
      <c r="S163" s="214"/>
      <c r="T163" s="214"/>
      <c r="U163" s="217"/>
      <c r="V163" s="217"/>
      <c r="W163" s="220"/>
    </row>
    <row r="164" spans="2:23" ht="13.5" thickTop="1">
      <c r="B164" s="173"/>
      <c r="C164" s="173"/>
      <c r="D164" s="173"/>
      <c r="E164" s="173"/>
      <c r="F164" s="173"/>
      <c r="G164" s="173"/>
      <c r="H164" s="173"/>
      <c r="K164" s="7"/>
      <c r="L164" s="193" t="s">
        <v>263</v>
      </c>
      <c r="M164" s="209" t="s">
        <v>222</v>
      </c>
      <c r="N164" s="140">
        <f>O164+P164</f>
        <v>0</v>
      </c>
      <c r="O164" s="174">
        <f>SUMIFS(DATI!E$1:E$65536,DATI!A$1:A$65536,'2012'!B4,DATI!B$1:B$65536,'2012'!O12,DATI!D$1:D$65536,'2012'!L164)</f>
        <v>408453</v>
      </c>
      <c r="P164" s="142">
        <f>R164+S164+T164+W164</f>
        <v>-408453</v>
      </c>
      <c r="Q164" s="44"/>
      <c r="R164" s="175">
        <f>SUMIFS(DATI!E$1:E$65536,DATI!A$1:A$65536,'2012'!B4,DATI!B$1:B$65536,'2012'!R12,DATI!D$1:D$65536,'2012'!L164)</f>
        <v>-7594</v>
      </c>
      <c r="S164" s="174">
        <f>SUMIFS(DATI!E$1:E$65536,DATI!A$1:A$65536,'2012'!B4,DATI!B$1:B$65536,'2012'!S12,DATI!D$1:D$65536,'2012'!L164)</f>
        <v>-26302</v>
      </c>
      <c r="T164" s="175">
        <f>SUMIFS(DATI!E$1:E$65536,DATI!A$1:A$65536,'2012'!B4,DATI!B$1:B$65536,'2012'!T12,DATI!D$1:D$65536,'2012'!L164)</f>
        <v>-1775</v>
      </c>
      <c r="U164" s="176">
        <f>SUMIFS(DATI!E$1:E$65536,DATI!A$1:A$65536,'2012'!B4,DATI!B$1:B$65536,'2012'!U12,DATI!D$1:D$65536,'2012'!L164)</f>
        <v>-306461</v>
      </c>
      <c r="V164" s="175">
        <f>SUMIFS(DATI!E$1:E$65536,DATI!A$1:A$65536,'2012'!B4,DATI!B$1:B$65536,'2012'!V12,DATI!D$1:D$65536,'2012'!L164)</f>
        <v>-66321</v>
      </c>
      <c r="W164" s="177">
        <f>U164+V164</f>
        <v>-372782</v>
      </c>
    </row>
    <row r="165" spans="2:23">
      <c r="B165" s="173"/>
      <c r="C165" s="173"/>
      <c r="D165" s="173"/>
      <c r="E165" s="173"/>
      <c r="F165" s="173"/>
      <c r="G165" s="173"/>
      <c r="H165" s="173"/>
      <c r="K165" s="7"/>
      <c r="L165" s="191" t="s">
        <v>99</v>
      </c>
      <c r="M165" s="187" t="s">
        <v>223</v>
      </c>
      <c r="N165" s="166"/>
      <c r="O165" s="44"/>
      <c r="P165" s="44"/>
      <c r="Q165" s="44"/>
      <c r="R165" s="166"/>
      <c r="S165" s="166"/>
      <c r="T165" s="178">
        <f>SUMIFS(DATI!E$1:E$65536,DATI!A$1:A$65536,'2012'!B4,DATI!B$1:B$65536,'2012'!T12,DATI!C$1:C$65536,'2012'!B8,DATI!D$1:D$65536,'2012'!L165)</f>
        <v>8515999</v>
      </c>
      <c r="U165" s="166"/>
      <c r="V165" s="166"/>
      <c r="W165" s="179"/>
    </row>
    <row r="166" spans="2:23">
      <c r="B166" s="173"/>
      <c r="C166" s="173"/>
      <c r="D166" s="173"/>
      <c r="E166" s="173"/>
      <c r="F166" s="173"/>
      <c r="G166" s="173"/>
      <c r="H166" s="173"/>
      <c r="K166" s="7"/>
      <c r="L166" s="191" t="s">
        <v>100</v>
      </c>
      <c r="M166" s="188" t="s">
        <v>224</v>
      </c>
      <c r="N166" s="44"/>
      <c r="O166" s="44"/>
      <c r="P166" s="44"/>
      <c r="Q166" s="44"/>
      <c r="R166" s="44"/>
      <c r="S166" s="44"/>
      <c r="T166" s="180">
        <f>SUMIFS(DATI!E$1:E$65536,DATI!A$1:A$65536,'2012'!B4,DATI!B$1:B$65536,'2012'!T12,DATI!C$1:C$65536,'2012'!N8,DATI!D$1:D$65536,'2012'!L166)</f>
        <v>8207824</v>
      </c>
      <c r="U166" s="44"/>
      <c r="V166" s="44"/>
      <c r="W166" s="181"/>
    </row>
    <row r="167" spans="2:23">
      <c r="B167" s="173"/>
      <c r="C167" s="173"/>
      <c r="D167" s="173"/>
      <c r="E167" s="173"/>
      <c r="F167" s="173"/>
      <c r="G167" s="173"/>
      <c r="H167" s="173"/>
      <c r="K167" s="7"/>
      <c r="L167" s="191" t="s">
        <v>8</v>
      </c>
      <c r="M167" s="189" t="s">
        <v>225</v>
      </c>
      <c r="N167" s="44"/>
      <c r="O167" s="44"/>
      <c r="P167" s="178">
        <f>SUMIFS(DATI!E$1:E$65536,DATI!A$1:A$65536,'2012'!B4,DATI!B$1:B$65536,'2012'!P12,DATI!D$1:D$65536,'2012'!L167)</f>
        <v>868633</v>
      </c>
      <c r="Q167" s="44"/>
      <c r="R167" s="44"/>
      <c r="S167" s="44"/>
      <c r="T167" s="178">
        <f>SUMIFS(DATI!E$1:E$65536,DATI!A$1:A$65536,'2012'!B4,DATI!B$1:B$65536,'2012'!T12,DATI!D$1:D$65536,'2012'!L167)</f>
        <v>191377</v>
      </c>
      <c r="U167" s="44"/>
      <c r="V167" s="44"/>
      <c r="W167" s="181"/>
    </row>
    <row r="168" spans="2:23" ht="25.5" thickBot="1">
      <c r="B168" s="173"/>
      <c r="C168" s="173"/>
      <c r="D168" s="173"/>
      <c r="E168" s="173"/>
      <c r="F168" s="173"/>
      <c r="G168" s="173"/>
      <c r="H168" s="173"/>
      <c r="K168" s="7"/>
      <c r="L168" s="192" t="s">
        <v>9</v>
      </c>
      <c r="M168" s="190" t="s">
        <v>226</v>
      </c>
      <c r="N168" s="182"/>
      <c r="O168" s="182"/>
      <c r="P168" s="183">
        <f>SUMIFS(DATI!E$1:E$65536,DATI!A$1:A$65536,'2012'!B4,DATI!B$1:B$65536,'2012'!P12,DATI!D$1:D$65536,'2012'!L168)</f>
        <v>1680177</v>
      </c>
      <c r="Q168" s="182"/>
      <c r="R168" s="182"/>
      <c r="S168" s="182"/>
      <c r="T168" s="183">
        <f>SUMIFS(DATI!E$1:E$65536,DATI!A$1:A$65536,'2012'!B4,DATI!B$1:B$65536,'2012'!T12,DATI!D$1:D$65536,'2012'!L168)</f>
        <v>350241</v>
      </c>
      <c r="U168" s="182"/>
      <c r="V168" s="182"/>
      <c r="W168" s="184"/>
    </row>
    <row r="169" spans="2:23" ht="13" thickTop="1">
      <c r="N169" s="6"/>
    </row>
    <row r="172" spans="2:23">
      <c r="V172" s="6"/>
    </row>
    <row r="173" spans="2:23">
      <c r="V173" s="6"/>
    </row>
    <row r="174" spans="2:23">
      <c r="V174" s="6"/>
    </row>
    <row r="175" spans="2:23">
      <c r="V175" s="6"/>
    </row>
  </sheetData>
  <sheetProtection algorithmName="SHA-512" hashValue="HXIVsfYB2o2ZzW3HKnoY4/1qDmdfrZj0j/9uY8zA1+jnQ71zYbUpx51kkdx91mKnPcqHoX0dSF85cdzYq3Wnvg==" saltValue="QatGWKScxjCkEk7KauN3KQ==" spinCount="100000" sheet="1" objects="1" scenarios="1"/>
  <mergeCells count="146">
    <mergeCell ref="S161:S163"/>
    <mergeCell ref="T161:T163"/>
    <mergeCell ref="U161:U163"/>
    <mergeCell ref="V161:V163"/>
    <mergeCell ref="W161:W163"/>
    <mergeCell ref="B163:I163"/>
    <mergeCell ref="L161:M163"/>
    <mergeCell ref="N161:N163"/>
    <mergeCell ref="O161:O163"/>
    <mergeCell ref="P161:P163"/>
    <mergeCell ref="Q161:Q163"/>
    <mergeCell ref="R161:R163"/>
    <mergeCell ref="B142:W142"/>
    <mergeCell ref="B150:W150"/>
    <mergeCell ref="B160:W160"/>
    <mergeCell ref="O139:O141"/>
    <mergeCell ref="P139:P141"/>
    <mergeCell ref="Q139:Q141"/>
    <mergeCell ref="R139:R141"/>
    <mergeCell ref="S139:S141"/>
    <mergeCell ref="T139:T141"/>
    <mergeCell ref="G139:G141"/>
    <mergeCell ref="H139:H141"/>
    <mergeCell ref="I139:I141"/>
    <mergeCell ref="J139:J141"/>
    <mergeCell ref="K139:K141"/>
    <mergeCell ref="N139:N141"/>
    <mergeCell ref="B125:W125"/>
    <mergeCell ref="B137:W137"/>
    <mergeCell ref="B138:K138"/>
    <mergeCell ref="L138:M141"/>
    <mergeCell ref="N138:W138"/>
    <mergeCell ref="B139:B141"/>
    <mergeCell ref="C139:C141"/>
    <mergeCell ref="D139:D141"/>
    <mergeCell ref="E139:E141"/>
    <mergeCell ref="F139:F141"/>
    <mergeCell ref="U139:U141"/>
    <mergeCell ref="V139:V141"/>
    <mergeCell ref="W139:W141"/>
    <mergeCell ref="R122:R124"/>
    <mergeCell ref="S122:S124"/>
    <mergeCell ref="T122:T124"/>
    <mergeCell ref="U122:U124"/>
    <mergeCell ref="V122:V124"/>
    <mergeCell ref="W122:W124"/>
    <mergeCell ref="J122:J124"/>
    <mergeCell ref="K122:K124"/>
    <mergeCell ref="N122:N124"/>
    <mergeCell ref="O122:O124"/>
    <mergeCell ref="P122:P124"/>
    <mergeCell ref="Q122:Q124"/>
    <mergeCell ref="D122:D124"/>
    <mergeCell ref="E122:E124"/>
    <mergeCell ref="F122:F124"/>
    <mergeCell ref="G122:G124"/>
    <mergeCell ref="H122:H124"/>
    <mergeCell ref="I122:I124"/>
    <mergeCell ref="V81:V83"/>
    <mergeCell ref="W81:W83"/>
    <mergeCell ref="B84:W84"/>
    <mergeCell ref="B111:W111"/>
    <mergeCell ref="B120:W120"/>
    <mergeCell ref="B121:K121"/>
    <mergeCell ref="L121:M124"/>
    <mergeCell ref="N121:W121"/>
    <mergeCell ref="B122:B124"/>
    <mergeCell ref="C122:C124"/>
    <mergeCell ref="P81:P83"/>
    <mergeCell ref="Q81:Q83"/>
    <mergeCell ref="R81:R83"/>
    <mergeCell ref="S81:S83"/>
    <mergeCell ref="T81:T83"/>
    <mergeCell ref="U81:U83"/>
    <mergeCell ref="H81:H83"/>
    <mergeCell ref="I81:I83"/>
    <mergeCell ref="J81:J83"/>
    <mergeCell ref="K81:K83"/>
    <mergeCell ref="N81:N83"/>
    <mergeCell ref="O81:O83"/>
    <mergeCell ref="B44:W44"/>
    <mergeCell ref="B80:K80"/>
    <mergeCell ref="L80:M83"/>
    <mergeCell ref="N80:W80"/>
    <mergeCell ref="B81:B83"/>
    <mergeCell ref="C81:C83"/>
    <mergeCell ref="D81:D83"/>
    <mergeCell ref="E81:E83"/>
    <mergeCell ref="F81:F83"/>
    <mergeCell ref="G81:G83"/>
    <mergeCell ref="R41:R43"/>
    <mergeCell ref="S41:S43"/>
    <mergeCell ref="T41:T43"/>
    <mergeCell ref="U41:U43"/>
    <mergeCell ref="V41:V43"/>
    <mergeCell ref="W41:W43"/>
    <mergeCell ref="J41:J43"/>
    <mergeCell ref="K41:K43"/>
    <mergeCell ref="N41:N43"/>
    <mergeCell ref="O41:O43"/>
    <mergeCell ref="P41:P43"/>
    <mergeCell ref="Q41:Q43"/>
    <mergeCell ref="D41:D43"/>
    <mergeCell ref="E41:E43"/>
    <mergeCell ref="F41:F43"/>
    <mergeCell ref="G41:G43"/>
    <mergeCell ref="H41:H43"/>
    <mergeCell ref="I41:I43"/>
    <mergeCell ref="V9:V11"/>
    <mergeCell ref="W9:W11"/>
    <mergeCell ref="B13:W13"/>
    <mergeCell ref="B24:W24"/>
    <mergeCell ref="B25:W25"/>
    <mergeCell ref="B40:K40"/>
    <mergeCell ref="L40:M43"/>
    <mergeCell ref="N40:W40"/>
    <mergeCell ref="B41:B43"/>
    <mergeCell ref="C41:C43"/>
    <mergeCell ref="P9:P11"/>
    <mergeCell ref="Q9:Q11"/>
    <mergeCell ref="R9:R11"/>
    <mergeCell ref="S9:S11"/>
    <mergeCell ref="T9:T11"/>
    <mergeCell ref="U9:U11"/>
    <mergeCell ref="H9:H11"/>
    <mergeCell ref="I9:I11"/>
    <mergeCell ref="B2:W2"/>
    <mergeCell ref="B3:W3"/>
    <mergeCell ref="B4:W4"/>
    <mergeCell ref="B5:W5"/>
    <mergeCell ref="B6:W6"/>
    <mergeCell ref="B7:K7"/>
    <mergeCell ref="L7:M12"/>
    <mergeCell ref="N7:W7"/>
    <mergeCell ref="B8:K8"/>
    <mergeCell ref="N8:W8"/>
    <mergeCell ref="J9:J11"/>
    <mergeCell ref="K9:K11"/>
    <mergeCell ref="N9:N11"/>
    <mergeCell ref="O9:O11"/>
    <mergeCell ref="B9:B11"/>
    <mergeCell ref="C9:C11"/>
    <mergeCell ref="D9:D11"/>
    <mergeCell ref="E9:E11"/>
    <mergeCell ref="F9:F11"/>
    <mergeCell ref="G9:G11"/>
  </mergeCells>
  <conditionalFormatting sqref="B2:W37 B38:K38 N38:W38">
    <cfRule type="containsText" dxfId="323" priority="26" stopIfTrue="1" operator="containsText" text="SUMIFS">
      <formula>NOT(ISERROR(SEARCH("SUMIFS",B2)))</formula>
    </cfRule>
  </conditionalFormatting>
  <conditionalFormatting sqref="C95">
    <cfRule type="containsText" dxfId="322" priority="10" stopIfTrue="1" operator="containsText" text="SUMIFS">
      <formula>NOT(ISERROR(SEARCH("SUMIFS",C95)))</formula>
    </cfRule>
  </conditionalFormatting>
  <conditionalFormatting sqref="E95:G95">
    <cfRule type="containsText" dxfId="321" priority="11" stopIfTrue="1" operator="containsText" text="SUMIFS">
      <formula>NOT(ISERROR(SEARCH("SUMIFS",E95)))</formula>
    </cfRule>
  </conditionalFormatting>
  <conditionalFormatting sqref="H74:H75">
    <cfRule type="containsText" dxfId="320" priority="1" stopIfTrue="1" operator="containsText" text="SUMIFS">
      <formula>NOT(ISERROR(SEARCH("SUMIFS",H74)))</formula>
    </cfRule>
  </conditionalFormatting>
  <conditionalFormatting sqref="H86:H87">
    <cfRule type="containsText" dxfId="319" priority="8" stopIfTrue="1" operator="containsText" text="SUMIFS">
      <formula>NOT(ISERROR(SEARCH("SUMIFS",H86)))</formula>
    </cfRule>
  </conditionalFormatting>
  <conditionalFormatting sqref="H95:H96">
    <cfRule type="containsText" dxfId="318" priority="16" stopIfTrue="1" operator="containsText" text="SUMIFS">
      <formula>NOT(ISERROR(SEARCH("SUMIFS",H95)))</formula>
    </cfRule>
  </conditionalFormatting>
  <conditionalFormatting sqref="H102">
    <cfRule type="containsText" dxfId="317" priority="9" stopIfTrue="1" operator="containsText" text="SUMIFS">
      <formula>NOT(ISERROR(SEARCH("SUMIFS",H102)))</formula>
    </cfRule>
  </conditionalFormatting>
  <conditionalFormatting sqref="H106:H107">
    <cfRule type="containsText" dxfId="316" priority="15" stopIfTrue="1" operator="containsText" text="SUMIFS">
      <formula>NOT(ISERROR(SEARCH("SUMIFS",H106)))</formula>
    </cfRule>
  </conditionalFormatting>
  <conditionalFormatting sqref="L47:M48">
    <cfRule type="containsText" dxfId="315" priority="5" stopIfTrue="1" operator="containsText" text="SUMIFS">
      <formula>NOT(ISERROR(SEARCH("SUMIFS",L47)))</formula>
    </cfRule>
  </conditionalFormatting>
  <conditionalFormatting sqref="L50:M51">
    <cfRule type="containsText" dxfId="314" priority="3" stopIfTrue="1" operator="containsText" text="SUMIFS">
      <formula>NOT(ISERROR(SEARCH("SUMIFS",L50)))</formula>
    </cfRule>
  </conditionalFormatting>
  <conditionalFormatting sqref="Q45 Q54:Q56">
    <cfRule type="containsText" dxfId="313" priority="25" stopIfTrue="1" operator="containsText" text="SUMIFS">
      <formula>NOT(ISERROR(SEARCH("SUMIFS",Q45)))</formula>
    </cfRule>
  </conditionalFormatting>
  <conditionalFormatting sqref="Q58:Q64">
    <cfRule type="containsText" dxfId="312" priority="21" stopIfTrue="1" operator="containsText" text="SUMIFS">
      <formula>NOT(ISERROR(SEARCH("SUMIFS",Q58)))</formula>
    </cfRule>
  </conditionalFormatting>
  <conditionalFormatting sqref="Q69:Q74">
    <cfRule type="containsText" dxfId="311" priority="22" stopIfTrue="1" operator="containsText" text="SUMIFS">
      <formula>NOT(ISERROR(SEARCH("SUMIFS",Q69)))</formula>
    </cfRule>
  </conditionalFormatting>
  <conditionalFormatting sqref="Q85">
    <cfRule type="containsText" dxfId="310" priority="20" stopIfTrue="1" operator="containsText" text="SUMIFS">
      <formula>NOT(ISERROR(SEARCH("SUMIFS",Q85)))</formula>
    </cfRule>
  </conditionalFormatting>
  <conditionalFormatting sqref="Q94:Q96">
    <cfRule type="containsText" dxfId="309" priority="14" stopIfTrue="1" operator="containsText" text="SUMIFS">
      <formula>NOT(ISERROR(SEARCH("SUMIFS",Q94)))</formula>
    </cfRule>
  </conditionalFormatting>
  <conditionalFormatting sqref="Q99:Q102">
    <cfRule type="containsText" dxfId="308" priority="18" stopIfTrue="1" operator="containsText" text="SUMIFS">
      <formula>NOT(ISERROR(SEARCH("SUMIFS",Q99)))</formula>
    </cfRule>
  </conditionalFormatting>
  <conditionalFormatting sqref="Q105:Q107">
    <cfRule type="containsText" dxfId="307" priority="17" stopIfTrue="1" operator="containsText" text="SUMIFS">
      <formula>NOT(ISERROR(SEARCH("SUMIFS",Q105)))</formula>
    </cfRule>
  </conditionalFormatting>
  <conditionalFormatting sqref="Q112">
    <cfRule type="containsText" dxfId="306" priority="7" stopIfTrue="1" operator="containsText" text="SUMIFS">
      <formula>NOT(ISERROR(SEARCH("SUMIFS",Q112)))</formula>
    </cfRule>
  </conditionalFormatting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A8A845-1B8C-4EEB-8CAC-E93B6BEEC9DC}">
  <sheetPr codeName="Sheet12"/>
  <dimension ref="A1:W175"/>
  <sheetViews>
    <sheetView topLeftCell="A149" zoomScale="70" zoomScaleNormal="70" workbookViewId="0">
      <selection activeCell="G107" sqref="G107"/>
    </sheetView>
  </sheetViews>
  <sheetFormatPr defaultColWidth="9.1796875" defaultRowHeight="12.5"/>
  <cols>
    <col min="1" max="1" width="4.81640625" style="2" customWidth="1"/>
    <col min="2" max="2" width="16.81640625" style="2" customWidth="1"/>
    <col min="3" max="4" width="15.54296875" style="2" customWidth="1"/>
    <col min="5" max="11" width="11.7265625" style="2" customWidth="1"/>
    <col min="12" max="12" width="18.453125" style="2" customWidth="1"/>
    <col min="13" max="13" width="52.1796875" style="2" customWidth="1"/>
    <col min="14" max="14" width="12.54296875" style="2" customWidth="1"/>
    <col min="15" max="15" width="13.1796875" style="2" customWidth="1"/>
    <col min="16" max="20" width="11.7265625" style="2" customWidth="1"/>
    <col min="21" max="22" width="15.54296875" style="2" customWidth="1"/>
    <col min="23" max="23" width="16.7265625" style="2" customWidth="1"/>
    <col min="24" max="16384" width="9.1796875" style="2"/>
  </cols>
  <sheetData>
    <row r="1" spans="1:23">
      <c r="B1" s="3"/>
      <c r="C1" s="3"/>
      <c r="D1" s="3"/>
      <c r="E1" s="3"/>
      <c r="F1" s="3"/>
      <c r="G1" s="3"/>
      <c r="H1" s="3"/>
      <c r="I1" s="3"/>
      <c r="J1" s="3"/>
      <c r="K1" s="3"/>
      <c r="L1" s="4"/>
      <c r="M1" s="5"/>
      <c r="N1" s="3"/>
      <c r="O1" s="3"/>
      <c r="P1" s="3"/>
      <c r="Q1" s="3"/>
      <c r="R1" s="3"/>
      <c r="S1" s="3"/>
      <c r="T1" s="3"/>
      <c r="U1" s="3"/>
      <c r="V1" s="3"/>
      <c r="W1" s="3"/>
    </row>
    <row r="2" spans="1:23" ht="32.5">
      <c r="B2" s="286" t="s">
        <v>117</v>
      </c>
      <c r="C2" s="286"/>
      <c r="D2" s="286"/>
      <c r="E2" s="286"/>
      <c r="F2" s="286"/>
      <c r="G2" s="286"/>
      <c r="H2" s="286"/>
      <c r="I2" s="286"/>
      <c r="J2" s="286"/>
      <c r="K2" s="286"/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W2" s="286"/>
    </row>
    <row r="3" spans="1:23" ht="13">
      <c r="B3" s="287"/>
      <c r="C3" s="287"/>
      <c r="D3" s="287"/>
      <c r="E3" s="287"/>
      <c r="F3" s="287"/>
      <c r="G3" s="287"/>
      <c r="H3" s="287"/>
      <c r="I3" s="287"/>
      <c r="J3" s="287"/>
      <c r="K3" s="287"/>
      <c r="L3" s="287"/>
      <c r="M3" s="287"/>
      <c r="N3" s="287"/>
      <c r="O3" s="287"/>
      <c r="P3" s="287"/>
      <c r="Q3" s="287"/>
      <c r="R3" s="287"/>
      <c r="S3" s="287"/>
      <c r="T3" s="287"/>
      <c r="U3" s="287"/>
      <c r="V3" s="287"/>
      <c r="W3" s="287"/>
    </row>
    <row r="4" spans="1:23" ht="25">
      <c r="B4" s="288">
        <v>2011</v>
      </c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</row>
    <row r="5" spans="1:23" ht="25">
      <c r="B5" s="289" t="s">
        <v>118</v>
      </c>
      <c r="C5" s="289"/>
      <c r="D5" s="289"/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89"/>
      <c r="P5" s="289"/>
      <c r="Q5" s="289"/>
      <c r="R5" s="289"/>
      <c r="S5" s="289"/>
      <c r="T5" s="289"/>
      <c r="U5" s="289"/>
      <c r="V5" s="289"/>
      <c r="W5" s="289"/>
    </row>
    <row r="6" spans="1:23" ht="18" customHeight="1" thickBot="1">
      <c r="B6" s="290" t="str">
        <f>DATI!I1</f>
        <v>pēdējais datu labošanas datums: 21.10.2025</v>
      </c>
      <c r="C6" s="291"/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2"/>
      <c r="O6" s="292"/>
      <c r="P6" s="292"/>
      <c r="Q6" s="292"/>
      <c r="R6" s="292"/>
      <c r="S6" s="292"/>
      <c r="T6" s="292"/>
      <c r="U6" s="292"/>
      <c r="V6" s="292"/>
      <c r="W6" s="292"/>
    </row>
    <row r="7" spans="1:23" ht="21.75" customHeight="1" thickTop="1" thickBot="1">
      <c r="A7" s="7"/>
      <c r="B7" s="293" t="s">
        <v>119</v>
      </c>
      <c r="C7" s="294"/>
      <c r="D7" s="294"/>
      <c r="E7" s="294"/>
      <c r="F7" s="294"/>
      <c r="G7" s="294"/>
      <c r="H7" s="294"/>
      <c r="I7" s="294"/>
      <c r="J7" s="294"/>
      <c r="K7" s="295"/>
      <c r="L7" s="296" t="s">
        <v>120</v>
      </c>
      <c r="M7" s="297"/>
      <c r="N7" s="299" t="s">
        <v>121</v>
      </c>
      <c r="O7" s="300"/>
      <c r="P7" s="300"/>
      <c r="Q7" s="300"/>
      <c r="R7" s="300"/>
      <c r="S7" s="300"/>
      <c r="T7" s="300"/>
      <c r="U7" s="301"/>
      <c r="V7" s="301"/>
      <c r="W7" s="302"/>
    </row>
    <row r="8" spans="1:23" ht="21.75" customHeight="1" thickTop="1" thickBot="1">
      <c r="A8" s="7"/>
      <c r="B8" s="303" t="s">
        <v>23</v>
      </c>
      <c r="C8" s="231"/>
      <c r="D8" s="231"/>
      <c r="E8" s="231"/>
      <c r="F8" s="231"/>
      <c r="G8" s="231"/>
      <c r="H8" s="231"/>
      <c r="I8" s="231"/>
      <c r="J8" s="231"/>
      <c r="K8" s="232"/>
      <c r="L8" s="276"/>
      <c r="M8" s="223"/>
      <c r="N8" s="304" t="s">
        <v>81</v>
      </c>
      <c r="O8" s="304"/>
      <c r="P8" s="304"/>
      <c r="Q8" s="304"/>
      <c r="R8" s="304"/>
      <c r="S8" s="304"/>
      <c r="T8" s="304"/>
      <c r="U8" s="304"/>
      <c r="V8" s="304"/>
      <c r="W8" s="305"/>
    </row>
    <row r="9" spans="1:23" ht="13.5" customHeight="1" thickTop="1">
      <c r="A9" s="7"/>
      <c r="B9" s="306" t="s">
        <v>122</v>
      </c>
      <c r="C9" s="239" t="s">
        <v>123</v>
      </c>
      <c r="D9" s="246" t="s">
        <v>124</v>
      </c>
      <c r="E9" s="239" t="s">
        <v>125</v>
      </c>
      <c r="F9" s="261" t="s">
        <v>126</v>
      </c>
      <c r="G9" s="239" t="s">
        <v>127</v>
      </c>
      <c r="H9" s="239" t="s">
        <v>128</v>
      </c>
      <c r="I9" s="239" t="s">
        <v>129</v>
      </c>
      <c r="J9" s="239" t="s">
        <v>130</v>
      </c>
      <c r="K9" s="243" t="s">
        <v>131</v>
      </c>
      <c r="L9" s="276"/>
      <c r="M9" s="223"/>
      <c r="N9" s="246" t="s">
        <v>131</v>
      </c>
      <c r="O9" s="239" t="s">
        <v>130</v>
      </c>
      <c r="P9" s="239" t="s">
        <v>129</v>
      </c>
      <c r="Q9" s="239" t="s">
        <v>128</v>
      </c>
      <c r="R9" s="239" t="s">
        <v>127</v>
      </c>
      <c r="S9" s="239" t="s">
        <v>126</v>
      </c>
      <c r="T9" s="239" t="s">
        <v>125</v>
      </c>
      <c r="U9" s="264" t="s">
        <v>124</v>
      </c>
      <c r="V9" s="264" t="s">
        <v>123</v>
      </c>
      <c r="W9" s="266" t="s">
        <v>122</v>
      </c>
    </row>
    <row r="10" spans="1:23" ht="12.75" customHeight="1">
      <c r="A10" s="7"/>
      <c r="B10" s="307"/>
      <c r="C10" s="229"/>
      <c r="D10" s="309"/>
      <c r="E10" s="213"/>
      <c r="F10" s="311"/>
      <c r="G10" s="213"/>
      <c r="H10" s="229"/>
      <c r="I10" s="213"/>
      <c r="J10" s="213"/>
      <c r="K10" s="244"/>
      <c r="L10" s="276"/>
      <c r="M10" s="223"/>
      <c r="N10" s="247"/>
      <c r="O10" s="213"/>
      <c r="P10" s="213"/>
      <c r="Q10" s="229"/>
      <c r="R10" s="213"/>
      <c r="S10" s="213"/>
      <c r="T10" s="213"/>
      <c r="U10" s="216"/>
      <c r="V10" s="216"/>
      <c r="W10" s="219"/>
    </row>
    <row r="11" spans="1:23" ht="55.5" customHeight="1" thickBot="1">
      <c r="A11" s="7"/>
      <c r="B11" s="308"/>
      <c r="C11" s="242"/>
      <c r="D11" s="310"/>
      <c r="E11" s="241"/>
      <c r="F11" s="312"/>
      <c r="G11" s="241"/>
      <c r="H11" s="242"/>
      <c r="I11" s="241"/>
      <c r="J11" s="240"/>
      <c r="K11" s="245"/>
      <c r="L11" s="276"/>
      <c r="M11" s="223"/>
      <c r="N11" s="248"/>
      <c r="O11" s="240"/>
      <c r="P11" s="241"/>
      <c r="Q11" s="242"/>
      <c r="R11" s="241"/>
      <c r="S11" s="241"/>
      <c r="T11" s="241"/>
      <c r="U11" s="265"/>
      <c r="V11" s="265"/>
      <c r="W11" s="267"/>
    </row>
    <row r="12" spans="1:23" ht="33.75" customHeight="1" thickTop="1" thickBot="1">
      <c r="A12" s="7"/>
      <c r="B12" s="8" t="s">
        <v>103</v>
      </c>
      <c r="C12" s="9" t="s">
        <v>104</v>
      </c>
      <c r="D12" s="9" t="s">
        <v>102</v>
      </c>
      <c r="E12" s="10" t="s">
        <v>98</v>
      </c>
      <c r="F12" s="10" t="s">
        <v>97</v>
      </c>
      <c r="G12" s="10" t="s">
        <v>90</v>
      </c>
      <c r="H12" s="9" t="s">
        <v>105</v>
      </c>
      <c r="I12" s="10" t="s">
        <v>6</v>
      </c>
      <c r="J12" s="9" t="s">
        <v>106</v>
      </c>
      <c r="K12" s="11" t="s">
        <v>132</v>
      </c>
      <c r="L12" s="298"/>
      <c r="M12" s="225"/>
      <c r="N12" s="12" t="s">
        <v>132</v>
      </c>
      <c r="O12" s="13" t="s">
        <v>106</v>
      </c>
      <c r="P12" s="14" t="s">
        <v>6</v>
      </c>
      <c r="Q12" s="13" t="s">
        <v>105</v>
      </c>
      <c r="R12" s="14" t="s">
        <v>90</v>
      </c>
      <c r="S12" s="14" t="s">
        <v>97</v>
      </c>
      <c r="T12" s="14" t="s">
        <v>98</v>
      </c>
      <c r="U12" s="14" t="s">
        <v>102</v>
      </c>
      <c r="V12" s="13" t="s">
        <v>104</v>
      </c>
      <c r="W12" s="15" t="s">
        <v>103</v>
      </c>
    </row>
    <row r="13" spans="1:23" ht="19" thickTop="1" thickBot="1">
      <c r="A13" s="7"/>
      <c r="B13" s="283" t="s">
        <v>133</v>
      </c>
      <c r="C13" s="283"/>
      <c r="D13" s="283"/>
      <c r="E13" s="283"/>
      <c r="F13" s="283"/>
      <c r="G13" s="283"/>
      <c r="H13" s="283"/>
      <c r="I13" s="283"/>
      <c r="J13" s="283"/>
      <c r="K13" s="283"/>
      <c r="L13" s="283"/>
      <c r="M13" s="283"/>
      <c r="N13" s="231"/>
      <c r="O13" s="231"/>
      <c r="P13" s="231"/>
      <c r="Q13" s="231"/>
      <c r="R13" s="231"/>
      <c r="S13" s="231"/>
      <c r="T13" s="231"/>
      <c r="U13" s="231"/>
      <c r="V13" s="231"/>
      <c r="W13" s="232"/>
    </row>
    <row r="14" spans="1:23" ht="13.5" thickTop="1">
      <c r="A14" s="7"/>
      <c r="B14" s="16"/>
      <c r="C14" s="16"/>
      <c r="D14" s="16"/>
      <c r="E14" s="16"/>
      <c r="F14" s="16"/>
      <c r="G14" s="16"/>
      <c r="H14" s="16"/>
      <c r="I14" s="16"/>
      <c r="J14" s="16"/>
      <c r="K14" s="17"/>
      <c r="L14" s="18" t="s">
        <v>86</v>
      </c>
      <c r="M14" s="19" t="s">
        <v>134</v>
      </c>
      <c r="N14" s="20">
        <f>P14</f>
        <v>41306235</v>
      </c>
      <c r="O14" s="21"/>
      <c r="P14" s="22">
        <f>R14+S14+T14+W14</f>
        <v>41306235</v>
      </c>
      <c r="Q14" s="23"/>
      <c r="R14" s="24">
        <f>SUMIFS(DATI!E$1:E$65536,DATI!A$1:A$65536,'2011'!B4,DATI!B$1:B$65536,'2011'!R12,DATI!C$1:C$65536,'2011'!N8,DATI!D$1:D$65536,'2011'!L14)</f>
        <v>31361877</v>
      </c>
      <c r="S14" s="24">
        <f>SUMIFS(DATI!E$1:E$65536,DATI!A$1:A$65536,'2011'!B4,DATI!B$1:B$65536,'2011'!S12,DATI!C$1:C$65536,'2011'!N8,DATI!D$1:D$65536,'2011'!L14)</f>
        <v>1316417</v>
      </c>
      <c r="T14" s="24">
        <f>SUMIFS(DATI!E$1:E$65536,DATI!A$1:A$65536,'2011'!B4,DATI!B$1:B$65536,'2011'!T12,DATI!C$1:C$65536,'2011'!N8,DATI!D$1:D$65536,'2011'!L14)</f>
        <v>4163052</v>
      </c>
      <c r="U14" s="24">
        <f>SUMIFS(DATI!E$1:E$65536,DATI!A$1:A$65536,'2011'!B4,DATI!B$1:B$65536,'2011'!U12,DATI!C$1:C$65536,'2011'!N8,DATI!D$1:D$65536,'2011'!L14)</f>
        <v>4249684</v>
      </c>
      <c r="V14" s="24">
        <f>SUMIFS(DATI!E$1:E$65536,DATI!A$1:A$65536,'2011'!B4,DATI!B$1:B$65536,'2011'!V12,DATI!C$1:C$65536,'2011'!N8,DATI!D$1:D$65536,'2011'!L14)</f>
        <v>215205</v>
      </c>
      <c r="W14" s="25">
        <f>U14+V14</f>
        <v>4464889</v>
      </c>
    </row>
    <row r="15" spans="1:23" ht="13">
      <c r="A15" s="7"/>
      <c r="B15" s="16"/>
      <c r="C15" s="16"/>
      <c r="D15" s="16"/>
      <c r="E15" s="16"/>
      <c r="F15" s="16"/>
      <c r="G15" s="16"/>
      <c r="H15" s="16"/>
      <c r="I15" s="16"/>
      <c r="J15" s="16"/>
      <c r="K15" s="26"/>
      <c r="L15" s="40" t="s">
        <v>87</v>
      </c>
      <c r="M15" s="134" t="s">
        <v>136</v>
      </c>
      <c r="N15" s="27">
        <f>P15</f>
        <v>35582981</v>
      </c>
      <c r="O15" s="28"/>
      <c r="P15" s="29">
        <f>R15+S15+T15+W15</f>
        <v>35582981</v>
      </c>
      <c r="Q15" s="28"/>
      <c r="R15" s="30">
        <f>SUMIFS(DATI!E$1:E$65536,DATI!A$1:A$65536,'2011'!B4,DATI!B$1:B$65536,'2011'!R12,DATI!C$1:C$65536,'2011'!N8,DATI!D$1:D$65536,'2011'!L15)</f>
        <v>31218237</v>
      </c>
      <c r="S15" s="30">
        <f>SUMIFS(DATI!E$1:E$65536,DATI!A$1:A$65536,'2011'!B4,DATI!B$1:B$65536,'2011'!S12,DATI!C$1:C$65536,'2011'!N8,DATI!D$1:D$65536,'2011'!L15)</f>
        <v>1295506</v>
      </c>
      <c r="T15" s="30">
        <f>SUMIFS(DATI!E$1:E$65536,DATI!A$1:A$65536,'2011'!B4,DATI!B$1:B$65536,'2011'!T12,DATI!C$1:C$65536,'2011'!N8,DATI!D$1:D$65536,'2011'!L15)</f>
        <v>628299</v>
      </c>
      <c r="U15" s="30">
        <f>SUMIFS(DATI!E$1:E$65536,DATI!A$1:A$65536,'2011'!B4,DATI!B$1:B$65536,'2011'!U12,DATI!C$1:C$65536,'2011'!N8,DATI!D$1:D$65536,'2011'!L15)</f>
        <v>2395323</v>
      </c>
      <c r="V15" s="30">
        <f>SUMIFS(DATI!E$1:E$65536,DATI!A$1:A$65536,'2011'!B4,DATI!B$1:B$65536,'2011'!V12,DATI!C$1:C$65536,'2011'!N8,DATI!D$1:D$65536,'2011'!L15)</f>
        <v>45616</v>
      </c>
      <c r="W15" s="31">
        <f>U15+V15</f>
        <v>2440939</v>
      </c>
    </row>
    <row r="16" spans="1:23" ht="13">
      <c r="A16" s="7"/>
      <c r="B16" s="16"/>
      <c r="C16" s="16"/>
      <c r="D16" s="16"/>
      <c r="E16" s="16"/>
      <c r="F16" s="16"/>
      <c r="G16" s="16"/>
      <c r="H16" s="16"/>
      <c r="I16" s="16"/>
      <c r="J16" s="16"/>
      <c r="K16" s="26"/>
      <c r="L16" s="40" t="s">
        <v>88</v>
      </c>
      <c r="M16" s="134" t="s">
        <v>137</v>
      </c>
      <c r="N16" s="27">
        <f>P16</f>
        <v>2126787</v>
      </c>
      <c r="O16" s="28"/>
      <c r="P16" s="29">
        <f>R16+S16+T16+W16</f>
        <v>2126787</v>
      </c>
      <c r="Q16" s="28"/>
      <c r="R16" s="30">
        <f>SUMIFS(DATI!E$1:E$65536,DATI!A$1:A$65536,'2011'!B4,DATI!B$1:B$65536,'2011'!R12,DATI!C$1:C$65536,'2011'!N8,DATI!D$1:D$65536,'2011'!L16)</f>
        <v>143641</v>
      </c>
      <c r="S16" s="30">
        <f>SUMIFS(DATI!E$1:E$65536,DATI!A$1:A$65536,'2011'!B4,DATI!B$1:B$65536,'2011'!S12,DATI!C$1:C$65536,'2011'!N8,DATI!D$1:D$65536,'2011'!L16)</f>
        <v>20911</v>
      </c>
      <c r="T16" s="30">
        <f>SUMIFS(DATI!E$1:E$65536,DATI!A$1:A$65536,'2011'!B4,DATI!B$1:B$65536,'2011'!T12,DATI!C$1:C$65536,'2011'!N8,DATI!D$1:D$65536,'2011'!L16)</f>
        <v>106655</v>
      </c>
      <c r="U16" s="30">
        <f>SUMIFS(DATI!E$1:E$65536,DATI!A$1:A$65536,'2011'!B4,DATI!B$1:B$65536,'2011'!U12,DATI!C$1:C$65536,'2011'!N8,DATI!D$1:D$65536,'2011'!L16)</f>
        <v>1854361</v>
      </c>
      <c r="V16" s="30">
        <f>SUMIFS(DATI!E$1:E$65536,DATI!A$1:A$65536,'2011'!B4,DATI!B$1:B$65536,'2011'!V12,DATI!C$1:C$65536,'2011'!N8,DATI!D$1:D$65536,'2011'!L16)</f>
        <v>1219</v>
      </c>
      <c r="W16" s="31">
        <f>U16+V16</f>
        <v>1855580</v>
      </c>
    </row>
    <row r="17" spans="1:23" ht="13">
      <c r="A17" s="7"/>
      <c r="B17" s="16"/>
      <c r="C17" s="16"/>
      <c r="D17" s="16"/>
      <c r="E17" s="16"/>
      <c r="F17" s="16"/>
      <c r="G17" s="16"/>
      <c r="H17" s="16"/>
      <c r="I17" s="16"/>
      <c r="J17" s="16"/>
      <c r="K17" s="26"/>
      <c r="L17" s="40" t="s">
        <v>89</v>
      </c>
      <c r="M17" s="134" t="s">
        <v>138</v>
      </c>
      <c r="N17" s="27">
        <f>P17</f>
        <v>3596468</v>
      </c>
      <c r="O17" s="28"/>
      <c r="P17" s="29">
        <f>R17+S17+T17+W17</f>
        <v>3596468</v>
      </c>
      <c r="Q17" s="28"/>
      <c r="R17" s="28"/>
      <c r="S17" s="28"/>
      <c r="T17" s="30">
        <f>SUMIFS(DATI!E$1:E$65536,DATI!A$1:A$65536,'2011'!B4,DATI!B$1:B$65536,'2011'!T12,DATI!C$1:C$65536,'2011'!N8,DATI!D$1:D$65536,'2011'!L17)</f>
        <v>3428098</v>
      </c>
      <c r="U17" s="28"/>
      <c r="V17" s="30">
        <f>SUMIFS(DATI!E$1:E$65536,DATI!A$1:A$65536,'2011'!B4,DATI!B$1:B$65536,'2011'!V12,DATI!C$1:C$65536,'2011'!N8,DATI!D$1:D$65536,'2011'!L17)</f>
        <v>168370</v>
      </c>
      <c r="W17" s="31">
        <f>V17</f>
        <v>168370</v>
      </c>
    </row>
    <row r="18" spans="1:23" ht="13">
      <c r="A18" s="7"/>
      <c r="B18" s="33">
        <f>C18+D18</f>
        <v>2390127</v>
      </c>
      <c r="C18" s="34">
        <f>SUMIFS(DATI!E$1:E$65536,DATI!A$1:A$65536,'2011'!B4,DATI!B$1:B$65536,'2011'!C12,DATI!C$1:C$65536,'2011'!B8,DATI!D$1:D$65536,'2011'!L18)</f>
        <v>133645</v>
      </c>
      <c r="D18" s="34">
        <f>SUMIFS(DATI!E$1:E$65536,DATI!A$1:A$65536,'2011'!B4,DATI!B$1:B$65536,'2011'!D12,DATI!C$1:C$65536,'2011'!B8,DATI!D$1:D$65536,'2011'!L18)</f>
        <v>2256482</v>
      </c>
      <c r="E18" s="35">
        <f>SUMIFS(DATI!E$1:E$65536,DATI!A$1:A$65536,'2011'!B4,DATI!B$1:B$65536,'2011'!E12,DATI!C$1:C$65536,'2011'!B8,DATI!D$1:D$65536,'2011'!L18)</f>
        <v>1378868</v>
      </c>
      <c r="F18" s="36">
        <f>SUMIFS(DATI!E$1:E$65536,DATI!A$1:A$65536,'2011'!B4,DATI!B$1:B$65536,'2011'!F12,DATI!C$1:C$65536,'2011'!B8,DATI!D$1:D$65536,'2011'!L18)</f>
        <v>619007</v>
      </c>
      <c r="G18" s="36">
        <f>SUMIFS(DATI!E$1:E$65536,DATI!A$1:A$65536,'2011'!B4,DATI!B$1:B$65536,'2011'!G12,DATI!C$1:C$65536,'2011'!B8,DATI!D$1:D$65536,'2011'!L18)</f>
        <v>20078971</v>
      </c>
      <c r="H18" s="16"/>
      <c r="I18" s="37">
        <f>B18+E18+F18+G18</f>
        <v>24466973</v>
      </c>
      <c r="J18" s="38"/>
      <c r="K18" s="39">
        <f>I18</f>
        <v>24466973</v>
      </c>
      <c r="L18" s="40" t="s">
        <v>72</v>
      </c>
      <c r="M18" s="41" t="s">
        <v>139</v>
      </c>
      <c r="N18" s="28"/>
      <c r="O18" s="28"/>
      <c r="P18" s="28"/>
      <c r="Q18" s="28"/>
      <c r="R18" s="28"/>
      <c r="S18" s="28"/>
      <c r="T18" s="23"/>
      <c r="U18" s="28"/>
      <c r="V18" s="28"/>
      <c r="W18" s="42"/>
    </row>
    <row r="19" spans="1:23" ht="13">
      <c r="A19" s="7"/>
      <c r="B19" s="33">
        <f>C19+D19</f>
        <v>2074762</v>
      </c>
      <c r="C19" s="43">
        <f>V14-C18</f>
        <v>81560</v>
      </c>
      <c r="D19" s="33">
        <f>U14-D18</f>
        <v>1993202</v>
      </c>
      <c r="E19" s="43">
        <f>T14-E18</f>
        <v>2784184</v>
      </c>
      <c r="F19" s="43">
        <f>S14-F18</f>
        <v>697410</v>
      </c>
      <c r="G19" s="43">
        <f>R14-G18</f>
        <v>11282906</v>
      </c>
      <c r="H19" s="16"/>
      <c r="I19" s="37">
        <f>B19+E19+F19+G19</f>
        <v>16839262</v>
      </c>
      <c r="J19" s="44"/>
      <c r="K19" s="45"/>
      <c r="L19" s="46" t="s">
        <v>91</v>
      </c>
      <c r="M19" s="194" t="s">
        <v>140</v>
      </c>
      <c r="N19" s="28"/>
      <c r="O19" s="28"/>
      <c r="P19" s="28"/>
      <c r="Q19" s="47"/>
      <c r="R19" s="28"/>
      <c r="S19" s="28"/>
      <c r="T19" s="28"/>
      <c r="U19" s="28"/>
      <c r="V19" s="28"/>
      <c r="W19" s="42"/>
    </row>
    <row r="20" spans="1:23">
      <c r="A20" s="7"/>
      <c r="B20" s="44"/>
      <c r="C20" s="44"/>
      <c r="D20" s="48"/>
      <c r="E20" s="44"/>
      <c r="F20" s="44"/>
      <c r="G20" s="44"/>
      <c r="H20" s="44"/>
      <c r="I20" s="48"/>
      <c r="J20" s="44"/>
      <c r="K20" s="45"/>
      <c r="L20" s="40" t="s">
        <v>85</v>
      </c>
      <c r="M20" s="41" t="s">
        <v>141</v>
      </c>
      <c r="N20" s="28"/>
      <c r="O20" s="28"/>
      <c r="P20" s="29">
        <f>Q20</f>
        <v>2277998</v>
      </c>
      <c r="Q20" s="49">
        <f>SUMIFS(DATI!E$1:E$65536,DATI!A$1:A$65536,'2011'!B4,DATI!B$1:B$65536,'2011'!Q12,DATI!C$1:C$65536,'2011'!N8,DATI!D$1:D$65536,'2011'!L20)</f>
        <v>2277998</v>
      </c>
      <c r="R20" s="50"/>
      <c r="S20" s="28"/>
      <c r="T20" s="28"/>
      <c r="U20" s="28"/>
      <c r="V20" s="28"/>
      <c r="W20" s="42"/>
    </row>
    <row r="21" spans="1:23" ht="13">
      <c r="A21" s="7"/>
      <c r="B21" s="44"/>
      <c r="C21" s="44"/>
      <c r="D21" s="48"/>
      <c r="E21" s="44"/>
      <c r="F21" s="44"/>
      <c r="G21" s="44"/>
      <c r="H21" s="44"/>
      <c r="I21" s="43">
        <f>I19+P20</f>
        <v>19117260</v>
      </c>
      <c r="J21" s="44"/>
      <c r="K21" s="45"/>
      <c r="L21" s="46" t="s">
        <v>12</v>
      </c>
      <c r="M21" s="194" t="s">
        <v>142</v>
      </c>
      <c r="N21" s="28"/>
      <c r="O21" s="28"/>
      <c r="P21" s="23"/>
      <c r="Q21" s="23"/>
      <c r="R21" s="28"/>
      <c r="S21" s="28"/>
      <c r="T21" s="28"/>
      <c r="U21" s="28"/>
      <c r="V21" s="28"/>
      <c r="W21" s="42"/>
    </row>
    <row r="22" spans="1:23" ht="13">
      <c r="A22" s="7"/>
      <c r="B22" s="51">
        <f>C22+D22</f>
        <v>528892</v>
      </c>
      <c r="C22" s="52">
        <f>SUMIFS(DATI!E$1:E$65536,DATI!A$1:A$65536,'2011'!B4,DATI!B$1:B$65536,'2011'!C12,DATI!C$1:C$65536,'2011'!B8,DATI!D$1:D$65536,'2011'!L22)</f>
        <v>17638</v>
      </c>
      <c r="D22" s="52">
        <f>SUMIFS(DATI!E$1:E$65536,DATI!A$1:A$65536,'2011'!B4,DATI!B$1:B$65536,'2011'!D12,DATI!C$1:C$65536,'2011'!B8,DATI!D$1:D$65536,'2011'!L22)</f>
        <v>511254</v>
      </c>
      <c r="E22" s="52">
        <f>SUMIFS(DATI!E$1:E$65536,DATI!A$1:A$65536,'2011'!B4,DATI!B$1:B$65536,'2011'!E12,DATI!C$1:C$65536,'2011'!B8,DATI!D$1:D$65536,'2011'!L22)</f>
        <v>789257</v>
      </c>
      <c r="F22" s="52">
        <f>SUMIFS(DATI!E$1:E$65536,DATI!A$1:A$65536,'2011'!B4,DATI!B$1:B$65536,'2011'!F12,DATI!C$1:C$65536,'2011'!B8,DATI!D$1:D$65536,'2011'!L22)</f>
        <v>109336</v>
      </c>
      <c r="G22" s="52">
        <f>SUMIFS(DATI!E$1:E$65536,DATI!A$1:A$65536,'2011'!B4,DATI!B$1:B$65536,'2011'!G12,DATI!C$1:C$65536,'2011'!B8,DATI!D$1:D$65536,'2011'!L22)</f>
        <v>2515526</v>
      </c>
      <c r="H22" s="16"/>
      <c r="I22" s="43">
        <f>C22+D22+E22+F22+G22</f>
        <v>3943011</v>
      </c>
      <c r="J22" s="44"/>
      <c r="K22" s="45"/>
      <c r="L22" s="53" t="s">
        <v>77</v>
      </c>
      <c r="M22" s="54" t="s">
        <v>167</v>
      </c>
      <c r="N22" s="28"/>
      <c r="O22" s="28"/>
      <c r="P22" s="28"/>
      <c r="Q22" s="28"/>
      <c r="R22" s="28" t="s">
        <v>135</v>
      </c>
      <c r="S22" s="28"/>
      <c r="T22" s="28"/>
      <c r="U22" s="28"/>
      <c r="V22" s="28"/>
      <c r="W22" s="42"/>
    </row>
    <row r="23" spans="1:23" ht="13.5" thickBot="1">
      <c r="A23" s="7"/>
      <c r="B23" s="55">
        <f>C23+D23</f>
        <v>1545870</v>
      </c>
      <c r="C23" s="56">
        <f>C19-C22</f>
        <v>63922</v>
      </c>
      <c r="D23" s="56">
        <f>D19-D22</f>
        <v>1481948</v>
      </c>
      <c r="E23" s="56">
        <f>E19-E22</f>
        <v>1994927</v>
      </c>
      <c r="F23" s="56">
        <f>F19-F22</f>
        <v>588074</v>
      </c>
      <c r="G23" s="56">
        <f>G19-G22</f>
        <v>8767380</v>
      </c>
      <c r="H23" s="43">
        <f>P20</f>
        <v>2277998</v>
      </c>
      <c r="I23" s="43">
        <f>B23+E23+F23+G23+H23</f>
        <v>15174249</v>
      </c>
      <c r="J23" s="44"/>
      <c r="K23" s="57"/>
      <c r="L23" s="46" t="s">
        <v>13</v>
      </c>
      <c r="M23" s="195" t="s">
        <v>247</v>
      </c>
      <c r="N23" s="28"/>
      <c r="O23" s="28"/>
      <c r="P23" s="28"/>
      <c r="Q23" s="28"/>
      <c r="R23" s="28"/>
      <c r="S23" s="28"/>
      <c r="T23" s="28"/>
      <c r="U23" s="28"/>
      <c r="V23" s="28"/>
      <c r="W23" s="42"/>
    </row>
    <row r="24" spans="1:23" ht="26.25" customHeight="1" thickTop="1" thickBot="1">
      <c r="A24" s="7"/>
      <c r="B24" s="284" t="s">
        <v>143</v>
      </c>
      <c r="C24" s="284"/>
      <c r="D24" s="284"/>
      <c r="E24" s="284"/>
      <c r="F24" s="284"/>
      <c r="G24" s="284"/>
      <c r="H24" s="284"/>
      <c r="I24" s="284"/>
      <c r="J24" s="284"/>
      <c r="K24" s="284"/>
      <c r="L24" s="284"/>
      <c r="M24" s="284"/>
      <c r="N24" s="284"/>
      <c r="O24" s="284"/>
      <c r="P24" s="284"/>
      <c r="Q24" s="284"/>
      <c r="R24" s="284"/>
      <c r="S24" s="284"/>
      <c r="T24" s="284"/>
      <c r="U24" s="284"/>
      <c r="V24" s="284"/>
      <c r="W24" s="285"/>
    </row>
    <row r="25" spans="1:23" ht="19" thickTop="1" thickBot="1">
      <c r="A25" s="7"/>
      <c r="B25" s="231" t="s">
        <v>144</v>
      </c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232"/>
    </row>
    <row r="26" spans="1:23" ht="13.5" thickTop="1">
      <c r="A26" s="7"/>
      <c r="B26" s="58"/>
      <c r="C26" s="58"/>
      <c r="D26" s="58"/>
      <c r="E26" s="58"/>
      <c r="F26" s="58"/>
      <c r="G26" s="58"/>
      <c r="H26" s="58"/>
      <c r="I26" s="59"/>
      <c r="J26" s="58"/>
      <c r="K26" s="60"/>
      <c r="L26" s="46" t="s">
        <v>12</v>
      </c>
      <c r="M26" s="196" t="s">
        <v>145</v>
      </c>
      <c r="N26" s="28"/>
      <c r="O26" s="61"/>
      <c r="P26" s="22">
        <f>R26+S26+T26+W26+Q26</f>
        <v>19117260</v>
      </c>
      <c r="Q26" s="22">
        <f>H23</f>
        <v>2277998</v>
      </c>
      <c r="R26" s="62">
        <f>G19</f>
        <v>11282906</v>
      </c>
      <c r="S26" s="62">
        <f>F19</f>
        <v>697410</v>
      </c>
      <c r="T26" s="62">
        <f>E19</f>
        <v>2784184</v>
      </c>
      <c r="U26" s="62">
        <f>D19</f>
        <v>1993202</v>
      </c>
      <c r="V26" s="62">
        <f>C19</f>
        <v>81560</v>
      </c>
      <c r="W26" s="63">
        <f>U26+V26</f>
        <v>2074762</v>
      </c>
    </row>
    <row r="27" spans="1:23">
      <c r="A27" s="7"/>
      <c r="B27" s="64">
        <f>C27+D27</f>
        <v>167322</v>
      </c>
      <c r="C27" s="64">
        <f>C28+C29</f>
        <v>62800</v>
      </c>
      <c r="D27" s="64">
        <f>D28+D29</f>
        <v>104522</v>
      </c>
      <c r="E27" s="64">
        <f>E28+E29</f>
        <v>1991740</v>
      </c>
      <c r="F27" s="64">
        <f>F28+F29</f>
        <v>360085</v>
      </c>
      <c r="G27" s="64">
        <f>G28+G29</f>
        <v>5519406</v>
      </c>
      <c r="H27" s="44"/>
      <c r="I27" s="37">
        <f>B27+E27+F27+G27</f>
        <v>8038553</v>
      </c>
      <c r="J27" s="43">
        <f>J28+J29</f>
        <v>499696</v>
      </c>
      <c r="K27" s="39">
        <f>J27+I27</f>
        <v>8538249</v>
      </c>
      <c r="L27" s="53" t="s">
        <v>24</v>
      </c>
      <c r="M27" s="65" t="s">
        <v>146</v>
      </c>
      <c r="N27" s="28"/>
      <c r="O27" s="28"/>
      <c r="P27" s="23"/>
      <c r="Q27" s="23"/>
      <c r="R27" s="23"/>
      <c r="S27" s="23"/>
      <c r="T27" s="23"/>
      <c r="U27" s="23"/>
      <c r="V27" s="23"/>
      <c r="W27" s="32"/>
    </row>
    <row r="28" spans="1:23">
      <c r="A28" s="7"/>
      <c r="B28" s="66">
        <f>C28+D28</f>
        <v>145012</v>
      </c>
      <c r="C28" s="67">
        <f>SUMIFS(DATI!E$1:E$65536,DATI!A$1:A$65536,'2011'!B4,DATI!B$1:B$65536,'2011'!C12,DATI!C$1:C$65536,'2011'!B8,DATI!D$1:D$65536,'2011'!L28)</f>
        <v>50757</v>
      </c>
      <c r="D28" s="67">
        <f>SUMIFS(DATI!E$1:E$65536,DATI!A$1:A$65536,'2011'!B4,DATI!B$1:B$65536,'2011'!D12,DATI!C$1:C$65536,'2011'!B8,DATI!D$1:D$65536,'2011'!L28)</f>
        <v>94255</v>
      </c>
      <c r="E28" s="67">
        <f>SUMIFS(DATI!E$1:E$65536,DATI!A$1:A$65536,'2011'!B4,DATI!B$1:B$65536,'2011'!E12,DATI!C$1:C$65536,'2011'!B8,DATI!D$1:D$65536,'2011'!L28)</f>
        <v>1586080</v>
      </c>
      <c r="F28" s="67">
        <f>SUMIFS(DATI!E$1:E$65536,DATI!A$1:A$65536,'2011'!B4,DATI!B$1:B$65536,'2011'!F12,DATI!C$1:C$65536,'2011'!B8,DATI!D$1:D$65536,'2011'!L28)</f>
        <v>285427</v>
      </c>
      <c r="G28" s="67">
        <f>SUMIFS(DATI!E$1:E$65536,DATI!A$1:A$65536,'2011'!B4,DATI!B$1:B$65536,'2011'!G12,DATI!C$1:C$65536,'2011'!B8,DATI!D$1:D$65536,'2011'!L28)</f>
        <v>4653256</v>
      </c>
      <c r="H28" s="44"/>
      <c r="I28" s="37">
        <f>B28+E28+F28+G28</f>
        <v>6669775</v>
      </c>
      <c r="J28" s="36">
        <f>SUMIFS(DATI!E$1:E$65536,DATI!A$1:A$65536,'2011'!B4,DATI!B$1:B$65536,'2011'!J12,DATI!C$1:C$65536,'2011'!B8,DATI!D$1:D$65536,'2011'!L28)</f>
        <v>499696</v>
      </c>
      <c r="K28" s="39">
        <f>J28+I28</f>
        <v>7169471</v>
      </c>
      <c r="L28" s="53" t="s">
        <v>25</v>
      </c>
      <c r="M28" s="199" t="s">
        <v>248</v>
      </c>
      <c r="N28" s="28"/>
      <c r="O28" s="28"/>
      <c r="P28" s="28"/>
      <c r="Q28" s="28"/>
      <c r="R28" s="28"/>
      <c r="S28" s="28"/>
      <c r="T28" s="28"/>
      <c r="U28" s="28"/>
      <c r="V28" s="28"/>
      <c r="W28" s="42"/>
    </row>
    <row r="29" spans="1:23">
      <c r="A29" s="7"/>
      <c r="B29" s="66">
        <f>C29+D29</f>
        <v>22310</v>
      </c>
      <c r="C29" s="67">
        <f>SUMIFS(DATI!E$1:E$65536,DATI!A$1:A$65536,'2011'!B4,DATI!B$1:B$65536,'2011'!C12,DATI!C$1:C$65536,'2011'!B8,DATI!D$1:D$65536,'2011'!L29)</f>
        <v>12043</v>
      </c>
      <c r="D29" s="67">
        <f>SUMIFS(DATI!E$1:E$65536,DATI!A$1:A$65536,'2011'!B4,DATI!B$1:B$65536,'2011'!D12,DATI!C$1:C$65536,'2011'!B8,DATI!D$1:D$65536,'2011'!L29)</f>
        <v>10267</v>
      </c>
      <c r="E29" s="67">
        <f>SUMIFS(DATI!E$1:E$65536,DATI!A$1:A$65536,'2011'!B4,DATI!B$1:B$65536,'2011'!E12,DATI!C$1:C$65536,'2011'!B8,DATI!D$1:D$65536,'2011'!L29)</f>
        <v>405660</v>
      </c>
      <c r="F29" s="67">
        <f>SUMIFS(DATI!E$1:E$65536,DATI!A$1:A$65536,'2011'!B4,DATI!B$1:B$65536,'2011'!F12,DATI!C$1:C$65536,'2011'!B8,DATI!D$1:D$65536,'2011'!L29)</f>
        <v>74658</v>
      </c>
      <c r="G29" s="67">
        <f>SUMIFS(DATI!E$1:E$65536,DATI!A$1:A$65536,'2011'!B4,DATI!B$1:B$65536,'2011'!G12,DATI!C$1:C$65536,'2011'!B8,DATI!D$1:D$65536,'2011'!L29)</f>
        <v>866150</v>
      </c>
      <c r="H29" s="44"/>
      <c r="I29" s="37">
        <f>B29+E29+F29+G29</f>
        <v>1368778</v>
      </c>
      <c r="J29" s="36">
        <f>SUMIFS(DATI!E$1:E$65536,DATI!A$1:A$65536,'2011'!B4,DATI!B$1:B$65536,'2011'!J12,DATI!C$1:C$65536,'2011'!B8,DATI!D$1:D$65536,'2011'!L29)</f>
        <v>0</v>
      </c>
      <c r="K29" s="39">
        <f>J29+I29</f>
        <v>1368778</v>
      </c>
      <c r="L29" s="53" t="s">
        <v>26</v>
      </c>
      <c r="M29" s="199" t="s">
        <v>249</v>
      </c>
      <c r="N29" s="28"/>
      <c r="O29" s="28"/>
      <c r="P29" s="28"/>
      <c r="Q29" s="28"/>
      <c r="R29" s="28"/>
      <c r="S29" s="28"/>
      <c r="T29" s="28"/>
      <c r="U29" s="28"/>
      <c r="V29" s="28"/>
      <c r="W29" s="42"/>
    </row>
    <row r="30" spans="1:23">
      <c r="A30" s="7"/>
      <c r="B30" s="68">
        <f>C30+D30</f>
        <v>16312</v>
      </c>
      <c r="C30" s="68">
        <f>C32</f>
        <v>1121</v>
      </c>
      <c r="D30" s="68">
        <f>D32</f>
        <v>15191</v>
      </c>
      <c r="E30" s="68">
        <f>E32</f>
        <v>3187</v>
      </c>
      <c r="F30" s="68">
        <f>F32</f>
        <v>33845</v>
      </c>
      <c r="G30" s="68">
        <f>G32</f>
        <v>196510</v>
      </c>
      <c r="H30" s="68">
        <f>H31</f>
        <v>2289840</v>
      </c>
      <c r="I30" s="69">
        <f>I31+I32</f>
        <v>2539694</v>
      </c>
      <c r="J30" s="44"/>
      <c r="K30" s="70"/>
      <c r="L30" s="53" t="s">
        <v>27</v>
      </c>
      <c r="M30" s="65" t="s">
        <v>147</v>
      </c>
      <c r="N30" s="28"/>
      <c r="O30" s="28"/>
      <c r="P30" s="28"/>
      <c r="Q30" s="28"/>
      <c r="R30" s="28"/>
      <c r="S30" s="28"/>
      <c r="T30" s="28"/>
      <c r="U30" s="28"/>
      <c r="V30" s="28"/>
      <c r="W30" s="42"/>
    </row>
    <row r="31" spans="1:23">
      <c r="A31" s="7"/>
      <c r="B31" s="71"/>
      <c r="C31" s="71"/>
      <c r="D31" s="71"/>
      <c r="E31" s="71"/>
      <c r="F31" s="71"/>
      <c r="G31" s="71"/>
      <c r="H31" s="36">
        <f>SUMIFS(DATI!E$1:E$65536,DATI!A$1:A$65536,'2011'!B4,DATI!B$1:B$65536,'2011'!H12,DATI!C$1:C$65536,'2011'!B8,DATI!D$1:D$65536,'2011'!L31)</f>
        <v>2289840</v>
      </c>
      <c r="I31" s="37">
        <f>H31</f>
        <v>2289840</v>
      </c>
      <c r="J31" s="44"/>
      <c r="K31" s="45"/>
      <c r="L31" s="53" t="s">
        <v>28</v>
      </c>
      <c r="M31" s="199" t="s">
        <v>250</v>
      </c>
      <c r="N31" s="28"/>
      <c r="O31" s="28"/>
      <c r="P31" s="28"/>
      <c r="Q31" s="28"/>
      <c r="R31" s="28"/>
      <c r="S31" s="28"/>
      <c r="T31" s="28"/>
      <c r="U31" s="28"/>
      <c r="V31" s="28"/>
      <c r="W31" s="42"/>
    </row>
    <row r="32" spans="1:23">
      <c r="A32" s="7"/>
      <c r="B32" s="33">
        <f>C32+D32</f>
        <v>16312</v>
      </c>
      <c r="C32" s="36">
        <f>SUMIFS(DATI!E$1:E$65536,DATI!A$1:A$65536,'2011'!B4,DATI!B$1:B$65536,'2011'!C12,DATI!C$1:C$65536,'2011'!B8,DATI!D$1:D$65536,'2011'!L32)</f>
        <v>1121</v>
      </c>
      <c r="D32" s="34">
        <f>SUMIFS(DATI!E$1:E$65536,DATI!A$1:A$65536,'2011'!B4,DATI!B$1:B$65536,'2011'!D12,DATI!C$1:C$65536,'2011'!B8,DATI!D$1:D$65536,'2011'!L32)</f>
        <v>15191</v>
      </c>
      <c r="E32" s="36">
        <f>SUMIFS(DATI!E$1:E$65536,DATI!A$1:A$65536,'2011'!B4,DATI!B$1:B$65536,'2011'!E12,DATI!C$1:C$65536,'2011'!B8,DATI!D$1:D$65536,'2011'!L32)</f>
        <v>3187</v>
      </c>
      <c r="F32" s="36">
        <f>SUMIFS(DATI!E$1:E$65536,DATI!A$1:A$65536,'2011'!B4,DATI!B$1:B$65536,'2011'!F12,DATI!C$1:C$65536,'2011'!B8,DATI!D$1:D$65536,'2011'!L32)</f>
        <v>33845</v>
      </c>
      <c r="G32" s="36">
        <f>SUMIFS(DATI!E$1:E$65536,DATI!A$1:A$65536,'2011'!B4,DATI!B$1:B$65536,'2011'!G12,DATI!C$1:C$65536,'2011'!B8,DATI!D$1:D$65536,'2011'!L32)</f>
        <v>196510</v>
      </c>
      <c r="H32" s="44"/>
      <c r="I32" s="37">
        <f>B32+E32+F32+G32</f>
        <v>249854</v>
      </c>
      <c r="J32" s="44"/>
      <c r="K32" s="45"/>
      <c r="L32" s="53" t="s">
        <v>29</v>
      </c>
      <c r="M32" s="199" t="s">
        <v>251</v>
      </c>
      <c r="N32" s="28"/>
      <c r="O32" s="28"/>
      <c r="P32" s="47"/>
      <c r="Q32" s="47"/>
      <c r="R32" s="47"/>
      <c r="S32" s="47"/>
      <c r="T32" s="47"/>
      <c r="U32" s="47"/>
      <c r="V32" s="47"/>
      <c r="W32" s="72"/>
    </row>
    <row r="33" spans="1:23">
      <c r="A33" s="7"/>
      <c r="B33" s="44"/>
      <c r="C33" s="44"/>
      <c r="D33" s="44"/>
      <c r="E33" s="44"/>
      <c r="F33" s="44"/>
      <c r="G33" s="44"/>
      <c r="H33" s="44"/>
      <c r="I33" s="44"/>
      <c r="J33" s="44"/>
      <c r="K33" s="45"/>
      <c r="L33" s="53" t="s">
        <v>30</v>
      </c>
      <c r="M33" s="65" t="s">
        <v>148</v>
      </c>
      <c r="N33" s="28"/>
      <c r="O33" s="61"/>
      <c r="P33" s="29">
        <f>P34+P35</f>
        <v>486924</v>
      </c>
      <c r="Q33" s="29">
        <f>Q34+Q35</f>
        <v>11843</v>
      </c>
      <c r="R33" s="29">
        <f>R35</f>
        <v>196872</v>
      </c>
      <c r="S33" s="29">
        <f>S35</f>
        <v>0</v>
      </c>
      <c r="T33" s="29">
        <f>T35</f>
        <v>0</v>
      </c>
      <c r="U33" s="29">
        <f>U35</f>
        <v>278209</v>
      </c>
      <c r="V33" s="62">
        <f>V35</f>
        <v>0</v>
      </c>
      <c r="W33" s="63">
        <f>U33+V33</f>
        <v>278209</v>
      </c>
    </row>
    <row r="34" spans="1:23">
      <c r="A34" s="7"/>
      <c r="B34" s="44"/>
      <c r="C34" s="44"/>
      <c r="D34" s="44"/>
      <c r="E34" s="44"/>
      <c r="F34" s="44"/>
      <c r="G34" s="44"/>
      <c r="H34" s="44"/>
      <c r="I34" s="44"/>
      <c r="J34" s="44"/>
      <c r="K34" s="45"/>
      <c r="L34" s="53" t="s">
        <v>31</v>
      </c>
      <c r="M34" s="199" t="s">
        <v>252</v>
      </c>
      <c r="N34" s="28"/>
      <c r="O34" s="61"/>
      <c r="P34" s="29">
        <f>Q34</f>
        <v>11843</v>
      </c>
      <c r="Q34" s="49">
        <f>SUMIFS(DATI!E$1:E$65536,DATI!A$1:A$65536,'2011'!B4,DATI!B$1:B$65536,'2011'!Q12,DATI!C$1:C$65536,'2011'!N8,DATI!D$1:D$65536,'2011'!L34)</f>
        <v>11843</v>
      </c>
      <c r="R34" s="73"/>
      <c r="S34" s="74"/>
      <c r="T34" s="74"/>
      <c r="U34" s="74"/>
      <c r="V34" s="74"/>
      <c r="W34" s="75"/>
    </row>
    <row r="35" spans="1:23">
      <c r="A35" s="7"/>
      <c r="B35" s="44"/>
      <c r="C35" s="44"/>
      <c r="D35" s="44"/>
      <c r="E35" s="44"/>
      <c r="F35" s="44"/>
      <c r="G35" s="76"/>
      <c r="H35" s="44"/>
      <c r="I35" s="76"/>
      <c r="J35" s="44"/>
      <c r="K35" s="45"/>
      <c r="L35" s="53" t="s">
        <v>32</v>
      </c>
      <c r="M35" s="199" t="s">
        <v>253</v>
      </c>
      <c r="N35" s="28"/>
      <c r="O35" s="61"/>
      <c r="P35" s="29">
        <f>R35+S35+T35+W35</f>
        <v>475081</v>
      </c>
      <c r="Q35" s="44"/>
      <c r="R35" s="49">
        <f>SUMIFS(DATI!E$1:E$65536,DATI!A$1:A$65536,'2011'!B4,DATI!B$1:B$65536,'2011'!R12,DATI!C$1:C$65536,'2011'!N8,DATI!D$1:D$65536,'2011'!L35)</f>
        <v>196872</v>
      </c>
      <c r="S35" s="49">
        <f>SUMIFS(DATI!E$1:E$65536,DATI!A$1:A$65536,'2011'!B4,DATI!B$1:B$65536,'2011'!S12,DATI!C$1:C$65536,'2011'!N8,DATI!D$1:D$65536,'2011'!L35)</f>
        <v>0</v>
      </c>
      <c r="T35" s="49">
        <f>SUMIFS(DATI!E$1:E$65536,DATI!A$1:A$65536,'2011'!B4,DATI!B$1:B$65536,'2011'!T12,DATI!C$1:C$65536,'2011'!N8,DATI!D$1:D$65536,'2011'!L35)</f>
        <v>0</v>
      </c>
      <c r="U35" s="49">
        <f>SUMIFS(DATI!E$1:E$65536,DATI!A$1:A$65536,'2011'!B4,DATI!B$1:B$65536,'2011'!U12,DATI!C$1:C$65536,'2011'!N8,DATI!D$1:D$65536,'2011'!L35)</f>
        <v>278209</v>
      </c>
      <c r="V35" s="24">
        <f>SUMIFS(DATI!E$1:E$65536,DATI!A$1:A$65536,'2011'!B4,DATI!B$1:B$65536,'2011'!V12,DATI!C$1:C$65536,'2011'!N8,DATI!D$1:D$65536,'2011'!L35)</f>
        <v>0</v>
      </c>
      <c r="W35" s="63">
        <f>U35+V35</f>
        <v>278209</v>
      </c>
    </row>
    <row r="36" spans="1:23" ht="13">
      <c r="A36" s="7"/>
      <c r="B36" s="33">
        <f>C36+D36</f>
        <v>2169337</v>
      </c>
      <c r="C36" s="43">
        <f>V26+V35-C27-C32</f>
        <v>17639</v>
      </c>
      <c r="D36" s="33">
        <f>U26+U35-D27-D32</f>
        <v>2151698</v>
      </c>
      <c r="E36" s="43">
        <f>T26+T35-E27-E32</f>
        <v>789257</v>
      </c>
      <c r="F36" s="43">
        <f>S26+S35-F27-F32</f>
        <v>303480</v>
      </c>
      <c r="G36" s="43">
        <f>R26+R35-G27-G32</f>
        <v>5763862</v>
      </c>
      <c r="H36" s="44"/>
      <c r="I36" s="37">
        <f>B36+E36+F36+G36</f>
        <v>9025936</v>
      </c>
      <c r="J36" s="44"/>
      <c r="K36" s="45"/>
      <c r="L36" s="77" t="s">
        <v>14</v>
      </c>
      <c r="M36" s="197" t="s">
        <v>149</v>
      </c>
      <c r="N36" s="28"/>
      <c r="O36" s="28"/>
      <c r="P36" s="23"/>
      <c r="Q36" s="44"/>
      <c r="R36" s="23"/>
      <c r="S36" s="23"/>
      <c r="T36" s="23"/>
      <c r="U36" s="23"/>
      <c r="V36" s="23"/>
      <c r="W36" s="32"/>
    </row>
    <row r="37" spans="1:23">
      <c r="A37" s="7"/>
      <c r="B37" s="33">
        <f>C37+D37</f>
        <v>528892</v>
      </c>
      <c r="C37" s="33">
        <f>C22</f>
        <v>17638</v>
      </c>
      <c r="D37" s="33">
        <f>D22</f>
        <v>511254</v>
      </c>
      <c r="E37" s="33">
        <f>E22</f>
        <v>789257</v>
      </c>
      <c r="F37" s="33">
        <f>F22</f>
        <v>109336</v>
      </c>
      <c r="G37" s="33">
        <f>G22</f>
        <v>2515526</v>
      </c>
      <c r="H37" s="44"/>
      <c r="I37" s="37">
        <f>B37+E37+F37+G37</f>
        <v>3943011</v>
      </c>
      <c r="J37" s="44"/>
      <c r="K37" s="45"/>
      <c r="L37" s="53" t="s">
        <v>77</v>
      </c>
      <c r="M37" s="65" t="s">
        <v>150</v>
      </c>
      <c r="N37" s="28"/>
      <c r="O37" s="28"/>
      <c r="P37" s="28"/>
      <c r="Q37" s="28"/>
      <c r="R37" s="28"/>
      <c r="S37" s="28"/>
      <c r="T37" s="28"/>
      <c r="U37" s="28"/>
      <c r="V37" s="28"/>
      <c r="W37" s="42"/>
    </row>
    <row r="38" spans="1:23" ht="26.5" thickBot="1">
      <c r="A38" s="7"/>
      <c r="B38" s="79">
        <f>C38+D38</f>
        <v>1640445</v>
      </c>
      <c r="C38" s="79">
        <f>C36-C37</f>
        <v>1</v>
      </c>
      <c r="D38" s="79">
        <f>D36-D37</f>
        <v>1640444</v>
      </c>
      <c r="E38" s="79">
        <f>E36-E37</f>
        <v>0</v>
      </c>
      <c r="F38" s="79">
        <f>F36-F37</f>
        <v>194144</v>
      </c>
      <c r="G38" s="79">
        <f>G36-G37</f>
        <v>3248336</v>
      </c>
      <c r="H38" s="44"/>
      <c r="I38" s="80">
        <f>B38+E38+F38+G38</f>
        <v>5082925</v>
      </c>
      <c r="J38" s="44"/>
      <c r="K38" s="57"/>
      <c r="L38" s="106" t="s">
        <v>151</v>
      </c>
      <c r="M38" s="198" t="s">
        <v>152</v>
      </c>
      <c r="N38" s="81"/>
      <c r="O38" s="81"/>
      <c r="P38" s="81"/>
      <c r="Q38" s="81"/>
      <c r="R38" s="81"/>
      <c r="S38" s="81"/>
      <c r="T38" s="81"/>
      <c r="U38" s="81"/>
      <c r="V38" s="81"/>
      <c r="W38" s="82"/>
    </row>
    <row r="39" spans="1:23" ht="16.5" thickTop="1" thickBot="1">
      <c r="A39" s="7"/>
      <c r="B39" s="83"/>
      <c r="C39" s="83"/>
      <c r="D39" s="83"/>
      <c r="E39" s="84"/>
      <c r="F39" s="84"/>
      <c r="G39" s="84"/>
      <c r="H39" s="84"/>
      <c r="I39" s="84"/>
      <c r="J39" s="84"/>
      <c r="K39" s="84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6"/>
    </row>
    <row r="40" spans="1:23" ht="21.75" customHeight="1" thickTop="1" thickBot="1">
      <c r="A40" s="7"/>
      <c r="B40" s="253" t="s">
        <v>119</v>
      </c>
      <c r="C40" s="253"/>
      <c r="D40" s="253"/>
      <c r="E40" s="253"/>
      <c r="F40" s="253"/>
      <c r="G40" s="253"/>
      <c r="H40" s="253"/>
      <c r="I40" s="253"/>
      <c r="J40" s="253"/>
      <c r="K40" s="254"/>
      <c r="L40" s="274" t="s">
        <v>120</v>
      </c>
      <c r="M40" s="275"/>
      <c r="N40" s="278" t="s">
        <v>121</v>
      </c>
      <c r="O40" s="279"/>
      <c r="P40" s="279"/>
      <c r="Q40" s="279"/>
      <c r="R40" s="279"/>
      <c r="S40" s="279"/>
      <c r="T40" s="279"/>
      <c r="U40" s="280"/>
      <c r="V40" s="280"/>
      <c r="W40" s="281"/>
    </row>
    <row r="41" spans="1:23" ht="13.5" customHeight="1" thickTop="1">
      <c r="A41" s="7"/>
      <c r="B41" s="261" t="s">
        <v>122</v>
      </c>
      <c r="C41" s="264" t="s">
        <v>123</v>
      </c>
      <c r="D41" s="264" t="s">
        <v>124</v>
      </c>
      <c r="E41" s="239" t="s">
        <v>125</v>
      </c>
      <c r="F41" s="239" t="s">
        <v>126</v>
      </c>
      <c r="G41" s="239" t="s">
        <v>127</v>
      </c>
      <c r="H41" s="239" t="s">
        <v>128</v>
      </c>
      <c r="I41" s="239" t="s">
        <v>129</v>
      </c>
      <c r="J41" s="239" t="s">
        <v>130</v>
      </c>
      <c r="K41" s="243" t="s">
        <v>131</v>
      </c>
      <c r="L41" s="276"/>
      <c r="M41" s="277"/>
      <c r="N41" s="264" t="s">
        <v>131</v>
      </c>
      <c r="O41" s="239" t="s">
        <v>130</v>
      </c>
      <c r="P41" s="239" t="s">
        <v>129</v>
      </c>
      <c r="Q41" s="239" t="s">
        <v>128</v>
      </c>
      <c r="R41" s="239" t="s">
        <v>127</v>
      </c>
      <c r="S41" s="239" t="s">
        <v>126</v>
      </c>
      <c r="T41" s="239" t="s">
        <v>125</v>
      </c>
      <c r="U41" s="264" t="s">
        <v>124</v>
      </c>
      <c r="V41" s="264" t="s">
        <v>123</v>
      </c>
      <c r="W41" s="266" t="s">
        <v>122</v>
      </c>
    </row>
    <row r="42" spans="1:23" ht="12.75" customHeight="1">
      <c r="A42" s="7"/>
      <c r="B42" s="262"/>
      <c r="C42" s="216"/>
      <c r="D42" s="216"/>
      <c r="E42" s="213"/>
      <c r="F42" s="213"/>
      <c r="G42" s="213"/>
      <c r="H42" s="229"/>
      <c r="I42" s="213"/>
      <c r="J42" s="213"/>
      <c r="K42" s="244"/>
      <c r="L42" s="276"/>
      <c r="M42" s="277"/>
      <c r="N42" s="215"/>
      <c r="O42" s="213"/>
      <c r="P42" s="213"/>
      <c r="Q42" s="229"/>
      <c r="R42" s="213"/>
      <c r="S42" s="213"/>
      <c r="T42" s="213"/>
      <c r="U42" s="216"/>
      <c r="V42" s="216"/>
      <c r="W42" s="219"/>
    </row>
    <row r="43" spans="1:23" ht="63" customHeight="1" thickBot="1">
      <c r="A43" s="7"/>
      <c r="B43" s="262"/>
      <c r="C43" s="216"/>
      <c r="D43" s="216"/>
      <c r="E43" s="213"/>
      <c r="F43" s="213"/>
      <c r="G43" s="213"/>
      <c r="H43" s="229"/>
      <c r="I43" s="213"/>
      <c r="J43" s="282"/>
      <c r="K43" s="244"/>
      <c r="L43" s="276"/>
      <c r="M43" s="277"/>
      <c r="N43" s="215"/>
      <c r="O43" s="282"/>
      <c r="P43" s="213"/>
      <c r="Q43" s="229"/>
      <c r="R43" s="213"/>
      <c r="S43" s="213"/>
      <c r="T43" s="213"/>
      <c r="U43" s="216"/>
      <c r="V43" s="216"/>
      <c r="W43" s="219"/>
    </row>
    <row r="44" spans="1:23" ht="19" thickTop="1" thickBot="1">
      <c r="A44" s="7"/>
      <c r="B44" s="233" t="s">
        <v>153</v>
      </c>
      <c r="C44" s="234"/>
      <c r="D44" s="234"/>
      <c r="E44" s="234"/>
      <c r="F44" s="234"/>
      <c r="G44" s="234"/>
      <c r="H44" s="234"/>
      <c r="I44" s="234"/>
      <c r="J44" s="234"/>
      <c r="K44" s="234"/>
      <c r="L44" s="234"/>
      <c r="M44" s="234"/>
      <c r="N44" s="234"/>
      <c r="O44" s="234"/>
      <c r="P44" s="234"/>
      <c r="Q44" s="234"/>
      <c r="R44" s="234"/>
      <c r="S44" s="234"/>
      <c r="T44" s="234"/>
      <c r="U44" s="234"/>
      <c r="V44" s="234"/>
      <c r="W44" s="235"/>
    </row>
    <row r="45" spans="1:23" ht="13.5" thickTop="1">
      <c r="A45" s="7"/>
      <c r="B45" s="28"/>
      <c r="C45" s="28"/>
      <c r="D45" s="28"/>
      <c r="E45" s="28"/>
      <c r="F45" s="28"/>
      <c r="G45" s="28"/>
      <c r="H45" s="28"/>
      <c r="I45" s="28"/>
      <c r="J45" s="28"/>
      <c r="K45" s="42"/>
      <c r="L45" s="87" t="s">
        <v>14</v>
      </c>
      <c r="M45" s="200" t="s">
        <v>149</v>
      </c>
      <c r="N45" s="47"/>
      <c r="O45" s="88"/>
      <c r="P45" s="22">
        <f>R45+S45+T45+W45</f>
        <v>9025936</v>
      </c>
      <c r="Q45" s="50"/>
      <c r="R45" s="22">
        <f>G36</f>
        <v>5763862</v>
      </c>
      <c r="S45" s="22">
        <f>F36</f>
        <v>303480</v>
      </c>
      <c r="T45" s="22">
        <f>E36</f>
        <v>789257</v>
      </c>
      <c r="U45" s="22">
        <f>D36</f>
        <v>2151698</v>
      </c>
      <c r="V45" s="89">
        <f>C36</f>
        <v>17639</v>
      </c>
      <c r="W45" s="90">
        <f>U45+V45</f>
        <v>2169337</v>
      </c>
    </row>
    <row r="46" spans="1:23" ht="12.75" customHeight="1">
      <c r="A46" s="7"/>
      <c r="B46" s="28"/>
      <c r="C46" s="28"/>
      <c r="D46" s="28"/>
      <c r="E46" s="28"/>
      <c r="F46" s="28"/>
      <c r="G46" s="28"/>
      <c r="H46" s="28"/>
      <c r="I46" s="28"/>
      <c r="J46" s="28"/>
      <c r="K46" s="42"/>
      <c r="L46" s="53" t="s">
        <v>24</v>
      </c>
      <c r="M46" s="65" t="s">
        <v>146</v>
      </c>
      <c r="N46" s="91">
        <f t="shared" ref="N46:N54" si="0">O46+P46</f>
        <v>8538249</v>
      </c>
      <c r="O46" s="49">
        <f>SUMIFS(DATI!E$1:E$65536,DATI!A$1:A$65536,'2011'!B4,DATI!B$1:B$65536,'2011'!O12,DATI!C$1:C$65536,'2011'!N8,DATI!D$1:D$65536,'2011'!L46)</f>
        <v>34164</v>
      </c>
      <c r="P46" s="29">
        <f>U46</f>
        <v>8504085</v>
      </c>
      <c r="Q46" s="28"/>
      <c r="R46" s="23"/>
      <c r="S46" s="23"/>
      <c r="T46" s="28"/>
      <c r="U46" s="49">
        <f>SUMIFS(DATI!E$1:E$65536,DATI!A$1:A$65536,'2011'!B4,DATI!B$1:B$65536,'2011'!U12,DATI!C$1:C$65536,'2011'!N8,DATI!D$1:D$65536,'2011'!L46)</f>
        <v>8504085</v>
      </c>
      <c r="V46" s="28"/>
      <c r="W46" s="31">
        <f>U46</f>
        <v>8504085</v>
      </c>
    </row>
    <row r="47" spans="1:23" ht="12.75" customHeight="1">
      <c r="A47" s="7"/>
      <c r="B47" s="28"/>
      <c r="C47" s="28"/>
      <c r="D47" s="28"/>
      <c r="E47" s="28"/>
      <c r="F47" s="28"/>
      <c r="G47" s="28"/>
      <c r="H47" s="28"/>
      <c r="I47" s="28"/>
      <c r="J47" s="28"/>
      <c r="K47" s="42"/>
      <c r="L47" s="40" t="s">
        <v>25</v>
      </c>
      <c r="M47" s="134" t="s">
        <v>248</v>
      </c>
      <c r="N47" s="91">
        <f t="shared" si="0"/>
        <v>7169471</v>
      </c>
      <c r="O47" s="49">
        <f>SUMIFS(DATI!E$1:E$65536,DATI!A$1:A$65536,'2011'!B4,DATI!B$1:B$65536,'2011'!O12,DATI!C$1:C$65536,'2011'!N8,DATI!D$1:D$65536,'2011'!L47)</f>
        <v>34164</v>
      </c>
      <c r="P47" s="49">
        <f>SUMIFS(DATI!E$1:E$65536,DATI!A$1:A$65536,'2011'!B4,DATI!B$1:B$65536,'2011'!P12,DATI!C$1:C$65536,'2011'!N8,DATI!D$1:D$65536,'2011'!L47)</f>
        <v>7135307</v>
      </c>
      <c r="Q47" s="28"/>
      <c r="R47" s="28"/>
      <c r="S47" s="28"/>
      <c r="T47" s="28"/>
      <c r="U47" s="49">
        <f>SUMIFS(DATI!E$1:E$65536,DATI!A$1:A$65536,'2011'!B4,DATI!B$1:B$65536,'2011'!U12,DATI!C$1:C$65536,'2011'!N8,DATI!D$1:D$65536,'2011'!L47)</f>
        <v>7135307</v>
      </c>
      <c r="V47" s="28"/>
      <c r="W47" s="31">
        <f>U47</f>
        <v>7135307</v>
      </c>
    </row>
    <row r="48" spans="1:23" ht="12.75" customHeight="1">
      <c r="A48" s="7"/>
      <c r="B48" s="28"/>
      <c r="C48" s="28"/>
      <c r="D48" s="28"/>
      <c r="E48" s="28"/>
      <c r="F48" s="28"/>
      <c r="G48" s="28"/>
      <c r="H48" s="28"/>
      <c r="I48" s="28"/>
      <c r="J48" s="28"/>
      <c r="K48" s="42"/>
      <c r="L48" s="40" t="s">
        <v>26</v>
      </c>
      <c r="M48" s="134" t="s">
        <v>249</v>
      </c>
      <c r="N48" s="91">
        <f t="shared" si="0"/>
        <v>1368777</v>
      </c>
      <c r="O48" s="49">
        <f>SUMIFS(DATI!E$1:E$65536,DATI!A$1:A$65536,'2011'!B4,DATI!B$1:B$65536,'2011'!O12,DATI!C$1:C$65536,'2011'!N8,DATI!D$1:D$65536,'2011'!L48)</f>
        <v>0</v>
      </c>
      <c r="P48" s="49">
        <f>SUMIFS(DATI!E$1:E$65536,DATI!A$1:A$65536,'2011'!B4,DATI!B$1:B$65536,'2011'!P12,DATI!C$1:C$65536,'2011'!N8,DATI!D$1:D$65536,'2011'!L48)</f>
        <v>1368777</v>
      </c>
      <c r="Q48" s="28"/>
      <c r="R48" s="28"/>
      <c r="S48" s="28"/>
      <c r="T48" s="28"/>
      <c r="U48" s="49">
        <f>SUMIFS(DATI!E$1:E$65536,DATI!A$1:A$65536,'2011'!B4,DATI!B$1:B$65536,'2011'!U12,DATI!C$1:C$65536,'2011'!N8,DATI!D$1:D$65536,'2011'!L48)</f>
        <v>1368777</v>
      </c>
      <c r="V48" s="28"/>
      <c r="W48" s="31">
        <f>U48</f>
        <v>1368777</v>
      </c>
    </row>
    <row r="49" spans="1:23" ht="12.75" customHeight="1">
      <c r="A49" s="7"/>
      <c r="B49" s="28"/>
      <c r="C49" s="28"/>
      <c r="D49" s="28"/>
      <c r="E49" s="28"/>
      <c r="F49" s="28"/>
      <c r="G49" s="28"/>
      <c r="H49" s="28"/>
      <c r="I49" s="28"/>
      <c r="J49" s="28"/>
      <c r="K49" s="42"/>
      <c r="L49" s="40" t="s">
        <v>27</v>
      </c>
      <c r="M49" s="41" t="s">
        <v>147</v>
      </c>
      <c r="N49" s="91">
        <f t="shared" si="0"/>
        <v>2539695</v>
      </c>
      <c r="O49" s="29">
        <f>O50+O54</f>
        <v>30601</v>
      </c>
      <c r="P49" s="29">
        <f t="shared" ref="P49:P54" si="1">T49</f>
        <v>2509094</v>
      </c>
      <c r="Q49" s="28"/>
      <c r="R49" s="28"/>
      <c r="S49" s="28"/>
      <c r="T49" s="29">
        <f>T50+T54</f>
        <v>2509094</v>
      </c>
      <c r="U49" s="92"/>
      <c r="V49" s="28"/>
      <c r="W49" s="42"/>
    </row>
    <row r="50" spans="1:23" ht="12.75" customHeight="1">
      <c r="A50" s="7"/>
      <c r="B50" s="28"/>
      <c r="C50" s="28"/>
      <c r="D50" s="28"/>
      <c r="E50" s="28"/>
      <c r="F50" s="28"/>
      <c r="G50" s="28"/>
      <c r="H50" s="28"/>
      <c r="I50" s="28"/>
      <c r="J50" s="28"/>
      <c r="K50" s="42"/>
      <c r="L50" s="40" t="s">
        <v>28</v>
      </c>
      <c r="M50" s="134" t="s">
        <v>250</v>
      </c>
      <c r="N50" s="91">
        <f t="shared" si="0"/>
        <v>2289841</v>
      </c>
      <c r="O50" s="49">
        <f>SUMIFS(DATI!E$1:E$65536,DATI!A$1:A$65536,'2011'!B4,DATI!B$1:B$65536,'2011'!O12,DATI!C$1:C$65536,'2011'!N8,DATI!D$1:D$65536,'2011'!L50)</f>
        <v>30601</v>
      </c>
      <c r="P50" s="29">
        <f t="shared" si="1"/>
        <v>2259240</v>
      </c>
      <c r="Q50" s="28"/>
      <c r="R50" s="28"/>
      <c r="S50" s="28"/>
      <c r="T50" s="49">
        <f>SUMIFS(DATI!E$1:E$65536,DATI!A$1:A$65536,'2011'!B4,DATI!B$1:B$65536,'2011'!T12,DATI!C$1:C$65536,'2011'!N8,DATI!D$1:D$65536,'2011'!L50)</f>
        <v>2259240</v>
      </c>
      <c r="U50" s="50"/>
      <c r="V50" s="28"/>
      <c r="W50" s="42"/>
    </row>
    <row r="51" spans="1:23" ht="12.75" customHeight="1">
      <c r="A51" s="7"/>
      <c r="B51" s="28"/>
      <c r="C51" s="28"/>
      <c r="D51" s="28"/>
      <c r="E51" s="28"/>
      <c r="F51" s="28"/>
      <c r="G51" s="28"/>
      <c r="H51" s="28"/>
      <c r="I51" s="28"/>
      <c r="J51" s="28"/>
      <c r="K51" s="42"/>
      <c r="L51" s="40" t="s">
        <v>82</v>
      </c>
      <c r="M51" s="185" t="s">
        <v>154</v>
      </c>
      <c r="N51" s="91">
        <f t="shared" si="0"/>
        <v>1385087</v>
      </c>
      <c r="O51" s="49">
        <f>SUMIFS(DATI!E$1:E$65536,DATI!A$1:A$65536,'2011'!B4,DATI!B$1:B$65536,'2011'!O12,DATI!C$1:C$65536,'2011'!N8,DATI!D$1:D$65536,'2011'!L51)</f>
        <v>0</v>
      </c>
      <c r="P51" s="29">
        <f t="shared" si="1"/>
        <v>1385087</v>
      </c>
      <c r="Q51" s="28"/>
      <c r="R51" s="28"/>
      <c r="S51" s="28"/>
      <c r="T51" s="49">
        <f>SUMIFS(DATI!E$1:E$65536,DATI!A$1:A$65536,'2011'!B4,DATI!B$1:B$65536,'2011'!T12,DATI!C$1:C$65536,'2011'!N8,DATI!D$1:D$65536,'2011'!L51)</f>
        <v>1385087</v>
      </c>
      <c r="U51" s="50"/>
      <c r="V51" s="28"/>
      <c r="W51" s="42"/>
    </row>
    <row r="52" spans="1:23" ht="12.75" customHeight="1">
      <c r="A52" s="7"/>
      <c r="B52" s="28"/>
      <c r="C52" s="28"/>
      <c r="D52" s="28"/>
      <c r="E52" s="28"/>
      <c r="F52" s="28"/>
      <c r="G52" s="28"/>
      <c r="H52" s="28"/>
      <c r="I52" s="28"/>
      <c r="J52" s="28"/>
      <c r="K52" s="42"/>
      <c r="L52" s="40" t="s">
        <v>83</v>
      </c>
      <c r="M52" s="185" t="s">
        <v>155</v>
      </c>
      <c r="N52" s="91">
        <f t="shared" si="0"/>
        <v>32387</v>
      </c>
      <c r="O52" s="49">
        <f>SUMIFS(DATI!E$1:E$65536,DATI!A$1:A$65536,'2011'!B4,DATI!B$1:B$65536,'2011'!O12,DATI!C$1:C$65536,'2011'!N8,DATI!D$1:D$65536,'2011'!L52)</f>
        <v>30601</v>
      </c>
      <c r="P52" s="29">
        <f t="shared" si="1"/>
        <v>1786</v>
      </c>
      <c r="Q52" s="28"/>
      <c r="R52" s="28"/>
      <c r="S52" s="28"/>
      <c r="T52" s="49">
        <f>SUMIFS(DATI!E$1:E$65536,DATI!A$1:A$65536,'2011'!B4,DATI!B$1:B$65536,'2011'!T12,DATI!C$1:C$65536,'2011'!N8,DATI!D$1:D$65536,'2011'!L52)</f>
        <v>1786</v>
      </c>
      <c r="U52" s="50"/>
      <c r="V52" s="28"/>
      <c r="W52" s="42"/>
    </row>
    <row r="53" spans="1:23" ht="12.75" customHeight="1">
      <c r="A53" s="7"/>
      <c r="B53" s="28"/>
      <c r="C53" s="28"/>
      <c r="D53" s="28"/>
      <c r="E53" s="28"/>
      <c r="F53" s="28"/>
      <c r="G53" s="28"/>
      <c r="H53" s="28"/>
      <c r="I53" s="28"/>
      <c r="J53" s="28"/>
      <c r="K53" s="42"/>
      <c r="L53" s="40" t="s">
        <v>84</v>
      </c>
      <c r="M53" s="185" t="s">
        <v>156</v>
      </c>
      <c r="N53" s="91">
        <f t="shared" si="0"/>
        <v>872367</v>
      </c>
      <c r="O53" s="49">
        <f>SUMIFS(DATI!E$1:E$65536,DATI!A$1:A$65536,'2011'!B4,DATI!B$1:B$65536,'2011'!O12,DATI!C$1:C$65536,'2011'!N8,DATI!D$1:D$65536,'2011'!L53)</f>
        <v>0</v>
      </c>
      <c r="P53" s="29">
        <f t="shared" si="1"/>
        <v>872367</v>
      </c>
      <c r="Q53" s="28"/>
      <c r="R53" s="28"/>
      <c r="S53" s="28"/>
      <c r="T53" s="49">
        <f>SUMIFS(DATI!E$1:E$65536,DATI!A$1:A$65536,'2011'!B4,DATI!B$1:B$65536,'2011'!T12,DATI!C$1:C$65536,'2011'!N8,DATI!D$1:D$65536,'2011'!L53)</f>
        <v>872367</v>
      </c>
      <c r="U53" s="50"/>
      <c r="V53" s="28"/>
      <c r="W53" s="42"/>
    </row>
    <row r="54" spans="1:23" ht="12.75" customHeight="1">
      <c r="A54" s="7"/>
      <c r="B54" s="28"/>
      <c r="C54" s="28"/>
      <c r="D54" s="28"/>
      <c r="E54" s="28"/>
      <c r="F54" s="28"/>
      <c r="G54" s="28"/>
      <c r="H54" s="28"/>
      <c r="I54" s="47"/>
      <c r="J54" s="47"/>
      <c r="K54" s="72"/>
      <c r="L54" s="40" t="s">
        <v>29</v>
      </c>
      <c r="M54" s="134" t="s">
        <v>251</v>
      </c>
      <c r="N54" s="91">
        <f t="shared" si="0"/>
        <v>249854</v>
      </c>
      <c r="O54" s="49">
        <f>SUMIFS(DATI!E$1:E$65536,DATI!A$1:A$65536,'2011'!B4,DATI!B$1:B$65536,'2011'!O12,DATI!C$1:C$65536,'2011'!N8,DATI!D$1:D$65536,'2011'!L54)</f>
        <v>0</v>
      </c>
      <c r="P54" s="29">
        <f t="shared" si="1"/>
        <v>249854</v>
      </c>
      <c r="Q54" s="50"/>
      <c r="R54" s="28"/>
      <c r="S54" s="28"/>
      <c r="T54" s="49">
        <f>SUMIFS(DATI!E$1:E$65536,DATI!A$1:A$65536,'2011'!B4,DATI!B$1:B$65536,'2011'!T12,DATI!C$1:C$65536,'2011'!N8,DATI!D$1:D$65536,'2011'!L54)</f>
        <v>249854</v>
      </c>
      <c r="U54" s="50"/>
      <c r="V54" s="28"/>
      <c r="W54" s="42"/>
    </row>
    <row r="55" spans="1:23" ht="12.75" customHeight="1">
      <c r="A55" s="7"/>
      <c r="B55" s="28"/>
      <c r="C55" s="28"/>
      <c r="D55" s="28"/>
      <c r="E55" s="93">
        <f>E56+E57</f>
        <v>208275</v>
      </c>
      <c r="F55" s="50"/>
      <c r="G55" s="28"/>
      <c r="H55" s="61"/>
      <c r="I55" s="94">
        <f>E55</f>
        <v>208275</v>
      </c>
      <c r="J55" s="29">
        <f>J56+J57</f>
        <v>278649</v>
      </c>
      <c r="K55" s="95">
        <f>I55+J55</f>
        <v>486924</v>
      </c>
      <c r="L55" s="40" t="s">
        <v>30</v>
      </c>
      <c r="M55" s="41" t="s">
        <v>148</v>
      </c>
      <c r="N55" s="23"/>
      <c r="O55" s="28"/>
      <c r="P55" s="28"/>
      <c r="Q55" s="28"/>
      <c r="R55" s="28"/>
      <c r="S55" s="28"/>
      <c r="T55" s="23"/>
      <c r="U55" s="28"/>
      <c r="V55" s="28"/>
      <c r="W55" s="42"/>
    </row>
    <row r="56" spans="1:23">
      <c r="A56" s="7"/>
      <c r="B56" s="28"/>
      <c r="C56" s="28"/>
      <c r="D56" s="28"/>
      <c r="E56" s="96">
        <f>SUMIFS(DATI!E$1:E$65536,DATI!A$1:A$65536,'2011'!B4,DATI!B$1:B$65536,'2011'!E12,DATI!C$1:C$65536,'2011'!B8,DATI!D$1:D$65536,'2011'!L56)</f>
        <v>11843</v>
      </c>
      <c r="F56" s="50"/>
      <c r="G56" s="28"/>
      <c r="H56" s="28"/>
      <c r="I56" s="94">
        <f>E56</f>
        <v>11843</v>
      </c>
      <c r="J56" s="49">
        <f>SUMIFS(DATI!E$1:E$65536,DATI!A$1:A$65536,'2011'!B4,DATI!B$1:B$65536,'2011'!J12,DATI!C$1:C$65536,'2011'!B8,DATI!D$1:D$65536,'2011'!L56)</f>
        <v>0</v>
      </c>
      <c r="K56" s="95">
        <f t="shared" ref="K56:K64" si="2">I56+J56</f>
        <v>11843</v>
      </c>
      <c r="L56" s="40" t="s">
        <v>31</v>
      </c>
      <c r="M56" s="134" t="s">
        <v>252</v>
      </c>
      <c r="N56" s="28"/>
      <c r="O56" s="28"/>
      <c r="P56" s="28"/>
      <c r="Q56" s="28"/>
      <c r="R56" s="28"/>
      <c r="S56" s="28"/>
      <c r="T56" s="28"/>
      <c r="U56" s="28"/>
      <c r="V56" s="28"/>
      <c r="W56" s="42"/>
    </row>
    <row r="57" spans="1:23">
      <c r="A57" s="7"/>
      <c r="B57" s="47"/>
      <c r="C57" s="47"/>
      <c r="D57" s="47"/>
      <c r="E57" s="96">
        <f>SUMIFS(DATI!E$1:E$65536,DATI!A$1:A$65536,'2011'!B4,DATI!B$1:B$65536,'2011'!E12,DATI!C$1:C$65536,'2011'!B8,DATI!D$1:D$65536,'2011'!L57)</f>
        <v>196432</v>
      </c>
      <c r="F57" s="97"/>
      <c r="G57" s="47"/>
      <c r="H57" s="28"/>
      <c r="I57" s="94">
        <f>E57</f>
        <v>196432</v>
      </c>
      <c r="J57" s="210">
        <f>SUMIFS(DATI!E$1:E$65536,DATI!A$1:A$65536,'2011'!B4,DATI!B$1:B$65536,'2011'!J12,DATI!C$1:C$65536,'2011'!B8,DATI!D$1:D$65536,'2011'!L57)</f>
        <v>278649</v>
      </c>
      <c r="K57" s="95">
        <f t="shared" si="2"/>
        <v>475081</v>
      </c>
      <c r="L57" s="40" t="s">
        <v>32</v>
      </c>
      <c r="M57" s="134" t="s">
        <v>253</v>
      </c>
      <c r="N57" s="47"/>
      <c r="O57" s="47"/>
      <c r="P57" s="47"/>
      <c r="Q57" s="28"/>
      <c r="R57" s="47"/>
      <c r="S57" s="47"/>
      <c r="T57" s="47"/>
      <c r="U57" s="47"/>
      <c r="V57" s="47"/>
      <c r="W57" s="72"/>
    </row>
    <row r="58" spans="1:23">
      <c r="A58" s="7"/>
      <c r="B58" s="98">
        <f>C58+D58</f>
        <v>178458</v>
      </c>
      <c r="C58" s="29">
        <f>C59+C60</f>
        <v>1088</v>
      </c>
      <c r="D58" s="29">
        <f>D59+D60</f>
        <v>177370</v>
      </c>
      <c r="E58" s="99">
        <f>E59+E60</f>
        <v>359623</v>
      </c>
      <c r="F58" s="29">
        <f>F59+F60</f>
        <v>739907</v>
      </c>
      <c r="G58" s="91">
        <f>G59+G60</f>
        <v>2200574</v>
      </c>
      <c r="H58" s="28"/>
      <c r="I58" s="94">
        <f>B58+E58+F58+G58</f>
        <v>3478562</v>
      </c>
      <c r="J58" s="94">
        <f>J59+J60</f>
        <v>330466</v>
      </c>
      <c r="K58" s="95">
        <f t="shared" si="2"/>
        <v>3809028</v>
      </c>
      <c r="L58" s="40" t="s">
        <v>33</v>
      </c>
      <c r="M58" s="41" t="s">
        <v>157</v>
      </c>
      <c r="N58" s="91">
        <f t="shared" ref="N58:N74" si="3">O58+P58</f>
        <v>3809027</v>
      </c>
      <c r="O58" s="94">
        <f>O59+O60</f>
        <v>1065182</v>
      </c>
      <c r="P58" s="29">
        <f t="shared" ref="P58:P63" si="4">R58+S58+T58+W58</f>
        <v>2743845</v>
      </c>
      <c r="Q58" s="50"/>
      <c r="R58" s="29">
        <f>R59+R60</f>
        <v>499706</v>
      </c>
      <c r="S58" s="29">
        <f>S59+S60</f>
        <v>867454</v>
      </c>
      <c r="T58" s="29">
        <f>T59+T60</f>
        <v>249904</v>
      </c>
      <c r="U58" s="29">
        <f>U59+U60</f>
        <v>1124763</v>
      </c>
      <c r="V58" s="62">
        <f>V59+V60</f>
        <v>2018</v>
      </c>
      <c r="W58" s="63">
        <f>U58+V58</f>
        <v>1126781</v>
      </c>
    </row>
    <row r="59" spans="1:23">
      <c r="A59" s="7"/>
      <c r="B59" s="98">
        <f>C59+D59</f>
        <v>163997</v>
      </c>
      <c r="C59" s="49">
        <f>SUMIFS(DATI!E$1:E$65536,DATI!A$1:A$65536,'2011'!B4,DATI!B$1:B$65536,'2011'!C12,DATI!C$1:C$65536,'2011'!B8,DATI!D$1:D$65536,'2011'!L59)</f>
        <v>1088</v>
      </c>
      <c r="D59" s="49">
        <f>SUMIFS(DATI!E$1:E$65536,DATI!A$1:A$65536,'2011'!B4,DATI!B$1:B$65536,'2011'!D12,DATI!C$1:C$65536,'2011'!B8,DATI!D$1:D$65536,'2011'!L59)</f>
        <v>162909</v>
      </c>
      <c r="E59" s="100">
        <f>SUMIFS(DATI!E$1:E$65536,DATI!A$1:A$65536,'2011'!B4,DATI!B$1:B$65536,'2011'!E12,DATI!C$1:C$65536,'2011'!B8,DATI!D$1:D$65536,'2011'!L59)</f>
        <v>359623</v>
      </c>
      <c r="F59" s="30">
        <f>SUMIFS(DATI!E$1:E$65536,DATI!A$1:A$65536,'2011'!B4,DATI!B$1:B$65536,'2011'!F12,DATI!C$1:C$65536,'2011'!B8,DATI!D$1:D$65536,'2011'!L59)</f>
        <v>598786</v>
      </c>
      <c r="G59" s="30">
        <f>SUMIFS(DATI!E$1:E$65536,DATI!A$1:A$65536,'2011'!B4,DATI!B$1:B$65536,'2011'!G12,DATI!C$1:C$65536,'2011'!B8,DATI!D$1:D$65536,'2011'!L59)</f>
        <v>443635</v>
      </c>
      <c r="H59" s="28"/>
      <c r="I59" s="94">
        <f>B59+E59+F59+G59</f>
        <v>1566041</v>
      </c>
      <c r="J59" s="30">
        <f>SUMIFS(DATI!E$1:E$65536,DATI!A$1:A$65536,'2011'!B4,DATI!B$1:B$65536,'2011'!J12,DATI!C$1:C$65536,'2011'!B8,DATI!D$1:D$65536,'2011'!L59)</f>
        <v>285600</v>
      </c>
      <c r="K59" s="95">
        <f t="shared" si="2"/>
        <v>1851641</v>
      </c>
      <c r="L59" s="40" t="s">
        <v>34</v>
      </c>
      <c r="M59" s="134" t="s">
        <v>262</v>
      </c>
      <c r="N59" s="91">
        <f t="shared" si="3"/>
        <v>1851640</v>
      </c>
      <c r="O59" s="30">
        <f>SUMIFS(DATI!E$1:E$65536,DATI!A$1:A$65536,'2011'!B4,DATI!B$1:B$65536,'2011'!O12,DATI!C$1:C$65536,'2011'!N8,DATI!D$1:D$65536,'2011'!L59)</f>
        <v>648045</v>
      </c>
      <c r="P59" s="29">
        <f t="shared" si="4"/>
        <v>1203595</v>
      </c>
      <c r="Q59" s="28"/>
      <c r="R59" s="49">
        <f>SUMIFS(DATI!E$1:E$65536,DATI!A$1:A$65536,'2011'!B4,DATI!B$1:B$65536,'2011'!R12,DATI!C$1:C$65536,'2011'!N8,DATI!D$1:D$65536,'2011'!L59)</f>
        <v>210286</v>
      </c>
      <c r="S59" s="49">
        <f>SUMIFS(DATI!E$1:E$65536,DATI!A$1:A$65536,'2011'!B4,DATI!B$1:B$65536,'2011'!S12,DATI!C$1:C$65536,'2011'!N8,DATI!D$1:D$65536,'2011'!L59)</f>
        <v>826505</v>
      </c>
      <c r="T59" s="49">
        <f>SUMIFS(DATI!E$1:E$65536,DATI!A$1:A$65536,'2011'!B4,DATI!B$1:B$65536,'2011'!T12,DATI!C$1:C$65536,'2011'!N8,DATI!D$1:D$65536,'2011'!L59)</f>
        <v>82166</v>
      </c>
      <c r="U59" s="49">
        <f>SUMIFS(DATI!E$1:E$65536,DATI!A$1:A$65536,'2011'!B4,DATI!B$1:B$65536,'2011'!U12,DATI!C$1:C$65536,'2011'!N8,DATI!D$1:D$65536,'2011'!L59)</f>
        <v>82620</v>
      </c>
      <c r="V59" s="24">
        <f>SUMIFS(DATI!E$1:E$65536,DATI!A$1:A$65536,'2011'!B4,DATI!B$1:B$65536,'2011'!V12,DATI!C$1:C$65536,'2011'!N8,DATI!D$1:D$65536,'2011'!L59)</f>
        <v>2018</v>
      </c>
      <c r="W59" s="63">
        <f t="shared" ref="W59:W74" si="5">U59+V59</f>
        <v>84638</v>
      </c>
    </row>
    <row r="60" spans="1:23">
      <c r="A60" s="7"/>
      <c r="B60" s="98">
        <f>C60+D60</f>
        <v>14461</v>
      </c>
      <c r="C60" s="29">
        <f>C61+C64+C69+C73</f>
        <v>0</v>
      </c>
      <c r="D60" s="29">
        <f>D61+D64+D69+D73</f>
        <v>14461</v>
      </c>
      <c r="E60" s="99">
        <f>E69+E73</f>
        <v>0</v>
      </c>
      <c r="F60" s="29">
        <f>F61+F64+F69+F73</f>
        <v>141121</v>
      </c>
      <c r="G60" s="91">
        <f>G61+G64+G69+G73</f>
        <v>1756939</v>
      </c>
      <c r="H60" s="28"/>
      <c r="I60" s="94">
        <f>B60+E60+F60+G60</f>
        <v>1912521</v>
      </c>
      <c r="J60" s="94">
        <f>J61+J64+J69</f>
        <v>44866</v>
      </c>
      <c r="K60" s="95">
        <f>I60+J60</f>
        <v>1957387</v>
      </c>
      <c r="L60" s="40" t="s">
        <v>158</v>
      </c>
      <c r="M60" s="134" t="s">
        <v>261</v>
      </c>
      <c r="N60" s="91">
        <f>O60+P60</f>
        <v>1957387</v>
      </c>
      <c r="O60" s="94">
        <f>O61+O64+O69</f>
        <v>417137</v>
      </c>
      <c r="P60" s="29">
        <f t="shared" si="4"/>
        <v>1540250</v>
      </c>
      <c r="Q60" s="50"/>
      <c r="R60" s="29">
        <f>R61+R64+R69+R73</f>
        <v>289420</v>
      </c>
      <c r="S60" s="29">
        <f>S61+S64+S69+S73</f>
        <v>40949</v>
      </c>
      <c r="T60" s="29">
        <f>T61+T64+T69+T73</f>
        <v>167738</v>
      </c>
      <c r="U60" s="29">
        <f>U61+U64+U69+U73</f>
        <v>1042143</v>
      </c>
      <c r="V60" s="62">
        <f>V61+V64+V69+V73</f>
        <v>0</v>
      </c>
      <c r="W60" s="63">
        <f t="shared" si="5"/>
        <v>1042143</v>
      </c>
    </row>
    <row r="61" spans="1:23">
      <c r="A61" s="7"/>
      <c r="B61" s="28"/>
      <c r="C61" s="28"/>
      <c r="D61" s="28"/>
      <c r="E61" s="28"/>
      <c r="F61" s="49">
        <f>SUMIFS(DATI!E$1:E$65536,DATI!A$1:A$65536,'2011'!B4,DATI!B$1:B$65536,'2011'!F12,DATI!C$1:C$65536,'2011'!B8,DATI!D$1:D$65536,'2011'!L61)</f>
        <v>28472</v>
      </c>
      <c r="G61" s="29">
        <f>G62+G63</f>
        <v>1661657</v>
      </c>
      <c r="H61" s="28"/>
      <c r="I61" s="94">
        <f>F61+G61</f>
        <v>1690129</v>
      </c>
      <c r="J61" s="30">
        <f>SUMIFS(DATI!E$1:E$65536,DATI!A$1:A$65536,'2011'!B4,DATI!B$1:B$65536,'2011'!J12,DATI!C$1:C$65536,'2011'!B8,DATI!D$1:D$65536,'2011'!L61)</f>
        <v>28282</v>
      </c>
      <c r="K61" s="95">
        <f>I61+J61</f>
        <v>1718411</v>
      </c>
      <c r="L61" s="40" t="s">
        <v>36</v>
      </c>
      <c r="M61" s="185" t="s">
        <v>260</v>
      </c>
      <c r="N61" s="91">
        <f t="shared" si="3"/>
        <v>1718411</v>
      </c>
      <c r="O61" s="30">
        <f>SUMIFS(DATI!E$1:E$65536,DATI!A$1:A$65536,'2011'!B4,DATI!B$1:B$65536,'2011'!O12,DATI!C$1:C$65536,'2011'!N8,DATI!D$1:D$65536,'2011'!L61)</f>
        <v>264645</v>
      </c>
      <c r="P61" s="29">
        <f t="shared" si="4"/>
        <v>1453766</v>
      </c>
      <c r="Q61" s="50"/>
      <c r="R61" s="49">
        <f>SUMIFS(DATI!E$1:E$65536,DATI!A$1:A$65536,'2011'!B4,DATI!B$1:B$65536,'2011'!R12,DATI!C$1:C$65536,'2011'!N8,DATI!D$1:D$65536,'2011'!L61)</f>
        <v>249662</v>
      </c>
      <c r="S61" s="30">
        <f>SUMIFS(DATI!E$1:E$65536,DATI!A$1:A$65536,'2011'!B4,DATI!B$1:B$65536,'2011'!S12,DATI!C$1:C$65536,'2011'!N8,DATI!D$1:D$65536,'2011'!L61)</f>
        <v>11572</v>
      </c>
      <c r="T61" s="30">
        <f>SUMIFS(DATI!E$1:E$65536,DATI!A$1:A$65536,'2011'!B4,DATI!B$1:B$65536,'2011'!T12,DATI!C$1:C$65536,'2011'!N8,DATI!D$1:D$65536,'2011'!L61)</f>
        <v>159781</v>
      </c>
      <c r="U61" s="30">
        <f>SUMIFS(DATI!E$1:E$65536,DATI!A$1:A$65536,'2011'!B4,DATI!B$1:B$65536,'2011'!U12,DATI!C$1:C$65536,'2011'!N8,DATI!D$1:D$65536,'2011'!L61)</f>
        <v>1032751</v>
      </c>
      <c r="V61" s="30">
        <f>SUMIFS(DATI!E$1:E$65536,DATI!A$1:A$65536,'2011'!B4,DATI!B$1:B$65536,'2011'!V12,DATI!C$1:C$65536,'2011'!N8,DATI!D$1:D$65536,'2011'!L61)</f>
        <v>0</v>
      </c>
      <c r="W61" s="63">
        <f t="shared" si="5"/>
        <v>1032751</v>
      </c>
    </row>
    <row r="62" spans="1:23">
      <c r="A62" s="7"/>
      <c r="B62" s="28"/>
      <c r="C62" s="28"/>
      <c r="D62" s="28"/>
      <c r="E62" s="28"/>
      <c r="F62" s="49">
        <f>SUMIFS(DATI!E$1:E$65536,DATI!A$1:A$65536,'2011'!B4,DATI!B$1:B$65536,'2011'!F12,DATI!C$1:C$65536,'2011'!B8,DATI!D$1:D$65536,'2011'!L62)</f>
        <v>28472</v>
      </c>
      <c r="G62" s="49">
        <f>SUMIFS(DATI!E$1:E$65536,DATI!A$1:A$65536,'2011'!B4,DATI!B$1:B$65536,'2011'!G12,DATI!C$1:C$65536,'2011'!B8,DATI!D$1:D$65536,'2011'!L62)</f>
        <v>764119</v>
      </c>
      <c r="H62" s="28"/>
      <c r="I62" s="94">
        <f>F62+G62</f>
        <v>792591</v>
      </c>
      <c r="J62" s="30">
        <f>SUMIFS(DATI!E$1:E$65536,DATI!A$1:A$65536,'2011'!B4,DATI!B$1:B$65536,'2011'!J12,DATI!C$1:C$65536,'2011'!B8,DATI!D$1:D$65536,'2011'!L62)</f>
        <v>28282</v>
      </c>
      <c r="K62" s="95">
        <f>I62+J62</f>
        <v>820873</v>
      </c>
      <c r="L62" s="40" t="s">
        <v>37</v>
      </c>
      <c r="M62" s="186" t="s">
        <v>159</v>
      </c>
      <c r="N62" s="91">
        <f t="shared" si="3"/>
        <v>820873</v>
      </c>
      <c r="O62" s="30">
        <f>SUMIFS(DATI!E$1:E$65536,DATI!A$1:A$65536,'2011'!B4,DATI!B$1:B$65536,'2011'!O12,DATI!C$1:C$65536,'2011'!N8,DATI!D$1:D$65536,'2011'!L62)</f>
        <v>264645</v>
      </c>
      <c r="P62" s="29">
        <f t="shared" si="4"/>
        <v>556228</v>
      </c>
      <c r="Q62" s="50"/>
      <c r="R62" s="49">
        <f>SUMIFS(DATI!E$1:E$65536,DATI!A$1:A$65536,'2011'!B4,DATI!B$1:B$65536,'2011'!R12,DATI!C$1:C$65536,'2011'!N8,DATI!D$1:D$65536,'2011'!L62)</f>
        <v>249662</v>
      </c>
      <c r="S62" s="49">
        <f>SUMIFS(DATI!E$1:E$65536,DATI!A$1:A$65536,'2011'!B4,DATI!B$1:B$65536,'2011'!S12,DATI!C$1:C$65536,'2011'!N8,DATI!D$1:D$65536,'2011'!L62)</f>
        <v>11572</v>
      </c>
      <c r="T62" s="49">
        <f>SUMIFS(DATI!E$1:E$65536,DATI!A$1:A$65536,'2011'!B4,DATI!B$1:B$65536,'2011'!T12,DATI!C$1:C$65536,'2011'!N8,DATI!D$1:D$65536,'2011'!L62)</f>
        <v>159781</v>
      </c>
      <c r="U62" s="49">
        <f>SUMIFS(DATI!E$1:E$65536,DATI!A$1:A$65536,'2011'!B4,DATI!B$1:B$65536,'2011'!U12,DATI!C$1:C$65536,'2011'!N8,DATI!D$1:D$65536,'2011'!L62)</f>
        <v>135213</v>
      </c>
      <c r="V62" s="24">
        <f>SUMIFS(DATI!E$1:E$65536,DATI!A$1:A$65536,'2011'!B4,DATI!B$1:B$65536,'2011'!V12,DATI!C$1:C$65536,'2011'!N8,DATI!D$1:D$65536,'2011'!L62)</f>
        <v>0</v>
      </c>
      <c r="W62" s="63">
        <f t="shared" si="5"/>
        <v>135213</v>
      </c>
    </row>
    <row r="63" spans="1:23">
      <c r="A63" s="7"/>
      <c r="B63" s="28"/>
      <c r="C63" s="28"/>
      <c r="D63" s="28"/>
      <c r="E63" s="28"/>
      <c r="F63" s="49">
        <f>SUMIFS(DATI!E$1:E$65536,DATI!A$1:A$65536,'2011'!B4,DATI!B$1:B$65536,'2011'!F12,DATI!C$1:C$65536,'2011'!B8,DATI!D$1:D$65536,'2011'!L63)</f>
        <v>0</v>
      </c>
      <c r="G63" s="49">
        <f>SUMIFS(DATI!E$1:E$65536,DATI!A$1:A$65536,'2011'!B4,DATI!B$1:B$65536,'2011'!G12,DATI!C$1:C$65536,'2011'!B8,DATI!D$1:D$65536,'2011'!L63)</f>
        <v>897538</v>
      </c>
      <c r="H63" s="28"/>
      <c r="I63" s="94">
        <f>F63+G63</f>
        <v>897538</v>
      </c>
      <c r="J63" s="30">
        <f>SUMIFS(DATI!E$1:E$65536,DATI!A$1:A$65536,'2011'!B4,DATI!B$1:B$65536,'2011'!J12,DATI!C$1:C$65536,'2011'!B8,DATI!D$1:D$65536,'2011'!L63)</f>
        <v>0</v>
      </c>
      <c r="K63" s="95">
        <f>I63+J63</f>
        <v>897538</v>
      </c>
      <c r="L63" s="40" t="s">
        <v>38</v>
      </c>
      <c r="M63" s="186" t="s">
        <v>160</v>
      </c>
      <c r="N63" s="91">
        <f t="shared" si="3"/>
        <v>897538</v>
      </c>
      <c r="O63" s="30">
        <f>SUMIFS(DATI!E$1:E$65536,DATI!A$1:A$65536,'2011'!B4,DATI!B$1:B$65536,'2011'!O12,DATI!C$1:C$65536,'2011'!N8,DATI!D$1:D$65536,'2011'!L63)</f>
        <v>0</v>
      </c>
      <c r="P63" s="29">
        <f t="shared" si="4"/>
        <v>897538</v>
      </c>
      <c r="Q63" s="50"/>
      <c r="R63" s="49">
        <f>SUMIFS(DATI!E$1:E$65536,DATI!A$1:A$65536,'2011'!B4,DATI!B$1:B$65536,'2011'!R12,DATI!C$1:C$65536,'2011'!N8,DATI!D$1:D$65536,'2011'!L63)</f>
        <v>0</v>
      </c>
      <c r="S63" s="49">
        <f>SUMIFS(DATI!E$1:E$65536,DATI!A$1:A$65536,'2011'!B4,DATI!B$1:B$65536,'2011'!S12,DATI!C$1:C$65536,'2011'!N8,DATI!D$1:D$65536,'2011'!L63)</f>
        <v>0</v>
      </c>
      <c r="T63" s="49">
        <f>SUMIFS(DATI!E$1:E$65536,DATI!A$1:A$65536,'2011'!B4,DATI!B$1:B$65536,'2011'!T12,DATI!C$1:C$65536,'2011'!N8,DATI!D$1:D$65536,'2011'!L63)</f>
        <v>0</v>
      </c>
      <c r="U63" s="49">
        <f>SUMIFS(DATI!E$1:E$65536,DATI!A$1:A$65536,'2011'!B4,DATI!B$1:B$65536,'2011'!U12,DATI!C$1:C$65536,'2011'!N8,DATI!D$1:D$65536,'2011'!L63)</f>
        <v>897538</v>
      </c>
      <c r="V63" s="24">
        <f>SUMIFS(DATI!E$1:E$65536,DATI!A$1:A$65536,'2011'!B4,DATI!B$1:B$65536,'2011'!V12,DATI!C$1:C$65536,'2011'!N8,DATI!D$1:D$65536,'2011'!L63)</f>
        <v>0</v>
      </c>
      <c r="W63" s="63">
        <f t="shared" si="5"/>
        <v>897538</v>
      </c>
    </row>
    <row r="64" spans="1:23" ht="25">
      <c r="A64" s="7"/>
      <c r="B64" s="98">
        <f>C64+D64</f>
        <v>0</v>
      </c>
      <c r="C64" s="30">
        <f>SUMIFS(DATI!E$1:E$65536,DATI!A$1:A$65536,'2011'!B4,DATI!B$1:B$65536,'2011'!C12,DATI!C$1:C$65536,'2011'!B8,DATI!D$1:D$65536,'2011'!L64)</f>
        <v>0</v>
      </c>
      <c r="D64" s="30">
        <f>SUMIFS(DATI!E$1:E$65536,DATI!A$1:A$65536,'2011'!B4,DATI!B$1:B$65536,'2011'!D12,DATI!C$1:C$65536,'2011'!B8,DATI!D$1:D$65536,'2011'!L64)</f>
        <v>0</v>
      </c>
      <c r="E64" s="28"/>
      <c r="F64" s="49">
        <f>SUMIFS(DATI!E$1:E$65536,DATI!A$1:A$65536,'2011'!B4,DATI!B$1:B$65536,'2011'!F12,DATI!C$1:C$65536,'2011'!B8,DATI!D$1:D$65536,'2011'!L64)</f>
        <v>86040</v>
      </c>
      <c r="G64" s="49">
        <f>SUMIFS(DATI!E$1:E$65536,DATI!A$1:A$65536,'2011'!B4,DATI!B$1:B$65536,'2011'!G12,DATI!C$1:C$65536,'2011'!B8,DATI!D$1:D$65536,'2011'!L64)</f>
        <v>66452</v>
      </c>
      <c r="H64" s="28"/>
      <c r="I64" s="94">
        <f>F64+G64</f>
        <v>152492</v>
      </c>
      <c r="J64" s="30">
        <f>SUMIFS(DATI!E$1:E$65536,DATI!A$1:A$65536,'2011'!B4,DATI!B$1:B$65536,'2011'!J12,DATI!C$1:C$65536,'2011'!B8,DATI!D$1:D$65536,'2011'!L64)</f>
        <v>16584</v>
      </c>
      <c r="K64" s="95">
        <f t="shared" si="2"/>
        <v>169076</v>
      </c>
      <c r="L64" s="40" t="s">
        <v>39</v>
      </c>
      <c r="M64" s="185" t="s">
        <v>259</v>
      </c>
      <c r="N64" s="91">
        <f t="shared" si="3"/>
        <v>169076</v>
      </c>
      <c r="O64" s="30">
        <f>SUMIFS(DATI!E$1:E$65536,DATI!A$1:A$65536,'2011'!B4,DATI!B$1:B$65536,'2011'!O12,DATI!C$1:C$65536,'2011'!N8,DATI!D$1:D$65536,'2011'!L64)</f>
        <v>152492</v>
      </c>
      <c r="P64" s="29">
        <f>R64+S64+T64+U64+V64</f>
        <v>16584</v>
      </c>
      <c r="Q64" s="50"/>
      <c r="R64" s="49">
        <f>SUMIFS(DATI!E$1:E$65536,DATI!A$1:A$65536,'2011'!B4,DATI!B$1:B$65536,'2011'!R12,DATI!C$1:C$65536,'2011'!N8,DATI!D$1:D$65536,'2011'!L64)</f>
        <v>18358</v>
      </c>
      <c r="S64" s="49">
        <f>SUMIFS(DATI!E$1:E$65536,DATI!A$1:A$65536,'2011'!B4,DATI!B$1:B$65536,'2011'!S12,DATI!C$1:C$65536,'2011'!N8,DATI!D$1:D$65536,'2011'!L64)</f>
        <v>-1774</v>
      </c>
      <c r="T64" s="49">
        <f>SUMIFS(DATI!E$1:E$65536,DATI!A$1:A$65536,'2011'!B4,DATI!B$1:B$65536,'2011'!T12,DATI!C$1:C$65536,'2011'!N8,DATI!D$1:D$65536,'2011'!L64)</f>
        <v>0</v>
      </c>
      <c r="U64" s="49">
        <f>SUMIFS(DATI!E$1:E$65536,DATI!A$1:A$65536,'2011'!B4,DATI!B$1:B$65536,'2011'!U12,DATI!C$1:C$65536,'2011'!N8,DATI!D$1:D$65536,'2011'!L64)</f>
        <v>0</v>
      </c>
      <c r="V64" s="24">
        <f>SUMIFS(DATI!E$1:E$65536,DATI!A$1:A$65536,'2011'!B4,DATI!B$1:B$65536,'2011'!V12,DATI!C$1:C$65536,'2011'!N8,DATI!D$1:D$65536,'2011'!L64)</f>
        <v>0</v>
      </c>
      <c r="W64" s="63">
        <f t="shared" si="5"/>
        <v>0</v>
      </c>
    </row>
    <row r="65" spans="1:23" ht="25">
      <c r="A65" s="7"/>
      <c r="B65" s="28"/>
      <c r="C65" s="28"/>
      <c r="D65" s="28"/>
      <c r="E65" s="28"/>
      <c r="F65" s="49">
        <f>SUMIFS(DATI!E$1:E$65536,DATI!A$1:A$65536,'2011'!B4,DATI!B$1:B$65536,'2011'!F12,DATI!C$1:C$65536,'2011'!B8,DATI!D$1:D$65536,'2011'!L65)</f>
        <v>206631</v>
      </c>
      <c r="G65" s="49">
        <f>SUMIFS(DATI!E$1:E$65536,DATI!A$1:A$65536,'2011'!B4,DATI!B$1:B$65536,'2011'!G12,DATI!C$1:C$65536,'2011'!B8,DATI!D$1:D$65536,'2011'!L65)</f>
        <v>48828</v>
      </c>
      <c r="H65" s="28"/>
      <c r="I65" s="28"/>
      <c r="J65" s="28"/>
      <c r="K65" s="42"/>
      <c r="L65" s="40" t="s">
        <v>93</v>
      </c>
      <c r="M65" s="186" t="s">
        <v>161</v>
      </c>
      <c r="N65" s="28"/>
      <c r="O65" s="28"/>
      <c r="P65" s="28"/>
      <c r="Q65" s="28"/>
      <c r="R65" s="49">
        <f>SUMIFS(DATI!E$1:E$65536,DATI!A$1:A$65536,'2011'!B4,DATI!B$1:B$65536,'2011'!R12,DATI!C$1:C$65536,'2011'!N8,DATI!D$1:D$65536,'2011'!L65)</f>
        <v>8511</v>
      </c>
      <c r="S65" s="49">
        <f>SUMIFS(DATI!E$1:E$65536,DATI!A$1:A$65536,'2011'!B4,DATI!B$1:B$65536,'2011'!S12,DATI!C$1:C$65536,'2011'!N8,DATI!D$1:D$65536,'2011'!L65)</f>
        <v>-6124</v>
      </c>
      <c r="T65" s="28"/>
      <c r="U65" s="28"/>
      <c r="V65" s="28"/>
      <c r="W65" s="42"/>
    </row>
    <row r="66" spans="1:23" ht="25">
      <c r="A66" s="7"/>
      <c r="B66" s="28"/>
      <c r="C66" s="28"/>
      <c r="D66" s="28"/>
      <c r="E66" s="28"/>
      <c r="F66" s="49">
        <f>SUMIFS(DATI!E$1:E$65536,DATI!A$1:A$65536,'2011'!B4,DATI!B$1:B$65536,'2011'!F12,DATI!C$1:C$65536,'2011'!B8,DATI!D$1:D$65536,'2011'!L66)</f>
        <v>-120592</v>
      </c>
      <c r="G66" s="49">
        <f>SUMIFS(DATI!E$1:E$65536,DATI!A$1:A$65536,'2011'!B4,DATI!B$1:B$65536,'2011'!G12,DATI!C$1:C$65536,'2011'!B8,DATI!D$1:D$65536,'2011'!L66)</f>
        <v>17624</v>
      </c>
      <c r="H66" s="28"/>
      <c r="I66" s="28"/>
      <c r="J66" s="28"/>
      <c r="K66" s="42"/>
      <c r="L66" s="40" t="s">
        <v>94</v>
      </c>
      <c r="M66" s="186" t="s">
        <v>162</v>
      </c>
      <c r="N66" s="28"/>
      <c r="O66" s="28"/>
      <c r="P66" s="28"/>
      <c r="Q66" s="28"/>
      <c r="R66" s="49">
        <f>SUMIFS(DATI!E$1:E$65536,DATI!A$1:A$65536,'2011'!B4,DATI!B$1:B$65536,'2011'!R12,DATI!C$1:C$65536,'2011'!N8,DATI!D$1:D$65536,'2011'!L66)</f>
        <v>9848</v>
      </c>
      <c r="S66" s="49">
        <f>SUMIFS(DATI!E$1:E$65536,DATI!A$1:A$65536,'2011'!B4,DATI!B$1:B$65536,'2011'!S12,DATI!C$1:C$65536,'2011'!N8,DATI!D$1:D$65536,'2011'!L66)</f>
        <v>4350</v>
      </c>
      <c r="T66" s="28"/>
      <c r="U66" s="28"/>
      <c r="V66" s="28"/>
      <c r="W66" s="42"/>
    </row>
    <row r="67" spans="1:23" ht="25">
      <c r="A67" s="7"/>
      <c r="B67" s="28"/>
      <c r="C67" s="28"/>
      <c r="D67" s="28"/>
      <c r="E67" s="28"/>
      <c r="F67" s="49">
        <f>SUMIFS(DATI!E$1:E$65536,DATI!A$1:A$65536,'2011'!B4,DATI!B$1:B$65536,'2011'!F12,DATI!C$1:C$65536,'2011'!B8,DATI!D$1:D$65536,'2011'!L67)</f>
        <v>82709</v>
      </c>
      <c r="G67" s="49">
        <f>SUMIFS(DATI!E$1:E$65536,DATI!A$1:A$65536,'2011'!B4,DATI!B$1:B$65536,'2011'!G12,DATI!C$1:C$65536,'2011'!B8,DATI!D$1:D$65536,'2011'!L67)</f>
        <v>34492</v>
      </c>
      <c r="H67" s="28"/>
      <c r="I67" s="28"/>
      <c r="J67" s="28"/>
      <c r="K67" s="42"/>
      <c r="L67" s="40" t="s">
        <v>95</v>
      </c>
      <c r="M67" s="186" t="s">
        <v>163</v>
      </c>
      <c r="N67" s="28"/>
      <c r="O67" s="28"/>
      <c r="P67" s="28"/>
      <c r="Q67" s="28"/>
      <c r="R67" s="49">
        <f>SUMIFS(DATI!E$1:E$65536,DATI!A$1:A$65536,'2011'!B4,DATI!B$1:B$65536,'2011'!R12,DATI!C$1:C$65536,'2011'!N8,DATI!D$1:D$65536,'2011'!L67)</f>
        <v>8306</v>
      </c>
      <c r="S67" s="49">
        <f>SUMIFS(DATI!E$1:E$65536,DATI!A$1:A$65536,'2011'!B4,DATI!B$1:B$65536,'2011'!S12,DATI!C$1:C$65536,'2011'!N8,DATI!D$1:D$65536,'2011'!L67)</f>
        <v>-6107</v>
      </c>
      <c r="T67" s="28"/>
      <c r="U67" s="28"/>
      <c r="V67" s="28"/>
      <c r="W67" s="42"/>
    </row>
    <row r="68" spans="1:23" ht="25">
      <c r="A68" s="7"/>
      <c r="B68" s="28"/>
      <c r="C68" s="28"/>
      <c r="D68" s="28"/>
      <c r="E68" s="28"/>
      <c r="F68" s="49">
        <f>SUMIFS(DATI!E$1:E$65536,DATI!A$1:A$65536,'2011'!B4,DATI!B$1:B$65536,'2011'!F12,DATI!C$1:C$65536,'2011'!B8,DATI!D$1:D$65536,'2011'!L68)</f>
        <v>3331</v>
      </c>
      <c r="G68" s="49">
        <f>SUMIFS(DATI!E$1:E$65536,DATI!A$1:A$65536,'2011'!B4,DATI!B$1:B$65536,'2011'!G12,DATI!C$1:C$65536,'2011'!B8,DATI!D$1:D$65536,'2011'!L68)</f>
        <v>31960</v>
      </c>
      <c r="H68" s="28"/>
      <c r="I68" s="28"/>
      <c r="J68" s="28"/>
      <c r="K68" s="42"/>
      <c r="L68" s="40" t="s">
        <v>96</v>
      </c>
      <c r="M68" s="186" t="s">
        <v>164</v>
      </c>
      <c r="N68" s="28"/>
      <c r="O68" s="28"/>
      <c r="P68" s="28"/>
      <c r="Q68" s="28"/>
      <c r="R68" s="49">
        <f>SUMIFS(DATI!E$1:E$65536,DATI!A$1:A$65536,'2011'!B4,DATI!B$1:B$65536,'2011'!R12,DATI!C$1:C$65536,'2011'!N8,DATI!D$1:D$65536,'2011'!L68)</f>
        <v>10052</v>
      </c>
      <c r="S68" s="49">
        <f>SUMIFS(DATI!E$1:E$65536,DATI!A$1:A$65536,'2011'!B4,DATI!B$1:B$65536,'2011'!S12,DATI!C$1:C$65536,'2011'!N8,DATI!D$1:D$65536,'2011'!L68)</f>
        <v>4332</v>
      </c>
      <c r="T68" s="28"/>
      <c r="U68" s="28"/>
      <c r="V68" s="28"/>
      <c r="W68" s="42"/>
    </row>
    <row r="69" spans="1:23">
      <c r="A69" s="7"/>
      <c r="B69" s="98">
        <f t="shared" ref="B69:B78" si="6">C69+D69</f>
        <v>0</v>
      </c>
      <c r="C69" s="94">
        <f>C70+C71+C72</f>
        <v>0</v>
      </c>
      <c r="D69" s="94">
        <f>D70+D71+D72</f>
        <v>0</v>
      </c>
      <c r="E69" s="94">
        <f>E70+E71+E72</f>
        <v>0</v>
      </c>
      <c r="F69" s="94">
        <f>F70+F71+F72</f>
        <v>26609</v>
      </c>
      <c r="G69" s="94">
        <f>G70+G71+G72</f>
        <v>0</v>
      </c>
      <c r="H69" s="28"/>
      <c r="I69" s="94">
        <f t="shared" ref="I69:I74" si="7">E69+F69+G69+B69</f>
        <v>26609</v>
      </c>
      <c r="J69" s="94">
        <f>J70+J71+J72</f>
        <v>0</v>
      </c>
      <c r="K69" s="95">
        <f>I69+J69</f>
        <v>26609</v>
      </c>
      <c r="L69" s="53" t="s">
        <v>40</v>
      </c>
      <c r="M69" s="78" t="s">
        <v>258</v>
      </c>
      <c r="N69" s="91">
        <f t="shared" si="3"/>
        <v>26609</v>
      </c>
      <c r="O69" s="94">
        <f>O70+O71+O72</f>
        <v>0</v>
      </c>
      <c r="P69" s="29">
        <f>R69+S69+T69+U69+V69</f>
        <v>26609</v>
      </c>
      <c r="Q69" s="50"/>
      <c r="R69" s="29">
        <f>R70+R71+R72</f>
        <v>21400</v>
      </c>
      <c r="S69" s="29">
        <f>S70+S71+S72</f>
        <v>31151</v>
      </c>
      <c r="T69" s="29">
        <f>T70+T71+T72</f>
        <v>116</v>
      </c>
      <c r="U69" s="29">
        <f>U70+U71+U72</f>
        <v>-26058</v>
      </c>
      <c r="V69" s="62">
        <f>V70+V71+V72</f>
        <v>0</v>
      </c>
      <c r="W69" s="63">
        <f t="shared" si="5"/>
        <v>-26058</v>
      </c>
    </row>
    <row r="70" spans="1:23" ht="23.25" customHeight="1">
      <c r="A70" s="7"/>
      <c r="B70" s="98">
        <f t="shared" si="6"/>
        <v>0</v>
      </c>
      <c r="C70" s="30">
        <f>SUMIFS(DATI!E$1:E$65536,DATI!A$1:A$65536,'2011'!B4,DATI!B$1:B$65536,'2011'!C12,DATI!C$1:C$65536,'2011'!B8,DATI!D$1:D$65536,'2011'!L70)</f>
        <v>0</v>
      </c>
      <c r="D70" s="30">
        <f>SUMIFS(DATI!E$1:E$65536,DATI!A$1:A$65536,'2011'!B4,DATI!B$1:B$65536,'2011'!D12,DATI!C$1:C$65536,'2011'!B8,DATI!D$1:D$65536,'2011'!L70)</f>
        <v>0</v>
      </c>
      <c r="E70" s="30">
        <f>SUMIFS(DATI!E$1:E$65536,DATI!A$1:A$65536,'2011'!B4,DATI!B$1:B$65536,'2011'!E12,DATI!C$1:C$65536,'2011'!B8,DATI!D$1:D$65536,'2011'!L70)</f>
        <v>0</v>
      </c>
      <c r="F70" s="30">
        <f>SUMIFS(DATI!E$1:E$65536,DATI!A$1:A$65536,'2011'!B4,DATI!B$1:B$65536,'2011'!F12,DATI!C$1:C$65536,'2011'!B8,DATI!D$1:D$65536,'2011'!L70)</f>
        <v>3894</v>
      </c>
      <c r="G70" s="49">
        <f>SUMIFS(DATI!E$1:E$65536,DATI!A$1:A$65536,'2011'!B4,DATI!B$1:B$65536,'2011'!G12,DATI!C$1:C$65536,'2011'!B8,DATI!D$1:D$65536,'2011'!L70)</f>
        <v>0</v>
      </c>
      <c r="H70" s="28"/>
      <c r="I70" s="94">
        <f t="shared" si="7"/>
        <v>3894</v>
      </c>
      <c r="J70" s="101">
        <f>SUMIFS(DATI!E$1:E$65536,DATI!A$1:A$65536,'2011'!B4,DATI!B$1:B$65536,'2011'!J12,DATI!C$1:C$65536,'2011'!B8,DATI!D$1:D$65536,'2011'!L70)</f>
        <v>0</v>
      </c>
      <c r="K70" s="95">
        <f>I70+J70</f>
        <v>3894</v>
      </c>
      <c r="L70" s="53" t="s">
        <v>41</v>
      </c>
      <c r="M70" s="201" t="s">
        <v>257</v>
      </c>
      <c r="N70" s="91">
        <f t="shared" si="3"/>
        <v>3894</v>
      </c>
      <c r="O70" s="102">
        <f>SUMIFS(DATI!E$1:E$65536,DATI!A$1:A$65536,'2011'!B4,DATI!B$1:B$65536,'2011'!O12,DATI!C$1:C$65536,'2011'!N8,DATI!D$1:D$65536,'2011'!L70)</f>
        <v>0</v>
      </c>
      <c r="P70" s="29">
        <f>R70+S70+T70+W70</f>
        <v>3894</v>
      </c>
      <c r="Q70" s="50"/>
      <c r="R70" s="49">
        <f>SUMIFS(DATI!E$1:E$65536,DATI!A$1:A$65536,'2011'!B4,DATI!B$1:B$65536,'2011'!R12,DATI!C$1:C$65536,'2011'!N8,DATI!D$1:D$65536,'2011'!L70)</f>
        <v>4539</v>
      </c>
      <c r="S70" s="49">
        <f>SUMIFS(DATI!E$1:E$65536,DATI!A$1:A$65536,'2011'!B4,DATI!B$1:B$65536,'2011'!S12,DATI!C$1:C$65536,'2011'!N8,DATI!D$1:D$65536,'2011'!L70)</f>
        <v>690</v>
      </c>
      <c r="T70" s="49">
        <f>SUMIFS(DATI!E$1:E$65536,DATI!A$1:A$65536,'2011'!B4,DATI!B$1:B$65536,'2011'!T12,DATI!C$1:C$65536,'2011'!N8,DATI!D$1:D$65536,'2011'!L70)</f>
        <v>116</v>
      </c>
      <c r="U70" s="49">
        <f>SUMIFS(DATI!E$1:E$65536,DATI!A$1:A$65536,'2011'!B4,DATI!B$1:B$65536,'2011'!U12,DATI!C$1:C$65536,'2011'!N8,DATI!D$1:D$65536,'2011'!L70)</f>
        <v>-1451</v>
      </c>
      <c r="V70" s="24">
        <f>SUMIFS(DATI!E$1:E$65536,DATI!A$1:A$65536,'2011'!B4,DATI!B$1:B$65536,'2011'!V12,DATI!C$1:C$65536,'2011'!N8,DATI!D$1:D$65536,'2011'!L70)</f>
        <v>0</v>
      </c>
      <c r="W70" s="63">
        <f t="shared" si="5"/>
        <v>-1451</v>
      </c>
    </row>
    <row r="71" spans="1:23">
      <c r="A71" s="7"/>
      <c r="B71" s="98">
        <f t="shared" si="6"/>
        <v>0</v>
      </c>
      <c r="C71" s="30">
        <f>SUMIFS(DATI!E$1:E$65536,DATI!A$1:A$65536,'2011'!B4,DATI!B$1:B$65536,'2011'!C12,DATI!C$1:C$65536,'2011'!B8,DATI!D$1:D$65536,'2011'!L71)</f>
        <v>0</v>
      </c>
      <c r="D71" s="30">
        <f>SUMIFS(DATI!E$1:E$65536,DATI!A$1:A$65536,'2011'!B4,DATI!B$1:B$65536,'2011'!D12,DATI!C$1:C$65536,'2011'!B8,DATI!D$1:D$65536,'2011'!L71)</f>
        <v>0</v>
      </c>
      <c r="E71" s="30">
        <f>SUMIFS(DATI!E$1:E$65536,DATI!A$1:A$65536,'2011'!B4,DATI!B$1:B$65536,'2011'!E12,DATI!C$1:C$65536,'2011'!B8,DATI!D$1:D$65536,'2011'!L71)</f>
        <v>0</v>
      </c>
      <c r="F71" s="30">
        <f>SUMIFS(DATI!E$1:E$65536,DATI!A$1:A$65536,'2011'!B4,DATI!B$1:B$65536,'2011'!F12,DATI!C$1:C$65536,'2011'!B8,DATI!D$1:D$65536,'2011'!L71)</f>
        <v>-24607</v>
      </c>
      <c r="G71" s="49">
        <f>SUMIFS(DATI!E$1:E$65536,DATI!A$1:A$65536,'2011'!B4,DATI!B$1:B$65536,'2011'!G12,DATI!C$1:C$65536,'2011'!B8,DATI!D$1:D$65536,'2011'!L71)</f>
        <v>0</v>
      </c>
      <c r="H71" s="28"/>
      <c r="I71" s="94">
        <f t="shared" si="7"/>
        <v>-24607</v>
      </c>
      <c r="J71" s="101">
        <f>SUMIFS(DATI!E$1:E$65536,DATI!A$1:A$65536,'2011'!B4,DATI!B$1:B$65536,'2011'!J12,DATI!C$1:C$65536,'2011'!B8,DATI!D$1:D$65536,'2011'!L71)</f>
        <v>0</v>
      </c>
      <c r="K71" s="95">
        <f>I71+J71</f>
        <v>-24607</v>
      </c>
      <c r="L71" s="53" t="s">
        <v>42</v>
      </c>
      <c r="M71" s="201" t="s">
        <v>256</v>
      </c>
      <c r="N71" s="91">
        <f t="shared" si="3"/>
        <v>-24607</v>
      </c>
      <c r="O71" s="102">
        <f>SUMIFS(DATI!E$1:E$65536,DATI!A$1:A$65536,'2011'!B4,DATI!B$1:B$65536,'2011'!O12,DATI!C$1:C$65536,'2011'!N8,DATI!D$1:D$65536,'2011'!L71)</f>
        <v>0</v>
      </c>
      <c r="P71" s="29">
        <f>R71+S71+T71+W71</f>
        <v>-24607</v>
      </c>
      <c r="Q71" s="50"/>
      <c r="R71" s="49">
        <f>SUMIFS(DATI!E$1:E$65536,DATI!A$1:A$65536,'2011'!B4,DATI!B$1:B$65536,'2011'!R12,DATI!C$1:C$65536,'2011'!N8,DATI!D$1:D$65536,'2011'!L71)</f>
        <v>0</v>
      </c>
      <c r="S71" s="49">
        <f>SUMIFS(DATI!E$1:E$65536,DATI!A$1:A$65536,'2011'!B4,DATI!B$1:B$65536,'2011'!S12,DATI!C$1:C$65536,'2011'!N8,DATI!D$1:D$65536,'2011'!L71)</f>
        <v>0</v>
      </c>
      <c r="T71" s="49">
        <f>SUMIFS(DATI!E$1:E$65536,DATI!A$1:A$65536,'2011'!B4,DATI!B$1:B$65536,'2011'!T12,DATI!C$1:C$65536,'2011'!N8,DATI!D$1:D$65536,'2011'!L71)</f>
        <v>0</v>
      </c>
      <c r="U71" s="49">
        <f>SUMIFS(DATI!E$1:E$65536,DATI!A$1:A$65536,'2011'!B4,DATI!B$1:B$65536,'2011'!U12,DATI!C$1:C$65536,'2011'!N8,DATI!D$1:D$65536,'2011'!L71)</f>
        <v>-24607</v>
      </c>
      <c r="V71" s="24">
        <f>SUMIFS(DATI!E$1:E$65536,DATI!A$1:A$65536,'2011'!B4,DATI!B$1:B$65536,'2011'!V12,DATI!C$1:C$65536,'2011'!N8,DATI!D$1:D$65536,'2011'!L71)</f>
        <v>0</v>
      </c>
      <c r="W71" s="63">
        <f t="shared" si="5"/>
        <v>-24607</v>
      </c>
    </row>
    <row r="72" spans="1:23">
      <c r="A72" s="7"/>
      <c r="B72" s="98">
        <f t="shared" si="6"/>
        <v>0</v>
      </c>
      <c r="C72" s="30">
        <f>SUMIFS(DATI!E$1:E$65536,DATI!A$1:A$65536,'2011'!B4,DATI!B$1:B$65536,'2011'!C12,DATI!C$1:C$65536,'2011'!B8,DATI!D$1:D$65536,'2011'!L72)</f>
        <v>0</v>
      </c>
      <c r="D72" s="30">
        <f>SUMIFS(DATI!E$1:E$65536,DATI!A$1:A$65536,'2011'!B4,DATI!B$1:B$65536,'2011'!D12,DATI!C$1:C$65536,'2011'!B8,DATI!D$1:D$65536,'2011'!L72)</f>
        <v>0</v>
      </c>
      <c r="E72" s="30">
        <f>SUMIFS(DATI!E$1:E$65536,DATI!A$1:A$65536,'2011'!B4,DATI!B$1:B$65536,'2011'!E12,DATI!C$1:C$65536,'2011'!B8,DATI!D$1:D$65536,'2011'!L72)</f>
        <v>0</v>
      </c>
      <c r="F72" s="30">
        <f>SUMIFS(DATI!E$1:E$65536,DATI!A$1:A$65536,'2011'!B4,DATI!B$1:B$65536,'2011'!F12,DATI!C$1:C$65536,'2011'!B8,DATI!D$1:D$65536,'2011'!L72)</f>
        <v>47322</v>
      </c>
      <c r="G72" s="49">
        <f>SUMIFS(DATI!E$1:E$65536,DATI!A$1:A$65536,'2011'!B4,DATI!B$1:B$65536,'2011'!G12,DATI!C$1:C$65536,'2011'!B8,DATI!D$1:D$65536,'2011'!L72)</f>
        <v>0</v>
      </c>
      <c r="H72" s="28"/>
      <c r="I72" s="94">
        <f t="shared" si="7"/>
        <v>47322</v>
      </c>
      <c r="J72" s="101">
        <f>SUMIFS(DATI!E$1:E$65536,DATI!A$1:A$65536,'2011'!B4,DATI!B$1:B$65536,'2011'!J12,DATI!C$1:C$65536,'2011'!B8,DATI!D$1:D$65536,'2011'!L72)</f>
        <v>0</v>
      </c>
      <c r="K72" s="95">
        <f>I72+J72</f>
        <v>47322</v>
      </c>
      <c r="L72" s="53" t="s">
        <v>43</v>
      </c>
      <c r="M72" s="201" t="s">
        <v>255</v>
      </c>
      <c r="N72" s="91">
        <f t="shared" si="3"/>
        <v>47322</v>
      </c>
      <c r="O72" s="102">
        <f>SUMIFS(DATI!E$1:E$65536,DATI!A$1:A$65536,'2011'!B4,DATI!B$1:B$65536,'2011'!O12,DATI!C$1:C$65536,'2011'!N8,DATI!D$1:D$65536,'2011'!L72)</f>
        <v>0</v>
      </c>
      <c r="P72" s="29">
        <f>R72+S72+T72+W72</f>
        <v>47322</v>
      </c>
      <c r="Q72" s="50"/>
      <c r="R72" s="49">
        <f>SUMIFS(DATI!E$1:E$65536,DATI!A$1:A$65536,'2011'!B4,DATI!B$1:B$65536,'2011'!R12,DATI!C$1:C$65536,'2011'!N8,DATI!D$1:D$65536,'2011'!L72)</f>
        <v>16861</v>
      </c>
      <c r="S72" s="49">
        <f>SUMIFS(DATI!E$1:E$65536,DATI!A$1:A$65536,'2011'!B4,DATI!B$1:B$65536,'2011'!S12,DATI!C$1:C$65536,'2011'!N8,DATI!D$1:D$65536,'2011'!L72)</f>
        <v>30461</v>
      </c>
      <c r="T72" s="49">
        <f>SUMIFS(DATI!E$1:E$65536,DATI!A$1:A$65536,'2011'!B4,DATI!B$1:B$65536,'2011'!T12,DATI!C$1:C$65536,'2011'!N8,DATI!D$1:D$65536,'2011'!L72)</f>
        <v>0</v>
      </c>
      <c r="U72" s="49">
        <f>SUMIFS(DATI!E$1:E$65536,DATI!A$1:A$65536,'2011'!B4,DATI!B$1:B$65536,'2011'!U12,DATI!C$1:C$65536,'2011'!N8,DATI!D$1:D$65536,'2011'!L72)</f>
        <v>0</v>
      </c>
      <c r="V72" s="24">
        <f>SUMIFS(DATI!E$1:E$65536,DATI!A$1:A$65536,'2011'!B4,DATI!B$1:B$65536,'2011'!V12,DATI!C$1:C$65536,'2011'!N8,DATI!D$1:D$65536,'2011'!L72)</f>
        <v>0</v>
      </c>
      <c r="W72" s="63">
        <f t="shared" si="5"/>
        <v>0</v>
      </c>
    </row>
    <row r="73" spans="1:23">
      <c r="A73" s="7"/>
      <c r="B73" s="98">
        <f t="shared" si="6"/>
        <v>14461</v>
      </c>
      <c r="C73" s="103">
        <f>SUMIFS(DATI!E$1:E$65536,DATI!A$1:A$65536,'2011'!B4,DATI!B$1:B$65536,'2011'!C12,DATI!C$1:C$65536,'2011'!B8,DATI!D$1:D$65536,'2011'!L73)</f>
        <v>0</v>
      </c>
      <c r="D73" s="103">
        <f>SUMIFS(DATI!E$1:E$65536,DATI!A$1:A$65536,'2011'!B4,DATI!B$1:B$65536,'2011'!D12,DATI!C$1:C$65536,'2011'!B8,DATI!D$1:D$65536,'2011'!L73)</f>
        <v>14461</v>
      </c>
      <c r="E73" s="49">
        <f>SUMIFS(DATI!E$1:E$65536,DATI!A$1:A$65536,'2011'!B4,DATI!B$1:B$65536,'2011'!E12,DATI!C$1:C$65536,'2011'!B8,DATI!D$1:D$65536,'2011'!L73)</f>
        <v>0</v>
      </c>
      <c r="F73" s="49">
        <f>SUMIFS(DATI!E$1:E$65536,DATI!A$1:A$65536,'2011'!B4,DATI!B$1:B$65536,'2011'!F12,DATI!C$1:C$65536,'2011'!B8,DATI!D$1:D$65536,'2011'!L73)</f>
        <v>0</v>
      </c>
      <c r="G73" s="49">
        <f>SUMIFS(DATI!E$1:E$65536,DATI!A$1:A$65536,'2011'!B4,DATI!B$1:B$65536,'2011'!G12,DATI!C$1:C$65536,'2011'!B8,DATI!D$1:D$65536,'2011'!L73)</f>
        <v>28830</v>
      </c>
      <c r="H73" s="28"/>
      <c r="I73" s="94">
        <f t="shared" si="7"/>
        <v>43291</v>
      </c>
      <c r="J73" s="104"/>
      <c r="K73" s="31">
        <f>I73</f>
        <v>43291</v>
      </c>
      <c r="L73" s="40" t="s">
        <v>44</v>
      </c>
      <c r="M73" s="134" t="s">
        <v>254</v>
      </c>
      <c r="N73" s="91">
        <f>P73</f>
        <v>43291</v>
      </c>
      <c r="O73" s="105"/>
      <c r="P73" s="29">
        <f>R73+S73+T73+W73</f>
        <v>43291</v>
      </c>
      <c r="Q73" s="50"/>
      <c r="R73" s="49">
        <f>SUMIFS(DATI!E$1:E$65536,DATI!A$1:A$65536,'2011'!B4,DATI!B$1:B$65536,'2011'!R12,DATI!C$1:C$65536,'2011'!N8,DATI!D$1:D$65536,'2011'!L73)</f>
        <v>0</v>
      </c>
      <c r="S73" s="49">
        <f>SUMIFS(DATI!E$1:E$65536,DATI!A$1:A$65536,'2011'!B4,DATI!B$1:B$65536,'2011'!S12,DATI!C$1:C$65536,'2011'!N8,DATI!D$1:D$65536,'2011'!L73)</f>
        <v>0</v>
      </c>
      <c r="T73" s="49">
        <f>SUMIFS(DATI!E$1:E$65536,DATI!A$1:A$65536,'2011'!B4,DATI!B$1:B$65536,'2011'!T12,DATI!C$1:C$65536,'2011'!N8,DATI!D$1:D$65536,'2011'!L73)</f>
        <v>7841</v>
      </c>
      <c r="U73" s="49">
        <f>SUMIFS(DATI!E$1:E$65536,DATI!A$1:A$65536,'2011'!B4,DATI!B$1:B$65536,'2011'!U12,DATI!C$1:C$65536,'2011'!N8,DATI!D$1:D$65536,'2011'!L73)</f>
        <v>35450</v>
      </c>
      <c r="V73" s="24">
        <f>SUMIFS(DATI!E$1:E$65536,DATI!A$1:A$65536,'2011'!B4,DATI!B$1:B$65536,'2011'!V12,DATI!C$1:C$65536,'2011'!N8,DATI!D$1:D$65536,'2011'!L73)</f>
        <v>0</v>
      </c>
      <c r="W73" s="63">
        <f t="shared" si="5"/>
        <v>35450</v>
      </c>
    </row>
    <row r="74" spans="1:23">
      <c r="A74" s="7"/>
      <c r="B74" s="98">
        <f t="shared" si="6"/>
        <v>315419</v>
      </c>
      <c r="C74" s="49">
        <f>SUMIFS(DATI!E$1:E$65536,DATI!A$1:A$65536,'2011'!B4,DATI!B$1:B$65536,'2011'!C12,DATI!C$1:C$65536,'2011'!B8,DATI!D$1:D$65536,'2011'!L74)</f>
        <v>1539</v>
      </c>
      <c r="D74" s="49">
        <f>SUMIFS(DATI!E$1:E$65536,DATI!A$1:A$65536,'2011'!B4,DATI!B$1:B$65536,'2011'!D12,DATI!C$1:C$65536,'2011'!B8,DATI!D$1:D$65536,'2011'!L74)</f>
        <v>313880</v>
      </c>
      <c r="E74" s="132">
        <f>SUMIFS(DATI!E$1:E$65536,DATI!A$1:A$65536,'2011'!B4,DATI!B$1:B$65536,'2011'!E12,DATI!C$1:C$65536,'2011'!B8,DATI!D$1:D$65536,'2011'!L74)</f>
        <v>375857</v>
      </c>
      <c r="F74" s="132">
        <f>SUMIFS(DATI!E$1:E$65536,DATI!A$1:A$65536,'2011'!B4,DATI!B$1:B$65536,'2011'!F12,DATI!C$1:C$65536,'2011'!B8,DATI!D$1:D$65536,'2011'!L74)</f>
        <v>479520</v>
      </c>
      <c r="G74" s="132">
        <f>SUMIFS(DATI!E$1:E$65536,DATI!A$1:A$65536,'2011'!B4,DATI!B$1:B$65536,'2011'!G12,DATI!C$1:C$65536,'2011'!B8,DATI!D$1:D$65536,'2011'!L74)</f>
        <v>585139</v>
      </c>
      <c r="H74" s="50"/>
      <c r="I74" s="94">
        <f t="shared" si="7"/>
        <v>1755935</v>
      </c>
      <c r="J74" s="30">
        <f>SUMIFS(DATI!E$1:E$65536,DATI!A$1:A$65536,'2011'!B4,DATI!B$1:B$65536,'2011'!J12,DATI!C$1:C$65536,'2011'!B8,DATI!D$1:D$65536,'2011'!L74)</f>
        <v>355126</v>
      </c>
      <c r="K74" s="95">
        <f>I74+J74</f>
        <v>2111061</v>
      </c>
      <c r="L74" s="40" t="s">
        <v>35</v>
      </c>
      <c r="M74" s="134" t="s">
        <v>229</v>
      </c>
      <c r="N74" s="91">
        <f t="shared" si="3"/>
        <v>2111060</v>
      </c>
      <c r="O74" s="30">
        <f>SUMIFS(DATI!E$1:E$65536,DATI!A$1:A$65536,'2011'!B4,DATI!B$1:B$65536,'2011'!O12,DATI!C$1:C$65536,'2011'!N8,DATI!D$1:D$65536,'2011'!L74)</f>
        <v>645939</v>
      </c>
      <c r="P74" s="29">
        <f>R74+S74+T74+W74</f>
        <v>1465121</v>
      </c>
      <c r="Q74" s="50"/>
      <c r="R74" s="49">
        <f>SUMIFS(DATI!E$1:E$65536,DATI!A$1:A$65536,'2011'!B4,DATI!B$1:B$65536,'2011'!R12,DATI!C$1:C$65536,'2011'!N8,DATI!D$1:D$65536,'2011'!L74)</f>
        <v>158352</v>
      </c>
      <c r="S74" s="49">
        <f>SUMIFS(DATI!E$1:E$65536,DATI!A$1:A$65536,'2011'!B4,DATI!B$1:B$65536,'2011'!S12,DATI!C$1:C$65536,'2011'!N8,DATI!D$1:D$65536,'2011'!L74)</f>
        <v>1159569</v>
      </c>
      <c r="T74" s="49">
        <f>SUMIFS(DATI!E$1:E$65536,DATI!A$1:A$65536,'2011'!B4,DATI!B$1:B$65536,'2011'!T12,DATI!C$1:C$65536,'2011'!N8,DATI!D$1:D$65536,'2011'!L74)</f>
        <v>105036</v>
      </c>
      <c r="U74" s="49">
        <f>SUMIFS(DATI!E$1:E$65536,DATI!A$1:A$65536,'2011'!B4,DATI!B$1:B$65536,'2011'!U12,DATI!C$1:C$65536,'2011'!N8,DATI!D$1:D$65536,'2011'!L74)</f>
        <v>40966</v>
      </c>
      <c r="V74" s="24">
        <f>SUMIFS(DATI!E$1:E$65536,DATI!A$1:A$65536,'2011'!B4,DATI!B$1:B$65536,'2011'!V12,DATI!C$1:C$65536,'2011'!N8,DATI!D$1:D$65536,'2011'!L74)</f>
        <v>1198</v>
      </c>
      <c r="W74" s="63">
        <f t="shared" si="5"/>
        <v>42164</v>
      </c>
    </row>
    <row r="75" spans="1:23" ht="13">
      <c r="A75" s="7"/>
      <c r="B75" s="28"/>
      <c r="C75" s="28"/>
      <c r="D75" s="28"/>
      <c r="E75" s="28"/>
      <c r="F75" s="29">
        <f>R45+R58-G59-G69-G73</f>
        <v>5791103</v>
      </c>
      <c r="G75" s="29">
        <f>S45+S58-F59-F69-F73</f>
        <v>545539</v>
      </c>
      <c r="H75" s="50"/>
      <c r="I75" s="28"/>
      <c r="J75" s="28"/>
      <c r="K75" s="42"/>
      <c r="L75" s="135" t="s">
        <v>17</v>
      </c>
      <c r="M75" s="202" t="s">
        <v>165</v>
      </c>
      <c r="N75" s="28"/>
      <c r="O75" s="28"/>
      <c r="P75" s="28"/>
      <c r="Q75" s="28"/>
      <c r="R75" s="28"/>
      <c r="S75" s="28"/>
      <c r="T75" s="28"/>
      <c r="U75" s="28"/>
      <c r="V75" s="28"/>
      <c r="W75" s="42"/>
    </row>
    <row r="76" spans="1:23" ht="27.75" customHeight="1">
      <c r="A76" s="7"/>
      <c r="B76" s="98">
        <f t="shared" si="6"/>
        <v>11621745</v>
      </c>
      <c r="C76" s="91">
        <f>V45+W49+V58-C58</f>
        <v>18569</v>
      </c>
      <c r="D76" s="91">
        <f>U45+U46+U49+U58-D58</f>
        <v>11603176</v>
      </c>
      <c r="E76" s="29">
        <f>T45+T49+T58-E55-E58</f>
        <v>2980357</v>
      </c>
      <c r="F76" s="29">
        <f>S45+S58-F58</f>
        <v>431027</v>
      </c>
      <c r="G76" s="29">
        <f>R45+R58-G58</f>
        <v>4062994</v>
      </c>
      <c r="H76" s="61"/>
      <c r="I76" s="94">
        <f>B76+E76+F76+G76</f>
        <v>19096123</v>
      </c>
      <c r="J76" s="28"/>
      <c r="K76" s="42"/>
      <c r="L76" s="106" t="s">
        <v>18</v>
      </c>
      <c r="M76" s="203" t="s">
        <v>166</v>
      </c>
      <c r="N76" s="28"/>
      <c r="O76" s="28"/>
      <c r="P76" s="28"/>
      <c r="Q76" s="28"/>
      <c r="R76" s="28"/>
      <c r="S76" s="28"/>
      <c r="T76" s="28"/>
      <c r="U76" s="28"/>
      <c r="V76" s="28"/>
      <c r="W76" s="42"/>
    </row>
    <row r="77" spans="1:23">
      <c r="A77" s="7"/>
      <c r="B77" s="98">
        <f t="shared" si="6"/>
        <v>528892</v>
      </c>
      <c r="C77" s="91">
        <f>C22</f>
        <v>17638</v>
      </c>
      <c r="D77" s="91">
        <f>D22</f>
        <v>511254</v>
      </c>
      <c r="E77" s="91">
        <f>E22</f>
        <v>789257</v>
      </c>
      <c r="F77" s="91">
        <f>F22</f>
        <v>109336</v>
      </c>
      <c r="G77" s="91">
        <f>G22</f>
        <v>2515526</v>
      </c>
      <c r="H77" s="61"/>
      <c r="I77" s="94">
        <f>B77+E77+F77+G77</f>
        <v>3943011</v>
      </c>
      <c r="J77" s="28"/>
      <c r="K77" s="42"/>
      <c r="L77" s="53" t="s">
        <v>77</v>
      </c>
      <c r="M77" s="65" t="s">
        <v>167</v>
      </c>
      <c r="N77" s="28"/>
      <c r="O77" s="28"/>
      <c r="P77" s="28"/>
      <c r="Q77" s="28"/>
      <c r="R77" s="28"/>
      <c r="S77" s="28"/>
      <c r="T77" s="28"/>
      <c r="U77" s="28"/>
      <c r="V77" s="28"/>
      <c r="W77" s="42"/>
    </row>
    <row r="78" spans="1:23" ht="13.5" thickBot="1">
      <c r="A78" s="7"/>
      <c r="B78" s="98">
        <f t="shared" si="6"/>
        <v>11092853</v>
      </c>
      <c r="C78" s="107">
        <f>C76-C77</f>
        <v>931</v>
      </c>
      <c r="D78" s="107">
        <f>D76-D77</f>
        <v>11091922</v>
      </c>
      <c r="E78" s="107">
        <f>E76-E77</f>
        <v>2191100</v>
      </c>
      <c r="F78" s="107">
        <f>F76-F77</f>
        <v>321691</v>
      </c>
      <c r="G78" s="107">
        <f>G76-G77</f>
        <v>1547468</v>
      </c>
      <c r="H78" s="88"/>
      <c r="I78" s="108">
        <f>B78+E78+F78+G78</f>
        <v>15153112</v>
      </c>
      <c r="J78" s="28"/>
      <c r="K78" s="109"/>
      <c r="L78" s="106" t="s">
        <v>168</v>
      </c>
      <c r="M78" s="198" t="s">
        <v>169</v>
      </c>
      <c r="N78" s="28"/>
      <c r="O78" s="28"/>
      <c r="P78" s="28"/>
      <c r="Q78" s="28"/>
      <c r="R78" s="28"/>
      <c r="S78" s="28"/>
      <c r="T78" s="28"/>
      <c r="U78" s="28"/>
      <c r="V78" s="28"/>
      <c r="W78" s="42"/>
    </row>
    <row r="79" spans="1:23" ht="14" thickTop="1" thickBot="1">
      <c r="A79" s="7"/>
      <c r="B79" s="110"/>
      <c r="C79" s="110"/>
      <c r="D79" s="110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6"/>
    </row>
    <row r="80" spans="1:23" ht="21.75" customHeight="1" thickTop="1" thickBot="1">
      <c r="A80" s="7"/>
      <c r="B80" s="253" t="s">
        <v>119</v>
      </c>
      <c r="C80" s="253"/>
      <c r="D80" s="253"/>
      <c r="E80" s="253"/>
      <c r="F80" s="253"/>
      <c r="G80" s="253"/>
      <c r="H80" s="253"/>
      <c r="I80" s="253"/>
      <c r="J80" s="253"/>
      <c r="K80" s="254"/>
      <c r="L80" s="274" t="s">
        <v>120</v>
      </c>
      <c r="M80" s="275"/>
      <c r="N80" s="278" t="s">
        <v>121</v>
      </c>
      <c r="O80" s="279"/>
      <c r="P80" s="279"/>
      <c r="Q80" s="279"/>
      <c r="R80" s="279"/>
      <c r="S80" s="279"/>
      <c r="T80" s="279"/>
      <c r="U80" s="280"/>
      <c r="V80" s="280"/>
      <c r="W80" s="281"/>
    </row>
    <row r="81" spans="1:23" ht="13.5" customHeight="1" thickTop="1">
      <c r="A81" s="7"/>
      <c r="B81" s="261" t="s">
        <v>122</v>
      </c>
      <c r="C81" s="264" t="s">
        <v>123</v>
      </c>
      <c r="D81" s="264" t="s">
        <v>124</v>
      </c>
      <c r="E81" s="239" t="s">
        <v>125</v>
      </c>
      <c r="F81" s="239" t="s">
        <v>126</v>
      </c>
      <c r="G81" s="239" t="s">
        <v>127</v>
      </c>
      <c r="H81" s="239" t="s">
        <v>128</v>
      </c>
      <c r="I81" s="239" t="s">
        <v>129</v>
      </c>
      <c r="J81" s="239" t="s">
        <v>130</v>
      </c>
      <c r="K81" s="243" t="s">
        <v>131</v>
      </c>
      <c r="L81" s="276"/>
      <c r="M81" s="277"/>
      <c r="N81" s="264" t="s">
        <v>131</v>
      </c>
      <c r="O81" s="239" t="s">
        <v>130</v>
      </c>
      <c r="P81" s="239" t="s">
        <v>129</v>
      </c>
      <c r="Q81" s="239" t="s">
        <v>128</v>
      </c>
      <c r="R81" s="239" t="s">
        <v>127</v>
      </c>
      <c r="S81" s="239" t="s">
        <v>126</v>
      </c>
      <c r="T81" s="239" t="s">
        <v>125</v>
      </c>
      <c r="U81" s="264" t="s">
        <v>124</v>
      </c>
      <c r="V81" s="264" t="s">
        <v>123</v>
      </c>
      <c r="W81" s="266" t="s">
        <v>122</v>
      </c>
    </row>
    <row r="82" spans="1:23" ht="12.75" customHeight="1">
      <c r="A82" s="7"/>
      <c r="B82" s="262"/>
      <c r="C82" s="216"/>
      <c r="D82" s="216"/>
      <c r="E82" s="213"/>
      <c r="F82" s="213"/>
      <c r="G82" s="213"/>
      <c r="H82" s="229"/>
      <c r="I82" s="213"/>
      <c r="J82" s="213"/>
      <c r="K82" s="244"/>
      <c r="L82" s="276"/>
      <c r="M82" s="277"/>
      <c r="N82" s="215"/>
      <c r="O82" s="213"/>
      <c r="P82" s="213"/>
      <c r="Q82" s="229"/>
      <c r="R82" s="213"/>
      <c r="S82" s="213"/>
      <c r="T82" s="213"/>
      <c r="U82" s="216"/>
      <c r="V82" s="216"/>
      <c r="W82" s="219"/>
    </row>
    <row r="83" spans="1:23" ht="51" customHeight="1" thickBot="1">
      <c r="A83" s="7"/>
      <c r="B83" s="263"/>
      <c r="C83" s="265"/>
      <c r="D83" s="265"/>
      <c r="E83" s="241"/>
      <c r="F83" s="241"/>
      <c r="G83" s="241"/>
      <c r="H83" s="242"/>
      <c r="I83" s="241"/>
      <c r="J83" s="240"/>
      <c r="K83" s="245"/>
      <c r="L83" s="276"/>
      <c r="M83" s="277"/>
      <c r="N83" s="268"/>
      <c r="O83" s="240"/>
      <c r="P83" s="241"/>
      <c r="Q83" s="242"/>
      <c r="R83" s="241"/>
      <c r="S83" s="241"/>
      <c r="T83" s="241"/>
      <c r="U83" s="265"/>
      <c r="V83" s="265"/>
      <c r="W83" s="267"/>
    </row>
    <row r="84" spans="1:23" ht="19" thickTop="1" thickBot="1">
      <c r="A84" s="7"/>
      <c r="B84" s="231" t="s">
        <v>170</v>
      </c>
      <c r="C84" s="231"/>
      <c r="D84" s="231"/>
      <c r="E84" s="231"/>
      <c r="F84" s="231"/>
      <c r="G84" s="231"/>
      <c r="H84" s="231"/>
      <c r="I84" s="231"/>
      <c r="J84" s="231"/>
      <c r="K84" s="231"/>
      <c r="L84" s="231"/>
      <c r="M84" s="231"/>
      <c r="N84" s="231"/>
      <c r="O84" s="231"/>
      <c r="P84" s="231"/>
      <c r="Q84" s="231"/>
      <c r="R84" s="231"/>
      <c r="S84" s="231"/>
      <c r="T84" s="231"/>
      <c r="U84" s="231"/>
      <c r="V84" s="231"/>
      <c r="W84" s="232"/>
    </row>
    <row r="85" spans="1:23" ht="32.25" customHeight="1" thickTop="1">
      <c r="A85" s="7"/>
      <c r="B85" s="111"/>
      <c r="C85" s="111"/>
      <c r="D85" s="111"/>
      <c r="E85" s="111"/>
      <c r="F85" s="111"/>
      <c r="G85" s="111"/>
      <c r="H85" s="28"/>
      <c r="I85" s="111"/>
      <c r="J85" s="111"/>
      <c r="K85" s="112"/>
      <c r="L85" s="113" t="s">
        <v>18</v>
      </c>
      <c r="M85" s="204" t="s">
        <v>166</v>
      </c>
      <c r="N85" s="47"/>
      <c r="O85" s="47"/>
      <c r="P85" s="22">
        <f>R85+S85+T85+W85</f>
        <v>19096123</v>
      </c>
      <c r="Q85" s="50"/>
      <c r="R85" s="22">
        <f>G76</f>
        <v>4062994</v>
      </c>
      <c r="S85" s="22">
        <f>F76</f>
        <v>431027</v>
      </c>
      <c r="T85" s="22">
        <f>E76</f>
        <v>2980357</v>
      </c>
      <c r="U85" s="114">
        <f>D76</f>
        <v>11603176</v>
      </c>
      <c r="V85" s="62">
        <f>C76</f>
        <v>18569</v>
      </c>
      <c r="W85" s="63">
        <f>U85+V85</f>
        <v>11621745</v>
      </c>
    </row>
    <row r="86" spans="1:23">
      <c r="A86" s="7"/>
      <c r="B86" s="115">
        <f>C86+D86</f>
        <v>1179641</v>
      </c>
      <c r="C86" s="91">
        <f>C87+C88</f>
        <v>0</v>
      </c>
      <c r="D86" s="91">
        <f>D87+D88</f>
        <v>1179641</v>
      </c>
      <c r="E86" s="91">
        <f>E87+E88</f>
        <v>1582</v>
      </c>
      <c r="F86" s="91">
        <f>F87+F88</f>
        <v>64986</v>
      </c>
      <c r="G86" s="91">
        <f>G87+G88</f>
        <v>218000</v>
      </c>
      <c r="H86" s="28"/>
      <c r="I86" s="94">
        <f>B86+E86+F86+G86</f>
        <v>1464209</v>
      </c>
      <c r="J86" s="94">
        <f>J87+J88</f>
        <v>0</v>
      </c>
      <c r="K86" s="31">
        <f>I86+J86</f>
        <v>1464209</v>
      </c>
      <c r="L86" s="53" t="s">
        <v>45</v>
      </c>
      <c r="M86" s="54" t="s">
        <v>171</v>
      </c>
      <c r="N86" s="91">
        <f>O86+P86</f>
        <v>1464209</v>
      </c>
      <c r="O86" s="116">
        <f>O87+O88</f>
        <v>0</v>
      </c>
      <c r="P86" s="29">
        <f>T86</f>
        <v>1464209</v>
      </c>
      <c r="Q86" s="28"/>
      <c r="R86" s="28"/>
      <c r="S86" s="104"/>
      <c r="T86" s="29">
        <f>T87+T88</f>
        <v>1464209</v>
      </c>
      <c r="U86" s="92"/>
      <c r="V86" s="23"/>
      <c r="W86" s="32"/>
    </row>
    <row r="87" spans="1:23">
      <c r="A87" s="7"/>
      <c r="B87" s="115">
        <f>C87+D87</f>
        <v>1136713</v>
      </c>
      <c r="C87" s="103">
        <f>SUMIFS(DATI!E$1:E$65536,DATI!A$1:A$65536,'2011'!B4,DATI!B$1:B$65536,'2011'!C12,DATI!C$1:C$65536,'2011'!B8,DATI!D$1:D$65536,'2011'!L87)</f>
        <v>0</v>
      </c>
      <c r="D87" s="117">
        <f>SUMIFS(DATI!E$1:E$65536,DATI!A$1:A$65536,'2011'!B4,DATI!B$1:B$65536,'2011'!D12,DATI!C$1:C$65536,'2011'!B8,DATI!D$1:D$65536,'2011'!L87)</f>
        <v>1136713</v>
      </c>
      <c r="E87" s="49">
        <f>SUMIFS(DATI!E$1:E$65536,DATI!A$1:A$65536,'2011'!B4,DATI!B$1:B$65536,'2011'!E12,DATI!C$1:C$65536,'2011'!B8,DATI!D$1:D$65536,'2011'!L87)</f>
        <v>1582</v>
      </c>
      <c r="F87" s="49">
        <f>SUMIFS(DATI!E$1:E$65536,DATI!A$1:A$65536,'2011'!B4,DATI!B$1:B$65536,'2011'!F12,DATI!C$1:C$65536,'2011'!B8,DATI!D$1:D$65536,'2011'!L87)</f>
        <v>64986</v>
      </c>
      <c r="G87" s="49">
        <f>SUMIFS(DATI!E$1:E$65536,DATI!A$1:A$65536,'2011'!B4,DATI!B$1:B$65536,'2011'!G12,DATI!C$1:C$65536,'2011'!B8,DATI!D$1:D$65536,'2011'!L87)</f>
        <v>218000</v>
      </c>
      <c r="H87" s="28"/>
      <c r="I87" s="94">
        <f>B87+E87+F87+G87</f>
        <v>1421281</v>
      </c>
      <c r="J87" s="30">
        <f>SUMIFS(DATI!E$1:E$65536,DATI!A$1:A$65536,'2011'!B4,DATI!B$1:B$65536,'2011'!J12,DATI!C$1:C$65536,'2011'!B8,DATI!D$1:D$65536,'2011'!L87)</f>
        <v>0</v>
      </c>
      <c r="K87" s="31">
        <f t="shared" ref="K87:K106" si="8">I87+J87</f>
        <v>1421281</v>
      </c>
      <c r="L87" s="53" t="s">
        <v>46</v>
      </c>
      <c r="M87" s="199" t="s">
        <v>240</v>
      </c>
      <c r="N87" s="91">
        <f t="shared" ref="N87:N105" si="9">O87+P87</f>
        <v>1421281</v>
      </c>
      <c r="O87" s="100">
        <f>SUMIFS(DATI!E$1:E$65536,DATI!A$1:A$65536,'2011'!B4,DATI!B$1:B$65536,'2011'!O12,DATI!C$1:C$65536,'2011'!N8,DATI!D$1:D$65536,'2011'!L87)</f>
        <v>0</v>
      </c>
      <c r="P87" s="29">
        <f>+T87+U87+W87</f>
        <v>1421281</v>
      </c>
      <c r="Q87" s="28"/>
      <c r="R87" s="28"/>
      <c r="S87" s="61"/>
      <c r="T87" s="49">
        <f>SUMIFS(DATI!E$1:E$65536,DATI!A$1:A$65536,'2011'!B4,DATI!B$1:B$65536,'2011'!T12,DATI!C$1:C$65536,'2011'!N8,DATI!D$1:D$65536,'2011'!L87)</f>
        <v>1421281</v>
      </c>
      <c r="U87" s="50"/>
      <c r="V87" s="28"/>
      <c r="W87" s="42"/>
    </row>
    <row r="88" spans="1:23">
      <c r="A88" s="7"/>
      <c r="B88" s="115">
        <f>C88+D88</f>
        <v>42928</v>
      </c>
      <c r="C88" s="103">
        <f>SUMIFS(DATI!E$1:E$65536,DATI!A$1:A$65536,'2011'!B4,DATI!B$1:B$65536,'2011'!C12,DATI!C$1:C$65536,'2011'!B8,DATI!D$1:D$65536,'2011'!L88)</f>
        <v>0</v>
      </c>
      <c r="D88" s="117">
        <f>SUMIFS(DATI!E$1:E$65536,DATI!A$1:A$65536,'2011'!B4,DATI!B$1:B$65536,'2011'!D12,DATI!C$1:C$65536,'2011'!B8,DATI!D$1:D$65536,'2011'!L88)</f>
        <v>42928</v>
      </c>
      <c r="E88" s="49">
        <f>SUMIFS(DATI!E$1:E$65536,DATI!A$1:A$65536,'2011'!B4,DATI!B$1:B$65536,'2011'!E12,DATI!C$1:C$65536,'2011'!B8,DATI!D$1:D$65536,'2011'!L88)</f>
        <v>0</v>
      </c>
      <c r="F88" s="49">
        <f>SUMIFS(DATI!E$1:E$65536,DATI!A$1:A$65536,'2011'!B4,DATI!B$1:B$65536,'2011'!F12,DATI!C$1:C$65536,'2011'!B8,DATI!D$1:D$65536,'2011'!L88)</f>
        <v>0</v>
      </c>
      <c r="G88" s="49">
        <f>SUMIFS(DATI!E$1:E$65536,DATI!A$1:A$65536,'2011'!B4,DATI!B$1:B$65536,'2011'!G12,DATI!C$1:C$65536,'2011'!B8,DATI!D$1:D$65536,'2011'!L88)</f>
        <v>0</v>
      </c>
      <c r="H88" s="28"/>
      <c r="I88" s="94">
        <f>B88+E88+F88+G88</f>
        <v>42928</v>
      </c>
      <c r="J88" s="30">
        <f>SUMIFS(DATI!E$1:E$65536,DATI!A$1:A$65536,'2011'!B4,DATI!B$1:B$65536,'2011'!J12,DATI!C$1:C$65536,'2011'!B8,DATI!D$1:D$65536,'2011'!L88)</f>
        <v>0</v>
      </c>
      <c r="K88" s="31">
        <f t="shared" si="8"/>
        <v>42928</v>
      </c>
      <c r="L88" s="53" t="s">
        <v>47</v>
      </c>
      <c r="M88" s="199" t="s">
        <v>241</v>
      </c>
      <c r="N88" s="91">
        <f t="shared" si="9"/>
        <v>42928</v>
      </c>
      <c r="O88" s="100">
        <f>SUMIFS(DATI!E$1:E$65536,DATI!A$1:A$65536,'2011'!B4,DATI!B$1:B$65536,'2011'!O12,DATI!C$1:C$65536,'2011'!N8,DATI!D$1:D$65536,'2011'!L88)</f>
        <v>0</v>
      </c>
      <c r="P88" s="29">
        <f>+T88+U88+W88</f>
        <v>42928</v>
      </c>
      <c r="Q88" s="28"/>
      <c r="R88" s="28"/>
      <c r="S88" s="28"/>
      <c r="T88" s="49">
        <f>SUMIFS(DATI!E$1:E$65536,DATI!A$1:A$65536,'2011'!B4,DATI!B$1:B$65536,'2011'!T12,DATI!C$1:C$65536,'2011'!N8,DATI!D$1:D$65536,'2011'!L88)</f>
        <v>42928</v>
      </c>
      <c r="U88" s="28"/>
      <c r="V88" s="28"/>
      <c r="W88" s="42"/>
    </row>
    <row r="89" spans="1:23">
      <c r="A89" s="7"/>
      <c r="B89" s="115">
        <f>C89+D89</f>
        <v>2169937</v>
      </c>
      <c r="C89" s="91">
        <f>C96+C97</f>
        <v>247845</v>
      </c>
      <c r="D89" s="99">
        <f>D90+D96</f>
        <v>1922092</v>
      </c>
      <c r="E89" s="29">
        <f>E96+E97</f>
        <v>3875580</v>
      </c>
      <c r="F89" s="29">
        <f>F96</f>
        <v>5177</v>
      </c>
      <c r="G89" s="29">
        <f>G96</f>
        <v>53896</v>
      </c>
      <c r="H89" s="28"/>
      <c r="I89" s="94">
        <f>B89+E89+F89+G89</f>
        <v>6104590</v>
      </c>
      <c r="J89" s="94">
        <f>J90+J96</f>
        <v>61208</v>
      </c>
      <c r="K89" s="31">
        <f t="shared" si="8"/>
        <v>6165798</v>
      </c>
      <c r="L89" s="53" t="s">
        <v>48</v>
      </c>
      <c r="M89" s="54" t="s">
        <v>172</v>
      </c>
      <c r="N89" s="91">
        <f>O89+P89</f>
        <v>6165798</v>
      </c>
      <c r="O89" s="116">
        <f>O90+O96</f>
        <v>7694</v>
      </c>
      <c r="P89" s="29">
        <f t="shared" ref="P89:P95" si="10">R89+S89+T89+W89</f>
        <v>6158104</v>
      </c>
      <c r="Q89" s="28"/>
      <c r="R89" s="29">
        <f>R90</f>
        <v>46202</v>
      </c>
      <c r="S89" s="29">
        <f>S90</f>
        <v>78179</v>
      </c>
      <c r="T89" s="91">
        <f>T90</f>
        <v>1796806</v>
      </c>
      <c r="U89" s="29">
        <f>U90+U96+U97</f>
        <v>4236646</v>
      </c>
      <c r="V89" s="29">
        <f>V90</f>
        <v>271</v>
      </c>
      <c r="W89" s="63">
        <f t="shared" ref="W89:W95" si="11">U89+V89</f>
        <v>4236917</v>
      </c>
    </row>
    <row r="90" spans="1:23">
      <c r="A90" s="7"/>
      <c r="B90" s="115">
        <f t="shared" ref="B90:B95" si="12">D90</f>
        <v>1921775</v>
      </c>
      <c r="C90" s="28"/>
      <c r="D90" s="49">
        <f>SUMIFS(DATI!E$1:E$65536,DATI!A$1:A$65536,'2011'!B4,DATI!B$1:B$65536,'2011'!D12,DATI!C$1:C$65536,'2011'!B8,DATI!D$1:D$65536,'2011'!L90)</f>
        <v>1921775</v>
      </c>
      <c r="E90" s="28"/>
      <c r="F90" s="28"/>
      <c r="G90" s="28"/>
      <c r="H90" s="28"/>
      <c r="I90" s="94">
        <f t="shared" ref="I90:I95" si="13">B90</f>
        <v>1921775</v>
      </c>
      <c r="J90" s="49">
        <f>SUMIFS(DATI!E$1:E$65536,DATI!A$1:A$65536,'2011'!B4,DATI!B$1:B$65536,'2011'!J12,DATI!C$1:C$65536,'2011'!B8,DATI!D$1:D$65536,'2011'!L90)</f>
        <v>0</v>
      </c>
      <c r="K90" s="31">
        <f t="shared" si="8"/>
        <v>1921775</v>
      </c>
      <c r="L90" s="53" t="s">
        <v>49</v>
      </c>
      <c r="M90" s="199" t="s">
        <v>173</v>
      </c>
      <c r="N90" s="91">
        <f t="shared" si="9"/>
        <v>1921775</v>
      </c>
      <c r="O90" s="49">
        <f>SUMIFS(DATI!E$1:E$65536,DATI!A$1:A$65536,'2011'!B4,DATI!B$1:B$65536,'2011'!O12,DATI!C$1:C$65536,'2011'!N8,DATI!D$1:D$65536,'2011'!L90)</f>
        <v>0</v>
      </c>
      <c r="P90" s="29">
        <f t="shared" si="10"/>
        <v>1921775</v>
      </c>
      <c r="Q90" s="28"/>
      <c r="R90" s="49">
        <f>SUMIFS(DATI!E$1:E$65536,DATI!A$1:A$65536,'2011'!B4,DATI!B$1:B$65536,'2011'!R12,DATI!C$1:C$65536,'2011'!N8,DATI!D$1:D$65536,'2011'!L90)</f>
        <v>46202</v>
      </c>
      <c r="S90" s="49">
        <f>SUMIFS(DATI!E$1:E$65536,DATI!A$1:A$65536,'2011'!B4,DATI!B$1:B$65536,'2011'!S12,DATI!C$1:C$65536,'2011'!N8,DATI!D$1:D$65536,'2011'!L90)</f>
        <v>78179</v>
      </c>
      <c r="T90" s="103">
        <f>SUMIFS(DATI!E$1:E$65536,DATI!A$1:A$65536,'2011'!B4,DATI!B$1:B$65536,'2011'!T12,DATI!C$1:C$65536,'2011'!N8,DATI!D$1:D$65536,'2011'!L90)</f>
        <v>1796806</v>
      </c>
      <c r="U90" s="49">
        <f>SUMIFS(DATI!E$1:E$65536,DATI!A$1:A$65536,'2011'!B4,DATI!B$1:B$65536,'2011'!U12,DATI!C$1:C$65536,'2011'!N8,DATI!D$1:D$65536,'2011'!L90)</f>
        <v>317</v>
      </c>
      <c r="V90" s="49">
        <f>SUMIFS(DATI!E$1:E$65536,DATI!A$1:A$65536,'2011'!B4,DATI!B$1:B$65536,'2011'!V12,DATI!C$1:C$65536,'2011'!N8,DATI!D$1:D$65536,'2011'!L90)</f>
        <v>271</v>
      </c>
      <c r="W90" s="63">
        <f t="shared" si="11"/>
        <v>588</v>
      </c>
    </row>
    <row r="91" spans="1:23">
      <c r="A91" s="7"/>
      <c r="B91" s="115">
        <f t="shared" si="12"/>
        <v>1284652</v>
      </c>
      <c r="C91" s="28"/>
      <c r="D91" s="49">
        <f>SUMIFS(DATI!E$1:E$65536,DATI!A$1:A$65536,'2011'!B4,DATI!B$1:B$65536,'2011'!D12,DATI!C$1:C$65536,'2011'!B8,DATI!D$1:D$65536,'2011'!L91)</f>
        <v>1284652</v>
      </c>
      <c r="E91" s="28"/>
      <c r="F91" s="28"/>
      <c r="G91" s="28"/>
      <c r="H91" s="28"/>
      <c r="I91" s="94">
        <f t="shared" si="13"/>
        <v>1284652</v>
      </c>
      <c r="J91" s="49">
        <f>SUMIFS(DATI!E$1:E$65536,DATI!A$1:A$65536,'2011'!B4,DATI!B$1:B$65536,'2011'!J12,DATI!C$1:C$65536,'2011'!B8,DATI!D$1:D$65536,'2011'!L91)</f>
        <v>0</v>
      </c>
      <c r="K91" s="31">
        <f t="shared" si="8"/>
        <v>1284652</v>
      </c>
      <c r="L91" s="53" t="s">
        <v>50</v>
      </c>
      <c r="M91" s="78" t="s">
        <v>174</v>
      </c>
      <c r="N91" s="91">
        <f t="shared" si="9"/>
        <v>1284652</v>
      </c>
      <c r="O91" s="49">
        <f>SUMIFS(DATI!E$1:E$65536,DATI!A$1:A$65536,'2011'!B4,DATI!B$1:B$65536,'2011'!O12,DATI!C$1:C$65536,'2011'!N8,DATI!D$1:D$65536,'2011'!L91)</f>
        <v>0</v>
      </c>
      <c r="P91" s="22">
        <f t="shared" si="10"/>
        <v>1284652</v>
      </c>
      <c r="Q91" s="28"/>
      <c r="R91" s="49">
        <f>SUMIFS(DATI!E$1:E$65536,DATI!A$1:A$65536,'2011'!B4,DATI!B$1:B$65536,'2011'!R12,DATI!C$1:C$65536,'2011'!N8,DATI!D$1:D$65536,'2011'!L91)</f>
        <v>0</v>
      </c>
      <c r="S91" s="49">
        <f>SUMIFS(DATI!E$1:E$65536,DATI!A$1:A$65536,'2011'!B4,DATI!B$1:B$65536,'2011'!S12,DATI!C$1:C$65536,'2011'!N8,DATI!D$1:D$65536,'2011'!L91)</f>
        <v>46283</v>
      </c>
      <c r="T91" s="117">
        <f>SUMIFS(DATI!E$1:E$65536,DATI!A$1:A$65536,'2011'!B4,DATI!B$1:B$65536,'2011'!T12,DATI!C$1:C$65536,'2011'!N8,DATI!D$1:D$65536,'2011'!L91)</f>
        <v>1238369</v>
      </c>
      <c r="U91" s="96">
        <f>SUMIFS(DATI!E$1:E$65536,DATI!A$1:A$65536,'2011'!B4,DATI!B$1:B$65536,'2011'!U12,DATI!C$1:C$65536,'2011'!N8,DATI!D$1:D$65536,'2011'!L91)</f>
        <v>0</v>
      </c>
      <c r="V91" s="30">
        <f>SUMIFS(DATI!E$1:E$65536,DATI!A$1:A$65536,'2011'!B4,DATI!B$1:B$65536,'2011'!V12,DATI!C$1:C$65536,'2011'!N8,DATI!D$1:D$65536,'2011'!L91)</f>
        <v>0</v>
      </c>
      <c r="W91" s="63">
        <f t="shared" si="11"/>
        <v>0</v>
      </c>
    </row>
    <row r="92" spans="1:23">
      <c r="A92" s="7"/>
      <c r="B92" s="115">
        <f t="shared" si="12"/>
        <v>84126</v>
      </c>
      <c r="C92" s="28"/>
      <c r="D92" s="49">
        <f>SUMIFS(DATI!E$1:E$65536,DATI!A$1:A$65536,'2011'!B4,DATI!B$1:B$65536,'2011'!D12,DATI!C$1:C$65536,'2011'!B8,DATI!D$1:D$65536,'2011'!L92)</f>
        <v>84126</v>
      </c>
      <c r="E92" s="28"/>
      <c r="F92" s="28"/>
      <c r="G92" s="28"/>
      <c r="H92" s="28"/>
      <c r="I92" s="94">
        <f t="shared" si="13"/>
        <v>84126</v>
      </c>
      <c r="J92" s="49">
        <f>SUMIFS(DATI!E$1:E$65536,DATI!A$1:A$65536,'2011'!B4,DATI!B$1:B$65536,'2011'!J12,DATI!C$1:C$65536,'2011'!B8,DATI!D$1:D$65536,'2011'!L92)</f>
        <v>0</v>
      </c>
      <c r="K92" s="31">
        <f t="shared" si="8"/>
        <v>84126</v>
      </c>
      <c r="L92" s="53" t="s">
        <v>51</v>
      </c>
      <c r="M92" s="78" t="s">
        <v>175</v>
      </c>
      <c r="N92" s="91">
        <f t="shared" si="9"/>
        <v>84126</v>
      </c>
      <c r="O92" s="49">
        <f>SUMIFS(DATI!E$1:E$65536,DATI!A$1:A$65536,'2011'!B4,DATI!B$1:B$65536,'2011'!O12,DATI!C$1:C$65536,'2011'!N8,DATI!D$1:D$65536,'2011'!L92)</f>
        <v>0</v>
      </c>
      <c r="P92" s="22">
        <f t="shared" si="10"/>
        <v>84126</v>
      </c>
      <c r="Q92" s="28"/>
      <c r="R92" s="49">
        <f>SUMIFS(DATI!E$1:E$65536,DATI!A$1:A$65536,'2011'!B4,DATI!B$1:B$65536,'2011'!R12,DATI!C$1:C$65536,'2011'!N8,DATI!D$1:D$65536,'2011'!L92)</f>
        <v>46202</v>
      </c>
      <c r="S92" s="49">
        <f>SUMIFS(DATI!E$1:E$65536,DATI!A$1:A$65536,'2011'!B4,DATI!B$1:B$65536,'2011'!S12,DATI!C$1:C$65536,'2011'!N8,DATI!D$1:D$65536,'2011'!L92)</f>
        <v>5177</v>
      </c>
      <c r="T92" s="117">
        <f>SUMIFS(DATI!E$1:E$65536,DATI!A$1:A$65536,'2011'!B4,DATI!B$1:B$65536,'2011'!T12,DATI!C$1:C$65536,'2011'!N8,DATI!D$1:D$65536,'2011'!L92)</f>
        <v>32159</v>
      </c>
      <c r="U92" s="96">
        <f>SUMIFS(DATI!E$1:E$65536,DATI!A$1:A$65536,'2011'!B4,DATI!B$1:B$65536,'2011'!U12,DATI!C$1:C$65536,'2011'!N8,DATI!D$1:D$65536,'2011'!L92)</f>
        <v>317</v>
      </c>
      <c r="V92" s="30">
        <f>SUMIFS(DATI!E$1:E$65536,DATI!A$1:A$65536,'2011'!B4,DATI!B$1:B$65536,'2011'!V12,DATI!C$1:C$65536,'2011'!N8,DATI!D$1:D$65536,'2011'!L92)</f>
        <v>271</v>
      </c>
      <c r="W92" s="63">
        <f t="shared" si="11"/>
        <v>588</v>
      </c>
    </row>
    <row r="93" spans="1:23">
      <c r="A93" s="7"/>
      <c r="B93" s="115">
        <f t="shared" si="12"/>
        <v>577605</v>
      </c>
      <c r="C93" s="28"/>
      <c r="D93" s="49">
        <f>SUMIFS(DATI!E$1:E$65536,DATI!A$1:A$65536,'2011'!B4,DATI!B$1:B$65536,'2011'!D12,DATI!C$1:C$65536,'2011'!B8,DATI!D$1:D$65536,'2011'!L93)</f>
        <v>577605</v>
      </c>
      <c r="E93" s="28"/>
      <c r="F93" s="28"/>
      <c r="G93" s="28"/>
      <c r="H93" s="28"/>
      <c r="I93" s="94">
        <f t="shared" si="13"/>
        <v>577605</v>
      </c>
      <c r="J93" s="49">
        <f>SUMIFS(DATI!E$1:E$65536,DATI!A$1:A$65536,'2011'!B4,DATI!B$1:B$65536,'2011'!J12,DATI!C$1:C$65536,'2011'!B8,DATI!D$1:D$65536,'2011'!L93)</f>
        <v>0</v>
      </c>
      <c r="K93" s="31">
        <f t="shared" si="8"/>
        <v>577605</v>
      </c>
      <c r="L93" s="53" t="s">
        <v>52</v>
      </c>
      <c r="M93" s="78" t="s">
        <v>176</v>
      </c>
      <c r="N93" s="91">
        <f t="shared" si="9"/>
        <v>577605</v>
      </c>
      <c r="O93" s="49">
        <f>SUMIFS(DATI!E$1:E$65536,DATI!A$1:A$65536,'2011'!B4,DATI!B$1:B$65536,'2011'!O12,DATI!C$1:C$65536,'2011'!N8,DATI!D$1:D$65536,'2011'!L93)</f>
        <v>0</v>
      </c>
      <c r="P93" s="22">
        <f t="shared" si="10"/>
        <v>577605</v>
      </c>
      <c r="Q93" s="28"/>
      <c r="R93" s="49">
        <f>SUMIFS(DATI!E$1:E$65536,DATI!A$1:A$65536,'2011'!B4,DATI!B$1:B$65536,'2011'!R12,DATI!C$1:C$65536,'2011'!N8,DATI!D$1:D$65536,'2011'!L93)</f>
        <v>0</v>
      </c>
      <c r="S93" s="49">
        <f>SUMIFS(DATI!E$1:E$65536,DATI!A$1:A$65536,'2011'!B4,DATI!B$1:B$65536,'2011'!S12,DATI!C$1:C$65536,'2011'!N8,DATI!D$1:D$65536,'2011'!L93)</f>
        <v>51327</v>
      </c>
      <c r="T93" s="117">
        <f>SUMIFS(DATI!E$1:E$65536,DATI!A$1:A$65536,'2011'!B4,DATI!B$1:B$65536,'2011'!T12,DATI!C$1:C$65536,'2011'!N8,DATI!D$1:D$65536,'2011'!L93)</f>
        <v>526278</v>
      </c>
      <c r="U93" s="96">
        <f>SUMIFS(DATI!E$1:E$65536,DATI!A$1:A$65536,'2011'!B4,DATI!B$1:B$65536,'2011'!U12,DATI!C$1:C$65536,'2011'!N8,DATI!D$1:D$65536,'2011'!L93)</f>
        <v>0</v>
      </c>
      <c r="V93" s="30">
        <f>SUMIFS(DATI!E$1:E$65536,DATI!A$1:A$65536,'2011'!B4,DATI!B$1:B$65536,'2011'!V12,DATI!C$1:C$65536,'2011'!N8,DATI!D$1:D$65536,'2011'!L93)</f>
        <v>0</v>
      </c>
      <c r="W93" s="63">
        <f t="shared" si="11"/>
        <v>0</v>
      </c>
    </row>
    <row r="94" spans="1:23">
      <c r="A94" s="7"/>
      <c r="B94" s="115">
        <f t="shared" si="12"/>
        <v>-24607</v>
      </c>
      <c r="C94" s="28"/>
      <c r="D94" s="49">
        <f>SUMIFS(DATI!E$1:E$65536,DATI!A$1:A$65536,'2011'!B4,DATI!B$1:B$65536,'2011'!D12,DATI!C$1:C$65536,'2011'!B8,DATI!D$1:D$65536,'2011'!L94)</f>
        <v>-24607</v>
      </c>
      <c r="E94" s="28"/>
      <c r="F94" s="28"/>
      <c r="G94" s="28"/>
      <c r="H94" s="28"/>
      <c r="I94" s="94">
        <f t="shared" si="13"/>
        <v>-24607</v>
      </c>
      <c r="J94" s="49">
        <f>SUMIFS(DATI!E$1:E$65536,DATI!A$1:A$65536,'2011'!B4,DATI!B$1:B$65536,'2011'!J12,DATI!C$1:C$65536,'2011'!B8,DATI!D$1:D$65536,'2011'!L94)</f>
        <v>0</v>
      </c>
      <c r="K94" s="31">
        <f t="shared" si="8"/>
        <v>-24607</v>
      </c>
      <c r="L94" s="53" t="s">
        <v>53</v>
      </c>
      <c r="M94" s="78" t="s">
        <v>177</v>
      </c>
      <c r="N94" s="91">
        <f t="shared" si="9"/>
        <v>-24607</v>
      </c>
      <c r="O94" s="49">
        <f>SUMIFS(DATI!E$1:E$65536,DATI!A$1:A$65536,'2011'!B4,DATI!B$1:B$65536,'2011'!O12,DATI!C$1:C$65536,'2011'!N8,DATI!D$1:D$65536,'2011'!L94)</f>
        <v>0</v>
      </c>
      <c r="P94" s="22">
        <f t="shared" si="10"/>
        <v>-24607</v>
      </c>
      <c r="Q94" s="50"/>
      <c r="R94" s="49">
        <f>SUMIFS(DATI!E$1:E$65536,DATI!A$1:A$65536,'2011'!B4,DATI!B$1:B$65536,'2011'!R12,DATI!C$1:C$65536,'2011'!N8,DATI!D$1:D$65536,'2011'!L94)</f>
        <v>0</v>
      </c>
      <c r="S94" s="49">
        <f>SUMIFS(DATI!E$1:E$65536,DATI!A$1:A$65536,'2011'!B4,DATI!B$1:B$65536,'2011'!S12,DATI!C$1:C$65536,'2011'!N8,DATI!D$1:D$65536,'2011'!L94)</f>
        <v>-24607</v>
      </c>
      <c r="T94" s="117">
        <f>SUMIFS(DATI!E$1:E$65536,DATI!A$1:A$65536,'2011'!B4,DATI!B$1:B$65536,'2011'!T12,DATI!C$1:C$65536,'2011'!N8,DATI!D$1:D$65536,'2011'!L94)</f>
        <v>0</v>
      </c>
      <c r="U94" s="96">
        <f>SUMIFS(DATI!E$1:E$65536,DATI!A$1:A$65536,'2011'!B4,DATI!B$1:B$65536,'2011'!U12,DATI!C$1:C$65536,'2011'!N8,DATI!D$1:D$65536,'2011'!L94)</f>
        <v>0</v>
      </c>
      <c r="V94" s="30">
        <f>SUMIFS(DATI!E$1:E$65536,DATI!A$1:A$65536,'2011'!B4,DATI!B$1:B$65536,'2011'!V12,DATI!C$1:C$65536,'2011'!N8,DATI!D$1:D$65536,'2011'!L94)</f>
        <v>0</v>
      </c>
      <c r="W94" s="63">
        <f t="shared" si="11"/>
        <v>0</v>
      </c>
    </row>
    <row r="95" spans="1:23">
      <c r="A95" s="7"/>
      <c r="B95" s="115">
        <f t="shared" si="12"/>
        <v>0</v>
      </c>
      <c r="C95" s="28"/>
      <c r="D95" s="49">
        <f>SUMIFS(DATI!E$1:E$65536,DATI!A$1:A$65536,'2011'!B4,DATI!B$1:B$65536,'2011'!D12,DATI!C$1:C$65536,'2011'!B8,DATI!D$1:D$65536,'2011'!L95)</f>
        <v>0</v>
      </c>
      <c r="E95" s="28"/>
      <c r="F95" s="28"/>
      <c r="G95" s="28"/>
      <c r="H95" s="28"/>
      <c r="I95" s="94">
        <f t="shared" si="13"/>
        <v>0</v>
      </c>
      <c r="J95" s="49">
        <f>SUMIFS(DATI!E$1:E$65536,DATI!A$1:A$65536,'2011'!B4,DATI!B$1:B$65536,'2011'!J12,DATI!C$1:C$65536,'2011'!B8,DATI!D$1:D$65536,'2011'!L95)</f>
        <v>0</v>
      </c>
      <c r="K95" s="31">
        <f t="shared" si="8"/>
        <v>0</v>
      </c>
      <c r="L95" s="53" t="s">
        <v>54</v>
      </c>
      <c r="M95" s="78" t="s">
        <v>178</v>
      </c>
      <c r="N95" s="91">
        <f t="shared" si="9"/>
        <v>0</v>
      </c>
      <c r="O95" s="49">
        <f>SUMIFS(DATI!E$1:E$65536,DATI!A$1:A$65536,'2011'!B4,DATI!B$1:B$65536,'2011'!O12,DATI!C$1:C$65536,'2011'!N8,DATI!D$1:D$65536,'2011'!L95)</f>
        <v>0</v>
      </c>
      <c r="P95" s="22">
        <f t="shared" si="10"/>
        <v>0</v>
      </c>
      <c r="Q95" s="50"/>
      <c r="R95" s="49">
        <f>SUMIFS(DATI!E$1:E$65536,DATI!A$1:A$65536,'2011'!B4,DATI!B$1:B$65536,'2011'!R12,DATI!C$1:C$65536,'2011'!N8,DATI!D$1:D$65536,'2011'!L95)</f>
        <v>0</v>
      </c>
      <c r="S95" s="49">
        <f>SUMIFS(DATI!E$1:E$65536,DATI!A$1:A$65536,'2011'!B4,DATI!B$1:B$65536,'2011'!S12,DATI!C$1:C$65536,'2011'!N8,DATI!D$1:D$65536,'2011'!L95)</f>
        <v>0</v>
      </c>
      <c r="T95" s="117">
        <f>SUMIFS(DATI!E$1:E$65536,DATI!A$1:A$65536,'2011'!B4,DATI!B$1:B$65536,'2011'!T12,DATI!C$1:C$65536,'2011'!N8,DATI!D$1:D$65536,'2011'!L95)</f>
        <v>0</v>
      </c>
      <c r="U95" s="96">
        <f>SUMIFS(DATI!E$1:E$65536,DATI!A$1:A$65536,'2011'!B4,DATI!B$1:B$65536,'2011'!U12,DATI!C$1:C$65536,'2011'!N8,DATI!D$1:D$65536,'2011'!L95)</f>
        <v>0</v>
      </c>
      <c r="V95" s="30">
        <f>SUMIFS(DATI!E$1:E$65536,DATI!A$1:A$65536,'2011'!B4,DATI!B$1:B$65536,'2011'!V12,DATI!C$1:C$65536,'2011'!N8,DATI!D$1:D$65536,'2011'!L95)</f>
        <v>0</v>
      </c>
      <c r="W95" s="63">
        <f t="shared" si="11"/>
        <v>0</v>
      </c>
    </row>
    <row r="96" spans="1:23">
      <c r="A96" s="7"/>
      <c r="B96" s="118">
        <f>C96+D96</f>
        <v>588</v>
      </c>
      <c r="C96" s="49">
        <f>SUMIFS(DATI!E$1:E$65536,DATI!A$1:A$65536,'2011'!B4,DATI!B$1:B$65536,'2011'!C12,DATI!C$1:C$65536,'2011'!B8,DATI!D$1:D$65536,'2011'!L96)</f>
        <v>271</v>
      </c>
      <c r="D96" s="96">
        <f>SUMIFS(DATI!E$1:E$65536,DATI!A$1:A$65536,'2011'!B4,DATI!B$1:B$65536,'2011'!D12,DATI!C$1:C$65536,'2011'!B8,DATI!D$1:D$65536,'2011'!L96)</f>
        <v>317</v>
      </c>
      <c r="E96" s="49">
        <f>SUMIFS(DATI!E$1:E$65536,DATI!A$1:A$65536,'2011'!B4,DATI!B$1:B$65536,'2011'!E12,DATI!C$1:C$65536,'2011'!B8,DATI!D$1:D$65536,'2011'!L96)</f>
        <v>2270260</v>
      </c>
      <c r="F96" s="49">
        <f>SUMIFS(DATI!E$1:E$65536,DATI!A$1:A$65536,'2011'!B4,DATI!B$1:B$65536,'2011'!F12,DATI!C$1:C$65536,'2011'!B8,DATI!D$1:D$65536,'2011'!L96)</f>
        <v>5177</v>
      </c>
      <c r="G96" s="49">
        <f>SUMIFS(DATI!E$1:E$65536,DATI!A$1:A$65536,'2011'!B4,DATI!B$1:B$65536,'2011'!G12,DATI!C$1:C$65536,'2011'!B8,DATI!D$1:D$65536,'2011'!L96)</f>
        <v>53896</v>
      </c>
      <c r="H96" s="28"/>
      <c r="I96" s="94">
        <f>B96+E96+F96+G96</f>
        <v>2329921</v>
      </c>
      <c r="J96" s="30">
        <f>SUMIFS(DATI!E$1:E$65536,DATI!A$1:A$65536,'2011'!B4,DATI!B$1:B$65536,'2011'!J12,DATI!C$1:C$65536,'2011'!B8,DATI!D$1:D$65536,'2011'!L96)</f>
        <v>61208</v>
      </c>
      <c r="K96" s="31">
        <f t="shared" si="8"/>
        <v>2391129</v>
      </c>
      <c r="L96" s="53" t="s">
        <v>55</v>
      </c>
      <c r="M96" s="199" t="s">
        <v>179</v>
      </c>
      <c r="N96" s="91">
        <f t="shared" si="9"/>
        <v>2391129</v>
      </c>
      <c r="O96" s="49">
        <f>SUMIFS(DATI!E$1:E$65536,DATI!A$1:A$65536,'2011'!B4,DATI!B$1:B$65536,'2011'!O12,DATI!C$1:C$65536,'2011'!N8,DATI!D$1:D$65536,'2011'!L96)</f>
        <v>7694</v>
      </c>
      <c r="P96" s="29">
        <f>W96</f>
        <v>2383435</v>
      </c>
      <c r="Q96" s="50"/>
      <c r="R96" s="23"/>
      <c r="S96" s="23"/>
      <c r="T96" s="23"/>
      <c r="U96" s="49">
        <f>SUMIFS(DATI!E$1:E$65536,DATI!A$1:A$65536,'2011'!B4,DATI!B$1:B$65536,'2011'!U12,DATI!C$1:C$65536,'2011'!N8,DATI!D$1:D$65536,'2011'!L96)</f>
        <v>2383435</v>
      </c>
      <c r="V96" s="28"/>
      <c r="W96" s="63">
        <f>U96</f>
        <v>2383435</v>
      </c>
    </row>
    <row r="97" spans="1:23">
      <c r="A97" s="7"/>
      <c r="B97" s="28"/>
      <c r="C97" s="49">
        <f>SUMIFS(DATI!E$1:E$65536,DATI!A$1:A$65536,'2011'!B4,DATI!B$1:B$65536,'2011'!C12,DATI!C$1:C$65536,'2011'!B8,DATI!D$1:D$65536,'2011'!L97)</f>
        <v>247574</v>
      </c>
      <c r="D97" s="28"/>
      <c r="E97" s="49">
        <f>SUMIFS(DATI!E$1:E$65536,DATI!A$1:A$65536,'2011'!B4,DATI!B$1:B$65536,'2011'!E12,DATI!C$1:C$65536,'2011'!B8,DATI!D$1:D$65536,'2011'!L97)</f>
        <v>1605320</v>
      </c>
      <c r="F97" s="28"/>
      <c r="G97" s="28"/>
      <c r="H97" s="28"/>
      <c r="I97" s="94">
        <f>C97+E97+F97+G97</f>
        <v>1852894</v>
      </c>
      <c r="J97" s="28"/>
      <c r="K97" s="31">
        <f>I97</f>
        <v>1852894</v>
      </c>
      <c r="L97" s="53" t="s">
        <v>56</v>
      </c>
      <c r="M97" s="199" t="s">
        <v>180</v>
      </c>
      <c r="N97" s="91">
        <f>P97</f>
        <v>1852894</v>
      </c>
      <c r="O97" s="28"/>
      <c r="P97" s="29">
        <f>W97</f>
        <v>1852894</v>
      </c>
      <c r="Q97" s="28"/>
      <c r="R97" s="28"/>
      <c r="S97" s="28"/>
      <c r="T97" s="28"/>
      <c r="U97" s="49">
        <f>SUMIFS(DATI!E$1:E$65536,DATI!A$1:A$65536,'2011'!B4,DATI!B$1:B$65536,'2011'!U12,DATI!C$1:C$65536,'2011'!N8,DATI!D$1:D$65536,'2011'!L97)</f>
        <v>1852894</v>
      </c>
      <c r="V97" s="28"/>
      <c r="W97" s="31">
        <f>U97</f>
        <v>1852894</v>
      </c>
    </row>
    <row r="98" spans="1:23">
      <c r="A98" s="7"/>
      <c r="B98" s="28"/>
      <c r="C98" s="49">
        <f>SUMIFS(DATI!E$1:E$65536,DATI!A$1:A$65536,'2011'!B4,DATI!B$1:B$65536,'2011'!C12,DATI!C$1:C$65536,'2011'!B8,DATI!D$1:D$65536,'2011'!L98)</f>
        <v>168370</v>
      </c>
      <c r="D98" s="28"/>
      <c r="E98" s="49">
        <f>SUMIFS(DATI!E$1:E$65536,DATI!A$1:A$65536,'2011'!B4,DATI!B$1:B$65536,'2011'!E12,DATI!C$1:C$65536,'2011'!B8,DATI!D$1:D$65536,'2011'!L98)</f>
        <v>1382177</v>
      </c>
      <c r="F98" s="28"/>
      <c r="G98" s="28"/>
      <c r="H98" s="28"/>
      <c r="I98" s="94">
        <f>E98+C98</f>
        <v>1550547</v>
      </c>
      <c r="J98" s="28"/>
      <c r="K98" s="31">
        <f>I98</f>
        <v>1550547</v>
      </c>
      <c r="L98" s="53" t="s">
        <v>57</v>
      </c>
      <c r="M98" s="78" t="s">
        <v>181</v>
      </c>
      <c r="N98" s="91">
        <f>P98</f>
        <v>1550547</v>
      </c>
      <c r="O98" s="28"/>
      <c r="P98" s="29">
        <f>W98</f>
        <v>1550547</v>
      </c>
      <c r="Q98" s="28"/>
      <c r="R98" s="28"/>
      <c r="S98" s="28"/>
      <c r="T98" s="28"/>
      <c r="U98" s="49">
        <f>SUMIFS(DATI!E$1:E$65536,DATI!A$1:A$65536,'2011'!B4,DATI!B$1:B$65536,'2011'!U12,DATI!C$1:C$65536,'2011'!N8,DATI!D$1:D$65536,'2011'!L98)</f>
        <v>1550547</v>
      </c>
      <c r="V98" s="28"/>
      <c r="W98" s="31">
        <f>U98</f>
        <v>1550547</v>
      </c>
    </row>
    <row r="99" spans="1:23">
      <c r="A99" s="7"/>
      <c r="B99" s="28"/>
      <c r="C99" s="49">
        <f>SUMIFS(DATI!E$1:E$65536,DATI!A$1:A$65536,'2011'!B4,DATI!B$1:B$65536,'2011'!C12,DATI!C$1:C$65536,'2011'!B8,DATI!D$1:D$65536,'2011'!L99)</f>
        <v>79204</v>
      </c>
      <c r="D99" s="28"/>
      <c r="E99" s="49">
        <f>SUMIFS(DATI!E$1:E$65536,DATI!A$1:A$65536,'2011'!B4,DATI!B$1:B$65536,'2011'!E12,DATI!C$1:C$65536,'2011'!B8,DATI!D$1:D$65536,'2011'!L99)</f>
        <v>223143</v>
      </c>
      <c r="F99" s="28"/>
      <c r="G99" s="28"/>
      <c r="H99" s="28"/>
      <c r="I99" s="94">
        <f>E99+C99</f>
        <v>302347</v>
      </c>
      <c r="J99" s="28"/>
      <c r="K99" s="31">
        <f>I99</f>
        <v>302347</v>
      </c>
      <c r="L99" s="53" t="s">
        <v>58</v>
      </c>
      <c r="M99" s="78" t="s">
        <v>182</v>
      </c>
      <c r="N99" s="91">
        <f>P99</f>
        <v>302347</v>
      </c>
      <c r="O99" s="28"/>
      <c r="P99" s="29">
        <f>W99</f>
        <v>302347</v>
      </c>
      <c r="Q99" s="28"/>
      <c r="R99" s="28"/>
      <c r="S99" s="28"/>
      <c r="T99" s="28"/>
      <c r="U99" s="49">
        <f>SUMIFS(DATI!E$1:E$65536,DATI!A$1:A$65536,'2011'!B4,DATI!B$1:B$65536,'2011'!U12,DATI!C$1:C$65536,'2011'!N8,DATI!D$1:D$65536,'2011'!L99)</f>
        <v>302347</v>
      </c>
      <c r="V99" s="28"/>
      <c r="W99" s="31">
        <f>U99</f>
        <v>302347</v>
      </c>
    </row>
    <row r="100" spans="1:23">
      <c r="A100" s="7"/>
      <c r="B100" s="115">
        <f>C100+D100</f>
        <v>429783</v>
      </c>
      <c r="C100" s="91">
        <f>C101+C103</f>
        <v>22867</v>
      </c>
      <c r="D100" s="99">
        <f>D101+D103</f>
        <v>406916</v>
      </c>
      <c r="E100" s="29">
        <f>E101+E102+E103</f>
        <v>478554</v>
      </c>
      <c r="F100" s="91">
        <f>F101+F102+F103</f>
        <v>250861</v>
      </c>
      <c r="G100" s="91">
        <f>G101+G103</f>
        <v>236414</v>
      </c>
      <c r="H100" s="28"/>
      <c r="I100" s="94">
        <f>B100+E100+F100+G100</f>
        <v>1395612</v>
      </c>
      <c r="J100" s="94">
        <f>J101+J102+J103</f>
        <v>967128</v>
      </c>
      <c r="K100" s="31">
        <f t="shared" si="8"/>
        <v>2362740</v>
      </c>
      <c r="L100" s="53" t="s">
        <v>59</v>
      </c>
      <c r="M100" s="54" t="s">
        <v>183</v>
      </c>
      <c r="N100" s="91">
        <f t="shared" si="9"/>
        <v>2362740</v>
      </c>
      <c r="O100" s="94">
        <f>O101+O102+O103</f>
        <v>483022</v>
      </c>
      <c r="P100" s="29">
        <f>R100+S100+T100+W100</f>
        <v>1879718</v>
      </c>
      <c r="Q100" s="50"/>
      <c r="R100" s="29">
        <f>R102+R103</f>
        <v>190083</v>
      </c>
      <c r="S100" s="29">
        <f>S101+S102+S103</f>
        <v>191469</v>
      </c>
      <c r="T100" s="29">
        <f>T101+T102+T103</f>
        <v>323537</v>
      </c>
      <c r="U100" s="93">
        <f>U102+U103</f>
        <v>888815</v>
      </c>
      <c r="V100" s="94">
        <f>V102+V103</f>
        <v>285814</v>
      </c>
      <c r="W100" s="63">
        <f>U100+V100</f>
        <v>1174629</v>
      </c>
    </row>
    <row r="101" spans="1:23">
      <c r="A101" s="7"/>
      <c r="B101" s="115">
        <f>C101+D101</f>
        <v>76068</v>
      </c>
      <c r="C101" s="103">
        <f>SUMIFS(DATI!E$1:E$65536,DATI!A$1:A$65536,'2011'!B4,DATI!B$1:B$65536,'2011'!C12,DATI!C$1:C$65536,'2011'!B8,DATI!D$1:D$65536,'2011'!L101)</f>
        <v>0</v>
      </c>
      <c r="D101" s="117">
        <f>SUMIFS(DATI!E$1:E$65536,DATI!A$1:A$65536,'2011'!B4,DATI!B$1:B$65536,'2011'!D12,DATI!C$1:C$65536,'2011'!B8,DATI!D$1:D$65536,'2011'!L101)</f>
        <v>76068</v>
      </c>
      <c r="E101" s="49">
        <f>SUMIFS(DATI!E$1:E$65536,DATI!A$1:A$65536,'2011'!B4,DATI!B$1:B$65536,'2011'!E12,DATI!C$1:C$65536,'2011'!B8,DATI!D$1:D$65536,'2011'!L101)</f>
        <v>116</v>
      </c>
      <c r="F101" s="49">
        <f>SUMIFS(DATI!E$1:E$65536,DATI!A$1:A$65536,'2011'!B4,DATI!B$1:B$65536,'2011'!F12,DATI!C$1:C$65536,'2011'!B8,DATI!D$1:D$65536,'2011'!L101)</f>
        <v>690</v>
      </c>
      <c r="G101" s="49">
        <f>SUMIFS(DATI!E$1:E$65536,DATI!A$1:A$65536,'2011'!B4,DATI!B$1:B$65536,'2011'!G12,DATI!C$1:C$65536,'2011'!B8,DATI!D$1:D$65536,'2011'!L101)</f>
        <v>107873</v>
      </c>
      <c r="H101" s="28"/>
      <c r="I101" s="94">
        <f>B101+E101+F101+G101</f>
        <v>184747</v>
      </c>
      <c r="J101" s="30">
        <f>SUMIFS(DATI!E$1:E$65536,DATI!A$1:A$65536,'2011'!B4,DATI!B$1:B$65536,'2011'!J12,DATI!C$1:C$65536,'2011'!B8,DATI!D$1:D$65536,'2011'!L101)</f>
        <v>0</v>
      </c>
      <c r="K101" s="31">
        <f t="shared" si="8"/>
        <v>184747</v>
      </c>
      <c r="L101" s="119" t="s">
        <v>60</v>
      </c>
      <c r="M101" s="205" t="s">
        <v>242</v>
      </c>
      <c r="N101" s="91">
        <f t="shared" si="9"/>
        <v>184747</v>
      </c>
      <c r="O101" s="30">
        <f>SUMIFS(DATI!E$1:E$65536,DATI!A$1:A$65536,'2011'!B4,DATI!B$1:B$65536,'2011'!O12,DATI!C$1:C$65536,'2011'!N8,DATI!D$1:D$65536,'2011'!L101)</f>
        <v>0</v>
      </c>
      <c r="P101" s="29">
        <f>S101+T101</f>
        <v>184747</v>
      </c>
      <c r="Q101" s="50"/>
      <c r="R101" s="73"/>
      <c r="S101" s="49">
        <f>SUMIFS(DATI!E$1:E$65536,DATI!A$1:A$65536,'2011'!B4,DATI!B$1:B$65536,'2011'!S12,DATI!C$1:C$65536,'2011'!N8,DATI!D$1:D$65536,'2011'!L101)</f>
        <v>184747</v>
      </c>
      <c r="T101" s="49">
        <f>SUMIFS(DATI!E$1:E$65536,DATI!A$1:A$65536,'2011'!B4,DATI!B$1:B$65536,'2011'!T12,DATI!C$1:C$65536,'2011'!N8,DATI!D$1:D$65536,'2011'!L101)</f>
        <v>0</v>
      </c>
      <c r="U101" s="73"/>
      <c r="V101" s="28"/>
      <c r="W101" s="42"/>
    </row>
    <row r="102" spans="1:23">
      <c r="A102" s="7"/>
      <c r="B102" s="120"/>
      <c r="C102" s="23"/>
      <c r="D102" s="28"/>
      <c r="E102" s="30">
        <f>SUMIFS(DATI!E$1:E$65536,DATI!A$1:A$65536,'2011'!B4,DATI!B$1:B$65536,'2011'!E12,DATI!C$1:C$65536,'2011'!B8,DATI!D$1:D$65536,'2011'!L102)</f>
        <v>0</v>
      </c>
      <c r="F102" s="49">
        <f>SUMIFS(DATI!E$1:E$65536,DATI!A$1:A$65536,'2011'!B4,DATI!B$1:B$65536,'2011'!F12,DATI!C$1:C$65536,'2011'!B8,DATI!D$1:D$65536,'2011'!L102)</f>
        <v>179402</v>
      </c>
      <c r="G102" s="73"/>
      <c r="H102" s="28"/>
      <c r="I102" s="94">
        <f>F102</f>
        <v>179402</v>
      </c>
      <c r="J102" s="30">
        <f>SUMIFS(DATI!E$1:E$65536,DATI!A$1:A$65536,'2011'!B4,DATI!B$1:B$65536,'2011'!J12,DATI!C$1:C$65536,'2011'!B8,DATI!D$1:D$65536,'2011'!L102)</f>
        <v>0</v>
      </c>
      <c r="K102" s="31">
        <f t="shared" si="8"/>
        <v>179402</v>
      </c>
      <c r="L102" s="53" t="s">
        <v>61</v>
      </c>
      <c r="M102" s="199" t="s">
        <v>243</v>
      </c>
      <c r="N102" s="91">
        <f t="shared" si="9"/>
        <v>179402</v>
      </c>
      <c r="O102" s="30">
        <f>SUMIFS(DATI!E$1:E$65536,DATI!A$1:A$65536,'2011'!B4,DATI!B$1:B$65536,'2011'!O12,DATI!C$1:C$65536,'2011'!N8,DATI!D$1:D$65536,'2011'!L102)</f>
        <v>0</v>
      </c>
      <c r="P102" s="29">
        <f>R102+S102+T102+U102+V102</f>
        <v>179402</v>
      </c>
      <c r="Q102" s="50"/>
      <c r="R102" s="49">
        <f>SUMIFS(DATI!E$1:E$65536,DATI!A$1:A$65536,'2011'!B4,DATI!B$1:B$65536,'2011'!R12,DATI!C$1:C$65536,'2011'!N8,DATI!D$1:D$65536,'2011'!L102)</f>
        <v>100052</v>
      </c>
      <c r="S102" s="49">
        <f>SUMIFS(DATI!E$1:E$65536,DATI!A$1:A$65536,'2011'!B4,DATI!B$1:B$65536,'2011'!S12,DATI!C$1:C$65536,'2011'!N8,DATI!D$1:D$65536,'2011'!L102)</f>
        <v>0</v>
      </c>
      <c r="T102" s="49">
        <f>SUMIFS(DATI!E$1:E$65536,DATI!A$1:A$65536,'2011'!B4,DATI!B$1:B$65536,'2011'!T12,DATI!C$1:C$65536,'2011'!N8,DATI!D$1:D$65536,'2011'!L102)</f>
        <v>440</v>
      </c>
      <c r="U102" s="96">
        <f>SUMIFS(DATI!E$1:E$65536,DATI!A$1:A$65536,'2011'!B4,DATI!B$1:B$65536,'2011'!U12,DATI!C$1:C$65536,'2011'!N8,DATI!D$1:D$65536,'2011'!L102)</f>
        <v>78910</v>
      </c>
      <c r="V102" s="30">
        <f>SUMIFS(DATI!E$1:E$65536,DATI!A$1:A$65536,'2011'!B4,DATI!B$1:B$65536,'2011'!V12,DATI!C$1:C$65536,'2011'!N8,DATI!D$1:D$65536,'2011'!L102)</f>
        <v>0</v>
      </c>
      <c r="W102" s="31">
        <f>U102+V102</f>
        <v>78910</v>
      </c>
    </row>
    <row r="103" spans="1:23" ht="25">
      <c r="A103" s="7"/>
      <c r="B103" s="115">
        <f>C103+D103</f>
        <v>353715</v>
      </c>
      <c r="C103" s="91">
        <f>C106</f>
        <v>22867</v>
      </c>
      <c r="D103" s="91">
        <f>D106</f>
        <v>330848</v>
      </c>
      <c r="E103" s="91">
        <f>E106+E104+E107</f>
        <v>478438</v>
      </c>
      <c r="F103" s="91">
        <f>F106</f>
        <v>70769</v>
      </c>
      <c r="G103" s="91">
        <f>G106</f>
        <v>128541</v>
      </c>
      <c r="H103" s="28"/>
      <c r="I103" s="94">
        <f>B103+E103+F103+G103</f>
        <v>1031463</v>
      </c>
      <c r="J103" s="121">
        <f>J104+J106+J107</f>
        <v>967128</v>
      </c>
      <c r="K103" s="31">
        <f t="shared" si="8"/>
        <v>1998591</v>
      </c>
      <c r="L103" s="53" t="s">
        <v>184</v>
      </c>
      <c r="M103" s="54" t="s">
        <v>244</v>
      </c>
      <c r="N103" s="91">
        <f>O103+P103</f>
        <v>1998591</v>
      </c>
      <c r="O103" s="94">
        <f>O104+O106+O107</f>
        <v>483022</v>
      </c>
      <c r="P103" s="29">
        <f>R103+S103+T103+W103</f>
        <v>1515569</v>
      </c>
      <c r="Q103" s="28"/>
      <c r="R103" s="29">
        <f>R106</f>
        <v>90031</v>
      </c>
      <c r="S103" s="99">
        <f>S106</f>
        <v>6722</v>
      </c>
      <c r="T103" s="29">
        <f>T104+T106</f>
        <v>323097</v>
      </c>
      <c r="U103" s="29">
        <f>U106</f>
        <v>809905</v>
      </c>
      <c r="V103" s="94">
        <f>V106</f>
        <v>285814</v>
      </c>
      <c r="W103" s="31">
        <f>U103+V103</f>
        <v>1095719</v>
      </c>
    </row>
    <row r="104" spans="1:23">
      <c r="A104" s="7"/>
      <c r="B104" s="28"/>
      <c r="C104" s="28"/>
      <c r="D104" s="28"/>
      <c r="E104" s="49">
        <f>SUMIFS(DATI!E$1:E$65536,DATI!A$1:A$65536,'2011'!B4,DATI!B$1:B$65536,'2011'!E12,DATI!C$1:C$65536,'2011'!B8,DATI!D$1:D$65536,'2011'!L104)</f>
        <v>22144</v>
      </c>
      <c r="F104" s="28"/>
      <c r="G104" s="28"/>
      <c r="H104" s="28"/>
      <c r="I104" s="94">
        <f>E104</f>
        <v>22144</v>
      </c>
      <c r="J104" s="30">
        <f>SUMIFS(DATI!E$1:E$65536,DATI!A$1:A$65536,'2011'!B4,DATI!B$1:B$65536,'2011'!J12,DATI!C$1:C$65536,'2011'!B8,DATI!D$1:D$65536,'2011'!L104)</f>
        <v>259882</v>
      </c>
      <c r="K104" s="31">
        <f t="shared" si="8"/>
        <v>282026</v>
      </c>
      <c r="L104" s="53" t="s">
        <v>62</v>
      </c>
      <c r="M104" s="199" t="s">
        <v>245</v>
      </c>
      <c r="N104" s="91">
        <f t="shared" si="9"/>
        <v>282026</v>
      </c>
      <c r="O104" s="30">
        <f>SUMIFS(DATI!E$1:E$65536,DATI!A$1:A$65536,'2011'!B4,DATI!B$1:B$65536,'2011'!O12,DATI!C$1:C$65536,'2011'!N8,DATI!D$1:D$65536,'2011'!L104)</f>
        <v>22144</v>
      </c>
      <c r="P104" s="29">
        <f>T104</f>
        <v>259882</v>
      </c>
      <c r="Q104" s="28"/>
      <c r="R104" s="28"/>
      <c r="S104" s="28"/>
      <c r="T104" s="49">
        <f>SUMIFS(DATI!E$1:E$65536,DATI!A$1:A$65536,'2011'!B4,DATI!B$1:B$65536,'2011'!T12,DATI!C$1:C$65536,'2011'!N8,DATI!D$1:D$65536,'2011'!L104)</f>
        <v>259882</v>
      </c>
      <c r="U104" s="28"/>
      <c r="V104" s="28"/>
      <c r="W104" s="42"/>
    </row>
    <row r="105" spans="1:23" ht="25">
      <c r="A105" s="7"/>
      <c r="B105" s="28"/>
      <c r="C105" s="28"/>
      <c r="D105" s="28"/>
      <c r="E105" s="49">
        <f>SUMIFS(DATI!E$1:E$65536,DATI!A$1:A$65536,'2011'!B4,DATI!B$1:B$65536,'2011'!E12,DATI!C$1:C$65536,'2011'!B8,DATI!D$1:D$65536,'2011'!L105)</f>
        <v>0</v>
      </c>
      <c r="F105" s="28"/>
      <c r="G105" s="28"/>
      <c r="H105" s="28"/>
      <c r="I105" s="94">
        <f>E105</f>
        <v>0</v>
      </c>
      <c r="J105" s="30">
        <f>SUMIFS(DATI!E$1:E$65536,DATI!A$1:A$65536,'2011'!B4,DATI!B$1:B$65536,'2011'!J12,DATI!C$1:C$65536,'2011'!B8,DATI!D$1:D$65536,'2011'!L105)</f>
        <v>0</v>
      </c>
      <c r="K105" s="31">
        <f t="shared" si="8"/>
        <v>0</v>
      </c>
      <c r="L105" s="53" t="s">
        <v>63</v>
      </c>
      <c r="M105" s="78" t="s">
        <v>185</v>
      </c>
      <c r="N105" s="91">
        <f t="shared" si="9"/>
        <v>0</v>
      </c>
      <c r="O105" s="30">
        <f>SUMIFS(DATI!E$1:E$65536,DATI!A$1:A$65536,'2011'!B4,DATI!B$1:B$65536,'2011'!O12,DATI!C$1:C$65536,'2011'!N8,DATI!D$1:D$65536,'2011'!L105)</f>
        <v>0</v>
      </c>
      <c r="P105" s="29">
        <f>T105</f>
        <v>0</v>
      </c>
      <c r="Q105" s="50"/>
      <c r="R105" s="28"/>
      <c r="S105" s="28"/>
      <c r="T105" s="49">
        <f>SUMIFS(DATI!E$1:E$65536,DATI!A$1:A$65536,'2011'!B4,DATI!B$1:B$65536,'2011'!T12,DATI!C$1:C$65536,'2011'!N8,DATI!D$1:D$65536,'2011'!L105)</f>
        <v>0</v>
      </c>
      <c r="U105" s="28"/>
      <c r="V105" s="28"/>
      <c r="W105" s="42"/>
    </row>
    <row r="106" spans="1:23">
      <c r="A106" s="7"/>
      <c r="B106" s="115">
        <f>C106+D106</f>
        <v>353715</v>
      </c>
      <c r="C106" s="103">
        <f>SUMIFS(DATI!E$1:E$65536,DATI!A$1:A$65536,'2011'!B4,DATI!B$1:B$65536,'2011'!C12,DATI!C$1:C$65536,'2011'!B8,DATI!D$1:D$65536,'2011'!L106)</f>
        <v>22867</v>
      </c>
      <c r="D106" s="103">
        <f>SUMIFS(DATI!E$1:E$65536,DATI!A$1:A$65536,'2011'!B4,DATI!B$1:B$65536,'2011'!D12,DATI!C$1:C$65536,'2011'!B8,DATI!D$1:D$65536,'2011'!L106)</f>
        <v>330848</v>
      </c>
      <c r="E106" s="49">
        <f>SUMIFS(DATI!E$1:E$65536,DATI!A$1:A$65536,'2011'!B4,DATI!B$1:B$65536,'2011'!E12,DATI!C$1:C$65536,'2011'!B8,DATI!D$1:D$65536,'2011'!L106)</f>
        <v>295694</v>
      </c>
      <c r="F106" s="30">
        <f>SUMIFS(DATI!E$1:E$65536,DATI!A$1:A$65536,'2011'!B4,DATI!B$1:B$65536,'2011'!F12,DATI!C$1:C$65536,'2011'!B8,DATI!D$1:D$65536,'2011'!L106)</f>
        <v>70769</v>
      </c>
      <c r="G106" s="49">
        <v>128541</v>
      </c>
      <c r="H106" s="28"/>
      <c r="I106" s="94">
        <f>B106+E106+F106+G106</f>
        <v>848719</v>
      </c>
      <c r="J106" s="30">
        <f>SUMIFS(DATI!E$1:E$65536,DATI!A$1:A$65536,'2011'!B4,DATI!B$1:B$65536,'2011'!J12,DATI!C$1:C$65536,'2011'!B8,DATI!D$1:D$65536,'2011'!L106)</f>
        <v>707246</v>
      </c>
      <c r="K106" s="31">
        <f t="shared" si="8"/>
        <v>1555965</v>
      </c>
      <c r="L106" s="119" t="s">
        <v>64</v>
      </c>
      <c r="M106" s="205" t="s">
        <v>246</v>
      </c>
      <c r="N106" s="91">
        <f>O106+P106</f>
        <v>1555965</v>
      </c>
      <c r="O106" s="30">
        <f>SUMIFS(DATI!E$1:E$65536,DATI!A$1:A$65536,'2011'!B4,DATI!B$1:B$65536,'2011'!O12,DATI!C$1:C$65536,'2011'!N8,DATI!D$1:D$65536,'2011'!L106)</f>
        <v>300278</v>
      </c>
      <c r="P106" s="29">
        <f>R106+S106+T106+W106</f>
        <v>1255687</v>
      </c>
      <c r="Q106" s="28"/>
      <c r="R106" s="49">
        <f>SUMIFS(DATI!E$1:E$65536,DATI!A$1:A$65536,'2011'!B4,DATI!B$1:B$65536,'2011'!R12,DATI!C$1:C$65536,'2011'!N8,DATI!D$1:D$65536,'2011'!L106)</f>
        <v>90031</v>
      </c>
      <c r="S106" s="49">
        <f>SUMIFS(DATI!E$1:E$65536,DATI!A$1:A$65536,'2011'!B4,DATI!B$1:B$65536,'2011'!S12,DATI!C$1:C$65536,'2011'!N8,DATI!D$1:D$65536,'2011'!L106)</f>
        <v>6722</v>
      </c>
      <c r="T106" s="49">
        <f>SUMIFS(DATI!E$1:E$65536,DATI!A$1:A$65536,'2011'!B4,DATI!B$1:B$65536,'2011'!T12,DATI!C$1:C$65536,'2011'!N8,DATI!D$1:D$65536,'2011'!L106)</f>
        <v>63215</v>
      </c>
      <c r="U106" s="96">
        <f>SUMIFS(DATI!E$1:E$65536,DATI!A$1:A$65536,'2011'!B4,DATI!B$1:B$65536,'2011'!U12,DATI!C$1:C$65536,'2011'!N8,DATI!D$1:D$65536,'2011'!L106)</f>
        <v>809905</v>
      </c>
      <c r="V106" s="24">
        <f>SUMIFS(DATI!E$1:E$65536,DATI!A$1:A$65536,'2011'!B4,DATI!B$1:B$65536,'2011'!V12,DATI!C$1:C$65536,'2011'!N8,DATI!D$1:D$65536,'2011'!L106)</f>
        <v>285814</v>
      </c>
      <c r="W106" s="63">
        <f>U106+V106</f>
        <v>1095719</v>
      </c>
    </row>
    <row r="107" spans="1:23">
      <c r="A107" s="7"/>
      <c r="B107" s="122"/>
      <c r="C107" s="74"/>
      <c r="D107" s="74"/>
      <c r="E107" s="49">
        <f>SUMIFS(DATI!E$1:E$65536,DATI!A$1:A$65536,'2011'!B4,DATI!B$1:B$65536,'2011'!E12,DATI!C$1:C$65536,'2011'!B8,DATI!D$1:D$65536,'2011'!L107)</f>
        <v>160600</v>
      </c>
      <c r="F107" s="74"/>
      <c r="G107" s="74"/>
      <c r="H107" s="28"/>
      <c r="I107" s="94">
        <f>E107</f>
        <v>160600</v>
      </c>
      <c r="J107" s="92"/>
      <c r="K107" s="31">
        <f>I107</f>
        <v>160600</v>
      </c>
      <c r="L107" s="119" t="s">
        <v>65</v>
      </c>
      <c r="M107" s="205" t="s">
        <v>186</v>
      </c>
      <c r="N107" s="91">
        <f>O107</f>
        <v>160600</v>
      </c>
      <c r="O107" s="30">
        <f>SUMIFS(DATI!E$1:E$65536,DATI!A$1:A$65536,'2011'!B4,DATI!B$1:B$65536,'2011'!O12,DATI!C$1:C$65536,'2011'!N8,DATI!D$1:D$65536,'2011'!L107)</f>
        <v>160600</v>
      </c>
      <c r="P107" s="23"/>
      <c r="Q107" s="28"/>
      <c r="R107" s="23"/>
      <c r="S107" s="23"/>
      <c r="T107" s="23"/>
      <c r="U107" s="23"/>
      <c r="V107" s="23"/>
      <c r="W107" s="32"/>
    </row>
    <row r="108" spans="1:23" ht="13">
      <c r="A108" s="7"/>
      <c r="B108" s="115">
        <f>C108+D108</f>
        <v>11648610</v>
      </c>
      <c r="C108" s="91">
        <f>V85+W86+V90+V100-C86-C96-C100</f>
        <v>281516</v>
      </c>
      <c r="D108" s="91">
        <f>U85+U86+U90+U96+U100-D86-D90-D96-D100</f>
        <v>11367094</v>
      </c>
      <c r="E108" s="29">
        <f>T85+T86+T90+T100-E86-E96-E100</f>
        <v>3814513</v>
      </c>
      <c r="F108" s="29">
        <f>S85+S90+S100-F86-F96-F100</f>
        <v>379651</v>
      </c>
      <c r="G108" s="29">
        <f>R85+R90+R100-G86-G96-G100</f>
        <v>3790969</v>
      </c>
      <c r="H108" s="28"/>
      <c r="I108" s="94">
        <f>B108+E108+F108+G108</f>
        <v>19633743</v>
      </c>
      <c r="J108" s="50"/>
      <c r="K108" s="32"/>
      <c r="L108" s="106" t="s">
        <v>19</v>
      </c>
      <c r="M108" s="197" t="s">
        <v>187</v>
      </c>
      <c r="N108" s="23"/>
      <c r="O108" s="28"/>
      <c r="P108" s="28"/>
      <c r="Q108" s="28"/>
      <c r="R108" s="28"/>
      <c r="S108" s="28"/>
      <c r="T108" s="28"/>
      <c r="U108" s="28"/>
      <c r="V108" s="28"/>
      <c r="W108" s="42"/>
    </row>
    <row r="109" spans="1:23">
      <c r="A109" s="7"/>
      <c r="B109" s="115">
        <f>C109+D109</f>
        <v>528892</v>
      </c>
      <c r="C109" s="91">
        <f>C22</f>
        <v>17638</v>
      </c>
      <c r="D109" s="91">
        <f>D22</f>
        <v>511254</v>
      </c>
      <c r="E109" s="91">
        <f>E22</f>
        <v>789257</v>
      </c>
      <c r="F109" s="91">
        <f>F22</f>
        <v>109336</v>
      </c>
      <c r="G109" s="91">
        <f>G22</f>
        <v>2515526</v>
      </c>
      <c r="H109" s="28"/>
      <c r="I109" s="94">
        <f>B109+E109+F109+G109</f>
        <v>3943011</v>
      </c>
      <c r="J109" s="50"/>
      <c r="K109" s="42"/>
      <c r="L109" s="53" t="s">
        <v>77</v>
      </c>
      <c r="M109" s="65" t="s">
        <v>167</v>
      </c>
      <c r="N109" s="28"/>
      <c r="O109" s="28"/>
      <c r="P109" s="28"/>
      <c r="Q109" s="28"/>
      <c r="R109" s="28"/>
      <c r="S109" s="28"/>
      <c r="T109" s="28"/>
      <c r="U109" s="28"/>
      <c r="V109" s="28"/>
      <c r="W109" s="42"/>
    </row>
    <row r="110" spans="1:23" ht="13.5" thickBot="1">
      <c r="A110" s="7"/>
      <c r="B110" s="115">
        <f>C110+D110</f>
        <v>11119718</v>
      </c>
      <c r="C110" s="123">
        <f>C108-C109</f>
        <v>263878</v>
      </c>
      <c r="D110" s="123">
        <f>D108-D109</f>
        <v>10855840</v>
      </c>
      <c r="E110" s="123">
        <f>E108-E109</f>
        <v>3025256</v>
      </c>
      <c r="F110" s="123">
        <f>F108-F109</f>
        <v>270315</v>
      </c>
      <c r="G110" s="123">
        <f>G108-G109</f>
        <v>1275443</v>
      </c>
      <c r="H110" s="124"/>
      <c r="I110" s="125">
        <f>B110+E110+F110+G110</f>
        <v>15690732</v>
      </c>
      <c r="J110" s="126"/>
      <c r="K110" s="109"/>
      <c r="L110" s="127" t="s">
        <v>188</v>
      </c>
      <c r="M110" s="198" t="s">
        <v>189</v>
      </c>
      <c r="N110" s="124"/>
      <c r="O110" s="124"/>
      <c r="P110" s="124"/>
      <c r="Q110" s="124"/>
      <c r="R110" s="124"/>
      <c r="S110" s="124"/>
      <c r="T110" s="124"/>
      <c r="U110" s="124"/>
      <c r="V110" s="124"/>
      <c r="W110" s="109"/>
    </row>
    <row r="111" spans="1:23" ht="14" thickTop="1" thickBot="1">
      <c r="A111" s="7"/>
      <c r="B111" s="269"/>
      <c r="C111" s="270"/>
      <c r="D111" s="270"/>
      <c r="E111" s="270"/>
      <c r="F111" s="270"/>
      <c r="G111" s="270"/>
      <c r="H111" s="270"/>
      <c r="I111" s="270"/>
      <c r="J111" s="270"/>
      <c r="K111" s="270"/>
      <c r="L111" s="270"/>
      <c r="M111" s="270"/>
      <c r="N111" s="270"/>
      <c r="O111" s="270"/>
      <c r="P111" s="270"/>
      <c r="Q111" s="270"/>
      <c r="R111" s="270"/>
      <c r="S111" s="270"/>
      <c r="T111" s="270"/>
      <c r="U111" s="270"/>
      <c r="V111" s="270"/>
      <c r="W111" s="271"/>
    </row>
    <row r="112" spans="1:23" ht="13.5" thickTop="1">
      <c r="A112" s="7"/>
      <c r="B112" s="47"/>
      <c r="C112" s="47"/>
      <c r="D112" s="47"/>
      <c r="E112" s="47"/>
      <c r="F112" s="128"/>
      <c r="G112" s="128"/>
      <c r="H112" s="128"/>
      <c r="I112" s="47"/>
      <c r="J112" s="128"/>
      <c r="K112" s="129"/>
      <c r="L112" s="130" t="s">
        <v>19</v>
      </c>
      <c r="M112" s="197" t="s">
        <v>187</v>
      </c>
      <c r="N112" s="28"/>
      <c r="O112" s="28"/>
      <c r="P112" s="22">
        <f>R112+S112+T112+W112</f>
        <v>19633743</v>
      </c>
      <c r="Q112" s="50"/>
      <c r="R112" s="22">
        <f>G108</f>
        <v>3790969</v>
      </c>
      <c r="S112" s="22">
        <f>F108</f>
        <v>379651</v>
      </c>
      <c r="T112" s="22">
        <f>E108</f>
        <v>3814513</v>
      </c>
      <c r="U112" s="114">
        <f>D108</f>
        <v>11367094</v>
      </c>
      <c r="V112" s="62">
        <f>C108</f>
        <v>281516</v>
      </c>
      <c r="W112" s="63">
        <f>U112+V112</f>
        <v>11648610</v>
      </c>
    </row>
    <row r="113" spans="1:23">
      <c r="A113" s="7"/>
      <c r="B113" s="115">
        <f>C113+D113</f>
        <v>11637678</v>
      </c>
      <c r="C113" s="29">
        <f>C114</f>
        <v>247574</v>
      </c>
      <c r="D113" s="29">
        <f>D114</f>
        <v>11390104</v>
      </c>
      <c r="E113" s="91">
        <f>E114+E115</f>
        <v>3533151</v>
      </c>
      <c r="F113" s="50"/>
      <c r="G113" s="28"/>
      <c r="H113" s="61"/>
      <c r="I113" s="94">
        <f>B113+E113</f>
        <v>15170829</v>
      </c>
      <c r="J113" s="50"/>
      <c r="K113" s="42"/>
      <c r="L113" s="53" t="s">
        <v>73</v>
      </c>
      <c r="M113" s="54" t="s">
        <v>190</v>
      </c>
      <c r="N113" s="28"/>
      <c r="O113" s="28"/>
      <c r="P113" s="23"/>
      <c r="Q113" s="28"/>
      <c r="R113" s="23"/>
      <c r="S113" s="23"/>
      <c r="T113" s="23"/>
      <c r="U113" s="28"/>
      <c r="V113" s="28"/>
      <c r="W113" s="42"/>
    </row>
    <row r="114" spans="1:23">
      <c r="A114" s="7"/>
      <c r="B114" s="115">
        <f>C114+D114</f>
        <v>11637678</v>
      </c>
      <c r="C114" s="103">
        <f>SUMIFS(DATI!E$1:E$65536,DATI!A$1:A$65536,'2011'!B4,DATI!B$1:B$65536,'2011'!C12,DATI!C$1:C$65536,'2011'!B8,DATI!D$1:D$65536,'2011'!L114)</f>
        <v>247574</v>
      </c>
      <c r="D114" s="103">
        <f>SUMIFS(DATI!E$1:E$65536,DATI!A$1:A$65536,'2011'!B4,DATI!B$1:B$65536,'2011'!D12,DATI!C$1:C$65536,'2011'!B8,DATI!D$1:D$65536,'2011'!L114)</f>
        <v>11390104</v>
      </c>
      <c r="E114" s="49">
        <f>SUMIFS(DATI!E$1:E$65536,DATI!A$1:A$65536,'2011'!B4,DATI!B$1:B$65536,'2011'!E12,DATI!C$1:C$65536,'2011'!B8,DATI!D$1:D$65536,'2011'!L114)</f>
        <v>1605320</v>
      </c>
      <c r="F114" s="50"/>
      <c r="G114" s="28"/>
      <c r="H114" s="61"/>
      <c r="I114" s="94">
        <f>B114+E114</f>
        <v>13242998</v>
      </c>
      <c r="J114" s="50"/>
      <c r="K114" s="42"/>
      <c r="L114" s="53" t="s">
        <v>74</v>
      </c>
      <c r="M114" s="199" t="s">
        <v>238</v>
      </c>
      <c r="N114" s="28"/>
      <c r="O114" s="28"/>
      <c r="P114" s="28"/>
      <c r="Q114" s="28"/>
      <c r="R114" s="28"/>
      <c r="S114" s="28"/>
      <c r="T114" s="28"/>
      <c r="U114" s="28"/>
      <c r="V114" s="28"/>
      <c r="W114" s="42"/>
    </row>
    <row r="115" spans="1:23">
      <c r="A115" s="7"/>
      <c r="B115" s="131"/>
      <c r="C115" s="88"/>
      <c r="D115" s="88"/>
      <c r="E115" s="49">
        <f>SUMIFS(DATI!E$1:E$65536,DATI!A$1:A$65536,'2011'!B4,DATI!B$1:B$65536,'2011'!E12,DATI!C$1:C$65536,'2011'!B8,DATI!D$1:D$65536,'2011'!L115)</f>
        <v>1927831</v>
      </c>
      <c r="F115" s="97"/>
      <c r="G115" s="47"/>
      <c r="H115" s="28"/>
      <c r="I115" s="94">
        <f>E115</f>
        <v>1927831</v>
      </c>
      <c r="J115" s="97"/>
      <c r="K115" s="72"/>
      <c r="L115" s="53" t="s">
        <v>75</v>
      </c>
      <c r="M115" s="199" t="s">
        <v>239</v>
      </c>
      <c r="N115" s="47"/>
      <c r="O115" s="47"/>
      <c r="P115" s="47"/>
      <c r="Q115" s="28"/>
      <c r="R115" s="28"/>
      <c r="S115" s="28"/>
      <c r="T115" s="28"/>
      <c r="U115" s="28"/>
      <c r="V115" s="28"/>
      <c r="W115" s="42"/>
    </row>
    <row r="116" spans="1:23">
      <c r="A116" s="7"/>
      <c r="B116" s="115">
        <f>C116+D116</f>
        <v>0</v>
      </c>
      <c r="C116" s="132">
        <f>SUMIFS(DATI!E$1:E$65536,DATI!A$1:A$65536,'2011'!B4,DATI!B$1:B$65536,'2011'!C12,DATI!C$1:C$65536,'2011'!B8,DATI!D$1:D$65536,'2011'!L116)</f>
        <v>0</v>
      </c>
      <c r="D116" s="132">
        <f>SUMIFS(DATI!E$1:E$65536,DATI!A$1:A$65536,'2011'!B4,DATI!B$1:B$65536,'2011'!D12,DATI!C$1:C$65536,'2011'!B8,DATI!D$1:D$65536,'2011'!L116)</f>
        <v>0</v>
      </c>
      <c r="E116" s="49">
        <f>SUMIFS(DATI!E$1:E$65536,DATI!A$1:A$65536,'2011'!B4,DATI!B$1:B$65536,'2011'!E12,DATI!C$1:C$65536,'2011'!B8,DATI!D$1:D$65536,'2011'!L116)</f>
        <v>0</v>
      </c>
      <c r="F116" s="49">
        <f>SUMIFS(DATI!E$1:E$65536,DATI!A$1:A$65536,'2011'!B4,DATI!B$1:B$65536,'2011'!F12,DATI!C$1:C$65536,'2011'!B8,DATI!D$1:D$65536,'2011'!L116)</f>
        <v>73002</v>
      </c>
      <c r="G116" s="30">
        <f>SUMIFS(DATI!E$1:E$65536,DATI!A$1:A$65536,'2011'!B4,DATI!B$1:B$65536,'2011'!G12,DATI!C$1:C$65536,'2011'!B8,DATI!D$1:D$65536,'2011'!L116)</f>
        <v>0</v>
      </c>
      <c r="H116" s="28"/>
      <c r="I116" s="94">
        <f>B116+E116+F116+G116</f>
        <v>73002</v>
      </c>
      <c r="J116" s="49">
        <f>SUMIFS(DATI!E$1:E$65536,DATI!A$1:A$65536,'2011'!B4,DATI!B$1:B$65536,'2011'!J12,DATI!C$1:C$65536,'2011'!B8,DATI!D$1:D$65536,'2011'!L116)</f>
        <v>0</v>
      </c>
      <c r="K116" s="31">
        <f>I116+J116</f>
        <v>73002</v>
      </c>
      <c r="L116" s="53" t="s">
        <v>66</v>
      </c>
      <c r="M116" s="54" t="s">
        <v>191</v>
      </c>
      <c r="N116" s="91">
        <f>O116+P116</f>
        <v>73002</v>
      </c>
      <c r="O116" s="30">
        <f>SUMIFS(DATI!E$1:E$65536,DATI!A$1:A$65536,'2011'!B4,DATI!B$1:B$65536,'2011'!O12,DATI!C$1:C$65536,'2011'!B8,DATI!D$1:D$65536,'2011'!L116)</f>
        <v>0</v>
      </c>
      <c r="P116" s="29">
        <f>W116</f>
        <v>73002</v>
      </c>
      <c r="Q116" s="28"/>
      <c r="R116" s="28"/>
      <c r="S116" s="28"/>
      <c r="T116" s="28"/>
      <c r="U116" s="49">
        <f>SUMIFS(DATI!E$1:E$65536,DATI!A$1:A$65536,'2011'!B4,DATI!B$1:B$65536,'2011'!U12,DATI!C$1:C$65536,'2011'!N8,DATI!D$1:D$65536,'2011'!L116)</f>
        <v>73002</v>
      </c>
      <c r="V116" s="28"/>
      <c r="W116" s="31">
        <f>U116</f>
        <v>73002</v>
      </c>
    </row>
    <row r="117" spans="1:23" ht="13">
      <c r="A117" s="7"/>
      <c r="B117" s="115">
        <f>C117+D117</f>
        <v>83934</v>
      </c>
      <c r="C117" s="27">
        <f>V112-C113-C116</f>
        <v>33942</v>
      </c>
      <c r="D117" s="27">
        <f>U112+U116-D113-D116</f>
        <v>49992</v>
      </c>
      <c r="E117" s="94">
        <f>T112-E113-E116</f>
        <v>281362</v>
      </c>
      <c r="F117" s="94">
        <f>S112-F116</f>
        <v>306649</v>
      </c>
      <c r="G117" s="94">
        <f>R112-G116</f>
        <v>3790969</v>
      </c>
      <c r="H117" s="28"/>
      <c r="I117" s="94">
        <f>B117+E117+F117+G117</f>
        <v>4462914</v>
      </c>
      <c r="J117" s="28"/>
      <c r="K117" s="32"/>
      <c r="L117" s="113" t="s">
        <v>21</v>
      </c>
      <c r="M117" s="206" t="s">
        <v>192</v>
      </c>
      <c r="N117" s="23"/>
      <c r="O117" s="28"/>
      <c r="P117" s="23"/>
      <c r="Q117" s="28"/>
      <c r="R117" s="28"/>
      <c r="S117" s="28"/>
      <c r="T117" s="28"/>
      <c r="U117" s="28"/>
      <c r="V117" s="28"/>
      <c r="W117" s="42"/>
    </row>
    <row r="118" spans="1:23">
      <c r="A118" s="7"/>
      <c r="B118" s="115">
        <f>C118+D118</f>
        <v>528892</v>
      </c>
      <c r="C118" s="91">
        <f>C22</f>
        <v>17638</v>
      </c>
      <c r="D118" s="91">
        <f>D22</f>
        <v>511254</v>
      </c>
      <c r="E118" s="91">
        <f>E22</f>
        <v>789257</v>
      </c>
      <c r="F118" s="91">
        <f>F22</f>
        <v>109336</v>
      </c>
      <c r="G118" s="91">
        <f>G22</f>
        <v>2515526</v>
      </c>
      <c r="H118" s="28"/>
      <c r="I118" s="94">
        <f>B118+E118+F118+G118</f>
        <v>3943011</v>
      </c>
      <c r="J118" s="50"/>
      <c r="K118" s="42"/>
      <c r="L118" s="53" t="s">
        <v>77</v>
      </c>
      <c r="M118" s="65" t="s">
        <v>167</v>
      </c>
      <c r="N118" s="28"/>
      <c r="O118" s="28"/>
      <c r="P118" s="28"/>
      <c r="Q118" s="28"/>
      <c r="R118" s="28"/>
      <c r="S118" s="28"/>
      <c r="T118" s="28"/>
      <c r="U118" s="28"/>
      <c r="V118" s="28"/>
      <c r="W118" s="42"/>
    </row>
    <row r="119" spans="1:23" ht="13.5" thickBot="1">
      <c r="A119" s="7"/>
      <c r="B119" s="115">
        <f>C119+D119</f>
        <v>-444958</v>
      </c>
      <c r="C119" s="133">
        <f>C117-C118</f>
        <v>16304</v>
      </c>
      <c r="D119" s="133">
        <f>D117-D118</f>
        <v>-461262</v>
      </c>
      <c r="E119" s="133">
        <f>E117-E118</f>
        <v>-507895</v>
      </c>
      <c r="F119" s="133">
        <f>F117-F118</f>
        <v>197313</v>
      </c>
      <c r="G119" s="133">
        <f>G117-G118</f>
        <v>1275443</v>
      </c>
      <c r="H119" s="28"/>
      <c r="I119" s="94">
        <f>B119+E119+F119+G119</f>
        <v>519903</v>
      </c>
      <c r="J119" s="50"/>
      <c r="K119" s="109"/>
      <c r="L119" s="130" t="s">
        <v>193</v>
      </c>
      <c r="M119" s="207" t="s">
        <v>194</v>
      </c>
      <c r="N119" s="28"/>
      <c r="O119" s="28"/>
      <c r="P119" s="28"/>
      <c r="Q119" s="28"/>
      <c r="R119" s="28"/>
      <c r="S119" s="28"/>
      <c r="T119" s="28"/>
      <c r="U119" s="28"/>
      <c r="V119" s="28"/>
      <c r="W119" s="42"/>
    </row>
    <row r="120" spans="1:23" ht="13.5" thickTop="1" thickBot="1">
      <c r="A120" s="7"/>
      <c r="B120" s="272"/>
      <c r="C120" s="272"/>
      <c r="D120" s="272"/>
      <c r="E120" s="272"/>
      <c r="F120" s="272"/>
      <c r="G120" s="272"/>
      <c r="H120" s="272"/>
      <c r="I120" s="272"/>
      <c r="J120" s="272"/>
      <c r="K120" s="272"/>
      <c r="L120" s="272"/>
      <c r="M120" s="272"/>
      <c r="N120" s="272"/>
      <c r="O120" s="272"/>
      <c r="P120" s="272"/>
      <c r="Q120" s="272"/>
      <c r="R120" s="272"/>
      <c r="S120" s="272"/>
      <c r="T120" s="272"/>
      <c r="U120" s="272"/>
      <c r="V120" s="272"/>
      <c r="W120" s="273"/>
    </row>
    <row r="121" spans="1:23" ht="21.75" customHeight="1" thickTop="1" thickBot="1">
      <c r="A121" s="7"/>
      <c r="B121" s="253" t="s">
        <v>119</v>
      </c>
      <c r="C121" s="253"/>
      <c r="D121" s="253"/>
      <c r="E121" s="253"/>
      <c r="F121" s="253"/>
      <c r="G121" s="253"/>
      <c r="H121" s="253"/>
      <c r="I121" s="253"/>
      <c r="J121" s="253"/>
      <c r="K121" s="254"/>
      <c r="L121" s="274" t="s">
        <v>120</v>
      </c>
      <c r="M121" s="275"/>
      <c r="N121" s="278" t="s">
        <v>121</v>
      </c>
      <c r="O121" s="279"/>
      <c r="P121" s="279"/>
      <c r="Q121" s="279"/>
      <c r="R121" s="279"/>
      <c r="S121" s="279"/>
      <c r="T121" s="279"/>
      <c r="U121" s="280"/>
      <c r="V121" s="280"/>
      <c r="W121" s="281"/>
    </row>
    <row r="122" spans="1:23" ht="13.5" customHeight="1" thickTop="1">
      <c r="A122" s="7"/>
      <c r="B122" s="261" t="s">
        <v>122</v>
      </c>
      <c r="C122" s="264" t="s">
        <v>123</v>
      </c>
      <c r="D122" s="264" t="s">
        <v>124</v>
      </c>
      <c r="E122" s="239" t="s">
        <v>125</v>
      </c>
      <c r="F122" s="239" t="s">
        <v>126</v>
      </c>
      <c r="G122" s="239" t="s">
        <v>127</v>
      </c>
      <c r="H122" s="239" t="s">
        <v>128</v>
      </c>
      <c r="I122" s="239" t="s">
        <v>129</v>
      </c>
      <c r="J122" s="239" t="s">
        <v>130</v>
      </c>
      <c r="K122" s="243" t="s">
        <v>131</v>
      </c>
      <c r="L122" s="276"/>
      <c r="M122" s="277"/>
      <c r="N122" s="264" t="s">
        <v>131</v>
      </c>
      <c r="O122" s="239" t="s">
        <v>130</v>
      </c>
      <c r="P122" s="239" t="s">
        <v>129</v>
      </c>
      <c r="Q122" s="239" t="s">
        <v>128</v>
      </c>
      <c r="R122" s="239" t="s">
        <v>127</v>
      </c>
      <c r="S122" s="239" t="s">
        <v>126</v>
      </c>
      <c r="T122" s="239" t="s">
        <v>125</v>
      </c>
      <c r="U122" s="264" t="s">
        <v>124</v>
      </c>
      <c r="V122" s="264" t="s">
        <v>123</v>
      </c>
      <c r="W122" s="266" t="s">
        <v>122</v>
      </c>
    </row>
    <row r="123" spans="1:23" ht="12.75" customHeight="1">
      <c r="A123" s="7"/>
      <c r="B123" s="262"/>
      <c r="C123" s="216"/>
      <c r="D123" s="216"/>
      <c r="E123" s="213"/>
      <c r="F123" s="213"/>
      <c r="G123" s="213"/>
      <c r="H123" s="229"/>
      <c r="I123" s="213"/>
      <c r="J123" s="213"/>
      <c r="K123" s="244"/>
      <c r="L123" s="276"/>
      <c r="M123" s="277"/>
      <c r="N123" s="215"/>
      <c r="O123" s="213"/>
      <c r="P123" s="213"/>
      <c r="Q123" s="229"/>
      <c r="R123" s="213"/>
      <c r="S123" s="213"/>
      <c r="T123" s="213"/>
      <c r="U123" s="216"/>
      <c r="V123" s="216"/>
      <c r="W123" s="219"/>
    </row>
    <row r="124" spans="1:23" ht="53.25" customHeight="1" thickBot="1">
      <c r="A124" s="7"/>
      <c r="B124" s="263"/>
      <c r="C124" s="265"/>
      <c r="D124" s="265"/>
      <c r="E124" s="241"/>
      <c r="F124" s="241"/>
      <c r="G124" s="241"/>
      <c r="H124" s="242"/>
      <c r="I124" s="241"/>
      <c r="J124" s="240"/>
      <c r="K124" s="245"/>
      <c r="L124" s="276"/>
      <c r="M124" s="277"/>
      <c r="N124" s="268"/>
      <c r="O124" s="240"/>
      <c r="P124" s="241"/>
      <c r="Q124" s="242"/>
      <c r="R124" s="241"/>
      <c r="S124" s="241"/>
      <c r="T124" s="241"/>
      <c r="U124" s="265"/>
      <c r="V124" s="265"/>
      <c r="W124" s="267"/>
    </row>
    <row r="125" spans="1:23" ht="19" thickTop="1" thickBot="1">
      <c r="A125" s="7"/>
      <c r="B125" s="249" t="s">
        <v>195</v>
      </c>
      <c r="C125" s="249"/>
      <c r="D125" s="249"/>
      <c r="E125" s="249"/>
      <c r="F125" s="249"/>
      <c r="G125" s="249"/>
      <c r="H125" s="249"/>
      <c r="I125" s="249"/>
      <c r="J125" s="249"/>
      <c r="K125" s="249"/>
      <c r="L125" s="249"/>
      <c r="M125" s="249"/>
      <c r="N125" s="249"/>
      <c r="O125" s="249"/>
      <c r="P125" s="249"/>
      <c r="Q125" s="249"/>
      <c r="R125" s="249"/>
      <c r="S125" s="249"/>
      <c r="T125" s="249"/>
      <c r="U125" s="249"/>
      <c r="V125" s="249"/>
      <c r="W125" s="250"/>
    </row>
    <row r="126" spans="1:23" ht="13" thickTop="1">
      <c r="A126" s="7"/>
      <c r="B126" s="28"/>
      <c r="C126" s="28"/>
      <c r="D126" s="28"/>
      <c r="E126" s="28"/>
      <c r="F126" s="28"/>
      <c r="G126" s="28"/>
      <c r="H126" s="28"/>
      <c r="I126" s="28"/>
      <c r="J126" s="22">
        <f>J127+J128</f>
        <v>11814799</v>
      </c>
      <c r="K126" s="129"/>
      <c r="L126" s="18" t="s">
        <v>109</v>
      </c>
      <c r="M126" s="19" t="s">
        <v>196</v>
      </c>
      <c r="N126" s="44"/>
      <c r="O126" s="44"/>
      <c r="P126" s="44"/>
      <c r="Q126" s="44"/>
      <c r="R126" s="44"/>
      <c r="S126" s="44"/>
      <c r="T126" s="44"/>
      <c r="U126" s="44"/>
      <c r="V126" s="44"/>
      <c r="W126" s="45"/>
    </row>
    <row r="127" spans="1:23">
      <c r="A127" s="7"/>
      <c r="B127" s="28"/>
      <c r="C127" s="28"/>
      <c r="D127" s="28"/>
      <c r="E127" s="28"/>
      <c r="F127" s="28"/>
      <c r="G127" s="28"/>
      <c r="H127" s="28"/>
      <c r="I127" s="28"/>
      <c r="J127" s="49">
        <f>SUMIFS(DATI!E$1:E$65536,DATI!A$1:A$65536,'2011'!B4,DATI!B$1:B$65536,'2011'!J12,DATI!C$1:C$65536,'2011'!B8,DATI!D$1:D$65536,'2011'!L127)</f>
        <v>8391572</v>
      </c>
      <c r="K127" s="42"/>
      <c r="L127" s="40" t="s">
        <v>110</v>
      </c>
      <c r="M127" s="134" t="s">
        <v>234</v>
      </c>
      <c r="N127" s="44"/>
      <c r="O127" s="44"/>
      <c r="P127" s="44"/>
      <c r="Q127" s="44"/>
      <c r="R127" s="44"/>
      <c r="S127" s="44"/>
      <c r="T127" s="44"/>
      <c r="U127" s="44"/>
      <c r="V127" s="44"/>
      <c r="W127" s="45"/>
    </row>
    <row r="128" spans="1:23">
      <c r="A128" s="7"/>
      <c r="B128" s="28"/>
      <c r="C128" s="28"/>
      <c r="D128" s="28"/>
      <c r="E128" s="28"/>
      <c r="F128" s="28"/>
      <c r="G128" s="28"/>
      <c r="H128" s="28"/>
      <c r="I128" s="28"/>
      <c r="J128" s="49">
        <f>SUMIFS(DATI!E$1:E$65536,DATI!A$1:A$65536,'2011'!B4,DATI!B$1:B$65536,'2011'!J12,DATI!C$1:C$65536,'2011'!B8,DATI!D$1:D$65536,'2011'!L128)</f>
        <v>3423227</v>
      </c>
      <c r="K128" s="42"/>
      <c r="L128" s="40" t="s">
        <v>111</v>
      </c>
      <c r="M128" s="134" t="s">
        <v>235</v>
      </c>
      <c r="N128" s="44"/>
      <c r="O128" s="44"/>
      <c r="P128" s="44"/>
      <c r="Q128" s="44"/>
      <c r="R128" s="44"/>
      <c r="S128" s="44"/>
      <c r="T128" s="44"/>
      <c r="U128" s="44"/>
      <c r="V128" s="44"/>
      <c r="W128" s="45"/>
    </row>
    <row r="129" spans="1:23">
      <c r="A129" s="7"/>
      <c r="B129" s="28"/>
      <c r="C129" s="28"/>
      <c r="D129" s="28"/>
      <c r="E129" s="28"/>
      <c r="F129" s="28"/>
      <c r="G129" s="28"/>
      <c r="H129" s="28"/>
      <c r="I129" s="61"/>
      <c r="J129" s="49">
        <f>SUMIFS(DATI!E$1:E$65536,DATI!A$1:A$65536,'2011'!B4,DATI!B$1:B$65536,'2011'!J12,DATI!C$1:C$65536,'2011'!B8,DATI!D$1:D$65536,'2011'!L129)</f>
        <v>122234</v>
      </c>
      <c r="K129" s="42"/>
      <c r="L129" s="40" t="s">
        <v>112</v>
      </c>
      <c r="M129" s="185" t="s">
        <v>227</v>
      </c>
      <c r="N129" s="44"/>
      <c r="O129" s="44"/>
      <c r="P129" s="44"/>
      <c r="Q129" s="44"/>
      <c r="R129" s="44"/>
      <c r="S129" s="44"/>
      <c r="T129" s="44"/>
      <c r="U129" s="44"/>
      <c r="V129" s="44"/>
      <c r="W129" s="45"/>
    </row>
    <row r="130" spans="1:23">
      <c r="A130" s="7"/>
      <c r="B130" s="28"/>
      <c r="C130" s="28"/>
      <c r="D130" s="28"/>
      <c r="E130" s="28"/>
      <c r="F130" s="28"/>
      <c r="G130" s="28"/>
      <c r="H130" s="28"/>
      <c r="I130" s="28"/>
      <c r="J130" s="28"/>
      <c r="K130" s="42"/>
      <c r="L130" s="40" t="s">
        <v>113</v>
      </c>
      <c r="M130" s="41" t="s">
        <v>197</v>
      </c>
      <c r="N130" s="44"/>
      <c r="O130" s="43">
        <f>O131+O132</f>
        <v>12986931</v>
      </c>
      <c r="P130" s="44"/>
      <c r="Q130" s="44"/>
      <c r="R130" s="44"/>
      <c r="S130" s="44"/>
      <c r="T130" s="44"/>
      <c r="U130" s="44"/>
      <c r="V130" s="44"/>
      <c r="W130" s="45"/>
    </row>
    <row r="131" spans="1:23">
      <c r="A131" s="7"/>
      <c r="B131" s="28"/>
      <c r="C131" s="28"/>
      <c r="D131" s="28"/>
      <c r="E131" s="28"/>
      <c r="F131" s="28"/>
      <c r="G131" s="28"/>
      <c r="H131" s="28"/>
      <c r="I131" s="28"/>
      <c r="J131" s="28"/>
      <c r="K131" s="42"/>
      <c r="L131" s="40" t="s">
        <v>114</v>
      </c>
      <c r="M131" s="134" t="s">
        <v>236</v>
      </c>
      <c r="N131" s="44"/>
      <c r="O131" s="36">
        <f>SUMIFS(DATI!E$1:E$65536,DATI!A$1:A$65536,'2011'!B4,DATI!B$1:B$65536,'2011'!O12,DATI!C$1:C$65536,'2011'!N8,DATI!D$1:D$65536,'2011'!L131)</f>
        <v>11044604</v>
      </c>
      <c r="P131" s="44"/>
      <c r="Q131" s="44"/>
      <c r="R131" s="44"/>
      <c r="S131" s="44"/>
      <c r="T131" s="44"/>
      <c r="U131" s="44"/>
      <c r="V131" s="44"/>
      <c r="W131" s="45"/>
    </row>
    <row r="132" spans="1:23">
      <c r="A132" s="7"/>
      <c r="B132" s="28"/>
      <c r="C132" s="28"/>
      <c r="D132" s="28"/>
      <c r="E132" s="28"/>
      <c r="F132" s="28"/>
      <c r="G132" s="28"/>
      <c r="H132" s="28"/>
      <c r="I132" s="28"/>
      <c r="J132" s="28"/>
      <c r="K132" s="42"/>
      <c r="L132" s="40" t="s">
        <v>115</v>
      </c>
      <c r="M132" s="134" t="s">
        <v>237</v>
      </c>
      <c r="N132" s="44"/>
      <c r="O132" s="36">
        <f>SUMIFS(DATI!E$1:E$65536,DATI!A$1:A$65536,'2011'!B4,DATI!B$1:B$65536,'2011'!O12,DATI!C$1:C$65536,'2011'!N8,DATI!D$1:D$65536,'2011'!L132)</f>
        <v>1942327</v>
      </c>
      <c r="P132" s="44"/>
      <c r="Q132" s="44"/>
      <c r="R132" s="44"/>
      <c r="S132" s="44"/>
      <c r="T132" s="44"/>
      <c r="U132" s="44"/>
      <c r="V132" s="44"/>
      <c r="W132" s="45"/>
    </row>
    <row r="133" spans="1:23">
      <c r="A133" s="7"/>
      <c r="B133" s="28"/>
      <c r="C133" s="28"/>
      <c r="D133" s="28"/>
      <c r="E133" s="28"/>
      <c r="F133" s="28"/>
      <c r="G133" s="28"/>
      <c r="H133" s="28"/>
      <c r="I133" s="28"/>
      <c r="J133" s="28"/>
      <c r="K133" s="42"/>
      <c r="L133" s="40" t="s">
        <v>116</v>
      </c>
      <c r="M133" s="185" t="s">
        <v>228</v>
      </c>
      <c r="N133" s="44"/>
      <c r="O133" s="36">
        <f>SUMIFS(DATI!E$1:E$65536,DATI!A$1:A$65536,'2011'!B4,DATI!B$1:B$65536,'2011'!O12,DATI!C$1:C$65536,'2011'!N8,DATI!D$1:D$65536,'2011'!L133)</f>
        <v>50602</v>
      </c>
      <c r="P133" s="44"/>
      <c r="Q133" s="44"/>
      <c r="R133" s="44"/>
      <c r="S133" s="44"/>
      <c r="T133" s="44"/>
      <c r="U133" s="44"/>
      <c r="V133" s="44"/>
      <c r="W133" s="45"/>
    </row>
    <row r="134" spans="1:23" ht="13">
      <c r="A134" s="7"/>
      <c r="B134" s="28"/>
      <c r="C134" s="28"/>
      <c r="D134" s="28"/>
      <c r="E134" s="28"/>
      <c r="F134" s="28"/>
      <c r="G134" s="28"/>
      <c r="H134" s="28"/>
      <c r="I134" s="28"/>
      <c r="J134" s="29">
        <f>O130-J126</f>
        <v>1172132</v>
      </c>
      <c r="K134" s="42"/>
      <c r="L134" s="135" t="s">
        <v>107</v>
      </c>
      <c r="M134" s="202" t="s">
        <v>198</v>
      </c>
      <c r="N134" s="44"/>
      <c r="O134" s="44"/>
      <c r="P134" s="44"/>
      <c r="Q134" s="44"/>
      <c r="R134" s="44"/>
      <c r="S134" s="44"/>
      <c r="T134" s="44"/>
      <c r="U134" s="44"/>
      <c r="V134" s="44"/>
      <c r="W134" s="45"/>
    </row>
    <row r="135" spans="1:23">
      <c r="A135" s="7"/>
      <c r="B135" s="28"/>
      <c r="C135" s="28"/>
      <c r="D135" s="28"/>
      <c r="E135" s="28"/>
      <c r="F135" s="28"/>
      <c r="G135" s="28"/>
      <c r="H135" s="61"/>
      <c r="I135" s="94">
        <f>I27+I30+I55+I58+I86+I89+I100+I116</f>
        <v>23302497</v>
      </c>
      <c r="J135" s="94">
        <f>J27+J30+J55+J58+J86+J89+J100+J116</f>
        <v>2137147</v>
      </c>
      <c r="K135" s="31">
        <f>I135+J135</f>
        <v>25439644</v>
      </c>
      <c r="L135" s="40" t="s">
        <v>199</v>
      </c>
      <c r="M135" s="41" t="s">
        <v>200</v>
      </c>
      <c r="N135" s="33">
        <f>O135+P135</f>
        <v>25439644</v>
      </c>
      <c r="O135" s="37">
        <f>O46+O49+O58+O86+O89+O100+O116</f>
        <v>1620663</v>
      </c>
      <c r="P135" s="43">
        <f>P33+P46+P49+P58+P86+P89+P100+P116</f>
        <v>23818981</v>
      </c>
      <c r="Q135" s="43">
        <f>Q33</f>
        <v>11843</v>
      </c>
      <c r="R135" s="136"/>
      <c r="S135" s="44"/>
      <c r="T135" s="44"/>
      <c r="U135" s="44"/>
      <c r="V135" s="44"/>
      <c r="W135" s="45"/>
    </row>
    <row r="136" spans="1:23" ht="13.5" thickBot="1">
      <c r="A136" s="7"/>
      <c r="B136" s="28"/>
      <c r="C136" s="28"/>
      <c r="D136" s="28"/>
      <c r="E136" s="28"/>
      <c r="F136" s="28"/>
      <c r="G136" s="28"/>
      <c r="H136" s="28"/>
      <c r="I136" s="23"/>
      <c r="J136" s="137">
        <f>J134+O46+O49+O58+O86+O90+O96+O100+O116+O97-J27-J55-J58-J86-J90-J96-J100-J116-J97</f>
        <v>655648</v>
      </c>
      <c r="K136" s="138"/>
      <c r="L136" s="130" t="s">
        <v>108</v>
      </c>
      <c r="M136" s="207" t="s">
        <v>201</v>
      </c>
      <c r="N136" s="44"/>
      <c r="O136" s="44"/>
      <c r="P136" s="44"/>
      <c r="Q136" s="44"/>
      <c r="R136" s="44"/>
      <c r="S136" s="44"/>
      <c r="T136" s="44"/>
      <c r="U136" s="44"/>
      <c r="V136" s="44"/>
      <c r="W136" s="45"/>
    </row>
    <row r="137" spans="1:23" ht="13.5" thickTop="1" thickBot="1">
      <c r="A137" s="7"/>
      <c r="B137" s="251"/>
      <c r="C137" s="251"/>
      <c r="D137" s="251"/>
      <c r="E137" s="251"/>
      <c r="F137" s="251"/>
      <c r="G137" s="251"/>
      <c r="H137" s="251"/>
      <c r="I137" s="251"/>
      <c r="J137" s="251"/>
      <c r="K137" s="251"/>
      <c r="L137" s="251"/>
      <c r="M137" s="251"/>
      <c r="N137" s="251"/>
      <c r="O137" s="251"/>
      <c r="P137" s="251"/>
      <c r="Q137" s="251"/>
      <c r="R137" s="251"/>
      <c r="S137" s="251"/>
      <c r="T137" s="251"/>
      <c r="U137" s="251"/>
      <c r="V137" s="251"/>
      <c r="W137" s="252"/>
    </row>
    <row r="138" spans="1:23" ht="21.75" customHeight="1" thickTop="1" thickBot="1">
      <c r="A138" s="7"/>
      <c r="B138" s="253" t="s">
        <v>202</v>
      </c>
      <c r="C138" s="253"/>
      <c r="D138" s="253"/>
      <c r="E138" s="253"/>
      <c r="F138" s="253"/>
      <c r="G138" s="253"/>
      <c r="H138" s="253"/>
      <c r="I138" s="253"/>
      <c r="J138" s="253"/>
      <c r="K138" s="254"/>
      <c r="L138" s="255" t="s">
        <v>203</v>
      </c>
      <c r="M138" s="256"/>
      <c r="N138" s="259" t="s">
        <v>204</v>
      </c>
      <c r="O138" s="259"/>
      <c r="P138" s="259"/>
      <c r="Q138" s="259"/>
      <c r="R138" s="259"/>
      <c r="S138" s="259"/>
      <c r="T138" s="259"/>
      <c r="U138" s="259"/>
      <c r="V138" s="259"/>
      <c r="W138" s="260"/>
    </row>
    <row r="139" spans="1:23" ht="13.5" customHeight="1" thickTop="1">
      <c r="A139" s="7"/>
      <c r="B139" s="261" t="s">
        <v>122</v>
      </c>
      <c r="C139" s="264" t="s">
        <v>123</v>
      </c>
      <c r="D139" s="264" t="s">
        <v>124</v>
      </c>
      <c r="E139" s="239" t="s">
        <v>125</v>
      </c>
      <c r="F139" s="239" t="s">
        <v>126</v>
      </c>
      <c r="G139" s="239" t="s">
        <v>127</v>
      </c>
      <c r="H139" s="239" t="s">
        <v>128</v>
      </c>
      <c r="I139" s="239" t="s">
        <v>129</v>
      </c>
      <c r="J139" s="239" t="s">
        <v>130</v>
      </c>
      <c r="K139" s="243" t="s">
        <v>131</v>
      </c>
      <c r="L139" s="222"/>
      <c r="M139" s="223"/>
      <c r="N139" s="246" t="s">
        <v>131</v>
      </c>
      <c r="O139" s="239" t="s">
        <v>130</v>
      </c>
      <c r="P139" s="239" t="s">
        <v>129</v>
      </c>
      <c r="Q139" s="239" t="s">
        <v>128</v>
      </c>
      <c r="R139" s="239" t="s">
        <v>127</v>
      </c>
      <c r="S139" s="239" t="s">
        <v>126</v>
      </c>
      <c r="T139" s="239" t="s">
        <v>125</v>
      </c>
      <c r="U139" s="264" t="s">
        <v>124</v>
      </c>
      <c r="V139" s="264" t="s">
        <v>123</v>
      </c>
      <c r="W139" s="266" t="s">
        <v>122</v>
      </c>
    </row>
    <row r="140" spans="1:23" ht="12.75" customHeight="1">
      <c r="A140" s="7"/>
      <c r="B140" s="262"/>
      <c r="C140" s="216"/>
      <c r="D140" s="216"/>
      <c r="E140" s="213"/>
      <c r="F140" s="213"/>
      <c r="G140" s="213"/>
      <c r="H140" s="229"/>
      <c r="I140" s="213"/>
      <c r="J140" s="213"/>
      <c r="K140" s="244"/>
      <c r="L140" s="222"/>
      <c r="M140" s="223"/>
      <c r="N140" s="247"/>
      <c r="O140" s="213"/>
      <c r="P140" s="213"/>
      <c r="Q140" s="229"/>
      <c r="R140" s="213"/>
      <c r="S140" s="213"/>
      <c r="T140" s="213"/>
      <c r="U140" s="216"/>
      <c r="V140" s="216"/>
      <c r="W140" s="219"/>
    </row>
    <row r="141" spans="1:23" ht="57.75" customHeight="1" thickBot="1">
      <c r="A141" s="7"/>
      <c r="B141" s="263"/>
      <c r="C141" s="265"/>
      <c r="D141" s="265"/>
      <c r="E141" s="241"/>
      <c r="F141" s="241"/>
      <c r="G141" s="241"/>
      <c r="H141" s="242"/>
      <c r="I141" s="241"/>
      <c r="J141" s="240"/>
      <c r="K141" s="245"/>
      <c r="L141" s="257"/>
      <c r="M141" s="258"/>
      <c r="N141" s="248"/>
      <c r="O141" s="240"/>
      <c r="P141" s="241"/>
      <c r="Q141" s="242"/>
      <c r="R141" s="241"/>
      <c r="S141" s="241"/>
      <c r="T141" s="241"/>
      <c r="U141" s="265"/>
      <c r="V141" s="265"/>
      <c r="W141" s="267"/>
    </row>
    <row r="142" spans="1:23" ht="19" thickTop="1" thickBot="1">
      <c r="A142" s="7"/>
      <c r="B142" s="231" t="s">
        <v>205</v>
      </c>
      <c r="C142" s="231"/>
      <c r="D142" s="231"/>
      <c r="E142" s="231"/>
      <c r="F142" s="231"/>
      <c r="G142" s="231"/>
      <c r="H142" s="231"/>
      <c r="I142" s="231"/>
      <c r="J142" s="231"/>
      <c r="K142" s="231"/>
      <c r="L142" s="231"/>
      <c r="M142" s="231"/>
      <c r="N142" s="231"/>
      <c r="O142" s="231"/>
      <c r="P142" s="231"/>
      <c r="Q142" s="231"/>
      <c r="R142" s="231"/>
      <c r="S142" s="231"/>
      <c r="T142" s="231"/>
      <c r="U142" s="231"/>
      <c r="V142" s="231"/>
      <c r="W142" s="232"/>
    </row>
    <row r="143" spans="1:23" ht="13.5" thickTop="1">
      <c r="A143" s="7"/>
      <c r="B143" s="76"/>
      <c r="C143" s="76"/>
      <c r="D143" s="76"/>
      <c r="E143" s="76"/>
      <c r="F143" s="76"/>
      <c r="G143" s="76"/>
      <c r="H143" s="28"/>
      <c r="I143" s="76"/>
      <c r="J143" s="76"/>
      <c r="K143" s="139"/>
      <c r="L143" s="113" t="s">
        <v>206</v>
      </c>
      <c r="M143" s="208" t="s">
        <v>207</v>
      </c>
      <c r="N143" s="140">
        <f t="shared" ref="N143:N148" si="14">O143+P143</f>
        <v>1175551</v>
      </c>
      <c r="O143" s="141">
        <f>J136</f>
        <v>655648</v>
      </c>
      <c r="P143" s="141">
        <f>R143+S143+T143+W143</f>
        <v>519903</v>
      </c>
      <c r="Q143" s="28"/>
      <c r="R143" s="142">
        <f>G119</f>
        <v>1275443</v>
      </c>
      <c r="S143" s="142">
        <f>F119</f>
        <v>197313</v>
      </c>
      <c r="T143" s="142">
        <f>E119</f>
        <v>-507895</v>
      </c>
      <c r="U143" s="143">
        <f>D119</f>
        <v>-461262</v>
      </c>
      <c r="V143" s="62">
        <f>C119</f>
        <v>16304</v>
      </c>
      <c r="W143" s="63">
        <f>U143+V143</f>
        <v>-444958</v>
      </c>
    </row>
    <row r="144" spans="1:23">
      <c r="A144" s="7"/>
      <c r="B144" s="115">
        <f>C144+D144</f>
        <v>0</v>
      </c>
      <c r="C144" s="144">
        <f>C145+C146</f>
        <v>0</v>
      </c>
      <c r="D144" s="144">
        <f>D145+D146</f>
        <v>0</v>
      </c>
      <c r="E144" s="144">
        <f>E146</f>
        <v>423740</v>
      </c>
      <c r="F144" s="144">
        <f>F145+F146</f>
        <v>0</v>
      </c>
      <c r="G144" s="144">
        <f>G145+G146</f>
        <v>12127</v>
      </c>
      <c r="H144" s="28"/>
      <c r="I144" s="37">
        <f>B144+E144+F144+G144</f>
        <v>435867</v>
      </c>
      <c r="J144" s="37">
        <f>J145+J146</f>
        <v>437382</v>
      </c>
      <c r="K144" s="145">
        <f t="shared" ref="K144:K149" si="15">I144+J144</f>
        <v>873249</v>
      </c>
      <c r="L144" s="53" t="s">
        <v>67</v>
      </c>
      <c r="M144" s="65" t="s">
        <v>208</v>
      </c>
      <c r="N144" s="140">
        <f t="shared" si="14"/>
        <v>873249</v>
      </c>
      <c r="O144" s="37">
        <f>O145+O146</f>
        <v>8375</v>
      </c>
      <c r="P144" s="43">
        <f>R144+S144+T144+W144</f>
        <v>864874</v>
      </c>
      <c r="Q144" s="28"/>
      <c r="R144" s="146">
        <f>R146</f>
        <v>539187</v>
      </c>
      <c r="S144" s="146">
        <f>S146</f>
        <v>0</v>
      </c>
      <c r="T144" s="146">
        <f>T146+T145</f>
        <v>325687</v>
      </c>
      <c r="U144" s="146">
        <f>U146</f>
        <v>0</v>
      </c>
      <c r="V144" s="62">
        <f>V146</f>
        <v>0</v>
      </c>
      <c r="W144" s="63">
        <f>U144+V144</f>
        <v>0</v>
      </c>
    </row>
    <row r="145" spans="1:23">
      <c r="A145" s="7"/>
      <c r="B145" s="115">
        <f>C145+D145</f>
        <v>0</v>
      </c>
      <c r="C145" s="147">
        <f>SUMIFS(DATI!E$1:E$65536,DATI!A$1:A$65536,'2011'!B4,DATI!B$1:B$65536,'2011'!C12,DATI!C$1:C$65536,'2011'!B8,DATI!D$1:D$65536,'2011'!L145)</f>
        <v>0</v>
      </c>
      <c r="D145" s="147">
        <f>SUMIFS(DATI!E$1:E$65536,DATI!A$1:A$65536,'2011'!B4,DATI!B$1:B$65536,'2011'!D12,DATI!C$1:C$65536,'2011'!B8,DATI!D$1:D$65536,'2011'!L145)</f>
        <v>0</v>
      </c>
      <c r="E145" s="148"/>
      <c r="F145" s="149">
        <f>SUMIFS(DATI!E$1:E$65536,DATI!A$1:A$65536,'2011'!B4,DATI!B$1:B$65536,'2011'!F12,DATI!C$1:C$65536,'2011'!B8,DATI!D$1:D$65536,'2011'!L145)</f>
        <v>0</v>
      </c>
      <c r="G145" s="149">
        <f>SUMIFS(DATI!E$1:E$65536,DATI!A$1:A$65536,'2011'!B4,DATI!B$1:B$65536,'2011'!G12,DATI!C$1:C$65536,'2011'!B8,DATI!D$1:D$65536,'2011'!L145)</f>
        <v>3752</v>
      </c>
      <c r="H145" s="28"/>
      <c r="I145" s="37">
        <f>B145+F145+G145</f>
        <v>3752</v>
      </c>
      <c r="J145" s="149">
        <f>SUMIFS(DATI!E$1:E$65536,DATI!A$1:A$65536,'2011'!B4,DATI!B$1:B$65536,'2011'!J12,DATI!C$1:C$65536,'2011'!B8,DATI!D$1:D$65536,'2011'!L145)</f>
        <v>0</v>
      </c>
      <c r="K145" s="145">
        <f t="shared" si="15"/>
        <v>3752</v>
      </c>
      <c r="L145" s="53" t="s">
        <v>68</v>
      </c>
      <c r="M145" s="199" t="s">
        <v>230</v>
      </c>
      <c r="N145" s="140">
        <f t="shared" si="14"/>
        <v>3752</v>
      </c>
      <c r="O145" s="149">
        <f>SUMIFS(DATI!E$1:E$65536,DATI!A$1:A$65536,'2011'!B4,DATI!B$1:B$65536,'2011'!O12,DATI!C$1:C$65536,'2011'!N8,DATI!D$1:D$65536,'2011'!L145)</f>
        <v>0</v>
      </c>
      <c r="P145" s="43">
        <f>T145</f>
        <v>3752</v>
      </c>
      <c r="Q145" s="28"/>
      <c r="R145" s="150"/>
      <c r="S145" s="151"/>
      <c r="T145" s="36">
        <f>SUMIFS(DATI!E$1:E$65536,DATI!A$1:A$65536,'2011'!B4,DATI!B$1:B$65536,'2011'!T12,DATI!C$1:C$65536,'2011'!N8,DATI!D$1:D$65536,'2011'!L145)</f>
        <v>3752</v>
      </c>
      <c r="U145" s="152"/>
      <c r="V145" s="28"/>
      <c r="W145" s="42"/>
    </row>
    <row r="146" spans="1:23">
      <c r="A146" s="7"/>
      <c r="B146" s="115">
        <f>C146+D146</f>
        <v>0</v>
      </c>
      <c r="C146" s="144">
        <f>C148</f>
        <v>0</v>
      </c>
      <c r="D146" s="144">
        <f>D148</f>
        <v>0</v>
      </c>
      <c r="E146" s="144">
        <f>E147+E148</f>
        <v>423740</v>
      </c>
      <c r="F146" s="144">
        <f>F148</f>
        <v>0</v>
      </c>
      <c r="G146" s="144">
        <f>G148</f>
        <v>8375</v>
      </c>
      <c r="H146" s="44"/>
      <c r="I146" s="37">
        <f>B146+E146+F146+G146</f>
        <v>432115</v>
      </c>
      <c r="J146" s="144">
        <f>J147+J148</f>
        <v>437382</v>
      </c>
      <c r="K146" s="145">
        <f t="shared" si="15"/>
        <v>869497</v>
      </c>
      <c r="L146" s="53" t="s">
        <v>209</v>
      </c>
      <c r="M146" s="199" t="s">
        <v>231</v>
      </c>
      <c r="N146" s="140">
        <f t="shared" si="14"/>
        <v>869497</v>
      </c>
      <c r="O146" s="37">
        <f>O147+O148</f>
        <v>8375</v>
      </c>
      <c r="P146" s="43">
        <f>R146+S146+T146+W146</f>
        <v>861122</v>
      </c>
      <c r="Q146" s="44"/>
      <c r="R146" s="146">
        <f>R147+R148</f>
        <v>539187</v>
      </c>
      <c r="S146" s="146">
        <f>S147+S148</f>
        <v>0</v>
      </c>
      <c r="T146" s="146">
        <f>T147+T148</f>
        <v>321935</v>
      </c>
      <c r="U146" s="146">
        <f>U147+U148</f>
        <v>0</v>
      </c>
      <c r="V146" s="94">
        <f>V147+V148</f>
        <v>0</v>
      </c>
      <c r="W146" s="31">
        <f>U146+V146</f>
        <v>0</v>
      </c>
    </row>
    <row r="147" spans="1:23">
      <c r="A147" s="7"/>
      <c r="B147" s="153"/>
      <c r="C147" s="154"/>
      <c r="D147" s="154"/>
      <c r="E147" s="149">
        <f>SUMIFS(DATI!E$1:E$65536,DATI!A$1:A$65536,'2011'!B4,DATI!B$1:B$65536,'2011'!E12,DATI!C$1:C$65536,'2011'!B8,DATI!D$1:D$65536,'2011'!L147)</f>
        <v>1002</v>
      </c>
      <c r="F147" s="152"/>
      <c r="G147" s="71"/>
      <c r="H147" s="44"/>
      <c r="I147" s="37">
        <f>E147</f>
        <v>1002</v>
      </c>
      <c r="J147" s="149">
        <f>SUMIFS(DATI!E$1:E$65536,DATI!A$1:A$65536,'2011'!B4,DATI!B$1:B$65536,'2011'!J12,DATI!C$1:C$65536,'2011'!B8,DATI!D$1:D$65536,'2011'!L147)</f>
        <v>437382</v>
      </c>
      <c r="K147" s="145">
        <f t="shared" si="15"/>
        <v>438384</v>
      </c>
      <c r="L147" s="53" t="s">
        <v>69</v>
      </c>
      <c r="M147" s="78" t="s">
        <v>232</v>
      </c>
      <c r="N147" s="140">
        <f t="shared" si="14"/>
        <v>438384</v>
      </c>
      <c r="O147" s="149">
        <f>SUMIFS(DATI!E$1:E$65536,DATI!A$1:A$65536,'2011'!B4,DATI!B$1:B$65536,'2011'!O12,DATI!C$1:C$65536,'2011'!N8,DATI!D$1:D$65536,'2011'!L147)</f>
        <v>0</v>
      </c>
      <c r="P147" s="43">
        <f>R147+S147+T147+W147</f>
        <v>438384</v>
      </c>
      <c r="Q147" s="44"/>
      <c r="R147" s="149">
        <f>SUMIFS(DATI!E$1:E$65536,DATI!A$1:A$65536,'2011'!B4,DATI!B$1:B$65536,'2011'!R12,DATI!C$1:C$65536,'2011'!N8,DATI!D$1:D$65536,'2011'!L147)</f>
        <v>116449</v>
      </c>
      <c r="S147" s="149">
        <f>SUMIFS(DATI!E$1:E$65536,DATI!A$1:A$65536,'2011'!B4,DATI!B$1:B$65536,'2011'!D12,DATI!C$1:C$65536,'2011'!N8,DATI!D$1:D$65536,'2011'!L147)</f>
        <v>0</v>
      </c>
      <c r="T147" s="36">
        <f>SUMIFS(DATI!E$1:E$65536,DATI!A$1:A$65536,'2011'!B4,DATI!B$1:B$65536,'2011'!T12,DATI!C$1:C$65536,'2011'!N8,DATI!D$1:D$65536,'2011'!L147)</f>
        <v>321935</v>
      </c>
      <c r="U147" s="155">
        <f>SUMIFS(DATI!E$1:E$65536,DATI!A$1:A$65536,'2011'!B4,DATI!B$1:B$65536,'2011'!U12,DATI!C$1:C$65536,'2011'!N8,DATI!D$1:D$65536,'2011'!L147)</f>
        <v>0</v>
      </c>
      <c r="V147" s="30">
        <f>SUMIFS(DATI!E$1:E$65536,DATI!A$1:A$65536,'2011'!B4,DATI!B$1:B$65536,'2011'!V12,DATI!C$1:C$65536,'2011'!N8,DATI!D$1:D$65536,'2011'!L147)</f>
        <v>0</v>
      </c>
      <c r="W147" s="31">
        <f>U147+V147</f>
        <v>0</v>
      </c>
    </row>
    <row r="148" spans="1:23">
      <c r="A148" s="7"/>
      <c r="B148" s="115">
        <f>C148+D148</f>
        <v>0</v>
      </c>
      <c r="C148" s="156">
        <f>SUMIFS(DATI!E$1:E$65536,DATI!A$1:A$65536,'2011'!B4,DATI!B$1:B$65536,'2011'!C12,DATI!C$1:C$65536,'2011'!B8,DATI!D$1:D$65536,'2011'!L148)</f>
        <v>0</v>
      </c>
      <c r="D148" s="156">
        <f>SUMIFS(DATI!E$1:E$65536,DATI!A$1:A$65536,'2011'!B4,DATI!B$1:B$65536,'2011'!D12,DATI!C$1:C$65536,'2011'!B8,DATI!D$1:D$65536,'2011'!L148)</f>
        <v>0</v>
      </c>
      <c r="E148" s="149">
        <f>SUMIFS(DATI!E$1:E$65536,DATI!A$1:A$65536,'2011'!B4,DATI!B$1:B$65536,'2011'!E12,DATI!C$1:C$65536,'2011'!B8,DATI!D$1:D$65536,'2011'!L148)</f>
        <v>422738</v>
      </c>
      <c r="F148" s="149">
        <f>SUMIFS(DATI!E$1:E$65536,DATI!A$1:A$65536,'2011'!B4,DATI!B$1:B$65536,'2011'!F12,DATI!C$1:C$65536,'2011'!B8,DATI!D$1:D$65536,'2011'!L148)</f>
        <v>0</v>
      </c>
      <c r="G148" s="149">
        <f>SUMIFS(DATI!E$1:E$65536,DATI!A$1:A$65536,'2011'!B4,DATI!B$1:B$65536,'2011'!G12,DATI!C$1:C$65536,'2011'!B8,DATI!D$1:D$65536,'2011'!L148)</f>
        <v>8375</v>
      </c>
      <c r="H148" s="44"/>
      <c r="I148" s="37">
        <f>B148+E148+F148+G148</f>
        <v>431113</v>
      </c>
      <c r="J148" s="149">
        <f>SUMIFS(DATI!E$1:E$65536,DATI!A$1:A$65536,'2011'!B4,DATI!B$1:B$65536,'2011'!J12,DATI!C$1:C$65536,'2011'!B8,DATI!D$1:D$65536,'2011'!L148)</f>
        <v>0</v>
      </c>
      <c r="K148" s="145">
        <f t="shared" si="15"/>
        <v>431113</v>
      </c>
      <c r="L148" s="53" t="s">
        <v>70</v>
      </c>
      <c r="M148" s="78" t="s">
        <v>233</v>
      </c>
      <c r="N148" s="140">
        <f t="shared" si="14"/>
        <v>431113</v>
      </c>
      <c r="O148" s="149">
        <f>SUMIFS(DATI!E$1:E$65536,DATI!A$1:A$65536,'2011'!B4,DATI!B$1:B$65536,'2011'!O12,DATI!C$1:C$65536,'2011'!N8,DATI!D$1:D$65536,'2011'!L148)</f>
        <v>8375</v>
      </c>
      <c r="P148" s="43">
        <f>R148+S148+T148+W148</f>
        <v>422738</v>
      </c>
      <c r="Q148" s="44"/>
      <c r="R148" s="149">
        <f>SUMIFS(DATI!E$1:E$65536,DATI!A$1:A$65536,'2011'!B4,DATI!B$1:B$65536,'2011'!R12,DATI!C$1:C$65536,'2011'!N8,DATI!D$1:D$65536,'2011'!L148)</f>
        <v>422738</v>
      </c>
      <c r="S148" s="149">
        <f>SUMIFS(DATI!E$1:E$65536,DATI!A$1:A$65536,'2011'!B4,DATI!B$1:B$65536,'2011'!S12,DATI!C$1:C$65536,'2011'!N8,DATI!D$1:D$65536,'2011'!L148)</f>
        <v>0</v>
      </c>
      <c r="T148" s="36">
        <f>SUMIFS(DATI!E$1:E$65536,DATI!A$1:A$65536,'2011'!B4,DATI!B$1:B$65536,'2011'!T12,DATI!C$1:C$65536,'2011'!N8,DATI!D$1:D$65536,'2011'!L148)</f>
        <v>0</v>
      </c>
      <c r="U148" s="155">
        <f>SUMIFS(DATI!E$1:E$65536,DATI!A$1:A$65536,'2011'!B4,DATI!B$1:B$65536,'2011'!U12,DATI!C$1:C$65536,'2011'!N8,DATI!D$1:D$65536,'2011'!L148)</f>
        <v>0</v>
      </c>
      <c r="V148" s="30">
        <f>SUMIFS(DATI!E$1:E$65536,DATI!A$1:A$65536,'2011'!B4,DATI!B$1:B$65536,'2011'!V12,DATI!C$1:C$65536,'2011'!N8,DATI!D$1:D$65536,'2011'!L148)</f>
        <v>0</v>
      </c>
      <c r="W148" s="31">
        <f>U148+V148</f>
        <v>0</v>
      </c>
    </row>
    <row r="149" spans="1:23" ht="26.5" thickBot="1">
      <c r="A149" s="7"/>
      <c r="B149" s="115">
        <f>C149+D149</f>
        <v>-444958</v>
      </c>
      <c r="C149" s="157">
        <f>V143+V144-C144</f>
        <v>16304</v>
      </c>
      <c r="D149" s="157">
        <f>U143+U144-D144</f>
        <v>-461262</v>
      </c>
      <c r="E149" s="80">
        <f>T143+T144-E144</f>
        <v>-605948</v>
      </c>
      <c r="F149" s="80">
        <f>S143+S144-F144</f>
        <v>197313</v>
      </c>
      <c r="G149" s="80">
        <f>G119+R144-G144</f>
        <v>1802503</v>
      </c>
      <c r="H149" s="44"/>
      <c r="I149" s="80">
        <f>B149+E149+F149+G149</f>
        <v>948910</v>
      </c>
      <c r="J149" s="80">
        <f>O143+O144-J144</f>
        <v>226641</v>
      </c>
      <c r="K149" s="158">
        <f t="shared" si="15"/>
        <v>1175551</v>
      </c>
      <c r="L149" s="130" t="s">
        <v>11</v>
      </c>
      <c r="M149" s="200" t="s">
        <v>210</v>
      </c>
      <c r="N149" s="44"/>
      <c r="O149" s="44"/>
      <c r="P149" s="44"/>
      <c r="Q149" s="44"/>
      <c r="R149" s="44"/>
      <c r="S149" s="44"/>
      <c r="T149" s="44"/>
      <c r="U149" s="44"/>
      <c r="V149" s="44"/>
      <c r="W149" s="45"/>
    </row>
    <row r="150" spans="1:23" ht="19" thickTop="1" thickBot="1">
      <c r="A150" s="7"/>
      <c r="B150" s="233" t="s">
        <v>211</v>
      </c>
      <c r="C150" s="234"/>
      <c r="D150" s="234"/>
      <c r="E150" s="234"/>
      <c r="F150" s="234"/>
      <c r="G150" s="234"/>
      <c r="H150" s="234"/>
      <c r="I150" s="234"/>
      <c r="J150" s="234"/>
      <c r="K150" s="234"/>
      <c r="L150" s="234"/>
      <c r="M150" s="234"/>
      <c r="N150" s="234"/>
      <c r="O150" s="234"/>
      <c r="P150" s="234"/>
      <c r="Q150" s="234"/>
      <c r="R150" s="234"/>
      <c r="S150" s="234"/>
      <c r="T150" s="234"/>
      <c r="U150" s="234"/>
      <c r="V150" s="234"/>
      <c r="W150" s="235"/>
    </row>
    <row r="151" spans="1:23" ht="26.5" thickTop="1">
      <c r="B151" s="159"/>
      <c r="C151" s="76"/>
      <c r="D151" s="76"/>
      <c r="E151" s="76"/>
      <c r="F151" s="76"/>
      <c r="G151" s="76"/>
      <c r="H151" s="28"/>
      <c r="I151" s="76"/>
      <c r="J151" s="44"/>
      <c r="K151" s="160"/>
      <c r="L151" s="113" t="s">
        <v>11</v>
      </c>
      <c r="M151" s="200" t="s">
        <v>210</v>
      </c>
      <c r="N151" s="161">
        <f>O151+P151</f>
        <v>1175551</v>
      </c>
      <c r="O151" s="162">
        <f>J149</f>
        <v>226641</v>
      </c>
      <c r="P151" s="163">
        <f>R151+S151+T151+W151</f>
        <v>948910</v>
      </c>
      <c r="Q151" s="28"/>
      <c r="R151" s="162">
        <f>G149</f>
        <v>1802503</v>
      </c>
      <c r="S151" s="162">
        <f>F149</f>
        <v>197313</v>
      </c>
      <c r="T151" s="163">
        <f>E149</f>
        <v>-605948</v>
      </c>
      <c r="U151" s="164">
        <f>D149</f>
        <v>-461262</v>
      </c>
      <c r="V151" s="62">
        <f>C149</f>
        <v>16304</v>
      </c>
      <c r="W151" s="63">
        <f>U151+V151</f>
        <v>-444958</v>
      </c>
    </row>
    <row r="152" spans="1:23">
      <c r="B152" s="115">
        <f>C152+D152</f>
        <v>609885</v>
      </c>
      <c r="C152" s="43">
        <f>C153+C154</f>
        <v>36464</v>
      </c>
      <c r="D152" s="43">
        <f>D153+D154</f>
        <v>573421</v>
      </c>
      <c r="E152" s="33">
        <f>E153+E154</f>
        <v>1042443</v>
      </c>
      <c r="F152" s="33">
        <f>F153+F154</f>
        <v>53089</v>
      </c>
      <c r="G152" s="33">
        <f>G153+G154</f>
        <v>3413145</v>
      </c>
      <c r="H152" s="28"/>
      <c r="I152" s="37">
        <f>B152+E152+F152+G152</f>
        <v>5118562</v>
      </c>
      <c r="J152" s="148"/>
      <c r="K152" s="165">
        <f>I152</f>
        <v>5118562</v>
      </c>
      <c r="L152" s="53" t="s">
        <v>76</v>
      </c>
      <c r="M152" s="65" t="s">
        <v>212</v>
      </c>
      <c r="N152" s="166"/>
      <c r="O152" s="44"/>
      <c r="P152" s="166"/>
      <c r="Q152" s="28"/>
      <c r="R152" s="166"/>
      <c r="S152" s="166"/>
      <c r="T152" s="166"/>
      <c r="U152" s="166"/>
      <c r="V152" s="166"/>
      <c r="W152" s="70"/>
    </row>
    <row r="153" spans="1:23">
      <c r="B153" s="115">
        <f>C153+D153</f>
        <v>601862</v>
      </c>
      <c r="C153" s="34">
        <f>SUMIFS(DATI!E$1:E$65536,DATI!A$1:A$65536,'2011'!B4,DATI!B$1:B$65536,'2011'!C12,DATI!C$1:C$65536,'2011'!B8,DATI!D$1:D$65536,'2011'!L153)</f>
        <v>36580</v>
      </c>
      <c r="D153" s="34">
        <f>SUMIFS(DATI!E$1:E$65536,DATI!A$1:A$65536,'2011'!B4,DATI!B$1:B$65536,'2011'!D12,DATI!C$1:C$65536,'2011'!B8,DATI!D$1:D$65536,'2011'!L153)</f>
        <v>565282</v>
      </c>
      <c r="E153" s="36">
        <f>SUMIFS(DATI!E$1:E$65536,DATI!A$1:A$65536,'2011'!B4,DATI!B$1:B$65536,'2011'!E12,DATI!C$1:C$65536,'2011'!B8,DATI!D$1:D$65536,'2011'!L153)</f>
        <v>1068036</v>
      </c>
      <c r="F153" s="36">
        <f>SUMIFS(DATI!E$1:E$65536,DATI!A$1:A$65536,'2011'!B4,DATI!B$1:B$65536,'2011'!F12,DATI!C$1:C$65536,'2011'!B8,DATI!D$1:D$65536,'2011'!L153)</f>
        <v>89644</v>
      </c>
      <c r="G153" s="36">
        <f>SUMIFS(DATI!E$1:E$65536,DATI!A$1:A$65536,'2011'!B4,DATI!B$1:B$65536,'2011'!G12,DATI!C$1:C$65536,'2011'!B8,DATI!D$1:D$65536,'2011'!L153)</f>
        <v>2776023</v>
      </c>
      <c r="H153" s="28"/>
      <c r="I153" s="37">
        <f>B153+E153+F153+G153</f>
        <v>4535565</v>
      </c>
      <c r="J153" s="148"/>
      <c r="K153" s="165">
        <f>I153</f>
        <v>4535565</v>
      </c>
      <c r="L153" s="53" t="s">
        <v>78</v>
      </c>
      <c r="M153" s="199" t="s">
        <v>213</v>
      </c>
      <c r="N153" s="44"/>
      <c r="O153" s="44"/>
      <c r="P153" s="44"/>
      <c r="Q153" s="28"/>
      <c r="R153" s="44"/>
      <c r="S153" s="44"/>
      <c r="T153" s="44"/>
      <c r="U153" s="44"/>
      <c r="V153" s="44"/>
      <c r="W153" s="45"/>
    </row>
    <row r="154" spans="1:23">
      <c r="B154" s="115">
        <f>C154+D154</f>
        <v>8023</v>
      </c>
      <c r="C154" s="33">
        <f>C155+C156</f>
        <v>-116</v>
      </c>
      <c r="D154" s="33">
        <f>D155+D156</f>
        <v>8139</v>
      </c>
      <c r="E154" s="33">
        <f>E155+E156</f>
        <v>-25593</v>
      </c>
      <c r="F154" s="33">
        <f>F155+F156</f>
        <v>-36555</v>
      </c>
      <c r="G154" s="33">
        <f>G155+G156</f>
        <v>637122</v>
      </c>
      <c r="H154" s="44"/>
      <c r="I154" s="37">
        <f>B154+E154+F154+G154</f>
        <v>582997</v>
      </c>
      <c r="J154" s="148"/>
      <c r="K154" s="165">
        <f>I154</f>
        <v>582997</v>
      </c>
      <c r="L154" s="53" t="s">
        <v>214</v>
      </c>
      <c r="M154" s="199" t="s">
        <v>215</v>
      </c>
      <c r="N154" s="44"/>
      <c r="O154" s="44"/>
      <c r="P154" s="44"/>
      <c r="Q154" s="44"/>
      <c r="R154" s="44"/>
      <c r="S154" s="44"/>
      <c r="T154" s="44"/>
      <c r="U154" s="44"/>
      <c r="V154" s="44"/>
      <c r="W154" s="45"/>
    </row>
    <row r="155" spans="1:23">
      <c r="B155" s="115">
        <f>C155+D155</f>
        <v>5688</v>
      </c>
      <c r="C155" s="34">
        <f>SUMIFS(DATI!E$1:E$65536,DATI!A$1:A$65536,'2011'!B4,DATI!B$1:B$65536,'2011'!C12,DATI!C$1:C$65536,'2011'!B8,DATI!D$1:D$65536,'2011'!L155)</f>
        <v>-116</v>
      </c>
      <c r="D155" s="34">
        <f>SUMIFS(DATI!E$1:E$65536,DATI!A$1:A$65536,'2011'!B4,DATI!B$1:B$65536,'2011'!D12,DATI!C$1:C$65536,'2011'!B8,DATI!D$1:D$65536,'2011'!L155)</f>
        <v>5804</v>
      </c>
      <c r="E155" s="36">
        <f>SUMIFS(DATI!E$1:E$65536,DATI!A$1:A$65536,'2011'!B4,DATI!B$1:B$65536,'2011'!E12,DATI!C$1:C$65536,'2011'!B8,DATI!D$1:D$65536,'2011'!L155)</f>
        <v>-25948</v>
      </c>
      <c r="F155" s="36">
        <f>SUMIFS(DATI!E$1:E$65536,DATI!A$1:A$65536,'2011'!B4,DATI!B$1:B$65536,'2011'!F12,DATI!C$1:C$65536,'2011'!B8,DATI!D$1:D$65536,'2011'!L155)</f>
        <v>-36724</v>
      </c>
      <c r="G155" s="36">
        <f>SUMIFS(DATI!E$1:E$65536,DATI!A$1:A$65536,'2011'!B4,DATI!B$1:B$65536,'2011'!G12,DATI!C$1:C$65536,'2011'!B8,DATI!D$1:D$65536,'2011'!L155)</f>
        <v>637122</v>
      </c>
      <c r="H155" s="44"/>
      <c r="I155" s="37">
        <f>B155+E155+F155+G155</f>
        <v>580138</v>
      </c>
      <c r="J155" s="148"/>
      <c r="K155" s="165">
        <f>I155</f>
        <v>580138</v>
      </c>
      <c r="L155" s="53" t="s">
        <v>79</v>
      </c>
      <c r="M155" s="78" t="s">
        <v>216</v>
      </c>
      <c r="N155" s="44"/>
      <c r="O155" s="44"/>
      <c r="P155" s="44"/>
      <c r="Q155" s="44"/>
      <c r="R155" s="44"/>
      <c r="S155" s="44"/>
      <c r="T155" s="44"/>
      <c r="U155" s="44"/>
      <c r="V155" s="44"/>
      <c r="W155" s="45"/>
    </row>
    <row r="156" spans="1:23">
      <c r="B156" s="115">
        <f>C156+D156</f>
        <v>2335</v>
      </c>
      <c r="C156" s="167">
        <f>SUMIFS(DATI!E$1:E$65536,DATI!A$1:A$65536,'2011'!B4,DATI!B$1:B$65536,'2011'!C12,DATI!C$1:C$65536,'2011'!B8,DATI!D$1:D$65536,'2011'!L156)</f>
        <v>0</v>
      </c>
      <c r="D156" s="167">
        <f>SUMIFS(DATI!E$1:E$65536,DATI!A$1:A$65536,'2011'!B4,DATI!B$1:B$65536,'2011'!D12,DATI!C$1:C$65536,'2011'!B8,DATI!D$1:D$65536,'2011'!L156)</f>
        <v>2335</v>
      </c>
      <c r="E156" s="168">
        <f>SUMIFS(DATI!E$1:E$65536,DATI!A$1:A$65536,'2011'!B4,DATI!B$1:B$65536,'2011'!E12,DATI!C$1:C$65536,'2011'!B8,DATI!D$1:D$65536,'2011'!L156)</f>
        <v>355</v>
      </c>
      <c r="F156" s="168">
        <f>SUMIFS(DATI!E$1:E$65536,DATI!A$1:A$65536,'2011'!B4,DATI!B$1:B$65536,'2011'!F12,DATI!C$1:C$65536,'2011'!B8,DATI!D$1:D$65536,'2011'!L156)</f>
        <v>169</v>
      </c>
      <c r="G156" s="168">
        <f>SUMIFS(DATI!E$1:E$65536,DATI!A$1:A$65536,'2011'!B4,DATI!B$1:B$65536,'2011'!G12,DATI!C$1:C$65536,'2011'!B8,DATI!D$1:D$65536,'2011'!L156)</f>
        <v>0</v>
      </c>
      <c r="H156" s="44"/>
      <c r="I156" s="37">
        <f>B156+E156+F156+G156</f>
        <v>2859</v>
      </c>
      <c r="J156" s="148"/>
      <c r="K156" s="165">
        <f>I156</f>
        <v>2859</v>
      </c>
      <c r="L156" s="53" t="s">
        <v>80</v>
      </c>
      <c r="M156" s="78" t="s">
        <v>217</v>
      </c>
      <c r="N156" s="44"/>
      <c r="O156" s="44"/>
      <c r="P156" s="44"/>
      <c r="Q156" s="44"/>
      <c r="R156" s="44"/>
      <c r="S156" s="44"/>
      <c r="T156" s="44"/>
      <c r="U156" s="44"/>
      <c r="V156" s="44"/>
      <c r="W156" s="45"/>
    </row>
    <row r="157" spans="1:23">
      <c r="B157" s="169"/>
      <c r="C157" s="71"/>
      <c r="D157" s="71"/>
      <c r="E157" s="71"/>
      <c r="F157" s="71"/>
      <c r="G157" s="71"/>
      <c r="H157" s="44"/>
      <c r="I157" s="71"/>
      <c r="J157" s="76"/>
      <c r="K157" s="170"/>
      <c r="L157" s="53" t="s">
        <v>77</v>
      </c>
      <c r="M157" s="65" t="s">
        <v>167</v>
      </c>
      <c r="N157" s="33">
        <f>P157</f>
        <v>3943011</v>
      </c>
      <c r="O157" s="136"/>
      <c r="P157" s="43">
        <f>R157+S157+T157+W157</f>
        <v>3943011</v>
      </c>
      <c r="Q157" s="44"/>
      <c r="R157" s="146">
        <f>G22</f>
        <v>2515526</v>
      </c>
      <c r="S157" s="146">
        <f>F22</f>
        <v>109336</v>
      </c>
      <c r="T157" s="146">
        <f>E22</f>
        <v>789257</v>
      </c>
      <c r="U157" s="146">
        <f>D22</f>
        <v>511254</v>
      </c>
      <c r="V157" s="94">
        <f>C22</f>
        <v>17638</v>
      </c>
      <c r="W157" s="31">
        <f>U157+V157</f>
        <v>528892</v>
      </c>
    </row>
    <row r="158" spans="1:23">
      <c r="B158" s="115">
        <f>C158+D158</f>
        <v>403</v>
      </c>
      <c r="C158" s="34">
        <f>SUMIFS(DATI!E$1:E$65536,DATI!A$1:A$65536,'2011'!B4,DATI!B$1:B$65536,'2011'!C12,DATI!C$1:C$65536,'2011'!B8,DATI!D$1:D$65536,'2011'!L158)</f>
        <v>327</v>
      </c>
      <c r="D158" s="34">
        <f>SUMIFS(DATI!E$1:E$65536,DATI!A$1:A$65536,'2011'!B4,DATI!B$1:B$65536,'2011'!D12,DATI!C$1:C$65536,'2011'!B8,DATI!D$1:D$65536,'2011'!L158)</f>
        <v>76</v>
      </c>
      <c r="E158" s="36">
        <f>SUMIFS(DATI!E$1:E$65536,DATI!A$1:A$65536,'2011'!B4,DATI!B$1:B$65536,'2011'!E12,DATI!C$1:C$65536,'2011'!B8,DATI!D$1:D$65536,'2011'!L158)</f>
        <v>-4667</v>
      </c>
      <c r="F158" s="171">
        <f>SUMIFS(DATI!E$1:E$65536,DATI!A$1:A$65536,'2011'!B4,DATI!B$1:B$65536,'2011'!F12,DATI!C$1:C$65536,'2011'!B8,DATI!D$1:D$65536,'2011'!L158)</f>
        <v>5927</v>
      </c>
      <c r="G158" s="171">
        <f>SUMIFS(DATI!E$1:E$65536,DATI!A$1:A$65536,'2011'!B4,DATI!B$1:B$65536,'2011'!G12,DATI!C$1:C$65536,'2011'!B8,DATI!D$1:D$65536,'2011'!L158)</f>
        <v>-1319</v>
      </c>
      <c r="H158" s="44"/>
      <c r="I158" s="37">
        <f>B158+E158+F158+G158</f>
        <v>344</v>
      </c>
      <c r="J158" s="171">
        <f>SUMIFS(DATI!E$1:E$65536,DATI!A$1:A$65536,'2011'!B4,DATI!B$1:B$65536,'2011'!J12,DATI!C$1:C$65536,'2011'!B8,DATI!D$1:D$65536,'2011'!L158)</f>
        <v>-344</v>
      </c>
      <c r="K158" s="39">
        <f>I158+J158</f>
        <v>0</v>
      </c>
      <c r="L158" s="53" t="s">
        <v>71</v>
      </c>
      <c r="M158" s="65" t="s">
        <v>218</v>
      </c>
      <c r="N158" s="44"/>
      <c r="O158" s="44"/>
      <c r="P158" s="166"/>
      <c r="Q158" s="44"/>
      <c r="R158" s="166"/>
      <c r="S158" s="44"/>
      <c r="T158" s="44"/>
      <c r="U158" s="44"/>
      <c r="V158" s="44"/>
      <c r="W158" s="45"/>
    </row>
    <row r="159" spans="1:23" ht="13">
      <c r="B159" s="115">
        <f>C159+D159</f>
        <v>-526354</v>
      </c>
      <c r="C159" s="172">
        <f>V151+V157-C152-C158</f>
        <v>-2849</v>
      </c>
      <c r="D159" s="172">
        <f>U151+U157-D152-D158</f>
        <v>-523505</v>
      </c>
      <c r="E159" s="172">
        <f>T151+T157-E152-E158</f>
        <v>-854467</v>
      </c>
      <c r="F159" s="172">
        <f>S151+S157-F152-F158</f>
        <v>247633</v>
      </c>
      <c r="G159" s="172">
        <f>R151+R157-G152-G158</f>
        <v>906203</v>
      </c>
      <c r="H159" s="44"/>
      <c r="I159" s="80">
        <f>B159+E159+F159+G159</f>
        <v>-226985</v>
      </c>
      <c r="J159" s="80">
        <f>O151-J158</f>
        <v>226985</v>
      </c>
      <c r="K159" s="39">
        <f>I159+J159</f>
        <v>0</v>
      </c>
      <c r="L159" s="106" t="s">
        <v>22</v>
      </c>
      <c r="M159" s="203" t="s">
        <v>219</v>
      </c>
      <c r="N159" s="44"/>
      <c r="O159" s="44"/>
      <c r="P159" s="44"/>
      <c r="Q159" s="44"/>
      <c r="R159" s="44"/>
      <c r="S159" s="44"/>
      <c r="T159" s="44"/>
      <c r="U159" s="44"/>
      <c r="V159" s="44"/>
      <c r="W159" s="45"/>
    </row>
    <row r="160" spans="1:23" ht="13" thickBot="1">
      <c r="B160" s="236"/>
      <c r="C160" s="237"/>
      <c r="D160" s="237"/>
      <c r="E160" s="237"/>
      <c r="F160" s="237"/>
      <c r="G160" s="237"/>
      <c r="H160" s="237"/>
      <c r="I160" s="237"/>
      <c r="J160" s="237"/>
      <c r="K160" s="237"/>
      <c r="L160" s="237"/>
      <c r="M160" s="237"/>
      <c r="N160" s="237"/>
      <c r="O160" s="237"/>
      <c r="P160" s="237"/>
      <c r="Q160" s="237"/>
      <c r="R160" s="237"/>
      <c r="S160" s="237"/>
      <c r="T160" s="237"/>
      <c r="U160" s="237"/>
      <c r="V160" s="237"/>
      <c r="W160" s="238"/>
    </row>
    <row r="161" spans="2:23" ht="21.75" customHeight="1" thickTop="1">
      <c r="L161" s="222" t="s">
        <v>220</v>
      </c>
      <c r="M161" s="223"/>
      <c r="N161" s="226" t="s">
        <v>131</v>
      </c>
      <c r="O161" s="213" t="s">
        <v>130</v>
      </c>
      <c r="P161" s="213" t="s">
        <v>129</v>
      </c>
      <c r="Q161" s="213" t="s">
        <v>128</v>
      </c>
      <c r="R161" s="213" t="s">
        <v>127</v>
      </c>
      <c r="S161" s="213" t="s">
        <v>126</v>
      </c>
      <c r="T161" s="213" t="s">
        <v>125</v>
      </c>
      <c r="U161" s="215" t="s">
        <v>124</v>
      </c>
      <c r="V161" s="215" t="s">
        <v>123</v>
      </c>
      <c r="W161" s="218" t="s">
        <v>122</v>
      </c>
    </row>
    <row r="162" spans="2:23" ht="13.5" customHeight="1">
      <c r="L162" s="222"/>
      <c r="M162" s="223"/>
      <c r="N162" s="226"/>
      <c r="O162" s="213"/>
      <c r="P162" s="213"/>
      <c r="Q162" s="229"/>
      <c r="R162" s="213"/>
      <c r="S162" s="213"/>
      <c r="T162" s="213"/>
      <c r="U162" s="216"/>
      <c r="V162" s="216"/>
      <c r="W162" s="219"/>
    </row>
    <row r="163" spans="2:23" ht="51.75" customHeight="1" thickBot="1">
      <c r="B163" s="221" t="s">
        <v>221</v>
      </c>
      <c r="C163" s="221"/>
      <c r="D163" s="221"/>
      <c r="E163" s="221"/>
      <c r="F163" s="221"/>
      <c r="G163" s="221"/>
      <c r="H163" s="221"/>
      <c r="I163" s="221"/>
      <c r="K163" s="7"/>
      <c r="L163" s="224"/>
      <c r="M163" s="225"/>
      <c r="N163" s="227"/>
      <c r="O163" s="228"/>
      <c r="P163" s="214"/>
      <c r="Q163" s="230"/>
      <c r="R163" s="214"/>
      <c r="S163" s="214"/>
      <c r="T163" s="214"/>
      <c r="U163" s="217"/>
      <c r="V163" s="217"/>
      <c r="W163" s="220"/>
    </row>
    <row r="164" spans="2:23" ht="13.5" thickTop="1">
      <c r="B164" s="173"/>
      <c r="C164" s="173"/>
      <c r="D164" s="173"/>
      <c r="E164" s="173"/>
      <c r="F164" s="173"/>
      <c r="G164" s="173"/>
      <c r="H164" s="173"/>
      <c r="K164" s="7"/>
      <c r="L164" s="193" t="s">
        <v>263</v>
      </c>
      <c r="M164" s="209" t="s">
        <v>222</v>
      </c>
      <c r="N164" s="140">
        <f>O164+P164</f>
        <v>0</v>
      </c>
      <c r="O164" s="174">
        <f>SUMIFS(DATI!E$1:E$65536,DATI!A$1:A$65536,'2011'!B4,DATI!B$1:B$65536,'2011'!O12,DATI!D$1:D$65536,'2011'!L164)</f>
        <v>132485</v>
      </c>
      <c r="P164" s="142">
        <f>R164+S164+T164+W164</f>
        <v>-132485</v>
      </c>
      <c r="Q164" s="44"/>
      <c r="R164" s="175">
        <v>3704</v>
      </c>
      <c r="S164" s="174">
        <f>SUMIFS(DATI!E$1:E$65536,DATI!A$1:A$65536,'2011'!B4,DATI!B$1:B$65536,'2011'!S12,DATI!D$1:D$65536,'2011'!L164)</f>
        <v>-139467</v>
      </c>
      <c r="T164" s="175">
        <f>SUMIFS(DATI!E$1:E$65536,DATI!A$1:A$65536,'2011'!B4,DATI!B$1:B$65536,'2011'!T12,DATI!D$1:D$65536,'2011'!L164)</f>
        <v>6233</v>
      </c>
      <c r="U164" s="176">
        <f>SUMIFS(DATI!E$1:E$65536,DATI!A$1:A$65536,'2011'!B4,DATI!B$1:B$65536,'2011'!U12,DATI!D$1:D$65536,'2011'!L164)</f>
        <v>25795</v>
      </c>
      <c r="V164" s="175">
        <f>SUMIFS(DATI!E$1:E$65536,DATI!A$1:A$65536,'2011'!B4,DATI!B$1:B$65536,'2011'!V12,DATI!D$1:D$65536,'2011'!L164)</f>
        <v>-28750</v>
      </c>
      <c r="W164" s="177">
        <f>U164+V164</f>
        <v>-2955</v>
      </c>
    </row>
    <row r="165" spans="2:23">
      <c r="B165" s="173"/>
      <c r="C165" s="173"/>
      <c r="D165" s="173"/>
      <c r="E165" s="173"/>
      <c r="F165" s="173"/>
      <c r="G165" s="173"/>
      <c r="H165" s="173"/>
      <c r="K165" s="7"/>
      <c r="L165" s="191" t="s">
        <v>99</v>
      </c>
      <c r="M165" s="187" t="s">
        <v>223</v>
      </c>
      <c r="N165" s="166"/>
      <c r="O165" s="44"/>
      <c r="P165" s="44"/>
      <c r="Q165" s="44"/>
      <c r="R165" s="166"/>
      <c r="S165" s="166"/>
      <c r="T165" s="178">
        <f>SUMIFS(DATI!E$1:E$65536,DATI!A$1:A$65536,'2011'!B4,DATI!B$1:B$65536,'2011'!T12,DATI!C$1:C$65536,'2011'!B8,DATI!D$1:D$65536,'2011'!L165)</f>
        <v>8376748</v>
      </c>
      <c r="U165" s="166"/>
      <c r="V165" s="166"/>
      <c r="W165" s="179"/>
    </row>
    <row r="166" spans="2:23">
      <c r="B166" s="173"/>
      <c r="C166" s="173"/>
      <c r="D166" s="173"/>
      <c r="E166" s="173"/>
      <c r="F166" s="173"/>
      <c r="G166" s="173"/>
      <c r="H166" s="173"/>
      <c r="K166" s="7"/>
      <c r="L166" s="191" t="s">
        <v>100</v>
      </c>
      <c r="M166" s="188" t="s">
        <v>224</v>
      </c>
      <c r="N166" s="44"/>
      <c r="O166" s="44"/>
      <c r="P166" s="44"/>
      <c r="Q166" s="44"/>
      <c r="R166" s="44"/>
      <c r="S166" s="44"/>
      <c r="T166" s="180">
        <f>SUMIFS(DATI!E$1:E$65536,DATI!A$1:A$65536,'2011'!B4,DATI!B$1:B$65536,'2011'!T12,DATI!C$1:C$65536,'2011'!N8,DATI!D$1:D$65536,'2011'!L166)</f>
        <v>7522281</v>
      </c>
      <c r="U166" s="44"/>
      <c r="V166" s="44"/>
      <c r="W166" s="181"/>
    </row>
    <row r="167" spans="2:23">
      <c r="B167" s="173"/>
      <c r="C167" s="173"/>
      <c r="D167" s="173"/>
      <c r="E167" s="173"/>
      <c r="F167" s="173"/>
      <c r="G167" s="173"/>
      <c r="H167" s="173"/>
      <c r="K167" s="7"/>
      <c r="L167" s="191" t="s">
        <v>8</v>
      </c>
      <c r="M167" s="189" t="s">
        <v>225</v>
      </c>
      <c r="N167" s="44"/>
      <c r="O167" s="44"/>
      <c r="P167" s="178">
        <f>SUMIFS(DATI!E$1:E$65536,DATI!A$1:A$65536,'2011'!B4,DATI!B$1:B$65536,'2011'!P12,DATI!D$1:D$65536,'2011'!L167)</f>
        <v>856224</v>
      </c>
      <c r="Q167" s="44"/>
      <c r="R167" s="44"/>
      <c r="S167" s="44"/>
      <c r="T167" s="178">
        <f>SUMIFS(DATI!E$1:E$65536,DATI!A$1:A$65536,'2011'!B4,DATI!B$1:B$65536,'2011'!T12,DATI!D$1:D$65536,'2011'!L167)</f>
        <v>184857</v>
      </c>
      <c r="U167" s="44"/>
      <c r="V167" s="44"/>
      <c r="W167" s="181"/>
    </row>
    <row r="168" spans="2:23" ht="25.5" thickBot="1">
      <c r="B168" s="173"/>
      <c r="C168" s="173"/>
      <c r="D168" s="173"/>
      <c r="E168" s="173"/>
      <c r="F168" s="173"/>
      <c r="G168" s="173"/>
      <c r="H168" s="173"/>
      <c r="K168" s="7"/>
      <c r="L168" s="192" t="s">
        <v>9</v>
      </c>
      <c r="M168" s="190" t="s">
        <v>226</v>
      </c>
      <c r="N168" s="182"/>
      <c r="O168" s="182"/>
      <c r="P168" s="183">
        <f>SUMIFS(DATI!E$1:E$65536,DATI!A$1:A$65536,'2011'!B4,DATI!B$1:B$65536,'2011'!P12,DATI!D$1:D$65536,'2011'!L168)</f>
        <v>1671254</v>
      </c>
      <c r="Q168" s="182"/>
      <c r="R168" s="182"/>
      <c r="S168" s="182"/>
      <c r="T168" s="183">
        <f>SUMIFS(DATI!E$1:E$65536,DATI!A$1:A$65536,'2011'!B4,DATI!B$1:B$65536,'2011'!T12,DATI!D$1:D$65536,'2011'!L168)</f>
        <v>341768</v>
      </c>
      <c r="U168" s="182"/>
      <c r="V168" s="182"/>
      <c r="W168" s="184"/>
    </row>
    <row r="169" spans="2:23" ht="13" thickTop="1">
      <c r="N169" s="6"/>
    </row>
    <row r="172" spans="2:23">
      <c r="V172" s="6"/>
    </row>
    <row r="173" spans="2:23">
      <c r="V173" s="6"/>
    </row>
    <row r="174" spans="2:23">
      <c r="V174" s="6"/>
    </row>
    <row r="175" spans="2:23">
      <c r="V175" s="6"/>
    </row>
  </sheetData>
  <sheetProtection algorithmName="SHA-512" hashValue="GHbBRKZr/aLQPig4jrlKAqIZk6y1XKwb68YzCLOxEGc8NWAV03jVpmyoic6Z9um7rkVPeVJcm63VA7fKoSPsgQ==" saltValue="QVdJ5dRmkrxgjRfJ/X601w==" spinCount="100000" sheet="1" objects="1" scenarios="1"/>
  <mergeCells count="146">
    <mergeCell ref="S161:S163"/>
    <mergeCell ref="T161:T163"/>
    <mergeCell ref="U161:U163"/>
    <mergeCell ref="V161:V163"/>
    <mergeCell ref="W161:W163"/>
    <mergeCell ref="B163:I163"/>
    <mergeCell ref="L161:M163"/>
    <mergeCell ref="N161:N163"/>
    <mergeCell ref="O161:O163"/>
    <mergeCell ref="P161:P163"/>
    <mergeCell ref="Q161:Q163"/>
    <mergeCell ref="R161:R163"/>
    <mergeCell ref="B142:W142"/>
    <mergeCell ref="B150:W150"/>
    <mergeCell ref="B160:W160"/>
    <mergeCell ref="O139:O141"/>
    <mergeCell ref="P139:P141"/>
    <mergeCell ref="Q139:Q141"/>
    <mergeCell ref="R139:R141"/>
    <mergeCell ref="S139:S141"/>
    <mergeCell ref="T139:T141"/>
    <mergeCell ref="G139:G141"/>
    <mergeCell ref="H139:H141"/>
    <mergeCell ref="I139:I141"/>
    <mergeCell ref="J139:J141"/>
    <mergeCell ref="K139:K141"/>
    <mergeCell ref="N139:N141"/>
    <mergeCell ref="B125:W125"/>
    <mergeCell ref="B137:W137"/>
    <mergeCell ref="B138:K138"/>
    <mergeCell ref="L138:M141"/>
    <mergeCell ref="N138:W138"/>
    <mergeCell ref="B139:B141"/>
    <mergeCell ref="C139:C141"/>
    <mergeCell ref="D139:D141"/>
    <mergeCell ref="E139:E141"/>
    <mergeCell ref="F139:F141"/>
    <mergeCell ref="U139:U141"/>
    <mergeCell ref="V139:V141"/>
    <mergeCell ref="W139:W141"/>
    <mergeCell ref="R122:R124"/>
    <mergeCell ref="S122:S124"/>
    <mergeCell ref="T122:T124"/>
    <mergeCell ref="U122:U124"/>
    <mergeCell ref="V122:V124"/>
    <mergeCell ref="W122:W124"/>
    <mergeCell ref="J122:J124"/>
    <mergeCell ref="K122:K124"/>
    <mergeCell ref="N122:N124"/>
    <mergeCell ref="O122:O124"/>
    <mergeCell ref="P122:P124"/>
    <mergeCell ref="Q122:Q124"/>
    <mergeCell ref="D122:D124"/>
    <mergeCell ref="E122:E124"/>
    <mergeCell ref="F122:F124"/>
    <mergeCell ref="G122:G124"/>
    <mergeCell ref="H122:H124"/>
    <mergeCell ref="I122:I124"/>
    <mergeCell ref="V81:V83"/>
    <mergeCell ref="W81:W83"/>
    <mergeCell ref="B84:W84"/>
    <mergeCell ref="B111:W111"/>
    <mergeCell ref="B120:W120"/>
    <mergeCell ref="B121:K121"/>
    <mergeCell ref="L121:M124"/>
    <mergeCell ref="N121:W121"/>
    <mergeCell ref="B122:B124"/>
    <mergeCell ref="C122:C124"/>
    <mergeCell ref="P81:P83"/>
    <mergeCell ref="Q81:Q83"/>
    <mergeCell ref="R81:R83"/>
    <mergeCell ref="S81:S83"/>
    <mergeCell ref="T81:T83"/>
    <mergeCell ref="U81:U83"/>
    <mergeCell ref="H81:H83"/>
    <mergeCell ref="I81:I83"/>
    <mergeCell ref="J81:J83"/>
    <mergeCell ref="K81:K83"/>
    <mergeCell ref="N81:N83"/>
    <mergeCell ref="O81:O83"/>
    <mergeCell ref="B44:W44"/>
    <mergeCell ref="B80:K80"/>
    <mergeCell ref="L80:M83"/>
    <mergeCell ref="N80:W80"/>
    <mergeCell ref="B81:B83"/>
    <mergeCell ref="C81:C83"/>
    <mergeCell ref="D81:D83"/>
    <mergeCell ref="E81:E83"/>
    <mergeCell ref="F81:F83"/>
    <mergeCell ref="G81:G83"/>
    <mergeCell ref="R41:R43"/>
    <mergeCell ref="S41:S43"/>
    <mergeCell ref="T41:T43"/>
    <mergeCell ref="U41:U43"/>
    <mergeCell ref="V41:V43"/>
    <mergeCell ref="W41:W43"/>
    <mergeCell ref="J41:J43"/>
    <mergeCell ref="K41:K43"/>
    <mergeCell ref="N41:N43"/>
    <mergeCell ref="O41:O43"/>
    <mergeCell ref="P41:P43"/>
    <mergeCell ref="Q41:Q43"/>
    <mergeCell ref="D41:D43"/>
    <mergeCell ref="E41:E43"/>
    <mergeCell ref="F41:F43"/>
    <mergeCell ref="G41:G43"/>
    <mergeCell ref="H41:H43"/>
    <mergeCell ref="I41:I43"/>
    <mergeCell ref="V9:V11"/>
    <mergeCell ref="W9:W11"/>
    <mergeCell ref="B13:W13"/>
    <mergeCell ref="B24:W24"/>
    <mergeCell ref="B25:W25"/>
    <mergeCell ref="B40:K40"/>
    <mergeCell ref="L40:M43"/>
    <mergeCell ref="N40:W40"/>
    <mergeCell ref="B41:B43"/>
    <mergeCell ref="C41:C43"/>
    <mergeCell ref="P9:P11"/>
    <mergeCell ref="Q9:Q11"/>
    <mergeCell ref="R9:R11"/>
    <mergeCell ref="S9:S11"/>
    <mergeCell ref="T9:T11"/>
    <mergeCell ref="U9:U11"/>
    <mergeCell ref="H9:H11"/>
    <mergeCell ref="I9:I11"/>
    <mergeCell ref="B2:W2"/>
    <mergeCell ref="B3:W3"/>
    <mergeCell ref="B4:W4"/>
    <mergeCell ref="B5:W5"/>
    <mergeCell ref="B6:W6"/>
    <mergeCell ref="B7:K7"/>
    <mergeCell ref="L7:M12"/>
    <mergeCell ref="N7:W7"/>
    <mergeCell ref="B8:K8"/>
    <mergeCell ref="N8:W8"/>
    <mergeCell ref="J9:J11"/>
    <mergeCell ref="K9:K11"/>
    <mergeCell ref="N9:N11"/>
    <mergeCell ref="O9:O11"/>
    <mergeCell ref="B9:B11"/>
    <mergeCell ref="C9:C11"/>
    <mergeCell ref="D9:D11"/>
    <mergeCell ref="E9:E11"/>
    <mergeCell ref="F9:F11"/>
    <mergeCell ref="G9:G11"/>
  </mergeCells>
  <conditionalFormatting sqref="B2:W37 B38:K38 N38:W38">
    <cfRule type="containsText" dxfId="305" priority="26" stopIfTrue="1" operator="containsText" text="SUMIFS">
      <formula>NOT(ISERROR(SEARCH("SUMIFS",B2)))</formula>
    </cfRule>
  </conditionalFormatting>
  <conditionalFormatting sqref="C95">
    <cfRule type="containsText" dxfId="304" priority="10" stopIfTrue="1" operator="containsText" text="SUMIFS">
      <formula>NOT(ISERROR(SEARCH("SUMIFS",C95)))</formula>
    </cfRule>
  </conditionalFormatting>
  <conditionalFormatting sqref="E95:G95">
    <cfRule type="containsText" dxfId="303" priority="11" stopIfTrue="1" operator="containsText" text="SUMIFS">
      <formula>NOT(ISERROR(SEARCH("SUMIFS",E95)))</formula>
    </cfRule>
  </conditionalFormatting>
  <conditionalFormatting sqref="H74:H75">
    <cfRule type="containsText" dxfId="302" priority="1" stopIfTrue="1" operator="containsText" text="SUMIFS">
      <formula>NOT(ISERROR(SEARCH("SUMIFS",H74)))</formula>
    </cfRule>
  </conditionalFormatting>
  <conditionalFormatting sqref="H86:H87">
    <cfRule type="containsText" dxfId="301" priority="8" stopIfTrue="1" operator="containsText" text="SUMIFS">
      <formula>NOT(ISERROR(SEARCH("SUMIFS",H86)))</formula>
    </cfRule>
  </conditionalFormatting>
  <conditionalFormatting sqref="H95:H96">
    <cfRule type="containsText" dxfId="300" priority="16" stopIfTrue="1" operator="containsText" text="SUMIFS">
      <formula>NOT(ISERROR(SEARCH("SUMIFS",H95)))</formula>
    </cfRule>
  </conditionalFormatting>
  <conditionalFormatting sqref="H102">
    <cfRule type="containsText" dxfId="299" priority="9" stopIfTrue="1" operator="containsText" text="SUMIFS">
      <formula>NOT(ISERROR(SEARCH("SUMIFS",H102)))</formula>
    </cfRule>
  </conditionalFormatting>
  <conditionalFormatting sqref="H106:H107">
    <cfRule type="containsText" dxfId="298" priority="15" stopIfTrue="1" operator="containsText" text="SUMIFS">
      <formula>NOT(ISERROR(SEARCH("SUMIFS",H106)))</formula>
    </cfRule>
  </conditionalFormatting>
  <conditionalFormatting sqref="L47:M48">
    <cfRule type="containsText" dxfId="297" priority="5" stopIfTrue="1" operator="containsText" text="SUMIFS">
      <formula>NOT(ISERROR(SEARCH("SUMIFS",L47)))</formula>
    </cfRule>
  </conditionalFormatting>
  <conditionalFormatting sqref="L50:M51">
    <cfRule type="containsText" dxfId="296" priority="3" stopIfTrue="1" operator="containsText" text="SUMIFS">
      <formula>NOT(ISERROR(SEARCH("SUMIFS",L50)))</formula>
    </cfRule>
  </conditionalFormatting>
  <conditionalFormatting sqref="Q45 Q54:Q56">
    <cfRule type="containsText" dxfId="295" priority="25" stopIfTrue="1" operator="containsText" text="SUMIFS">
      <formula>NOT(ISERROR(SEARCH("SUMIFS",Q45)))</formula>
    </cfRule>
  </conditionalFormatting>
  <conditionalFormatting sqref="Q58:Q64">
    <cfRule type="containsText" dxfId="294" priority="21" stopIfTrue="1" operator="containsText" text="SUMIFS">
      <formula>NOT(ISERROR(SEARCH("SUMIFS",Q58)))</formula>
    </cfRule>
  </conditionalFormatting>
  <conditionalFormatting sqref="Q69:Q74">
    <cfRule type="containsText" dxfId="293" priority="22" stopIfTrue="1" operator="containsText" text="SUMIFS">
      <formula>NOT(ISERROR(SEARCH("SUMIFS",Q69)))</formula>
    </cfRule>
  </conditionalFormatting>
  <conditionalFormatting sqref="Q85">
    <cfRule type="containsText" dxfId="292" priority="20" stopIfTrue="1" operator="containsText" text="SUMIFS">
      <formula>NOT(ISERROR(SEARCH("SUMIFS",Q85)))</formula>
    </cfRule>
  </conditionalFormatting>
  <conditionalFormatting sqref="Q94:Q96">
    <cfRule type="containsText" dxfId="291" priority="14" stopIfTrue="1" operator="containsText" text="SUMIFS">
      <formula>NOT(ISERROR(SEARCH("SUMIFS",Q94)))</formula>
    </cfRule>
  </conditionalFormatting>
  <conditionalFormatting sqref="Q99:Q102">
    <cfRule type="containsText" dxfId="290" priority="18" stopIfTrue="1" operator="containsText" text="SUMIFS">
      <formula>NOT(ISERROR(SEARCH("SUMIFS",Q99)))</formula>
    </cfRule>
  </conditionalFormatting>
  <conditionalFormatting sqref="Q105:Q107">
    <cfRule type="containsText" dxfId="289" priority="17" stopIfTrue="1" operator="containsText" text="SUMIFS">
      <formula>NOT(ISERROR(SEARCH("SUMIFS",Q105)))</formula>
    </cfRule>
  </conditionalFormatting>
  <conditionalFormatting sqref="Q112">
    <cfRule type="containsText" dxfId="288" priority="7" stopIfTrue="1" operator="containsText" text="SUMIFS">
      <formula>NOT(ISERROR(SEARCH("SUMIFS",Q112)))</formula>
    </cfRule>
  </conditionalFormatting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B42599-0179-422A-AEB9-9896CCA20F3F}">
  <sheetPr codeName="Sheet13"/>
  <dimension ref="A1:W175"/>
  <sheetViews>
    <sheetView topLeftCell="B135" zoomScale="70" zoomScaleNormal="70" workbookViewId="0">
      <selection activeCell="G156" sqref="G156"/>
    </sheetView>
  </sheetViews>
  <sheetFormatPr defaultColWidth="9.1796875" defaultRowHeight="12.5"/>
  <cols>
    <col min="1" max="1" width="4.81640625" style="2" customWidth="1"/>
    <col min="2" max="2" width="16.81640625" style="2" customWidth="1"/>
    <col min="3" max="4" width="15.54296875" style="2" customWidth="1"/>
    <col min="5" max="11" width="11.7265625" style="2" customWidth="1"/>
    <col min="12" max="12" width="18.453125" style="2" customWidth="1"/>
    <col min="13" max="13" width="52.1796875" style="2" customWidth="1"/>
    <col min="14" max="14" width="12.54296875" style="2" customWidth="1"/>
    <col min="15" max="15" width="13.1796875" style="2" customWidth="1"/>
    <col min="16" max="20" width="11.7265625" style="2" customWidth="1"/>
    <col min="21" max="22" width="15.54296875" style="2" customWidth="1"/>
    <col min="23" max="23" width="16.7265625" style="2" customWidth="1"/>
    <col min="24" max="16384" width="9.1796875" style="2"/>
  </cols>
  <sheetData>
    <row r="1" spans="1:23">
      <c r="B1" s="3"/>
      <c r="C1" s="3"/>
      <c r="D1" s="3"/>
      <c r="E1" s="3"/>
      <c r="F1" s="3"/>
      <c r="G1" s="3"/>
      <c r="H1" s="3"/>
      <c r="I1" s="3"/>
      <c r="J1" s="3"/>
      <c r="K1" s="3"/>
      <c r="L1" s="4"/>
      <c r="M1" s="5"/>
      <c r="N1" s="3"/>
      <c r="O1" s="3"/>
      <c r="P1" s="3"/>
      <c r="Q1" s="3"/>
      <c r="R1" s="3"/>
      <c r="S1" s="3"/>
      <c r="T1" s="3"/>
      <c r="U1" s="3"/>
      <c r="V1" s="3"/>
      <c r="W1" s="3"/>
    </row>
    <row r="2" spans="1:23" ht="32.5">
      <c r="B2" s="286" t="s">
        <v>117</v>
      </c>
      <c r="C2" s="286"/>
      <c r="D2" s="286"/>
      <c r="E2" s="286"/>
      <c r="F2" s="286"/>
      <c r="G2" s="286"/>
      <c r="H2" s="286"/>
      <c r="I2" s="286"/>
      <c r="J2" s="286"/>
      <c r="K2" s="286"/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W2" s="286"/>
    </row>
    <row r="3" spans="1:23" ht="13">
      <c r="B3" s="287"/>
      <c r="C3" s="287"/>
      <c r="D3" s="287"/>
      <c r="E3" s="287"/>
      <c r="F3" s="287"/>
      <c r="G3" s="287"/>
      <c r="H3" s="287"/>
      <c r="I3" s="287"/>
      <c r="J3" s="287"/>
      <c r="K3" s="287"/>
      <c r="L3" s="287"/>
      <c r="M3" s="287"/>
      <c r="N3" s="287"/>
      <c r="O3" s="287"/>
      <c r="P3" s="287"/>
      <c r="Q3" s="287"/>
      <c r="R3" s="287"/>
      <c r="S3" s="287"/>
      <c r="T3" s="287"/>
      <c r="U3" s="287"/>
      <c r="V3" s="287"/>
      <c r="W3" s="287"/>
    </row>
    <row r="4" spans="1:23" ht="25">
      <c r="B4" s="288">
        <v>2010</v>
      </c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</row>
    <row r="5" spans="1:23" ht="25">
      <c r="B5" s="289" t="s">
        <v>118</v>
      </c>
      <c r="C5" s="289"/>
      <c r="D5" s="289"/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89"/>
      <c r="P5" s="289"/>
      <c r="Q5" s="289"/>
      <c r="R5" s="289"/>
      <c r="S5" s="289"/>
      <c r="T5" s="289"/>
      <c r="U5" s="289"/>
      <c r="V5" s="289"/>
      <c r="W5" s="289"/>
    </row>
    <row r="6" spans="1:23" ht="18" customHeight="1" thickBot="1">
      <c r="B6" s="290" t="str">
        <f>DATI!I1</f>
        <v>pēdējais datu labošanas datums: 21.10.2025</v>
      </c>
      <c r="C6" s="291"/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2"/>
      <c r="O6" s="292"/>
      <c r="P6" s="292"/>
      <c r="Q6" s="292"/>
      <c r="R6" s="292"/>
      <c r="S6" s="292"/>
      <c r="T6" s="292"/>
      <c r="U6" s="292"/>
      <c r="V6" s="292"/>
      <c r="W6" s="292"/>
    </row>
    <row r="7" spans="1:23" ht="21.75" customHeight="1" thickTop="1" thickBot="1">
      <c r="A7" s="7"/>
      <c r="B7" s="293" t="s">
        <v>119</v>
      </c>
      <c r="C7" s="294"/>
      <c r="D7" s="294"/>
      <c r="E7" s="294"/>
      <c r="F7" s="294"/>
      <c r="G7" s="294"/>
      <c r="H7" s="294"/>
      <c r="I7" s="294"/>
      <c r="J7" s="294"/>
      <c r="K7" s="295"/>
      <c r="L7" s="296" t="s">
        <v>120</v>
      </c>
      <c r="M7" s="297"/>
      <c r="N7" s="299" t="s">
        <v>121</v>
      </c>
      <c r="O7" s="300"/>
      <c r="P7" s="300"/>
      <c r="Q7" s="300"/>
      <c r="R7" s="300"/>
      <c r="S7" s="300"/>
      <c r="T7" s="300"/>
      <c r="U7" s="301"/>
      <c r="V7" s="301"/>
      <c r="W7" s="302"/>
    </row>
    <row r="8" spans="1:23" ht="21.75" customHeight="1" thickTop="1" thickBot="1">
      <c r="A8" s="7"/>
      <c r="B8" s="303" t="s">
        <v>23</v>
      </c>
      <c r="C8" s="231"/>
      <c r="D8" s="231"/>
      <c r="E8" s="231"/>
      <c r="F8" s="231"/>
      <c r="G8" s="231"/>
      <c r="H8" s="231"/>
      <c r="I8" s="231"/>
      <c r="J8" s="231"/>
      <c r="K8" s="232"/>
      <c r="L8" s="276"/>
      <c r="M8" s="223"/>
      <c r="N8" s="304" t="s">
        <v>81</v>
      </c>
      <c r="O8" s="304"/>
      <c r="P8" s="304"/>
      <c r="Q8" s="304"/>
      <c r="R8" s="304"/>
      <c r="S8" s="304"/>
      <c r="T8" s="304"/>
      <c r="U8" s="304"/>
      <c r="V8" s="304"/>
      <c r="W8" s="305"/>
    </row>
    <row r="9" spans="1:23" ht="13.5" customHeight="1" thickTop="1">
      <c r="A9" s="7"/>
      <c r="B9" s="306" t="s">
        <v>122</v>
      </c>
      <c r="C9" s="239" t="s">
        <v>123</v>
      </c>
      <c r="D9" s="246" t="s">
        <v>124</v>
      </c>
      <c r="E9" s="239" t="s">
        <v>125</v>
      </c>
      <c r="F9" s="261" t="s">
        <v>126</v>
      </c>
      <c r="G9" s="239" t="s">
        <v>127</v>
      </c>
      <c r="H9" s="239" t="s">
        <v>128</v>
      </c>
      <c r="I9" s="239" t="s">
        <v>129</v>
      </c>
      <c r="J9" s="239" t="s">
        <v>130</v>
      </c>
      <c r="K9" s="243" t="s">
        <v>131</v>
      </c>
      <c r="L9" s="276"/>
      <c r="M9" s="223"/>
      <c r="N9" s="246" t="s">
        <v>131</v>
      </c>
      <c r="O9" s="239" t="s">
        <v>130</v>
      </c>
      <c r="P9" s="239" t="s">
        <v>129</v>
      </c>
      <c r="Q9" s="239" t="s">
        <v>128</v>
      </c>
      <c r="R9" s="239" t="s">
        <v>127</v>
      </c>
      <c r="S9" s="239" t="s">
        <v>126</v>
      </c>
      <c r="T9" s="239" t="s">
        <v>125</v>
      </c>
      <c r="U9" s="264" t="s">
        <v>124</v>
      </c>
      <c r="V9" s="264" t="s">
        <v>123</v>
      </c>
      <c r="W9" s="266" t="s">
        <v>122</v>
      </c>
    </row>
    <row r="10" spans="1:23" ht="12.75" customHeight="1">
      <c r="A10" s="7"/>
      <c r="B10" s="307"/>
      <c r="C10" s="229"/>
      <c r="D10" s="309"/>
      <c r="E10" s="213"/>
      <c r="F10" s="311"/>
      <c r="G10" s="213"/>
      <c r="H10" s="229"/>
      <c r="I10" s="213"/>
      <c r="J10" s="213"/>
      <c r="K10" s="244"/>
      <c r="L10" s="276"/>
      <c r="M10" s="223"/>
      <c r="N10" s="247"/>
      <c r="O10" s="213"/>
      <c r="P10" s="213"/>
      <c r="Q10" s="229"/>
      <c r="R10" s="213"/>
      <c r="S10" s="213"/>
      <c r="T10" s="213"/>
      <c r="U10" s="216"/>
      <c r="V10" s="216"/>
      <c r="W10" s="219"/>
    </row>
    <row r="11" spans="1:23" ht="55.5" customHeight="1" thickBot="1">
      <c r="A11" s="7"/>
      <c r="B11" s="308"/>
      <c r="C11" s="242"/>
      <c r="D11" s="310"/>
      <c r="E11" s="241"/>
      <c r="F11" s="312"/>
      <c r="G11" s="241"/>
      <c r="H11" s="242"/>
      <c r="I11" s="241"/>
      <c r="J11" s="240"/>
      <c r="K11" s="245"/>
      <c r="L11" s="276"/>
      <c r="M11" s="223"/>
      <c r="N11" s="248"/>
      <c r="O11" s="240"/>
      <c r="P11" s="241"/>
      <c r="Q11" s="242"/>
      <c r="R11" s="241"/>
      <c r="S11" s="241"/>
      <c r="T11" s="241"/>
      <c r="U11" s="265"/>
      <c r="V11" s="265"/>
      <c r="W11" s="267"/>
    </row>
    <row r="12" spans="1:23" ht="33.75" customHeight="1" thickTop="1" thickBot="1">
      <c r="A12" s="7"/>
      <c r="B12" s="8" t="s">
        <v>103</v>
      </c>
      <c r="C12" s="9" t="s">
        <v>104</v>
      </c>
      <c r="D12" s="9" t="s">
        <v>102</v>
      </c>
      <c r="E12" s="10" t="s">
        <v>98</v>
      </c>
      <c r="F12" s="10" t="s">
        <v>97</v>
      </c>
      <c r="G12" s="10" t="s">
        <v>90</v>
      </c>
      <c r="H12" s="9" t="s">
        <v>105</v>
      </c>
      <c r="I12" s="10" t="s">
        <v>6</v>
      </c>
      <c r="J12" s="9" t="s">
        <v>106</v>
      </c>
      <c r="K12" s="11" t="s">
        <v>132</v>
      </c>
      <c r="L12" s="298"/>
      <c r="M12" s="225"/>
      <c r="N12" s="12" t="s">
        <v>132</v>
      </c>
      <c r="O12" s="13" t="s">
        <v>106</v>
      </c>
      <c r="P12" s="14" t="s">
        <v>6</v>
      </c>
      <c r="Q12" s="13" t="s">
        <v>105</v>
      </c>
      <c r="R12" s="14" t="s">
        <v>90</v>
      </c>
      <c r="S12" s="14" t="s">
        <v>97</v>
      </c>
      <c r="T12" s="14" t="s">
        <v>98</v>
      </c>
      <c r="U12" s="14" t="s">
        <v>102</v>
      </c>
      <c r="V12" s="13" t="s">
        <v>104</v>
      </c>
      <c r="W12" s="15" t="s">
        <v>103</v>
      </c>
    </row>
    <row r="13" spans="1:23" ht="19" thickTop="1" thickBot="1">
      <c r="A13" s="7"/>
      <c r="B13" s="283" t="s">
        <v>133</v>
      </c>
      <c r="C13" s="283"/>
      <c r="D13" s="283"/>
      <c r="E13" s="283"/>
      <c r="F13" s="283"/>
      <c r="G13" s="283"/>
      <c r="H13" s="283"/>
      <c r="I13" s="283"/>
      <c r="J13" s="283"/>
      <c r="K13" s="283"/>
      <c r="L13" s="283"/>
      <c r="M13" s="283"/>
      <c r="N13" s="231"/>
      <c r="O13" s="231"/>
      <c r="P13" s="231"/>
      <c r="Q13" s="231"/>
      <c r="R13" s="231"/>
      <c r="S13" s="231"/>
      <c r="T13" s="231"/>
      <c r="U13" s="231"/>
      <c r="V13" s="231"/>
      <c r="W13" s="232"/>
    </row>
    <row r="14" spans="1:23" ht="13.5" thickTop="1">
      <c r="A14" s="7"/>
      <c r="B14" s="16"/>
      <c r="C14" s="16"/>
      <c r="D14" s="16"/>
      <c r="E14" s="16"/>
      <c r="F14" s="16"/>
      <c r="G14" s="16"/>
      <c r="H14" s="16"/>
      <c r="I14" s="16"/>
      <c r="J14" s="16"/>
      <c r="K14" s="17"/>
      <c r="L14" s="18" t="s">
        <v>86</v>
      </c>
      <c r="M14" s="19" t="s">
        <v>134</v>
      </c>
      <c r="N14" s="20">
        <f>P14</f>
        <v>37163317</v>
      </c>
      <c r="O14" s="21"/>
      <c r="P14" s="22">
        <f>R14+S14+T14+W14</f>
        <v>37163317</v>
      </c>
      <c r="Q14" s="23"/>
      <c r="R14" s="24">
        <f>SUMIFS(DATI!E$1:E$65536,DATI!A$1:A$65536,'2010'!B4,DATI!B$1:B$65536,'2010'!R12,DATI!C$1:C$65536,'2010'!N8,DATI!D$1:D$65536,'2010'!L14)</f>
        <v>27908817</v>
      </c>
      <c r="S14" s="24">
        <f>SUMIFS(DATI!E$1:E$65536,DATI!A$1:A$65536,'2010'!B4,DATI!B$1:B$65536,'2010'!S12,DATI!C$1:C$65536,'2010'!N8,DATI!D$1:D$65536,'2010'!L14)</f>
        <v>1088645</v>
      </c>
      <c r="T14" s="24">
        <f>SUMIFS(DATI!E$1:E$65536,DATI!A$1:A$65536,'2010'!B4,DATI!B$1:B$65536,'2010'!T12,DATI!C$1:C$65536,'2010'!N8,DATI!D$1:D$65536,'2010'!L14)</f>
        <v>3876247</v>
      </c>
      <c r="U14" s="24">
        <f>SUMIFS(DATI!E$1:E$65536,DATI!A$1:A$65536,'2010'!B4,DATI!B$1:B$65536,'2010'!U12,DATI!C$1:C$65536,'2010'!N8,DATI!D$1:D$65536,'2010'!L14)</f>
        <v>4095500</v>
      </c>
      <c r="V14" s="24">
        <f>SUMIFS(DATI!E$1:E$65536,DATI!A$1:A$65536,'2010'!B4,DATI!B$1:B$65536,'2010'!V12,DATI!C$1:C$65536,'2010'!N8,DATI!D$1:D$65536,'2010'!L14)</f>
        <v>194108</v>
      </c>
      <c r="W14" s="25">
        <f>U14+V14</f>
        <v>4289608</v>
      </c>
    </row>
    <row r="15" spans="1:23" ht="13">
      <c r="A15" s="7"/>
      <c r="B15" s="16"/>
      <c r="C15" s="16"/>
      <c r="D15" s="16"/>
      <c r="E15" s="16"/>
      <c r="F15" s="16"/>
      <c r="G15" s="16"/>
      <c r="H15" s="16"/>
      <c r="I15" s="16"/>
      <c r="J15" s="16"/>
      <c r="K15" s="26"/>
      <c r="L15" s="40" t="s">
        <v>87</v>
      </c>
      <c r="M15" s="134" t="s">
        <v>136</v>
      </c>
      <c r="N15" s="27">
        <f>P15</f>
        <v>32154233</v>
      </c>
      <c r="O15" s="28"/>
      <c r="P15" s="29">
        <f>R15+S15+T15+W15</f>
        <v>32154233</v>
      </c>
      <c r="Q15" s="28"/>
      <c r="R15" s="30">
        <f>SUMIFS(DATI!E$1:E$65536,DATI!A$1:A$65536,'2010'!B4,DATI!B$1:B$65536,'2010'!R12,DATI!C$1:C$65536,'2010'!N8,DATI!D$1:D$65536,'2010'!L15)</f>
        <v>27791980</v>
      </c>
      <c r="S15" s="30">
        <f>SUMIFS(DATI!E$1:E$65536,DATI!A$1:A$65536,'2010'!B4,DATI!B$1:B$65536,'2010'!S12,DATI!C$1:C$65536,'2010'!N8,DATI!D$1:D$65536,'2010'!L15)</f>
        <v>1068753</v>
      </c>
      <c r="T15" s="30">
        <f>SUMIFS(DATI!E$1:E$65536,DATI!A$1:A$65536,'2010'!B4,DATI!B$1:B$65536,'2010'!T12,DATI!C$1:C$65536,'2010'!N8,DATI!D$1:D$65536,'2010'!L15)</f>
        <v>621303</v>
      </c>
      <c r="U15" s="30">
        <f>SUMIFS(DATI!E$1:E$65536,DATI!A$1:A$65536,'2010'!B4,DATI!B$1:B$65536,'2010'!U12,DATI!C$1:C$65536,'2010'!N8,DATI!D$1:D$65536,'2010'!L15)</f>
        <v>2628393</v>
      </c>
      <c r="V15" s="30">
        <f>SUMIFS(DATI!E$1:E$65536,DATI!A$1:A$65536,'2010'!B4,DATI!B$1:B$65536,'2010'!V12,DATI!C$1:C$65536,'2010'!N8,DATI!D$1:D$65536,'2010'!L15)</f>
        <v>43804</v>
      </c>
      <c r="W15" s="31">
        <f>U15+V15</f>
        <v>2672197</v>
      </c>
    </row>
    <row r="16" spans="1:23" ht="13">
      <c r="A16" s="7"/>
      <c r="B16" s="16"/>
      <c r="C16" s="16"/>
      <c r="D16" s="16"/>
      <c r="E16" s="16"/>
      <c r="F16" s="16"/>
      <c r="G16" s="16"/>
      <c r="H16" s="16"/>
      <c r="I16" s="16"/>
      <c r="J16" s="16"/>
      <c r="K16" s="26"/>
      <c r="L16" s="40" t="s">
        <v>88</v>
      </c>
      <c r="M16" s="134" t="s">
        <v>137</v>
      </c>
      <c r="N16" s="27">
        <f>P16</f>
        <v>1690772</v>
      </c>
      <c r="O16" s="28"/>
      <c r="P16" s="29">
        <f>R16+S16+T16+W16</f>
        <v>1690772</v>
      </c>
      <c r="Q16" s="28"/>
      <c r="R16" s="30">
        <f>SUMIFS(DATI!E$1:E$65536,DATI!A$1:A$65536,'2010'!B4,DATI!B$1:B$65536,'2010'!R12,DATI!C$1:C$65536,'2010'!N8,DATI!D$1:D$65536,'2010'!L16)</f>
        <v>116837</v>
      </c>
      <c r="S16" s="30">
        <f>SUMIFS(DATI!E$1:E$65536,DATI!A$1:A$65536,'2010'!B4,DATI!B$1:B$65536,'2010'!S12,DATI!C$1:C$65536,'2010'!N8,DATI!D$1:D$65536,'2010'!L16)</f>
        <v>19892</v>
      </c>
      <c r="T16" s="30">
        <f>SUMIFS(DATI!E$1:E$65536,DATI!A$1:A$65536,'2010'!B4,DATI!B$1:B$65536,'2010'!T12,DATI!C$1:C$65536,'2010'!N8,DATI!D$1:D$65536,'2010'!L16)</f>
        <v>86239</v>
      </c>
      <c r="U16" s="30">
        <f>SUMIFS(DATI!E$1:E$65536,DATI!A$1:A$65536,'2010'!B4,DATI!B$1:B$65536,'2010'!U12,DATI!C$1:C$65536,'2010'!N8,DATI!D$1:D$65536,'2010'!L16)</f>
        <v>1467108</v>
      </c>
      <c r="V16" s="30">
        <f>SUMIFS(DATI!E$1:E$65536,DATI!A$1:A$65536,'2010'!B4,DATI!B$1:B$65536,'2010'!V12,DATI!C$1:C$65536,'2010'!N8,DATI!D$1:D$65536,'2010'!L16)</f>
        <v>696</v>
      </c>
      <c r="W16" s="31">
        <f>U16+V16</f>
        <v>1467804</v>
      </c>
    </row>
    <row r="17" spans="1:23" ht="13">
      <c r="A17" s="7"/>
      <c r="B17" s="16"/>
      <c r="C17" s="16"/>
      <c r="D17" s="16"/>
      <c r="E17" s="16"/>
      <c r="F17" s="16"/>
      <c r="G17" s="16"/>
      <c r="H17" s="16"/>
      <c r="I17" s="16"/>
      <c r="J17" s="16"/>
      <c r="K17" s="26"/>
      <c r="L17" s="40" t="s">
        <v>89</v>
      </c>
      <c r="M17" s="134" t="s">
        <v>138</v>
      </c>
      <c r="N17" s="27">
        <f>P17</f>
        <v>3318312</v>
      </c>
      <c r="O17" s="28"/>
      <c r="P17" s="29">
        <f>R17+S17+T17+W17</f>
        <v>3318312</v>
      </c>
      <c r="Q17" s="28"/>
      <c r="R17" s="28"/>
      <c r="S17" s="28"/>
      <c r="T17" s="30">
        <f>SUMIFS(DATI!E$1:E$65536,DATI!A$1:A$65536,'2010'!B4,DATI!B$1:B$65536,'2010'!T12,DATI!C$1:C$65536,'2010'!N8,DATI!D$1:D$65536,'2010'!L17)</f>
        <v>3168705</v>
      </c>
      <c r="U17" s="28"/>
      <c r="V17" s="30">
        <f>SUMIFS(DATI!E$1:E$65536,DATI!A$1:A$65536,'2010'!B4,DATI!B$1:B$65536,'2010'!V12,DATI!C$1:C$65536,'2010'!N8,DATI!D$1:D$65536,'2010'!L17)</f>
        <v>149607</v>
      </c>
      <c r="W17" s="31">
        <f>V17</f>
        <v>149607</v>
      </c>
    </row>
    <row r="18" spans="1:23" ht="13">
      <c r="A18" s="7"/>
      <c r="B18" s="33">
        <f>C18+D18</f>
        <v>2277058</v>
      </c>
      <c r="C18" s="34">
        <f>SUMIFS(DATI!E$1:E$65536,DATI!A$1:A$65536,'2010'!B4,DATI!B$1:B$65536,'2010'!C12,DATI!C$1:C$65536,'2010'!B8,DATI!D$1:D$65536,'2010'!L18)</f>
        <v>120607</v>
      </c>
      <c r="D18" s="34">
        <f>SUMIFS(DATI!E$1:E$65536,DATI!A$1:A$65536,'2010'!B4,DATI!B$1:B$65536,'2010'!D12,DATI!C$1:C$65536,'2010'!B8,DATI!D$1:D$65536,'2010'!L18)</f>
        <v>2156451</v>
      </c>
      <c r="E18" s="35">
        <f>SUMIFS(DATI!E$1:E$65536,DATI!A$1:A$65536,'2010'!B4,DATI!B$1:B$65536,'2010'!E12,DATI!C$1:C$65536,'2010'!B8,DATI!D$1:D$65536,'2010'!L18)</f>
        <v>1228705</v>
      </c>
      <c r="F18" s="36">
        <f>SUMIFS(DATI!E$1:E$65536,DATI!A$1:A$65536,'2010'!B4,DATI!B$1:B$65536,'2010'!F12,DATI!C$1:C$65536,'2010'!B8,DATI!D$1:D$65536,'2010'!L18)</f>
        <v>543925</v>
      </c>
      <c r="G18" s="36">
        <f>SUMIFS(DATI!E$1:E$65536,DATI!A$1:A$65536,'2010'!B4,DATI!B$1:B$65536,'2010'!G12,DATI!C$1:C$65536,'2010'!B8,DATI!D$1:D$65536,'2010'!L18)</f>
        <v>17395678</v>
      </c>
      <c r="H18" s="16"/>
      <c r="I18" s="37">
        <f>B18+E18+F18+G18</f>
        <v>21445366</v>
      </c>
      <c r="J18" s="38"/>
      <c r="K18" s="39">
        <f>I18</f>
        <v>21445366</v>
      </c>
      <c r="L18" s="40" t="s">
        <v>72</v>
      </c>
      <c r="M18" s="41" t="s">
        <v>139</v>
      </c>
      <c r="N18" s="28"/>
      <c r="O18" s="28"/>
      <c r="P18" s="28"/>
      <c r="Q18" s="28"/>
      <c r="R18" s="28"/>
      <c r="S18" s="28"/>
      <c r="T18" s="23"/>
      <c r="U18" s="28"/>
      <c r="V18" s="28"/>
      <c r="W18" s="42"/>
    </row>
    <row r="19" spans="1:23" ht="13">
      <c r="A19" s="7"/>
      <c r="B19" s="33">
        <f>C19+D19</f>
        <v>2012550</v>
      </c>
      <c r="C19" s="43">
        <f>V14-C18</f>
        <v>73501</v>
      </c>
      <c r="D19" s="33">
        <f>U14-D18</f>
        <v>1939049</v>
      </c>
      <c r="E19" s="43">
        <f>T14-E18</f>
        <v>2647542</v>
      </c>
      <c r="F19" s="43">
        <f>S14-F18</f>
        <v>544720</v>
      </c>
      <c r="G19" s="43">
        <f>R14-G18</f>
        <v>10513139</v>
      </c>
      <c r="H19" s="16"/>
      <c r="I19" s="37">
        <f>B19+E19+F19+G19</f>
        <v>15717951</v>
      </c>
      <c r="J19" s="44"/>
      <c r="K19" s="45"/>
      <c r="L19" s="46" t="s">
        <v>91</v>
      </c>
      <c r="M19" s="194" t="s">
        <v>140</v>
      </c>
      <c r="N19" s="28"/>
      <c r="O19" s="28"/>
      <c r="P19" s="28"/>
      <c r="Q19" s="47"/>
      <c r="R19" s="28"/>
      <c r="S19" s="28"/>
      <c r="T19" s="28"/>
      <c r="U19" s="28"/>
      <c r="V19" s="28"/>
      <c r="W19" s="42"/>
    </row>
    <row r="20" spans="1:23">
      <c r="A20" s="7"/>
      <c r="B20" s="44"/>
      <c r="C20" s="44"/>
      <c r="D20" s="48"/>
      <c r="E20" s="44"/>
      <c r="F20" s="44"/>
      <c r="G20" s="44"/>
      <c r="H20" s="44"/>
      <c r="I20" s="48"/>
      <c r="J20" s="44"/>
      <c r="K20" s="45"/>
      <c r="L20" s="40" t="s">
        <v>85</v>
      </c>
      <c r="M20" s="41" t="s">
        <v>141</v>
      </c>
      <c r="N20" s="28"/>
      <c r="O20" s="28"/>
      <c r="P20" s="29">
        <f>Q20</f>
        <v>2001690</v>
      </c>
      <c r="Q20" s="49">
        <f>SUMIFS(DATI!E$1:E$65536,DATI!A$1:A$65536,'2010'!B4,DATI!B$1:B$65536,'2010'!Q12,DATI!C$1:C$65536,'2010'!N8,DATI!D$1:D$65536,'2010'!L20)</f>
        <v>2001690</v>
      </c>
      <c r="R20" s="50"/>
      <c r="S20" s="28"/>
      <c r="T20" s="28"/>
      <c r="U20" s="28"/>
      <c r="V20" s="28"/>
      <c r="W20" s="42"/>
    </row>
    <row r="21" spans="1:23" ht="13">
      <c r="A21" s="7"/>
      <c r="B21" s="44"/>
      <c r="C21" s="44"/>
      <c r="D21" s="48"/>
      <c r="E21" s="44"/>
      <c r="F21" s="44"/>
      <c r="G21" s="44"/>
      <c r="H21" s="44"/>
      <c r="I21" s="43">
        <f>I19+P20</f>
        <v>17719641</v>
      </c>
      <c r="J21" s="44"/>
      <c r="K21" s="45"/>
      <c r="L21" s="46" t="s">
        <v>12</v>
      </c>
      <c r="M21" s="194" t="s">
        <v>142</v>
      </c>
      <c r="N21" s="28"/>
      <c r="O21" s="28"/>
      <c r="P21" s="23"/>
      <c r="Q21" s="23"/>
      <c r="R21" s="28"/>
      <c r="S21" s="28"/>
      <c r="T21" s="28"/>
      <c r="U21" s="28"/>
      <c r="V21" s="28"/>
      <c r="W21" s="42"/>
    </row>
    <row r="22" spans="1:23" ht="13">
      <c r="A22" s="7"/>
      <c r="B22" s="51">
        <f>C22+D22</f>
        <v>483828</v>
      </c>
      <c r="C22" s="52">
        <f>SUMIFS(DATI!E$1:E$65536,DATI!A$1:A$65536,'2010'!B4,DATI!B$1:B$65536,'2010'!C12,DATI!C$1:C$65536,'2010'!B8,DATI!D$1:D$65536,'2010'!L22)</f>
        <v>15083</v>
      </c>
      <c r="D22" s="52">
        <f>SUMIFS(DATI!E$1:E$65536,DATI!A$1:A$65536,'2010'!B4,DATI!B$1:B$65536,'2010'!D12,DATI!C$1:C$65536,'2010'!B8,DATI!D$1:D$65536,'2010'!L22)</f>
        <v>468745</v>
      </c>
      <c r="E22" s="52">
        <f>SUMIFS(DATI!E$1:E$65536,DATI!A$1:A$65536,'2010'!B4,DATI!B$1:B$65536,'2010'!E12,DATI!C$1:C$65536,'2010'!B8,DATI!D$1:D$65536,'2010'!L22)</f>
        <v>736438</v>
      </c>
      <c r="F22" s="52">
        <f>SUMIFS(DATI!E$1:E$65536,DATI!A$1:A$65536,'2010'!B4,DATI!B$1:B$65536,'2010'!F12,DATI!C$1:C$65536,'2010'!B8,DATI!D$1:D$65536,'2010'!L22)</f>
        <v>110675</v>
      </c>
      <c r="G22" s="52">
        <f>SUMIFS(DATI!E$1:E$65536,DATI!A$1:A$65536,'2010'!B4,DATI!B$1:B$65536,'2010'!G12,DATI!C$1:C$65536,'2010'!B8,DATI!D$1:D$65536,'2010'!L22)</f>
        <v>2375920</v>
      </c>
      <c r="H22" s="16"/>
      <c r="I22" s="43">
        <f>C22+D22+E22+F22+G22</f>
        <v>3706861</v>
      </c>
      <c r="J22" s="44"/>
      <c r="K22" s="45"/>
      <c r="L22" s="53" t="s">
        <v>77</v>
      </c>
      <c r="M22" s="54" t="s">
        <v>167</v>
      </c>
      <c r="N22" s="28"/>
      <c r="O22" s="28"/>
      <c r="P22" s="28"/>
      <c r="Q22" s="28"/>
      <c r="R22" s="28" t="s">
        <v>135</v>
      </c>
      <c r="S22" s="28"/>
      <c r="T22" s="28"/>
      <c r="U22" s="28"/>
      <c r="V22" s="28"/>
      <c r="W22" s="42"/>
    </row>
    <row r="23" spans="1:23" ht="13.5" thickBot="1">
      <c r="A23" s="7"/>
      <c r="B23" s="55">
        <f>C23+D23</f>
        <v>1528722</v>
      </c>
      <c r="C23" s="56">
        <f>C19-C22</f>
        <v>58418</v>
      </c>
      <c r="D23" s="56">
        <f>D19-D22</f>
        <v>1470304</v>
      </c>
      <c r="E23" s="56">
        <f>E19-E22</f>
        <v>1911104</v>
      </c>
      <c r="F23" s="56">
        <f>F19-F22</f>
        <v>434045</v>
      </c>
      <c r="G23" s="56">
        <f>G19-G22</f>
        <v>8137219</v>
      </c>
      <c r="H23" s="43">
        <f>P20</f>
        <v>2001690</v>
      </c>
      <c r="I23" s="43">
        <f>B23+E23+F23+G23+H23</f>
        <v>14012780</v>
      </c>
      <c r="J23" s="44"/>
      <c r="K23" s="57"/>
      <c r="L23" s="46" t="s">
        <v>13</v>
      </c>
      <c r="M23" s="195" t="s">
        <v>247</v>
      </c>
      <c r="N23" s="28"/>
      <c r="O23" s="28"/>
      <c r="P23" s="28"/>
      <c r="Q23" s="28"/>
      <c r="R23" s="28"/>
      <c r="S23" s="28"/>
      <c r="T23" s="28"/>
      <c r="U23" s="28"/>
      <c r="V23" s="28"/>
      <c r="W23" s="42"/>
    </row>
    <row r="24" spans="1:23" ht="26.25" customHeight="1" thickTop="1" thickBot="1">
      <c r="A24" s="7"/>
      <c r="B24" s="284" t="s">
        <v>143</v>
      </c>
      <c r="C24" s="284"/>
      <c r="D24" s="284"/>
      <c r="E24" s="284"/>
      <c r="F24" s="284"/>
      <c r="G24" s="284"/>
      <c r="H24" s="284"/>
      <c r="I24" s="284"/>
      <c r="J24" s="284"/>
      <c r="K24" s="284"/>
      <c r="L24" s="284"/>
      <c r="M24" s="284"/>
      <c r="N24" s="284"/>
      <c r="O24" s="284"/>
      <c r="P24" s="284"/>
      <c r="Q24" s="284"/>
      <c r="R24" s="284"/>
      <c r="S24" s="284"/>
      <c r="T24" s="284"/>
      <c r="U24" s="284"/>
      <c r="V24" s="284"/>
      <c r="W24" s="285"/>
    </row>
    <row r="25" spans="1:23" ht="19" thickTop="1" thickBot="1">
      <c r="A25" s="7"/>
      <c r="B25" s="231" t="s">
        <v>144</v>
      </c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232"/>
    </row>
    <row r="26" spans="1:23" ht="13.5" thickTop="1">
      <c r="A26" s="7"/>
      <c r="B26" s="58"/>
      <c r="C26" s="58"/>
      <c r="D26" s="58"/>
      <c r="E26" s="58"/>
      <c r="F26" s="58"/>
      <c r="G26" s="58"/>
      <c r="H26" s="58"/>
      <c r="I26" s="59"/>
      <c r="J26" s="58"/>
      <c r="K26" s="60"/>
      <c r="L26" s="46" t="s">
        <v>12</v>
      </c>
      <c r="M26" s="196" t="s">
        <v>145</v>
      </c>
      <c r="N26" s="28"/>
      <c r="O26" s="61"/>
      <c r="P26" s="22">
        <f>R26+S26+T26+W26+Q26</f>
        <v>17719641</v>
      </c>
      <c r="Q26" s="22">
        <f>H23</f>
        <v>2001690</v>
      </c>
      <c r="R26" s="62">
        <f>G19</f>
        <v>10513139</v>
      </c>
      <c r="S26" s="62">
        <f>F19</f>
        <v>544720</v>
      </c>
      <c r="T26" s="62">
        <f>E19</f>
        <v>2647542</v>
      </c>
      <c r="U26" s="62">
        <f>D19</f>
        <v>1939049</v>
      </c>
      <c r="V26" s="62">
        <f>C19</f>
        <v>73501</v>
      </c>
      <c r="W26" s="63">
        <f>U26+V26</f>
        <v>2012550</v>
      </c>
    </row>
    <row r="27" spans="1:23">
      <c r="A27" s="7"/>
      <c r="B27" s="64">
        <f>C27+D27</f>
        <v>188448</v>
      </c>
      <c r="C27" s="64">
        <f>C28+C29</f>
        <v>57478</v>
      </c>
      <c r="D27" s="64">
        <f>D28+D29</f>
        <v>130970</v>
      </c>
      <c r="E27" s="64">
        <f>E28+E29</f>
        <v>1908048</v>
      </c>
      <c r="F27" s="64">
        <f>F28+F29</f>
        <v>353132</v>
      </c>
      <c r="G27" s="64">
        <f>G28+G29</f>
        <v>5260927</v>
      </c>
      <c r="H27" s="44"/>
      <c r="I27" s="37">
        <f>B27+E27+F27+G27</f>
        <v>7710555</v>
      </c>
      <c r="J27" s="43">
        <f>J28+J29</f>
        <v>462714</v>
      </c>
      <c r="K27" s="39">
        <f>J27+I27</f>
        <v>8173269</v>
      </c>
      <c r="L27" s="53" t="s">
        <v>24</v>
      </c>
      <c r="M27" s="65" t="s">
        <v>146</v>
      </c>
      <c r="N27" s="28"/>
      <c r="O27" s="28"/>
      <c r="P27" s="23"/>
      <c r="Q27" s="23"/>
      <c r="R27" s="23"/>
      <c r="S27" s="23"/>
      <c r="T27" s="23"/>
      <c r="U27" s="23"/>
      <c r="V27" s="23"/>
      <c r="W27" s="32"/>
    </row>
    <row r="28" spans="1:23">
      <c r="A28" s="7"/>
      <c r="B28" s="66">
        <f>C28+D28</f>
        <v>167421</v>
      </c>
      <c r="C28" s="67">
        <f>SUMIFS(DATI!E$1:E$65536,DATI!A$1:A$65536,'2010'!B4,DATI!B$1:B$65536,'2010'!C12,DATI!C$1:C$65536,'2010'!B8,DATI!D$1:D$65536,'2010'!L28)</f>
        <v>46286</v>
      </c>
      <c r="D28" s="67">
        <f>SUMIFS(DATI!E$1:E$65536,DATI!A$1:A$65536,'2010'!B4,DATI!B$1:B$65536,'2010'!D12,DATI!C$1:C$65536,'2010'!B8,DATI!D$1:D$65536,'2010'!L28)</f>
        <v>121135</v>
      </c>
      <c r="E28" s="67">
        <f>SUMIFS(DATI!E$1:E$65536,DATI!A$1:A$65536,'2010'!B4,DATI!B$1:B$65536,'2010'!E12,DATI!C$1:C$65536,'2010'!B8,DATI!D$1:D$65536,'2010'!L28)</f>
        <v>1508892</v>
      </c>
      <c r="F28" s="67">
        <f>SUMIFS(DATI!E$1:E$65536,DATI!A$1:A$65536,'2010'!B4,DATI!B$1:B$65536,'2010'!F12,DATI!C$1:C$65536,'2010'!B8,DATI!D$1:D$65536,'2010'!L28)</f>
        <v>278397</v>
      </c>
      <c r="G28" s="67">
        <f>SUMIFS(DATI!E$1:E$65536,DATI!A$1:A$65536,'2010'!B4,DATI!B$1:B$65536,'2010'!G12,DATI!C$1:C$65536,'2010'!B8,DATI!D$1:D$65536,'2010'!L28)</f>
        <v>4459490</v>
      </c>
      <c r="H28" s="44"/>
      <c r="I28" s="37">
        <f>B28+E28+F28+G28</f>
        <v>6414200</v>
      </c>
      <c r="J28" s="36">
        <f>SUMIFS(DATI!E$1:E$65536,DATI!A$1:A$65536,'2010'!B4,DATI!B$1:B$65536,'2010'!J12,DATI!C$1:C$65536,'2010'!B8,DATI!D$1:D$65536,'2010'!L28)</f>
        <v>462714</v>
      </c>
      <c r="K28" s="39">
        <f>J28+I28</f>
        <v>6876914</v>
      </c>
      <c r="L28" s="53" t="s">
        <v>25</v>
      </c>
      <c r="M28" s="199" t="s">
        <v>248</v>
      </c>
      <c r="N28" s="28"/>
      <c r="O28" s="28"/>
      <c r="P28" s="28"/>
      <c r="Q28" s="28"/>
      <c r="R28" s="28"/>
      <c r="S28" s="28"/>
      <c r="T28" s="28"/>
      <c r="U28" s="28"/>
      <c r="V28" s="28"/>
      <c r="W28" s="42"/>
    </row>
    <row r="29" spans="1:23">
      <c r="A29" s="7"/>
      <c r="B29" s="66">
        <f>C29+D29</f>
        <v>21027</v>
      </c>
      <c r="C29" s="67">
        <f>SUMIFS(DATI!E$1:E$65536,DATI!A$1:A$65536,'2010'!B4,DATI!B$1:B$65536,'2010'!C12,DATI!C$1:C$65536,'2010'!B8,DATI!D$1:D$65536,'2010'!L29)</f>
        <v>11192</v>
      </c>
      <c r="D29" s="67">
        <f>SUMIFS(DATI!E$1:E$65536,DATI!A$1:A$65536,'2010'!B4,DATI!B$1:B$65536,'2010'!D12,DATI!C$1:C$65536,'2010'!B8,DATI!D$1:D$65536,'2010'!L29)</f>
        <v>9835</v>
      </c>
      <c r="E29" s="67">
        <f>SUMIFS(DATI!E$1:E$65536,DATI!A$1:A$65536,'2010'!B4,DATI!B$1:B$65536,'2010'!E12,DATI!C$1:C$65536,'2010'!B8,DATI!D$1:D$65536,'2010'!L29)</f>
        <v>399156</v>
      </c>
      <c r="F29" s="67">
        <f>SUMIFS(DATI!E$1:E$65536,DATI!A$1:A$65536,'2010'!B4,DATI!B$1:B$65536,'2010'!F12,DATI!C$1:C$65536,'2010'!B8,DATI!D$1:D$65536,'2010'!L29)</f>
        <v>74735</v>
      </c>
      <c r="G29" s="67">
        <f>SUMIFS(DATI!E$1:E$65536,DATI!A$1:A$65536,'2010'!B4,DATI!B$1:B$65536,'2010'!G12,DATI!C$1:C$65536,'2010'!B8,DATI!D$1:D$65536,'2010'!L29)</f>
        <v>801437</v>
      </c>
      <c r="H29" s="44"/>
      <c r="I29" s="37">
        <f>B29+E29+F29+G29</f>
        <v>1296355</v>
      </c>
      <c r="J29" s="36">
        <f>SUMIFS(DATI!E$1:E$65536,DATI!A$1:A$65536,'2010'!B4,DATI!B$1:B$65536,'2010'!J12,DATI!C$1:C$65536,'2010'!B8,DATI!D$1:D$65536,'2010'!L29)</f>
        <v>0</v>
      </c>
      <c r="K29" s="39">
        <f>J29+I29</f>
        <v>1296355</v>
      </c>
      <c r="L29" s="53" t="s">
        <v>26</v>
      </c>
      <c r="M29" s="199" t="s">
        <v>249</v>
      </c>
      <c r="N29" s="28"/>
      <c r="O29" s="28"/>
      <c r="P29" s="28"/>
      <c r="Q29" s="28"/>
      <c r="R29" s="28"/>
      <c r="S29" s="28"/>
      <c r="T29" s="28"/>
      <c r="U29" s="28"/>
      <c r="V29" s="28"/>
      <c r="W29" s="42"/>
    </row>
    <row r="30" spans="1:23">
      <c r="A30" s="7"/>
      <c r="B30" s="68">
        <f>C30+D30</f>
        <v>14054</v>
      </c>
      <c r="C30" s="68">
        <f>C32</f>
        <v>925</v>
      </c>
      <c r="D30" s="68">
        <f>D32</f>
        <v>13129</v>
      </c>
      <c r="E30" s="68">
        <f>E32</f>
        <v>3056</v>
      </c>
      <c r="F30" s="68">
        <f>F32</f>
        <v>35029</v>
      </c>
      <c r="G30" s="68">
        <f>G32</f>
        <v>142069</v>
      </c>
      <c r="H30" s="68">
        <f>H31</f>
        <v>2042722</v>
      </c>
      <c r="I30" s="69">
        <f>I31+I32</f>
        <v>2236930</v>
      </c>
      <c r="J30" s="44"/>
      <c r="K30" s="70"/>
      <c r="L30" s="53" t="s">
        <v>27</v>
      </c>
      <c r="M30" s="65" t="s">
        <v>147</v>
      </c>
      <c r="N30" s="28"/>
      <c r="O30" s="28"/>
      <c r="P30" s="28"/>
      <c r="Q30" s="28"/>
      <c r="R30" s="28"/>
      <c r="S30" s="28"/>
      <c r="T30" s="28"/>
      <c r="U30" s="28"/>
      <c r="V30" s="28"/>
      <c r="W30" s="42"/>
    </row>
    <row r="31" spans="1:23">
      <c r="A31" s="7"/>
      <c r="B31" s="71"/>
      <c r="C31" s="71"/>
      <c r="D31" s="71"/>
      <c r="E31" s="71"/>
      <c r="F31" s="71"/>
      <c r="G31" s="71"/>
      <c r="H31" s="36">
        <f>SUMIFS(DATI!E$1:E$65536,DATI!A$1:A$65536,'2010'!B4,DATI!B$1:B$65536,'2010'!H12,DATI!C$1:C$65536,'2010'!B8,DATI!D$1:D$65536,'2010'!L31)</f>
        <v>2042722</v>
      </c>
      <c r="I31" s="37">
        <f>H31</f>
        <v>2042722</v>
      </c>
      <c r="J31" s="44"/>
      <c r="K31" s="45"/>
      <c r="L31" s="53" t="s">
        <v>28</v>
      </c>
      <c r="M31" s="199" t="s">
        <v>250</v>
      </c>
      <c r="N31" s="28"/>
      <c r="O31" s="28"/>
      <c r="P31" s="28"/>
      <c r="Q31" s="28"/>
      <c r="R31" s="28"/>
      <c r="S31" s="28"/>
      <c r="T31" s="28"/>
      <c r="U31" s="28"/>
      <c r="V31" s="28"/>
      <c r="W31" s="42"/>
    </row>
    <row r="32" spans="1:23">
      <c r="A32" s="7"/>
      <c r="B32" s="33">
        <f>C32+D32</f>
        <v>14054</v>
      </c>
      <c r="C32" s="36">
        <f>SUMIFS(DATI!E$1:E$65536,DATI!A$1:A$65536,'2010'!B4,DATI!B$1:B$65536,'2010'!C12,DATI!C$1:C$65536,'2010'!B8,DATI!D$1:D$65536,'2010'!L32)</f>
        <v>925</v>
      </c>
      <c r="D32" s="34">
        <f>SUMIFS(DATI!E$1:E$65536,DATI!A$1:A$65536,'2010'!B4,DATI!B$1:B$65536,'2010'!D12,DATI!C$1:C$65536,'2010'!B8,DATI!D$1:D$65536,'2010'!L32)</f>
        <v>13129</v>
      </c>
      <c r="E32" s="36">
        <f>SUMIFS(DATI!E$1:E$65536,DATI!A$1:A$65536,'2010'!B4,DATI!B$1:B$65536,'2010'!E12,DATI!C$1:C$65536,'2010'!B8,DATI!D$1:D$65536,'2010'!L32)</f>
        <v>3056</v>
      </c>
      <c r="F32" s="36">
        <f>SUMIFS(DATI!E$1:E$65536,DATI!A$1:A$65536,'2010'!B4,DATI!B$1:B$65536,'2010'!F12,DATI!C$1:C$65536,'2010'!B8,DATI!D$1:D$65536,'2010'!L32)</f>
        <v>35029</v>
      </c>
      <c r="G32" s="36">
        <f>SUMIFS(DATI!E$1:E$65536,DATI!A$1:A$65536,'2010'!B4,DATI!B$1:B$65536,'2010'!G12,DATI!C$1:C$65536,'2010'!B8,DATI!D$1:D$65536,'2010'!L32)</f>
        <v>142069</v>
      </c>
      <c r="H32" s="44"/>
      <c r="I32" s="37">
        <f>B32+E32+F32+G32</f>
        <v>194208</v>
      </c>
      <c r="J32" s="44"/>
      <c r="K32" s="45"/>
      <c r="L32" s="53" t="s">
        <v>29</v>
      </c>
      <c r="M32" s="199" t="s">
        <v>251</v>
      </c>
      <c r="N32" s="28"/>
      <c r="O32" s="28"/>
      <c r="P32" s="47"/>
      <c r="Q32" s="47"/>
      <c r="R32" s="47"/>
      <c r="S32" s="47"/>
      <c r="T32" s="47"/>
      <c r="U32" s="47"/>
      <c r="V32" s="47"/>
      <c r="W32" s="72"/>
    </row>
    <row r="33" spans="1:23">
      <c r="A33" s="7"/>
      <c r="B33" s="44"/>
      <c r="C33" s="44"/>
      <c r="D33" s="44"/>
      <c r="E33" s="44"/>
      <c r="F33" s="44"/>
      <c r="G33" s="44"/>
      <c r="H33" s="44"/>
      <c r="I33" s="44"/>
      <c r="J33" s="44"/>
      <c r="K33" s="45"/>
      <c r="L33" s="53" t="s">
        <v>30</v>
      </c>
      <c r="M33" s="65" t="s">
        <v>148</v>
      </c>
      <c r="N33" s="28"/>
      <c r="O33" s="61"/>
      <c r="P33" s="29">
        <f>P34+P35</f>
        <v>520272</v>
      </c>
      <c r="Q33" s="29">
        <f>Q34+Q35</f>
        <v>41031</v>
      </c>
      <c r="R33" s="29">
        <f>R35</f>
        <v>298127</v>
      </c>
      <c r="S33" s="29">
        <f>S35</f>
        <v>0</v>
      </c>
      <c r="T33" s="29">
        <f>T35</f>
        <v>0</v>
      </c>
      <c r="U33" s="29">
        <f>U35</f>
        <v>181114</v>
      </c>
      <c r="V33" s="62">
        <f>V35</f>
        <v>0</v>
      </c>
      <c r="W33" s="63">
        <f>U33+V33</f>
        <v>181114</v>
      </c>
    </row>
    <row r="34" spans="1:23">
      <c r="A34" s="7"/>
      <c r="B34" s="44"/>
      <c r="C34" s="44"/>
      <c r="D34" s="44"/>
      <c r="E34" s="44"/>
      <c r="F34" s="44"/>
      <c r="G34" s="44"/>
      <c r="H34" s="44"/>
      <c r="I34" s="44"/>
      <c r="J34" s="44"/>
      <c r="K34" s="45"/>
      <c r="L34" s="53" t="s">
        <v>31</v>
      </c>
      <c r="M34" s="199" t="s">
        <v>252</v>
      </c>
      <c r="N34" s="28"/>
      <c r="O34" s="61"/>
      <c r="P34" s="29">
        <f>Q34</f>
        <v>41031</v>
      </c>
      <c r="Q34" s="49">
        <f>SUMIFS(DATI!E$1:E$65536,DATI!A$1:A$65536,'2010'!B4,DATI!B$1:B$65536,'2010'!Q12,DATI!C$1:C$65536,'2010'!N8,DATI!D$1:D$65536,'2010'!L34)</f>
        <v>41031</v>
      </c>
      <c r="R34" s="73"/>
      <c r="S34" s="74"/>
      <c r="T34" s="74"/>
      <c r="U34" s="74"/>
      <c r="V34" s="74"/>
      <c r="W34" s="75"/>
    </row>
    <row r="35" spans="1:23">
      <c r="A35" s="7"/>
      <c r="B35" s="44"/>
      <c r="C35" s="44"/>
      <c r="D35" s="44"/>
      <c r="E35" s="44"/>
      <c r="F35" s="44"/>
      <c r="G35" s="76"/>
      <c r="H35" s="44"/>
      <c r="I35" s="76"/>
      <c r="J35" s="44"/>
      <c r="K35" s="45"/>
      <c r="L35" s="53" t="s">
        <v>32</v>
      </c>
      <c r="M35" s="199" t="s">
        <v>253</v>
      </c>
      <c r="N35" s="28"/>
      <c r="O35" s="61"/>
      <c r="P35" s="29">
        <f>R35+S35+T35+W35</f>
        <v>479241</v>
      </c>
      <c r="Q35" s="44"/>
      <c r="R35" s="49">
        <f>SUMIFS(DATI!E$1:E$65536,DATI!A$1:A$65536,'2010'!B4,DATI!B$1:B$65536,'2010'!R12,DATI!C$1:C$65536,'2010'!N8,DATI!D$1:D$65536,'2010'!L35)</f>
        <v>298127</v>
      </c>
      <c r="S35" s="49">
        <f>SUMIFS(DATI!E$1:E$65536,DATI!A$1:A$65536,'2010'!B4,DATI!B$1:B$65536,'2010'!S12,DATI!C$1:C$65536,'2010'!N8,DATI!D$1:D$65536,'2010'!L35)</f>
        <v>0</v>
      </c>
      <c r="T35" s="49">
        <f>SUMIFS(DATI!E$1:E$65536,DATI!A$1:A$65536,'2010'!B4,DATI!B$1:B$65536,'2010'!T12,DATI!C$1:C$65536,'2010'!N8,DATI!D$1:D$65536,'2010'!L35)</f>
        <v>0</v>
      </c>
      <c r="U35" s="49">
        <f>SUMIFS(DATI!E$1:E$65536,DATI!A$1:A$65536,'2010'!B4,DATI!B$1:B$65536,'2010'!U12,DATI!C$1:C$65536,'2010'!N8,DATI!D$1:D$65536,'2010'!L35)</f>
        <v>181114</v>
      </c>
      <c r="V35" s="24">
        <f>SUMIFS(DATI!E$1:E$65536,DATI!A$1:A$65536,'2010'!B4,DATI!B$1:B$65536,'2010'!V12,DATI!C$1:C$65536,'2010'!N8,DATI!D$1:D$65536,'2010'!L35)</f>
        <v>0</v>
      </c>
      <c r="W35" s="63">
        <f>U35+V35</f>
        <v>181114</v>
      </c>
    </row>
    <row r="36" spans="1:23" ht="13">
      <c r="A36" s="7"/>
      <c r="B36" s="33">
        <f>C36+D36</f>
        <v>1991162</v>
      </c>
      <c r="C36" s="43">
        <f>V26+V35-C27-C32</f>
        <v>15098</v>
      </c>
      <c r="D36" s="33">
        <f>U26+U35-D27-D32</f>
        <v>1976064</v>
      </c>
      <c r="E36" s="43">
        <f>T26+T35-E27-E32</f>
        <v>736438</v>
      </c>
      <c r="F36" s="43">
        <f>S26+S35-F27-F32</f>
        <v>156559</v>
      </c>
      <c r="G36" s="43">
        <f>R26+R35-G27-G32</f>
        <v>5408270</v>
      </c>
      <c r="H36" s="44"/>
      <c r="I36" s="37">
        <f>B36+E36+F36+G36</f>
        <v>8292429</v>
      </c>
      <c r="J36" s="44"/>
      <c r="K36" s="45"/>
      <c r="L36" s="77" t="s">
        <v>14</v>
      </c>
      <c r="M36" s="197" t="s">
        <v>149</v>
      </c>
      <c r="N36" s="28"/>
      <c r="O36" s="28"/>
      <c r="P36" s="23"/>
      <c r="Q36" s="44"/>
      <c r="R36" s="23"/>
      <c r="S36" s="23"/>
      <c r="T36" s="23"/>
      <c r="U36" s="23"/>
      <c r="V36" s="23"/>
      <c r="W36" s="32"/>
    </row>
    <row r="37" spans="1:23">
      <c r="A37" s="7"/>
      <c r="B37" s="33">
        <f>C37+D37</f>
        <v>483828</v>
      </c>
      <c r="C37" s="33">
        <f>C22</f>
        <v>15083</v>
      </c>
      <c r="D37" s="33">
        <f>D22</f>
        <v>468745</v>
      </c>
      <c r="E37" s="33">
        <f>E22</f>
        <v>736438</v>
      </c>
      <c r="F37" s="33">
        <f>F22</f>
        <v>110675</v>
      </c>
      <c r="G37" s="33">
        <f>G22</f>
        <v>2375920</v>
      </c>
      <c r="H37" s="44"/>
      <c r="I37" s="37">
        <f>B37+E37+F37+G37</f>
        <v>3706861</v>
      </c>
      <c r="J37" s="44"/>
      <c r="K37" s="45"/>
      <c r="L37" s="53" t="s">
        <v>77</v>
      </c>
      <c r="M37" s="65" t="s">
        <v>150</v>
      </c>
      <c r="N37" s="28"/>
      <c r="O37" s="28"/>
      <c r="P37" s="28"/>
      <c r="Q37" s="28"/>
      <c r="R37" s="28"/>
      <c r="S37" s="28"/>
      <c r="T37" s="28"/>
      <c r="U37" s="28"/>
      <c r="V37" s="28"/>
      <c r="W37" s="42"/>
    </row>
    <row r="38" spans="1:23" ht="26.5" thickBot="1">
      <c r="A38" s="7"/>
      <c r="B38" s="79">
        <f>C38+D38</f>
        <v>1507334</v>
      </c>
      <c r="C38" s="79">
        <f>C36-C37</f>
        <v>15</v>
      </c>
      <c r="D38" s="79">
        <f>D36-D37</f>
        <v>1507319</v>
      </c>
      <c r="E38" s="79">
        <f>E36-E37</f>
        <v>0</v>
      </c>
      <c r="F38" s="79">
        <f>F36-F37</f>
        <v>45884</v>
      </c>
      <c r="G38" s="79">
        <f>G36-G37</f>
        <v>3032350</v>
      </c>
      <c r="H38" s="44"/>
      <c r="I38" s="80">
        <f>B38+E38+F38+G38</f>
        <v>4585568</v>
      </c>
      <c r="J38" s="44"/>
      <c r="K38" s="57"/>
      <c r="L38" s="106" t="s">
        <v>151</v>
      </c>
      <c r="M38" s="198" t="s">
        <v>152</v>
      </c>
      <c r="N38" s="81"/>
      <c r="O38" s="81"/>
      <c r="P38" s="81"/>
      <c r="Q38" s="81"/>
      <c r="R38" s="81"/>
      <c r="S38" s="81"/>
      <c r="T38" s="81"/>
      <c r="U38" s="81"/>
      <c r="V38" s="81"/>
      <c r="W38" s="82"/>
    </row>
    <row r="39" spans="1:23" ht="16.5" thickTop="1" thickBot="1">
      <c r="A39" s="7"/>
      <c r="B39" s="83"/>
      <c r="C39" s="83"/>
      <c r="D39" s="83"/>
      <c r="E39" s="84"/>
      <c r="F39" s="84"/>
      <c r="G39" s="84"/>
      <c r="H39" s="84"/>
      <c r="I39" s="84"/>
      <c r="J39" s="84"/>
      <c r="K39" s="84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6"/>
    </row>
    <row r="40" spans="1:23" ht="21.75" customHeight="1" thickTop="1" thickBot="1">
      <c r="A40" s="7"/>
      <c r="B40" s="253" t="s">
        <v>119</v>
      </c>
      <c r="C40" s="253"/>
      <c r="D40" s="253"/>
      <c r="E40" s="253"/>
      <c r="F40" s="253"/>
      <c r="G40" s="253"/>
      <c r="H40" s="253"/>
      <c r="I40" s="253"/>
      <c r="J40" s="253"/>
      <c r="K40" s="254"/>
      <c r="L40" s="274" t="s">
        <v>120</v>
      </c>
      <c r="M40" s="275"/>
      <c r="N40" s="278" t="s">
        <v>121</v>
      </c>
      <c r="O40" s="279"/>
      <c r="P40" s="279"/>
      <c r="Q40" s="279"/>
      <c r="R40" s="279"/>
      <c r="S40" s="279"/>
      <c r="T40" s="279"/>
      <c r="U40" s="280"/>
      <c r="V40" s="280"/>
      <c r="W40" s="281"/>
    </row>
    <row r="41" spans="1:23" ht="13.5" customHeight="1" thickTop="1">
      <c r="A41" s="7"/>
      <c r="B41" s="261" t="s">
        <v>122</v>
      </c>
      <c r="C41" s="264" t="s">
        <v>123</v>
      </c>
      <c r="D41" s="264" t="s">
        <v>124</v>
      </c>
      <c r="E41" s="239" t="s">
        <v>125</v>
      </c>
      <c r="F41" s="239" t="s">
        <v>126</v>
      </c>
      <c r="G41" s="239" t="s">
        <v>127</v>
      </c>
      <c r="H41" s="239" t="s">
        <v>128</v>
      </c>
      <c r="I41" s="239" t="s">
        <v>129</v>
      </c>
      <c r="J41" s="239" t="s">
        <v>130</v>
      </c>
      <c r="K41" s="243" t="s">
        <v>131</v>
      </c>
      <c r="L41" s="276"/>
      <c r="M41" s="277"/>
      <c r="N41" s="264" t="s">
        <v>131</v>
      </c>
      <c r="O41" s="239" t="s">
        <v>130</v>
      </c>
      <c r="P41" s="239" t="s">
        <v>129</v>
      </c>
      <c r="Q41" s="239" t="s">
        <v>128</v>
      </c>
      <c r="R41" s="239" t="s">
        <v>127</v>
      </c>
      <c r="S41" s="239" t="s">
        <v>126</v>
      </c>
      <c r="T41" s="239" t="s">
        <v>125</v>
      </c>
      <c r="U41" s="264" t="s">
        <v>124</v>
      </c>
      <c r="V41" s="264" t="s">
        <v>123</v>
      </c>
      <c r="W41" s="266" t="s">
        <v>122</v>
      </c>
    </row>
    <row r="42" spans="1:23" ht="12.75" customHeight="1">
      <c r="A42" s="7"/>
      <c r="B42" s="262"/>
      <c r="C42" s="216"/>
      <c r="D42" s="216"/>
      <c r="E42" s="213"/>
      <c r="F42" s="213"/>
      <c r="G42" s="213"/>
      <c r="H42" s="229"/>
      <c r="I42" s="213"/>
      <c r="J42" s="213"/>
      <c r="K42" s="244"/>
      <c r="L42" s="276"/>
      <c r="M42" s="277"/>
      <c r="N42" s="215"/>
      <c r="O42" s="213"/>
      <c r="P42" s="213"/>
      <c r="Q42" s="229"/>
      <c r="R42" s="213"/>
      <c r="S42" s="213"/>
      <c r="T42" s="213"/>
      <c r="U42" s="216"/>
      <c r="V42" s="216"/>
      <c r="W42" s="219"/>
    </row>
    <row r="43" spans="1:23" ht="63" customHeight="1" thickBot="1">
      <c r="A43" s="7"/>
      <c r="B43" s="262"/>
      <c r="C43" s="216"/>
      <c r="D43" s="216"/>
      <c r="E43" s="213"/>
      <c r="F43" s="213"/>
      <c r="G43" s="213"/>
      <c r="H43" s="229"/>
      <c r="I43" s="213"/>
      <c r="J43" s="282"/>
      <c r="K43" s="244"/>
      <c r="L43" s="276"/>
      <c r="M43" s="277"/>
      <c r="N43" s="215"/>
      <c r="O43" s="282"/>
      <c r="P43" s="213"/>
      <c r="Q43" s="229"/>
      <c r="R43" s="213"/>
      <c r="S43" s="213"/>
      <c r="T43" s="213"/>
      <c r="U43" s="216"/>
      <c r="V43" s="216"/>
      <c r="W43" s="219"/>
    </row>
    <row r="44" spans="1:23" ht="19" thickTop="1" thickBot="1">
      <c r="A44" s="7"/>
      <c r="B44" s="233" t="s">
        <v>153</v>
      </c>
      <c r="C44" s="234"/>
      <c r="D44" s="234"/>
      <c r="E44" s="234"/>
      <c r="F44" s="234"/>
      <c r="G44" s="234"/>
      <c r="H44" s="234"/>
      <c r="I44" s="234"/>
      <c r="J44" s="234"/>
      <c r="K44" s="234"/>
      <c r="L44" s="234"/>
      <c r="M44" s="234"/>
      <c r="N44" s="234"/>
      <c r="O44" s="234"/>
      <c r="P44" s="234"/>
      <c r="Q44" s="234"/>
      <c r="R44" s="234"/>
      <c r="S44" s="234"/>
      <c r="T44" s="234"/>
      <c r="U44" s="234"/>
      <c r="V44" s="234"/>
      <c r="W44" s="235"/>
    </row>
    <row r="45" spans="1:23" ht="13.5" thickTop="1">
      <c r="A45" s="7"/>
      <c r="B45" s="28"/>
      <c r="C45" s="28"/>
      <c r="D45" s="28"/>
      <c r="E45" s="28"/>
      <c r="F45" s="28"/>
      <c r="G45" s="28"/>
      <c r="H45" s="28"/>
      <c r="I45" s="28"/>
      <c r="J45" s="28"/>
      <c r="K45" s="42"/>
      <c r="L45" s="87" t="s">
        <v>14</v>
      </c>
      <c r="M45" s="200" t="s">
        <v>149</v>
      </c>
      <c r="N45" s="47"/>
      <c r="O45" s="88"/>
      <c r="P45" s="22">
        <f>R45+S45+T45+W45</f>
        <v>8292429</v>
      </c>
      <c r="Q45" s="50"/>
      <c r="R45" s="22">
        <f>G36</f>
        <v>5408270</v>
      </c>
      <c r="S45" s="22">
        <f>F36</f>
        <v>156559</v>
      </c>
      <c r="T45" s="22">
        <f>E36</f>
        <v>736438</v>
      </c>
      <c r="U45" s="22">
        <f>D36</f>
        <v>1976064</v>
      </c>
      <c r="V45" s="89">
        <f>C36</f>
        <v>15098</v>
      </c>
      <c r="W45" s="90">
        <f>U45+V45</f>
        <v>1991162</v>
      </c>
    </row>
    <row r="46" spans="1:23" ht="12.75" customHeight="1">
      <c r="A46" s="7"/>
      <c r="B46" s="28"/>
      <c r="C46" s="28"/>
      <c r="D46" s="28"/>
      <c r="E46" s="28"/>
      <c r="F46" s="28"/>
      <c r="G46" s="28"/>
      <c r="H46" s="28"/>
      <c r="I46" s="28"/>
      <c r="J46" s="28"/>
      <c r="K46" s="42"/>
      <c r="L46" s="53" t="s">
        <v>24</v>
      </c>
      <c r="M46" s="65" t="s">
        <v>146</v>
      </c>
      <c r="N46" s="91">
        <f t="shared" ref="N46:N54" si="0">O46+P46</f>
        <v>8173269</v>
      </c>
      <c r="O46" s="49">
        <f>SUMIFS(DATI!E$1:E$65536,DATI!A$1:A$65536,'2010'!B4,DATI!B$1:B$65536,'2010'!O12,DATI!C$1:C$65536,'2010'!N8,DATI!D$1:D$65536,'2010'!L46)</f>
        <v>32759</v>
      </c>
      <c r="P46" s="29">
        <f>U46</f>
        <v>8140510</v>
      </c>
      <c r="Q46" s="28"/>
      <c r="R46" s="23"/>
      <c r="S46" s="23"/>
      <c r="T46" s="28"/>
      <c r="U46" s="49">
        <f>SUMIFS(DATI!E$1:E$65536,DATI!A$1:A$65536,'2010'!B4,DATI!B$1:B$65536,'2010'!U12,DATI!C$1:C$65536,'2010'!N8,DATI!D$1:D$65536,'2010'!L46)</f>
        <v>8140510</v>
      </c>
      <c r="V46" s="28"/>
      <c r="W46" s="31">
        <f>U46</f>
        <v>8140510</v>
      </c>
    </row>
    <row r="47" spans="1:23" ht="12.75" customHeight="1">
      <c r="A47" s="7"/>
      <c r="B47" s="28"/>
      <c r="C47" s="28"/>
      <c r="D47" s="28"/>
      <c r="E47" s="28"/>
      <c r="F47" s="28"/>
      <c r="G47" s="28"/>
      <c r="H47" s="28"/>
      <c r="I47" s="28"/>
      <c r="J47" s="28"/>
      <c r="K47" s="42"/>
      <c r="L47" s="40" t="s">
        <v>25</v>
      </c>
      <c r="M47" s="134" t="s">
        <v>248</v>
      </c>
      <c r="N47" s="91">
        <f t="shared" si="0"/>
        <v>6876914</v>
      </c>
      <c r="O47" s="49">
        <f>SUMIFS(DATI!E$1:E$65536,DATI!A$1:A$65536,'2010'!B4,DATI!B$1:B$65536,'2010'!O12,DATI!C$1:C$65536,'2010'!N8,DATI!D$1:D$65536,'2010'!L47)</f>
        <v>32759</v>
      </c>
      <c r="P47" s="49">
        <f>SUMIFS(DATI!E$1:E$65536,DATI!A$1:A$65536,'2010'!B4,DATI!B$1:B$65536,'2010'!P12,DATI!C$1:C$65536,'2010'!N8,DATI!D$1:D$65536,'2010'!L47)</f>
        <v>6844155</v>
      </c>
      <c r="Q47" s="28"/>
      <c r="R47" s="28"/>
      <c r="S47" s="28"/>
      <c r="T47" s="28"/>
      <c r="U47" s="49">
        <f>SUMIFS(DATI!E$1:E$65536,DATI!A$1:A$65536,'2010'!B4,DATI!B$1:B$65536,'2010'!U12,DATI!C$1:C$65536,'2010'!N8,DATI!D$1:D$65536,'2010'!L47)</f>
        <v>6844155</v>
      </c>
      <c r="V47" s="28"/>
      <c r="W47" s="31">
        <f>U47</f>
        <v>6844155</v>
      </c>
    </row>
    <row r="48" spans="1:23" ht="12.75" customHeight="1">
      <c r="A48" s="7"/>
      <c r="B48" s="28"/>
      <c r="C48" s="28"/>
      <c r="D48" s="28"/>
      <c r="E48" s="28"/>
      <c r="F48" s="28"/>
      <c r="G48" s="28"/>
      <c r="H48" s="28"/>
      <c r="I48" s="28"/>
      <c r="J48" s="28"/>
      <c r="K48" s="42"/>
      <c r="L48" s="40" t="s">
        <v>26</v>
      </c>
      <c r="M48" s="134" t="s">
        <v>249</v>
      </c>
      <c r="N48" s="91">
        <f t="shared" si="0"/>
        <v>1296355</v>
      </c>
      <c r="O48" s="49">
        <f>SUMIFS(DATI!E$1:E$65536,DATI!A$1:A$65536,'2010'!B4,DATI!B$1:B$65536,'2010'!O12,DATI!C$1:C$65536,'2010'!N8,DATI!D$1:D$65536,'2010'!L48)</f>
        <v>0</v>
      </c>
      <c r="P48" s="49">
        <f>SUMIFS(DATI!E$1:E$65536,DATI!A$1:A$65536,'2010'!B4,DATI!B$1:B$65536,'2010'!P12,DATI!C$1:C$65536,'2010'!N8,DATI!D$1:D$65536,'2010'!L48)</f>
        <v>1296355</v>
      </c>
      <c r="Q48" s="28"/>
      <c r="R48" s="28"/>
      <c r="S48" s="28"/>
      <c r="T48" s="28"/>
      <c r="U48" s="49">
        <f>SUMIFS(DATI!E$1:E$65536,DATI!A$1:A$65536,'2010'!B4,DATI!B$1:B$65536,'2010'!U12,DATI!C$1:C$65536,'2010'!N8,DATI!D$1:D$65536,'2010'!L48)</f>
        <v>1296355</v>
      </c>
      <c r="V48" s="28"/>
      <c r="W48" s="31">
        <f>U48</f>
        <v>1296355</v>
      </c>
    </row>
    <row r="49" spans="1:23" ht="12.75" customHeight="1">
      <c r="A49" s="7"/>
      <c r="B49" s="28"/>
      <c r="C49" s="28"/>
      <c r="D49" s="28"/>
      <c r="E49" s="28"/>
      <c r="F49" s="28"/>
      <c r="G49" s="28"/>
      <c r="H49" s="28"/>
      <c r="I49" s="28"/>
      <c r="J49" s="28"/>
      <c r="K49" s="42"/>
      <c r="L49" s="40" t="s">
        <v>27</v>
      </c>
      <c r="M49" s="41" t="s">
        <v>147</v>
      </c>
      <c r="N49" s="91">
        <f t="shared" si="0"/>
        <v>2236930</v>
      </c>
      <c r="O49" s="29">
        <f>O50+O54</f>
        <v>24757</v>
      </c>
      <c r="P49" s="29">
        <f t="shared" ref="P49:P54" si="1">T49</f>
        <v>2212173</v>
      </c>
      <c r="Q49" s="28"/>
      <c r="R49" s="28"/>
      <c r="S49" s="28"/>
      <c r="T49" s="29">
        <f>T50+T54</f>
        <v>2212173</v>
      </c>
      <c r="U49" s="92"/>
      <c r="V49" s="28"/>
      <c r="W49" s="42"/>
    </row>
    <row r="50" spans="1:23" ht="12.75" customHeight="1">
      <c r="A50" s="7"/>
      <c r="B50" s="28"/>
      <c r="C50" s="28"/>
      <c r="D50" s="28"/>
      <c r="E50" s="28"/>
      <c r="F50" s="28"/>
      <c r="G50" s="28"/>
      <c r="H50" s="28"/>
      <c r="I50" s="28"/>
      <c r="J50" s="28"/>
      <c r="K50" s="42"/>
      <c r="L50" s="40" t="s">
        <v>28</v>
      </c>
      <c r="M50" s="134" t="s">
        <v>250</v>
      </c>
      <c r="N50" s="91">
        <f t="shared" si="0"/>
        <v>2042722</v>
      </c>
      <c r="O50" s="49">
        <f>SUMIFS(DATI!E$1:E$65536,DATI!A$1:A$65536,'2010'!B4,DATI!B$1:B$65536,'2010'!O12,DATI!C$1:C$65536,'2010'!N8,DATI!D$1:D$65536,'2010'!L50)</f>
        <v>24757</v>
      </c>
      <c r="P50" s="29">
        <f t="shared" si="1"/>
        <v>2017965</v>
      </c>
      <c r="Q50" s="28"/>
      <c r="R50" s="28"/>
      <c r="S50" s="28"/>
      <c r="T50" s="49">
        <f>SUMIFS(DATI!E$1:E$65536,DATI!A$1:A$65536,'2010'!B4,DATI!B$1:B$65536,'2010'!T12,DATI!C$1:C$65536,'2010'!N8,DATI!D$1:D$65536,'2010'!L50)</f>
        <v>2017965</v>
      </c>
      <c r="U50" s="50"/>
      <c r="V50" s="28"/>
      <c r="W50" s="42"/>
    </row>
    <row r="51" spans="1:23" ht="12.75" customHeight="1">
      <c r="A51" s="7"/>
      <c r="B51" s="28"/>
      <c r="C51" s="28"/>
      <c r="D51" s="28"/>
      <c r="E51" s="28"/>
      <c r="F51" s="28"/>
      <c r="G51" s="28"/>
      <c r="H51" s="28"/>
      <c r="I51" s="28"/>
      <c r="J51" s="28"/>
      <c r="K51" s="42"/>
      <c r="L51" s="40" t="s">
        <v>82</v>
      </c>
      <c r="M51" s="185" t="s">
        <v>154</v>
      </c>
      <c r="N51" s="91">
        <f t="shared" si="0"/>
        <v>1212451</v>
      </c>
      <c r="O51" s="49">
        <f>SUMIFS(DATI!E$1:E$65536,DATI!A$1:A$65536,'2010'!B4,DATI!B$1:B$65536,'2010'!O12,DATI!C$1:C$65536,'2010'!N8,DATI!D$1:D$65536,'2010'!L51)</f>
        <v>0</v>
      </c>
      <c r="P51" s="29">
        <f t="shared" si="1"/>
        <v>1212451</v>
      </c>
      <c r="Q51" s="28"/>
      <c r="R51" s="28"/>
      <c r="S51" s="28"/>
      <c r="T51" s="49">
        <f>SUMIFS(DATI!E$1:E$65536,DATI!A$1:A$65536,'2010'!B4,DATI!B$1:B$65536,'2010'!T12,DATI!C$1:C$65536,'2010'!N8,DATI!D$1:D$65536,'2010'!L51)</f>
        <v>1212451</v>
      </c>
      <c r="U51" s="50"/>
      <c r="V51" s="28"/>
      <c r="W51" s="42"/>
    </row>
    <row r="52" spans="1:23" ht="12.75" customHeight="1">
      <c r="A52" s="7"/>
      <c r="B52" s="28"/>
      <c r="C52" s="28"/>
      <c r="D52" s="28"/>
      <c r="E52" s="28"/>
      <c r="F52" s="28"/>
      <c r="G52" s="28"/>
      <c r="H52" s="28"/>
      <c r="I52" s="28"/>
      <c r="J52" s="28"/>
      <c r="K52" s="42"/>
      <c r="L52" s="40" t="s">
        <v>83</v>
      </c>
      <c r="M52" s="185" t="s">
        <v>155</v>
      </c>
      <c r="N52" s="91">
        <f t="shared" si="0"/>
        <v>38696</v>
      </c>
      <c r="O52" s="49">
        <f>SUMIFS(DATI!E$1:E$65536,DATI!A$1:A$65536,'2010'!B4,DATI!B$1:B$65536,'2010'!O12,DATI!C$1:C$65536,'2010'!N8,DATI!D$1:D$65536,'2010'!L52)</f>
        <v>24757</v>
      </c>
      <c r="P52" s="29">
        <f t="shared" si="1"/>
        <v>13939</v>
      </c>
      <c r="Q52" s="28"/>
      <c r="R52" s="28"/>
      <c r="S52" s="28"/>
      <c r="T52" s="49">
        <f>SUMIFS(DATI!E$1:E$65536,DATI!A$1:A$65536,'2010'!B4,DATI!B$1:B$65536,'2010'!T12,DATI!C$1:C$65536,'2010'!N8,DATI!D$1:D$65536,'2010'!L52)</f>
        <v>13939</v>
      </c>
      <c r="U52" s="50"/>
      <c r="V52" s="28"/>
      <c r="W52" s="42"/>
    </row>
    <row r="53" spans="1:23" ht="12.75" customHeight="1">
      <c r="A53" s="7"/>
      <c r="B53" s="28"/>
      <c r="C53" s="28"/>
      <c r="D53" s="28"/>
      <c r="E53" s="28"/>
      <c r="F53" s="28"/>
      <c r="G53" s="28"/>
      <c r="H53" s="28"/>
      <c r="I53" s="28"/>
      <c r="J53" s="28"/>
      <c r="K53" s="42"/>
      <c r="L53" s="40" t="s">
        <v>84</v>
      </c>
      <c r="M53" s="185" t="s">
        <v>156</v>
      </c>
      <c r="N53" s="91">
        <f t="shared" si="0"/>
        <v>791575</v>
      </c>
      <c r="O53" s="49">
        <f>SUMIFS(DATI!E$1:E$65536,DATI!A$1:A$65536,'2010'!B4,DATI!B$1:B$65536,'2010'!O12,DATI!C$1:C$65536,'2010'!N8,DATI!D$1:D$65536,'2010'!L53)</f>
        <v>0</v>
      </c>
      <c r="P53" s="29">
        <f t="shared" si="1"/>
        <v>791575</v>
      </c>
      <c r="Q53" s="28"/>
      <c r="R53" s="28"/>
      <c r="S53" s="28"/>
      <c r="T53" s="49">
        <f>SUMIFS(DATI!E$1:E$65536,DATI!A$1:A$65536,'2010'!B4,DATI!B$1:B$65536,'2010'!T12,DATI!C$1:C$65536,'2010'!N8,DATI!D$1:D$65536,'2010'!L53)</f>
        <v>791575</v>
      </c>
      <c r="U53" s="50"/>
      <c r="V53" s="28"/>
      <c r="W53" s="42"/>
    </row>
    <row r="54" spans="1:23" ht="12.75" customHeight="1">
      <c r="A54" s="7"/>
      <c r="B54" s="28"/>
      <c r="C54" s="28"/>
      <c r="D54" s="28"/>
      <c r="E54" s="28"/>
      <c r="F54" s="28"/>
      <c r="G54" s="28"/>
      <c r="H54" s="28"/>
      <c r="I54" s="47"/>
      <c r="J54" s="47"/>
      <c r="K54" s="72"/>
      <c r="L54" s="40" t="s">
        <v>29</v>
      </c>
      <c r="M54" s="134" t="s">
        <v>251</v>
      </c>
      <c r="N54" s="91">
        <f t="shared" si="0"/>
        <v>194208</v>
      </c>
      <c r="O54" s="49">
        <f>SUMIFS(DATI!E$1:E$65536,DATI!A$1:A$65536,'2010'!B4,DATI!B$1:B$65536,'2010'!O12,DATI!C$1:C$65536,'2010'!N8,DATI!D$1:D$65536,'2010'!L54)</f>
        <v>0</v>
      </c>
      <c r="P54" s="29">
        <f t="shared" si="1"/>
        <v>194208</v>
      </c>
      <c r="Q54" s="50"/>
      <c r="R54" s="28"/>
      <c r="S54" s="28"/>
      <c r="T54" s="49">
        <f>SUMIFS(DATI!E$1:E$65536,DATI!A$1:A$65536,'2010'!B4,DATI!B$1:B$65536,'2010'!T12,DATI!C$1:C$65536,'2010'!N8,DATI!D$1:D$65536,'2010'!L54)</f>
        <v>194208</v>
      </c>
      <c r="U54" s="50"/>
      <c r="V54" s="28"/>
      <c r="W54" s="42"/>
    </row>
    <row r="55" spans="1:23" ht="12.75" customHeight="1">
      <c r="A55" s="7"/>
      <c r="B55" s="28"/>
      <c r="C55" s="28"/>
      <c r="D55" s="28"/>
      <c r="E55" s="93">
        <f>E56+E57</f>
        <v>247790</v>
      </c>
      <c r="F55" s="50"/>
      <c r="G55" s="28"/>
      <c r="H55" s="61"/>
      <c r="I55" s="94">
        <f>E55</f>
        <v>247790</v>
      </c>
      <c r="J55" s="29">
        <f>J56+J57</f>
        <v>272482</v>
      </c>
      <c r="K55" s="95">
        <f>I55+J55</f>
        <v>520272</v>
      </c>
      <c r="L55" s="40" t="s">
        <v>30</v>
      </c>
      <c r="M55" s="41" t="s">
        <v>148</v>
      </c>
      <c r="N55" s="23"/>
      <c r="O55" s="28"/>
      <c r="P55" s="28"/>
      <c r="Q55" s="28"/>
      <c r="R55" s="28"/>
      <c r="S55" s="28"/>
      <c r="T55" s="23"/>
      <c r="U55" s="28"/>
      <c r="V55" s="28"/>
      <c r="W55" s="42"/>
    </row>
    <row r="56" spans="1:23">
      <c r="A56" s="7"/>
      <c r="B56" s="28"/>
      <c r="C56" s="28"/>
      <c r="D56" s="28"/>
      <c r="E56" s="96">
        <f>SUMIFS(DATI!E$1:E$65536,DATI!A$1:A$65536,'2010'!B4,DATI!B$1:B$65536,'2010'!E12,DATI!C$1:C$65536,'2010'!B8,DATI!D$1:D$65536,'2010'!L56)</f>
        <v>41031</v>
      </c>
      <c r="F56" s="50"/>
      <c r="G56" s="28"/>
      <c r="H56" s="28"/>
      <c r="I56" s="94">
        <f>E56</f>
        <v>41031</v>
      </c>
      <c r="J56" s="49">
        <f>SUMIFS(DATI!E$1:E$65536,DATI!A$1:A$65536,'2010'!B4,DATI!B$1:B$65536,'2010'!J12,DATI!C$1:C$65536,'2010'!B8,DATI!D$1:D$65536,'2010'!L56)</f>
        <v>0</v>
      </c>
      <c r="K56" s="95">
        <f t="shared" ref="K56:K64" si="2">I56+J56</f>
        <v>41031</v>
      </c>
      <c r="L56" s="40" t="s">
        <v>31</v>
      </c>
      <c r="M56" s="134" t="s">
        <v>252</v>
      </c>
      <c r="N56" s="28"/>
      <c r="O56" s="28"/>
      <c r="P56" s="28"/>
      <c r="Q56" s="28"/>
      <c r="R56" s="28"/>
      <c r="S56" s="28"/>
      <c r="T56" s="28"/>
      <c r="U56" s="28"/>
      <c r="V56" s="28"/>
      <c r="W56" s="42"/>
    </row>
    <row r="57" spans="1:23">
      <c r="A57" s="7"/>
      <c r="B57" s="47"/>
      <c r="C57" s="47"/>
      <c r="D57" s="47"/>
      <c r="E57" s="96">
        <f>SUMIFS(DATI!E$1:E$65536,DATI!A$1:A$65536,'2010'!B4,DATI!B$1:B$65536,'2010'!E12,DATI!C$1:C$65536,'2010'!B8,DATI!D$1:D$65536,'2010'!L57)</f>
        <v>206759</v>
      </c>
      <c r="F57" s="97"/>
      <c r="G57" s="47"/>
      <c r="H57" s="28"/>
      <c r="I57" s="94">
        <f>E57</f>
        <v>206759</v>
      </c>
      <c r="J57" s="210">
        <f>SUMIFS(DATI!E$1:E$65536,DATI!A$1:A$65536,'2010'!B4,DATI!B$1:B$65536,'2010'!J12,DATI!C$1:C$65536,'2010'!B8,DATI!D$1:D$65536,'2010'!L57)</f>
        <v>272482</v>
      </c>
      <c r="K57" s="95">
        <f t="shared" si="2"/>
        <v>479241</v>
      </c>
      <c r="L57" s="40" t="s">
        <v>32</v>
      </c>
      <c r="M57" s="134" t="s">
        <v>253</v>
      </c>
      <c r="N57" s="47"/>
      <c r="O57" s="47"/>
      <c r="P57" s="47"/>
      <c r="Q57" s="28"/>
      <c r="R57" s="47"/>
      <c r="S57" s="47"/>
      <c r="T57" s="47"/>
      <c r="U57" s="47"/>
      <c r="V57" s="47"/>
      <c r="W57" s="72"/>
    </row>
    <row r="58" spans="1:23">
      <c r="A58" s="7"/>
      <c r="B58" s="98">
        <f>C58+D58</f>
        <v>244548</v>
      </c>
      <c r="C58" s="29">
        <f>C59+C60</f>
        <v>1262</v>
      </c>
      <c r="D58" s="29">
        <f>D59+D60</f>
        <v>243286</v>
      </c>
      <c r="E58" s="99">
        <f>E59+E60</f>
        <v>321974</v>
      </c>
      <c r="F58" s="29">
        <f>F59+F60</f>
        <v>758595</v>
      </c>
      <c r="G58" s="91">
        <f>G59+G60</f>
        <v>2093338</v>
      </c>
      <c r="H58" s="28"/>
      <c r="I58" s="94">
        <f>B58+E58+F58+G58</f>
        <v>3418455</v>
      </c>
      <c r="J58" s="94">
        <f>J59+J60</f>
        <v>209064</v>
      </c>
      <c r="K58" s="95">
        <f t="shared" si="2"/>
        <v>3627519</v>
      </c>
      <c r="L58" s="40" t="s">
        <v>33</v>
      </c>
      <c r="M58" s="41" t="s">
        <v>157</v>
      </c>
      <c r="N58" s="91">
        <f t="shared" ref="N58:N74" si="3">O58+P58</f>
        <v>3627517</v>
      </c>
      <c r="O58" s="94">
        <f>O59+O60</f>
        <v>705207</v>
      </c>
      <c r="P58" s="29">
        <f t="shared" ref="P58:P63" si="4">R58+S58+T58+W58</f>
        <v>2922310</v>
      </c>
      <c r="Q58" s="50"/>
      <c r="R58" s="29">
        <f>R59+R60</f>
        <v>453639</v>
      </c>
      <c r="S58" s="29">
        <f>S59+S60</f>
        <v>1007836</v>
      </c>
      <c r="T58" s="29">
        <f>T59+T60</f>
        <v>229870</v>
      </c>
      <c r="U58" s="29">
        <f>U59+U60</f>
        <v>1228297</v>
      </c>
      <c r="V58" s="62">
        <f>V59+V60</f>
        <v>2668</v>
      </c>
      <c r="W58" s="63">
        <f>U58+V58</f>
        <v>1230965</v>
      </c>
    </row>
    <row r="59" spans="1:23">
      <c r="A59" s="7"/>
      <c r="B59" s="98">
        <f>C59+D59</f>
        <v>236452</v>
      </c>
      <c r="C59" s="49">
        <f>SUMIFS(DATI!E$1:E$65536,DATI!A$1:A$65536,'2010'!B4,DATI!B$1:B$65536,'2010'!C12,DATI!C$1:C$65536,'2010'!B8,DATI!D$1:D$65536,'2010'!L59)</f>
        <v>1262</v>
      </c>
      <c r="D59" s="49">
        <f>SUMIFS(DATI!E$1:E$65536,DATI!A$1:A$65536,'2010'!B4,DATI!B$1:B$65536,'2010'!D12,DATI!C$1:C$65536,'2010'!B8,DATI!D$1:D$65536,'2010'!L59)</f>
        <v>235190</v>
      </c>
      <c r="E59" s="100">
        <f>SUMIFS(DATI!E$1:E$65536,DATI!A$1:A$65536,'2010'!B4,DATI!B$1:B$65536,'2010'!E12,DATI!C$1:C$65536,'2010'!B8,DATI!D$1:D$65536,'2010'!L59)</f>
        <v>321974</v>
      </c>
      <c r="F59" s="30">
        <f>SUMIFS(DATI!E$1:E$65536,DATI!A$1:A$65536,'2010'!B4,DATI!B$1:B$65536,'2010'!F12,DATI!C$1:C$65536,'2010'!B8,DATI!D$1:D$65536,'2010'!L59)</f>
        <v>688061</v>
      </c>
      <c r="G59" s="30">
        <f>SUMIFS(DATI!E$1:E$65536,DATI!A$1:A$65536,'2010'!B4,DATI!B$1:B$65536,'2010'!G12,DATI!C$1:C$65536,'2010'!B8,DATI!D$1:D$65536,'2010'!L59)</f>
        <v>571942</v>
      </c>
      <c r="H59" s="28"/>
      <c r="I59" s="94">
        <f>B59+E59+F59+G59</f>
        <v>1818429</v>
      </c>
      <c r="J59" s="30">
        <f>SUMIFS(DATI!E$1:E$65536,DATI!A$1:A$65536,'2010'!B4,DATI!B$1:B$65536,'2010'!J12,DATI!C$1:C$65536,'2010'!B8,DATI!D$1:D$65536,'2010'!L59)</f>
        <v>232481</v>
      </c>
      <c r="K59" s="95">
        <f t="shared" si="2"/>
        <v>2050910</v>
      </c>
      <c r="L59" s="40" t="s">
        <v>34</v>
      </c>
      <c r="M59" s="134" t="s">
        <v>262</v>
      </c>
      <c r="N59" s="91">
        <f t="shared" si="3"/>
        <v>2050909</v>
      </c>
      <c r="O59" s="30">
        <f>SUMIFS(DATI!E$1:E$65536,DATI!A$1:A$65536,'2010'!B4,DATI!B$1:B$65536,'2010'!O12,DATI!C$1:C$65536,'2010'!N8,DATI!D$1:D$65536,'2010'!L59)</f>
        <v>624727</v>
      </c>
      <c r="P59" s="29">
        <f t="shared" si="4"/>
        <v>1426182</v>
      </c>
      <c r="Q59" s="28"/>
      <c r="R59" s="49">
        <f>SUMIFS(DATI!E$1:E$65536,DATI!A$1:A$65536,'2010'!B4,DATI!B$1:B$65536,'2010'!R12,DATI!C$1:C$65536,'2010'!N8,DATI!D$1:D$65536,'2010'!L59)</f>
        <v>192201</v>
      </c>
      <c r="S59" s="49">
        <f>SUMIFS(DATI!E$1:E$65536,DATI!A$1:A$65536,'2010'!B4,DATI!B$1:B$65536,'2010'!S12,DATI!C$1:C$65536,'2010'!N8,DATI!D$1:D$65536,'2010'!L59)</f>
        <v>1011313</v>
      </c>
      <c r="T59" s="49">
        <f>SUMIFS(DATI!E$1:E$65536,DATI!A$1:A$65536,'2010'!B4,DATI!B$1:B$65536,'2010'!T12,DATI!C$1:C$65536,'2010'!N8,DATI!D$1:D$65536,'2010'!L59)</f>
        <v>82935</v>
      </c>
      <c r="U59" s="49">
        <f>SUMIFS(DATI!E$1:E$65536,DATI!A$1:A$65536,'2010'!B4,DATI!B$1:B$65536,'2010'!U12,DATI!C$1:C$65536,'2010'!N8,DATI!D$1:D$65536,'2010'!L59)</f>
        <v>137065</v>
      </c>
      <c r="V59" s="24">
        <f>SUMIFS(DATI!E$1:E$65536,DATI!A$1:A$65536,'2010'!B4,DATI!B$1:B$65536,'2010'!V12,DATI!C$1:C$65536,'2010'!N8,DATI!D$1:D$65536,'2010'!L59)</f>
        <v>2668</v>
      </c>
      <c r="W59" s="63">
        <f t="shared" ref="W59:W74" si="5">U59+V59</f>
        <v>139733</v>
      </c>
    </row>
    <row r="60" spans="1:23">
      <c r="A60" s="7"/>
      <c r="B60" s="98">
        <f>C60+D60</f>
        <v>8096</v>
      </c>
      <c r="C60" s="29">
        <f>C61+C64+C69+C73</f>
        <v>0</v>
      </c>
      <c r="D60" s="29">
        <f>D61+D64+D69+D73</f>
        <v>8096</v>
      </c>
      <c r="E60" s="99">
        <f>E69+E73</f>
        <v>0</v>
      </c>
      <c r="F60" s="29">
        <f>F61+F64+F69+F73</f>
        <v>70534</v>
      </c>
      <c r="G60" s="91">
        <f>G61+G64+G69+G73</f>
        <v>1521396</v>
      </c>
      <c r="H60" s="28"/>
      <c r="I60" s="94">
        <f>B60+E60+F60+G60</f>
        <v>1600026</v>
      </c>
      <c r="J60" s="94">
        <f>J61+J64+J69</f>
        <v>-23417</v>
      </c>
      <c r="K60" s="95">
        <f>I60+J60</f>
        <v>1576609</v>
      </c>
      <c r="L60" s="40" t="s">
        <v>158</v>
      </c>
      <c r="M60" s="134" t="s">
        <v>261</v>
      </c>
      <c r="N60" s="91">
        <f>O60+P60</f>
        <v>1576608</v>
      </c>
      <c r="O60" s="94">
        <f>O61+O64+O69</f>
        <v>80480</v>
      </c>
      <c r="P60" s="29">
        <f t="shared" si="4"/>
        <v>1496128</v>
      </c>
      <c r="Q60" s="50"/>
      <c r="R60" s="29">
        <f>R61+R64+R69+R73</f>
        <v>261438</v>
      </c>
      <c r="S60" s="29">
        <f>S61+S64+S69+S73</f>
        <v>-3477</v>
      </c>
      <c r="T60" s="29">
        <f>T61+T64+T69+T73</f>
        <v>146935</v>
      </c>
      <c r="U60" s="29">
        <f>U61+U64+U69+U73</f>
        <v>1091232</v>
      </c>
      <c r="V60" s="62">
        <f>V61+V64+V69+V73</f>
        <v>0</v>
      </c>
      <c r="W60" s="63">
        <f t="shared" si="5"/>
        <v>1091232</v>
      </c>
    </row>
    <row r="61" spans="1:23">
      <c r="A61" s="7"/>
      <c r="B61" s="28"/>
      <c r="C61" s="28"/>
      <c r="D61" s="28"/>
      <c r="E61" s="28"/>
      <c r="F61" s="49">
        <f>SUMIFS(DATI!E$1:E$65536,DATI!A$1:A$65536,'2010'!B4,DATI!B$1:B$65536,'2010'!F12,DATI!C$1:C$65536,'2010'!B8,DATI!D$1:D$65536,'2010'!L61)</f>
        <v>67043</v>
      </c>
      <c r="G61" s="29">
        <f>G62+G63</f>
        <v>1583980</v>
      </c>
      <c r="H61" s="28"/>
      <c r="I61" s="94">
        <f>F61+G61</f>
        <v>1651023</v>
      </c>
      <c r="J61" s="30">
        <f>SUMIFS(DATI!E$1:E$65536,DATI!A$1:A$65536,'2010'!B4,DATI!B$1:B$65536,'2010'!J12,DATI!C$1:C$65536,'2010'!B8,DATI!D$1:D$65536,'2010'!L61)</f>
        <v>7864</v>
      </c>
      <c r="K61" s="95">
        <f>I61+J61</f>
        <v>1658887</v>
      </c>
      <c r="L61" s="40" t="s">
        <v>36</v>
      </c>
      <c r="M61" s="185" t="s">
        <v>260</v>
      </c>
      <c r="N61" s="91">
        <f t="shared" si="3"/>
        <v>1658887</v>
      </c>
      <c r="O61" s="30">
        <f>SUMIFS(DATI!E$1:E$65536,DATI!A$1:A$65536,'2010'!B4,DATI!B$1:B$65536,'2010'!O12,DATI!C$1:C$65536,'2010'!N8,DATI!D$1:D$65536,'2010'!L61)</f>
        <v>316472</v>
      </c>
      <c r="P61" s="29">
        <f t="shared" si="4"/>
        <v>1342415</v>
      </c>
      <c r="Q61" s="50"/>
      <c r="R61" s="49">
        <f>SUMIFS(DATI!E$1:E$65536,DATI!A$1:A$65536,'2010'!B4,DATI!B$1:B$65536,'2010'!R12,DATI!C$1:C$65536,'2010'!N8,DATI!D$1:D$65536,'2010'!L61)</f>
        <v>221096</v>
      </c>
      <c r="S61" s="30">
        <f>SUMIFS(DATI!E$1:E$65536,DATI!A$1:A$65536,'2010'!B4,DATI!B$1:B$65536,'2010'!S12,DATI!C$1:C$65536,'2010'!N8,DATI!D$1:D$65536,'2010'!L61)</f>
        <v>3591</v>
      </c>
      <c r="T61" s="30">
        <f>SUMIFS(DATI!E$1:E$65536,DATI!A$1:A$65536,'2010'!B4,DATI!B$1:B$65536,'2010'!T12,DATI!C$1:C$65536,'2010'!N8,DATI!D$1:D$65536,'2010'!L61)</f>
        <v>138680</v>
      </c>
      <c r="U61" s="30">
        <f>SUMIFS(DATI!E$1:E$65536,DATI!A$1:A$65536,'2010'!B4,DATI!B$1:B$65536,'2010'!U12,DATI!C$1:C$65536,'2010'!N8,DATI!D$1:D$65536,'2010'!L61)</f>
        <v>979048</v>
      </c>
      <c r="V61" s="30">
        <f>SUMIFS(DATI!E$1:E$65536,DATI!A$1:A$65536,'2010'!B4,DATI!B$1:B$65536,'2010'!V12,DATI!C$1:C$65536,'2010'!N8,DATI!D$1:D$65536,'2010'!L61)</f>
        <v>0</v>
      </c>
      <c r="W61" s="63">
        <f t="shared" si="5"/>
        <v>979048</v>
      </c>
    </row>
    <row r="62" spans="1:23">
      <c r="A62" s="7"/>
      <c r="B62" s="28"/>
      <c r="C62" s="28"/>
      <c r="D62" s="28"/>
      <c r="E62" s="28"/>
      <c r="F62" s="49">
        <f>SUMIFS(DATI!E$1:E$65536,DATI!A$1:A$65536,'2010'!B4,DATI!B$1:B$65536,'2010'!F12,DATI!C$1:C$65536,'2010'!B8,DATI!D$1:D$65536,'2010'!L62)</f>
        <v>67043</v>
      </c>
      <c r="G62" s="49">
        <f>SUMIFS(DATI!E$1:E$65536,DATI!A$1:A$65536,'2010'!B4,DATI!B$1:B$65536,'2010'!G12,DATI!C$1:C$65536,'2010'!B8,DATI!D$1:D$65536,'2010'!L62)</f>
        <v>792152</v>
      </c>
      <c r="H62" s="28"/>
      <c r="I62" s="94">
        <f>F62+G62</f>
        <v>859195</v>
      </c>
      <c r="J62" s="30">
        <f>SUMIFS(DATI!E$1:E$65536,DATI!A$1:A$65536,'2010'!B4,DATI!B$1:B$65536,'2010'!J12,DATI!C$1:C$65536,'2010'!B8,DATI!D$1:D$65536,'2010'!L62)</f>
        <v>7864</v>
      </c>
      <c r="K62" s="95">
        <f>I62+J62</f>
        <v>867059</v>
      </c>
      <c r="L62" s="40" t="s">
        <v>37</v>
      </c>
      <c r="M62" s="186" t="s">
        <v>159</v>
      </c>
      <c r="N62" s="91">
        <f t="shared" si="3"/>
        <v>867059</v>
      </c>
      <c r="O62" s="30">
        <f>SUMIFS(DATI!E$1:E$65536,DATI!A$1:A$65536,'2010'!B4,DATI!B$1:B$65536,'2010'!O12,DATI!C$1:C$65536,'2010'!N8,DATI!D$1:D$65536,'2010'!L62)</f>
        <v>316472</v>
      </c>
      <c r="P62" s="29">
        <f t="shared" si="4"/>
        <v>550587</v>
      </c>
      <c r="Q62" s="50"/>
      <c r="R62" s="49">
        <f>SUMIFS(DATI!E$1:E$65536,DATI!A$1:A$65536,'2010'!B4,DATI!B$1:B$65536,'2010'!R12,DATI!C$1:C$65536,'2010'!N8,DATI!D$1:D$65536,'2010'!L62)</f>
        <v>221096</v>
      </c>
      <c r="S62" s="49">
        <f>SUMIFS(DATI!E$1:E$65536,DATI!A$1:A$65536,'2010'!B4,DATI!B$1:B$65536,'2010'!S12,DATI!C$1:C$65536,'2010'!N8,DATI!D$1:D$65536,'2010'!L62)</f>
        <v>3591</v>
      </c>
      <c r="T62" s="49">
        <f>SUMIFS(DATI!E$1:E$65536,DATI!A$1:A$65536,'2010'!B4,DATI!B$1:B$65536,'2010'!T12,DATI!C$1:C$65536,'2010'!N8,DATI!D$1:D$65536,'2010'!L62)</f>
        <v>138680</v>
      </c>
      <c r="U62" s="49">
        <f>SUMIFS(DATI!E$1:E$65536,DATI!A$1:A$65536,'2010'!B4,DATI!B$1:B$65536,'2010'!U12,DATI!C$1:C$65536,'2010'!N8,DATI!D$1:D$65536,'2010'!L62)</f>
        <v>187220</v>
      </c>
      <c r="V62" s="24">
        <f>SUMIFS(DATI!E$1:E$65536,DATI!A$1:A$65536,'2010'!B4,DATI!B$1:B$65536,'2010'!V12,DATI!C$1:C$65536,'2010'!N8,DATI!D$1:D$65536,'2010'!L62)</f>
        <v>0</v>
      </c>
      <c r="W62" s="63">
        <f t="shared" si="5"/>
        <v>187220</v>
      </c>
    </row>
    <row r="63" spans="1:23">
      <c r="A63" s="7"/>
      <c r="B63" s="28"/>
      <c r="C63" s="28"/>
      <c r="D63" s="28"/>
      <c r="E63" s="28"/>
      <c r="F63" s="49">
        <f>SUMIFS(DATI!E$1:E$65536,DATI!A$1:A$65536,'2010'!B4,DATI!B$1:B$65536,'2010'!F12,DATI!C$1:C$65536,'2010'!B8,DATI!D$1:D$65536,'2010'!L63)</f>
        <v>0</v>
      </c>
      <c r="G63" s="49">
        <f>SUMIFS(DATI!E$1:E$65536,DATI!A$1:A$65536,'2010'!B4,DATI!B$1:B$65536,'2010'!G12,DATI!C$1:C$65536,'2010'!B8,DATI!D$1:D$65536,'2010'!L63)</f>
        <v>791828</v>
      </c>
      <c r="H63" s="28"/>
      <c r="I63" s="94">
        <f>F63+G63</f>
        <v>791828</v>
      </c>
      <c r="J63" s="30">
        <f>SUMIFS(DATI!E$1:E$65536,DATI!A$1:A$65536,'2010'!B4,DATI!B$1:B$65536,'2010'!J12,DATI!C$1:C$65536,'2010'!B8,DATI!D$1:D$65536,'2010'!L63)</f>
        <v>0</v>
      </c>
      <c r="K63" s="95">
        <f>I63+J63</f>
        <v>791828</v>
      </c>
      <c r="L63" s="40" t="s">
        <v>38</v>
      </c>
      <c r="M63" s="186" t="s">
        <v>160</v>
      </c>
      <c r="N63" s="91">
        <f t="shared" si="3"/>
        <v>791828</v>
      </c>
      <c r="O63" s="30">
        <f>SUMIFS(DATI!E$1:E$65536,DATI!A$1:A$65536,'2010'!B4,DATI!B$1:B$65536,'2010'!O12,DATI!C$1:C$65536,'2010'!N8,DATI!D$1:D$65536,'2010'!L63)</f>
        <v>0</v>
      </c>
      <c r="P63" s="29">
        <f t="shared" si="4"/>
        <v>791828</v>
      </c>
      <c r="Q63" s="50"/>
      <c r="R63" s="49">
        <f>SUMIFS(DATI!E$1:E$65536,DATI!A$1:A$65536,'2010'!B4,DATI!B$1:B$65536,'2010'!R12,DATI!C$1:C$65536,'2010'!N8,DATI!D$1:D$65536,'2010'!L63)</f>
        <v>0</v>
      </c>
      <c r="S63" s="49">
        <f>SUMIFS(DATI!E$1:E$65536,DATI!A$1:A$65536,'2010'!B4,DATI!B$1:B$65536,'2010'!S12,DATI!C$1:C$65536,'2010'!N8,DATI!D$1:D$65536,'2010'!L63)</f>
        <v>0</v>
      </c>
      <c r="T63" s="49">
        <f>SUMIFS(DATI!E$1:E$65536,DATI!A$1:A$65536,'2010'!B4,DATI!B$1:B$65536,'2010'!T12,DATI!C$1:C$65536,'2010'!N8,DATI!D$1:D$65536,'2010'!L63)</f>
        <v>0</v>
      </c>
      <c r="U63" s="49">
        <f>SUMIFS(DATI!E$1:E$65536,DATI!A$1:A$65536,'2010'!B4,DATI!B$1:B$65536,'2010'!U12,DATI!C$1:C$65536,'2010'!N8,DATI!D$1:D$65536,'2010'!L63)</f>
        <v>791828</v>
      </c>
      <c r="V63" s="24">
        <f>SUMIFS(DATI!E$1:E$65536,DATI!A$1:A$65536,'2010'!B4,DATI!B$1:B$65536,'2010'!V12,DATI!C$1:C$65536,'2010'!N8,DATI!D$1:D$65536,'2010'!L63)</f>
        <v>0</v>
      </c>
      <c r="W63" s="63">
        <f t="shared" si="5"/>
        <v>791828</v>
      </c>
    </row>
    <row r="64" spans="1:23" ht="25">
      <c r="A64" s="7"/>
      <c r="B64" s="98">
        <f>C64+D64</f>
        <v>0</v>
      </c>
      <c r="C64" s="30">
        <f>SUMIFS(DATI!E$1:E$65536,DATI!A$1:A$65536,'2010'!B4,DATI!B$1:B$65536,'2010'!C12,DATI!C$1:C$65536,'2010'!B8,DATI!D$1:D$65536,'2010'!L64)</f>
        <v>0</v>
      </c>
      <c r="D64" s="30">
        <f>SUMIFS(DATI!E$1:E$65536,DATI!A$1:A$65536,'2010'!B4,DATI!B$1:B$65536,'2010'!D12,DATI!C$1:C$65536,'2010'!B8,DATI!D$1:D$65536,'2010'!L64)</f>
        <v>0</v>
      </c>
      <c r="E64" s="28"/>
      <c r="F64" s="49">
        <f>SUMIFS(DATI!E$1:E$65536,DATI!A$1:A$65536,'2010'!B4,DATI!B$1:B$65536,'2010'!F12,DATI!C$1:C$65536,'2010'!B8,DATI!D$1:D$65536,'2010'!L64)</f>
        <v>-150940</v>
      </c>
      <c r="G64" s="49">
        <f>SUMIFS(DATI!E$1:E$65536,DATI!A$1:A$65536,'2010'!B4,DATI!B$1:B$65536,'2010'!G12,DATI!C$1:C$65536,'2010'!B8,DATI!D$1:D$65536,'2010'!L64)</f>
        <v>-85051</v>
      </c>
      <c r="H64" s="28"/>
      <c r="I64" s="94">
        <f>F64+G64</f>
        <v>-235991</v>
      </c>
      <c r="J64" s="30">
        <f>SUMIFS(DATI!E$1:E$65536,DATI!A$1:A$65536,'2010'!B4,DATI!B$1:B$65536,'2010'!J12,DATI!C$1:C$65536,'2010'!B8,DATI!D$1:D$65536,'2010'!L64)</f>
        <v>-31281</v>
      </c>
      <c r="K64" s="95">
        <f t="shared" si="2"/>
        <v>-267272</v>
      </c>
      <c r="L64" s="40" t="s">
        <v>39</v>
      </c>
      <c r="M64" s="185" t="s">
        <v>259</v>
      </c>
      <c r="N64" s="91">
        <f t="shared" si="3"/>
        <v>-267273</v>
      </c>
      <c r="O64" s="30">
        <f>SUMIFS(DATI!E$1:E$65536,DATI!A$1:A$65536,'2010'!B4,DATI!B$1:B$65536,'2010'!O12,DATI!C$1:C$65536,'2010'!N8,DATI!D$1:D$65536,'2010'!L64)</f>
        <v>-235992</v>
      </c>
      <c r="P64" s="29">
        <f>R64+S64+T64+U64+V64</f>
        <v>-31281</v>
      </c>
      <c r="Q64" s="50"/>
      <c r="R64" s="49">
        <f>SUMIFS(DATI!E$1:E$65536,DATI!A$1:A$65536,'2010'!B4,DATI!B$1:B$65536,'2010'!R12,DATI!C$1:C$65536,'2010'!N8,DATI!D$1:D$65536,'2010'!L64)</f>
        <v>12146</v>
      </c>
      <c r="S64" s="49">
        <f>SUMIFS(DATI!E$1:E$65536,DATI!A$1:A$65536,'2010'!B4,DATI!B$1:B$65536,'2010'!S12,DATI!C$1:C$65536,'2010'!N8,DATI!D$1:D$65536,'2010'!L64)</f>
        <v>-43427</v>
      </c>
      <c r="T64" s="49">
        <f>SUMIFS(DATI!E$1:E$65536,DATI!A$1:A$65536,'2010'!B4,DATI!B$1:B$65536,'2010'!T12,DATI!C$1:C$65536,'2010'!N8,DATI!D$1:D$65536,'2010'!L64)</f>
        <v>0</v>
      </c>
      <c r="U64" s="49">
        <f>SUMIFS(DATI!E$1:E$65536,DATI!A$1:A$65536,'2010'!B4,DATI!B$1:B$65536,'2010'!U12,DATI!C$1:C$65536,'2010'!N8,DATI!D$1:D$65536,'2010'!L64)</f>
        <v>0</v>
      </c>
      <c r="V64" s="24">
        <f>SUMIFS(DATI!E$1:E$65536,DATI!A$1:A$65536,'2010'!B4,DATI!B$1:B$65536,'2010'!V12,DATI!C$1:C$65536,'2010'!N8,DATI!D$1:D$65536,'2010'!L64)</f>
        <v>0</v>
      </c>
      <c r="W64" s="63">
        <f t="shared" si="5"/>
        <v>0</v>
      </c>
    </row>
    <row r="65" spans="1:23" ht="25">
      <c r="A65" s="7"/>
      <c r="B65" s="28"/>
      <c r="C65" s="28"/>
      <c r="D65" s="28"/>
      <c r="E65" s="28"/>
      <c r="F65" s="49">
        <f>SUMIFS(DATI!E$1:E$65536,DATI!A$1:A$65536,'2010'!B4,DATI!B$1:B$65536,'2010'!F12,DATI!C$1:C$65536,'2010'!B8,DATI!D$1:D$65536,'2010'!L65)</f>
        <v>-137520</v>
      </c>
      <c r="G65" s="49">
        <f>SUMIFS(DATI!E$1:E$65536,DATI!A$1:A$65536,'2010'!B4,DATI!B$1:B$65536,'2010'!G12,DATI!C$1:C$65536,'2010'!B8,DATI!D$1:D$65536,'2010'!L65)</f>
        <v>-43107</v>
      </c>
      <c r="H65" s="28"/>
      <c r="I65" s="28"/>
      <c r="J65" s="28"/>
      <c r="K65" s="42"/>
      <c r="L65" s="40" t="s">
        <v>93</v>
      </c>
      <c r="M65" s="186" t="s">
        <v>161</v>
      </c>
      <c r="N65" s="28"/>
      <c r="O65" s="28"/>
      <c r="P65" s="28"/>
      <c r="Q65" s="28"/>
      <c r="R65" s="49">
        <f>SUMIFS(DATI!E$1:E$65536,DATI!A$1:A$65536,'2010'!B4,DATI!B$1:B$65536,'2010'!R12,DATI!C$1:C$65536,'2010'!N8,DATI!D$1:D$65536,'2010'!L65)</f>
        <v>4088</v>
      </c>
      <c r="S65" s="49">
        <f>SUMIFS(DATI!E$1:E$65536,DATI!A$1:A$65536,'2010'!B4,DATI!B$1:B$65536,'2010'!S12,DATI!C$1:C$65536,'2010'!N8,DATI!D$1:D$65536,'2010'!L65)</f>
        <v>-16287</v>
      </c>
      <c r="T65" s="28"/>
      <c r="U65" s="28"/>
      <c r="V65" s="28"/>
      <c r="W65" s="42"/>
    </row>
    <row r="66" spans="1:23" ht="25">
      <c r="A66" s="7"/>
      <c r="B66" s="28"/>
      <c r="C66" s="28"/>
      <c r="D66" s="28"/>
      <c r="E66" s="28"/>
      <c r="F66" s="49">
        <f>SUMIFS(DATI!E$1:E$65536,DATI!A$1:A$65536,'2010'!B4,DATI!B$1:B$65536,'2010'!F12,DATI!C$1:C$65536,'2010'!B8,DATI!D$1:D$65536,'2010'!L66)</f>
        <v>-13420</v>
      </c>
      <c r="G66" s="49">
        <f>SUMIFS(DATI!E$1:E$65536,DATI!A$1:A$65536,'2010'!B4,DATI!B$1:B$65536,'2010'!G12,DATI!C$1:C$65536,'2010'!B8,DATI!D$1:D$65536,'2010'!L66)</f>
        <v>-41944</v>
      </c>
      <c r="H66" s="28"/>
      <c r="I66" s="28"/>
      <c r="J66" s="28"/>
      <c r="K66" s="42"/>
      <c r="L66" s="40" t="s">
        <v>94</v>
      </c>
      <c r="M66" s="186" t="s">
        <v>162</v>
      </c>
      <c r="N66" s="28"/>
      <c r="O66" s="28"/>
      <c r="P66" s="28"/>
      <c r="Q66" s="28"/>
      <c r="R66" s="49">
        <f>SUMIFS(DATI!E$1:E$65536,DATI!A$1:A$65536,'2010'!B4,DATI!B$1:B$65536,'2010'!R12,DATI!C$1:C$65536,'2010'!N8,DATI!D$1:D$65536,'2010'!L66)</f>
        <v>8057</v>
      </c>
      <c r="S66" s="49">
        <f>SUMIFS(DATI!E$1:E$65536,DATI!A$1:A$65536,'2010'!B4,DATI!B$1:B$65536,'2010'!S12,DATI!C$1:C$65536,'2010'!N8,DATI!D$1:D$65536,'2010'!L66)</f>
        <v>-27140</v>
      </c>
      <c r="T66" s="28"/>
      <c r="U66" s="28"/>
      <c r="V66" s="28"/>
      <c r="W66" s="42"/>
    </row>
    <row r="67" spans="1:23" ht="25">
      <c r="A67" s="7"/>
      <c r="B67" s="28"/>
      <c r="C67" s="28"/>
      <c r="D67" s="28"/>
      <c r="E67" s="28"/>
      <c r="F67" s="49">
        <f>SUMIFS(DATI!E$1:E$65536,DATI!A$1:A$65536,'2010'!B4,DATI!B$1:B$65536,'2010'!F12,DATI!C$1:C$65536,'2010'!B8,DATI!D$1:D$65536,'2010'!L67)</f>
        <v>-89940</v>
      </c>
      <c r="G67" s="49">
        <f>SUMIFS(DATI!E$1:E$65536,DATI!A$1:A$65536,'2010'!B4,DATI!B$1:B$65536,'2010'!G12,DATI!C$1:C$65536,'2010'!B8,DATI!D$1:D$65536,'2010'!L67)</f>
        <v>-39003</v>
      </c>
      <c r="H67" s="28"/>
      <c r="I67" s="28"/>
      <c r="J67" s="28"/>
      <c r="K67" s="42"/>
      <c r="L67" s="40" t="s">
        <v>95</v>
      </c>
      <c r="M67" s="186" t="s">
        <v>163</v>
      </c>
      <c r="N67" s="28"/>
      <c r="O67" s="28"/>
      <c r="P67" s="28"/>
      <c r="Q67" s="28"/>
      <c r="R67" s="49">
        <f>SUMIFS(DATI!E$1:E$65536,DATI!A$1:A$65536,'2010'!B4,DATI!B$1:B$65536,'2010'!R12,DATI!C$1:C$65536,'2010'!N8,DATI!D$1:D$65536,'2010'!L67)</f>
        <v>4313</v>
      </c>
      <c r="S67" s="49">
        <f>SUMIFS(DATI!E$1:E$65536,DATI!A$1:A$65536,'2010'!B4,DATI!B$1:B$65536,'2010'!S12,DATI!C$1:C$65536,'2010'!N8,DATI!D$1:D$65536,'2010'!L67)</f>
        <v>-18196</v>
      </c>
      <c r="T67" s="28"/>
      <c r="U67" s="28"/>
      <c r="V67" s="28"/>
      <c r="W67" s="42"/>
    </row>
    <row r="68" spans="1:23" ht="25">
      <c r="A68" s="7"/>
      <c r="B68" s="28"/>
      <c r="C68" s="28"/>
      <c r="D68" s="28"/>
      <c r="E68" s="28"/>
      <c r="F68" s="49">
        <f>SUMIFS(DATI!E$1:E$65536,DATI!A$1:A$65536,'2010'!B4,DATI!B$1:B$65536,'2010'!F12,DATI!C$1:C$65536,'2010'!B8,DATI!D$1:D$65536,'2010'!L68)</f>
        <v>-61001</v>
      </c>
      <c r="G68" s="49">
        <f>SUMIFS(DATI!E$1:E$65536,DATI!A$1:A$65536,'2010'!B4,DATI!B$1:B$65536,'2010'!G12,DATI!C$1:C$65536,'2010'!B8,DATI!D$1:D$65536,'2010'!L68)</f>
        <v>-46048</v>
      </c>
      <c r="H68" s="28"/>
      <c r="I68" s="28"/>
      <c r="J68" s="28"/>
      <c r="K68" s="42"/>
      <c r="L68" s="40" t="s">
        <v>96</v>
      </c>
      <c r="M68" s="186" t="s">
        <v>164</v>
      </c>
      <c r="N68" s="28"/>
      <c r="O68" s="28"/>
      <c r="P68" s="28"/>
      <c r="Q68" s="28"/>
      <c r="R68" s="49">
        <f>SUMIFS(DATI!E$1:E$65536,DATI!A$1:A$65536,'2010'!B4,DATI!B$1:B$65536,'2010'!R12,DATI!C$1:C$65536,'2010'!N8,DATI!D$1:D$65536,'2010'!L68)</f>
        <v>7833</v>
      </c>
      <c r="S68" s="49">
        <f>SUMIFS(DATI!E$1:E$65536,DATI!A$1:A$65536,'2010'!B4,DATI!B$1:B$65536,'2010'!S12,DATI!C$1:C$65536,'2010'!N8,DATI!D$1:D$65536,'2010'!L68)</f>
        <v>-25230</v>
      </c>
      <c r="T68" s="28"/>
      <c r="U68" s="28"/>
      <c r="V68" s="28"/>
      <c r="W68" s="42"/>
    </row>
    <row r="69" spans="1:23">
      <c r="A69" s="7"/>
      <c r="B69" s="98">
        <f t="shared" ref="B69:B78" si="6">C69+D69</f>
        <v>0</v>
      </c>
      <c r="C69" s="94">
        <f>C70+C71+C72</f>
        <v>0</v>
      </c>
      <c r="D69" s="94">
        <f>D70+D71+D72</f>
        <v>0</v>
      </c>
      <c r="E69" s="94">
        <f>E70+E71+E72</f>
        <v>0</v>
      </c>
      <c r="F69" s="94">
        <f>F70+F71+F72</f>
        <v>154431</v>
      </c>
      <c r="G69" s="94">
        <f>G70+G71+G72</f>
        <v>0</v>
      </c>
      <c r="H69" s="28"/>
      <c r="I69" s="94">
        <f t="shared" ref="I69:I74" si="7">E69+F69+G69+B69</f>
        <v>154431</v>
      </c>
      <c r="J69" s="94">
        <f>J70+J71+J72</f>
        <v>0</v>
      </c>
      <c r="K69" s="95">
        <f>I69+J69</f>
        <v>154431</v>
      </c>
      <c r="L69" s="53" t="s">
        <v>40</v>
      </c>
      <c r="M69" s="78" t="s">
        <v>258</v>
      </c>
      <c r="N69" s="91">
        <f t="shared" si="3"/>
        <v>154431</v>
      </c>
      <c r="O69" s="94">
        <f>O70+O71+O72</f>
        <v>0</v>
      </c>
      <c r="P69" s="29">
        <f>R69+S69+T69+U69+V69</f>
        <v>154431</v>
      </c>
      <c r="Q69" s="50"/>
      <c r="R69" s="29">
        <f>R70+R71+R72</f>
        <v>28196</v>
      </c>
      <c r="S69" s="29">
        <f>S70+S71+S72</f>
        <v>36359</v>
      </c>
      <c r="T69" s="29">
        <f>T70+T71+T72</f>
        <v>352</v>
      </c>
      <c r="U69" s="29">
        <f>U70+U71+U72</f>
        <v>89524</v>
      </c>
      <c r="V69" s="62">
        <f>V70+V71+V72</f>
        <v>0</v>
      </c>
      <c r="W69" s="63">
        <f t="shared" si="5"/>
        <v>89524</v>
      </c>
    </row>
    <row r="70" spans="1:23" ht="23.25" customHeight="1">
      <c r="A70" s="7"/>
      <c r="B70" s="98">
        <f t="shared" si="6"/>
        <v>0</v>
      </c>
      <c r="C70" s="30">
        <f>SUMIFS(DATI!E$1:E$65536,DATI!A$1:A$65536,'2010'!B4,DATI!B$1:B$65536,'2010'!C12,DATI!C$1:C$65536,'2010'!B8,DATI!D$1:D$65536,'2010'!L70)</f>
        <v>0</v>
      </c>
      <c r="D70" s="30">
        <f>SUMIFS(DATI!E$1:E$65536,DATI!A$1:A$65536,'2010'!B4,DATI!B$1:B$65536,'2010'!D12,DATI!C$1:C$65536,'2010'!B8,DATI!D$1:D$65536,'2010'!L70)</f>
        <v>0</v>
      </c>
      <c r="E70" s="30">
        <f>SUMIFS(DATI!E$1:E$65536,DATI!A$1:A$65536,'2010'!B4,DATI!B$1:B$65536,'2010'!E12,DATI!C$1:C$65536,'2010'!B8,DATI!D$1:D$65536,'2010'!L70)</f>
        <v>0</v>
      </c>
      <c r="F70" s="30">
        <f>SUMIFS(DATI!E$1:E$65536,DATI!A$1:A$65536,'2010'!B4,DATI!B$1:B$65536,'2010'!F12,DATI!C$1:C$65536,'2010'!B8,DATI!D$1:D$65536,'2010'!L70)</f>
        <v>9035</v>
      </c>
      <c r="G70" s="49">
        <f>SUMIFS(DATI!E$1:E$65536,DATI!A$1:A$65536,'2010'!B4,DATI!B$1:B$65536,'2010'!G12,DATI!C$1:C$65536,'2010'!B8,DATI!D$1:D$65536,'2010'!L70)</f>
        <v>0</v>
      </c>
      <c r="H70" s="28"/>
      <c r="I70" s="94">
        <f t="shared" si="7"/>
        <v>9035</v>
      </c>
      <c r="J70" s="101">
        <f>SUMIFS(DATI!E$1:E$65536,DATI!A$1:A$65536,'2010'!B4,DATI!B$1:B$65536,'2010'!J12,DATI!C$1:C$65536,'2010'!B8,DATI!D$1:D$65536,'2010'!L70)</f>
        <v>0</v>
      </c>
      <c r="K70" s="95">
        <f>I70+J70</f>
        <v>9035</v>
      </c>
      <c r="L70" s="53" t="s">
        <v>41</v>
      </c>
      <c r="M70" s="201" t="s">
        <v>257</v>
      </c>
      <c r="N70" s="91">
        <f t="shared" si="3"/>
        <v>9035</v>
      </c>
      <c r="O70" s="102">
        <f>SUMIFS(DATI!E$1:E$65536,DATI!A$1:A$65536,'2010'!B4,DATI!B$1:B$65536,'2010'!O12,DATI!C$1:C$65536,'2010'!N8,DATI!D$1:D$65536,'2010'!L70)</f>
        <v>0</v>
      </c>
      <c r="P70" s="29">
        <f>R70+S70+T70+W70</f>
        <v>9035</v>
      </c>
      <c r="Q70" s="50"/>
      <c r="R70" s="49">
        <f>SUMIFS(DATI!E$1:E$65536,DATI!A$1:A$65536,'2010'!B4,DATI!B$1:B$65536,'2010'!R12,DATI!C$1:C$65536,'2010'!N8,DATI!D$1:D$65536,'2010'!L70)</f>
        <v>4803</v>
      </c>
      <c r="S70" s="49">
        <f>SUMIFS(DATI!E$1:E$65536,DATI!A$1:A$65536,'2010'!B4,DATI!B$1:B$65536,'2010'!S12,DATI!C$1:C$65536,'2010'!N8,DATI!D$1:D$65536,'2010'!L70)</f>
        <v>659</v>
      </c>
      <c r="T70" s="49">
        <f>SUMIFS(DATI!E$1:E$65536,DATI!A$1:A$65536,'2010'!B4,DATI!B$1:B$65536,'2010'!T12,DATI!C$1:C$65536,'2010'!N8,DATI!D$1:D$65536,'2010'!L70)</f>
        <v>352</v>
      </c>
      <c r="U70" s="49">
        <f>SUMIFS(DATI!E$1:E$65536,DATI!A$1:A$65536,'2010'!B4,DATI!B$1:B$65536,'2010'!U12,DATI!C$1:C$65536,'2010'!N8,DATI!D$1:D$65536,'2010'!L70)</f>
        <v>3221</v>
      </c>
      <c r="V70" s="24">
        <f>SUMIFS(DATI!E$1:E$65536,DATI!A$1:A$65536,'2010'!B4,DATI!B$1:B$65536,'2010'!V12,DATI!C$1:C$65536,'2010'!N8,DATI!D$1:D$65536,'2010'!L70)</f>
        <v>0</v>
      </c>
      <c r="W70" s="63">
        <f t="shared" si="5"/>
        <v>3221</v>
      </c>
    </row>
    <row r="71" spans="1:23">
      <c r="A71" s="7"/>
      <c r="B71" s="98">
        <f t="shared" si="6"/>
        <v>0</v>
      </c>
      <c r="C71" s="30">
        <f>SUMIFS(DATI!E$1:E$65536,DATI!A$1:A$65536,'2010'!B4,DATI!B$1:B$65536,'2010'!C12,DATI!C$1:C$65536,'2010'!B8,DATI!D$1:D$65536,'2010'!L71)</f>
        <v>0</v>
      </c>
      <c r="D71" s="30">
        <f>SUMIFS(DATI!E$1:E$65536,DATI!A$1:A$65536,'2010'!B4,DATI!B$1:B$65536,'2010'!D12,DATI!C$1:C$65536,'2010'!B8,DATI!D$1:D$65536,'2010'!L71)</f>
        <v>0</v>
      </c>
      <c r="E71" s="30">
        <f>SUMIFS(DATI!E$1:E$65536,DATI!A$1:A$65536,'2010'!B4,DATI!B$1:B$65536,'2010'!E12,DATI!C$1:C$65536,'2010'!B8,DATI!D$1:D$65536,'2010'!L71)</f>
        <v>0</v>
      </c>
      <c r="F71" s="30">
        <f>SUMIFS(DATI!E$1:E$65536,DATI!A$1:A$65536,'2010'!B4,DATI!B$1:B$65536,'2010'!F12,DATI!C$1:C$65536,'2010'!B8,DATI!D$1:D$65536,'2010'!L71)</f>
        <v>86303</v>
      </c>
      <c r="G71" s="49">
        <f>SUMIFS(DATI!E$1:E$65536,DATI!A$1:A$65536,'2010'!B4,DATI!B$1:B$65536,'2010'!G12,DATI!C$1:C$65536,'2010'!B8,DATI!D$1:D$65536,'2010'!L71)</f>
        <v>0</v>
      </c>
      <c r="H71" s="28"/>
      <c r="I71" s="94">
        <f t="shared" si="7"/>
        <v>86303</v>
      </c>
      <c r="J71" s="101">
        <f>SUMIFS(DATI!E$1:E$65536,DATI!A$1:A$65536,'2010'!B4,DATI!B$1:B$65536,'2010'!J12,DATI!C$1:C$65536,'2010'!B8,DATI!D$1:D$65536,'2010'!L71)</f>
        <v>0</v>
      </c>
      <c r="K71" s="95">
        <f>I71+J71</f>
        <v>86303</v>
      </c>
      <c r="L71" s="53" t="s">
        <v>42</v>
      </c>
      <c r="M71" s="201" t="s">
        <v>256</v>
      </c>
      <c r="N71" s="91">
        <f t="shared" si="3"/>
        <v>86303</v>
      </c>
      <c r="O71" s="102">
        <f>SUMIFS(DATI!E$1:E$65536,DATI!A$1:A$65536,'2010'!B4,DATI!B$1:B$65536,'2010'!O12,DATI!C$1:C$65536,'2010'!N8,DATI!D$1:D$65536,'2010'!L71)</f>
        <v>0</v>
      </c>
      <c r="P71" s="29">
        <f>R71+S71+T71+W71</f>
        <v>86303</v>
      </c>
      <c r="Q71" s="50"/>
      <c r="R71" s="49">
        <f>SUMIFS(DATI!E$1:E$65536,DATI!A$1:A$65536,'2010'!B4,DATI!B$1:B$65536,'2010'!R12,DATI!C$1:C$65536,'2010'!N8,DATI!D$1:D$65536,'2010'!L71)</f>
        <v>0</v>
      </c>
      <c r="S71" s="49">
        <f>SUMIFS(DATI!E$1:E$65536,DATI!A$1:A$65536,'2010'!B4,DATI!B$1:B$65536,'2010'!S12,DATI!C$1:C$65536,'2010'!N8,DATI!D$1:D$65536,'2010'!L71)</f>
        <v>0</v>
      </c>
      <c r="T71" s="49">
        <f>SUMIFS(DATI!E$1:E$65536,DATI!A$1:A$65536,'2010'!B4,DATI!B$1:B$65536,'2010'!T12,DATI!C$1:C$65536,'2010'!N8,DATI!D$1:D$65536,'2010'!L71)</f>
        <v>0</v>
      </c>
      <c r="U71" s="49">
        <f>SUMIFS(DATI!E$1:E$65536,DATI!A$1:A$65536,'2010'!B4,DATI!B$1:B$65536,'2010'!U12,DATI!C$1:C$65536,'2010'!N8,DATI!D$1:D$65536,'2010'!L71)</f>
        <v>86303</v>
      </c>
      <c r="V71" s="24">
        <f>SUMIFS(DATI!E$1:E$65536,DATI!A$1:A$65536,'2010'!B4,DATI!B$1:B$65536,'2010'!V12,DATI!C$1:C$65536,'2010'!N8,DATI!D$1:D$65536,'2010'!L71)</f>
        <v>0</v>
      </c>
      <c r="W71" s="63">
        <f t="shared" si="5"/>
        <v>86303</v>
      </c>
    </row>
    <row r="72" spans="1:23">
      <c r="A72" s="7"/>
      <c r="B72" s="98">
        <f t="shared" si="6"/>
        <v>0</v>
      </c>
      <c r="C72" s="30">
        <f>SUMIFS(DATI!E$1:E$65536,DATI!A$1:A$65536,'2010'!B4,DATI!B$1:B$65536,'2010'!C12,DATI!C$1:C$65536,'2010'!B8,DATI!D$1:D$65536,'2010'!L72)</f>
        <v>0</v>
      </c>
      <c r="D72" s="30">
        <f>SUMIFS(DATI!E$1:E$65536,DATI!A$1:A$65536,'2010'!B4,DATI!B$1:B$65536,'2010'!D12,DATI!C$1:C$65536,'2010'!B8,DATI!D$1:D$65536,'2010'!L72)</f>
        <v>0</v>
      </c>
      <c r="E72" s="30">
        <f>SUMIFS(DATI!E$1:E$65536,DATI!A$1:A$65536,'2010'!B4,DATI!B$1:B$65536,'2010'!E12,DATI!C$1:C$65536,'2010'!B8,DATI!D$1:D$65536,'2010'!L72)</f>
        <v>0</v>
      </c>
      <c r="F72" s="30">
        <f>SUMIFS(DATI!E$1:E$65536,DATI!A$1:A$65536,'2010'!B4,DATI!B$1:B$65536,'2010'!F12,DATI!C$1:C$65536,'2010'!B8,DATI!D$1:D$65536,'2010'!L72)</f>
        <v>59093</v>
      </c>
      <c r="G72" s="49">
        <f>SUMIFS(DATI!E$1:E$65536,DATI!A$1:A$65536,'2010'!B4,DATI!B$1:B$65536,'2010'!G12,DATI!C$1:C$65536,'2010'!B8,DATI!D$1:D$65536,'2010'!L72)</f>
        <v>0</v>
      </c>
      <c r="H72" s="28"/>
      <c r="I72" s="94">
        <f t="shared" si="7"/>
        <v>59093</v>
      </c>
      <c r="J72" s="101">
        <f>SUMIFS(DATI!E$1:E$65536,DATI!A$1:A$65536,'2010'!B4,DATI!B$1:B$65536,'2010'!J12,DATI!C$1:C$65536,'2010'!B8,DATI!D$1:D$65536,'2010'!L72)</f>
        <v>0</v>
      </c>
      <c r="K72" s="95">
        <f>I72+J72</f>
        <v>59093</v>
      </c>
      <c r="L72" s="53" t="s">
        <v>43</v>
      </c>
      <c r="M72" s="201" t="s">
        <v>255</v>
      </c>
      <c r="N72" s="91">
        <f t="shared" si="3"/>
        <v>59093</v>
      </c>
      <c r="O72" s="102">
        <f>SUMIFS(DATI!E$1:E$65536,DATI!A$1:A$65536,'2010'!B4,DATI!B$1:B$65536,'2010'!O12,DATI!C$1:C$65536,'2010'!N8,DATI!D$1:D$65536,'2010'!L72)</f>
        <v>0</v>
      </c>
      <c r="P72" s="29">
        <f>R72+S72+T72+W72</f>
        <v>59093</v>
      </c>
      <c r="Q72" s="50"/>
      <c r="R72" s="49">
        <f>SUMIFS(DATI!E$1:E$65536,DATI!A$1:A$65536,'2010'!B4,DATI!B$1:B$65536,'2010'!R12,DATI!C$1:C$65536,'2010'!N8,DATI!D$1:D$65536,'2010'!L72)</f>
        <v>23393</v>
      </c>
      <c r="S72" s="49">
        <f>SUMIFS(DATI!E$1:E$65536,DATI!A$1:A$65536,'2010'!B4,DATI!B$1:B$65536,'2010'!S12,DATI!C$1:C$65536,'2010'!N8,DATI!D$1:D$65536,'2010'!L72)</f>
        <v>35700</v>
      </c>
      <c r="T72" s="49">
        <f>SUMIFS(DATI!E$1:E$65536,DATI!A$1:A$65536,'2010'!B4,DATI!B$1:B$65536,'2010'!T12,DATI!C$1:C$65536,'2010'!N8,DATI!D$1:D$65536,'2010'!L72)</f>
        <v>0</v>
      </c>
      <c r="U72" s="49">
        <f>SUMIFS(DATI!E$1:E$65536,DATI!A$1:A$65536,'2010'!B4,DATI!B$1:B$65536,'2010'!U12,DATI!C$1:C$65536,'2010'!N8,DATI!D$1:D$65536,'2010'!L72)</f>
        <v>0</v>
      </c>
      <c r="V72" s="24">
        <f>SUMIFS(DATI!E$1:E$65536,DATI!A$1:A$65536,'2010'!B4,DATI!B$1:B$65536,'2010'!V12,DATI!C$1:C$65536,'2010'!N8,DATI!D$1:D$65536,'2010'!L72)</f>
        <v>0</v>
      </c>
      <c r="W72" s="63">
        <f t="shared" si="5"/>
        <v>0</v>
      </c>
    </row>
    <row r="73" spans="1:23">
      <c r="A73" s="7"/>
      <c r="B73" s="98">
        <f t="shared" si="6"/>
        <v>8096</v>
      </c>
      <c r="C73" s="103">
        <f>SUMIFS(DATI!E$1:E$65536,DATI!A$1:A$65536,'2010'!B4,DATI!B$1:B$65536,'2010'!C12,DATI!C$1:C$65536,'2010'!B8,DATI!D$1:D$65536,'2010'!L73)</f>
        <v>0</v>
      </c>
      <c r="D73" s="103">
        <f>SUMIFS(DATI!E$1:E$65536,DATI!A$1:A$65536,'2010'!B4,DATI!B$1:B$65536,'2010'!D12,DATI!C$1:C$65536,'2010'!B8,DATI!D$1:D$65536,'2010'!L73)</f>
        <v>8096</v>
      </c>
      <c r="E73" s="49">
        <f>SUMIFS(DATI!E$1:E$65536,DATI!A$1:A$65536,'2010'!B4,DATI!B$1:B$65536,'2010'!E12,DATI!C$1:C$65536,'2010'!B8,DATI!D$1:D$65536,'2010'!L73)</f>
        <v>0</v>
      </c>
      <c r="F73" s="49">
        <f>SUMIFS(DATI!E$1:E$65536,DATI!A$1:A$65536,'2010'!B4,DATI!B$1:B$65536,'2010'!F12,DATI!C$1:C$65536,'2010'!B8,DATI!D$1:D$65536,'2010'!L73)</f>
        <v>0</v>
      </c>
      <c r="G73" s="49">
        <f>SUMIFS(DATI!E$1:E$65536,DATI!A$1:A$65536,'2010'!B4,DATI!B$1:B$65536,'2010'!G12,DATI!C$1:C$65536,'2010'!B8,DATI!D$1:D$65536,'2010'!L73)</f>
        <v>22467</v>
      </c>
      <c r="H73" s="28"/>
      <c r="I73" s="94">
        <f t="shared" si="7"/>
        <v>30563</v>
      </c>
      <c r="J73" s="104"/>
      <c r="K73" s="31">
        <f>I73</f>
        <v>30563</v>
      </c>
      <c r="L73" s="40" t="s">
        <v>44</v>
      </c>
      <c r="M73" s="134" t="s">
        <v>254</v>
      </c>
      <c r="N73" s="91">
        <f>P73</f>
        <v>30563</v>
      </c>
      <c r="O73" s="105"/>
      <c r="P73" s="29">
        <f>R73+S73+T73+W73</f>
        <v>30563</v>
      </c>
      <c r="Q73" s="50"/>
      <c r="R73" s="49">
        <f>SUMIFS(DATI!E$1:E$65536,DATI!A$1:A$65536,'2010'!B4,DATI!B$1:B$65536,'2010'!R12,DATI!C$1:C$65536,'2010'!N8,DATI!D$1:D$65536,'2010'!L73)</f>
        <v>0</v>
      </c>
      <c r="S73" s="49">
        <f>SUMIFS(DATI!E$1:E$65536,DATI!A$1:A$65536,'2010'!B4,DATI!B$1:B$65536,'2010'!S12,DATI!C$1:C$65536,'2010'!N8,DATI!D$1:D$65536,'2010'!L73)</f>
        <v>0</v>
      </c>
      <c r="T73" s="49">
        <f>SUMIFS(DATI!E$1:E$65536,DATI!A$1:A$65536,'2010'!B4,DATI!B$1:B$65536,'2010'!T12,DATI!C$1:C$65536,'2010'!N8,DATI!D$1:D$65536,'2010'!L73)</f>
        <v>7903</v>
      </c>
      <c r="U73" s="49">
        <f>SUMIFS(DATI!E$1:E$65536,DATI!A$1:A$65536,'2010'!B4,DATI!B$1:B$65536,'2010'!U12,DATI!C$1:C$65536,'2010'!N8,DATI!D$1:D$65536,'2010'!L73)</f>
        <v>22660</v>
      </c>
      <c r="V73" s="24">
        <f>SUMIFS(DATI!E$1:E$65536,DATI!A$1:A$65536,'2010'!B4,DATI!B$1:B$65536,'2010'!V12,DATI!C$1:C$65536,'2010'!N8,DATI!D$1:D$65536,'2010'!L73)</f>
        <v>0</v>
      </c>
      <c r="W73" s="63">
        <f t="shared" si="5"/>
        <v>22660</v>
      </c>
    </row>
    <row r="74" spans="1:23">
      <c r="A74" s="7"/>
      <c r="B74" s="98">
        <f t="shared" si="6"/>
        <v>353300</v>
      </c>
      <c r="C74" s="49">
        <f>SUMIFS(DATI!E$1:E$65536,DATI!A$1:A$65536,'2010'!B4,DATI!B$1:B$65536,'2010'!C12,DATI!C$1:C$65536,'2010'!B8,DATI!D$1:D$65536,'2010'!L74)</f>
        <v>1577</v>
      </c>
      <c r="D74" s="49">
        <f>SUMIFS(DATI!E$1:E$65536,DATI!A$1:A$65536,'2010'!B4,DATI!B$1:B$65536,'2010'!D12,DATI!C$1:C$65536,'2010'!B8,DATI!D$1:D$65536,'2010'!L74)</f>
        <v>351723</v>
      </c>
      <c r="E74" s="132">
        <f>SUMIFS(DATI!E$1:E$65536,DATI!A$1:A$65536,'2010'!B4,DATI!B$1:B$65536,'2010'!E12,DATI!C$1:C$65536,'2010'!B8,DATI!D$1:D$65536,'2010'!L74)</f>
        <v>334656</v>
      </c>
      <c r="F74" s="132">
        <f>SUMIFS(DATI!E$1:E$65536,DATI!A$1:A$65536,'2010'!B4,DATI!B$1:B$65536,'2010'!F12,DATI!C$1:C$65536,'2010'!B8,DATI!D$1:D$65536,'2010'!L74)</f>
        <v>673078</v>
      </c>
      <c r="G74" s="132">
        <f>SUMIFS(DATI!E$1:E$65536,DATI!A$1:A$65536,'2010'!B4,DATI!B$1:B$65536,'2010'!G12,DATI!C$1:C$65536,'2010'!B8,DATI!D$1:D$65536,'2010'!L74)</f>
        <v>619554</v>
      </c>
      <c r="H74" s="50"/>
      <c r="I74" s="94">
        <f t="shared" si="7"/>
        <v>1980588</v>
      </c>
      <c r="J74" s="30">
        <f>SUMIFS(DATI!E$1:E$65536,DATI!A$1:A$65536,'2010'!B4,DATI!B$1:B$65536,'2010'!J12,DATI!C$1:C$65536,'2010'!B8,DATI!D$1:D$65536,'2010'!L74)</f>
        <v>308645</v>
      </c>
      <c r="K74" s="95">
        <f>I74+J74</f>
        <v>2289233</v>
      </c>
      <c r="L74" s="40" t="s">
        <v>35</v>
      </c>
      <c r="M74" s="134" t="s">
        <v>229</v>
      </c>
      <c r="N74" s="91">
        <f t="shared" si="3"/>
        <v>2289233</v>
      </c>
      <c r="O74" s="30">
        <f>SUMIFS(DATI!E$1:E$65536,DATI!A$1:A$65536,'2010'!B4,DATI!B$1:B$65536,'2010'!O12,DATI!C$1:C$65536,'2010'!N8,DATI!D$1:D$65536,'2010'!L74)</f>
        <v>635948</v>
      </c>
      <c r="P74" s="29">
        <f>R74+S74+T74+W74</f>
        <v>1653285</v>
      </c>
      <c r="Q74" s="50"/>
      <c r="R74" s="49">
        <f>SUMIFS(DATI!E$1:E$65536,DATI!A$1:A$65536,'2010'!B4,DATI!B$1:B$65536,'2010'!R12,DATI!C$1:C$65536,'2010'!N8,DATI!D$1:D$65536,'2010'!L74)</f>
        <v>168621</v>
      </c>
      <c r="S74" s="49">
        <f>SUMIFS(DATI!E$1:E$65536,DATI!A$1:A$65536,'2010'!B4,DATI!B$1:B$65536,'2010'!S12,DATI!C$1:C$65536,'2010'!N8,DATI!D$1:D$65536,'2010'!L74)</f>
        <v>1251641</v>
      </c>
      <c r="T74" s="49">
        <f>SUMIFS(DATI!E$1:E$65536,DATI!A$1:A$65536,'2010'!B4,DATI!B$1:B$65536,'2010'!T12,DATI!C$1:C$65536,'2010'!N8,DATI!D$1:D$65536,'2010'!L74)</f>
        <v>104909</v>
      </c>
      <c r="U74" s="49">
        <f>SUMIFS(DATI!E$1:E$65536,DATI!A$1:A$65536,'2010'!B4,DATI!B$1:B$65536,'2010'!U12,DATI!C$1:C$65536,'2010'!N8,DATI!D$1:D$65536,'2010'!L74)</f>
        <v>125404</v>
      </c>
      <c r="V74" s="24">
        <f>SUMIFS(DATI!E$1:E$65536,DATI!A$1:A$65536,'2010'!B4,DATI!B$1:B$65536,'2010'!V12,DATI!C$1:C$65536,'2010'!N8,DATI!D$1:D$65536,'2010'!L74)</f>
        <v>2710</v>
      </c>
      <c r="W74" s="63">
        <f t="shared" si="5"/>
        <v>128114</v>
      </c>
    </row>
    <row r="75" spans="1:23" ht="13">
      <c r="A75" s="7"/>
      <c r="B75" s="28"/>
      <c r="C75" s="28"/>
      <c r="D75" s="28"/>
      <c r="E75" s="28"/>
      <c r="F75" s="29">
        <f>R45+R58-G59-G69-G73</f>
        <v>5267500</v>
      </c>
      <c r="G75" s="29">
        <f>S45+S58-F59-F69-F73</f>
        <v>321903</v>
      </c>
      <c r="H75" s="50"/>
      <c r="I75" s="28"/>
      <c r="J75" s="28"/>
      <c r="K75" s="42"/>
      <c r="L75" s="135" t="s">
        <v>17</v>
      </c>
      <c r="M75" s="202" t="s">
        <v>165</v>
      </c>
      <c r="N75" s="28"/>
      <c r="O75" s="28"/>
      <c r="P75" s="28"/>
      <c r="Q75" s="28"/>
      <c r="R75" s="28"/>
      <c r="S75" s="28"/>
      <c r="T75" s="28"/>
      <c r="U75" s="28"/>
      <c r="V75" s="28"/>
      <c r="W75" s="42"/>
    </row>
    <row r="76" spans="1:23" ht="27.75" customHeight="1">
      <c r="A76" s="7"/>
      <c r="B76" s="98">
        <f t="shared" si="6"/>
        <v>11118089</v>
      </c>
      <c r="C76" s="91">
        <f>V45+W49+V58-C58</f>
        <v>16504</v>
      </c>
      <c r="D76" s="91">
        <f>U45+U46+U49+U58-D58</f>
        <v>11101585</v>
      </c>
      <c r="E76" s="29">
        <f>T45+T49+T58-E55-E58</f>
        <v>2608717</v>
      </c>
      <c r="F76" s="29">
        <f>S45+S58-F58</f>
        <v>405800</v>
      </c>
      <c r="G76" s="29">
        <f>R45+R58-G58</f>
        <v>3768571</v>
      </c>
      <c r="H76" s="61"/>
      <c r="I76" s="94">
        <f>B76+E76+F76+G76</f>
        <v>17901177</v>
      </c>
      <c r="J76" s="28"/>
      <c r="K76" s="42"/>
      <c r="L76" s="106" t="s">
        <v>18</v>
      </c>
      <c r="M76" s="203" t="s">
        <v>166</v>
      </c>
      <c r="N76" s="28"/>
      <c r="O76" s="28"/>
      <c r="P76" s="28"/>
      <c r="Q76" s="28"/>
      <c r="R76" s="28"/>
      <c r="S76" s="28"/>
      <c r="T76" s="28"/>
      <c r="U76" s="28"/>
      <c r="V76" s="28"/>
      <c r="W76" s="42"/>
    </row>
    <row r="77" spans="1:23">
      <c r="A77" s="7"/>
      <c r="B77" s="98">
        <f t="shared" si="6"/>
        <v>483828</v>
      </c>
      <c r="C77" s="91">
        <f>C22</f>
        <v>15083</v>
      </c>
      <c r="D77" s="91">
        <f>D22</f>
        <v>468745</v>
      </c>
      <c r="E77" s="91">
        <f>E22</f>
        <v>736438</v>
      </c>
      <c r="F77" s="91">
        <f>F22</f>
        <v>110675</v>
      </c>
      <c r="G77" s="91">
        <f>G22</f>
        <v>2375920</v>
      </c>
      <c r="H77" s="61"/>
      <c r="I77" s="94">
        <f>B77+E77+F77+G77</f>
        <v>3706861</v>
      </c>
      <c r="J77" s="28"/>
      <c r="K77" s="42"/>
      <c r="L77" s="53" t="s">
        <v>77</v>
      </c>
      <c r="M77" s="65" t="s">
        <v>167</v>
      </c>
      <c r="N77" s="28"/>
      <c r="O77" s="28"/>
      <c r="P77" s="28"/>
      <c r="Q77" s="28"/>
      <c r="R77" s="28"/>
      <c r="S77" s="28"/>
      <c r="T77" s="28"/>
      <c r="U77" s="28"/>
      <c r="V77" s="28"/>
      <c r="W77" s="42"/>
    </row>
    <row r="78" spans="1:23" ht="13.5" thickBot="1">
      <c r="A78" s="7"/>
      <c r="B78" s="98">
        <f t="shared" si="6"/>
        <v>10634261</v>
      </c>
      <c r="C78" s="107">
        <f>C76-C77</f>
        <v>1421</v>
      </c>
      <c r="D78" s="107">
        <f>D76-D77</f>
        <v>10632840</v>
      </c>
      <c r="E78" s="107">
        <f>E76-E77</f>
        <v>1872279</v>
      </c>
      <c r="F78" s="107">
        <f>F76-F77</f>
        <v>295125</v>
      </c>
      <c r="G78" s="107">
        <f>G76-G77</f>
        <v>1392651</v>
      </c>
      <c r="H78" s="88"/>
      <c r="I78" s="108">
        <f>B78+E78+F78+G78</f>
        <v>14194316</v>
      </c>
      <c r="J78" s="28"/>
      <c r="K78" s="109"/>
      <c r="L78" s="106" t="s">
        <v>168</v>
      </c>
      <c r="M78" s="198" t="s">
        <v>169</v>
      </c>
      <c r="N78" s="28"/>
      <c r="O78" s="28"/>
      <c r="P78" s="28"/>
      <c r="Q78" s="28"/>
      <c r="R78" s="28"/>
      <c r="S78" s="28"/>
      <c r="T78" s="28"/>
      <c r="U78" s="28"/>
      <c r="V78" s="28"/>
      <c r="W78" s="42"/>
    </row>
    <row r="79" spans="1:23" ht="14" thickTop="1" thickBot="1">
      <c r="A79" s="7"/>
      <c r="B79" s="110"/>
      <c r="C79" s="110"/>
      <c r="D79" s="110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6"/>
    </row>
    <row r="80" spans="1:23" ht="21.75" customHeight="1" thickTop="1" thickBot="1">
      <c r="A80" s="7"/>
      <c r="B80" s="253" t="s">
        <v>119</v>
      </c>
      <c r="C80" s="253"/>
      <c r="D80" s="253"/>
      <c r="E80" s="253"/>
      <c r="F80" s="253"/>
      <c r="G80" s="253"/>
      <c r="H80" s="253"/>
      <c r="I80" s="253"/>
      <c r="J80" s="253"/>
      <c r="K80" s="254"/>
      <c r="L80" s="274" t="s">
        <v>120</v>
      </c>
      <c r="M80" s="275"/>
      <c r="N80" s="278" t="s">
        <v>121</v>
      </c>
      <c r="O80" s="279"/>
      <c r="P80" s="279"/>
      <c r="Q80" s="279"/>
      <c r="R80" s="279"/>
      <c r="S80" s="279"/>
      <c r="T80" s="279"/>
      <c r="U80" s="280"/>
      <c r="V80" s="280"/>
      <c r="W80" s="281"/>
    </row>
    <row r="81" spans="1:23" ht="13.5" customHeight="1" thickTop="1">
      <c r="A81" s="7"/>
      <c r="B81" s="261" t="s">
        <v>122</v>
      </c>
      <c r="C81" s="264" t="s">
        <v>123</v>
      </c>
      <c r="D81" s="264" t="s">
        <v>124</v>
      </c>
      <c r="E81" s="239" t="s">
        <v>125</v>
      </c>
      <c r="F81" s="239" t="s">
        <v>126</v>
      </c>
      <c r="G81" s="239" t="s">
        <v>127</v>
      </c>
      <c r="H81" s="239" t="s">
        <v>128</v>
      </c>
      <c r="I81" s="239" t="s">
        <v>129</v>
      </c>
      <c r="J81" s="239" t="s">
        <v>130</v>
      </c>
      <c r="K81" s="243" t="s">
        <v>131</v>
      </c>
      <c r="L81" s="276"/>
      <c r="M81" s="277"/>
      <c r="N81" s="264" t="s">
        <v>131</v>
      </c>
      <c r="O81" s="239" t="s">
        <v>130</v>
      </c>
      <c r="P81" s="239" t="s">
        <v>129</v>
      </c>
      <c r="Q81" s="239" t="s">
        <v>128</v>
      </c>
      <c r="R81" s="239" t="s">
        <v>127</v>
      </c>
      <c r="S81" s="239" t="s">
        <v>126</v>
      </c>
      <c r="T81" s="239" t="s">
        <v>125</v>
      </c>
      <c r="U81" s="264" t="s">
        <v>124</v>
      </c>
      <c r="V81" s="264" t="s">
        <v>123</v>
      </c>
      <c r="W81" s="266" t="s">
        <v>122</v>
      </c>
    </row>
    <row r="82" spans="1:23" ht="12.75" customHeight="1">
      <c r="A82" s="7"/>
      <c r="B82" s="262"/>
      <c r="C82" s="216"/>
      <c r="D82" s="216"/>
      <c r="E82" s="213"/>
      <c r="F82" s="213"/>
      <c r="G82" s="213"/>
      <c r="H82" s="229"/>
      <c r="I82" s="213"/>
      <c r="J82" s="213"/>
      <c r="K82" s="244"/>
      <c r="L82" s="276"/>
      <c r="M82" s="277"/>
      <c r="N82" s="215"/>
      <c r="O82" s="213"/>
      <c r="P82" s="213"/>
      <c r="Q82" s="229"/>
      <c r="R82" s="213"/>
      <c r="S82" s="213"/>
      <c r="T82" s="213"/>
      <c r="U82" s="216"/>
      <c r="V82" s="216"/>
      <c r="W82" s="219"/>
    </row>
    <row r="83" spans="1:23" ht="51" customHeight="1" thickBot="1">
      <c r="A83" s="7"/>
      <c r="B83" s="263"/>
      <c r="C83" s="265"/>
      <c r="D83" s="265"/>
      <c r="E83" s="241"/>
      <c r="F83" s="241"/>
      <c r="G83" s="241"/>
      <c r="H83" s="242"/>
      <c r="I83" s="241"/>
      <c r="J83" s="240"/>
      <c r="K83" s="245"/>
      <c r="L83" s="276"/>
      <c r="M83" s="277"/>
      <c r="N83" s="268"/>
      <c r="O83" s="240"/>
      <c r="P83" s="241"/>
      <c r="Q83" s="242"/>
      <c r="R83" s="241"/>
      <c r="S83" s="241"/>
      <c r="T83" s="241"/>
      <c r="U83" s="265"/>
      <c r="V83" s="265"/>
      <c r="W83" s="267"/>
    </row>
    <row r="84" spans="1:23" ht="19" thickTop="1" thickBot="1">
      <c r="A84" s="7"/>
      <c r="B84" s="231" t="s">
        <v>170</v>
      </c>
      <c r="C84" s="231"/>
      <c r="D84" s="231"/>
      <c r="E84" s="231"/>
      <c r="F84" s="231"/>
      <c r="G84" s="231"/>
      <c r="H84" s="231"/>
      <c r="I84" s="231"/>
      <c r="J84" s="231"/>
      <c r="K84" s="231"/>
      <c r="L84" s="231"/>
      <c r="M84" s="231"/>
      <c r="N84" s="231"/>
      <c r="O84" s="231"/>
      <c r="P84" s="231"/>
      <c r="Q84" s="231"/>
      <c r="R84" s="231"/>
      <c r="S84" s="231"/>
      <c r="T84" s="231"/>
      <c r="U84" s="231"/>
      <c r="V84" s="231"/>
      <c r="W84" s="232"/>
    </row>
    <row r="85" spans="1:23" ht="32.25" customHeight="1" thickTop="1">
      <c r="A85" s="7"/>
      <c r="B85" s="111"/>
      <c r="C85" s="111"/>
      <c r="D85" s="111"/>
      <c r="E85" s="111"/>
      <c r="F85" s="111"/>
      <c r="G85" s="111"/>
      <c r="H85" s="28"/>
      <c r="I85" s="111"/>
      <c r="J85" s="111"/>
      <c r="K85" s="112"/>
      <c r="L85" s="113" t="s">
        <v>18</v>
      </c>
      <c r="M85" s="204" t="s">
        <v>166</v>
      </c>
      <c r="N85" s="47"/>
      <c r="O85" s="47"/>
      <c r="P85" s="22">
        <f>R85+S85+T85+W85</f>
        <v>17901177</v>
      </c>
      <c r="Q85" s="50"/>
      <c r="R85" s="22">
        <f>G76</f>
        <v>3768571</v>
      </c>
      <c r="S85" s="22">
        <f>F76</f>
        <v>405800</v>
      </c>
      <c r="T85" s="22">
        <f>E76</f>
        <v>2608717</v>
      </c>
      <c r="U85" s="114">
        <f>D76</f>
        <v>11101585</v>
      </c>
      <c r="V85" s="62">
        <f>C76</f>
        <v>16504</v>
      </c>
      <c r="W85" s="63">
        <f>U85+V85</f>
        <v>11118089</v>
      </c>
    </row>
    <row r="86" spans="1:23">
      <c r="A86" s="7"/>
      <c r="B86" s="115">
        <f>C86+D86</f>
        <v>1151068</v>
      </c>
      <c r="C86" s="91">
        <f>C87+C88</f>
        <v>0</v>
      </c>
      <c r="D86" s="91">
        <f>D87+D88</f>
        <v>1151068</v>
      </c>
      <c r="E86" s="91">
        <f>E87+E88</f>
        <v>4561</v>
      </c>
      <c r="F86" s="91">
        <f>F87+F88</f>
        <v>90898</v>
      </c>
      <c r="G86" s="91">
        <f>G87+G88</f>
        <v>80032</v>
      </c>
      <c r="H86" s="28"/>
      <c r="I86" s="94">
        <f>B86+E86+F86+G86</f>
        <v>1326559</v>
      </c>
      <c r="J86" s="94">
        <f>J87+J88</f>
        <v>0</v>
      </c>
      <c r="K86" s="31">
        <f>I86+J86</f>
        <v>1326559</v>
      </c>
      <c r="L86" s="53" t="s">
        <v>45</v>
      </c>
      <c r="M86" s="54" t="s">
        <v>171</v>
      </c>
      <c r="N86" s="91">
        <f>O86+P86</f>
        <v>1326559</v>
      </c>
      <c r="O86" s="116">
        <f>O87+O88</f>
        <v>0</v>
      </c>
      <c r="P86" s="29">
        <f>T86</f>
        <v>1326559</v>
      </c>
      <c r="Q86" s="28"/>
      <c r="R86" s="28"/>
      <c r="S86" s="104"/>
      <c r="T86" s="29">
        <f>T87+T88</f>
        <v>1326559</v>
      </c>
      <c r="U86" s="92"/>
      <c r="V86" s="23"/>
      <c r="W86" s="32"/>
    </row>
    <row r="87" spans="1:23">
      <c r="A87" s="7"/>
      <c r="B87" s="115">
        <f>C87+D87</f>
        <v>1116287</v>
      </c>
      <c r="C87" s="103">
        <f>SUMIFS(DATI!E$1:E$65536,DATI!A$1:A$65536,'2010'!B4,DATI!B$1:B$65536,'2010'!C12,DATI!C$1:C$65536,'2010'!B8,DATI!D$1:D$65536,'2010'!L87)</f>
        <v>0</v>
      </c>
      <c r="D87" s="117">
        <f>SUMIFS(DATI!E$1:E$65536,DATI!A$1:A$65536,'2010'!B4,DATI!B$1:B$65536,'2010'!D12,DATI!C$1:C$65536,'2010'!B8,DATI!D$1:D$65536,'2010'!L87)</f>
        <v>1116287</v>
      </c>
      <c r="E87" s="49">
        <f>SUMIFS(DATI!E$1:E$65536,DATI!A$1:A$65536,'2010'!B4,DATI!B$1:B$65536,'2010'!E12,DATI!C$1:C$65536,'2010'!B8,DATI!D$1:D$65536,'2010'!L87)</f>
        <v>4561</v>
      </c>
      <c r="F87" s="49">
        <f>SUMIFS(DATI!E$1:E$65536,DATI!A$1:A$65536,'2010'!B4,DATI!B$1:B$65536,'2010'!F12,DATI!C$1:C$65536,'2010'!B8,DATI!D$1:D$65536,'2010'!L87)</f>
        <v>90898</v>
      </c>
      <c r="G87" s="49">
        <f>SUMIFS(DATI!E$1:E$65536,DATI!A$1:A$65536,'2010'!B4,DATI!B$1:B$65536,'2010'!G12,DATI!C$1:C$65536,'2010'!B8,DATI!D$1:D$65536,'2010'!L87)</f>
        <v>80032</v>
      </c>
      <c r="H87" s="28"/>
      <c r="I87" s="94">
        <f>B87+E87+F87+G87</f>
        <v>1291778</v>
      </c>
      <c r="J87" s="30">
        <f>SUMIFS(DATI!E$1:E$65536,DATI!A$1:A$65536,'2010'!B4,DATI!B$1:B$65536,'2010'!J12,DATI!C$1:C$65536,'2010'!B8,DATI!D$1:D$65536,'2010'!L87)</f>
        <v>0</v>
      </c>
      <c r="K87" s="31">
        <f t="shared" ref="K87:K106" si="8">I87+J87</f>
        <v>1291778</v>
      </c>
      <c r="L87" s="53" t="s">
        <v>46</v>
      </c>
      <c r="M87" s="199" t="s">
        <v>240</v>
      </c>
      <c r="N87" s="91">
        <f t="shared" ref="N87:N105" si="9">O87+P87</f>
        <v>1291778</v>
      </c>
      <c r="O87" s="100">
        <f>SUMIFS(DATI!E$1:E$65536,DATI!A$1:A$65536,'2010'!B4,DATI!B$1:B$65536,'2010'!O12,DATI!C$1:C$65536,'2010'!N8,DATI!D$1:D$65536,'2010'!L87)</f>
        <v>0</v>
      </c>
      <c r="P87" s="29">
        <f>+T87+U87+W87</f>
        <v>1291778</v>
      </c>
      <c r="Q87" s="28"/>
      <c r="R87" s="28"/>
      <c r="S87" s="61"/>
      <c r="T87" s="49">
        <f>SUMIFS(DATI!E$1:E$65536,DATI!A$1:A$65536,'2010'!B4,DATI!B$1:B$65536,'2010'!T12,DATI!C$1:C$65536,'2010'!N8,DATI!D$1:D$65536,'2010'!L87)</f>
        <v>1291778</v>
      </c>
      <c r="U87" s="50"/>
      <c r="V87" s="28"/>
      <c r="W87" s="42"/>
    </row>
    <row r="88" spans="1:23">
      <c r="A88" s="7"/>
      <c r="B88" s="115">
        <f>C88+D88</f>
        <v>34781</v>
      </c>
      <c r="C88" s="103">
        <f>SUMIFS(DATI!E$1:E$65536,DATI!A$1:A$65536,'2010'!B4,DATI!B$1:B$65536,'2010'!C12,DATI!C$1:C$65536,'2010'!B8,DATI!D$1:D$65536,'2010'!L88)</f>
        <v>0</v>
      </c>
      <c r="D88" s="117">
        <f>SUMIFS(DATI!E$1:E$65536,DATI!A$1:A$65536,'2010'!B4,DATI!B$1:B$65536,'2010'!D12,DATI!C$1:C$65536,'2010'!B8,DATI!D$1:D$65536,'2010'!L88)</f>
        <v>34781</v>
      </c>
      <c r="E88" s="49">
        <f>SUMIFS(DATI!E$1:E$65536,DATI!A$1:A$65536,'2010'!B4,DATI!B$1:B$65536,'2010'!E12,DATI!C$1:C$65536,'2010'!B8,DATI!D$1:D$65536,'2010'!L88)</f>
        <v>0</v>
      </c>
      <c r="F88" s="49">
        <f>SUMIFS(DATI!E$1:E$65536,DATI!A$1:A$65536,'2010'!B4,DATI!B$1:B$65536,'2010'!F12,DATI!C$1:C$65536,'2010'!B8,DATI!D$1:D$65536,'2010'!L88)</f>
        <v>0</v>
      </c>
      <c r="G88" s="49">
        <f>SUMIFS(DATI!E$1:E$65536,DATI!A$1:A$65536,'2010'!B4,DATI!B$1:B$65536,'2010'!G12,DATI!C$1:C$65536,'2010'!B8,DATI!D$1:D$65536,'2010'!L88)</f>
        <v>0</v>
      </c>
      <c r="H88" s="28"/>
      <c r="I88" s="94">
        <f>B88+E88+F88+G88</f>
        <v>34781</v>
      </c>
      <c r="J88" s="30">
        <f>SUMIFS(DATI!E$1:E$65536,DATI!A$1:A$65536,'2010'!B4,DATI!B$1:B$65536,'2010'!J12,DATI!C$1:C$65536,'2010'!B8,DATI!D$1:D$65536,'2010'!L88)</f>
        <v>0</v>
      </c>
      <c r="K88" s="31">
        <f t="shared" si="8"/>
        <v>34781</v>
      </c>
      <c r="L88" s="53" t="s">
        <v>47</v>
      </c>
      <c r="M88" s="199" t="s">
        <v>241</v>
      </c>
      <c r="N88" s="91">
        <f t="shared" si="9"/>
        <v>34781</v>
      </c>
      <c r="O88" s="100">
        <f>SUMIFS(DATI!E$1:E$65536,DATI!A$1:A$65536,'2010'!B4,DATI!B$1:B$65536,'2010'!O12,DATI!C$1:C$65536,'2010'!N8,DATI!D$1:D$65536,'2010'!L88)</f>
        <v>0</v>
      </c>
      <c r="P88" s="29">
        <f>+T88+U88+W88</f>
        <v>34781</v>
      </c>
      <c r="Q88" s="28"/>
      <c r="R88" s="28"/>
      <c r="S88" s="28"/>
      <c r="T88" s="49">
        <f>SUMIFS(DATI!E$1:E$65536,DATI!A$1:A$65536,'2010'!B4,DATI!B$1:B$65536,'2010'!T12,DATI!C$1:C$65536,'2010'!N8,DATI!D$1:D$65536,'2010'!L88)</f>
        <v>34781</v>
      </c>
      <c r="U88" s="28"/>
      <c r="V88" s="28"/>
      <c r="W88" s="42"/>
    </row>
    <row r="89" spans="1:23">
      <c r="A89" s="7"/>
      <c r="B89" s="115">
        <f>C89+D89</f>
        <v>2050323</v>
      </c>
      <c r="C89" s="91">
        <f>C96+C97</f>
        <v>226107</v>
      </c>
      <c r="D89" s="99">
        <f>D90+D96</f>
        <v>1824216</v>
      </c>
      <c r="E89" s="29">
        <f>E96+E97</f>
        <v>3877781</v>
      </c>
      <c r="F89" s="29">
        <f>F96</f>
        <v>5750</v>
      </c>
      <c r="G89" s="29">
        <f>G96</f>
        <v>54250</v>
      </c>
      <c r="H89" s="28"/>
      <c r="I89" s="94">
        <f>B89+E89+F89+G89</f>
        <v>5988104</v>
      </c>
      <c r="J89" s="94">
        <f>J90+J96</f>
        <v>56050</v>
      </c>
      <c r="K89" s="31">
        <f t="shared" si="8"/>
        <v>6044154</v>
      </c>
      <c r="L89" s="53" t="s">
        <v>48</v>
      </c>
      <c r="M89" s="54" t="s">
        <v>172</v>
      </c>
      <c r="N89" s="91">
        <f>O89+P89</f>
        <v>6044154</v>
      </c>
      <c r="O89" s="116">
        <f>O90+O96</f>
        <v>7729</v>
      </c>
      <c r="P89" s="29">
        <f t="shared" ref="P89:P95" si="10">R89+S89+T89+W89</f>
        <v>6036425</v>
      </c>
      <c r="Q89" s="28"/>
      <c r="R89" s="29">
        <f>R90</f>
        <v>46521</v>
      </c>
      <c r="S89" s="29">
        <f>S90</f>
        <v>186483</v>
      </c>
      <c r="T89" s="91">
        <f>T90</f>
        <v>1590474</v>
      </c>
      <c r="U89" s="29">
        <f>U90+U96+U97</f>
        <v>4212770</v>
      </c>
      <c r="V89" s="29">
        <f>V90</f>
        <v>177</v>
      </c>
      <c r="W89" s="63">
        <f t="shared" ref="W89:W95" si="11">U89+V89</f>
        <v>4212947</v>
      </c>
    </row>
    <row r="90" spans="1:23">
      <c r="A90" s="7"/>
      <c r="B90" s="115">
        <f t="shared" ref="B90:B95" si="12">D90</f>
        <v>1823936</v>
      </c>
      <c r="C90" s="28"/>
      <c r="D90" s="49">
        <f>SUMIFS(DATI!E$1:E$65536,DATI!A$1:A$65536,'2010'!B4,DATI!B$1:B$65536,'2010'!D12,DATI!C$1:C$65536,'2010'!B8,DATI!D$1:D$65536,'2010'!L90)</f>
        <v>1823936</v>
      </c>
      <c r="E90" s="28"/>
      <c r="F90" s="28"/>
      <c r="G90" s="28"/>
      <c r="H90" s="28"/>
      <c r="I90" s="94">
        <f t="shared" ref="I90:I95" si="13">B90</f>
        <v>1823936</v>
      </c>
      <c r="J90" s="49">
        <f>SUMIFS(DATI!E$1:E$65536,DATI!A$1:A$65536,'2010'!B4,DATI!B$1:B$65536,'2010'!J12,DATI!C$1:C$65536,'2010'!B8,DATI!D$1:D$65536,'2010'!L90)</f>
        <v>0</v>
      </c>
      <c r="K90" s="31">
        <f t="shared" si="8"/>
        <v>1823936</v>
      </c>
      <c r="L90" s="53" t="s">
        <v>49</v>
      </c>
      <c r="M90" s="199" t="s">
        <v>173</v>
      </c>
      <c r="N90" s="91">
        <f t="shared" si="9"/>
        <v>1823935</v>
      </c>
      <c r="O90" s="49">
        <f>SUMIFS(DATI!E$1:E$65536,DATI!A$1:A$65536,'2010'!B4,DATI!B$1:B$65536,'2010'!O12,DATI!C$1:C$65536,'2010'!N8,DATI!D$1:D$65536,'2010'!L90)</f>
        <v>0</v>
      </c>
      <c r="P90" s="29">
        <f t="shared" si="10"/>
        <v>1823935</v>
      </c>
      <c r="Q90" s="28"/>
      <c r="R90" s="49">
        <f>SUMIFS(DATI!E$1:E$65536,DATI!A$1:A$65536,'2010'!B4,DATI!B$1:B$65536,'2010'!R12,DATI!C$1:C$65536,'2010'!N8,DATI!D$1:D$65536,'2010'!L90)</f>
        <v>46521</v>
      </c>
      <c r="S90" s="49">
        <f>SUMIFS(DATI!E$1:E$65536,DATI!A$1:A$65536,'2010'!B4,DATI!B$1:B$65536,'2010'!S12,DATI!C$1:C$65536,'2010'!N8,DATI!D$1:D$65536,'2010'!L90)</f>
        <v>186483</v>
      </c>
      <c r="T90" s="103">
        <f>SUMIFS(DATI!E$1:E$65536,DATI!A$1:A$65536,'2010'!B4,DATI!B$1:B$65536,'2010'!T12,DATI!C$1:C$65536,'2010'!N8,DATI!D$1:D$65536,'2010'!L90)</f>
        <v>1590474</v>
      </c>
      <c r="U90" s="49">
        <f>SUMIFS(DATI!E$1:E$65536,DATI!A$1:A$65536,'2010'!B4,DATI!B$1:B$65536,'2010'!U12,DATI!C$1:C$65536,'2010'!N8,DATI!D$1:D$65536,'2010'!L90)</f>
        <v>280</v>
      </c>
      <c r="V90" s="49">
        <f>SUMIFS(DATI!E$1:E$65536,DATI!A$1:A$65536,'2010'!B4,DATI!B$1:B$65536,'2010'!V12,DATI!C$1:C$65536,'2010'!N8,DATI!D$1:D$65536,'2010'!L90)</f>
        <v>177</v>
      </c>
      <c r="W90" s="63">
        <f t="shared" si="11"/>
        <v>457</v>
      </c>
    </row>
    <row r="91" spans="1:23">
      <c r="A91" s="7"/>
      <c r="B91" s="115">
        <f t="shared" si="12"/>
        <v>1206634</v>
      </c>
      <c r="C91" s="28"/>
      <c r="D91" s="49">
        <f>SUMIFS(DATI!E$1:E$65536,DATI!A$1:A$65536,'2010'!B4,DATI!B$1:B$65536,'2010'!D12,DATI!C$1:C$65536,'2010'!B8,DATI!D$1:D$65536,'2010'!L91)</f>
        <v>1206634</v>
      </c>
      <c r="E91" s="28"/>
      <c r="F91" s="28"/>
      <c r="G91" s="28"/>
      <c r="H91" s="28"/>
      <c r="I91" s="94">
        <f t="shared" si="13"/>
        <v>1206634</v>
      </c>
      <c r="J91" s="49">
        <f>SUMIFS(DATI!E$1:E$65536,DATI!A$1:A$65536,'2010'!B4,DATI!B$1:B$65536,'2010'!J12,DATI!C$1:C$65536,'2010'!B8,DATI!D$1:D$65536,'2010'!L91)</f>
        <v>0</v>
      </c>
      <c r="K91" s="31">
        <f t="shared" si="8"/>
        <v>1206634</v>
      </c>
      <c r="L91" s="53" t="s">
        <v>50</v>
      </c>
      <c r="M91" s="78" t="s">
        <v>174</v>
      </c>
      <c r="N91" s="91">
        <f t="shared" si="9"/>
        <v>1206634</v>
      </c>
      <c r="O91" s="49">
        <f>SUMIFS(DATI!E$1:E$65536,DATI!A$1:A$65536,'2010'!B4,DATI!B$1:B$65536,'2010'!O12,DATI!C$1:C$65536,'2010'!N8,DATI!D$1:D$65536,'2010'!L91)</f>
        <v>0</v>
      </c>
      <c r="P91" s="22">
        <f t="shared" si="10"/>
        <v>1206634</v>
      </c>
      <c r="Q91" s="28"/>
      <c r="R91" s="49">
        <f>SUMIFS(DATI!E$1:E$65536,DATI!A$1:A$65536,'2010'!B4,DATI!B$1:B$65536,'2010'!R12,DATI!C$1:C$65536,'2010'!N8,DATI!D$1:D$65536,'2010'!L91)</f>
        <v>0</v>
      </c>
      <c r="S91" s="49">
        <f>SUMIFS(DATI!E$1:E$65536,DATI!A$1:A$65536,'2010'!B4,DATI!B$1:B$65536,'2010'!S12,DATI!C$1:C$65536,'2010'!N8,DATI!D$1:D$65536,'2010'!L91)</f>
        <v>48104</v>
      </c>
      <c r="T91" s="117">
        <f>SUMIFS(DATI!E$1:E$65536,DATI!A$1:A$65536,'2010'!B4,DATI!B$1:B$65536,'2010'!T12,DATI!C$1:C$65536,'2010'!N8,DATI!D$1:D$65536,'2010'!L91)</f>
        <v>1158530</v>
      </c>
      <c r="U91" s="96">
        <f>SUMIFS(DATI!E$1:E$65536,DATI!A$1:A$65536,'2010'!B4,DATI!B$1:B$65536,'2010'!U12,DATI!C$1:C$65536,'2010'!N8,DATI!D$1:D$65536,'2010'!L91)</f>
        <v>0</v>
      </c>
      <c r="V91" s="30">
        <f>SUMIFS(DATI!E$1:E$65536,DATI!A$1:A$65536,'2010'!B4,DATI!B$1:B$65536,'2010'!V12,DATI!C$1:C$65536,'2010'!N8,DATI!D$1:D$65536,'2010'!L91)</f>
        <v>0</v>
      </c>
      <c r="W91" s="63">
        <f t="shared" si="11"/>
        <v>0</v>
      </c>
    </row>
    <row r="92" spans="1:23">
      <c r="A92" s="7"/>
      <c r="B92" s="115">
        <f t="shared" si="12"/>
        <v>89721</v>
      </c>
      <c r="C92" s="28"/>
      <c r="D92" s="49">
        <f>SUMIFS(DATI!E$1:E$65536,DATI!A$1:A$65536,'2010'!B4,DATI!B$1:B$65536,'2010'!D12,DATI!C$1:C$65536,'2010'!B8,DATI!D$1:D$65536,'2010'!L92)</f>
        <v>89721</v>
      </c>
      <c r="E92" s="28"/>
      <c r="F92" s="28"/>
      <c r="G92" s="28"/>
      <c r="H92" s="28"/>
      <c r="I92" s="94">
        <f t="shared" si="13"/>
        <v>89721</v>
      </c>
      <c r="J92" s="49">
        <f>SUMIFS(DATI!E$1:E$65536,DATI!A$1:A$65536,'2010'!B4,DATI!B$1:B$65536,'2010'!J12,DATI!C$1:C$65536,'2010'!B8,DATI!D$1:D$65536,'2010'!L92)</f>
        <v>0</v>
      </c>
      <c r="K92" s="31">
        <f t="shared" si="8"/>
        <v>89721</v>
      </c>
      <c r="L92" s="53" t="s">
        <v>51</v>
      </c>
      <c r="M92" s="78" t="s">
        <v>175</v>
      </c>
      <c r="N92" s="91">
        <f t="shared" si="9"/>
        <v>89720</v>
      </c>
      <c r="O92" s="49">
        <f>SUMIFS(DATI!E$1:E$65536,DATI!A$1:A$65536,'2010'!B4,DATI!B$1:B$65536,'2010'!O12,DATI!C$1:C$65536,'2010'!N8,DATI!D$1:D$65536,'2010'!L92)</f>
        <v>0</v>
      </c>
      <c r="P92" s="22">
        <f t="shared" si="10"/>
        <v>89720</v>
      </c>
      <c r="Q92" s="28"/>
      <c r="R92" s="49">
        <f>SUMIFS(DATI!E$1:E$65536,DATI!A$1:A$65536,'2010'!B4,DATI!B$1:B$65536,'2010'!R12,DATI!C$1:C$65536,'2010'!N8,DATI!D$1:D$65536,'2010'!L92)</f>
        <v>46521</v>
      </c>
      <c r="S92" s="49">
        <f>SUMIFS(DATI!E$1:E$65536,DATI!A$1:A$65536,'2010'!B4,DATI!B$1:B$65536,'2010'!S12,DATI!C$1:C$65536,'2010'!N8,DATI!D$1:D$65536,'2010'!L92)</f>
        <v>5750</v>
      </c>
      <c r="T92" s="117">
        <f>SUMIFS(DATI!E$1:E$65536,DATI!A$1:A$65536,'2010'!B4,DATI!B$1:B$65536,'2010'!T12,DATI!C$1:C$65536,'2010'!N8,DATI!D$1:D$65536,'2010'!L92)</f>
        <v>36992</v>
      </c>
      <c r="U92" s="96">
        <f>SUMIFS(DATI!E$1:E$65536,DATI!A$1:A$65536,'2010'!B4,DATI!B$1:B$65536,'2010'!U12,DATI!C$1:C$65536,'2010'!N8,DATI!D$1:D$65536,'2010'!L92)</f>
        <v>280</v>
      </c>
      <c r="V92" s="30">
        <f>SUMIFS(DATI!E$1:E$65536,DATI!A$1:A$65536,'2010'!B4,DATI!B$1:B$65536,'2010'!V12,DATI!C$1:C$65536,'2010'!N8,DATI!D$1:D$65536,'2010'!L92)</f>
        <v>177</v>
      </c>
      <c r="W92" s="63">
        <f t="shared" si="11"/>
        <v>457</v>
      </c>
    </row>
    <row r="93" spans="1:23">
      <c r="A93" s="7"/>
      <c r="B93" s="115">
        <f t="shared" si="12"/>
        <v>441278</v>
      </c>
      <c r="C93" s="28"/>
      <c r="D93" s="49">
        <f>SUMIFS(DATI!E$1:E$65536,DATI!A$1:A$65536,'2010'!B4,DATI!B$1:B$65536,'2010'!D12,DATI!C$1:C$65536,'2010'!B8,DATI!D$1:D$65536,'2010'!L93)</f>
        <v>441278</v>
      </c>
      <c r="E93" s="28"/>
      <c r="F93" s="28"/>
      <c r="G93" s="28"/>
      <c r="H93" s="28"/>
      <c r="I93" s="94">
        <f t="shared" si="13"/>
        <v>441278</v>
      </c>
      <c r="J93" s="49">
        <f>SUMIFS(DATI!E$1:E$65536,DATI!A$1:A$65536,'2010'!B4,DATI!B$1:B$65536,'2010'!J12,DATI!C$1:C$65536,'2010'!B8,DATI!D$1:D$65536,'2010'!L93)</f>
        <v>0</v>
      </c>
      <c r="K93" s="31">
        <f t="shared" si="8"/>
        <v>441278</v>
      </c>
      <c r="L93" s="53" t="s">
        <v>52</v>
      </c>
      <c r="M93" s="78" t="s">
        <v>176</v>
      </c>
      <c r="N93" s="91">
        <f t="shared" si="9"/>
        <v>441278</v>
      </c>
      <c r="O93" s="49">
        <f>SUMIFS(DATI!E$1:E$65536,DATI!A$1:A$65536,'2010'!B4,DATI!B$1:B$65536,'2010'!O12,DATI!C$1:C$65536,'2010'!N8,DATI!D$1:D$65536,'2010'!L93)</f>
        <v>0</v>
      </c>
      <c r="P93" s="22">
        <f t="shared" si="10"/>
        <v>441278</v>
      </c>
      <c r="Q93" s="28"/>
      <c r="R93" s="49">
        <f>SUMIFS(DATI!E$1:E$65536,DATI!A$1:A$65536,'2010'!B4,DATI!B$1:B$65536,'2010'!R12,DATI!C$1:C$65536,'2010'!N8,DATI!D$1:D$65536,'2010'!L93)</f>
        <v>0</v>
      </c>
      <c r="S93" s="49">
        <f>SUMIFS(DATI!E$1:E$65536,DATI!A$1:A$65536,'2010'!B4,DATI!B$1:B$65536,'2010'!S12,DATI!C$1:C$65536,'2010'!N8,DATI!D$1:D$65536,'2010'!L93)</f>
        <v>46326</v>
      </c>
      <c r="T93" s="117">
        <f>SUMIFS(DATI!E$1:E$65536,DATI!A$1:A$65536,'2010'!B4,DATI!B$1:B$65536,'2010'!T12,DATI!C$1:C$65536,'2010'!N8,DATI!D$1:D$65536,'2010'!L93)</f>
        <v>394952</v>
      </c>
      <c r="U93" s="96">
        <f>SUMIFS(DATI!E$1:E$65536,DATI!A$1:A$65536,'2010'!B4,DATI!B$1:B$65536,'2010'!U12,DATI!C$1:C$65536,'2010'!N8,DATI!D$1:D$65536,'2010'!L93)</f>
        <v>0</v>
      </c>
      <c r="V93" s="30">
        <f>SUMIFS(DATI!E$1:E$65536,DATI!A$1:A$65536,'2010'!B4,DATI!B$1:B$65536,'2010'!V12,DATI!C$1:C$65536,'2010'!N8,DATI!D$1:D$65536,'2010'!L93)</f>
        <v>0</v>
      </c>
      <c r="W93" s="63">
        <f t="shared" si="11"/>
        <v>0</v>
      </c>
    </row>
    <row r="94" spans="1:23">
      <c r="A94" s="7"/>
      <c r="B94" s="115">
        <f t="shared" si="12"/>
        <v>86303</v>
      </c>
      <c r="C94" s="28"/>
      <c r="D94" s="49">
        <f>SUMIFS(DATI!E$1:E$65536,DATI!A$1:A$65536,'2010'!B4,DATI!B$1:B$65536,'2010'!D12,DATI!C$1:C$65536,'2010'!B8,DATI!D$1:D$65536,'2010'!L94)</f>
        <v>86303</v>
      </c>
      <c r="E94" s="28"/>
      <c r="F94" s="28"/>
      <c r="G94" s="28"/>
      <c r="H94" s="28"/>
      <c r="I94" s="94">
        <f t="shared" si="13"/>
        <v>86303</v>
      </c>
      <c r="J94" s="49">
        <f>SUMIFS(DATI!E$1:E$65536,DATI!A$1:A$65536,'2010'!B4,DATI!B$1:B$65536,'2010'!J12,DATI!C$1:C$65536,'2010'!B8,DATI!D$1:D$65536,'2010'!L94)</f>
        <v>0</v>
      </c>
      <c r="K94" s="31">
        <f t="shared" si="8"/>
        <v>86303</v>
      </c>
      <c r="L94" s="53" t="s">
        <v>53</v>
      </c>
      <c r="M94" s="78" t="s">
        <v>177</v>
      </c>
      <c r="N94" s="91">
        <f t="shared" si="9"/>
        <v>86303</v>
      </c>
      <c r="O94" s="49">
        <f>SUMIFS(DATI!E$1:E$65536,DATI!A$1:A$65536,'2010'!B4,DATI!B$1:B$65536,'2010'!O12,DATI!C$1:C$65536,'2010'!N8,DATI!D$1:D$65536,'2010'!L94)</f>
        <v>0</v>
      </c>
      <c r="P94" s="22">
        <f t="shared" si="10"/>
        <v>86303</v>
      </c>
      <c r="Q94" s="50"/>
      <c r="R94" s="49">
        <f>SUMIFS(DATI!E$1:E$65536,DATI!A$1:A$65536,'2010'!B4,DATI!B$1:B$65536,'2010'!R12,DATI!C$1:C$65536,'2010'!N8,DATI!D$1:D$65536,'2010'!L94)</f>
        <v>0</v>
      </c>
      <c r="S94" s="49">
        <f>SUMIFS(DATI!E$1:E$65536,DATI!A$1:A$65536,'2010'!B4,DATI!B$1:B$65536,'2010'!S12,DATI!C$1:C$65536,'2010'!N8,DATI!D$1:D$65536,'2010'!L94)</f>
        <v>86303</v>
      </c>
      <c r="T94" s="117">
        <f>SUMIFS(DATI!E$1:E$65536,DATI!A$1:A$65536,'2010'!B4,DATI!B$1:B$65536,'2010'!T12,DATI!C$1:C$65536,'2010'!N8,DATI!D$1:D$65536,'2010'!L94)</f>
        <v>0</v>
      </c>
      <c r="U94" s="96">
        <f>SUMIFS(DATI!E$1:E$65536,DATI!A$1:A$65536,'2010'!B4,DATI!B$1:B$65536,'2010'!U12,DATI!C$1:C$65536,'2010'!N8,DATI!D$1:D$65536,'2010'!L94)</f>
        <v>0</v>
      </c>
      <c r="V94" s="30">
        <f>SUMIFS(DATI!E$1:E$65536,DATI!A$1:A$65536,'2010'!B4,DATI!B$1:B$65536,'2010'!V12,DATI!C$1:C$65536,'2010'!N8,DATI!D$1:D$65536,'2010'!L94)</f>
        <v>0</v>
      </c>
      <c r="W94" s="63">
        <f t="shared" si="11"/>
        <v>0</v>
      </c>
    </row>
    <row r="95" spans="1:23">
      <c r="A95" s="7"/>
      <c r="B95" s="115">
        <f t="shared" si="12"/>
        <v>0</v>
      </c>
      <c r="C95" s="28"/>
      <c r="D95" s="49">
        <f>SUMIFS(DATI!E$1:E$65536,DATI!A$1:A$65536,'2010'!B4,DATI!B$1:B$65536,'2010'!D12,DATI!C$1:C$65536,'2010'!B8,DATI!D$1:D$65536,'2010'!L95)</f>
        <v>0</v>
      </c>
      <c r="E95" s="28"/>
      <c r="F95" s="28"/>
      <c r="G95" s="28"/>
      <c r="H95" s="28"/>
      <c r="I95" s="94">
        <f t="shared" si="13"/>
        <v>0</v>
      </c>
      <c r="J95" s="49">
        <f>SUMIFS(DATI!E$1:E$65536,DATI!A$1:A$65536,'2010'!B4,DATI!B$1:B$65536,'2010'!J12,DATI!C$1:C$65536,'2010'!B8,DATI!D$1:D$65536,'2010'!L95)</f>
        <v>0</v>
      </c>
      <c r="K95" s="31">
        <f t="shared" si="8"/>
        <v>0</v>
      </c>
      <c r="L95" s="53" t="s">
        <v>54</v>
      </c>
      <c r="M95" s="78" t="s">
        <v>178</v>
      </c>
      <c r="N95" s="91">
        <f t="shared" si="9"/>
        <v>0</v>
      </c>
      <c r="O95" s="49">
        <f>SUMIFS(DATI!E$1:E$65536,DATI!A$1:A$65536,'2010'!B4,DATI!B$1:B$65536,'2010'!O12,DATI!C$1:C$65536,'2010'!N8,DATI!D$1:D$65536,'2010'!L95)</f>
        <v>0</v>
      </c>
      <c r="P95" s="22">
        <f t="shared" si="10"/>
        <v>0</v>
      </c>
      <c r="Q95" s="50"/>
      <c r="R95" s="49">
        <f>SUMIFS(DATI!E$1:E$65536,DATI!A$1:A$65536,'2010'!B4,DATI!B$1:B$65536,'2010'!R12,DATI!C$1:C$65536,'2010'!N8,DATI!D$1:D$65536,'2010'!L95)</f>
        <v>0</v>
      </c>
      <c r="S95" s="49">
        <f>SUMIFS(DATI!E$1:E$65536,DATI!A$1:A$65536,'2010'!B4,DATI!B$1:B$65536,'2010'!S12,DATI!C$1:C$65536,'2010'!N8,DATI!D$1:D$65536,'2010'!L95)</f>
        <v>0</v>
      </c>
      <c r="T95" s="117">
        <f>SUMIFS(DATI!E$1:E$65536,DATI!A$1:A$65536,'2010'!B4,DATI!B$1:B$65536,'2010'!T12,DATI!C$1:C$65536,'2010'!N8,DATI!D$1:D$65536,'2010'!L95)</f>
        <v>0</v>
      </c>
      <c r="U95" s="96">
        <f>SUMIFS(DATI!E$1:E$65536,DATI!A$1:A$65536,'2010'!B4,DATI!B$1:B$65536,'2010'!U12,DATI!C$1:C$65536,'2010'!N8,DATI!D$1:D$65536,'2010'!L95)</f>
        <v>0</v>
      </c>
      <c r="V95" s="30">
        <f>SUMIFS(DATI!E$1:E$65536,DATI!A$1:A$65536,'2010'!B4,DATI!B$1:B$65536,'2010'!V12,DATI!C$1:C$65536,'2010'!N8,DATI!D$1:D$65536,'2010'!L95)</f>
        <v>0</v>
      </c>
      <c r="W95" s="63">
        <f t="shared" si="11"/>
        <v>0</v>
      </c>
    </row>
    <row r="96" spans="1:23">
      <c r="A96" s="7"/>
      <c r="B96" s="118">
        <f>C96+D96</f>
        <v>457</v>
      </c>
      <c r="C96" s="49">
        <f>SUMIFS(DATI!E$1:E$65536,DATI!A$1:A$65536,'2010'!B4,DATI!B$1:B$65536,'2010'!C12,DATI!C$1:C$65536,'2010'!B8,DATI!D$1:D$65536,'2010'!L96)</f>
        <v>177</v>
      </c>
      <c r="D96" s="96">
        <f>SUMIFS(DATI!E$1:E$65536,DATI!A$1:A$65536,'2010'!B4,DATI!B$1:B$65536,'2010'!D12,DATI!C$1:C$65536,'2010'!B8,DATI!D$1:D$65536,'2010'!L96)</f>
        <v>280</v>
      </c>
      <c r="E96" s="49">
        <f>SUMIFS(DATI!E$1:E$65536,DATI!A$1:A$65536,'2010'!B4,DATI!B$1:B$65536,'2010'!E12,DATI!C$1:C$65536,'2010'!B8,DATI!D$1:D$65536,'2010'!L96)</f>
        <v>2373200</v>
      </c>
      <c r="F96" s="49">
        <f>SUMIFS(DATI!E$1:E$65536,DATI!A$1:A$65536,'2010'!B4,DATI!B$1:B$65536,'2010'!F12,DATI!C$1:C$65536,'2010'!B8,DATI!D$1:D$65536,'2010'!L96)</f>
        <v>5750</v>
      </c>
      <c r="G96" s="49">
        <f>SUMIFS(DATI!E$1:E$65536,DATI!A$1:A$65536,'2010'!B4,DATI!B$1:B$65536,'2010'!G12,DATI!C$1:C$65536,'2010'!B8,DATI!D$1:D$65536,'2010'!L96)</f>
        <v>54250</v>
      </c>
      <c r="H96" s="28"/>
      <c r="I96" s="94">
        <f>B96+E96+F96+G96</f>
        <v>2433657</v>
      </c>
      <c r="J96" s="30">
        <f>SUMIFS(DATI!E$1:E$65536,DATI!A$1:A$65536,'2010'!B4,DATI!B$1:B$65536,'2010'!J12,DATI!C$1:C$65536,'2010'!B8,DATI!D$1:D$65536,'2010'!L96)</f>
        <v>56050</v>
      </c>
      <c r="K96" s="31">
        <f t="shared" si="8"/>
        <v>2489707</v>
      </c>
      <c r="L96" s="53" t="s">
        <v>55</v>
      </c>
      <c r="M96" s="199" t="s">
        <v>179</v>
      </c>
      <c r="N96" s="91">
        <f t="shared" si="9"/>
        <v>2489708</v>
      </c>
      <c r="O96" s="49">
        <f>SUMIFS(DATI!E$1:E$65536,DATI!A$1:A$65536,'2010'!B4,DATI!B$1:B$65536,'2010'!O12,DATI!C$1:C$65536,'2010'!N8,DATI!D$1:D$65536,'2010'!L96)</f>
        <v>7729</v>
      </c>
      <c r="P96" s="29">
        <f>W96</f>
        <v>2481979</v>
      </c>
      <c r="Q96" s="50"/>
      <c r="R96" s="23"/>
      <c r="S96" s="23"/>
      <c r="T96" s="23"/>
      <c r="U96" s="49">
        <f>SUMIFS(DATI!E$1:E$65536,DATI!A$1:A$65536,'2010'!B4,DATI!B$1:B$65536,'2010'!U12,DATI!C$1:C$65536,'2010'!N8,DATI!D$1:D$65536,'2010'!L96)</f>
        <v>2481979</v>
      </c>
      <c r="V96" s="28"/>
      <c r="W96" s="63">
        <f>U96</f>
        <v>2481979</v>
      </c>
    </row>
    <row r="97" spans="1:23">
      <c r="A97" s="7"/>
      <c r="B97" s="28"/>
      <c r="C97" s="49">
        <f>SUMIFS(DATI!E$1:E$65536,DATI!A$1:A$65536,'2010'!B4,DATI!B$1:B$65536,'2010'!C12,DATI!C$1:C$65536,'2010'!B8,DATI!D$1:D$65536,'2010'!L97)</f>
        <v>225930</v>
      </c>
      <c r="D97" s="28"/>
      <c r="E97" s="49">
        <f>SUMIFS(DATI!E$1:E$65536,DATI!A$1:A$65536,'2010'!B4,DATI!B$1:B$65536,'2010'!E12,DATI!C$1:C$65536,'2010'!B8,DATI!D$1:D$65536,'2010'!L97)</f>
        <v>1504581</v>
      </c>
      <c r="F97" s="28"/>
      <c r="G97" s="28"/>
      <c r="H97" s="28"/>
      <c r="I97" s="94">
        <f>C97+E97+F97+G97</f>
        <v>1730511</v>
      </c>
      <c r="J97" s="28"/>
      <c r="K97" s="31">
        <f>I97</f>
        <v>1730511</v>
      </c>
      <c r="L97" s="53" t="s">
        <v>56</v>
      </c>
      <c r="M97" s="199" t="s">
        <v>180</v>
      </c>
      <c r="N97" s="91">
        <f>P97</f>
        <v>1730511</v>
      </c>
      <c r="O97" s="28"/>
      <c r="P97" s="29">
        <f>W97</f>
        <v>1730511</v>
      </c>
      <c r="Q97" s="28"/>
      <c r="R97" s="28"/>
      <c r="S97" s="28"/>
      <c r="T97" s="28"/>
      <c r="U97" s="49">
        <f>SUMIFS(DATI!E$1:E$65536,DATI!A$1:A$65536,'2010'!B4,DATI!B$1:B$65536,'2010'!U12,DATI!C$1:C$65536,'2010'!N8,DATI!D$1:D$65536,'2010'!L97)</f>
        <v>1730511</v>
      </c>
      <c r="V97" s="28"/>
      <c r="W97" s="31">
        <f>U97</f>
        <v>1730511</v>
      </c>
    </row>
    <row r="98" spans="1:23">
      <c r="A98" s="7"/>
      <c r="B98" s="28"/>
      <c r="C98" s="49">
        <f>SUMIFS(DATI!E$1:E$65536,DATI!A$1:A$65536,'2010'!B4,DATI!B$1:B$65536,'2010'!C12,DATI!C$1:C$65536,'2010'!B8,DATI!D$1:D$65536,'2010'!L98)</f>
        <v>149607</v>
      </c>
      <c r="D98" s="28"/>
      <c r="E98" s="49">
        <f>SUMIFS(DATI!E$1:E$65536,DATI!A$1:A$65536,'2010'!B4,DATI!B$1:B$65536,'2010'!E12,DATI!C$1:C$65536,'2010'!B8,DATI!D$1:D$65536,'2010'!L98)</f>
        <v>1275051</v>
      </c>
      <c r="F98" s="28"/>
      <c r="G98" s="28"/>
      <c r="H98" s="28"/>
      <c r="I98" s="94">
        <f>E98+C98</f>
        <v>1424658</v>
      </c>
      <c r="J98" s="28"/>
      <c r="K98" s="31">
        <f>I98</f>
        <v>1424658</v>
      </c>
      <c r="L98" s="53" t="s">
        <v>57</v>
      </c>
      <c r="M98" s="78" t="s">
        <v>181</v>
      </c>
      <c r="N98" s="91">
        <f>P98</f>
        <v>1424658</v>
      </c>
      <c r="O98" s="28"/>
      <c r="P98" s="29">
        <f>W98</f>
        <v>1424658</v>
      </c>
      <c r="Q98" s="28"/>
      <c r="R98" s="28"/>
      <c r="S98" s="28"/>
      <c r="T98" s="28"/>
      <c r="U98" s="49">
        <f>SUMIFS(DATI!E$1:E$65536,DATI!A$1:A$65536,'2010'!B4,DATI!B$1:B$65536,'2010'!U12,DATI!C$1:C$65536,'2010'!N8,DATI!D$1:D$65536,'2010'!L98)</f>
        <v>1424658</v>
      </c>
      <c r="V98" s="28"/>
      <c r="W98" s="31">
        <f>U98</f>
        <v>1424658</v>
      </c>
    </row>
    <row r="99" spans="1:23">
      <c r="A99" s="7"/>
      <c r="B99" s="28"/>
      <c r="C99" s="49">
        <f>SUMIFS(DATI!E$1:E$65536,DATI!A$1:A$65536,'2010'!B4,DATI!B$1:B$65536,'2010'!C12,DATI!C$1:C$65536,'2010'!B8,DATI!D$1:D$65536,'2010'!L99)</f>
        <v>76322</v>
      </c>
      <c r="D99" s="28"/>
      <c r="E99" s="49">
        <f>SUMIFS(DATI!E$1:E$65536,DATI!A$1:A$65536,'2010'!B4,DATI!B$1:B$65536,'2010'!E12,DATI!C$1:C$65536,'2010'!B8,DATI!D$1:D$65536,'2010'!L99)</f>
        <v>229530</v>
      </c>
      <c r="F99" s="28"/>
      <c r="G99" s="28"/>
      <c r="H99" s="28"/>
      <c r="I99" s="94">
        <f>E99+C99</f>
        <v>305852</v>
      </c>
      <c r="J99" s="28"/>
      <c r="K99" s="31">
        <f>I99</f>
        <v>305852</v>
      </c>
      <c r="L99" s="53" t="s">
        <v>58</v>
      </c>
      <c r="M99" s="78" t="s">
        <v>182</v>
      </c>
      <c r="N99" s="91">
        <f>P99</f>
        <v>305852</v>
      </c>
      <c r="O99" s="28"/>
      <c r="P99" s="29">
        <f>W99</f>
        <v>305852</v>
      </c>
      <c r="Q99" s="28"/>
      <c r="R99" s="28"/>
      <c r="S99" s="28"/>
      <c r="T99" s="28"/>
      <c r="U99" s="49">
        <f>SUMIFS(DATI!E$1:E$65536,DATI!A$1:A$65536,'2010'!B4,DATI!B$1:B$65536,'2010'!U12,DATI!C$1:C$65536,'2010'!N8,DATI!D$1:D$65536,'2010'!L99)</f>
        <v>305852</v>
      </c>
      <c r="V99" s="28"/>
      <c r="W99" s="31">
        <f>U99</f>
        <v>305852</v>
      </c>
    </row>
    <row r="100" spans="1:23">
      <c r="A100" s="7"/>
      <c r="B100" s="115">
        <f>C100+D100</f>
        <v>316366</v>
      </c>
      <c r="C100" s="91">
        <f>C101+C103</f>
        <v>2846</v>
      </c>
      <c r="D100" s="99">
        <f>D101+D103</f>
        <v>313520</v>
      </c>
      <c r="E100" s="29">
        <f>E101+E102+E103</f>
        <v>728186</v>
      </c>
      <c r="F100" s="91">
        <f>F101+F102+F103</f>
        <v>161223</v>
      </c>
      <c r="G100" s="91">
        <f>G101+G103</f>
        <v>331181</v>
      </c>
      <c r="H100" s="28"/>
      <c r="I100" s="94">
        <f>B100+E100+F100+G100</f>
        <v>1536956</v>
      </c>
      <c r="J100" s="94">
        <f>J101+J102+J103</f>
        <v>905081</v>
      </c>
      <c r="K100" s="31">
        <f t="shared" si="8"/>
        <v>2442037</v>
      </c>
      <c r="L100" s="53" t="s">
        <v>59</v>
      </c>
      <c r="M100" s="54" t="s">
        <v>183</v>
      </c>
      <c r="N100" s="91">
        <f t="shared" si="9"/>
        <v>2442038</v>
      </c>
      <c r="O100" s="94">
        <f>O101+O102+O103</f>
        <v>435192</v>
      </c>
      <c r="P100" s="29">
        <f>R100+S100+T100+W100</f>
        <v>2006846</v>
      </c>
      <c r="Q100" s="50"/>
      <c r="R100" s="29">
        <f>R102+R103</f>
        <v>241906</v>
      </c>
      <c r="S100" s="29">
        <f>S101+S102+S103</f>
        <v>109557</v>
      </c>
      <c r="T100" s="29">
        <f>T101+T102+T103</f>
        <v>284942</v>
      </c>
      <c r="U100" s="93">
        <f>U102+U103</f>
        <v>1097494</v>
      </c>
      <c r="V100" s="94">
        <f>V102+V103</f>
        <v>272947</v>
      </c>
      <c r="W100" s="63">
        <f>U100+V100</f>
        <v>1370441</v>
      </c>
    </row>
    <row r="101" spans="1:23">
      <c r="A101" s="7"/>
      <c r="B101" s="115">
        <f>C101+D101</f>
        <v>40267</v>
      </c>
      <c r="C101" s="103">
        <f>SUMIFS(DATI!E$1:E$65536,DATI!A$1:A$65536,'2010'!B4,DATI!B$1:B$65536,'2010'!C12,DATI!C$1:C$65536,'2010'!B8,DATI!D$1:D$65536,'2010'!L101)</f>
        <v>0</v>
      </c>
      <c r="D101" s="117">
        <f>SUMIFS(DATI!E$1:E$65536,DATI!A$1:A$65536,'2010'!B4,DATI!B$1:B$65536,'2010'!D12,DATI!C$1:C$65536,'2010'!B8,DATI!D$1:D$65536,'2010'!L101)</f>
        <v>40267</v>
      </c>
      <c r="E101" s="49">
        <f>SUMIFS(DATI!E$1:E$65536,DATI!A$1:A$65536,'2010'!B4,DATI!B$1:B$65536,'2010'!E12,DATI!C$1:C$65536,'2010'!B8,DATI!D$1:D$65536,'2010'!L101)</f>
        <v>352</v>
      </c>
      <c r="F101" s="49">
        <f>SUMIFS(DATI!E$1:E$65536,DATI!A$1:A$65536,'2010'!B4,DATI!B$1:B$65536,'2010'!F12,DATI!C$1:C$65536,'2010'!B8,DATI!D$1:D$65536,'2010'!L101)</f>
        <v>659</v>
      </c>
      <c r="G101" s="49">
        <f>SUMIFS(DATI!E$1:E$65536,DATI!A$1:A$65536,'2010'!B4,DATI!B$1:B$65536,'2010'!G12,DATI!C$1:C$65536,'2010'!B8,DATI!D$1:D$65536,'2010'!L101)</f>
        <v>61563</v>
      </c>
      <c r="H101" s="28"/>
      <c r="I101" s="94">
        <f>B101+E101+F101+G101</f>
        <v>102841</v>
      </c>
      <c r="J101" s="30">
        <f>SUMIFS(DATI!E$1:E$65536,DATI!A$1:A$65536,'2010'!B4,DATI!B$1:B$65536,'2010'!J12,DATI!C$1:C$65536,'2010'!B8,DATI!D$1:D$65536,'2010'!L101)</f>
        <v>0</v>
      </c>
      <c r="K101" s="31">
        <f t="shared" si="8"/>
        <v>102841</v>
      </c>
      <c r="L101" s="119" t="s">
        <v>60</v>
      </c>
      <c r="M101" s="205" t="s">
        <v>242</v>
      </c>
      <c r="N101" s="91">
        <f t="shared" si="9"/>
        <v>102841</v>
      </c>
      <c r="O101" s="30">
        <f>SUMIFS(DATI!E$1:E$65536,DATI!A$1:A$65536,'2010'!B4,DATI!B$1:B$65536,'2010'!O12,DATI!C$1:C$65536,'2010'!N8,DATI!D$1:D$65536,'2010'!L101)</f>
        <v>0</v>
      </c>
      <c r="P101" s="29">
        <f>S101+T101</f>
        <v>102841</v>
      </c>
      <c r="Q101" s="50"/>
      <c r="R101" s="73"/>
      <c r="S101" s="49">
        <f>SUMIFS(DATI!E$1:E$65536,DATI!A$1:A$65536,'2010'!B4,DATI!B$1:B$65536,'2010'!S12,DATI!C$1:C$65536,'2010'!N8,DATI!D$1:D$65536,'2010'!L101)</f>
        <v>102841</v>
      </c>
      <c r="T101" s="49">
        <f>SUMIFS(DATI!E$1:E$65536,DATI!A$1:A$65536,'2010'!B4,DATI!B$1:B$65536,'2010'!T12,DATI!C$1:C$65536,'2010'!N8,DATI!D$1:D$65536,'2010'!L101)</f>
        <v>0</v>
      </c>
      <c r="U101" s="73"/>
      <c r="V101" s="28"/>
      <c r="W101" s="42"/>
    </row>
    <row r="102" spans="1:23">
      <c r="A102" s="7"/>
      <c r="B102" s="120"/>
      <c r="C102" s="23"/>
      <c r="D102" s="28"/>
      <c r="E102" s="30">
        <f>SUMIFS(DATI!E$1:E$65536,DATI!A$1:A$65536,'2010'!B4,DATI!B$1:B$65536,'2010'!E12,DATI!C$1:C$65536,'2010'!B8,DATI!D$1:D$65536,'2010'!L102)</f>
        <v>0</v>
      </c>
      <c r="F102" s="49">
        <f>SUMIFS(DATI!E$1:E$65536,DATI!A$1:A$65536,'2010'!B4,DATI!B$1:B$65536,'2010'!F12,DATI!C$1:C$65536,'2010'!B8,DATI!D$1:D$65536,'2010'!L102)</f>
        <v>97027</v>
      </c>
      <c r="G102" s="73"/>
      <c r="H102" s="28"/>
      <c r="I102" s="94">
        <f>F102</f>
        <v>97027</v>
      </c>
      <c r="J102" s="30">
        <f>SUMIFS(DATI!E$1:E$65536,DATI!A$1:A$65536,'2010'!B4,DATI!B$1:B$65536,'2010'!J12,DATI!C$1:C$65536,'2010'!B8,DATI!D$1:D$65536,'2010'!L102)</f>
        <v>0</v>
      </c>
      <c r="K102" s="31">
        <f t="shared" si="8"/>
        <v>97027</v>
      </c>
      <c r="L102" s="53" t="s">
        <v>61</v>
      </c>
      <c r="M102" s="199" t="s">
        <v>243</v>
      </c>
      <c r="N102" s="91">
        <f t="shared" si="9"/>
        <v>97027</v>
      </c>
      <c r="O102" s="30">
        <f>SUMIFS(DATI!E$1:E$65536,DATI!A$1:A$65536,'2010'!B4,DATI!B$1:B$65536,'2010'!O12,DATI!C$1:C$65536,'2010'!N8,DATI!D$1:D$65536,'2010'!L102)</f>
        <v>0</v>
      </c>
      <c r="P102" s="29">
        <f>R102+S102+T102+U102+V102</f>
        <v>97027</v>
      </c>
      <c r="Q102" s="50"/>
      <c r="R102" s="49">
        <f>SUMIFS(DATI!E$1:E$65536,DATI!A$1:A$65536,'2010'!B4,DATI!B$1:B$65536,'2010'!R12,DATI!C$1:C$65536,'2010'!N8,DATI!D$1:D$65536,'2010'!L102)</f>
        <v>57166</v>
      </c>
      <c r="S102" s="49">
        <f>SUMIFS(DATI!E$1:E$65536,DATI!A$1:A$65536,'2010'!B4,DATI!B$1:B$65536,'2010'!S12,DATI!C$1:C$65536,'2010'!N8,DATI!D$1:D$65536,'2010'!L102)</f>
        <v>0</v>
      </c>
      <c r="T102" s="49">
        <f>SUMIFS(DATI!E$1:E$65536,DATI!A$1:A$65536,'2010'!B4,DATI!B$1:B$65536,'2010'!T12,DATI!C$1:C$65536,'2010'!N8,DATI!D$1:D$65536,'2010'!L102)</f>
        <v>440</v>
      </c>
      <c r="U102" s="96">
        <f>SUMIFS(DATI!E$1:E$65536,DATI!A$1:A$65536,'2010'!B4,DATI!B$1:B$65536,'2010'!U12,DATI!C$1:C$65536,'2010'!N8,DATI!D$1:D$65536,'2010'!L102)</f>
        <v>39421</v>
      </c>
      <c r="V102" s="30">
        <f>SUMIFS(DATI!E$1:E$65536,DATI!A$1:A$65536,'2010'!B4,DATI!B$1:B$65536,'2010'!V12,DATI!C$1:C$65536,'2010'!N8,DATI!D$1:D$65536,'2010'!L102)</f>
        <v>0</v>
      </c>
      <c r="W102" s="31">
        <f>U102+V102</f>
        <v>39421</v>
      </c>
    </row>
    <row r="103" spans="1:23" ht="25">
      <c r="A103" s="7"/>
      <c r="B103" s="115">
        <f>C103+D103</f>
        <v>276099</v>
      </c>
      <c r="C103" s="91">
        <f>C106</f>
        <v>2846</v>
      </c>
      <c r="D103" s="91">
        <f>D106</f>
        <v>273253</v>
      </c>
      <c r="E103" s="91">
        <f>E106+E104+E107</f>
        <v>727834</v>
      </c>
      <c r="F103" s="91">
        <f>F106</f>
        <v>63537</v>
      </c>
      <c r="G103" s="91">
        <f>G106</f>
        <v>269618</v>
      </c>
      <c r="H103" s="28"/>
      <c r="I103" s="94">
        <f>B103+E103+F103+G103</f>
        <v>1337088</v>
      </c>
      <c r="J103" s="121">
        <f>J104+J106+J107</f>
        <v>905081</v>
      </c>
      <c r="K103" s="31">
        <f t="shared" si="8"/>
        <v>2242169</v>
      </c>
      <c r="L103" s="53" t="s">
        <v>184</v>
      </c>
      <c r="M103" s="54" t="s">
        <v>244</v>
      </c>
      <c r="N103" s="91">
        <f>O103+P103</f>
        <v>2242170</v>
      </c>
      <c r="O103" s="94">
        <f>O104+O106+O107</f>
        <v>435192</v>
      </c>
      <c r="P103" s="29">
        <f>R103+S103+T103+W103</f>
        <v>1806978</v>
      </c>
      <c r="Q103" s="28"/>
      <c r="R103" s="29">
        <f>R106</f>
        <v>184740</v>
      </c>
      <c r="S103" s="99">
        <f>S106</f>
        <v>6716</v>
      </c>
      <c r="T103" s="29">
        <f>T104+T106</f>
        <v>284502</v>
      </c>
      <c r="U103" s="29">
        <f>U106</f>
        <v>1058073</v>
      </c>
      <c r="V103" s="94">
        <f>V106</f>
        <v>272947</v>
      </c>
      <c r="W103" s="31">
        <f>U103+V103</f>
        <v>1331020</v>
      </c>
    </row>
    <row r="104" spans="1:23">
      <c r="A104" s="7"/>
      <c r="B104" s="28"/>
      <c r="C104" s="28"/>
      <c r="D104" s="28"/>
      <c r="E104" s="49">
        <f>SUMIFS(DATI!E$1:E$65536,DATI!A$1:A$65536,'2010'!B4,DATI!B$1:B$65536,'2010'!E12,DATI!C$1:C$65536,'2010'!B8,DATI!D$1:D$65536,'2010'!L104)</f>
        <v>16250</v>
      </c>
      <c r="F104" s="28"/>
      <c r="G104" s="28"/>
      <c r="H104" s="28"/>
      <c r="I104" s="94">
        <f>E104</f>
        <v>16250</v>
      </c>
      <c r="J104" s="30">
        <f>SUMIFS(DATI!E$1:E$65536,DATI!A$1:A$65536,'2010'!B4,DATI!B$1:B$65536,'2010'!J12,DATI!C$1:C$65536,'2010'!B8,DATI!D$1:D$65536,'2010'!L104)</f>
        <v>256454</v>
      </c>
      <c r="K104" s="31">
        <f t="shared" si="8"/>
        <v>272704</v>
      </c>
      <c r="L104" s="53" t="s">
        <v>62</v>
      </c>
      <c r="M104" s="199" t="s">
        <v>245</v>
      </c>
      <c r="N104" s="91">
        <f t="shared" si="9"/>
        <v>272704</v>
      </c>
      <c r="O104" s="30">
        <f>SUMIFS(DATI!E$1:E$65536,DATI!A$1:A$65536,'2010'!B4,DATI!B$1:B$65536,'2010'!O12,DATI!C$1:C$65536,'2010'!N8,DATI!D$1:D$65536,'2010'!L104)</f>
        <v>16250</v>
      </c>
      <c r="P104" s="29">
        <f>T104</f>
        <v>256454</v>
      </c>
      <c r="Q104" s="28"/>
      <c r="R104" s="28"/>
      <c r="S104" s="28"/>
      <c r="T104" s="49">
        <f>SUMIFS(DATI!E$1:E$65536,DATI!A$1:A$65536,'2010'!B4,DATI!B$1:B$65536,'2010'!T12,DATI!C$1:C$65536,'2010'!N8,DATI!D$1:D$65536,'2010'!L104)</f>
        <v>256454</v>
      </c>
      <c r="U104" s="28"/>
      <c r="V104" s="28"/>
      <c r="W104" s="42"/>
    </row>
    <row r="105" spans="1:23" ht="25">
      <c r="A105" s="7"/>
      <c r="B105" s="28"/>
      <c r="C105" s="28"/>
      <c r="D105" s="28"/>
      <c r="E105" s="49">
        <f>SUMIFS(DATI!E$1:E$65536,DATI!A$1:A$65536,'2010'!B4,DATI!B$1:B$65536,'2010'!E12,DATI!C$1:C$65536,'2010'!B8,DATI!D$1:D$65536,'2010'!L105)</f>
        <v>0</v>
      </c>
      <c r="F105" s="28"/>
      <c r="G105" s="28"/>
      <c r="H105" s="28"/>
      <c r="I105" s="94">
        <f>E105</f>
        <v>0</v>
      </c>
      <c r="J105" s="30">
        <f>SUMIFS(DATI!E$1:E$65536,DATI!A$1:A$65536,'2010'!B4,DATI!B$1:B$65536,'2010'!J12,DATI!C$1:C$65536,'2010'!B8,DATI!D$1:D$65536,'2010'!L105)</f>
        <v>0</v>
      </c>
      <c r="K105" s="31">
        <f t="shared" si="8"/>
        <v>0</v>
      </c>
      <c r="L105" s="53" t="s">
        <v>63</v>
      </c>
      <c r="M105" s="78" t="s">
        <v>185</v>
      </c>
      <c r="N105" s="91">
        <f t="shared" si="9"/>
        <v>0</v>
      </c>
      <c r="O105" s="30">
        <f>SUMIFS(DATI!E$1:E$65536,DATI!A$1:A$65536,'2010'!B4,DATI!B$1:B$65536,'2010'!O12,DATI!C$1:C$65536,'2010'!N8,DATI!D$1:D$65536,'2010'!L105)</f>
        <v>0</v>
      </c>
      <c r="P105" s="29">
        <f>T105</f>
        <v>0</v>
      </c>
      <c r="Q105" s="50"/>
      <c r="R105" s="28"/>
      <c r="S105" s="28"/>
      <c r="T105" s="49">
        <f>SUMIFS(DATI!E$1:E$65536,DATI!A$1:A$65536,'2010'!B4,DATI!B$1:B$65536,'2010'!T12,DATI!C$1:C$65536,'2010'!N8,DATI!D$1:D$65536,'2010'!L105)</f>
        <v>0</v>
      </c>
      <c r="U105" s="28"/>
      <c r="V105" s="28"/>
      <c r="W105" s="42"/>
    </row>
    <row r="106" spans="1:23">
      <c r="A106" s="7"/>
      <c r="B106" s="115">
        <f>C106+D106</f>
        <v>276099</v>
      </c>
      <c r="C106" s="103">
        <f>SUMIFS(DATI!E$1:E$65536,DATI!A$1:A$65536,'2010'!B4,DATI!B$1:B$65536,'2010'!C12,DATI!C$1:C$65536,'2010'!B8,DATI!D$1:D$65536,'2010'!L106)</f>
        <v>2846</v>
      </c>
      <c r="D106" s="103">
        <f>SUMIFS(DATI!E$1:E$65536,DATI!A$1:A$65536,'2010'!B4,DATI!B$1:B$65536,'2010'!D12,DATI!C$1:C$65536,'2010'!B8,DATI!D$1:D$65536,'2010'!L106)</f>
        <v>273253</v>
      </c>
      <c r="E106" s="49">
        <f>SUMIFS(DATI!E$1:E$65536,DATI!A$1:A$65536,'2010'!B4,DATI!B$1:B$65536,'2010'!E12,DATI!C$1:C$65536,'2010'!B8,DATI!D$1:D$65536,'2010'!L106)</f>
        <v>551944</v>
      </c>
      <c r="F106" s="30">
        <f>SUMIFS(DATI!E$1:E$65536,DATI!A$1:A$65536,'2010'!B4,DATI!B$1:B$65536,'2010'!F12,DATI!C$1:C$65536,'2010'!B8,DATI!D$1:D$65536,'2010'!L106)</f>
        <v>63537</v>
      </c>
      <c r="G106" s="49">
        <f>SUMIFS(DATI!E$1:E$65536,DATI!A$1:A$65536,'2010'!B4,DATI!B$1:B$65536,'2010'!G12,DATI!C$1:C$65536,'2010'!B8,DATI!D$1:D$65536,'2010'!L106)</f>
        <v>269618</v>
      </c>
      <c r="H106" s="28"/>
      <c r="I106" s="94">
        <f>B106+E106+F106+G106</f>
        <v>1161198</v>
      </c>
      <c r="J106" s="30">
        <f>SUMIFS(DATI!E$1:E$65536,DATI!A$1:A$65536,'2010'!B4,DATI!B$1:B$65536,'2010'!J12,DATI!C$1:C$65536,'2010'!B8,DATI!D$1:D$65536,'2010'!L106)</f>
        <v>648627</v>
      </c>
      <c r="K106" s="31">
        <f t="shared" si="8"/>
        <v>1809825</v>
      </c>
      <c r="L106" s="119" t="s">
        <v>64</v>
      </c>
      <c r="M106" s="205" t="s">
        <v>246</v>
      </c>
      <c r="N106" s="91">
        <f>O106+P106</f>
        <v>1809826</v>
      </c>
      <c r="O106" s="30">
        <f>SUMIFS(DATI!E$1:E$65536,DATI!A$1:A$65536,'2010'!B4,DATI!B$1:B$65536,'2010'!O12,DATI!C$1:C$65536,'2010'!N8,DATI!D$1:D$65536,'2010'!L106)</f>
        <v>259302</v>
      </c>
      <c r="P106" s="29">
        <f>R106+S106+T106+W106</f>
        <v>1550524</v>
      </c>
      <c r="Q106" s="28"/>
      <c r="R106" s="49">
        <f>SUMIFS(DATI!E$1:E$65536,DATI!A$1:A$65536,'2010'!B4,DATI!B$1:B$65536,'2010'!R12,DATI!C$1:C$65536,'2010'!N8,DATI!D$1:D$65536,'2010'!L106)</f>
        <v>184740</v>
      </c>
      <c r="S106" s="49">
        <f>SUMIFS(DATI!E$1:E$65536,DATI!A$1:A$65536,'2010'!B4,DATI!B$1:B$65536,'2010'!S12,DATI!C$1:C$65536,'2010'!N8,DATI!D$1:D$65536,'2010'!L106)</f>
        <v>6716</v>
      </c>
      <c r="T106" s="49">
        <f>SUMIFS(DATI!E$1:E$65536,DATI!A$1:A$65536,'2010'!B4,DATI!B$1:B$65536,'2010'!T12,DATI!C$1:C$65536,'2010'!N8,DATI!D$1:D$65536,'2010'!L106)</f>
        <v>28048</v>
      </c>
      <c r="U106" s="96">
        <f>SUMIFS(DATI!E$1:E$65536,DATI!A$1:A$65536,'2010'!B4,DATI!B$1:B$65536,'2010'!U12,DATI!C$1:C$65536,'2010'!N8,DATI!D$1:D$65536,'2010'!L106)</f>
        <v>1058073</v>
      </c>
      <c r="V106" s="24">
        <f>SUMIFS(DATI!E$1:E$65536,DATI!A$1:A$65536,'2010'!B4,DATI!B$1:B$65536,'2010'!V12,DATI!C$1:C$65536,'2010'!N8,DATI!D$1:D$65536,'2010'!L106)</f>
        <v>272947</v>
      </c>
      <c r="W106" s="63">
        <f>U106+V106</f>
        <v>1331020</v>
      </c>
    </row>
    <row r="107" spans="1:23">
      <c r="A107" s="7"/>
      <c r="B107" s="122"/>
      <c r="C107" s="74"/>
      <c r="D107" s="74"/>
      <c r="E107" s="49">
        <f>SUMIFS(DATI!E$1:E$65536,DATI!A$1:A$65536,'2010'!B4,DATI!B$1:B$65536,'2010'!E12,DATI!C$1:C$65536,'2010'!B8,DATI!D$1:D$65536,'2010'!L107)</f>
        <v>159640</v>
      </c>
      <c r="F107" s="74"/>
      <c r="G107" s="74"/>
      <c r="H107" s="28"/>
      <c r="I107" s="94">
        <f>E107</f>
        <v>159640</v>
      </c>
      <c r="J107" s="92"/>
      <c r="K107" s="31">
        <f>I107</f>
        <v>159640</v>
      </c>
      <c r="L107" s="119" t="s">
        <v>65</v>
      </c>
      <c r="M107" s="205" t="s">
        <v>186</v>
      </c>
      <c r="N107" s="91">
        <f>O107</f>
        <v>159640</v>
      </c>
      <c r="O107" s="30">
        <f>SUMIFS(DATI!E$1:E$65536,DATI!A$1:A$65536,'2010'!B4,DATI!B$1:B$65536,'2010'!O12,DATI!C$1:C$65536,'2010'!N8,DATI!D$1:D$65536,'2010'!L107)</f>
        <v>159640</v>
      </c>
      <c r="P107" s="23"/>
      <c r="Q107" s="28"/>
      <c r="R107" s="23"/>
      <c r="S107" s="23"/>
      <c r="T107" s="23"/>
      <c r="U107" s="23"/>
      <c r="V107" s="23"/>
      <c r="W107" s="32"/>
    </row>
    <row r="108" spans="1:23" ht="13">
      <c r="A108" s="7"/>
      <c r="B108" s="115">
        <f>C108+D108</f>
        <v>11679139</v>
      </c>
      <c r="C108" s="91">
        <f>V85+W86+V90+V100-C86-C96-C100</f>
        <v>286605</v>
      </c>
      <c r="D108" s="91">
        <f>U85+U86+U90+U96+U100-D86-D90-D96-D100</f>
        <v>11392534</v>
      </c>
      <c r="E108" s="29">
        <f>T85+T86+T90+T100-E86-E96-E100</f>
        <v>2704745</v>
      </c>
      <c r="F108" s="29">
        <f>S85+S90+S100-F86-F96-F100</f>
        <v>443969</v>
      </c>
      <c r="G108" s="29">
        <f>R85+R90+R100-G86-G96-G100</f>
        <v>3591535</v>
      </c>
      <c r="H108" s="28"/>
      <c r="I108" s="94">
        <f>B108+E108+F108+G108</f>
        <v>18419388</v>
      </c>
      <c r="J108" s="50"/>
      <c r="K108" s="32"/>
      <c r="L108" s="106" t="s">
        <v>19</v>
      </c>
      <c r="M108" s="197" t="s">
        <v>187</v>
      </c>
      <c r="N108" s="23"/>
      <c r="O108" s="28"/>
      <c r="P108" s="28"/>
      <c r="Q108" s="28"/>
      <c r="R108" s="28"/>
      <c r="S108" s="28"/>
      <c r="T108" s="28"/>
      <c r="U108" s="28"/>
      <c r="V108" s="28"/>
      <c r="W108" s="42"/>
    </row>
    <row r="109" spans="1:23">
      <c r="A109" s="7"/>
      <c r="B109" s="115">
        <f>C109+D109</f>
        <v>483828</v>
      </c>
      <c r="C109" s="91">
        <f>C22</f>
        <v>15083</v>
      </c>
      <c r="D109" s="91">
        <f>D22</f>
        <v>468745</v>
      </c>
      <c r="E109" s="91">
        <f>E22</f>
        <v>736438</v>
      </c>
      <c r="F109" s="91">
        <f>F22</f>
        <v>110675</v>
      </c>
      <c r="G109" s="91">
        <f>G22</f>
        <v>2375920</v>
      </c>
      <c r="H109" s="28"/>
      <c r="I109" s="94">
        <f>B109+E109+F109+G109</f>
        <v>3706861</v>
      </c>
      <c r="J109" s="50"/>
      <c r="K109" s="42"/>
      <c r="L109" s="53" t="s">
        <v>77</v>
      </c>
      <c r="M109" s="65" t="s">
        <v>167</v>
      </c>
      <c r="N109" s="28"/>
      <c r="O109" s="28"/>
      <c r="P109" s="28"/>
      <c r="Q109" s="28"/>
      <c r="R109" s="28"/>
      <c r="S109" s="28"/>
      <c r="T109" s="28"/>
      <c r="U109" s="28"/>
      <c r="V109" s="28"/>
      <c r="W109" s="42"/>
    </row>
    <row r="110" spans="1:23" ht="13.5" thickBot="1">
      <c r="A110" s="7"/>
      <c r="B110" s="115">
        <f>C110+D110</f>
        <v>11195311</v>
      </c>
      <c r="C110" s="123">
        <f>C108-C109</f>
        <v>271522</v>
      </c>
      <c r="D110" s="123">
        <f>D108-D109</f>
        <v>10923789</v>
      </c>
      <c r="E110" s="123">
        <f>E108-E109</f>
        <v>1968307</v>
      </c>
      <c r="F110" s="123">
        <f>F108-F109</f>
        <v>333294</v>
      </c>
      <c r="G110" s="123">
        <f>G108-G109</f>
        <v>1215615</v>
      </c>
      <c r="H110" s="124"/>
      <c r="I110" s="125">
        <f>B110+E110+F110+G110</f>
        <v>14712527</v>
      </c>
      <c r="J110" s="126"/>
      <c r="K110" s="109"/>
      <c r="L110" s="127" t="s">
        <v>188</v>
      </c>
      <c r="M110" s="198" t="s">
        <v>189</v>
      </c>
      <c r="N110" s="124"/>
      <c r="O110" s="124"/>
      <c r="P110" s="124"/>
      <c r="Q110" s="124"/>
      <c r="R110" s="124"/>
      <c r="S110" s="124"/>
      <c r="T110" s="124"/>
      <c r="U110" s="124"/>
      <c r="V110" s="124"/>
      <c r="W110" s="109"/>
    </row>
    <row r="111" spans="1:23" ht="14" thickTop="1" thickBot="1">
      <c r="A111" s="7"/>
      <c r="B111" s="269"/>
      <c r="C111" s="270"/>
      <c r="D111" s="270"/>
      <c r="E111" s="270"/>
      <c r="F111" s="270"/>
      <c r="G111" s="270"/>
      <c r="H111" s="270"/>
      <c r="I111" s="270"/>
      <c r="J111" s="270"/>
      <c r="K111" s="270"/>
      <c r="L111" s="270"/>
      <c r="M111" s="270"/>
      <c r="N111" s="270"/>
      <c r="O111" s="270"/>
      <c r="P111" s="270"/>
      <c r="Q111" s="270"/>
      <c r="R111" s="270"/>
      <c r="S111" s="270"/>
      <c r="T111" s="270"/>
      <c r="U111" s="270"/>
      <c r="V111" s="270"/>
      <c r="W111" s="271"/>
    </row>
    <row r="112" spans="1:23" ht="13.5" thickTop="1">
      <c r="A112" s="7"/>
      <c r="B112" s="47"/>
      <c r="C112" s="47"/>
      <c r="D112" s="47"/>
      <c r="E112" s="47"/>
      <c r="F112" s="128"/>
      <c r="G112" s="128"/>
      <c r="H112" s="128"/>
      <c r="I112" s="47"/>
      <c r="J112" s="128"/>
      <c r="K112" s="129"/>
      <c r="L112" s="130" t="s">
        <v>19</v>
      </c>
      <c r="M112" s="197" t="s">
        <v>187</v>
      </c>
      <c r="N112" s="28"/>
      <c r="O112" s="28"/>
      <c r="P112" s="22">
        <f>R112+S112+T112+W112</f>
        <v>18419388</v>
      </c>
      <c r="Q112" s="50"/>
      <c r="R112" s="22">
        <f>G108</f>
        <v>3591535</v>
      </c>
      <c r="S112" s="22">
        <f>F108</f>
        <v>443969</v>
      </c>
      <c r="T112" s="22">
        <f>E108</f>
        <v>2704745</v>
      </c>
      <c r="U112" s="114">
        <f>D108</f>
        <v>11392534</v>
      </c>
      <c r="V112" s="62">
        <f>C108</f>
        <v>286605</v>
      </c>
      <c r="W112" s="63">
        <f>U112+V112</f>
        <v>11679139</v>
      </c>
    </row>
    <row r="113" spans="1:23">
      <c r="A113" s="7"/>
      <c r="B113" s="115">
        <f>C113+D113</f>
        <v>11102188</v>
      </c>
      <c r="C113" s="29">
        <f>C114</f>
        <v>225930</v>
      </c>
      <c r="D113" s="29">
        <f>D114</f>
        <v>10876258</v>
      </c>
      <c r="E113" s="91">
        <f>E114+E115</f>
        <v>3286177</v>
      </c>
      <c r="F113" s="50"/>
      <c r="G113" s="28"/>
      <c r="H113" s="61"/>
      <c r="I113" s="94">
        <f>B113+E113</f>
        <v>14388365</v>
      </c>
      <c r="J113" s="50"/>
      <c r="K113" s="42"/>
      <c r="L113" s="53" t="s">
        <v>73</v>
      </c>
      <c r="M113" s="54" t="s">
        <v>190</v>
      </c>
      <c r="N113" s="28"/>
      <c r="O113" s="28"/>
      <c r="P113" s="23"/>
      <c r="Q113" s="28"/>
      <c r="R113" s="23"/>
      <c r="S113" s="23"/>
      <c r="T113" s="23"/>
      <c r="U113" s="28"/>
      <c r="V113" s="28"/>
      <c r="W113" s="42"/>
    </row>
    <row r="114" spans="1:23">
      <c r="A114" s="7"/>
      <c r="B114" s="115">
        <f>C114+D114</f>
        <v>11102188</v>
      </c>
      <c r="C114" s="103">
        <f>SUMIFS(DATI!E$1:E$65536,DATI!A$1:A$65536,'2010'!B4,DATI!B$1:B$65536,'2010'!C12,DATI!C$1:C$65536,'2010'!B8,DATI!D$1:D$65536,'2010'!L114)</f>
        <v>225930</v>
      </c>
      <c r="D114" s="103">
        <f>SUMIFS(DATI!E$1:E$65536,DATI!A$1:A$65536,'2010'!B4,DATI!B$1:B$65536,'2010'!D12,DATI!C$1:C$65536,'2010'!B8,DATI!D$1:D$65536,'2010'!L114)</f>
        <v>10876258</v>
      </c>
      <c r="E114" s="49">
        <f>SUMIFS(DATI!E$1:E$65536,DATI!A$1:A$65536,'2010'!B4,DATI!B$1:B$65536,'2010'!E12,DATI!C$1:C$65536,'2010'!B8,DATI!D$1:D$65536,'2010'!L114)</f>
        <v>1504581</v>
      </c>
      <c r="F114" s="50"/>
      <c r="G114" s="28"/>
      <c r="H114" s="61"/>
      <c r="I114" s="94">
        <f>B114+E114</f>
        <v>12606769</v>
      </c>
      <c r="J114" s="50"/>
      <c r="K114" s="42"/>
      <c r="L114" s="53" t="s">
        <v>74</v>
      </c>
      <c r="M114" s="199" t="s">
        <v>238</v>
      </c>
      <c r="N114" s="28"/>
      <c r="O114" s="28"/>
      <c r="P114" s="28"/>
      <c r="Q114" s="28"/>
      <c r="R114" s="28"/>
      <c r="S114" s="28"/>
      <c r="T114" s="28"/>
      <c r="U114" s="28"/>
      <c r="V114" s="28"/>
      <c r="W114" s="42"/>
    </row>
    <row r="115" spans="1:23">
      <c r="A115" s="7"/>
      <c r="B115" s="131"/>
      <c r="C115" s="88"/>
      <c r="D115" s="88"/>
      <c r="E115" s="49">
        <f>SUMIFS(DATI!E$1:E$65536,DATI!A$1:A$65536,'2010'!B4,DATI!B$1:B$65536,'2010'!E12,DATI!C$1:C$65536,'2010'!B8,DATI!D$1:D$65536,'2010'!L115)</f>
        <v>1781596</v>
      </c>
      <c r="F115" s="97"/>
      <c r="G115" s="47"/>
      <c r="H115" s="28"/>
      <c r="I115" s="94">
        <f>E115</f>
        <v>1781596</v>
      </c>
      <c r="J115" s="97"/>
      <c r="K115" s="72"/>
      <c r="L115" s="53" t="s">
        <v>75</v>
      </c>
      <c r="M115" s="199" t="s">
        <v>239</v>
      </c>
      <c r="N115" s="47"/>
      <c r="O115" s="47"/>
      <c r="P115" s="47"/>
      <c r="Q115" s="28"/>
      <c r="R115" s="28"/>
      <c r="S115" s="28"/>
      <c r="T115" s="28"/>
      <c r="U115" s="28"/>
      <c r="V115" s="28"/>
      <c r="W115" s="42"/>
    </row>
    <row r="116" spans="1:23">
      <c r="A116" s="7"/>
      <c r="B116" s="115">
        <f>C116+D116</f>
        <v>0</v>
      </c>
      <c r="C116" s="132">
        <f>SUMIFS(DATI!E$1:E$65536,DATI!A$1:A$65536,'2010'!B4,DATI!B$1:B$65536,'2010'!C12,DATI!C$1:C$65536,'2010'!B8,DATI!D$1:D$65536,'2010'!L116)</f>
        <v>0</v>
      </c>
      <c r="D116" s="132">
        <f>SUMIFS(DATI!E$1:E$65536,DATI!A$1:A$65536,'2010'!B4,DATI!B$1:B$65536,'2010'!D12,DATI!C$1:C$65536,'2010'!B8,DATI!D$1:D$65536,'2010'!L116)</f>
        <v>0</v>
      </c>
      <c r="E116" s="49">
        <f>SUMIFS(DATI!E$1:E$65536,DATI!A$1:A$65536,'2010'!B4,DATI!B$1:B$65536,'2010'!E12,DATI!C$1:C$65536,'2010'!B8,DATI!D$1:D$65536,'2010'!L116)</f>
        <v>0</v>
      </c>
      <c r="F116" s="49">
        <f>SUMIFS(DATI!E$1:E$65536,DATI!A$1:A$65536,'2010'!B4,DATI!B$1:B$65536,'2010'!F12,DATI!C$1:C$65536,'2010'!B8,DATI!D$1:D$65536,'2010'!L116)</f>
        <v>180733</v>
      </c>
      <c r="G116" s="30">
        <f>SUMIFS(DATI!E$1:E$65536,DATI!A$1:A$65536,'2010'!B4,DATI!B$1:B$65536,'2010'!G12,DATI!C$1:C$65536,'2010'!B8,DATI!D$1:D$65536,'2010'!L116)</f>
        <v>0</v>
      </c>
      <c r="H116" s="28"/>
      <c r="I116" s="94">
        <f>B116+E116+F116+G116</f>
        <v>180733</v>
      </c>
      <c r="J116" s="49">
        <f>SUMIFS(DATI!E$1:E$65536,DATI!A$1:A$65536,'2010'!B4,DATI!B$1:B$65536,'2010'!J12,DATI!C$1:C$65536,'2010'!B8,DATI!D$1:D$65536,'2010'!L116)</f>
        <v>0</v>
      </c>
      <c r="K116" s="31">
        <f>I116+J116</f>
        <v>180733</v>
      </c>
      <c r="L116" s="53" t="s">
        <v>66</v>
      </c>
      <c r="M116" s="54" t="s">
        <v>191</v>
      </c>
      <c r="N116" s="91">
        <f>O116+P116</f>
        <v>180733</v>
      </c>
      <c r="O116" s="30">
        <f>SUMIFS(DATI!E$1:E$65536,DATI!A$1:A$65536,'2010'!B4,DATI!B$1:B$65536,'2010'!O12,DATI!C$1:C$65536,'2010'!B8,DATI!D$1:D$65536,'2010'!L116)</f>
        <v>0</v>
      </c>
      <c r="P116" s="29">
        <f>W116</f>
        <v>180733</v>
      </c>
      <c r="Q116" s="28"/>
      <c r="R116" s="28"/>
      <c r="S116" s="28"/>
      <c r="T116" s="28"/>
      <c r="U116" s="49">
        <f>SUMIFS(DATI!E$1:E$65536,DATI!A$1:A$65536,'2010'!B4,DATI!B$1:B$65536,'2010'!U12,DATI!C$1:C$65536,'2010'!N8,DATI!D$1:D$65536,'2010'!L116)</f>
        <v>180733</v>
      </c>
      <c r="V116" s="28"/>
      <c r="W116" s="31">
        <f>U116</f>
        <v>180733</v>
      </c>
    </row>
    <row r="117" spans="1:23" ht="13">
      <c r="A117" s="7"/>
      <c r="B117" s="115">
        <f>C117+D117</f>
        <v>757684</v>
      </c>
      <c r="C117" s="27">
        <f>V112-C113-C116</f>
        <v>60675</v>
      </c>
      <c r="D117" s="27">
        <f>U112+U116-D113-D116</f>
        <v>697009</v>
      </c>
      <c r="E117" s="94">
        <f>T112-E113-E116</f>
        <v>-581432</v>
      </c>
      <c r="F117" s="94">
        <f>S112-F116</f>
        <v>263236</v>
      </c>
      <c r="G117" s="94">
        <f>R112-G116</f>
        <v>3591535</v>
      </c>
      <c r="H117" s="28"/>
      <c r="I117" s="94">
        <f>B117+E117+F117+G117</f>
        <v>4031023</v>
      </c>
      <c r="J117" s="28"/>
      <c r="K117" s="32"/>
      <c r="L117" s="113" t="s">
        <v>21</v>
      </c>
      <c r="M117" s="206" t="s">
        <v>192</v>
      </c>
      <c r="N117" s="23"/>
      <c r="O117" s="28"/>
      <c r="P117" s="23"/>
      <c r="Q117" s="28"/>
      <c r="R117" s="28"/>
      <c r="S117" s="28"/>
      <c r="T117" s="28"/>
      <c r="U117" s="28"/>
      <c r="V117" s="28"/>
      <c r="W117" s="42"/>
    </row>
    <row r="118" spans="1:23">
      <c r="A118" s="7"/>
      <c r="B118" s="115">
        <f>C118+D118</f>
        <v>483828</v>
      </c>
      <c r="C118" s="91">
        <f>C22</f>
        <v>15083</v>
      </c>
      <c r="D118" s="91">
        <f>D22</f>
        <v>468745</v>
      </c>
      <c r="E118" s="91">
        <f>E22</f>
        <v>736438</v>
      </c>
      <c r="F118" s="91">
        <f>F22</f>
        <v>110675</v>
      </c>
      <c r="G118" s="91">
        <f>G22</f>
        <v>2375920</v>
      </c>
      <c r="H118" s="28"/>
      <c r="I118" s="94">
        <f>B118+E118+F118+G118</f>
        <v>3706861</v>
      </c>
      <c r="J118" s="50"/>
      <c r="K118" s="42"/>
      <c r="L118" s="53" t="s">
        <v>77</v>
      </c>
      <c r="M118" s="65" t="s">
        <v>167</v>
      </c>
      <c r="N118" s="28"/>
      <c r="O118" s="28"/>
      <c r="P118" s="28"/>
      <c r="Q118" s="28"/>
      <c r="R118" s="28"/>
      <c r="S118" s="28"/>
      <c r="T118" s="28"/>
      <c r="U118" s="28"/>
      <c r="V118" s="28"/>
      <c r="W118" s="42"/>
    </row>
    <row r="119" spans="1:23" ht="13.5" thickBot="1">
      <c r="A119" s="7"/>
      <c r="B119" s="115">
        <f>C119+D119</f>
        <v>273856</v>
      </c>
      <c r="C119" s="133">
        <f>C117-C118</f>
        <v>45592</v>
      </c>
      <c r="D119" s="133">
        <f>D117-D118</f>
        <v>228264</v>
      </c>
      <c r="E119" s="133">
        <f>E117-E118</f>
        <v>-1317870</v>
      </c>
      <c r="F119" s="133">
        <f>F117-F118</f>
        <v>152561</v>
      </c>
      <c r="G119" s="133">
        <f>G117-G118</f>
        <v>1215615</v>
      </c>
      <c r="H119" s="28"/>
      <c r="I119" s="94">
        <f>B119+E119+F119+G119</f>
        <v>324162</v>
      </c>
      <c r="J119" s="50"/>
      <c r="K119" s="109"/>
      <c r="L119" s="130" t="s">
        <v>193</v>
      </c>
      <c r="M119" s="207" t="s">
        <v>194</v>
      </c>
      <c r="N119" s="28"/>
      <c r="O119" s="28"/>
      <c r="P119" s="28"/>
      <c r="Q119" s="28"/>
      <c r="R119" s="28"/>
      <c r="S119" s="28"/>
      <c r="T119" s="28"/>
      <c r="U119" s="28"/>
      <c r="V119" s="28"/>
      <c r="W119" s="42"/>
    </row>
    <row r="120" spans="1:23" ht="13.5" thickTop="1" thickBot="1">
      <c r="A120" s="7"/>
      <c r="B120" s="272"/>
      <c r="C120" s="272"/>
      <c r="D120" s="272"/>
      <c r="E120" s="272"/>
      <c r="F120" s="272"/>
      <c r="G120" s="272"/>
      <c r="H120" s="272"/>
      <c r="I120" s="272"/>
      <c r="J120" s="272"/>
      <c r="K120" s="272"/>
      <c r="L120" s="272"/>
      <c r="M120" s="272"/>
      <c r="N120" s="272"/>
      <c r="O120" s="272"/>
      <c r="P120" s="272"/>
      <c r="Q120" s="272"/>
      <c r="R120" s="272"/>
      <c r="S120" s="272"/>
      <c r="T120" s="272"/>
      <c r="U120" s="272"/>
      <c r="V120" s="272"/>
      <c r="W120" s="273"/>
    </row>
    <row r="121" spans="1:23" ht="21.75" customHeight="1" thickTop="1" thickBot="1">
      <c r="A121" s="7"/>
      <c r="B121" s="253" t="s">
        <v>119</v>
      </c>
      <c r="C121" s="253"/>
      <c r="D121" s="253"/>
      <c r="E121" s="253"/>
      <c r="F121" s="253"/>
      <c r="G121" s="253"/>
      <c r="H121" s="253"/>
      <c r="I121" s="253"/>
      <c r="J121" s="253"/>
      <c r="K121" s="254"/>
      <c r="L121" s="274" t="s">
        <v>120</v>
      </c>
      <c r="M121" s="275"/>
      <c r="N121" s="278" t="s">
        <v>121</v>
      </c>
      <c r="O121" s="279"/>
      <c r="P121" s="279"/>
      <c r="Q121" s="279"/>
      <c r="R121" s="279"/>
      <c r="S121" s="279"/>
      <c r="T121" s="279"/>
      <c r="U121" s="280"/>
      <c r="V121" s="280"/>
      <c r="W121" s="281"/>
    </row>
    <row r="122" spans="1:23" ht="13.5" customHeight="1" thickTop="1">
      <c r="A122" s="7"/>
      <c r="B122" s="261" t="s">
        <v>122</v>
      </c>
      <c r="C122" s="264" t="s">
        <v>123</v>
      </c>
      <c r="D122" s="264" t="s">
        <v>124</v>
      </c>
      <c r="E122" s="239" t="s">
        <v>125</v>
      </c>
      <c r="F122" s="239" t="s">
        <v>126</v>
      </c>
      <c r="G122" s="239" t="s">
        <v>127</v>
      </c>
      <c r="H122" s="239" t="s">
        <v>128</v>
      </c>
      <c r="I122" s="239" t="s">
        <v>129</v>
      </c>
      <c r="J122" s="239" t="s">
        <v>130</v>
      </c>
      <c r="K122" s="243" t="s">
        <v>131</v>
      </c>
      <c r="L122" s="276"/>
      <c r="M122" s="277"/>
      <c r="N122" s="264" t="s">
        <v>131</v>
      </c>
      <c r="O122" s="239" t="s">
        <v>130</v>
      </c>
      <c r="P122" s="239" t="s">
        <v>129</v>
      </c>
      <c r="Q122" s="239" t="s">
        <v>128</v>
      </c>
      <c r="R122" s="239" t="s">
        <v>127</v>
      </c>
      <c r="S122" s="239" t="s">
        <v>126</v>
      </c>
      <c r="T122" s="239" t="s">
        <v>125</v>
      </c>
      <c r="U122" s="264" t="s">
        <v>124</v>
      </c>
      <c r="V122" s="264" t="s">
        <v>123</v>
      </c>
      <c r="W122" s="266" t="s">
        <v>122</v>
      </c>
    </row>
    <row r="123" spans="1:23" ht="12.75" customHeight="1">
      <c r="A123" s="7"/>
      <c r="B123" s="262"/>
      <c r="C123" s="216"/>
      <c r="D123" s="216"/>
      <c r="E123" s="213"/>
      <c r="F123" s="213"/>
      <c r="G123" s="213"/>
      <c r="H123" s="229"/>
      <c r="I123" s="213"/>
      <c r="J123" s="213"/>
      <c r="K123" s="244"/>
      <c r="L123" s="276"/>
      <c r="M123" s="277"/>
      <c r="N123" s="215"/>
      <c r="O123" s="213"/>
      <c r="P123" s="213"/>
      <c r="Q123" s="229"/>
      <c r="R123" s="213"/>
      <c r="S123" s="213"/>
      <c r="T123" s="213"/>
      <c r="U123" s="216"/>
      <c r="V123" s="216"/>
      <c r="W123" s="219"/>
    </row>
    <row r="124" spans="1:23" ht="53.25" customHeight="1" thickBot="1">
      <c r="A124" s="7"/>
      <c r="B124" s="263"/>
      <c r="C124" s="265"/>
      <c r="D124" s="265"/>
      <c r="E124" s="241"/>
      <c r="F124" s="241"/>
      <c r="G124" s="241"/>
      <c r="H124" s="242"/>
      <c r="I124" s="241"/>
      <c r="J124" s="240"/>
      <c r="K124" s="245"/>
      <c r="L124" s="276"/>
      <c r="M124" s="277"/>
      <c r="N124" s="268"/>
      <c r="O124" s="240"/>
      <c r="P124" s="241"/>
      <c r="Q124" s="242"/>
      <c r="R124" s="241"/>
      <c r="S124" s="241"/>
      <c r="T124" s="241"/>
      <c r="U124" s="265"/>
      <c r="V124" s="265"/>
      <c r="W124" s="267"/>
    </row>
    <row r="125" spans="1:23" ht="19" thickTop="1" thickBot="1">
      <c r="A125" s="7"/>
      <c r="B125" s="249" t="s">
        <v>195</v>
      </c>
      <c r="C125" s="249"/>
      <c r="D125" s="249"/>
      <c r="E125" s="249"/>
      <c r="F125" s="249"/>
      <c r="G125" s="249"/>
      <c r="H125" s="249"/>
      <c r="I125" s="249"/>
      <c r="J125" s="249"/>
      <c r="K125" s="249"/>
      <c r="L125" s="249"/>
      <c r="M125" s="249"/>
      <c r="N125" s="249"/>
      <c r="O125" s="249"/>
      <c r="P125" s="249"/>
      <c r="Q125" s="249"/>
      <c r="R125" s="249"/>
      <c r="S125" s="249"/>
      <c r="T125" s="249"/>
      <c r="U125" s="249"/>
      <c r="V125" s="249"/>
      <c r="W125" s="250"/>
    </row>
    <row r="126" spans="1:23" ht="13" thickTop="1">
      <c r="A126" s="7"/>
      <c r="B126" s="28"/>
      <c r="C126" s="28"/>
      <c r="D126" s="28"/>
      <c r="E126" s="28"/>
      <c r="F126" s="28"/>
      <c r="G126" s="28"/>
      <c r="H126" s="28"/>
      <c r="I126" s="28"/>
      <c r="J126" s="22">
        <f>J127+J128</f>
        <v>9633363</v>
      </c>
      <c r="K126" s="129"/>
      <c r="L126" s="18" t="s">
        <v>109</v>
      </c>
      <c r="M126" s="19" t="s">
        <v>196</v>
      </c>
      <c r="N126" s="44"/>
      <c r="O126" s="44"/>
      <c r="P126" s="44"/>
      <c r="Q126" s="44"/>
      <c r="R126" s="44"/>
      <c r="S126" s="44"/>
      <c r="T126" s="44"/>
      <c r="U126" s="44"/>
      <c r="V126" s="44"/>
      <c r="W126" s="45"/>
    </row>
    <row r="127" spans="1:23">
      <c r="A127" s="7"/>
      <c r="B127" s="28"/>
      <c r="C127" s="28"/>
      <c r="D127" s="28"/>
      <c r="E127" s="28"/>
      <c r="F127" s="28"/>
      <c r="G127" s="28"/>
      <c r="H127" s="28"/>
      <c r="I127" s="28"/>
      <c r="J127" s="49">
        <f>SUMIFS(DATI!E$1:E$65536,DATI!A$1:A$65536,'2010'!B4,DATI!B$1:B$65536,'2010'!J12,DATI!C$1:C$65536,'2010'!B8,DATI!D$1:D$65536,'2010'!L127)</f>
        <v>6669094</v>
      </c>
      <c r="K127" s="42"/>
      <c r="L127" s="40" t="s">
        <v>110</v>
      </c>
      <c r="M127" s="134" t="s">
        <v>234</v>
      </c>
      <c r="N127" s="44"/>
      <c r="O127" s="44"/>
      <c r="P127" s="44"/>
      <c r="Q127" s="44"/>
      <c r="R127" s="44"/>
      <c r="S127" s="44"/>
      <c r="T127" s="44"/>
      <c r="U127" s="44"/>
      <c r="V127" s="44"/>
      <c r="W127" s="45"/>
    </row>
    <row r="128" spans="1:23">
      <c r="A128" s="7"/>
      <c r="B128" s="28"/>
      <c r="C128" s="28"/>
      <c r="D128" s="28"/>
      <c r="E128" s="28"/>
      <c r="F128" s="28"/>
      <c r="G128" s="28"/>
      <c r="H128" s="28"/>
      <c r="I128" s="28"/>
      <c r="J128" s="49">
        <f>SUMIFS(DATI!E$1:E$65536,DATI!A$1:A$65536,'2010'!B4,DATI!B$1:B$65536,'2010'!J12,DATI!C$1:C$65536,'2010'!B8,DATI!D$1:D$65536,'2010'!L128)</f>
        <v>2964269</v>
      </c>
      <c r="K128" s="42"/>
      <c r="L128" s="40" t="s">
        <v>111</v>
      </c>
      <c r="M128" s="134" t="s">
        <v>235</v>
      </c>
      <c r="N128" s="44"/>
      <c r="O128" s="44"/>
      <c r="P128" s="44"/>
      <c r="Q128" s="44"/>
      <c r="R128" s="44"/>
      <c r="S128" s="44"/>
      <c r="T128" s="44"/>
      <c r="U128" s="44"/>
      <c r="V128" s="44"/>
      <c r="W128" s="45"/>
    </row>
    <row r="129" spans="1:23">
      <c r="A129" s="7"/>
      <c r="B129" s="28"/>
      <c r="C129" s="28"/>
      <c r="D129" s="28"/>
      <c r="E129" s="28"/>
      <c r="F129" s="28"/>
      <c r="G129" s="28"/>
      <c r="H129" s="28"/>
      <c r="I129" s="61"/>
      <c r="J129" s="49">
        <f>SUMIFS(DATI!E$1:E$65536,DATI!A$1:A$65536,'2010'!B4,DATI!B$1:B$65536,'2010'!J12,DATI!C$1:C$65536,'2010'!B8,DATI!D$1:D$65536,'2010'!L129)</f>
        <v>86457</v>
      </c>
      <c r="K129" s="42"/>
      <c r="L129" s="40" t="s">
        <v>112</v>
      </c>
      <c r="M129" s="185" t="s">
        <v>227</v>
      </c>
      <c r="N129" s="44"/>
      <c r="O129" s="44"/>
      <c r="P129" s="44"/>
      <c r="Q129" s="44"/>
      <c r="R129" s="44"/>
      <c r="S129" s="44"/>
      <c r="T129" s="44"/>
      <c r="U129" s="44"/>
      <c r="V129" s="44"/>
      <c r="W129" s="45"/>
    </row>
    <row r="130" spans="1:23">
      <c r="A130" s="7"/>
      <c r="B130" s="28"/>
      <c r="C130" s="28"/>
      <c r="D130" s="28"/>
      <c r="E130" s="28"/>
      <c r="F130" s="28"/>
      <c r="G130" s="28"/>
      <c r="H130" s="28"/>
      <c r="I130" s="28"/>
      <c r="J130" s="28"/>
      <c r="K130" s="42"/>
      <c r="L130" s="40" t="s">
        <v>113</v>
      </c>
      <c r="M130" s="41" t="s">
        <v>197</v>
      </c>
      <c r="N130" s="44"/>
      <c r="O130" s="43">
        <f>O131+O132</f>
        <v>10011047</v>
      </c>
      <c r="P130" s="44"/>
      <c r="Q130" s="44"/>
      <c r="R130" s="44"/>
      <c r="S130" s="44"/>
      <c r="T130" s="44"/>
      <c r="U130" s="44"/>
      <c r="V130" s="44"/>
      <c r="W130" s="45"/>
    </row>
    <row r="131" spans="1:23">
      <c r="A131" s="7"/>
      <c r="B131" s="28"/>
      <c r="C131" s="28"/>
      <c r="D131" s="28"/>
      <c r="E131" s="28"/>
      <c r="F131" s="28"/>
      <c r="G131" s="28"/>
      <c r="H131" s="28"/>
      <c r="I131" s="28"/>
      <c r="J131" s="28"/>
      <c r="K131" s="42"/>
      <c r="L131" s="40" t="s">
        <v>114</v>
      </c>
      <c r="M131" s="134" t="s">
        <v>236</v>
      </c>
      <c r="N131" s="44"/>
      <c r="O131" s="36">
        <f>SUMIFS(DATI!E$1:E$65536,DATI!A$1:A$65536,'2010'!B4,DATI!B$1:B$65536,'2010'!O12,DATI!C$1:C$65536,'2010'!N8,DATI!D$1:D$65536,'2010'!L131)</f>
        <v>8318506</v>
      </c>
      <c r="P131" s="44"/>
      <c r="Q131" s="44"/>
      <c r="R131" s="44"/>
      <c r="S131" s="44"/>
      <c r="T131" s="44"/>
      <c r="U131" s="44"/>
      <c r="V131" s="44"/>
      <c r="W131" s="45"/>
    </row>
    <row r="132" spans="1:23">
      <c r="A132" s="7"/>
      <c r="B132" s="28"/>
      <c r="C132" s="28"/>
      <c r="D132" s="28"/>
      <c r="E132" s="28"/>
      <c r="F132" s="28"/>
      <c r="G132" s="28"/>
      <c r="H132" s="28"/>
      <c r="I132" s="28"/>
      <c r="J132" s="28"/>
      <c r="K132" s="42"/>
      <c r="L132" s="40" t="s">
        <v>115</v>
      </c>
      <c r="M132" s="134" t="s">
        <v>237</v>
      </c>
      <c r="N132" s="44"/>
      <c r="O132" s="36">
        <f>SUMIFS(DATI!E$1:E$65536,DATI!A$1:A$65536,'2010'!B4,DATI!B$1:B$65536,'2010'!O12,DATI!C$1:C$65536,'2010'!N8,DATI!D$1:D$65536,'2010'!L132)</f>
        <v>1692541</v>
      </c>
      <c r="P132" s="44"/>
      <c r="Q132" s="44"/>
      <c r="R132" s="44"/>
      <c r="S132" s="44"/>
      <c r="T132" s="44"/>
      <c r="U132" s="44"/>
      <c r="V132" s="44"/>
      <c r="W132" s="45"/>
    </row>
    <row r="133" spans="1:23">
      <c r="A133" s="7"/>
      <c r="B133" s="28"/>
      <c r="C133" s="28"/>
      <c r="D133" s="28"/>
      <c r="E133" s="28"/>
      <c r="F133" s="28"/>
      <c r="G133" s="28"/>
      <c r="H133" s="28"/>
      <c r="I133" s="28"/>
      <c r="J133" s="28"/>
      <c r="K133" s="42"/>
      <c r="L133" s="40" t="s">
        <v>116</v>
      </c>
      <c r="M133" s="185" t="s">
        <v>228</v>
      </c>
      <c r="N133" s="44"/>
      <c r="O133" s="36">
        <f>SUMIFS(DATI!E$1:E$65536,DATI!A$1:A$65536,'2010'!B4,DATI!B$1:B$65536,'2010'!O12,DATI!C$1:C$65536,'2010'!N8,DATI!D$1:D$65536,'2010'!L133)</f>
        <v>21513</v>
      </c>
      <c r="P133" s="44"/>
      <c r="Q133" s="44"/>
      <c r="R133" s="44"/>
      <c r="S133" s="44"/>
      <c r="T133" s="44"/>
      <c r="U133" s="44"/>
      <c r="V133" s="44"/>
      <c r="W133" s="45"/>
    </row>
    <row r="134" spans="1:23" ht="13">
      <c r="A134" s="7"/>
      <c r="B134" s="28"/>
      <c r="C134" s="28"/>
      <c r="D134" s="28"/>
      <c r="E134" s="28"/>
      <c r="F134" s="28"/>
      <c r="G134" s="28"/>
      <c r="H134" s="28"/>
      <c r="I134" s="28"/>
      <c r="J134" s="29">
        <f>O130-J126</f>
        <v>377684</v>
      </c>
      <c r="K134" s="42"/>
      <c r="L134" s="135" t="s">
        <v>107</v>
      </c>
      <c r="M134" s="202" t="s">
        <v>198</v>
      </c>
      <c r="N134" s="44"/>
      <c r="O134" s="44"/>
      <c r="P134" s="44"/>
      <c r="Q134" s="44"/>
      <c r="R134" s="44"/>
      <c r="S134" s="44"/>
      <c r="T134" s="44"/>
      <c r="U134" s="44"/>
      <c r="V134" s="44"/>
      <c r="W134" s="45"/>
    </row>
    <row r="135" spans="1:23">
      <c r="A135" s="7"/>
      <c r="B135" s="28"/>
      <c r="C135" s="28"/>
      <c r="D135" s="28"/>
      <c r="E135" s="28"/>
      <c r="F135" s="28"/>
      <c r="G135" s="28"/>
      <c r="H135" s="61"/>
      <c r="I135" s="94">
        <f>I27+I30+I55+I58+I86+I89+I100+I116</f>
        <v>22646082</v>
      </c>
      <c r="J135" s="94">
        <f>J27+J30+J55+J58+J86+J89+J100+J116</f>
        <v>1905391</v>
      </c>
      <c r="K135" s="31">
        <f>I135+J135</f>
        <v>24551473</v>
      </c>
      <c r="L135" s="40" t="s">
        <v>199</v>
      </c>
      <c r="M135" s="41" t="s">
        <v>200</v>
      </c>
      <c r="N135" s="33">
        <f>O135+P135</f>
        <v>24551472</v>
      </c>
      <c r="O135" s="37">
        <f>O46+O49+O58+O86+O89+O100+O116</f>
        <v>1205644</v>
      </c>
      <c r="P135" s="43">
        <f>P33+P46+P49+P58+P86+P89+P100+P116</f>
        <v>23345828</v>
      </c>
      <c r="Q135" s="43">
        <f>Q33</f>
        <v>41031</v>
      </c>
      <c r="R135" s="136"/>
      <c r="S135" s="44"/>
      <c r="T135" s="44"/>
      <c r="U135" s="44"/>
      <c r="V135" s="44"/>
      <c r="W135" s="45"/>
    </row>
    <row r="136" spans="1:23" ht="13.5" thickBot="1">
      <c r="A136" s="7"/>
      <c r="B136" s="28"/>
      <c r="C136" s="28"/>
      <c r="D136" s="28"/>
      <c r="E136" s="28"/>
      <c r="F136" s="28"/>
      <c r="G136" s="28"/>
      <c r="H136" s="28"/>
      <c r="I136" s="23"/>
      <c r="J136" s="137">
        <f>J134+O46+O49+O58+O86+O90+O96+O100+O116+O97-J27-J55-J58-J86-J90-J96-J100-J116-J97</f>
        <v>-322063</v>
      </c>
      <c r="K136" s="138"/>
      <c r="L136" s="130" t="s">
        <v>108</v>
      </c>
      <c r="M136" s="207" t="s">
        <v>201</v>
      </c>
      <c r="N136" s="44"/>
      <c r="O136" s="44"/>
      <c r="P136" s="44"/>
      <c r="Q136" s="44"/>
      <c r="R136" s="44"/>
      <c r="S136" s="44"/>
      <c r="T136" s="44"/>
      <c r="U136" s="44"/>
      <c r="V136" s="44"/>
      <c r="W136" s="45"/>
    </row>
    <row r="137" spans="1:23" ht="13.5" thickTop="1" thickBot="1">
      <c r="A137" s="7"/>
      <c r="B137" s="251"/>
      <c r="C137" s="251"/>
      <c r="D137" s="251"/>
      <c r="E137" s="251"/>
      <c r="F137" s="251"/>
      <c r="G137" s="251"/>
      <c r="H137" s="251"/>
      <c r="I137" s="251"/>
      <c r="J137" s="251"/>
      <c r="K137" s="251"/>
      <c r="L137" s="251"/>
      <c r="M137" s="251"/>
      <c r="N137" s="251"/>
      <c r="O137" s="251"/>
      <c r="P137" s="251"/>
      <c r="Q137" s="251"/>
      <c r="R137" s="251"/>
      <c r="S137" s="251"/>
      <c r="T137" s="251"/>
      <c r="U137" s="251"/>
      <c r="V137" s="251"/>
      <c r="W137" s="252"/>
    </row>
    <row r="138" spans="1:23" ht="21.75" customHeight="1" thickTop="1" thickBot="1">
      <c r="A138" s="7"/>
      <c r="B138" s="253" t="s">
        <v>202</v>
      </c>
      <c r="C138" s="253"/>
      <c r="D138" s="253"/>
      <c r="E138" s="253"/>
      <c r="F138" s="253"/>
      <c r="G138" s="253"/>
      <c r="H138" s="253"/>
      <c r="I138" s="253"/>
      <c r="J138" s="253"/>
      <c r="K138" s="254"/>
      <c r="L138" s="255" t="s">
        <v>203</v>
      </c>
      <c r="M138" s="256"/>
      <c r="N138" s="259" t="s">
        <v>204</v>
      </c>
      <c r="O138" s="259"/>
      <c r="P138" s="259"/>
      <c r="Q138" s="259"/>
      <c r="R138" s="259"/>
      <c r="S138" s="259"/>
      <c r="T138" s="259"/>
      <c r="U138" s="259"/>
      <c r="V138" s="259"/>
      <c r="W138" s="260"/>
    </row>
    <row r="139" spans="1:23" ht="13.5" customHeight="1" thickTop="1">
      <c r="A139" s="7"/>
      <c r="B139" s="261" t="s">
        <v>122</v>
      </c>
      <c r="C139" s="264" t="s">
        <v>123</v>
      </c>
      <c r="D139" s="264" t="s">
        <v>124</v>
      </c>
      <c r="E139" s="239" t="s">
        <v>125</v>
      </c>
      <c r="F139" s="239" t="s">
        <v>126</v>
      </c>
      <c r="G139" s="239" t="s">
        <v>127</v>
      </c>
      <c r="H139" s="239" t="s">
        <v>128</v>
      </c>
      <c r="I139" s="239" t="s">
        <v>129</v>
      </c>
      <c r="J139" s="239" t="s">
        <v>130</v>
      </c>
      <c r="K139" s="243" t="s">
        <v>131</v>
      </c>
      <c r="L139" s="222"/>
      <c r="M139" s="223"/>
      <c r="N139" s="246" t="s">
        <v>131</v>
      </c>
      <c r="O139" s="239" t="s">
        <v>130</v>
      </c>
      <c r="P139" s="239" t="s">
        <v>129</v>
      </c>
      <c r="Q139" s="239" t="s">
        <v>128</v>
      </c>
      <c r="R139" s="239" t="s">
        <v>127</v>
      </c>
      <c r="S139" s="239" t="s">
        <v>126</v>
      </c>
      <c r="T139" s="239" t="s">
        <v>125</v>
      </c>
      <c r="U139" s="264" t="s">
        <v>124</v>
      </c>
      <c r="V139" s="264" t="s">
        <v>123</v>
      </c>
      <c r="W139" s="266" t="s">
        <v>122</v>
      </c>
    </row>
    <row r="140" spans="1:23" ht="12.75" customHeight="1">
      <c r="A140" s="7"/>
      <c r="B140" s="262"/>
      <c r="C140" s="216"/>
      <c r="D140" s="216"/>
      <c r="E140" s="213"/>
      <c r="F140" s="213"/>
      <c r="G140" s="213"/>
      <c r="H140" s="229"/>
      <c r="I140" s="213"/>
      <c r="J140" s="213"/>
      <c r="K140" s="244"/>
      <c r="L140" s="222"/>
      <c r="M140" s="223"/>
      <c r="N140" s="247"/>
      <c r="O140" s="213"/>
      <c r="P140" s="213"/>
      <c r="Q140" s="229"/>
      <c r="R140" s="213"/>
      <c r="S140" s="213"/>
      <c r="T140" s="213"/>
      <c r="U140" s="216"/>
      <c r="V140" s="216"/>
      <c r="W140" s="219"/>
    </row>
    <row r="141" spans="1:23" ht="57.75" customHeight="1" thickBot="1">
      <c r="A141" s="7"/>
      <c r="B141" s="263"/>
      <c r="C141" s="265"/>
      <c r="D141" s="265"/>
      <c r="E141" s="241"/>
      <c r="F141" s="241"/>
      <c r="G141" s="241"/>
      <c r="H141" s="242"/>
      <c r="I141" s="241"/>
      <c r="J141" s="240"/>
      <c r="K141" s="245"/>
      <c r="L141" s="257"/>
      <c r="M141" s="258"/>
      <c r="N141" s="248"/>
      <c r="O141" s="240"/>
      <c r="P141" s="241"/>
      <c r="Q141" s="242"/>
      <c r="R141" s="241"/>
      <c r="S141" s="241"/>
      <c r="T141" s="241"/>
      <c r="U141" s="265"/>
      <c r="V141" s="265"/>
      <c r="W141" s="267"/>
    </row>
    <row r="142" spans="1:23" ht="19" thickTop="1" thickBot="1">
      <c r="A142" s="7"/>
      <c r="B142" s="231" t="s">
        <v>205</v>
      </c>
      <c r="C142" s="231"/>
      <c r="D142" s="231"/>
      <c r="E142" s="231"/>
      <c r="F142" s="231"/>
      <c r="G142" s="231"/>
      <c r="H142" s="231"/>
      <c r="I142" s="231"/>
      <c r="J142" s="231"/>
      <c r="K142" s="231"/>
      <c r="L142" s="231"/>
      <c r="M142" s="231"/>
      <c r="N142" s="231"/>
      <c r="O142" s="231"/>
      <c r="P142" s="231"/>
      <c r="Q142" s="231"/>
      <c r="R142" s="231"/>
      <c r="S142" s="231"/>
      <c r="T142" s="231"/>
      <c r="U142" s="231"/>
      <c r="V142" s="231"/>
      <c r="W142" s="232"/>
    </row>
    <row r="143" spans="1:23" ht="13.5" thickTop="1">
      <c r="A143" s="7"/>
      <c r="B143" s="76"/>
      <c r="C143" s="76"/>
      <c r="D143" s="76"/>
      <c r="E143" s="76"/>
      <c r="F143" s="76"/>
      <c r="G143" s="76"/>
      <c r="H143" s="28"/>
      <c r="I143" s="76"/>
      <c r="J143" s="76"/>
      <c r="K143" s="139"/>
      <c r="L143" s="113" t="s">
        <v>206</v>
      </c>
      <c r="M143" s="208" t="s">
        <v>207</v>
      </c>
      <c r="N143" s="140">
        <f t="shared" ref="N143:N148" si="14">O143+P143</f>
        <v>2099</v>
      </c>
      <c r="O143" s="141">
        <f>J136</f>
        <v>-322063</v>
      </c>
      <c r="P143" s="141">
        <f>R143+S143+T143+W143</f>
        <v>324162</v>
      </c>
      <c r="Q143" s="28"/>
      <c r="R143" s="142">
        <f>G119</f>
        <v>1215615</v>
      </c>
      <c r="S143" s="142">
        <f>F119</f>
        <v>152561</v>
      </c>
      <c r="T143" s="142">
        <f>E119</f>
        <v>-1317870</v>
      </c>
      <c r="U143" s="143">
        <f>D119</f>
        <v>228264</v>
      </c>
      <c r="V143" s="62">
        <f>C119</f>
        <v>45592</v>
      </c>
      <c r="W143" s="63">
        <f>U143+V143</f>
        <v>273856</v>
      </c>
    </row>
    <row r="144" spans="1:23">
      <c r="A144" s="7"/>
      <c r="B144" s="115">
        <f>C144+D144</f>
        <v>0</v>
      </c>
      <c r="C144" s="144">
        <f>C145+C146</f>
        <v>0</v>
      </c>
      <c r="D144" s="144">
        <f>D145+D146</f>
        <v>0</v>
      </c>
      <c r="E144" s="144">
        <f>E146</f>
        <v>411160</v>
      </c>
      <c r="F144" s="144">
        <f>F145+F146</f>
        <v>0</v>
      </c>
      <c r="G144" s="144">
        <f>G145+G146</f>
        <v>14205</v>
      </c>
      <c r="H144" s="28"/>
      <c r="I144" s="37">
        <f>B144+E144+F144+G144</f>
        <v>425365</v>
      </c>
      <c r="J144" s="37">
        <f>J145+J146</f>
        <v>363529</v>
      </c>
      <c r="K144" s="145">
        <f t="shared" ref="K144:K149" si="15">I144+J144</f>
        <v>788894</v>
      </c>
      <c r="L144" s="53" t="s">
        <v>67</v>
      </c>
      <c r="M144" s="65" t="s">
        <v>208</v>
      </c>
      <c r="N144" s="140">
        <f t="shared" si="14"/>
        <v>788894</v>
      </c>
      <c r="O144" s="37">
        <f>O145+O146</f>
        <v>10796</v>
      </c>
      <c r="P144" s="43">
        <f>R144+S144+T144+W144</f>
        <v>778098</v>
      </c>
      <c r="Q144" s="28"/>
      <c r="R144" s="146">
        <f>R146</f>
        <v>495515</v>
      </c>
      <c r="S144" s="146">
        <f>S146</f>
        <v>0</v>
      </c>
      <c r="T144" s="146">
        <f>T146+T145</f>
        <v>282583</v>
      </c>
      <c r="U144" s="146">
        <f>U146</f>
        <v>0</v>
      </c>
      <c r="V144" s="62">
        <f>V146</f>
        <v>0</v>
      </c>
      <c r="W144" s="63">
        <f>U144+V144</f>
        <v>0</v>
      </c>
    </row>
    <row r="145" spans="1:23">
      <c r="A145" s="7"/>
      <c r="B145" s="115">
        <f>C145+D145</f>
        <v>0</v>
      </c>
      <c r="C145" s="147">
        <f>SUMIFS(DATI!E$1:E$65536,DATI!A$1:A$65536,'2010'!B4,DATI!B$1:B$65536,'2010'!C12,DATI!C$1:C$65536,'2010'!B8,DATI!D$1:D$65536,'2010'!L145)</f>
        <v>0</v>
      </c>
      <c r="D145" s="147">
        <f>SUMIFS(DATI!E$1:E$65536,DATI!A$1:A$65536,'2010'!B4,DATI!B$1:B$65536,'2010'!D12,DATI!C$1:C$65536,'2010'!B8,DATI!D$1:D$65536,'2010'!L145)</f>
        <v>0</v>
      </c>
      <c r="E145" s="148"/>
      <c r="F145" s="149">
        <f>SUMIFS(DATI!E$1:E$65536,DATI!A$1:A$65536,'2010'!B4,DATI!B$1:B$65536,'2010'!F12,DATI!C$1:C$65536,'2010'!B8,DATI!D$1:D$65536,'2010'!L145)</f>
        <v>0</v>
      </c>
      <c r="G145" s="149">
        <f>SUMIFS(DATI!E$1:E$65536,DATI!A$1:A$65536,'2010'!B4,DATI!B$1:B$65536,'2010'!G12,DATI!C$1:C$65536,'2010'!B8,DATI!D$1:D$65536,'2010'!L145)</f>
        <v>3409</v>
      </c>
      <c r="H145" s="28"/>
      <c r="I145" s="37">
        <f>B145+F145+G145</f>
        <v>3409</v>
      </c>
      <c r="J145" s="149">
        <f>SUMIFS(DATI!E$1:E$65536,DATI!A$1:A$65536,'2010'!B4,DATI!B$1:B$65536,'2010'!J12,DATI!C$1:C$65536,'2010'!B8,DATI!D$1:D$65536,'2010'!L145)</f>
        <v>0</v>
      </c>
      <c r="K145" s="145">
        <f t="shared" si="15"/>
        <v>3409</v>
      </c>
      <c r="L145" s="53" t="s">
        <v>68</v>
      </c>
      <c r="M145" s="199" t="s">
        <v>230</v>
      </c>
      <c r="N145" s="140">
        <f t="shared" si="14"/>
        <v>3409</v>
      </c>
      <c r="O145" s="149">
        <f>SUMIFS(DATI!E$1:E$65536,DATI!A$1:A$65536,'2010'!B4,DATI!B$1:B$65536,'2010'!O12,DATI!C$1:C$65536,'2010'!N8,DATI!D$1:D$65536,'2010'!L145)</f>
        <v>0</v>
      </c>
      <c r="P145" s="43">
        <f>T145</f>
        <v>3409</v>
      </c>
      <c r="Q145" s="28"/>
      <c r="R145" s="150"/>
      <c r="S145" s="151"/>
      <c r="T145" s="36">
        <f>SUMIFS(DATI!E$1:E$65536,DATI!A$1:A$65536,'2010'!B4,DATI!B$1:B$65536,'2010'!T12,DATI!C$1:C$65536,'2010'!N8,DATI!D$1:D$65536,'2010'!L145)</f>
        <v>3409</v>
      </c>
      <c r="U145" s="152"/>
      <c r="V145" s="28"/>
      <c r="W145" s="42"/>
    </row>
    <row r="146" spans="1:23">
      <c r="A146" s="7"/>
      <c r="B146" s="115">
        <f>C146+D146</f>
        <v>0</v>
      </c>
      <c r="C146" s="144">
        <f>C148</f>
        <v>0</v>
      </c>
      <c r="D146" s="144">
        <f>D148</f>
        <v>0</v>
      </c>
      <c r="E146" s="144">
        <f>E147+E148</f>
        <v>411160</v>
      </c>
      <c r="F146" s="144">
        <f>F148</f>
        <v>0</v>
      </c>
      <c r="G146" s="144">
        <f>G148</f>
        <v>10796</v>
      </c>
      <c r="H146" s="44"/>
      <c r="I146" s="37">
        <f>B146+E146+F146+G146</f>
        <v>421956</v>
      </c>
      <c r="J146" s="144">
        <f>J147+J148</f>
        <v>363529</v>
      </c>
      <c r="K146" s="145">
        <f t="shared" si="15"/>
        <v>785485</v>
      </c>
      <c r="L146" s="53" t="s">
        <v>209</v>
      </c>
      <c r="M146" s="199" t="s">
        <v>231</v>
      </c>
      <c r="N146" s="140">
        <f t="shared" si="14"/>
        <v>785485</v>
      </c>
      <c r="O146" s="37">
        <f>O147+O148</f>
        <v>10796</v>
      </c>
      <c r="P146" s="43">
        <f>R146+S146+T146+W146</f>
        <v>774689</v>
      </c>
      <c r="Q146" s="44"/>
      <c r="R146" s="146">
        <f>R147+R148</f>
        <v>495515</v>
      </c>
      <c r="S146" s="146">
        <f>S147+S148</f>
        <v>0</v>
      </c>
      <c r="T146" s="146">
        <f>T147+T148</f>
        <v>279174</v>
      </c>
      <c r="U146" s="146">
        <f>U147+U148</f>
        <v>0</v>
      </c>
      <c r="V146" s="94">
        <f>V147+V148</f>
        <v>0</v>
      </c>
      <c r="W146" s="31">
        <f>U146+V146</f>
        <v>0</v>
      </c>
    </row>
    <row r="147" spans="1:23">
      <c r="A147" s="7"/>
      <c r="B147" s="153"/>
      <c r="C147" s="154"/>
      <c r="D147" s="154"/>
      <c r="E147" s="149">
        <f>SUMIFS(DATI!E$1:E$65536,DATI!A$1:A$65536,'2010'!B4,DATI!B$1:B$65536,'2010'!E12,DATI!C$1:C$65536,'2010'!B8,DATI!D$1:D$65536,'2010'!L147)</f>
        <v>6345</v>
      </c>
      <c r="F147" s="152"/>
      <c r="G147" s="71"/>
      <c r="H147" s="44"/>
      <c r="I147" s="37">
        <f>E147</f>
        <v>6345</v>
      </c>
      <c r="J147" s="149">
        <f>SUMIFS(DATI!E$1:E$65536,DATI!A$1:A$65536,'2010'!B4,DATI!B$1:B$65536,'2010'!J12,DATI!C$1:C$65536,'2010'!B8,DATI!D$1:D$65536,'2010'!L147)</f>
        <v>349568</v>
      </c>
      <c r="K147" s="145">
        <f t="shared" si="15"/>
        <v>355913</v>
      </c>
      <c r="L147" s="53" t="s">
        <v>69</v>
      </c>
      <c r="M147" s="78" t="s">
        <v>232</v>
      </c>
      <c r="N147" s="140">
        <f t="shared" si="14"/>
        <v>355913</v>
      </c>
      <c r="O147" s="149">
        <f>SUMIFS(DATI!E$1:E$65536,DATI!A$1:A$65536,'2010'!B4,DATI!B$1:B$65536,'2010'!O12,DATI!C$1:C$65536,'2010'!N8,DATI!D$1:D$65536,'2010'!L147)</f>
        <v>0</v>
      </c>
      <c r="P147" s="43">
        <f>R147+S147+T147+W147</f>
        <v>355913</v>
      </c>
      <c r="Q147" s="44"/>
      <c r="R147" s="149">
        <f>SUMIFS(DATI!E$1:E$65536,DATI!A$1:A$65536,'2010'!B4,DATI!B$1:B$65536,'2010'!R12,DATI!C$1:C$65536,'2010'!N8,DATI!D$1:D$65536,'2010'!L147)</f>
        <v>76739</v>
      </c>
      <c r="S147" s="149">
        <f>SUMIFS(DATI!E$1:E$65536,DATI!A$1:A$65536,'2010'!B4,DATI!B$1:B$65536,'2010'!D12,DATI!C$1:C$65536,'2010'!N8,DATI!D$1:D$65536,'2010'!L147)</f>
        <v>0</v>
      </c>
      <c r="T147" s="36">
        <f>SUMIFS(DATI!E$1:E$65536,DATI!A$1:A$65536,'2010'!B4,DATI!B$1:B$65536,'2010'!T12,DATI!C$1:C$65536,'2010'!N8,DATI!D$1:D$65536,'2010'!L147)</f>
        <v>279174</v>
      </c>
      <c r="U147" s="155">
        <f>SUMIFS(DATI!E$1:E$65536,DATI!A$1:A$65536,'2010'!B4,DATI!B$1:B$65536,'2010'!U12,DATI!C$1:C$65536,'2010'!N8,DATI!D$1:D$65536,'2010'!L147)</f>
        <v>0</v>
      </c>
      <c r="V147" s="30">
        <f>SUMIFS(DATI!E$1:E$65536,DATI!A$1:A$65536,'2010'!B4,DATI!B$1:B$65536,'2010'!V12,DATI!C$1:C$65536,'2010'!N8,DATI!D$1:D$65536,'2010'!L147)</f>
        <v>0</v>
      </c>
      <c r="W147" s="31">
        <f>U147+V147</f>
        <v>0</v>
      </c>
    </row>
    <row r="148" spans="1:23">
      <c r="A148" s="7"/>
      <c r="B148" s="115">
        <f>C148+D148</f>
        <v>0</v>
      </c>
      <c r="C148" s="156">
        <f>SUMIFS(DATI!E$1:E$65536,DATI!A$1:A$65536,'2010'!B4,DATI!B$1:B$65536,'2010'!C12,DATI!C$1:C$65536,'2010'!B8,DATI!D$1:D$65536,'2010'!L148)</f>
        <v>0</v>
      </c>
      <c r="D148" s="156">
        <f>SUMIFS(DATI!E$1:E$65536,DATI!A$1:A$65536,'2010'!B4,DATI!B$1:B$65536,'2010'!D12,DATI!C$1:C$65536,'2010'!B8,DATI!D$1:D$65536,'2010'!L148)</f>
        <v>0</v>
      </c>
      <c r="E148" s="149">
        <f>SUMIFS(DATI!E$1:E$65536,DATI!A$1:A$65536,'2010'!B4,DATI!B$1:B$65536,'2010'!E12,DATI!C$1:C$65536,'2010'!B8,DATI!D$1:D$65536,'2010'!L148)</f>
        <v>404815</v>
      </c>
      <c r="F148" s="149">
        <f>SUMIFS(DATI!E$1:E$65536,DATI!A$1:A$65536,'2010'!B4,DATI!B$1:B$65536,'2010'!F12,DATI!C$1:C$65536,'2010'!B8,DATI!D$1:D$65536,'2010'!L148)</f>
        <v>0</v>
      </c>
      <c r="G148" s="149">
        <f>SUMIFS(DATI!E$1:E$65536,DATI!A$1:A$65536,'2010'!B4,DATI!B$1:B$65536,'2010'!G12,DATI!C$1:C$65536,'2010'!B8,DATI!D$1:D$65536,'2010'!L148)</f>
        <v>10796</v>
      </c>
      <c r="H148" s="44"/>
      <c r="I148" s="37">
        <f>B148+E148+F148+G148</f>
        <v>415611</v>
      </c>
      <c r="J148" s="149">
        <f>SUMIFS(DATI!E$1:E$65536,DATI!A$1:A$65536,'2010'!B4,DATI!B$1:B$65536,'2010'!J12,DATI!C$1:C$65536,'2010'!B8,DATI!D$1:D$65536,'2010'!L148)</f>
        <v>13961</v>
      </c>
      <c r="K148" s="145">
        <f t="shared" si="15"/>
        <v>429572</v>
      </c>
      <c r="L148" s="53" t="s">
        <v>70</v>
      </c>
      <c r="M148" s="78" t="s">
        <v>233</v>
      </c>
      <c r="N148" s="140">
        <f t="shared" si="14"/>
        <v>429572</v>
      </c>
      <c r="O148" s="149">
        <f>SUMIFS(DATI!E$1:E$65536,DATI!A$1:A$65536,'2010'!B4,DATI!B$1:B$65536,'2010'!O12,DATI!C$1:C$65536,'2010'!N8,DATI!D$1:D$65536,'2010'!L148)</f>
        <v>10796</v>
      </c>
      <c r="P148" s="43">
        <f>R148+S148+T148+W148</f>
        <v>418776</v>
      </c>
      <c r="Q148" s="44"/>
      <c r="R148" s="149">
        <f>SUMIFS(DATI!E$1:E$65536,DATI!A$1:A$65536,'2010'!B4,DATI!B$1:B$65536,'2010'!R12,DATI!C$1:C$65536,'2010'!N8,DATI!D$1:D$65536,'2010'!L148)</f>
        <v>418776</v>
      </c>
      <c r="S148" s="149">
        <f>SUMIFS(DATI!E$1:E$65536,DATI!A$1:A$65536,'2010'!B4,DATI!B$1:B$65536,'2010'!S12,DATI!C$1:C$65536,'2010'!N8,DATI!D$1:D$65536,'2010'!L148)</f>
        <v>0</v>
      </c>
      <c r="T148" s="36">
        <f>SUMIFS(DATI!E$1:E$65536,DATI!A$1:A$65536,'2010'!B4,DATI!B$1:B$65536,'2010'!T12,DATI!C$1:C$65536,'2010'!N8,DATI!D$1:D$65536,'2010'!L148)</f>
        <v>0</v>
      </c>
      <c r="U148" s="155">
        <f>SUMIFS(DATI!E$1:E$65536,DATI!A$1:A$65536,'2010'!B4,DATI!B$1:B$65536,'2010'!U12,DATI!C$1:C$65536,'2010'!N8,DATI!D$1:D$65536,'2010'!L148)</f>
        <v>0</v>
      </c>
      <c r="V148" s="30">
        <f>SUMIFS(DATI!E$1:E$65536,DATI!A$1:A$65536,'2010'!B4,DATI!B$1:B$65536,'2010'!V12,DATI!C$1:C$65536,'2010'!N8,DATI!D$1:D$65536,'2010'!L148)</f>
        <v>0</v>
      </c>
      <c r="W148" s="31">
        <f>U148+V148</f>
        <v>0</v>
      </c>
    </row>
    <row r="149" spans="1:23" ht="26.5" thickBot="1">
      <c r="A149" s="7"/>
      <c r="B149" s="115">
        <f>C149+D149</f>
        <v>273856</v>
      </c>
      <c r="C149" s="157">
        <f>V143+V144-C144</f>
        <v>45592</v>
      </c>
      <c r="D149" s="157">
        <f>U143+U144-D144</f>
        <v>228264</v>
      </c>
      <c r="E149" s="80">
        <f>T143+T144-E144</f>
        <v>-1446447</v>
      </c>
      <c r="F149" s="80">
        <f>S143+S144-F144</f>
        <v>152561</v>
      </c>
      <c r="G149" s="80">
        <f>G119+R144-G144</f>
        <v>1696925</v>
      </c>
      <c r="H149" s="44"/>
      <c r="I149" s="80">
        <f>B149+E149+F149+G149</f>
        <v>676895</v>
      </c>
      <c r="J149" s="80">
        <f>O143+O144-J144</f>
        <v>-674796</v>
      </c>
      <c r="K149" s="158">
        <f t="shared" si="15"/>
        <v>2099</v>
      </c>
      <c r="L149" s="130" t="s">
        <v>11</v>
      </c>
      <c r="M149" s="200" t="s">
        <v>210</v>
      </c>
      <c r="N149" s="44"/>
      <c r="O149" s="44"/>
      <c r="P149" s="44"/>
      <c r="Q149" s="44"/>
      <c r="R149" s="44"/>
      <c r="S149" s="44"/>
      <c r="T149" s="44"/>
      <c r="U149" s="44"/>
      <c r="V149" s="44"/>
      <c r="W149" s="45"/>
    </row>
    <row r="150" spans="1:23" ht="19" thickTop="1" thickBot="1">
      <c r="A150" s="7"/>
      <c r="B150" s="233" t="s">
        <v>211</v>
      </c>
      <c r="C150" s="234"/>
      <c r="D150" s="234"/>
      <c r="E150" s="234"/>
      <c r="F150" s="234"/>
      <c r="G150" s="234"/>
      <c r="H150" s="234"/>
      <c r="I150" s="234"/>
      <c r="J150" s="234"/>
      <c r="K150" s="234"/>
      <c r="L150" s="234"/>
      <c r="M150" s="234"/>
      <c r="N150" s="234"/>
      <c r="O150" s="234"/>
      <c r="P150" s="234"/>
      <c r="Q150" s="234"/>
      <c r="R150" s="234"/>
      <c r="S150" s="234"/>
      <c r="T150" s="234"/>
      <c r="U150" s="234"/>
      <c r="V150" s="234"/>
      <c r="W150" s="235"/>
    </row>
    <row r="151" spans="1:23" ht="26.5" thickTop="1">
      <c r="B151" s="159"/>
      <c r="C151" s="76"/>
      <c r="D151" s="76"/>
      <c r="E151" s="76"/>
      <c r="F151" s="76"/>
      <c r="G151" s="76"/>
      <c r="H151" s="28"/>
      <c r="I151" s="76"/>
      <c r="J151" s="44"/>
      <c r="K151" s="160"/>
      <c r="L151" s="113" t="s">
        <v>11</v>
      </c>
      <c r="M151" s="200" t="s">
        <v>210</v>
      </c>
      <c r="N151" s="161">
        <f>O151+P151</f>
        <v>2099</v>
      </c>
      <c r="O151" s="162">
        <f>J149</f>
        <v>-674796</v>
      </c>
      <c r="P151" s="163">
        <f>R151+S151+T151+W151</f>
        <v>676895</v>
      </c>
      <c r="Q151" s="28"/>
      <c r="R151" s="162">
        <f>G149</f>
        <v>1696925</v>
      </c>
      <c r="S151" s="162">
        <f>F149</f>
        <v>152561</v>
      </c>
      <c r="T151" s="163">
        <f>E149</f>
        <v>-1446447</v>
      </c>
      <c r="U151" s="164">
        <f>D149</f>
        <v>228264</v>
      </c>
      <c r="V151" s="62">
        <f>C149</f>
        <v>45592</v>
      </c>
      <c r="W151" s="63">
        <f>U151+V151</f>
        <v>273856</v>
      </c>
    </row>
    <row r="152" spans="1:23">
      <c r="B152" s="115">
        <f>C152+D152</f>
        <v>444934</v>
      </c>
      <c r="C152" s="43">
        <f>C153+C154</f>
        <v>-3370</v>
      </c>
      <c r="D152" s="43">
        <f>D153+D154</f>
        <v>448304</v>
      </c>
      <c r="E152" s="33">
        <f>E153+E154</f>
        <v>917704</v>
      </c>
      <c r="F152" s="33">
        <f>F153+F154</f>
        <v>196043</v>
      </c>
      <c r="G152" s="33">
        <f>G153+G154</f>
        <v>2150279</v>
      </c>
      <c r="H152" s="28"/>
      <c r="I152" s="37">
        <f>B152+E152+F152+G152</f>
        <v>3708960</v>
      </c>
      <c r="J152" s="148"/>
      <c r="K152" s="165">
        <f>I152</f>
        <v>3708960</v>
      </c>
      <c r="L152" s="53" t="s">
        <v>76</v>
      </c>
      <c r="M152" s="65" t="s">
        <v>212</v>
      </c>
      <c r="N152" s="166"/>
      <c r="O152" s="44"/>
      <c r="P152" s="166"/>
      <c r="Q152" s="28"/>
      <c r="R152" s="166"/>
      <c r="S152" s="166"/>
      <c r="T152" s="166"/>
      <c r="U152" s="166"/>
      <c r="V152" s="166"/>
      <c r="W152" s="70"/>
    </row>
    <row r="153" spans="1:23">
      <c r="B153" s="115">
        <f>C153+D153</f>
        <v>435092</v>
      </c>
      <c r="C153" s="34">
        <f>SUMIFS(DATI!E$1:E$65536,DATI!A$1:A$65536,'2010'!B4,DATI!B$1:B$65536,'2010'!C12,DATI!C$1:C$65536,'2010'!B8,DATI!D$1:D$65536,'2010'!L153)</f>
        <v>-4590</v>
      </c>
      <c r="D153" s="34">
        <f>SUMIFS(DATI!E$1:E$65536,DATI!A$1:A$65536,'2010'!B4,DATI!B$1:B$65536,'2010'!D12,DATI!C$1:C$65536,'2010'!B8,DATI!D$1:D$65536,'2010'!L153)</f>
        <v>439682</v>
      </c>
      <c r="E153" s="36">
        <f>SUMIFS(DATI!E$1:E$65536,DATI!A$1:A$65536,'2010'!B4,DATI!B$1:B$65536,'2010'!E12,DATI!C$1:C$65536,'2010'!B8,DATI!D$1:D$65536,'2010'!L153)</f>
        <v>880944</v>
      </c>
      <c r="F153" s="36">
        <f>SUMIFS(DATI!E$1:E$65536,DATI!A$1:A$65536,'2010'!B4,DATI!B$1:B$65536,'2010'!F12,DATI!C$1:C$65536,'2010'!B8,DATI!D$1:D$65536,'2010'!L153)</f>
        <v>123553</v>
      </c>
      <c r="G153" s="36">
        <f>SUMIFS(DATI!E$1:E$65536,DATI!A$1:A$65536,'2010'!B4,DATI!B$1:B$65536,'2010'!G12,DATI!C$1:C$65536,'2010'!B8,DATI!D$1:D$65536,'2010'!L153)</f>
        <v>2019256</v>
      </c>
      <c r="H153" s="28"/>
      <c r="I153" s="37">
        <f>B153+E153+F153+G153</f>
        <v>3458845</v>
      </c>
      <c r="J153" s="148"/>
      <c r="K153" s="165">
        <f>I153</f>
        <v>3458845</v>
      </c>
      <c r="L153" s="53" t="s">
        <v>78</v>
      </c>
      <c r="M153" s="199" t="s">
        <v>213</v>
      </c>
      <c r="N153" s="44"/>
      <c r="O153" s="44"/>
      <c r="P153" s="44"/>
      <c r="Q153" s="28"/>
      <c r="R153" s="44"/>
      <c r="S153" s="44"/>
      <c r="T153" s="44"/>
      <c r="U153" s="44"/>
      <c r="V153" s="44"/>
      <c r="W153" s="45"/>
    </row>
    <row r="154" spans="1:23">
      <c r="B154" s="115">
        <f>C154+D154</f>
        <v>9842</v>
      </c>
      <c r="C154" s="33">
        <f>C155+C156</f>
        <v>1220</v>
      </c>
      <c r="D154" s="33">
        <f>D155+D156</f>
        <v>8622</v>
      </c>
      <c r="E154" s="33">
        <f>E155+E156</f>
        <v>36760</v>
      </c>
      <c r="F154" s="33">
        <f>F155+F156</f>
        <v>72490</v>
      </c>
      <c r="G154" s="33">
        <f>G155+G156</f>
        <v>131023</v>
      </c>
      <c r="H154" s="44"/>
      <c r="I154" s="37">
        <f>B154+E154+F154+G154</f>
        <v>250115</v>
      </c>
      <c r="J154" s="148"/>
      <c r="K154" s="165">
        <f>I154</f>
        <v>250115</v>
      </c>
      <c r="L154" s="53" t="s">
        <v>214</v>
      </c>
      <c r="M154" s="199" t="s">
        <v>215</v>
      </c>
      <c r="N154" s="44"/>
      <c r="O154" s="44"/>
      <c r="P154" s="44"/>
      <c r="Q154" s="44"/>
      <c r="R154" s="44"/>
      <c r="S154" s="44"/>
      <c r="T154" s="44"/>
      <c r="U154" s="44"/>
      <c r="V154" s="44"/>
      <c r="W154" s="45"/>
    </row>
    <row r="155" spans="1:23">
      <c r="B155" s="115">
        <f>C155+D155</f>
        <v>9843</v>
      </c>
      <c r="C155" s="34">
        <f>SUMIFS(DATI!E$1:E$65536,DATI!A$1:A$65536,'2010'!B4,DATI!B$1:B$65536,'2010'!C12,DATI!C$1:C$65536,'2010'!B8,DATI!D$1:D$65536,'2010'!L155)</f>
        <v>1220</v>
      </c>
      <c r="D155" s="34">
        <f>SUMIFS(DATI!E$1:E$65536,DATI!A$1:A$65536,'2010'!B4,DATI!B$1:B$65536,'2010'!D12,DATI!C$1:C$65536,'2010'!B8,DATI!D$1:D$65536,'2010'!L155)</f>
        <v>8623</v>
      </c>
      <c r="E155" s="36">
        <f>SUMIFS(DATI!E$1:E$65536,DATI!A$1:A$65536,'2010'!B4,DATI!B$1:B$65536,'2010'!E12,DATI!C$1:C$65536,'2010'!B8,DATI!D$1:D$65536,'2010'!L155)</f>
        <v>36587</v>
      </c>
      <c r="F155" s="36">
        <f>SUMIFS(DATI!E$1:E$65536,DATI!A$1:A$65536,'2010'!B4,DATI!B$1:B$65536,'2010'!F12,DATI!C$1:C$65536,'2010'!B8,DATI!D$1:D$65536,'2010'!L155)</f>
        <v>71820</v>
      </c>
      <c r="G155" s="36">
        <v>131023</v>
      </c>
      <c r="H155" s="44"/>
      <c r="I155" s="37">
        <f>B155+E155+F155+G155</f>
        <v>249273</v>
      </c>
      <c r="J155" s="148"/>
      <c r="K155" s="165">
        <f>I155</f>
        <v>249273</v>
      </c>
      <c r="L155" s="53" t="s">
        <v>79</v>
      </c>
      <c r="M155" s="78" t="s">
        <v>216</v>
      </c>
      <c r="N155" s="44"/>
      <c r="O155" s="44"/>
      <c r="P155" s="44"/>
      <c r="Q155" s="44"/>
      <c r="R155" s="44"/>
      <c r="S155" s="44"/>
      <c r="T155" s="44"/>
      <c r="U155" s="44"/>
      <c r="V155" s="44"/>
      <c r="W155" s="45"/>
    </row>
    <row r="156" spans="1:23">
      <c r="B156" s="115">
        <f>C156+D156</f>
        <v>-1</v>
      </c>
      <c r="C156" s="167">
        <f>SUMIFS(DATI!E$1:E$65536,DATI!A$1:A$65536,'2010'!B4,DATI!B$1:B$65536,'2010'!C12,DATI!C$1:C$65536,'2010'!B8,DATI!D$1:D$65536,'2010'!L156)</f>
        <v>0</v>
      </c>
      <c r="D156" s="167">
        <f>SUMIFS(DATI!E$1:E$65536,DATI!A$1:A$65536,'2010'!B4,DATI!B$1:B$65536,'2010'!D12,DATI!C$1:C$65536,'2010'!B8,DATI!D$1:D$65536,'2010'!L156)</f>
        <v>-1</v>
      </c>
      <c r="E156" s="168">
        <f>SUMIFS(DATI!E$1:E$65536,DATI!A$1:A$65536,'2010'!B4,DATI!B$1:B$65536,'2010'!E12,DATI!C$1:C$65536,'2010'!B8,DATI!D$1:D$65536,'2010'!L156)</f>
        <v>173</v>
      </c>
      <c r="F156" s="168">
        <f>SUMIFS(DATI!E$1:E$65536,DATI!A$1:A$65536,'2010'!B4,DATI!B$1:B$65536,'2010'!F12,DATI!C$1:C$65536,'2010'!B8,DATI!D$1:D$65536,'2010'!L156)</f>
        <v>670</v>
      </c>
      <c r="G156" s="168">
        <f>SUMIFS(DATI!E$1:E$65536,DATI!A$1:A$65536,'2010'!B4,DATI!B$1:B$65536,'2010'!G12,DATI!C$1:C$65536,'2010'!B8,DATI!D$1:D$65536,'2010'!L156)</f>
        <v>0</v>
      </c>
      <c r="H156" s="44"/>
      <c r="I156" s="37">
        <f>B156+E156+F156+G156</f>
        <v>842</v>
      </c>
      <c r="J156" s="148"/>
      <c r="K156" s="165">
        <f>I156</f>
        <v>842</v>
      </c>
      <c r="L156" s="53" t="s">
        <v>80</v>
      </c>
      <c r="M156" s="78" t="s">
        <v>217</v>
      </c>
      <c r="N156" s="44"/>
      <c r="O156" s="44"/>
      <c r="P156" s="44"/>
      <c r="Q156" s="44"/>
      <c r="R156" s="44"/>
      <c r="S156" s="44"/>
      <c r="T156" s="44"/>
      <c r="U156" s="44"/>
      <c r="V156" s="44"/>
      <c r="W156" s="45"/>
    </row>
    <row r="157" spans="1:23">
      <c r="B157" s="169"/>
      <c r="C157" s="71"/>
      <c r="D157" s="71"/>
      <c r="E157" s="71"/>
      <c r="F157" s="71"/>
      <c r="G157" s="71"/>
      <c r="H157" s="44"/>
      <c r="I157" s="71"/>
      <c r="J157" s="76"/>
      <c r="K157" s="170"/>
      <c r="L157" s="53" t="s">
        <v>77</v>
      </c>
      <c r="M157" s="65" t="s">
        <v>167</v>
      </c>
      <c r="N157" s="33">
        <f>P157</f>
        <v>3706861</v>
      </c>
      <c r="O157" s="136"/>
      <c r="P157" s="43">
        <f>R157+S157+T157+W157</f>
        <v>3706861</v>
      </c>
      <c r="Q157" s="44"/>
      <c r="R157" s="146">
        <f>G22</f>
        <v>2375920</v>
      </c>
      <c r="S157" s="146">
        <f>F22</f>
        <v>110675</v>
      </c>
      <c r="T157" s="146">
        <f>E22</f>
        <v>736438</v>
      </c>
      <c r="U157" s="146">
        <f>D22</f>
        <v>468745</v>
      </c>
      <c r="V157" s="94">
        <f>C22</f>
        <v>15083</v>
      </c>
      <c r="W157" s="31">
        <f>U157+V157</f>
        <v>483828</v>
      </c>
    </row>
    <row r="158" spans="1:23">
      <c r="B158" s="115">
        <f>C158+D158</f>
        <v>-11016</v>
      </c>
      <c r="C158" s="34">
        <f>SUMIFS(DATI!E$1:E$65536,DATI!A$1:A$65536,'2010'!B4,DATI!B$1:B$65536,'2010'!C12,DATI!C$1:C$65536,'2010'!B8,DATI!D$1:D$65536,'2010'!L158)</f>
        <v>-11016</v>
      </c>
      <c r="D158" s="34">
        <f>SUMIFS(DATI!E$1:E$65536,DATI!A$1:A$65536,'2010'!B4,DATI!B$1:B$65536,'2010'!D12,DATI!C$1:C$65536,'2010'!B8,DATI!D$1:D$65536,'2010'!L158)</f>
        <v>0</v>
      </c>
      <c r="E158" s="36">
        <f>SUMIFS(DATI!E$1:E$65536,DATI!A$1:A$65536,'2010'!B4,DATI!B$1:B$65536,'2010'!E12,DATI!C$1:C$65536,'2010'!B8,DATI!D$1:D$65536,'2010'!L158)</f>
        <v>-69304</v>
      </c>
      <c r="F158" s="171">
        <f>SUMIFS(DATI!E$1:E$65536,DATI!A$1:A$65536,'2010'!B4,DATI!B$1:B$65536,'2010'!F12,DATI!C$1:C$65536,'2010'!B8,DATI!D$1:D$65536,'2010'!L158)</f>
        <v>17274</v>
      </c>
      <c r="G158" s="171">
        <f>SUMIFS(DATI!E$1:E$65536,DATI!A$1:A$65536,'2010'!B4,DATI!B$1:B$65536,'2010'!G12,DATI!C$1:C$65536,'2010'!B8,DATI!D$1:D$65536,'2010'!L158)</f>
        <v>63591</v>
      </c>
      <c r="H158" s="44"/>
      <c r="I158" s="37">
        <f>B158+E158+F158+G158</f>
        <v>545</v>
      </c>
      <c r="J158" s="171">
        <f>SUMIFS(DATI!E$1:E$65536,DATI!A$1:A$65536,'2010'!B4,DATI!B$1:B$65536,'2010'!J12,DATI!C$1:C$65536,'2010'!B8,DATI!D$1:D$65536,'2010'!L158)</f>
        <v>-545</v>
      </c>
      <c r="K158" s="39">
        <f>I158+J158</f>
        <v>0</v>
      </c>
      <c r="L158" s="53" t="s">
        <v>71</v>
      </c>
      <c r="M158" s="65" t="s">
        <v>218</v>
      </c>
      <c r="N158" s="44"/>
      <c r="O158" s="44"/>
      <c r="P158" s="166"/>
      <c r="Q158" s="44"/>
      <c r="R158" s="166"/>
      <c r="S158" s="44"/>
      <c r="T158" s="44"/>
      <c r="U158" s="44"/>
      <c r="V158" s="44"/>
      <c r="W158" s="45"/>
    </row>
    <row r="159" spans="1:23" ht="13">
      <c r="B159" s="115">
        <f>C159+D159</f>
        <v>323766</v>
      </c>
      <c r="C159" s="172">
        <f>V151+V157-C152-C158</f>
        <v>75061</v>
      </c>
      <c r="D159" s="172">
        <f>U151+U157-D152-D158</f>
        <v>248705</v>
      </c>
      <c r="E159" s="172">
        <f>T151+T157-E152-E158</f>
        <v>-1558409</v>
      </c>
      <c r="F159" s="172">
        <f>S151+S157-F152-F158</f>
        <v>49919</v>
      </c>
      <c r="G159" s="172">
        <f>R151+R157-G152-G158</f>
        <v>1858975</v>
      </c>
      <c r="H159" s="44"/>
      <c r="I159" s="80">
        <f>B159+E159+F159+G159</f>
        <v>674251</v>
      </c>
      <c r="J159" s="80">
        <f>O151-J158</f>
        <v>-674251</v>
      </c>
      <c r="K159" s="39">
        <f>I159+J159</f>
        <v>0</v>
      </c>
      <c r="L159" s="106" t="s">
        <v>22</v>
      </c>
      <c r="M159" s="203" t="s">
        <v>219</v>
      </c>
      <c r="N159" s="44"/>
      <c r="O159" s="44"/>
      <c r="P159" s="44"/>
      <c r="Q159" s="44"/>
      <c r="R159" s="44"/>
      <c r="S159" s="44"/>
      <c r="T159" s="44"/>
      <c r="U159" s="44"/>
      <c r="V159" s="44"/>
      <c r="W159" s="45"/>
    </row>
    <row r="160" spans="1:23" ht="13" thickBot="1">
      <c r="B160" s="236"/>
      <c r="C160" s="237"/>
      <c r="D160" s="237"/>
      <c r="E160" s="237"/>
      <c r="F160" s="237"/>
      <c r="G160" s="237"/>
      <c r="H160" s="237"/>
      <c r="I160" s="237"/>
      <c r="J160" s="237"/>
      <c r="K160" s="237"/>
      <c r="L160" s="237"/>
      <c r="M160" s="237"/>
      <c r="N160" s="237"/>
      <c r="O160" s="237"/>
      <c r="P160" s="237"/>
      <c r="Q160" s="237"/>
      <c r="R160" s="237"/>
      <c r="S160" s="237"/>
      <c r="T160" s="237"/>
      <c r="U160" s="237"/>
      <c r="V160" s="237"/>
      <c r="W160" s="238"/>
    </row>
    <row r="161" spans="2:23" ht="21.75" customHeight="1" thickTop="1">
      <c r="L161" s="222" t="s">
        <v>220</v>
      </c>
      <c r="M161" s="223"/>
      <c r="N161" s="226" t="s">
        <v>131</v>
      </c>
      <c r="O161" s="213" t="s">
        <v>130</v>
      </c>
      <c r="P161" s="213" t="s">
        <v>129</v>
      </c>
      <c r="Q161" s="213" t="s">
        <v>128</v>
      </c>
      <c r="R161" s="213" t="s">
        <v>127</v>
      </c>
      <c r="S161" s="213" t="s">
        <v>126</v>
      </c>
      <c r="T161" s="213" t="s">
        <v>125</v>
      </c>
      <c r="U161" s="215" t="s">
        <v>124</v>
      </c>
      <c r="V161" s="215" t="s">
        <v>123</v>
      </c>
      <c r="W161" s="218" t="s">
        <v>122</v>
      </c>
    </row>
    <row r="162" spans="2:23" ht="13.5" customHeight="1">
      <c r="L162" s="222"/>
      <c r="M162" s="223"/>
      <c r="N162" s="226"/>
      <c r="O162" s="213"/>
      <c r="P162" s="213"/>
      <c r="Q162" s="229"/>
      <c r="R162" s="213"/>
      <c r="S162" s="213"/>
      <c r="T162" s="213"/>
      <c r="U162" s="216"/>
      <c r="V162" s="216"/>
      <c r="W162" s="219"/>
    </row>
    <row r="163" spans="2:23" ht="51.75" customHeight="1" thickBot="1">
      <c r="B163" s="221" t="s">
        <v>221</v>
      </c>
      <c r="C163" s="221"/>
      <c r="D163" s="221"/>
      <c r="E163" s="221"/>
      <c r="F163" s="221"/>
      <c r="G163" s="221"/>
      <c r="H163" s="221"/>
      <c r="I163" s="221"/>
      <c r="K163" s="7"/>
      <c r="L163" s="224"/>
      <c r="M163" s="225"/>
      <c r="N163" s="227"/>
      <c r="O163" s="228"/>
      <c r="P163" s="214"/>
      <c r="Q163" s="230"/>
      <c r="R163" s="214"/>
      <c r="S163" s="214"/>
      <c r="T163" s="214"/>
      <c r="U163" s="217"/>
      <c r="V163" s="217"/>
      <c r="W163" s="220"/>
    </row>
    <row r="164" spans="2:23" ht="13.5" thickTop="1">
      <c r="B164" s="173"/>
      <c r="C164" s="173"/>
      <c r="D164" s="173"/>
      <c r="E164" s="173"/>
      <c r="F164" s="173"/>
      <c r="G164" s="173"/>
      <c r="H164" s="173"/>
      <c r="K164" s="7"/>
      <c r="L164" s="193" t="s">
        <v>263</v>
      </c>
      <c r="M164" s="209" t="s">
        <v>222</v>
      </c>
      <c r="N164" s="140">
        <f>O164+P164</f>
        <v>0</v>
      </c>
      <c r="O164" s="174">
        <v>289649</v>
      </c>
      <c r="P164" s="142">
        <f>R164+S164+T164+W164</f>
        <v>-289649</v>
      </c>
      <c r="Q164" s="44"/>
      <c r="R164" s="175">
        <f>SUMIFS(DATI!E$1:E$65536,DATI!A$1:A$65536,'2010'!B4,DATI!B$1:B$65536,'2010'!R12,DATI!D$1:D$65536,'2010'!L164)</f>
        <v>169276</v>
      </c>
      <c r="S164" s="174">
        <f>SUMIFS(DATI!E$1:E$65536,DATI!A$1:A$65536,'2010'!B4,DATI!B$1:B$65536,'2010'!S12,DATI!D$1:D$65536,'2010'!L164)</f>
        <v>-86981</v>
      </c>
      <c r="T164" s="175">
        <f>SUMIFS(DATI!E$1:E$65536,DATI!A$1:A$65536,'2010'!B4,DATI!B$1:B$65536,'2010'!T12,DATI!D$1:D$65536,'2010'!L164)</f>
        <v>-10409</v>
      </c>
      <c r="U164" s="176">
        <f>SUMIFS(DATI!E$1:E$65536,DATI!A$1:A$65536,'2010'!B4,DATI!B$1:B$65536,'2010'!U12,DATI!D$1:D$65536,'2010'!L164)</f>
        <v>-424697</v>
      </c>
      <c r="V164" s="175">
        <f>SUMIFS(DATI!E$1:E$65536,DATI!A$1:A$65536,'2010'!B4,DATI!B$1:B$65536,'2010'!V12,DATI!D$1:D$65536,'2010'!L164)</f>
        <v>63162</v>
      </c>
      <c r="W164" s="177">
        <f>U164+V164</f>
        <v>-361535</v>
      </c>
    </row>
    <row r="165" spans="2:23">
      <c r="B165" s="173"/>
      <c r="C165" s="173"/>
      <c r="D165" s="173"/>
      <c r="E165" s="173"/>
      <c r="F165" s="173"/>
      <c r="G165" s="173"/>
      <c r="H165" s="173"/>
      <c r="K165" s="7"/>
      <c r="L165" s="191" t="s">
        <v>99</v>
      </c>
      <c r="M165" s="187" t="s">
        <v>223</v>
      </c>
      <c r="N165" s="166"/>
      <c r="O165" s="44"/>
      <c r="P165" s="44"/>
      <c r="Q165" s="44"/>
      <c r="R165" s="166"/>
      <c r="S165" s="166"/>
      <c r="T165" s="178">
        <f>SUMIFS(DATI!E$1:E$65536,DATI!A$1:A$65536,'2010'!B4,DATI!B$1:B$65536,'2010'!T12,DATI!C$1:C$65536,'2010'!B8,DATI!D$1:D$65536,'2010'!L165)</f>
        <v>8304610</v>
      </c>
      <c r="U165" s="166"/>
      <c r="V165" s="166"/>
      <c r="W165" s="179"/>
    </row>
    <row r="166" spans="2:23">
      <c r="B166" s="173"/>
      <c r="C166" s="173"/>
      <c r="D166" s="173"/>
      <c r="E166" s="173"/>
      <c r="F166" s="173"/>
      <c r="G166" s="173"/>
      <c r="H166" s="173"/>
      <c r="K166" s="7"/>
      <c r="L166" s="191" t="s">
        <v>100</v>
      </c>
      <c r="M166" s="188" t="s">
        <v>224</v>
      </c>
      <c r="N166" s="44"/>
      <c r="O166" s="44"/>
      <c r="P166" s="44"/>
      <c r="Q166" s="44"/>
      <c r="R166" s="44"/>
      <c r="S166" s="44"/>
      <c r="T166" s="180">
        <f>SUMIFS(DATI!E$1:E$65536,DATI!A$1:A$65536,'2010'!B4,DATI!B$1:B$65536,'2010'!T12,DATI!C$1:C$65536,'2010'!N8,DATI!D$1:D$65536,'2010'!L166)</f>
        <v>6746201</v>
      </c>
      <c r="U166" s="44"/>
      <c r="V166" s="44"/>
      <c r="W166" s="181"/>
    </row>
    <row r="167" spans="2:23">
      <c r="B167" s="173"/>
      <c r="C167" s="173"/>
      <c r="D167" s="173"/>
      <c r="E167" s="173"/>
      <c r="F167" s="173"/>
      <c r="G167" s="173"/>
      <c r="H167" s="173"/>
      <c r="K167" s="7"/>
      <c r="L167" s="191" t="s">
        <v>8</v>
      </c>
      <c r="M167" s="189" t="s">
        <v>225</v>
      </c>
      <c r="N167" s="44"/>
      <c r="O167" s="44"/>
      <c r="P167" s="178">
        <f>SUMIFS(DATI!E$1:E$65536,DATI!A$1:A$65536,'2010'!B4,DATI!B$1:B$65536,'2010'!P12,DATI!D$1:D$65536,'2010'!L167)</f>
        <v>843505</v>
      </c>
      <c r="Q167" s="44"/>
      <c r="R167" s="44"/>
      <c r="S167" s="44"/>
      <c r="T167" s="178">
        <f>SUMIFS(DATI!E$1:E$65536,DATI!A$1:A$65536,'2010'!B4,DATI!B$1:B$65536,'2010'!T12,DATI!D$1:D$65536,'2010'!L167)</f>
        <v>183260</v>
      </c>
      <c r="U167" s="44"/>
      <c r="V167" s="44"/>
      <c r="W167" s="181"/>
    </row>
    <row r="168" spans="2:23" ht="25.5" thickBot="1">
      <c r="B168" s="173"/>
      <c r="C168" s="173"/>
      <c r="D168" s="173"/>
      <c r="E168" s="173"/>
      <c r="F168" s="173"/>
      <c r="G168" s="173"/>
      <c r="H168" s="173"/>
      <c r="K168" s="7"/>
      <c r="L168" s="192" t="s">
        <v>9</v>
      </c>
      <c r="M168" s="190" t="s">
        <v>226</v>
      </c>
      <c r="N168" s="182"/>
      <c r="O168" s="182"/>
      <c r="P168" s="183">
        <f>SUMIFS(DATI!E$1:E$65536,DATI!A$1:A$65536,'2010'!B4,DATI!B$1:B$65536,'2010'!P12,DATI!D$1:D$65536,'2010'!L168)</f>
        <v>1632306</v>
      </c>
      <c r="Q168" s="182"/>
      <c r="R168" s="182"/>
      <c r="S168" s="182"/>
      <c r="T168" s="183">
        <f>SUMIFS(DATI!E$1:E$65536,DATI!A$1:A$65536,'2010'!B4,DATI!B$1:B$65536,'2010'!T12,DATI!D$1:D$65536,'2010'!L168)</f>
        <v>347101</v>
      </c>
      <c r="U168" s="182"/>
      <c r="V168" s="182"/>
      <c r="W168" s="184"/>
    </row>
    <row r="169" spans="2:23" ht="13" thickTop="1">
      <c r="N169" s="6"/>
    </row>
    <row r="172" spans="2:23">
      <c r="V172" s="6"/>
    </row>
    <row r="173" spans="2:23">
      <c r="V173" s="6"/>
    </row>
    <row r="174" spans="2:23">
      <c r="V174" s="6"/>
    </row>
    <row r="175" spans="2:23">
      <c r="V175" s="6"/>
    </row>
  </sheetData>
  <sheetProtection algorithmName="SHA-512" hashValue="VXjj0KPvMdTe41bvU1Y+D+CfC26NP3876g+cnkKJnPs3WIUF9wnFlW2BEmsd/V7i9WXVm+Qcfo8RJ0hUBRwNWA==" saltValue="3DIkQ60K9hUb8uu3L/Yerw==" spinCount="100000" sheet="1" objects="1" scenarios="1"/>
  <mergeCells count="146">
    <mergeCell ref="S161:S163"/>
    <mergeCell ref="T161:T163"/>
    <mergeCell ref="U161:U163"/>
    <mergeCell ref="V161:V163"/>
    <mergeCell ref="W161:W163"/>
    <mergeCell ref="B163:I163"/>
    <mergeCell ref="L161:M163"/>
    <mergeCell ref="N161:N163"/>
    <mergeCell ref="O161:O163"/>
    <mergeCell ref="P161:P163"/>
    <mergeCell ref="Q161:Q163"/>
    <mergeCell ref="R161:R163"/>
    <mergeCell ref="B142:W142"/>
    <mergeCell ref="B150:W150"/>
    <mergeCell ref="B160:W160"/>
    <mergeCell ref="O139:O141"/>
    <mergeCell ref="P139:P141"/>
    <mergeCell ref="Q139:Q141"/>
    <mergeCell ref="R139:R141"/>
    <mergeCell ref="S139:S141"/>
    <mergeCell ref="T139:T141"/>
    <mergeCell ref="G139:G141"/>
    <mergeCell ref="H139:H141"/>
    <mergeCell ref="I139:I141"/>
    <mergeCell ref="J139:J141"/>
    <mergeCell ref="K139:K141"/>
    <mergeCell ref="N139:N141"/>
    <mergeCell ref="B125:W125"/>
    <mergeCell ref="B137:W137"/>
    <mergeCell ref="B138:K138"/>
    <mergeCell ref="L138:M141"/>
    <mergeCell ref="N138:W138"/>
    <mergeCell ref="B139:B141"/>
    <mergeCell ref="C139:C141"/>
    <mergeCell ref="D139:D141"/>
    <mergeCell ref="E139:E141"/>
    <mergeCell ref="F139:F141"/>
    <mergeCell ref="U139:U141"/>
    <mergeCell ref="V139:V141"/>
    <mergeCell ref="W139:W141"/>
    <mergeCell ref="R122:R124"/>
    <mergeCell ref="S122:S124"/>
    <mergeCell ref="T122:T124"/>
    <mergeCell ref="U122:U124"/>
    <mergeCell ref="V122:V124"/>
    <mergeCell ref="W122:W124"/>
    <mergeCell ref="J122:J124"/>
    <mergeCell ref="K122:K124"/>
    <mergeCell ref="N122:N124"/>
    <mergeCell ref="O122:O124"/>
    <mergeCell ref="P122:P124"/>
    <mergeCell ref="Q122:Q124"/>
    <mergeCell ref="D122:D124"/>
    <mergeCell ref="E122:E124"/>
    <mergeCell ref="F122:F124"/>
    <mergeCell ref="G122:G124"/>
    <mergeCell ref="H122:H124"/>
    <mergeCell ref="I122:I124"/>
    <mergeCell ref="V81:V83"/>
    <mergeCell ref="W81:W83"/>
    <mergeCell ref="B84:W84"/>
    <mergeCell ref="B111:W111"/>
    <mergeCell ref="B120:W120"/>
    <mergeCell ref="B121:K121"/>
    <mergeCell ref="L121:M124"/>
    <mergeCell ref="N121:W121"/>
    <mergeCell ref="B122:B124"/>
    <mergeCell ref="C122:C124"/>
    <mergeCell ref="P81:P83"/>
    <mergeCell ref="Q81:Q83"/>
    <mergeCell ref="R81:R83"/>
    <mergeCell ref="S81:S83"/>
    <mergeCell ref="T81:T83"/>
    <mergeCell ref="U81:U83"/>
    <mergeCell ref="H81:H83"/>
    <mergeCell ref="I81:I83"/>
    <mergeCell ref="J81:J83"/>
    <mergeCell ref="K81:K83"/>
    <mergeCell ref="N81:N83"/>
    <mergeCell ref="O81:O83"/>
    <mergeCell ref="B44:W44"/>
    <mergeCell ref="B80:K80"/>
    <mergeCell ref="L80:M83"/>
    <mergeCell ref="N80:W80"/>
    <mergeCell ref="B81:B83"/>
    <mergeCell ref="C81:C83"/>
    <mergeCell ref="D81:D83"/>
    <mergeCell ref="E81:E83"/>
    <mergeCell ref="F81:F83"/>
    <mergeCell ref="G81:G83"/>
    <mergeCell ref="R41:R43"/>
    <mergeCell ref="S41:S43"/>
    <mergeCell ref="T41:T43"/>
    <mergeCell ref="U41:U43"/>
    <mergeCell ref="V41:V43"/>
    <mergeCell ref="W41:W43"/>
    <mergeCell ref="J41:J43"/>
    <mergeCell ref="K41:K43"/>
    <mergeCell ref="N41:N43"/>
    <mergeCell ref="O41:O43"/>
    <mergeCell ref="P41:P43"/>
    <mergeCell ref="Q41:Q43"/>
    <mergeCell ref="D41:D43"/>
    <mergeCell ref="E41:E43"/>
    <mergeCell ref="F41:F43"/>
    <mergeCell ref="G41:G43"/>
    <mergeCell ref="H41:H43"/>
    <mergeCell ref="I41:I43"/>
    <mergeCell ref="V9:V11"/>
    <mergeCell ref="W9:W11"/>
    <mergeCell ref="B13:W13"/>
    <mergeCell ref="B24:W24"/>
    <mergeCell ref="B25:W25"/>
    <mergeCell ref="B40:K40"/>
    <mergeCell ref="L40:M43"/>
    <mergeCell ref="N40:W40"/>
    <mergeCell ref="B41:B43"/>
    <mergeCell ref="C41:C43"/>
    <mergeCell ref="P9:P11"/>
    <mergeCell ref="Q9:Q11"/>
    <mergeCell ref="R9:R11"/>
    <mergeCell ref="S9:S11"/>
    <mergeCell ref="T9:T11"/>
    <mergeCell ref="U9:U11"/>
    <mergeCell ref="H9:H11"/>
    <mergeCell ref="I9:I11"/>
    <mergeCell ref="B2:W2"/>
    <mergeCell ref="B3:W3"/>
    <mergeCell ref="B4:W4"/>
    <mergeCell ref="B5:W5"/>
    <mergeCell ref="B6:W6"/>
    <mergeCell ref="B7:K7"/>
    <mergeCell ref="L7:M12"/>
    <mergeCell ref="N7:W7"/>
    <mergeCell ref="B8:K8"/>
    <mergeCell ref="N8:W8"/>
    <mergeCell ref="J9:J11"/>
    <mergeCell ref="K9:K11"/>
    <mergeCell ref="N9:N11"/>
    <mergeCell ref="O9:O11"/>
    <mergeCell ref="B9:B11"/>
    <mergeCell ref="C9:C11"/>
    <mergeCell ref="D9:D11"/>
    <mergeCell ref="E9:E11"/>
    <mergeCell ref="F9:F11"/>
    <mergeCell ref="G9:G11"/>
  </mergeCells>
  <conditionalFormatting sqref="B2:W37 B38:K38 N38:W38">
    <cfRule type="containsText" dxfId="287" priority="26" stopIfTrue="1" operator="containsText" text="SUMIFS">
      <formula>NOT(ISERROR(SEARCH("SUMIFS",B2)))</formula>
    </cfRule>
  </conditionalFormatting>
  <conditionalFormatting sqref="C95">
    <cfRule type="containsText" dxfId="286" priority="10" stopIfTrue="1" operator="containsText" text="SUMIFS">
      <formula>NOT(ISERROR(SEARCH("SUMIFS",C95)))</formula>
    </cfRule>
  </conditionalFormatting>
  <conditionalFormatting sqref="E95:G95">
    <cfRule type="containsText" dxfId="285" priority="11" stopIfTrue="1" operator="containsText" text="SUMIFS">
      <formula>NOT(ISERROR(SEARCH("SUMIFS",E95)))</formula>
    </cfRule>
  </conditionalFormatting>
  <conditionalFormatting sqref="H74:H75">
    <cfRule type="containsText" dxfId="284" priority="1" stopIfTrue="1" operator="containsText" text="SUMIFS">
      <formula>NOT(ISERROR(SEARCH("SUMIFS",H74)))</formula>
    </cfRule>
  </conditionalFormatting>
  <conditionalFormatting sqref="H86:H87">
    <cfRule type="containsText" dxfId="283" priority="8" stopIfTrue="1" operator="containsText" text="SUMIFS">
      <formula>NOT(ISERROR(SEARCH("SUMIFS",H86)))</formula>
    </cfRule>
  </conditionalFormatting>
  <conditionalFormatting sqref="H95:H96">
    <cfRule type="containsText" dxfId="282" priority="16" stopIfTrue="1" operator="containsText" text="SUMIFS">
      <formula>NOT(ISERROR(SEARCH("SUMIFS",H95)))</formula>
    </cfRule>
  </conditionalFormatting>
  <conditionalFormatting sqref="H102">
    <cfRule type="containsText" dxfId="281" priority="9" stopIfTrue="1" operator="containsText" text="SUMIFS">
      <formula>NOT(ISERROR(SEARCH("SUMIFS",H102)))</formula>
    </cfRule>
  </conditionalFormatting>
  <conditionalFormatting sqref="H106:H107">
    <cfRule type="containsText" dxfId="280" priority="15" stopIfTrue="1" operator="containsText" text="SUMIFS">
      <formula>NOT(ISERROR(SEARCH("SUMIFS",H106)))</formula>
    </cfRule>
  </conditionalFormatting>
  <conditionalFormatting sqref="L47:M48">
    <cfRule type="containsText" dxfId="279" priority="5" stopIfTrue="1" operator="containsText" text="SUMIFS">
      <formula>NOT(ISERROR(SEARCH("SUMIFS",L47)))</formula>
    </cfRule>
  </conditionalFormatting>
  <conditionalFormatting sqref="L50:M51">
    <cfRule type="containsText" dxfId="278" priority="3" stopIfTrue="1" operator="containsText" text="SUMIFS">
      <formula>NOT(ISERROR(SEARCH("SUMIFS",L50)))</formula>
    </cfRule>
  </conditionalFormatting>
  <conditionalFormatting sqref="Q45 Q54:Q56">
    <cfRule type="containsText" dxfId="277" priority="25" stopIfTrue="1" operator="containsText" text="SUMIFS">
      <formula>NOT(ISERROR(SEARCH("SUMIFS",Q45)))</formula>
    </cfRule>
  </conditionalFormatting>
  <conditionalFormatting sqref="Q58:Q64">
    <cfRule type="containsText" dxfId="276" priority="21" stopIfTrue="1" operator="containsText" text="SUMIFS">
      <formula>NOT(ISERROR(SEARCH("SUMIFS",Q58)))</formula>
    </cfRule>
  </conditionalFormatting>
  <conditionalFormatting sqref="Q69:Q74">
    <cfRule type="containsText" dxfId="275" priority="22" stopIfTrue="1" operator="containsText" text="SUMIFS">
      <formula>NOT(ISERROR(SEARCH("SUMIFS",Q69)))</formula>
    </cfRule>
  </conditionalFormatting>
  <conditionalFormatting sqref="Q85">
    <cfRule type="containsText" dxfId="274" priority="20" stopIfTrue="1" operator="containsText" text="SUMIFS">
      <formula>NOT(ISERROR(SEARCH("SUMIFS",Q85)))</formula>
    </cfRule>
  </conditionalFormatting>
  <conditionalFormatting sqref="Q94:Q96">
    <cfRule type="containsText" dxfId="273" priority="14" stopIfTrue="1" operator="containsText" text="SUMIFS">
      <formula>NOT(ISERROR(SEARCH("SUMIFS",Q94)))</formula>
    </cfRule>
  </conditionalFormatting>
  <conditionalFormatting sqref="Q99:Q102">
    <cfRule type="containsText" dxfId="272" priority="18" stopIfTrue="1" operator="containsText" text="SUMIFS">
      <formula>NOT(ISERROR(SEARCH("SUMIFS",Q99)))</formula>
    </cfRule>
  </conditionalFormatting>
  <conditionalFormatting sqref="Q105:Q107">
    <cfRule type="containsText" dxfId="271" priority="17" stopIfTrue="1" operator="containsText" text="SUMIFS">
      <formula>NOT(ISERROR(SEARCH("SUMIFS",Q105)))</formula>
    </cfRule>
  </conditionalFormatting>
  <conditionalFormatting sqref="Q112">
    <cfRule type="containsText" dxfId="270" priority="7" stopIfTrue="1" operator="containsText" text="SUMIFS">
      <formula>NOT(ISERROR(SEARCH("SUMIFS",Q112)))</formula>
    </cfRule>
  </conditionalFormatting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934945-C4A0-44F1-A702-564B647E2C15}">
  <sheetPr codeName="Sheet14"/>
  <dimension ref="A1:W175"/>
  <sheetViews>
    <sheetView topLeftCell="A148" zoomScale="70" zoomScaleNormal="70" workbookViewId="0">
      <selection activeCell="B6" sqref="B6:W6"/>
    </sheetView>
  </sheetViews>
  <sheetFormatPr defaultColWidth="9.1796875" defaultRowHeight="12.5"/>
  <cols>
    <col min="1" max="1" width="4.81640625" style="2" customWidth="1"/>
    <col min="2" max="2" width="16.81640625" style="2" customWidth="1"/>
    <col min="3" max="4" width="15.54296875" style="2" customWidth="1"/>
    <col min="5" max="11" width="11.7265625" style="2" customWidth="1"/>
    <col min="12" max="12" width="18.453125" style="2" customWidth="1"/>
    <col min="13" max="13" width="52.1796875" style="2" customWidth="1"/>
    <col min="14" max="14" width="12.54296875" style="2" customWidth="1"/>
    <col min="15" max="15" width="13.1796875" style="2" customWidth="1"/>
    <col min="16" max="20" width="11.7265625" style="2" customWidth="1"/>
    <col min="21" max="22" width="15.54296875" style="2" customWidth="1"/>
    <col min="23" max="23" width="16.7265625" style="2" customWidth="1"/>
    <col min="24" max="16384" width="9.1796875" style="2"/>
  </cols>
  <sheetData>
    <row r="1" spans="1:23">
      <c r="B1" s="3"/>
      <c r="C1" s="3"/>
      <c r="D1" s="3"/>
      <c r="E1" s="3"/>
      <c r="F1" s="3"/>
      <c r="G1" s="3"/>
      <c r="H1" s="3"/>
      <c r="I1" s="3"/>
      <c r="J1" s="3"/>
      <c r="K1" s="3"/>
      <c r="L1" s="4"/>
      <c r="M1" s="5"/>
      <c r="N1" s="3"/>
      <c r="O1" s="3"/>
      <c r="P1" s="3"/>
      <c r="Q1" s="3"/>
      <c r="R1" s="3"/>
      <c r="S1" s="3"/>
      <c r="T1" s="3"/>
      <c r="U1" s="3"/>
      <c r="V1" s="3"/>
      <c r="W1" s="3"/>
    </row>
    <row r="2" spans="1:23" ht="32.5">
      <c r="B2" s="286" t="s">
        <v>117</v>
      </c>
      <c r="C2" s="286"/>
      <c r="D2" s="286"/>
      <c r="E2" s="286"/>
      <c r="F2" s="286"/>
      <c r="G2" s="286"/>
      <c r="H2" s="286"/>
      <c r="I2" s="286"/>
      <c r="J2" s="286"/>
      <c r="K2" s="286"/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W2" s="286"/>
    </row>
    <row r="3" spans="1:23" ht="13">
      <c r="B3" s="287"/>
      <c r="C3" s="287"/>
      <c r="D3" s="287"/>
      <c r="E3" s="287"/>
      <c r="F3" s="287"/>
      <c r="G3" s="287"/>
      <c r="H3" s="287"/>
      <c r="I3" s="287"/>
      <c r="J3" s="287"/>
      <c r="K3" s="287"/>
      <c r="L3" s="287"/>
      <c r="M3" s="287"/>
      <c r="N3" s="287"/>
      <c r="O3" s="287"/>
      <c r="P3" s="287"/>
      <c r="Q3" s="287"/>
      <c r="R3" s="287"/>
      <c r="S3" s="287"/>
      <c r="T3" s="287"/>
      <c r="U3" s="287"/>
      <c r="V3" s="287"/>
      <c r="W3" s="287"/>
    </row>
    <row r="4" spans="1:23" ht="25">
      <c r="B4" s="288">
        <v>2009</v>
      </c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</row>
    <row r="5" spans="1:23" ht="25">
      <c r="B5" s="289" t="s">
        <v>118</v>
      </c>
      <c r="C5" s="289"/>
      <c r="D5" s="289"/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89"/>
      <c r="P5" s="289"/>
      <c r="Q5" s="289"/>
      <c r="R5" s="289"/>
      <c r="S5" s="289"/>
      <c r="T5" s="289"/>
      <c r="U5" s="289"/>
      <c r="V5" s="289"/>
      <c r="W5" s="289"/>
    </row>
    <row r="6" spans="1:23" ht="18" customHeight="1" thickBot="1">
      <c r="B6" s="290" t="str">
        <f>DATI!I1</f>
        <v>pēdējais datu labošanas datums: 21.10.2025</v>
      </c>
      <c r="C6" s="291"/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2"/>
      <c r="O6" s="292"/>
      <c r="P6" s="292"/>
      <c r="Q6" s="292"/>
      <c r="R6" s="292"/>
      <c r="S6" s="292"/>
      <c r="T6" s="292"/>
      <c r="U6" s="292"/>
      <c r="V6" s="292"/>
      <c r="W6" s="292"/>
    </row>
    <row r="7" spans="1:23" ht="21.75" customHeight="1" thickTop="1" thickBot="1">
      <c r="A7" s="7"/>
      <c r="B7" s="293" t="s">
        <v>119</v>
      </c>
      <c r="C7" s="294"/>
      <c r="D7" s="294"/>
      <c r="E7" s="294"/>
      <c r="F7" s="294"/>
      <c r="G7" s="294"/>
      <c r="H7" s="294"/>
      <c r="I7" s="294"/>
      <c r="J7" s="294"/>
      <c r="K7" s="295"/>
      <c r="L7" s="296" t="s">
        <v>120</v>
      </c>
      <c r="M7" s="297"/>
      <c r="N7" s="299" t="s">
        <v>121</v>
      </c>
      <c r="O7" s="300"/>
      <c r="P7" s="300"/>
      <c r="Q7" s="300"/>
      <c r="R7" s="300"/>
      <c r="S7" s="300"/>
      <c r="T7" s="300"/>
      <c r="U7" s="301"/>
      <c r="V7" s="301"/>
      <c r="W7" s="302"/>
    </row>
    <row r="8" spans="1:23" ht="21.75" customHeight="1" thickTop="1" thickBot="1">
      <c r="A8" s="7"/>
      <c r="B8" s="303" t="s">
        <v>23</v>
      </c>
      <c r="C8" s="231"/>
      <c r="D8" s="231"/>
      <c r="E8" s="231"/>
      <c r="F8" s="231"/>
      <c r="G8" s="231"/>
      <c r="H8" s="231"/>
      <c r="I8" s="231"/>
      <c r="J8" s="231"/>
      <c r="K8" s="232"/>
      <c r="L8" s="276"/>
      <c r="M8" s="223"/>
      <c r="N8" s="304" t="s">
        <v>81</v>
      </c>
      <c r="O8" s="304"/>
      <c r="P8" s="304"/>
      <c r="Q8" s="304"/>
      <c r="R8" s="304"/>
      <c r="S8" s="304"/>
      <c r="T8" s="304"/>
      <c r="U8" s="304"/>
      <c r="V8" s="304"/>
      <c r="W8" s="305"/>
    </row>
    <row r="9" spans="1:23" ht="13.5" customHeight="1" thickTop="1">
      <c r="A9" s="7"/>
      <c r="B9" s="306" t="s">
        <v>122</v>
      </c>
      <c r="C9" s="239" t="s">
        <v>123</v>
      </c>
      <c r="D9" s="246" t="s">
        <v>124</v>
      </c>
      <c r="E9" s="239" t="s">
        <v>125</v>
      </c>
      <c r="F9" s="261" t="s">
        <v>126</v>
      </c>
      <c r="G9" s="239" t="s">
        <v>127</v>
      </c>
      <c r="H9" s="239" t="s">
        <v>128</v>
      </c>
      <c r="I9" s="239" t="s">
        <v>129</v>
      </c>
      <c r="J9" s="239" t="s">
        <v>130</v>
      </c>
      <c r="K9" s="243" t="s">
        <v>131</v>
      </c>
      <c r="L9" s="276"/>
      <c r="M9" s="223"/>
      <c r="N9" s="246" t="s">
        <v>131</v>
      </c>
      <c r="O9" s="239" t="s">
        <v>130</v>
      </c>
      <c r="P9" s="239" t="s">
        <v>129</v>
      </c>
      <c r="Q9" s="239" t="s">
        <v>128</v>
      </c>
      <c r="R9" s="239" t="s">
        <v>127</v>
      </c>
      <c r="S9" s="239" t="s">
        <v>126</v>
      </c>
      <c r="T9" s="239" t="s">
        <v>125</v>
      </c>
      <c r="U9" s="264" t="s">
        <v>124</v>
      </c>
      <c r="V9" s="264" t="s">
        <v>123</v>
      </c>
      <c r="W9" s="266" t="s">
        <v>122</v>
      </c>
    </row>
    <row r="10" spans="1:23" ht="12.75" customHeight="1">
      <c r="A10" s="7"/>
      <c r="B10" s="307"/>
      <c r="C10" s="229"/>
      <c r="D10" s="309"/>
      <c r="E10" s="213"/>
      <c r="F10" s="311"/>
      <c r="G10" s="213"/>
      <c r="H10" s="229"/>
      <c r="I10" s="213"/>
      <c r="J10" s="213"/>
      <c r="K10" s="244"/>
      <c r="L10" s="276"/>
      <c r="M10" s="223"/>
      <c r="N10" s="247"/>
      <c r="O10" s="213"/>
      <c r="P10" s="213"/>
      <c r="Q10" s="229"/>
      <c r="R10" s="213"/>
      <c r="S10" s="213"/>
      <c r="T10" s="213"/>
      <c r="U10" s="216"/>
      <c r="V10" s="216"/>
      <c r="W10" s="219"/>
    </row>
    <row r="11" spans="1:23" ht="55.5" customHeight="1" thickBot="1">
      <c r="A11" s="7"/>
      <c r="B11" s="308"/>
      <c r="C11" s="242"/>
      <c r="D11" s="310"/>
      <c r="E11" s="241"/>
      <c r="F11" s="312"/>
      <c r="G11" s="241"/>
      <c r="H11" s="242"/>
      <c r="I11" s="241"/>
      <c r="J11" s="240"/>
      <c r="K11" s="245"/>
      <c r="L11" s="276"/>
      <c r="M11" s="223"/>
      <c r="N11" s="248"/>
      <c r="O11" s="240"/>
      <c r="P11" s="241"/>
      <c r="Q11" s="242"/>
      <c r="R11" s="241"/>
      <c r="S11" s="241"/>
      <c r="T11" s="241"/>
      <c r="U11" s="265"/>
      <c r="V11" s="265"/>
      <c r="W11" s="267"/>
    </row>
    <row r="12" spans="1:23" ht="33.75" customHeight="1" thickTop="1" thickBot="1">
      <c r="A12" s="7"/>
      <c r="B12" s="8" t="s">
        <v>103</v>
      </c>
      <c r="C12" s="9" t="s">
        <v>104</v>
      </c>
      <c r="D12" s="9" t="s">
        <v>102</v>
      </c>
      <c r="E12" s="10" t="s">
        <v>98</v>
      </c>
      <c r="F12" s="10" t="s">
        <v>97</v>
      </c>
      <c r="G12" s="10" t="s">
        <v>90</v>
      </c>
      <c r="H12" s="9" t="s">
        <v>105</v>
      </c>
      <c r="I12" s="10" t="s">
        <v>6</v>
      </c>
      <c r="J12" s="9" t="s">
        <v>106</v>
      </c>
      <c r="K12" s="11" t="s">
        <v>132</v>
      </c>
      <c r="L12" s="298"/>
      <c r="M12" s="225"/>
      <c r="N12" s="12" t="s">
        <v>132</v>
      </c>
      <c r="O12" s="13" t="s">
        <v>106</v>
      </c>
      <c r="P12" s="14" t="s">
        <v>6</v>
      </c>
      <c r="Q12" s="13" t="s">
        <v>105</v>
      </c>
      <c r="R12" s="14" t="s">
        <v>90</v>
      </c>
      <c r="S12" s="14" t="s">
        <v>97</v>
      </c>
      <c r="T12" s="14" t="s">
        <v>98</v>
      </c>
      <c r="U12" s="14" t="s">
        <v>102</v>
      </c>
      <c r="V12" s="13" t="s">
        <v>104</v>
      </c>
      <c r="W12" s="15" t="s">
        <v>103</v>
      </c>
    </row>
    <row r="13" spans="1:23" ht="19" thickTop="1" thickBot="1">
      <c r="A13" s="7"/>
      <c r="B13" s="283" t="s">
        <v>133</v>
      </c>
      <c r="C13" s="283"/>
      <c r="D13" s="283"/>
      <c r="E13" s="283"/>
      <c r="F13" s="283"/>
      <c r="G13" s="283"/>
      <c r="H13" s="283"/>
      <c r="I13" s="283"/>
      <c r="J13" s="283"/>
      <c r="K13" s="283"/>
      <c r="L13" s="283"/>
      <c r="M13" s="283"/>
      <c r="N13" s="231"/>
      <c r="O13" s="231"/>
      <c r="P13" s="231"/>
      <c r="Q13" s="231"/>
      <c r="R13" s="231"/>
      <c r="S13" s="231"/>
      <c r="T13" s="231"/>
      <c r="U13" s="231"/>
      <c r="V13" s="231"/>
      <c r="W13" s="232"/>
    </row>
    <row r="14" spans="1:23" ht="13.5" thickTop="1">
      <c r="A14" s="7"/>
      <c r="B14" s="16"/>
      <c r="C14" s="16"/>
      <c r="D14" s="16"/>
      <c r="E14" s="16"/>
      <c r="F14" s="16"/>
      <c r="G14" s="16"/>
      <c r="H14" s="16"/>
      <c r="I14" s="16"/>
      <c r="J14" s="16"/>
      <c r="K14" s="17"/>
      <c r="L14" s="18" t="s">
        <v>86</v>
      </c>
      <c r="M14" s="19" t="s">
        <v>134</v>
      </c>
      <c r="N14" s="20">
        <f>P14</f>
        <v>36983120</v>
      </c>
      <c r="O14" s="21"/>
      <c r="P14" s="22">
        <f>R14+S14+T14+W14</f>
        <v>36983120</v>
      </c>
      <c r="Q14" s="23"/>
      <c r="R14" s="24">
        <f>SUMIFS(DATI!E$1:E$65536,DATI!A$1:A$65536,'2009'!B4,DATI!B$1:B$65536,'2009'!R12,DATI!C$1:C$65536,'2009'!N8,DATI!D$1:D$65536,'2009'!L14)</f>
        <v>27038140</v>
      </c>
      <c r="S14" s="24">
        <f>SUMIFS(DATI!E$1:E$65536,DATI!A$1:A$65536,'2009'!B4,DATI!B$1:B$65536,'2009'!S12,DATI!C$1:C$65536,'2009'!N8,DATI!D$1:D$65536,'2009'!L14)</f>
        <v>1222369</v>
      </c>
      <c r="T14" s="24">
        <f>SUMIFS(DATI!E$1:E$65536,DATI!A$1:A$65536,'2009'!B4,DATI!B$1:B$65536,'2009'!T12,DATI!C$1:C$65536,'2009'!N8,DATI!D$1:D$65536,'2009'!L14)</f>
        <v>4252846</v>
      </c>
      <c r="U14" s="24">
        <f>SUMIFS(DATI!E$1:E$65536,DATI!A$1:A$65536,'2009'!B4,DATI!B$1:B$65536,'2009'!U12,DATI!C$1:C$65536,'2009'!N8,DATI!D$1:D$65536,'2009'!L14)</f>
        <v>4276645</v>
      </c>
      <c r="V14" s="24">
        <f>SUMIFS(DATI!E$1:E$65536,DATI!A$1:A$65536,'2009'!B4,DATI!B$1:B$65536,'2009'!V12,DATI!C$1:C$65536,'2009'!N8,DATI!D$1:D$65536,'2009'!L14)</f>
        <v>193120</v>
      </c>
      <c r="W14" s="25">
        <f>U14+V14</f>
        <v>4469765</v>
      </c>
    </row>
    <row r="15" spans="1:23" ht="13">
      <c r="A15" s="7"/>
      <c r="B15" s="16"/>
      <c r="C15" s="16"/>
      <c r="D15" s="16"/>
      <c r="E15" s="16"/>
      <c r="F15" s="16"/>
      <c r="G15" s="16"/>
      <c r="H15" s="16"/>
      <c r="I15" s="16"/>
      <c r="J15" s="16"/>
      <c r="K15" s="26"/>
      <c r="L15" s="40" t="s">
        <v>87</v>
      </c>
      <c r="M15" s="134" t="s">
        <v>136</v>
      </c>
      <c r="N15" s="27">
        <f>P15</f>
        <v>31552172</v>
      </c>
      <c r="O15" s="28"/>
      <c r="P15" s="29">
        <f>R15+S15+T15+W15</f>
        <v>31552172</v>
      </c>
      <c r="Q15" s="28"/>
      <c r="R15" s="30">
        <f>SUMIFS(DATI!E$1:E$65536,DATI!A$1:A$65536,'2009'!B4,DATI!B$1:B$65536,'2009'!R12,DATI!C$1:C$65536,'2009'!N8,DATI!D$1:D$65536,'2009'!L15)</f>
        <v>26898835</v>
      </c>
      <c r="S15" s="30">
        <f>SUMIFS(DATI!E$1:E$65536,DATI!A$1:A$65536,'2009'!B4,DATI!B$1:B$65536,'2009'!S12,DATI!C$1:C$65536,'2009'!N8,DATI!D$1:D$65536,'2009'!L15)</f>
        <v>1207711</v>
      </c>
      <c r="T15" s="30">
        <f>SUMIFS(DATI!E$1:E$65536,DATI!A$1:A$65536,'2009'!B4,DATI!B$1:B$65536,'2009'!T12,DATI!C$1:C$65536,'2009'!N8,DATI!D$1:D$65536,'2009'!L15)</f>
        <v>662463</v>
      </c>
      <c r="U15" s="30">
        <f>SUMIFS(DATI!E$1:E$65536,DATI!A$1:A$65536,'2009'!B4,DATI!B$1:B$65536,'2009'!U12,DATI!C$1:C$65536,'2009'!N8,DATI!D$1:D$65536,'2009'!L15)</f>
        <v>2756014</v>
      </c>
      <c r="V15" s="30">
        <f>SUMIFS(DATI!E$1:E$65536,DATI!A$1:A$65536,'2009'!B4,DATI!B$1:B$65536,'2009'!V12,DATI!C$1:C$65536,'2009'!N8,DATI!D$1:D$65536,'2009'!L15)</f>
        <v>27149</v>
      </c>
      <c r="W15" s="31">
        <f>U15+V15</f>
        <v>2783163</v>
      </c>
    </row>
    <row r="16" spans="1:23" ht="13">
      <c r="A16" s="7"/>
      <c r="B16" s="16"/>
      <c r="C16" s="16"/>
      <c r="D16" s="16"/>
      <c r="E16" s="16"/>
      <c r="F16" s="16"/>
      <c r="G16" s="16"/>
      <c r="H16" s="16"/>
      <c r="I16" s="16"/>
      <c r="J16" s="16"/>
      <c r="K16" s="26"/>
      <c r="L16" s="40" t="s">
        <v>88</v>
      </c>
      <c r="M16" s="134" t="s">
        <v>137</v>
      </c>
      <c r="N16" s="27">
        <f>P16</f>
        <v>1750367</v>
      </c>
      <c r="O16" s="28"/>
      <c r="P16" s="29">
        <f>R16+S16+T16+W16</f>
        <v>1750367</v>
      </c>
      <c r="Q16" s="28"/>
      <c r="R16" s="30">
        <f>SUMIFS(DATI!E$1:E$65536,DATI!A$1:A$65536,'2009'!B4,DATI!B$1:B$65536,'2009'!R12,DATI!C$1:C$65536,'2009'!N8,DATI!D$1:D$65536,'2009'!L16)</f>
        <v>139305</v>
      </c>
      <c r="S16" s="30">
        <f>SUMIFS(DATI!E$1:E$65536,DATI!A$1:A$65536,'2009'!B4,DATI!B$1:B$65536,'2009'!S12,DATI!C$1:C$65536,'2009'!N8,DATI!D$1:D$65536,'2009'!L16)</f>
        <v>14658</v>
      </c>
      <c r="T16" s="30">
        <f>SUMIFS(DATI!E$1:E$65536,DATI!A$1:A$65536,'2009'!B4,DATI!B$1:B$65536,'2009'!T12,DATI!C$1:C$65536,'2009'!N8,DATI!D$1:D$65536,'2009'!L16)</f>
        <v>75645</v>
      </c>
      <c r="U16" s="30">
        <f>SUMIFS(DATI!E$1:E$65536,DATI!A$1:A$65536,'2009'!B4,DATI!B$1:B$65536,'2009'!U12,DATI!C$1:C$65536,'2009'!N8,DATI!D$1:D$65536,'2009'!L16)</f>
        <v>1520632</v>
      </c>
      <c r="V16" s="30">
        <f>SUMIFS(DATI!E$1:E$65536,DATI!A$1:A$65536,'2009'!B4,DATI!B$1:B$65536,'2009'!V12,DATI!C$1:C$65536,'2009'!N8,DATI!D$1:D$65536,'2009'!L16)</f>
        <v>127</v>
      </c>
      <c r="W16" s="31">
        <f>U16+V16</f>
        <v>1520759</v>
      </c>
    </row>
    <row r="17" spans="1:23" ht="13">
      <c r="A17" s="7"/>
      <c r="B17" s="16"/>
      <c r="C17" s="16"/>
      <c r="D17" s="16"/>
      <c r="E17" s="16"/>
      <c r="F17" s="16"/>
      <c r="G17" s="16"/>
      <c r="H17" s="16"/>
      <c r="I17" s="16"/>
      <c r="J17" s="16"/>
      <c r="K17" s="26"/>
      <c r="L17" s="40" t="s">
        <v>89</v>
      </c>
      <c r="M17" s="134" t="s">
        <v>138</v>
      </c>
      <c r="N17" s="27">
        <f>P17</f>
        <v>3680582</v>
      </c>
      <c r="O17" s="28"/>
      <c r="P17" s="29">
        <f>R17+S17+T17+W17</f>
        <v>3680582</v>
      </c>
      <c r="Q17" s="28"/>
      <c r="R17" s="28"/>
      <c r="S17" s="28"/>
      <c r="T17" s="30">
        <f>SUMIFS(DATI!E$1:E$65536,DATI!A$1:A$65536,'2009'!B4,DATI!B$1:B$65536,'2009'!T12,DATI!C$1:C$65536,'2009'!N8,DATI!D$1:D$65536,'2009'!L17)</f>
        <v>3514738</v>
      </c>
      <c r="U17" s="28"/>
      <c r="V17" s="30">
        <f>SUMIFS(DATI!E$1:E$65536,DATI!A$1:A$65536,'2009'!B4,DATI!B$1:B$65536,'2009'!V12,DATI!C$1:C$65536,'2009'!N8,DATI!D$1:D$65536,'2009'!L17)</f>
        <v>165844</v>
      </c>
      <c r="W17" s="31">
        <f>V17</f>
        <v>165844</v>
      </c>
    </row>
    <row r="18" spans="1:23" ht="13">
      <c r="A18" s="7"/>
      <c r="B18" s="33">
        <f>C18+D18</f>
        <v>2422715</v>
      </c>
      <c r="C18" s="34">
        <f>SUMIFS(DATI!E$1:E$65536,DATI!A$1:A$65536,'2009'!B4,DATI!B$1:B$65536,'2009'!C12,DATI!C$1:C$65536,'2009'!B8,DATI!D$1:D$65536,'2009'!L18)</f>
        <v>118393</v>
      </c>
      <c r="D18" s="34">
        <f>SUMIFS(DATI!E$1:E$65536,DATI!A$1:A$65536,'2009'!B4,DATI!B$1:B$65536,'2009'!D12,DATI!C$1:C$65536,'2009'!B8,DATI!D$1:D$65536,'2009'!L18)</f>
        <v>2304322</v>
      </c>
      <c r="E18" s="35">
        <f>SUMIFS(DATI!E$1:E$65536,DATI!A$1:A$65536,'2009'!B4,DATI!B$1:B$65536,'2009'!E12,DATI!C$1:C$65536,'2009'!B8,DATI!D$1:D$65536,'2009'!L18)</f>
        <v>1203071</v>
      </c>
      <c r="F18" s="36">
        <f>SUMIFS(DATI!E$1:E$65536,DATI!A$1:A$65536,'2009'!B4,DATI!B$1:B$65536,'2009'!F12,DATI!C$1:C$65536,'2009'!B8,DATI!D$1:D$65536,'2009'!L18)</f>
        <v>608370</v>
      </c>
      <c r="G18" s="36">
        <f>SUMIFS(DATI!E$1:E$65536,DATI!A$1:A$65536,'2009'!B4,DATI!B$1:B$65536,'2009'!G12,DATI!C$1:C$65536,'2009'!B8,DATI!D$1:D$65536,'2009'!L18)</f>
        <v>16174195</v>
      </c>
      <c r="H18" s="16"/>
      <c r="I18" s="37">
        <f>B18+E18+F18+G18</f>
        <v>20408351</v>
      </c>
      <c r="J18" s="38"/>
      <c r="K18" s="39">
        <f>I18</f>
        <v>20408351</v>
      </c>
      <c r="L18" s="40" t="s">
        <v>72</v>
      </c>
      <c r="M18" s="41" t="s">
        <v>139</v>
      </c>
      <c r="N18" s="28"/>
      <c r="O18" s="28"/>
      <c r="P18" s="28"/>
      <c r="Q18" s="28"/>
      <c r="R18" s="28"/>
      <c r="S18" s="28"/>
      <c r="T18" s="23"/>
      <c r="U18" s="28"/>
      <c r="V18" s="28"/>
      <c r="W18" s="42"/>
    </row>
    <row r="19" spans="1:23" ht="13">
      <c r="A19" s="7"/>
      <c r="B19" s="33">
        <f>C19+D19</f>
        <v>2047050</v>
      </c>
      <c r="C19" s="43">
        <f>V14-C18</f>
        <v>74727</v>
      </c>
      <c r="D19" s="33">
        <f>U14-D18</f>
        <v>1972323</v>
      </c>
      <c r="E19" s="43">
        <f>T14-E18</f>
        <v>3049775</v>
      </c>
      <c r="F19" s="43">
        <f>S14-F18</f>
        <v>613999</v>
      </c>
      <c r="G19" s="43">
        <f>R14-G18</f>
        <v>10863945</v>
      </c>
      <c r="H19" s="16"/>
      <c r="I19" s="37">
        <f>B19+E19+F19+G19</f>
        <v>16574769</v>
      </c>
      <c r="J19" s="44"/>
      <c r="K19" s="45"/>
      <c r="L19" s="46" t="s">
        <v>91</v>
      </c>
      <c r="M19" s="194" t="s">
        <v>140</v>
      </c>
      <c r="N19" s="28"/>
      <c r="O19" s="28"/>
      <c r="P19" s="28"/>
      <c r="Q19" s="47"/>
      <c r="R19" s="28"/>
      <c r="S19" s="28"/>
      <c r="T19" s="28"/>
      <c r="U19" s="28"/>
      <c r="V19" s="28"/>
      <c r="W19" s="42"/>
    </row>
    <row r="20" spans="1:23">
      <c r="A20" s="7"/>
      <c r="B20" s="44"/>
      <c r="C20" s="44"/>
      <c r="D20" s="48"/>
      <c r="E20" s="44"/>
      <c r="F20" s="44"/>
      <c r="G20" s="44"/>
      <c r="H20" s="44"/>
      <c r="I20" s="48"/>
      <c r="J20" s="44"/>
      <c r="K20" s="45"/>
      <c r="L20" s="40" t="s">
        <v>85</v>
      </c>
      <c r="M20" s="41" t="s">
        <v>141</v>
      </c>
      <c r="N20" s="28"/>
      <c r="O20" s="28"/>
      <c r="P20" s="29">
        <f>Q20</f>
        <v>1907717</v>
      </c>
      <c r="Q20" s="49">
        <f>SUMIFS(DATI!E$1:E$65536,DATI!A$1:A$65536,'2009'!B4,DATI!B$1:B$65536,'2009'!Q12,DATI!C$1:C$65536,'2009'!N8,DATI!D$1:D$65536,'2009'!L20)</f>
        <v>1907717</v>
      </c>
      <c r="R20" s="50"/>
      <c r="S20" s="28"/>
      <c r="T20" s="28"/>
      <c r="U20" s="28"/>
      <c r="V20" s="28"/>
      <c r="W20" s="42"/>
    </row>
    <row r="21" spans="1:23" ht="13">
      <c r="A21" s="7"/>
      <c r="B21" s="44"/>
      <c r="C21" s="44"/>
      <c r="D21" s="48"/>
      <c r="E21" s="44"/>
      <c r="F21" s="44"/>
      <c r="G21" s="44"/>
      <c r="H21" s="44"/>
      <c r="I21" s="43">
        <f>I19+P20</f>
        <v>18482486</v>
      </c>
      <c r="J21" s="44"/>
      <c r="K21" s="45"/>
      <c r="L21" s="46" t="s">
        <v>12</v>
      </c>
      <c r="M21" s="194" t="s">
        <v>142</v>
      </c>
      <c r="N21" s="28"/>
      <c r="O21" s="28"/>
      <c r="P21" s="23"/>
      <c r="Q21" s="23"/>
      <c r="R21" s="28"/>
      <c r="S21" s="28"/>
      <c r="T21" s="28"/>
      <c r="U21" s="28"/>
      <c r="V21" s="28"/>
      <c r="W21" s="42"/>
    </row>
    <row r="22" spans="1:23" ht="13">
      <c r="A22" s="7"/>
      <c r="B22" s="51">
        <f>C22+D22</f>
        <v>500579</v>
      </c>
      <c r="C22" s="52">
        <f>SUMIFS(DATI!E$1:E$65536,DATI!A$1:A$65536,'2009'!B4,DATI!B$1:B$65536,'2009'!C12,DATI!C$1:C$65536,'2009'!B8,DATI!D$1:D$65536,'2009'!L22)</f>
        <v>14445</v>
      </c>
      <c r="D22" s="52">
        <f>SUMIFS(DATI!E$1:E$65536,DATI!A$1:A$65536,'2009'!B4,DATI!B$1:B$65536,'2009'!D12,DATI!C$1:C$65536,'2009'!B8,DATI!D$1:D$65536,'2009'!L22)</f>
        <v>486134</v>
      </c>
      <c r="E22" s="52">
        <f>SUMIFS(DATI!E$1:E$65536,DATI!A$1:A$65536,'2009'!B4,DATI!B$1:B$65536,'2009'!E12,DATI!C$1:C$65536,'2009'!B8,DATI!D$1:D$65536,'2009'!L22)</f>
        <v>721994</v>
      </c>
      <c r="F22" s="52">
        <f>SUMIFS(DATI!E$1:E$65536,DATI!A$1:A$65536,'2009'!B4,DATI!B$1:B$65536,'2009'!F12,DATI!C$1:C$65536,'2009'!B8,DATI!D$1:D$65536,'2009'!L22)</f>
        <v>112285</v>
      </c>
      <c r="G22" s="52">
        <f>SUMIFS(DATI!E$1:E$65536,DATI!A$1:A$65536,'2009'!B4,DATI!B$1:B$65536,'2009'!G12,DATI!C$1:C$65536,'2009'!B8,DATI!D$1:D$65536,'2009'!L22)</f>
        <v>2316852</v>
      </c>
      <c r="H22" s="16"/>
      <c r="I22" s="43">
        <f>C22+D22+E22+F22+G22</f>
        <v>3651710</v>
      </c>
      <c r="J22" s="44"/>
      <c r="K22" s="45"/>
      <c r="L22" s="53" t="s">
        <v>77</v>
      </c>
      <c r="M22" s="54" t="s">
        <v>167</v>
      </c>
      <c r="N22" s="28"/>
      <c r="O22" s="28"/>
      <c r="P22" s="28"/>
      <c r="Q22" s="28"/>
      <c r="R22" s="28" t="s">
        <v>135</v>
      </c>
      <c r="S22" s="28"/>
      <c r="T22" s="28"/>
      <c r="U22" s="28"/>
      <c r="V22" s="28"/>
      <c r="W22" s="42"/>
    </row>
    <row r="23" spans="1:23" ht="13.5" thickBot="1">
      <c r="A23" s="7"/>
      <c r="B23" s="55">
        <f>C23+D23</f>
        <v>1546471</v>
      </c>
      <c r="C23" s="56">
        <f>C19-C22</f>
        <v>60282</v>
      </c>
      <c r="D23" s="56">
        <f>D19-D22</f>
        <v>1486189</v>
      </c>
      <c r="E23" s="56">
        <f>E19-E22</f>
        <v>2327781</v>
      </c>
      <c r="F23" s="56">
        <f>F19-F22</f>
        <v>501714</v>
      </c>
      <c r="G23" s="56">
        <f>G19-G22</f>
        <v>8547093</v>
      </c>
      <c r="H23" s="43">
        <f>P20</f>
        <v>1907717</v>
      </c>
      <c r="I23" s="43">
        <f>B23+E23+F23+G23+H23</f>
        <v>14830776</v>
      </c>
      <c r="J23" s="44"/>
      <c r="K23" s="57"/>
      <c r="L23" s="46" t="s">
        <v>13</v>
      </c>
      <c r="M23" s="195" t="s">
        <v>247</v>
      </c>
      <c r="N23" s="28"/>
      <c r="O23" s="28"/>
      <c r="P23" s="28"/>
      <c r="Q23" s="28"/>
      <c r="R23" s="28"/>
      <c r="S23" s="28"/>
      <c r="T23" s="28"/>
      <c r="U23" s="28"/>
      <c r="V23" s="28"/>
      <c r="W23" s="42"/>
    </row>
    <row r="24" spans="1:23" ht="26.25" customHeight="1" thickTop="1" thickBot="1">
      <c r="A24" s="7"/>
      <c r="B24" s="284" t="s">
        <v>143</v>
      </c>
      <c r="C24" s="284"/>
      <c r="D24" s="284"/>
      <c r="E24" s="284"/>
      <c r="F24" s="284"/>
      <c r="G24" s="284"/>
      <c r="H24" s="284"/>
      <c r="I24" s="284"/>
      <c r="J24" s="284"/>
      <c r="K24" s="284"/>
      <c r="L24" s="284"/>
      <c r="M24" s="284"/>
      <c r="N24" s="284"/>
      <c r="O24" s="284"/>
      <c r="P24" s="284"/>
      <c r="Q24" s="284"/>
      <c r="R24" s="284"/>
      <c r="S24" s="284"/>
      <c r="T24" s="284"/>
      <c r="U24" s="284"/>
      <c r="V24" s="284"/>
      <c r="W24" s="285"/>
    </row>
    <row r="25" spans="1:23" ht="19" thickTop="1" thickBot="1">
      <c r="A25" s="7"/>
      <c r="B25" s="231" t="s">
        <v>144</v>
      </c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232"/>
    </row>
    <row r="26" spans="1:23" ht="13.5" thickTop="1">
      <c r="A26" s="7"/>
      <c r="B26" s="58"/>
      <c r="C26" s="58"/>
      <c r="D26" s="58"/>
      <c r="E26" s="58"/>
      <c r="F26" s="58"/>
      <c r="G26" s="58"/>
      <c r="H26" s="58"/>
      <c r="I26" s="59"/>
      <c r="J26" s="58"/>
      <c r="K26" s="60"/>
      <c r="L26" s="46" t="s">
        <v>12</v>
      </c>
      <c r="M26" s="196" t="s">
        <v>145</v>
      </c>
      <c r="N26" s="28"/>
      <c r="O26" s="61"/>
      <c r="P26" s="22">
        <f>R26+S26+T26+W26+Q26</f>
        <v>18482486</v>
      </c>
      <c r="Q26" s="22">
        <f>H23</f>
        <v>1907717</v>
      </c>
      <c r="R26" s="62">
        <f>G19</f>
        <v>10863945</v>
      </c>
      <c r="S26" s="62">
        <f>F19</f>
        <v>613999</v>
      </c>
      <c r="T26" s="62">
        <f>E19</f>
        <v>3049775</v>
      </c>
      <c r="U26" s="62">
        <f>D19</f>
        <v>1972323</v>
      </c>
      <c r="V26" s="62">
        <f>C19</f>
        <v>74727</v>
      </c>
      <c r="W26" s="63">
        <f>U26+V26</f>
        <v>2047050</v>
      </c>
    </row>
    <row r="27" spans="1:23">
      <c r="A27" s="7"/>
      <c r="B27" s="64">
        <f>C27+D27</f>
        <v>261593</v>
      </c>
      <c r="C27" s="64">
        <f>C28+C29</f>
        <v>59191</v>
      </c>
      <c r="D27" s="64">
        <f>D28+D29</f>
        <v>202402</v>
      </c>
      <c r="E27" s="64">
        <f>E28+E29</f>
        <v>2323661</v>
      </c>
      <c r="F27" s="64">
        <f>F28+F29</f>
        <v>415519</v>
      </c>
      <c r="G27" s="64">
        <f>G28+G29</f>
        <v>5839821</v>
      </c>
      <c r="H27" s="44"/>
      <c r="I27" s="37">
        <f>B27+E27+F27+G27</f>
        <v>8840594</v>
      </c>
      <c r="J27" s="43">
        <f>J28+J29</f>
        <v>422442</v>
      </c>
      <c r="K27" s="39">
        <f>J27+I27</f>
        <v>9263036</v>
      </c>
      <c r="L27" s="53" t="s">
        <v>24</v>
      </c>
      <c r="M27" s="65" t="s">
        <v>146</v>
      </c>
      <c r="N27" s="28"/>
      <c r="O27" s="28"/>
      <c r="P27" s="23"/>
      <c r="Q27" s="23"/>
      <c r="R27" s="23"/>
      <c r="S27" s="23"/>
      <c r="T27" s="23"/>
      <c r="U27" s="23"/>
      <c r="V27" s="23"/>
      <c r="W27" s="32"/>
    </row>
    <row r="28" spans="1:23">
      <c r="A28" s="7"/>
      <c r="B28" s="66">
        <f>C28+D28</f>
        <v>237747</v>
      </c>
      <c r="C28" s="67">
        <f>SUMIFS(DATI!E$1:E$65536,DATI!A$1:A$65536,'2009'!B4,DATI!B$1:B$65536,'2009'!C12,DATI!C$1:C$65536,'2009'!B8,DATI!D$1:D$65536,'2009'!L28)</f>
        <v>47519</v>
      </c>
      <c r="D28" s="67">
        <f>SUMIFS(DATI!E$1:E$65536,DATI!A$1:A$65536,'2009'!B4,DATI!B$1:B$65536,'2009'!D12,DATI!C$1:C$65536,'2009'!B8,DATI!D$1:D$65536,'2009'!L28)</f>
        <v>190228</v>
      </c>
      <c r="E28" s="67">
        <f>SUMIFS(DATI!E$1:E$65536,DATI!A$1:A$65536,'2009'!B4,DATI!B$1:B$65536,'2009'!E12,DATI!C$1:C$65536,'2009'!B8,DATI!D$1:D$65536,'2009'!L28)</f>
        <v>1835961</v>
      </c>
      <c r="F28" s="67">
        <f>SUMIFS(DATI!E$1:E$65536,DATI!A$1:A$65536,'2009'!B4,DATI!B$1:B$65536,'2009'!F12,DATI!C$1:C$65536,'2009'!B8,DATI!D$1:D$65536,'2009'!L28)</f>
        <v>326289</v>
      </c>
      <c r="G28" s="67">
        <f>SUMIFS(DATI!E$1:E$65536,DATI!A$1:A$65536,'2009'!B4,DATI!B$1:B$65536,'2009'!G12,DATI!C$1:C$65536,'2009'!B8,DATI!D$1:D$65536,'2009'!L28)</f>
        <v>4904353</v>
      </c>
      <c r="H28" s="44"/>
      <c r="I28" s="37">
        <f>B28+E28+F28+G28</f>
        <v>7304350</v>
      </c>
      <c r="J28" s="36">
        <f>SUMIFS(DATI!E$1:E$65536,DATI!A$1:A$65536,'2009'!B4,DATI!B$1:B$65536,'2009'!J12,DATI!C$1:C$65536,'2009'!B8,DATI!D$1:D$65536,'2009'!L28)</f>
        <v>422442</v>
      </c>
      <c r="K28" s="39">
        <f>J28+I28</f>
        <v>7726792</v>
      </c>
      <c r="L28" s="53" t="s">
        <v>25</v>
      </c>
      <c r="M28" s="199" t="s">
        <v>248</v>
      </c>
      <c r="N28" s="28"/>
      <c r="O28" s="28"/>
      <c r="P28" s="28"/>
      <c r="Q28" s="28"/>
      <c r="R28" s="28"/>
      <c r="S28" s="28"/>
      <c r="T28" s="28"/>
      <c r="U28" s="28"/>
      <c r="V28" s="28"/>
      <c r="W28" s="42"/>
    </row>
    <row r="29" spans="1:23">
      <c r="A29" s="7"/>
      <c r="B29" s="66">
        <f>C29+D29</f>
        <v>23846</v>
      </c>
      <c r="C29" s="67">
        <f>SUMIFS(DATI!E$1:E$65536,DATI!A$1:A$65536,'2009'!B4,DATI!B$1:B$65536,'2009'!C12,DATI!C$1:C$65536,'2009'!B8,DATI!D$1:D$65536,'2009'!L29)</f>
        <v>11672</v>
      </c>
      <c r="D29" s="67">
        <f>SUMIFS(DATI!E$1:E$65536,DATI!A$1:A$65536,'2009'!B4,DATI!B$1:B$65536,'2009'!D12,DATI!C$1:C$65536,'2009'!B8,DATI!D$1:D$65536,'2009'!L29)</f>
        <v>12174</v>
      </c>
      <c r="E29" s="67">
        <f>SUMIFS(DATI!E$1:E$65536,DATI!A$1:A$65536,'2009'!B4,DATI!B$1:B$65536,'2009'!E12,DATI!C$1:C$65536,'2009'!B8,DATI!D$1:D$65536,'2009'!L29)</f>
        <v>487700</v>
      </c>
      <c r="F29" s="67">
        <f>SUMIFS(DATI!E$1:E$65536,DATI!A$1:A$65536,'2009'!B4,DATI!B$1:B$65536,'2009'!F12,DATI!C$1:C$65536,'2009'!B8,DATI!D$1:D$65536,'2009'!L29)</f>
        <v>89230</v>
      </c>
      <c r="G29" s="67">
        <f>SUMIFS(DATI!E$1:E$65536,DATI!A$1:A$65536,'2009'!B4,DATI!B$1:B$65536,'2009'!G12,DATI!C$1:C$65536,'2009'!B8,DATI!D$1:D$65536,'2009'!L29)</f>
        <v>935468</v>
      </c>
      <c r="H29" s="44"/>
      <c r="I29" s="37">
        <f>B29+E29+F29+G29</f>
        <v>1536244</v>
      </c>
      <c r="J29" s="36">
        <f>SUMIFS(DATI!E$1:E$65536,DATI!A$1:A$65536,'2009'!B4,DATI!B$1:B$65536,'2009'!J12,DATI!C$1:C$65536,'2009'!B8,DATI!D$1:D$65536,'2009'!L29)</f>
        <v>0</v>
      </c>
      <c r="K29" s="39">
        <f>J29+I29</f>
        <v>1536244</v>
      </c>
      <c r="L29" s="53" t="s">
        <v>26</v>
      </c>
      <c r="M29" s="199" t="s">
        <v>249</v>
      </c>
      <c r="N29" s="28"/>
      <c r="O29" s="28"/>
      <c r="P29" s="28"/>
      <c r="Q29" s="28"/>
      <c r="R29" s="28"/>
      <c r="S29" s="28"/>
      <c r="T29" s="28"/>
      <c r="U29" s="28"/>
      <c r="V29" s="28"/>
      <c r="W29" s="42"/>
    </row>
    <row r="30" spans="1:23">
      <c r="A30" s="7"/>
      <c r="B30" s="68">
        <f>C30+D30</f>
        <v>1652</v>
      </c>
      <c r="C30" s="68">
        <f>C32</f>
        <v>1059</v>
      </c>
      <c r="D30" s="68">
        <f>D32</f>
        <v>593</v>
      </c>
      <c r="E30" s="68">
        <f>E32</f>
        <v>4120</v>
      </c>
      <c r="F30" s="68">
        <f>F32</f>
        <v>30399</v>
      </c>
      <c r="G30" s="68">
        <f>G32</f>
        <v>125531</v>
      </c>
      <c r="H30" s="68">
        <f>H31</f>
        <v>1985349</v>
      </c>
      <c r="I30" s="69">
        <f>I31+I32</f>
        <v>2147051</v>
      </c>
      <c r="J30" s="44"/>
      <c r="K30" s="70"/>
      <c r="L30" s="53" t="s">
        <v>27</v>
      </c>
      <c r="M30" s="65" t="s">
        <v>147</v>
      </c>
      <c r="N30" s="28"/>
      <c r="O30" s="28"/>
      <c r="P30" s="28"/>
      <c r="Q30" s="28"/>
      <c r="R30" s="28"/>
      <c r="S30" s="28"/>
      <c r="T30" s="28"/>
      <c r="U30" s="28"/>
      <c r="V30" s="28"/>
      <c r="W30" s="42"/>
    </row>
    <row r="31" spans="1:23">
      <c r="A31" s="7"/>
      <c r="B31" s="71"/>
      <c r="C31" s="71"/>
      <c r="D31" s="71"/>
      <c r="E31" s="71"/>
      <c r="F31" s="71"/>
      <c r="G31" s="71"/>
      <c r="H31" s="36">
        <f>SUMIFS(DATI!E$1:E$65536,DATI!A$1:A$65536,'2009'!B4,DATI!B$1:B$65536,'2009'!H12,DATI!C$1:C$65536,'2009'!B8,DATI!D$1:D$65536,'2009'!L31)</f>
        <v>1985349</v>
      </c>
      <c r="I31" s="37">
        <f>H31</f>
        <v>1985349</v>
      </c>
      <c r="J31" s="44"/>
      <c r="K31" s="45"/>
      <c r="L31" s="53" t="s">
        <v>28</v>
      </c>
      <c r="M31" s="199" t="s">
        <v>250</v>
      </c>
      <c r="N31" s="28"/>
      <c r="O31" s="28"/>
      <c r="P31" s="28"/>
      <c r="Q31" s="28"/>
      <c r="R31" s="28"/>
      <c r="S31" s="28"/>
      <c r="T31" s="28"/>
      <c r="U31" s="28"/>
      <c r="V31" s="28"/>
      <c r="W31" s="42"/>
    </row>
    <row r="32" spans="1:23">
      <c r="A32" s="7"/>
      <c r="B32" s="33">
        <f>C32+D32</f>
        <v>1652</v>
      </c>
      <c r="C32" s="36">
        <f>SUMIFS(DATI!E$1:E$65536,DATI!A$1:A$65536,'2009'!B4,DATI!B$1:B$65536,'2009'!C12,DATI!C$1:C$65536,'2009'!B8,DATI!D$1:D$65536,'2009'!L32)</f>
        <v>1059</v>
      </c>
      <c r="D32" s="34">
        <f>SUMIFS(DATI!E$1:E$65536,DATI!A$1:A$65536,'2009'!B4,DATI!B$1:B$65536,'2009'!D12,DATI!C$1:C$65536,'2009'!B8,DATI!D$1:D$65536,'2009'!L32)</f>
        <v>593</v>
      </c>
      <c r="E32" s="36">
        <f>SUMIFS(DATI!E$1:E$65536,DATI!A$1:A$65536,'2009'!B4,DATI!B$1:B$65536,'2009'!E12,DATI!C$1:C$65536,'2009'!B8,DATI!D$1:D$65536,'2009'!L32)</f>
        <v>4120</v>
      </c>
      <c r="F32" s="36">
        <f>SUMIFS(DATI!E$1:E$65536,DATI!A$1:A$65536,'2009'!B4,DATI!B$1:B$65536,'2009'!F12,DATI!C$1:C$65536,'2009'!B8,DATI!D$1:D$65536,'2009'!L32)</f>
        <v>30399</v>
      </c>
      <c r="G32" s="36">
        <f>SUMIFS(DATI!E$1:E$65536,DATI!A$1:A$65536,'2009'!B4,DATI!B$1:B$65536,'2009'!G12,DATI!C$1:C$65536,'2009'!B8,DATI!D$1:D$65536,'2009'!L32)</f>
        <v>125531</v>
      </c>
      <c r="H32" s="44"/>
      <c r="I32" s="37">
        <f>B32+E32+F32+G32</f>
        <v>161702</v>
      </c>
      <c r="J32" s="44"/>
      <c r="K32" s="45"/>
      <c r="L32" s="53" t="s">
        <v>29</v>
      </c>
      <c r="M32" s="199" t="s">
        <v>251</v>
      </c>
      <c r="N32" s="28"/>
      <c r="O32" s="28"/>
      <c r="P32" s="47"/>
      <c r="Q32" s="47"/>
      <c r="R32" s="47"/>
      <c r="S32" s="47"/>
      <c r="T32" s="47"/>
      <c r="U32" s="47"/>
      <c r="V32" s="47"/>
      <c r="W32" s="72"/>
    </row>
    <row r="33" spans="1:23">
      <c r="A33" s="7"/>
      <c r="B33" s="44"/>
      <c r="C33" s="44"/>
      <c r="D33" s="44"/>
      <c r="E33" s="44"/>
      <c r="F33" s="44"/>
      <c r="G33" s="44"/>
      <c r="H33" s="44"/>
      <c r="I33" s="44"/>
      <c r="J33" s="44"/>
      <c r="K33" s="45"/>
      <c r="L33" s="53" t="s">
        <v>30</v>
      </c>
      <c r="M33" s="65" t="s">
        <v>148</v>
      </c>
      <c r="N33" s="28"/>
      <c r="O33" s="61"/>
      <c r="P33" s="29">
        <f>P34+P35</f>
        <v>524379</v>
      </c>
      <c r="Q33" s="29">
        <f>Q34+Q35</f>
        <v>77632</v>
      </c>
      <c r="R33" s="29">
        <f>R35</f>
        <v>293027</v>
      </c>
      <c r="S33" s="29">
        <f>S35</f>
        <v>0</v>
      </c>
      <c r="T33" s="29">
        <f>T35</f>
        <v>0</v>
      </c>
      <c r="U33" s="29">
        <f>U35</f>
        <v>153720</v>
      </c>
      <c r="V33" s="62">
        <f>V35</f>
        <v>0</v>
      </c>
      <c r="W33" s="63">
        <f>U33+V33</f>
        <v>153720</v>
      </c>
    </row>
    <row r="34" spans="1:23">
      <c r="A34" s="7"/>
      <c r="B34" s="44"/>
      <c r="C34" s="44"/>
      <c r="D34" s="44"/>
      <c r="E34" s="44"/>
      <c r="F34" s="44"/>
      <c r="G34" s="44"/>
      <c r="H34" s="44"/>
      <c r="I34" s="44"/>
      <c r="J34" s="44"/>
      <c r="K34" s="45"/>
      <c r="L34" s="53" t="s">
        <v>31</v>
      </c>
      <c r="M34" s="199" t="s">
        <v>252</v>
      </c>
      <c r="N34" s="28"/>
      <c r="O34" s="61"/>
      <c r="P34" s="29">
        <f>Q34</f>
        <v>77632</v>
      </c>
      <c r="Q34" s="49">
        <f>SUMIFS(DATI!E$1:E$65536,DATI!A$1:A$65536,'2009'!B4,DATI!B$1:B$65536,'2009'!Q12,DATI!C$1:C$65536,'2009'!N8,DATI!D$1:D$65536,'2009'!L34)</f>
        <v>77632</v>
      </c>
      <c r="R34" s="73"/>
      <c r="S34" s="74"/>
      <c r="T34" s="74"/>
      <c r="U34" s="74"/>
      <c r="V34" s="74"/>
      <c r="W34" s="75"/>
    </row>
    <row r="35" spans="1:23">
      <c r="A35" s="7"/>
      <c r="B35" s="44"/>
      <c r="C35" s="44"/>
      <c r="D35" s="44"/>
      <c r="E35" s="44"/>
      <c r="F35" s="44"/>
      <c r="G35" s="76"/>
      <c r="H35" s="44"/>
      <c r="I35" s="76"/>
      <c r="J35" s="44"/>
      <c r="K35" s="45"/>
      <c r="L35" s="53" t="s">
        <v>32</v>
      </c>
      <c r="M35" s="199" t="s">
        <v>253</v>
      </c>
      <c r="N35" s="28"/>
      <c r="O35" s="61"/>
      <c r="P35" s="29">
        <f>R35+S35+T35+W35</f>
        <v>446747</v>
      </c>
      <c r="Q35" s="44"/>
      <c r="R35" s="49">
        <f>SUMIFS(DATI!E$1:E$65536,DATI!A$1:A$65536,'2009'!B4,DATI!B$1:B$65536,'2009'!R12,DATI!C$1:C$65536,'2009'!N8,DATI!D$1:D$65536,'2009'!L35)</f>
        <v>293027</v>
      </c>
      <c r="S35" s="49">
        <f>SUMIFS(DATI!E$1:E$65536,DATI!A$1:A$65536,'2009'!B4,DATI!B$1:B$65536,'2009'!S12,DATI!C$1:C$65536,'2009'!N8,DATI!D$1:D$65536,'2009'!L35)</f>
        <v>0</v>
      </c>
      <c r="T35" s="49">
        <f>SUMIFS(DATI!E$1:E$65536,DATI!A$1:A$65536,'2009'!B4,DATI!B$1:B$65536,'2009'!T12,DATI!C$1:C$65536,'2009'!N8,DATI!D$1:D$65536,'2009'!L35)</f>
        <v>0</v>
      </c>
      <c r="U35" s="49">
        <f>SUMIFS(DATI!E$1:E$65536,DATI!A$1:A$65536,'2009'!B4,DATI!B$1:B$65536,'2009'!U12,DATI!C$1:C$65536,'2009'!N8,DATI!D$1:D$65536,'2009'!L35)</f>
        <v>153720</v>
      </c>
      <c r="V35" s="24">
        <f>SUMIFS(DATI!E$1:E$65536,DATI!A$1:A$65536,'2009'!B4,DATI!B$1:B$65536,'2009'!V12,DATI!C$1:C$65536,'2009'!N8,DATI!D$1:D$65536,'2009'!L35)</f>
        <v>0</v>
      </c>
      <c r="W35" s="63">
        <f>U35+V35</f>
        <v>153720</v>
      </c>
    </row>
    <row r="36" spans="1:23" ht="13">
      <c r="A36" s="7"/>
      <c r="B36" s="33">
        <f>C36+D36</f>
        <v>1937525</v>
      </c>
      <c r="C36" s="43">
        <f>V26+V35-C27-C32</f>
        <v>14477</v>
      </c>
      <c r="D36" s="33">
        <f>U26+U35-D27-D32</f>
        <v>1923048</v>
      </c>
      <c r="E36" s="43">
        <f>T26+T35-E27-E32</f>
        <v>721994</v>
      </c>
      <c r="F36" s="43">
        <f>S26+S35-F27-F32</f>
        <v>168081</v>
      </c>
      <c r="G36" s="43">
        <f>R26+R35-G27-G32</f>
        <v>5191620</v>
      </c>
      <c r="H36" s="44"/>
      <c r="I36" s="37">
        <f>B36+E36+F36+G36</f>
        <v>8019220</v>
      </c>
      <c r="J36" s="44"/>
      <c r="K36" s="45"/>
      <c r="L36" s="77" t="s">
        <v>14</v>
      </c>
      <c r="M36" s="197" t="s">
        <v>149</v>
      </c>
      <c r="N36" s="28"/>
      <c r="O36" s="28"/>
      <c r="P36" s="23"/>
      <c r="Q36" s="44"/>
      <c r="R36" s="23"/>
      <c r="S36" s="23"/>
      <c r="T36" s="23"/>
      <c r="U36" s="23"/>
      <c r="V36" s="23"/>
      <c r="W36" s="32"/>
    </row>
    <row r="37" spans="1:23">
      <c r="A37" s="7"/>
      <c r="B37" s="33">
        <f>C37+D37</f>
        <v>500579</v>
      </c>
      <c r="C37" s="33">
        <f>C22</f>
        <v>14445</v>
      </c>
      <c r="D37" s="33">
        <f>D22</f>
        <v>486134</v>
      </c>
      <c r="E37" s="33">
        <f>E22</f>
        <v>721994</v>
      </c>
      <c r="F37" s="33">
        <f>F22</f>
        <v>112285</v>
      </c>
      <c r="G37" s="33">
        <f>G22</f>
        <v>2316852</v>
      </c>
      <c r="H37" s="44"/>
      <c r="I37" s="37">
        <f>B37+E37+F37+G37</f>
        <v>3651710</v>
      </c>
      <c r="J37" s="44"/>
      <c r="K37" s="45"/>
      <c r="L37" s="53" t="s">
        <v>77</v>
      </c>
      <c r="M37" s="65" t="s">
        <v>150</v>
      </c>
      <c r="N37" s="28"/>
      <c r="O37" s="28"/>
      <c r="P37" s="28"/>
      <c r="Q37" s="28"/>
      <c r="R37" s="28"/>
      <c r="S37" s="28"/>
      <c r="T37" s="28"/>
      <c r="U37" s="28"/>
      <c r="V37" s="28"/>
      <c r="W37" s="42"/>
    </row>
    <row r="38" spans="1:23" ht="26.5" thickBot="1">
      <c r="A38" s="7"/>
      <c r="B38" s="79">
        <f>C38+D38</f>
        <v>1436946</v>
      </c>
      <c r="C38" s="79">
        <f>C36-C37</f>
        <v>32</v>
      </c>
      <c r="D38" s="79">
        <f>D36-D37</f>
        <v>1436914</v>
      </c>
      <c r="E38" s="79">
        <f>E36-E37</f>
        <v>0</v>
      </c>
      <c r="F38" s="79">
        <f>F36-F37</f>
        <v>55796</v>
      </c>
      <c r="G38" s="79">
        <f>G36-G37</f>
        <v>2874768</v>
      </c>
      <c r="H38" s="44"/>
      <c r="I38" s="80">
        <f>B38+E38+F38+G38</f>
        <v>4367510</v>
      </c>
      <c r="J38" s="44"/>
      <c r="K38" s="57"/>
      <c r="L38" s="106" t="s">
        <v>151</v>
      </c>
      <c r="M38" s="198" t="s">
        <v>152</v>
      </c>
      <c r="N38" s="81"/>
      <c r="O38" s="81"/>
      <c r="P38" s="81"/>
      <c r="Q38" s="81"/>
      <c r="R38" s="81"/>
      <c r="S38" s="81"/>
      <c r="T38" s="81"/>
      <c r="U38" s="81"/>
      <c r="V38" s="81"/>
      <c r="W38" s="82"/>
    </row>
    <row r="39" spans="1:23" ht="16.5" thickTop="1" thickBot="1">
      <c r="A39" s="7"/>
      <c r="B39" s="83"/>
      <c r="C39" s="83"/>
      <c r="D39" s="83"/>
      <c r="E39" s="84"/>
      <c r="F39" s="84"/>
      <c r="G39" s="84"/>
      <c r="H39" s="84"/>
      <c r="I39" s="84"/>
      <c r="J39" s="84"/>
      <c r="K39" s="84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6"/>
    </row>
    <row r="40" spans="1:23" ht="21.75" customHeight="1" thickTop="1" thickBot="1">
      <c r="A40" s="7"/>
      <c r="B40" s="253" t="s">
        <v>119</v>
      </c>
      <c r="C40" s="253"/>
      <c r="D40" s="253"/>
      <c r="E40" s="253"/>
      <c r="F40" s="253"/>
      <c r="G40" s="253"/>
      <c r="H40" s="253"/>
      <c r="I40" s="253"/>
      <c r="J40" s="253"/>
      <c r="K40" s="254"/>
      <c r="L40" s="274" t="s">
        <v>120</v>
      </c>
      <c r="M40" s="275"/>
      <c r="N40" s="278" t="s">
        <v>121</v>
      </c>
      <c r="O40" s="279"/>
      <c r="P40" s="279"/>
      <c r="Q40" s="279"/>
      <c r="R40" s="279"/>
      <c r="S40" s="279"/>
      <c r="T40" s="279"/>
      <c r="U40" s="280"/>
      <c r="V40" s="280"/>
      <c r="W40" s="281"/>
    </row>
    <row r="41" spans="1:23" ht="13.5" customHeight="1" thickTop="1">
      <c r="A41" s="7"/>
      <c r="B41" s="261" t="s">
        <v>122</v>
      </c>
      <c r="C41" s="264" t="s">
        <v>123</v>
      </c>
      <c r="D41" s="264" t="s">
        <v>124</v>
      </c>
      <c r="E41" s="239" t="s">
        <v>125</v>
      </c>
      <c r="F41" s="239" t="s">
        <v>126</v>
      </c>
      <c r="G41" s="239" t="s">
        <v>127</v>
      </c>
      <c r="H41" s="239" t="s">
        <v>128</v>
      </c>
      <c r="I41" s="239" t="s">
        <v>129</v>
      </c>
      <c r="J41" s="239" t="s">
        <v>130</v>
      </c>
      <c r="K41" s="243" t="s">
        <v>131</v>
      </c>
      <c r="L41" s="276"/>
      <c r="M41" s="277"/>
      <c r="N41" s="264" t="s">
        <v>131</v>
      </c>
      <c r="O41" s="239" t="s">
        <v>130</v>
      </c>
      <c r="P41" s="239" t="s">
        <v>129</v>
      </c>
      <c r="Q41" s="239" t="s">
        <v>128</v>
      </c>
      <c r="R41" s="239" t="s">
        <v>127</v>
      </c>
      <c r="S41" s="239" t="s">
        <v>126</v>
      </c>
      <c r="T41" s="239" t="s">
        <v>125</v>
      </c>
      <c r="U41" s="264" t="s">
        <v>124</v>
      </c>
      <c r="V41" s="264" t="s">
        <v>123</v>
      </c>
      <c r="W41" s="266" t="s">
        <v>122</v>
      </c>
    </row>
    <row r="42" spans="1:23" ht="12.75" customHeight="1">
      <c r="A42" s="7"/>
      <c r="B42" s="262"/>
      <c r="C42" s="216"/>
      <c r="D42" s="216"/>
      <c r="E42" s="213"/>
      <c r="F42" s="213"/>
      <c r="G42" s="213"/>
      <c r="H42" s="229"/>
      <c r="I42" s="213"/>
      <c r="J42" s="213"/>
      <c r="K42" s="244"/>
      <c r="L42" s="276"/>
      <c r="M42" s="277"/>
      <c r="N42" s="215"/>
      <c r="O42" s="213"/>
      <c r="P42" s="213"/>
      <c r="Q42" s="229"/>
      <c r="R42" s="213"/>
      <c r="S42" s="213"/>
      <c r="T42" s="213"/>
      <c r="U42" s="216"/>
      <c r="V42" s="216"/>
      <c r="W42" s="219"/>
    </row>
    <row r="43" spans="1:23" ht="63" customHeight="1" thickBot="1">
      <c r="A43" s="7"/>
      <c r="B43" s="262"/>
      <c r="C43" s="216"/>
      <c r="D43" s="216"/>
      <c r="E43" s="213"/>
      <c r="F43" s="213"/>
      <c r="G43" s="213"/>
      <c r="H43" s="229"/>
      <c r="I43" s="213"/>
      <c r="J43" s="282"/>
      <c r="K43" s="244"/>
      <c r="L43" s="276"/>
      <c r="M43" s="277"/>
      <c r="N43" s="215"/>
      <c r="O43" s="282"/>
      <c r="P43" s="213"/>
      <c r="Q43" s="229"/>
      <c r="R43" s="213"/>
      <c r="S43" s="213"/>
      <c r="T43" s="213"/>
      <c r="U43" s="216"/>
      <c r="V43" s="216"/>
      <c r="W43" s="219"/>
    </row>
    <row r="44" spans="1:23" ht="19" thickTop="1" thickBot="1">
      <c r="A44" s="7"/>
      <c r="B44" s="233" t="s">
        <v>153</v>
      </c>
      <c r="C44" s="234"/>
      <c r="D44" s="234"/>
      <c r="E44" s="234"/>
      <c r="F44" s="234"/>
      <c r="G44" s="234"/>
      <c r="H44" s="234"/>
      <c r="I44" s="234"/>
      <c r="J44" s="234"/>
      <c r="K44" s="234"/>
      <c r="L44" s="234"/>
      <c r="M44" s="234"/>
      <c r="N44" s="234"/>
      <c r="O44" s="234"/>
      <c r="P44" s="234"/>
      <c r="Q44" s="234"/>
      <c r="R44" s="234"/>
      <c r="S44" s="234"/>
      <c r="T44" s="234"/>
      <c r="U44" s="234"/>
      <c r="V44" s="234"/>
      <c r="W44" s="235"/>
    </row>
    <row r="45" spans="1:23" ht="13.5" thickTop="1">
      <c r="A45" s="7"/>
      <c r="B45" s="28"/>
      <c r="C45" s="28"/>
      <c r="D45" s="28"/>
      <c r="E45" s="28"/>
      <c r="F45" s="28"/>
      <c r="G45" s="28"/>
      <c r="H45" s="28"/>
      <c r="I45" s="28"/>
      <c r="J45" s="28"/>
      <c r="K45" s="42"/>
      <c r="L45" s="87" t="s">
        <v>14</v>
      </c>
      <c r="M45" s="200" t="s">
        <v>149</v>
      </c>
      <c r="N45" s="47"/>
      <c r="O45" s="88"/>
      <c r="P45" s="22">
        <f>R45+S45+T45+W45</f>
        <v>8019220</v>
      </c>
      <c r="Q45" s="50"/>
      <c r="R45" s="22">
        <f>G36</f>
        <v>5191620</v>
      </c>
      <c r="S45" s="22">
        <f>F36</f>
        <v>168081</v>
      </c>
      <c r="T45" s="22">
        <f>E36</f>
        <v>721994</v>
      </c>
      <c r="U45" s="22">
        <f>D36</f>
        <v>1923048</v>
      </c>
      <c r="V45" s="89">
        <f>C36</f>
        <v>14477</v>
      </c>
      <c r="W45" s="90">
        <f>U45+V45</f>
        <v>1937525</v>
      </c>
    </row>
    <row r="46" spans="1:23" ht="12.75" customHeight="1">
      <c r="A46" s="7"/>
      <c r="B46" s="28"/>
      <c r="C46" s="28"/>
      <c r="D46" s="28"/>
      <c r="E46" s="28"/>
      <c r="F46" s="28"/>
      <c r="G46" s="28"/>
      <c r="H46" s="28"/>
      <c r="I46" s="28"/>
      <c r="J46" s="28"/>
      <c r="K46" s="42"/>
      <c r="L46" s="53" t="s">
        <v>24</v>
      </c>
      <c r="M46" s="65" t="s">
        <v>146</v>
      </c>
      <c r="N46" s="91">
        <f t="shared" ref="N46:N54" si="0">O46+P46</f>
        <v>9263037</v>
      </c>
      <c r="O46" s="49">
        <f>SUMIFS(DATI!E$1:E$65536,DATI!A$1:A$65536,'2009'!B4,DATI!B$1:B$65536,'2009'!O12,DATI!C$1:C$65536,'2009'!N8,DATI!D$1:D$65536,'2009'!L46)</f>
        <v>30893</v>
      </c>
      <c r="P46" s="29">
        <f>U46</f>
        <v>9232144</v>
      </c>
      <c r="Q46" s="28"/>
      <c r="R46" s="23"/>
      <c r="S46" s="23"/>
      <c r="T46" s="28"/>
      <c r="U46" s="49">
        <f>SUMIFS(DATI!E$1:E$65536,DATI!A$1:A$65536,'2009'!B4,DATI!B$1:B$65536,'2009'!U12,DATI!C$1:C$65536,'2009'!N8,DATI!D$1:D$65536,'2009'!L46)</f>
        <v>9232144</v>
      </c>
      <c r="V46" s="28"/>
      <c r="W46" s="31">
        <f>U46</f>
        <v>9232144</v>
      </c>
    </row>
    <row r="47" spans="1:23" ht="12.75" customHeight="1">
      <c r="A47" s="7"/>
      <c r="B47" s="28"/>
      <c r="C47" s="28"/>
      <c r="D47" s="28"/>
      <c r="E47" s="28"/>
      <c r="F47" s="28"/>
      <c r="G47" s="28"/>
      <c r="H47" s="28"/>
      <c r="I47" s="28"/>
      <c r="J47" s="28"/>
      <c r="K47" s="42"/>
      <c r="L47" s="40" t="s">
        <v>25</v>
      </c>
      <c r="M47" s="134" t="s">
        <v>248</v>
      </c>
      <c r="N47" s="91">
        <f t="shared" si="0"/>
        <v>7726792</v>
      </c>
      <c r="O47" s="49">
        <f>SUMIFS(DATI!E$1:E$65536,DATI!A$1:A$65536,'2009'!B4,DATI!B$1:B$65536,'2009'!O12,DATI!C$1:C$65536,'2009'!N8,DATI!D$1:D$65536,'2009'!L47)</f>
        <v>30893</v>
      </c>
      <c r="P47" s="49">
        <f>SUMIFS(DATI!E$1:E$65536,DATI!A$1:A$65536,'2009'!B4,DATI!B$1:B$65536,'2009'!P12,DATI!C$1:C$65536,'2009'!N8,DATI!D$1:D$65536,'2009'!L47)</f>
        <v>7695899</v>
      </c>
      <c r="Q47" s="28"/>
      <c r="R47" s="28"/>
      <c r="S47" s="28"/>
      <c r="T47" s="28"/>
      <c r="U47" s="49">
        <f>SUMIFS(DATI!E$1:E$65536,DATI!A$1:A$65536,'2009'!B4,DATI!B$1:B$65536,'2009'!U12,DATI!C$1:C$65536,'2009'!N8,DATI!D$1:D$65536,'2009'!L47)</f>
        <v>7695899</v>
      </c>
      <c r="V47" s="28"/>
      <c r="W47" s="31">
        <f>U47</f>
        <v>7695899</v>
      </c>
    </row>
    <row r="48" spans="1:23" ht="12.75" customHeight="1">
      <c r="A48" s="7"/>
      <c r="B48" s="28"/>
      <c r="C48" s="28"/>
      <c r="D48" s="28"/>
      <c r="E48" s="28"/>
      <c r="F48" s="28"/>
      <c r="G48" s="28"/>
      <c r="H48" s="28"/>
      <c r="I48" s="28"/>
      <c r="J48" s="28"/>
      <c r="K48" s="42"/>
      <c r="L48" s="40" t="s">
        <v>26</v>
      </c>
      <c r="M48" s="134" t="s">
        <v>249</v>
      </c>
      <c r="N48" s="91">
        <f t="shared" si="0"/>
        <v>1536245</v>
      </c>
      <c r="O48" s="49">
        <f>SUMIFS(DATI!E$1:E$65536,DATI!A$1:A$65536,'2009'!B4,DATI!B$1:B$65536,'2009'!O12,DATI!C$1:C$65536,'2009'!N8,DATI!D$1:D$65536,'2009'!L48)</f>
        <v>0</v>
      </c>
      <c r="P48" s="49">
        <f>SUMIFS(DATI!E$1:E$65536,DATI!A$1:A$65536,'2009'!B4,DATI!B$1:B$65536,'2009'!P12,DATI!C$1:C$65536,'2009'!N8,DATI!D$1:D$65536,'2009'!L48)</f>
        <v>1536245</v>
      </c>
      <c r="Q48" s="28"/>
      <c r="R48" s="28"/>
      <c r="S48" s="28"/>
      <c r="T48" s="28"/>
      <c r="U48" s="49">
        <f>SUMIFS(DATI!E$1:E$65536,DATI!A$1:A$65536,'2009'!B4,DATI!B$1:B$65536,'2009'!U12,DATI!C$1:C$65536,'2009'!N8,DATI!D$1:D$65536,'2009'!L48)</f>
        <v>1536245</v>
      </c>
      <c r="V48" s="28"/>
      <c r="W48" s="31">
        <f>U48</f>
        <v>1536245</v>
      </c>
    </row>
    <row r="49" spans="1:23" ht="12.75" customHeight="1">
      <c r="A49" s="7"/>
      <c r="B49" s="28"/>
      <c r="C49" s="28"/>
      <c r="D49" s="28"/>
      <c r="E49" s="28"/>
      <c r="F49" s="28"/>
      <c r="G49" s="28"/>
      <c r="H49" s="28"/>
      <c r="I49" s="28"/>
      <c r="J49" s="28"/>
      <c r="K49" s="42"/>
      <c r="L49" s="40" t="s">
        <v>27</v>
      </c>
      <c r="M49" s="41" t="s">
        <v>147</v>
      </c>
      <c r="N49" s="91">
        <f t="shared" si="0"/>
        <v>2147051</v>
      </c>
      <c r="O49" s="29">
        <f>O50+O54</f>
        <v>21296</v>
      </c>
      <c r="P49" s="29">
        <f t="shared" ref="P49:P54" si="1">T49</f>
        <v>2125755</v>
      </c>
      <c r="Q49" s="28"/>
      <c r="R49" s="28"/>
      <c r="S49" s="28"/>
      <c r="T49" s="29">
        <f>T50+T54</f>
        <v>2125755</v>
      </c>
      <c r="U49" s="92"/>
      <c r="V49" s="28"/>
      <c r="W49" s="42"/>
    </row>
    <row r="50" spans="1:23" ht="12.75" customHeight="1">
      <c r="A50" s="7"/>
      <c r="B50" s="28"/>
      <c r="C50" s="28"/>
      <c r="D50" s="28"/>
      <c r="E50" s="28"/>
      <c r="F50" s="28"/>
      <c r="G50" s="28"/>
      <c r="H50" s="28"/>
      <c r="I50" s="28"/>
      <c r="J50" s="28"/>
      <c r="K50" s="42"/>
      <c r="L50" s="40" t="s">
        <v>28</v>
      </c>
      <c r="M50" s="134" t="s">
        <v>250</v>
      </c>
      <c r="N50" s="91">
        <f t="shared" si="0"/>
        <v>1985349</v>
      </c>
      <c r="O50" s="49">
        <f>SUMIFS(DATI!E$1:E$65536,DATI!A$1:A$65536,'2009'!B4,DATI!B$1:B$65536,'2009'!O12,DATI!C$1:C$65536,'2009'!N8,DATI!D$1:D$65536,'2009'!L50)</f>
        <v>21296</v>
      </c>
      <c r="P50" s="29">
        <f t="shared" si="1"/>
        <v>1964053</v>
      </c>
      <c r="Q50" s="28"/>
      <c r="R50" s="28"/>
      <c r="S50" s="28"/>
      <c r="T50" s="49">
        <f>SUMIFS(DATI!E$1:E$65536,DATI!A$1:A$65536,'2009'!B4,DATI!B$1:B$65536,'2009'!T12,DATI!C$1:C$65536,'2009'!N8,DATI!D$1:D$65536,'2009'!L50)</f>
        <v>1964053</v>
      </c>
      <c r="U50" s="50"/>
      <c r="V50" s="28"/>
      <c r="W50" s="42"/>
    </row>
    <row r="51" spans="1:23" ht="12.75" customHeight="1">
      <c r="A51" s="7"/>
      <c r="B51" s="28"/>
      <c r="C51" s="28"/>
      <c r="D51" s="28"/>
      <c r="E51" s="28"/>
      <c r="F51" s="28"/>
      <c r="G51" s="28"/>
      <c r="H51" s="28"/>
      <c r="I51" s="28"/>
      <c r="J51" s="28"/>
      <c r="K51" s="42"/>
      <c r="L51" s="40" t="s">
        <v>82</v>
      </c>
      <c r="M51" s="185" t="s">
        <v>154</v>
      </c>
      <c r="N51" s="91">
        <f t="shared" si="0"/>
        <v>1125595</v>
      </c>
      <c r="O51" s="49">
        <f>SUMIFS(DATI!E$1:E$65536,DATI!A$1:A$65536,'2009'!B4,DATI!B$1:B$65536,'2009'!O12,DATI!C$1:C$65536,'2009'!N8,DATI!D$1:D$65536,'2009'!L51)</f>
        <v>0</v>
      </c>
      <c r="P51" s="29">
        <f t="shared" si="1"/>
        <v>1125595</v>
      </c>
      <c r="Q51" s="28"/>
      <c r="R51" s="28"/>
      <c r="S51" s="28"/>
      <c r="T51" s="49">
        <f>SUMIFS(DATI!E$1:E$65536,DATI!A$1:A$65536,'2009'!B4,DATI!B$1:B$65536,'2009'!T12,DATI!C$1:C$65536,'2009'!N8,DATI!D$1:D$65536,'2009'!L51)</f>
        <v>1125595</v>
      </c>
      <c r="U51" s="50"/>
      <c r="V51" s="28"/>
      <c r="W51" s="42"/>
    </row>
    <row r="52" spans="1:23" ht="12.75" customHeight="1">
      <c r="A52" s="7"/>
      <c r="B52" s="28"/>
      <c r="C52" s="28"/>
      <c r="D52" s="28"/>
      <c r="E52" s="28"/>
      <c r="F52" s="28"/>
      <c r="G52" s="28"/>
      <c r="H52" s="28"/>
      <c r="I52" s="28"/>
      <c r="J52" s="28"/>
      <c r="K52" s="42"/>
      <c r="L52" s="40" t="s">
        <v>83</v>
      </c>
      <c r="M52" s="185" t="s">
        <v>155</v>
      </c>
      <c r="N52" s="91">
        <f t="shared" si="0"/>
        <v>47418</v>
      </c>
      <c r="O52" s="49">
        <f>SUMIFS(DATI!E$1:E$65536,DATI!A$1:A$65536,'2009'!B4,DATI!B$1:B$65536,'2009'!O12,DATI!C$1:C$65536,'2009'!N8,DATI!D$1:D$65536,'2009'!L52)</f>
        <v>21296</v>
      </c>
      <c r="P52" s="29">
        <f t="shared" si="1"/>
        <v>26122</v>
      </c>
      <c r="Q52" s="28"/>
      <c r="R52" s="28"/>
      <c r="S52" s="28"/>
      <c r="T52" s="49">
        <f>SUMIFS(DATI!E$1:E$65536,DATI!A$1:A$65536,'2009'!B4,DATI!B$1:B$65536,'2009'!T12,DATI!C$1:C$65536,'2009'!N8,DATI!D$1:D$65536,'2009'!L52)</f>
        <v>26122</v>
      </c>
      <c r="U52" s="50"/>
      <c r="V52" s="28"/>
      <c r="W52" s="42"/>
    </row>
    <row r="53" spans="1:23" ht="12.75" customHeight="1">
      <c r="A53" s="7"/>
      <c r="B53" s="28"/>
      <c r="C53" s="28"/>
      <c r="D53" s="28"/>
      <c r="E53" s="28"/>
      <c r="F53" s="28"/>
      <c r="G53" s="28"/>
      <c r="H53" s="28"/>
      <c r="I53" s="28"/>
      <c r="J53" s="28"/>
      <c r="K53" s="42"/>
      <c r="L53" s="40" t="s">
        <v>84</v>
      </c>
      <c r="M53" s="185" t="s">
        <v>156</v>
      </c>
      <c r="N53" s="91">
        <f t="shared" si="0"/>
        <v>812336</v>
      </c>
      <c r="O53" s="49">
        <f>SUMIFS(DATI!E$1:E$65536,DATI!A$1:A$65536,'2009'!B4,DATI!B$1:B$65536,'2009'!O12,DATI!C$1:C$65536,'2009'!N8,DATI!D$1:D$65536,'2009'!L53)</f>
        <v>0</v>
      </c>
      <c r="P53" s="29">
        <f t="shared" si="1"/>
        <v>812336</v>
      </c>
      <c r="Q53" s="28"/>
      <c r="R53" s="28"/>
      <c r="S53" s="28"/>
      <c r="T53" s="49">
        <f>SUMIFS(DATI!E$1:E$65536,DATI!A$1:A$65536,'2009'!B4,DATI!B$1:B$65536,'2009'!T12,DATI!C$1:C$65536,'2009'!N8,DATI!D$1:D$65536,'2009'!L53)</f>
        <v>812336</v>
      </c>
      <c r="U53" s="50"/>
      <c r="V53" s="28"/>
      <c r="W53" s="42"/>
    </row>
    <row r="54" spans="1:23" ht="12.75" customHeight="1">
      <c r="A54" s="7"/>
      <c r="B54" s="28"/>
      <c r="C54" s="28"/>
      <c r="D54" s="28"/>
      <c r="E54" s="28"/>
      <c r="F54" s="28"/>
      <c r="G54" s="28"/>
      <c r="H54" s="28"/>
      <c r="I54" s="47"/>
      <c r="J54" s="47"/>
      <c r="K54" s="72"/>
      <c r="L54" s="40" t="s">
        <v>29</v>
      </c>
      <c r="M54" s="134" t="s">
        <v>251</v>
      </c>
      <c r="N54" s="91">
        <f t="shared" si="0"/>
        <v>161702</v>
      </c>
      <c r="O54" s="49">
        <f>SUMIFS(DATI!E$1:E$65536,DATI!A$1:A$65536,'2009'!B4,DATI!B$1:B$65536,'2009'!O12,DATI!C$1:C$65536,'2009'!N8,DATI!D$1:D$65536,'2009'!L54)</f>
        <v>0</v>
      </c>
      <c r="P54" s="29">
        <f t="shared" si="1"/>
        <v>161702</v>
      </c>
      <c r="Q54" s="50"/>
      <c r="R54" s="28"/>
      <c r="S54" s="28"/>
      <c r="T54" s="49">
        <f>SUMIFS(DATI!E$1:E$65536,DATI!A$1:A$65536,'2009'!B4,DATI!B$1:B$65536,'2009'!T12,DATI!C$1:C$65536,'2009'!N8,DATI!D$1:D$65536,'2009'!L54)</f>
        <v>161702</v>
      </c>
      <c r="U54" s="50"/>
      <c r="V54" s="28"/>
      <c r="W54" s="42"/>
    </row>
    <row r="55" spans="1:23" ht="12.75" customHeight="1">
      <c r="A55" s="7"/>
      <c r="B55" s="28"/>
      <c r="C55" s="28"/>
      <c r="D55" s="28"/>
      <c r="E55" s="93">
        <f>E56+E57</f>
        <v>309940</v>
      </c>
      <c r="F55" s="50"/>
      <c r="G55" s="28"/>
      <c r="H55" s="61"/>
      <c r="I55" s="94">
        <f>E55</f>
        <v>309940</v>
      </c>
      <c r="J55" s="29">
        <f>J56+J57</f>
        <v>214439</v>
      </c>
      <c r="K55" s="95">
        <f>I55+J55</f>
        <v>524379</v>
      </c>
      <c r="L55" s="40" t="s">
        <v>30</v>
      </c>
      <c r="M55" s="41" t="s">
        <v>148</v>
      </c>
      <c r="N55" s="23"/>
      <c r="O55" s="28"/>
      <c r="P55" s="28"/>
      <c r="Q55" s="28"/>
      <c r="R55" s="28"/>
      <c r="S55" s="28"/>
      <c r="T55" s="23"/>
      <c r="U55" s="28"/>
      <c r="V55" s="28"/>
      <c r="W55" s="42"/>
    </row>
    <row r="56" spans="1:23">
      <c r="A56" s="7"/>
      <c r="B56" s="28"/>
      <c r="C56" s="28"/>
      <c r="D56" s="28"/>
      <c r="E56" s="96">
        <f>SUMIFS(DATI!E$1:E$65536,DATI!A$1:A$65536,'2009'!B4,DATI!B$1:B$65536,'2009'!E12,DATI!C$1:C$65536,'2009'!B8,DATI!D$1:D$65536,'2009'!L56)</f>
        <v>77632</v>
      </c>
      <c r="F56" s="50"/>
      <c r="G56" s="28"/>
      <c r="H56" s="28"/>
      <c r="I56" s="94">
        <f>E56</f>
        <v>77632</v>
      </c>
      <c r="J56" s="49">
        <f>SUMIFS(DATI!E$1:E$65536,DATI!A$1:A$65536,'2009'!B4,DATI!B$1:B$65536,'2009'!J12,DATI!C$1:C$65536,'2009'!B8,DATI!D$1:D$65536,'2009'!L56)</f>
        <v>0</v>
      </c>
      <c r="K56" s="95">
        <f t="shared" ref="K56:K64" si="2">I56+J56</f>
        <v>77632</v>
      </c>
      <c r="L56" s="40" t="s">
        <v>31</v>
      </c>
      <c r="M56" s="134" t="s">
        <v>252</v>
      </c>
      <c r="N56" s="28"/>
      <c r="O56" s="28"/>
      <c r="P56" s="28"/>
      <c r="Q56" s="28"/>
      <c r="R56" s="28"/>
      <c r="S56" s="28"/>
      <c r="T56" s="28"/>
      <c r="U56" s="28"/>
      <c r="V56" s="28"/>
      <c r="W56" s="42"/>
    </row>
    <row r="57" spans="1:23">
      <c r="A57" s="7"/>
      <c r="B57" s="47"/>
      <c r="C57" s="47"/>
      <c r="D57" s="47"/>
      <c r="E57" s="96">
        <f>SUMIFS(DATI!E$1:E$65536,DATI!A$1:A$65536,'2009'!B4,DATI!B$1:B$65536,'2009'!E12,DATI!C$1:C$65536,'2009'!B8,DATI!D$1:D$65536,'2009'!L57)</f>
        <v>232308</v>
      </c>
      <c r="F57" s="97"/>
      <c r="G57" s="47"/>
      <c r="H57" s="28"/>
      <c r="I57" s="94">
        <f>E57</f>
        <v>232308</v>
      </c>
      <c r="J57" s="210">
        <f>SUMIFS(DATI!E$1:E$65536,DATI!A$1:A$65536,'2009'!B4,DATI!B$1:B$65536,'2009'!J12,DATI!C$1:C$65536,'2009'!B8,DATI!D$1:D$65536,'2009'!L57)</f>
        <v>214439</v>
      </c>
      <c r="K57" s="95">
        <f t="shared" si="2"/>
        <v>446747</v>
      </c>
      <c r="L57" s="40" t="s">
        <v>32</v>
      </c>
      <c r="M57" s="134" t="s">
        <v>253</v>
      </c>
      <c r="N57" s="47"/>
      <c r="O57" s="47"/>
      <c r="P57" s="47"/>
      <c r="Q57" s="28"/>
      <c r="R57" s="47"/>
      <c r="S57" s="47"/>
      <c r="T57" s="47"/>
      <c r="U57" s="47"/>
      <c r="V57" s="47"/>
      <c r="W57" s="72"/>
    </row>
    <row r="58" spans="1:23">
      <c r="A58" s="7"/>
      <c r="B58" s="98">
        <f>C58+D58</f>
        <v>409104</v>
      </c>
      <c r="C58" s="29">
        <f>C59+C60</f>
        <v>1774</v>
      </c>
      <c r="D58" s="29">
        <f>D59+D60</f>
        <v>407330</v>
      </c>
      <c r="E58" s="99">
        <f>E59+E60</f>
        <v>293647</v>
      </c>
      <c r="F58" s="29">
        <f>F59+F60</f>
        <v>320927</v>
      </c>
      <c r="G58" s="91">
        <f>G59+G60</f>
        <v>2502309</v>
      </c>
      <c r="H58" s="28"/>
      <c r="I58" s="94">
        <f>B58+E58+F58+G58</f>
        <v>3525987</v>
      </c>
      <c r="J58" s="94">
        <f>J59+J60</f>
        <v>513112</v>
      </c>
      <c r="K58" s="95">
        <f t="shared" si="2"/>
        <v>4039099</v>
      </c>
      <c r="L58" s="40" t="s">
        <v>33</v>
      </c>
      <c r="M58" s="41" t="s">
        <v>157</v>
      </c>
      <c r="N58" s="91">
        <f t="shared" ref="N58:N74" si="3">O58+P58</f>
        <v>4039097</v>
      </c>
      <c r="O58" s="94">
        <f>O59+O60</f>
        <v>-225574</v>
      </c>
      <c r="P58" s="29">
        <f t="shared" ref="P58:P63" si="4">R58+S58+T58+W58</f>
        <v>4264671</v>
      </c>
      <c r="Q58" s="50"/>
      <c r="R58" s="29">
        <f>R59+R60</f>
        <v>1044209</v>
      </c>
      <c r="S58" s="29">
        <f>S59+S60</f>
        <v>1411678</v>
      </c>
      <c r="T58" s="29">
        <f>T59+T60</f>
        <v>301283</v>
      </c>
      <c r="U58" s="29">
        <f>U59+U60</f>
        <v>1503570</v>
      </c>
      <c r="V58" s="62">
        <f>V59+V60</f>
        <v>3931</v>
      </c>
      <c r="W58" s="63">
        <f>U58+V58</f>
        <v>1507501</v>
      </c>
    </row>
    <row r="59" spans="1:23">
      <c r="A59" s="7"/>
      <c r="B59" s="98">
        <f>C59+D59</f>
        <v>401425</v>
      </c>
      <c r="C59" s="49">
        <f>SUMIFS(DATI!E$1:E$65536,DATI!A$1:A$65536,'2009'!B4,DATI!B$1:B$65536,'2009'!C12,DATI!C$1:C$65536,'2009'!B8,DATI!D$1:D$65536,'2009'!L59)</f>
        <v>1774</v>
      </c>
      <c r="D59" s="49">
        <f>SUMIFS(DATI!E$1:E$65536,DATI!A$1:A$65536,'2009'!B4,DATI!B$1:B$65536,'2009'!D12,DATI!C$1:C$65536,'2009'!B8,DATI!D$1:D$65536,'2009'!L59)</f>
        <v>399651</v>
      </c>
      <c r="E59" s="100">
        <f>SUMIFS(DATI!E$1:E$65536,DATI!A$1:A$65536,'2009'!B4,DATI!B$1:B$65536,'2009'!E12,DATI!C$1:C$65536,'2009'!B8,DATI!D$1:D$65536,'2009'!L59)</f>
        <v>293647</v>
      </c>
      <c r="F59" s="30">
        <f>SUMIFS(DATI!E$1:E$65536,DATI!A$1:A$65536,'2009'!B4,DATI!B$1:B$65536,'2009'!F12,DATI!C$1:C$65536,'2009'!B8,DATI!D$1:D$65536,'2009'!L59)</f>
        <v>1003048</v>
      </c>
      <c r="G59" s="30">
        <f>SUMIFS(DATI!E$1:E$65536,DATI!A$1:A$65536,'2009'!B4,DATI!B$1:B$65536,'2009'!G12,DATI!C$1:C$65536,'2009'!B8,DATI!D$1:D$65536,'2009'!L59)</f>
        <v>967047</v>
      </c>
      <c r="H59" s="28"/>
      <c r="I59" s="94">
        <f>B59+E59+F59+G59</f>
        <v>2665167</v>
      </c>
      <c r="J59" s="30">
        <f>SUMIFS(DATI!E$1:E$65536,DATI!A$1:A$65536,'2009'!B4,DATI!B$1:B$65536,'2009'!J12,DATI!C$1:C$65536,'2009'!B8,DATI!D$1:D$65536,'2009'!L59)</f>
        <v>567768</v>
      </c>
      <c r="K59" s="95">
        <f t="shared" si="2"/>
        <v>3232935</v>
      </c>
      <c r="L59" s="40" t="s">
        <v>34</v>
      </c>
      <c r="M59" s="134" t="s">
        <v>262</v>
      </c>
      <c r="N59" s="91">
        <f t="shared" si="3"/>
        <v>3232934</v>
      </c>
      <c r="O59" s="30">
        <f>SUMIFS(DATI!E$1:E$65536,DATI!A$1:A$65536,'2009'!B4,DATI!B$1:B$65536,'2009'!O12,DATI!C$1:C$65536,'2009'!N8,DATI!D$1:D$65536,'2009'!L59)</f>
        <v>867289</v>
      </c>
      <c r="P59" s="29">
        <f t="shared" si="4"/>
        <v>2365645</v>
      </c>
      <c r="Q59" s="28"/>
      <c r="R59" s="49">
        <f>SUMIFS(DATI!E$1:E$65536,DATI!A$1:A$65536,'2009'!B4,DATI!B$1:B$65536,'2009'!R12,DATI!C$1:C$65536,'2009'!N8,DATI!D$1:D$65536,'2009'!L59)</f>
        <v>697288</v>
      </c>
      <c r="S59" s="49">
        <f>SUMIFS(DATI!E$1:E$65536,DATI!A$1:A$65536,'2009'!B4,DATI!B$1:B$65536,'2009'!S12,DATI!C$1:C$65536,'2009'!N8,DATI!D$1:D$65536,'2009'!L59)</f>
        <v>1374786</v>
      </c>
      <c r="T59" s="49">
        <f>SUMIFS(DATI!E$1:E$65536,DATI!A$1:A$65536,'2009'!B4,DATI!B$1:B$65536,'2009'!T12,DATI!C$1:C$65536,'2009'!N8,DATI!D$1:D$65536,'2009'!L59)</f>
        <v>105914</v>
      </c>
      <c r="U59" s="49">
        <f>SUMIFS(DATI!E$1:E$65536,DATI!A$1:A$65536,'2009'!B4,DATI!B$1:B$65536,'2009'!U12,DATI!C$1:C$65536,'2009'!N8,DATI!D$1:D$65536,'2009'!L59)</f>
        <v>183726</v>
      </c>
      <c r="V59" s="24">
        <f>SUMIFS(DATI!E$1:E$65536,DATI!A$1:A$65536,'2009'!B4,DATI!B$1:B$65536,'2009'!V12,DATI!C$1:C$65536,'2009'!N8,DATI!D$1:D$65536,'2009'!L59)</f>
        <v>3931</v>
      </c>
      <c r="W59" s="63">
        <f t="shared" ref="W59:W74" si="5">U59+V59</f>
        <v>187657</v>
      </c>
    </row>
    <row r="60" spans="1:23">
      <c r="A60" s="7"/>
      <c r="B60" s="98">
        <f>C60+D60</f>
        <v>7679</v>
      </c>
      <c r="C60" s="29">
        <f>C61+C64+C69+C73</f>
        <v>0</v>
      </c>
      <c r="D60" s="29">
        <f>D61+D64+D69+D73</f>
        <v>7679</v>
      </c>
      <c r="E60" s="99">
        <f>E69+E73</f>
        <v>0</v>
      </c>
      <c r="F60" s="29">
        <f>F61+F64+F69+F73</f>
        <v>-682121</v>
      </c>
      <c r="G60" s="91">
        <f>G61+G64+G69+G73</f>
        <v>1535262</v>
      </c>
      <c r="H60" s="28"/>
      <c r="I60" s="94">
        <f>B60+E60+F60+G60</f>
        <v>860820</v>
      </c>
      <c r="J60" s="94">
        <f>J61+J64+J69</f>
        <v>-54656</v>
      </c>
      <c r="K60" s="95">
        <f>I60+J60</f>
        <v>806164</v>
      </c>
      <c r="L60" s="40" t="s">
        <v>158</v>
      </c>
      <c r="M60" s="134" t="s">
        <v>261</v>
      </c>
      <c r="N60" s="91">
        <f>O60+P60</f>
        <v>806163</v>
      </c>
      <c r="O60" s="94">
        <f>O61+O64+O69</f>
        <v>-1092863</v>
      </c>
      <c r="P60" s="29">
        <f t="shared" si="4"/>
        <v>1899026</v>
      </c>
      <c r="Q60" s="50"/>
      <c r="R60" s="29">
        <f>R61+R64+R69+R73</f>
        <v>346921</v>
      </c>
      <c r="S60" s="29">
        <f>S61+S64+S69+S73</f>
        <v>36892</v>
      </c>
      <c r="T60" s="29">
        <f>T61+T64+T69+T73</f>
        <v>195369</v>
      </c>
      <c r="U60" s="29">
        <f>U61+U64+U69+U73</f>
        <v>1319844</v>
      </c>
      <c r="V60" s="62">
        <f>V61+V64+V69+V73</f>
        <v>0</v>
      </c>
      <c r="W60" s="63">
        <f t="shared" si="5"/>
        <v>1319844</v>
      </c>
    </row>
    <row r="61" spans="1:23">
      <c r="A61" s="7"/>
      <c r="B61" s="28"/>
      <c r="C61" s="28"/>
      <c r="D61" s="28"/>
      <c r="E61" s="28"/>
      <c r="F61" s="49">
        <f>SUMIFS(DATI!E$1:E$65536,DATI!A$1:A$65536,'2009'!B4,DATI!B$1:B$65536,'2009'!F12,DATI!C$1:C$65536,'2009'!B8,DATI!D$1:D$65536,'2009'!L61)</f>
        <v>82879</v>
      </c>
      <c r="G61" s="29">
        <f>G62+G63</f>
        <v>2123567</v>
      </c>
      <c r="H61" s="28"/>
      <c r="I61" s="94">
        <f>F61+G61</f>
        <v>2206446</v>
      </c>
      <c r="J61" s="30">
        <f>SUMIFS(DATI!E$1:E$65536,DATI!A$1:A$65536,'2009'!B4,DATI!B$1:B$65536,'2009'!J12,DATI!C$1:C$65536,'2009'!B8,DATI!D$1:D$65536,'2009'!L61)</f>
        <v>12319</v>
      </c>
      <c r="K61" s="95">
        <f>I61+J61</f>
        <v>2218765</v>
      </c>
      <c r="L61" s="40" t="s">
        <v>36</v>
      </c>
      <c r="M61" s="185" t="s">
        <v>260</v>
      </c>
      <c r="N61" s="91">
        <f t="shared" si="3"/>
        <v>2218765</v>
      </c>
      <c r="O61" s="30">
        <f>SUMIFS(DATI!E$1:E$65536,DATI!A$1:A$65536,'2009'!B4,DATI!B$1:B$65536,'2009'!O12,DATI!C$1:C$65536,'2009'!N8,DATI!D$1:D$65536,'2009'!L61)</f>
        <v>456313</v>
      </c>
      <c r="P61" s="29">
        <f t="shared" si="4"/>
        <v>1762452</v>
      </c>
      <c r="Q61" s="50"/>
      <c r="R61" s="49">
        <f>SUMIFS(DATI!E$1:E$65536,DATI!A$1:A$65536,'2009'!B4,DATI!B$1:B$65536,'2009'!R12,DATI!C$1:C$65536,'2009'!N8,DATI!D$1:D$65536,'2009'!L61)</f>
        <v>347998</v>
      </c>
      <c r="S61" s="30">
        <f>SUMIFS(DATI!E$1:E$65536,DATI!A$1:A$65536,'2009'!B4,DATI!B$1:B$65536,'2009'!S12,DATI!C$1:C$65536,'2009'!N8,DATI!D$1:D$65536,'2009'!L61)</f>
        <v>43474</v>
      </c>
      <c r="T61" s="30">
        <f>SUMIFS(DATI!E$1:E$65536,DATI!A$1:A$65536,'2009'!B4,DATI!B$1:B$65536,'2009'!T12,DATI!C$1:C$65536,'2009'!N8,DATI!D$1:D$65536,'2009'!L61)</f>
        <v>185490</v>
      </c>
      <c r="U61" s="30">
        <f>SUMIFS(DATI!E$1:E$65536,DATI!A$1:A$65536,'2009'!B4,DATI!B$1:B$65536,'2009'!U12,DATI!C$1:C$65536,'2009'!N8,DATI!D$1:D$65536,'2009'!L61)</f>
        <v>1185490</v>
      </c>
      <c r="V61" s="30">
        <f>SUMIFS(DATI!E$1:E$65536,DATI!A$1:A$65536,'2009'!B4,DATI!B$1:B$65536,'2009'!V12,DATI!C$1:C$65536,'2009'!N8,DATI!D$1:D$65536,'2009'!L61)</f>
        <v>0</v>
      </c>
      <c r="W61" s="63">
        <f t="shared" si="5"/>
        <v>1185490</v>
      </c>
    </row>
    <row r="62" spans="1:23">
      <c r="A62" s="7"/>
      <c r="B62" s="28"/>
      <c r="C62" s="28"/>
      <c r="D62" s="28"/>
      <c r="E62" s="28"/>
      <c r="F62" s="49">
        <f>SUMIFS(DATI!E$1:E$65536,DATI!A$1:A$65536,'2009'!B4,DATI!B$1:B$65536,'2009'!F12,DATI!C$1:C$65536,'2009'!B8,DATI!D$1:D$65536,'2009'!L62)</f>
        <v>82879</v>
      </c>
      <c r="G62" s="49">
        <f>SUMIFS(DATI!E$1:E$65536,DATI!A$1:A$65536,'2009'!B4,DATI!B$1:B$65536,'2009'!G12,DATI!C$1:C$65536,'2009'!B8,DATI!D$1:D$65536,'2009'!L62)</f>
        <v>1624846</v>
      </c>
      <c r="H62" s="28"/>
      <c r="I62" s="94">
        <f>F62+G62</f>
        <v>1707725</v>
      </c>
      <c r="J62" s="30">
        <f>SUMIFS(DATI!E$1:E$65536,DATI!A$1:A$65536,'2009'!B4,DATI!B$1:B$65536,'2009'!J12,DATI!C$1:C$65536,'2009'!B8,DATI!D$1:D$65536,'2009'!L62)</f>
        <v>12319</v>
      </c>
      <c r="K62" s="95">
        <f>I62+J62</f>
        <v>1720044</v>
      </c>
      <c r="L62" s="40" t="s">
        <v>37</v>
      </c>
      <c r="M62" s="186" t="s">
        <v>159</v>
      </c>
      <c r="N62" s="91">
        <f t="shared" si="3"/>
        <v>1720044</v>
      </c>
      <c r="O62" s="30">
        <f>SUMIFS(DATI!E$1:E$65536,DATI!A$1:A$65536,'2009'!B4,DATI!B$1:B$65536,'2009'!O12,DATI!C$1:C$65536,'2009'!N8,DATI!D$1:D$65536,'2009'!L62)</f>
        <v>456313</v>
      </c>
      <c r="P62" s="29">
        <f t="shared" si="4"/>
        <v>1263731</v>
      </c>
      <c r="Q62" s="50"/>
      <c r="R62" s="49">
        <f>SUMIFS(DATI!E$1:E$65536,DATI!A$1:A$65536,'2009'!B4,DATI!B$1:B$65536,'2009'!R12,DATI!C$1:C$65536,'2009'!N8,DATI!D$1:D$65536,'2009'!L62)</f>
        <v>347998</v>
      </c>
      <c r="S62" s="49">
        <f>SUMIFS(DATI!E$1:E$65536,DATI!A$1:A$65536,'2009'!B4,DATI!B$1:B$65536,'2009'!S12,DATI!C$1:C$65536,'2009'!N8,DATI!D$1:D$65536,'2009'!L62)</f>
        <v>43474</v>
      </c>
      <c r="T62" s="49">
        <f>SUMIFS(DATI!E$1:E$65536,DATI!A$1:A$65536,'2009'!B4,DATI!B$1:B$65536,'2009'!T12,DATI!C$1:C$65536,'2009'!N8,DATI!D$1:D$65536,'2009'!L62)</f>
        <v>185490</v>
      </c>
      <c r="U62" s="49">
        <f>SUMIFS(DATI!E$1:E$65536,DATI!A$1:A$65536,'2009'!B4,DATI!B$1:B$65536,'2009'!U12,DATI!C$1:C$65536,'2009'!N8,DATI!D$1:D$65536,'2009'!L62)</f>
        <v>686769</v>
      </c>
      <c r="V62" s="24">
        <f>SUMIFS(DATI!E$1:E$65536,DATI!A$1:A$65536,'2009'!B4,DATI!B$1:B$65536,'2009'!V12,DATI!C$1:C$65536,'2009'!N8,DATI!D$1:D$65536,'2009'!L62)</f>
        <v>0</v>
      </c>
      <c r="W62" s="63">
        <f t="shared" si="5"/>
        <v>686769</v>
      </c>
    </row>
    <row r="63" spans="1:23">
      <c r="A63" s="7"/>
      <c r="B63" s="28"/>
      <c r="C63" s="28"/>
      <c r="D63" s="28"/>
      <c r="E63" s="28"/>
      <c r="F63" s="49">
        <f>SUMIFS(DATI!E$1:E$65536,DATI!A$1:A$65536,'2009'!B4,DATI!B$1:B$65536,'2009'!F12,DATI!C$1:C$65536,'2009'!B8,DATI!D$1:D$65536,'2009'!L63)</f>
        <v>0</v>
      </c>
      <c r="G63" s="49">
        <f>SUMIFS(DATI!E$1:E$65536,DATI!A$1:A$65536,'2009'!B4,DATI!B$1:B$65536,'2009'!G12,DATI!C$1:C$65536,'2009'!B8,DATI!D$1:D$65536,'2009'!L63)</f>
        <v>498721</v>
      </c>
      <c r="H63" s="28"/>
      <c r="I63" s="94">
        <f>F63+G63</f>
        <v>498721</v>
      </c>
      <c r="J63" s="30">
        <f>SUMIFS(DATI!E$1:E$65536,DATI!A$1:A$65536,'2009'!B4,DATI!B$1:B$65536,'2009'!J12,DATI!C$1:C$65536,'2009'!B8,DATI!D$1:D$65536,'2009'!L63)</f>
        <v>0</v>
      </c>
      <c r="K63" s="95">
        <f>I63+J63</f>
        <v>498721</v>
      </c>
      <c r="L63" s="40" t="s">
        <v>38</v>
      </c>
      <c r="M63" s="186" t="s">
        <v>160</v>
      </c>
      <c r="N63" s="91">
        <f t="shared" si="3"/>
        <v>498721</v>
      </c>
      <c r="O63" s="30">
        <f>SUMIFS(DATI!E$1:E$65536,DATI!A$1:A$65536,'2009'!B4,DATI!B$1:B$65536,'2009'!O12,DATI!C$1:C$65536,'2009'!N8,DATI!D$1:D$65536,'2009'!L63)</f>
        <v>0</v>
      </c>
      <c r="P63" s="29">
        <f t="shared" si="4"/>
        <v>498721</v>
      </c>
      <c r="Q63" s="50"/>
      <c r="R63" s="49">
        <f>SUMIFS(DATI!E$1:E$65536,DATI!A$1:A$65536,'2009'!B4,DATI!B$1:B$65536,'2009'!R12,DATI!C$1:C$65536,'2009'!N8,DATI!D$1:D$65536,'2009'!L63)</f>
        <v>0</v>
      </c>
      <c r="S63" s="49">
        <f>SUMIFS(DATI!E$1:E$65536,DATI!A$1:A$65536,'2009'!B4,DATI!B$1:B$65536,'2009'!S12,DATI!C$1:C$65536,'2009'!N8,DATI!D$1:D$65536,'2009'!L63)</f>
        <v>0</v>
      </c>
      <c r="T63" s="49">
        <f>SUMIFS(DATI!E$1:E$65536,DATI!A$1:A$65536,'2009'!B4,DATI!B$1:B$65536,'2009'!T12,DATI!C$1:C$65536,'2009'!N8,DATI!D$1:D$65536,'2009'!L63)</f>
        <v>0</v>
      </c>
      <c r="U63" s="49">
        <f>SUMIFS(DATI!E$1:E$65536,DATI!A$1:A$65536,'2009'!B4,DATI!B$1:B$65536,'2009'!U12,DATI!C$1:C$65536,'2009'!N8,DATI!D$1:D$65536,'2009'!L63)</f>
        <v>498721</v>
      </c>
      <c r="V63" s="24">
        <f>SUMIFS(DATI!E$1:E$65536,DATI!A$1:A$65536,'2009'!B4,DATI!B$1:B$65536,'2009'!V12,DATI!C$1:C$65536,'2009'!N8,DATI!D$1:D$65536,'2009'!L63)</f>
        <v>0</v>
      </c>
      <c r="W63" s="63">
        <f t="shared" si="5"/>
        <v>498721</v>
      </c>
    </row>
    <row r="64" spans="1:23" ht="25">
      <c r="A64" s="7"/>
      <c r="B64" s="98">
        <f>C64+D64</f>
        <v>0</v>
      </c>
      <c r="C64" s="30">
        <f>SUMIFS(DATI!E$1:E$65536,DATI!A$1:A$65536,'2009'!B4,DATI!B$1:B$65536,'2009'!C12,DATI!C$1:C$65536,'2009'!B8,DATI!D$1:D$65536,'2009'!L64)</f>
        <v>0</v>
      </c>
      <c r="D64" s="30">
        <f>SUMIFS(DATI!E$1:E$65536,DATI!A$1:A$65536,'2009'!B4,DATI!B$1:B$65536,'2009'!D12,DATI!C$1:C$65536,'2009'!B8,DATI!D$1:D$65536,'2009'!L64)</f>
        <v>0</v>
      </c>
      <c r="E64" s="28"/>
      <c r="F64" s="49">
        <f>SUMIFS(DATI!E$1:E$65536,DATI!A$1:A$65536,'2009'!B4,DATI!B$1:B$65536,'2009'!F12,DATI!C$1:C$65536,'2009'!B8,DATI!D$1:D$65536,'2009'!L64)</f>
        <v>-939341</v>
      </c>
      <c r="G64" s="49">
        <f>SUMIFS(DATI!E$1:E$65536,DATI!A$1:A$65536,'2009'!B4,DATI!B$1:B$65536,'2009'!G12,DATI!C$1:C$65536,'2009'!B8,DATI!D$1:D$65536,'2009'!L64)</f>
        <v>-609835</v>
      </c>
      <c r="H64" s="28"/>
      <c r="I64" s="94">
        <f>F64+G64</f>
        <v>-1549176</v>
      </c>
      <c r="J64" s="30">
        <f>SUMIFS(DATI!E$1:E$65536,DATI!A$1:A$65536,'2009'!B4,DATI!B$1:B$65536,'2009'!J12,DATI!C$1:C$65536,'2009'!B8,DATI!D$1:D$65536,'2009'!L64)</f>
        <v>-66975</v>
      </c>
      <c r="K64" s="95">
        <f t="shared" si="2"/>
        <v>-1616151</v>
      </c>
      <c r="L64" s="40" t="s">
        <v>39</v>
      </c>
      <c r="M64" s="185" t="s">
        <v>259</v>
      </c>
      <c r="N64" s="91">
        <f t="shared" si="3"/>
        <v>-1616151</v>
      </c>
      <c r="O64" s="30">
        <f>SUMIFS(DATI!E$1:E$65536,DATI!A$1:A$65536,'2009'!B4,DATI!B$1:B$65536,'2009'!O12,DATI!C$1:C$65536,'2009'!N8,DATI!D$1:D$65536,'2009'!L64)</f>
        <v>-1549176</v>
      </c>
      <c r="P64" s="29">
        <f>R64+S64+T64+U64+V64</f>
        <v>-66975</v>
      </c>
      <c r="Q64" s="50"/>
      <c r="R64" s="49">
        <f>SUMIFS(DATI!E$1:E$65536,DATI!A$1:A$65536,'2009'!B4,DATI!B$1:B$65536,'2009'!R12,DATI!C$1:C$65536,'2009'!N8,DATI!D$1:D$65536,'2009'!L64)</f>
        <v>-22733</v>
      </c>
      <c r="S64" s="49">
        <f>SUMIFS(DATI!E$1:E$65536,DATI!A$1:A$65536,'2009'!B4,DATI!B$1:B$65536,'2009'!S12,DATI!C$1:C$65536,'2009'!N8,DATI!D$1:D$65536,'2009'!L64)</f>
        <v>-44242</v>
      </c>
      <c r="T64" s="49">
        <f>SUMIFS(DATI!E$1:E$65536,DATI!A$1:A$65536,'2009'!B4,DATI!B$1:B$65536,'2009'!T12,DATI!C$1:C$65536,'2009'!N8,DATI!D$1:D$65536,'2009'!L64)</f>
        <v>0</v>
      </c>
      <c r="U64" s="49">
        <f>SUMIFS(DATI!E$1:E$65536,DATI!A$1:A$65536,'2009'!B4,DATI!B$1:B$65536,'2009'!U12,DATI!C$1:C$65536,'2009'!N8,DATI!D$1:D$65536,'2009'!L64)</f>
        <v>0</v>
      </c>
      <c r="V64" s="24">
        <f>SUMIFS(DATI!E$1:E$65536,DATI!A$1:A$65536,'2009'!B4,DATI!B$1:B$65536,'2009'!V12,DATI!C$1:C$65536,'2009'!N8,DATI!D$1:D$65536,'2009'!L64)</f>
        <v>0</v>
      </c>
      <c r="W64" s="63">
        <f t="shared" si="5"/>
        <v>0</v>
      </c>
    </row>
    <row r="65" spans="1:23" ht="25">
      <c r="A65" s="7"/>
      <c r="B65" s="28"/>
      <c r="C65" s="28"/>
      <c r="D65" s="28"/>
      <c r="E65" s="28"/>
      <c r="F65" s="49">
        <f>SUMIFS(DATI!E$1:E$65536,DATI!A$1:A$65536,'2009'!B4,DATI!B$1:B$65536,'2009'!F12,DATI!C$1:C$65536,'2009'!B8,DATI!D$1:D$65536,'2009'!L65)</f>
        <v>-879863</v>
      </c>
      <c r="G65" s="49">
        <f>SUMIFS(DATI!E$1:E$65536,DATI!A$1:A$65536,'2009'!B4,DATI!B$1:B$65536,'2009'!G12,DATI!C$1:C$65536,'2009'!B8,DATI!D$1:D$65536,'2009'!L65)</f>
        <v>-468692</v>
      </c>
      <c r="H65" s="28"/>
      <c r="I65" s="28"/>
      <c r="J65" s="28"/>
      <c r="K65" s="42"/>
      <c r="L65" s="40" t="s">
        <v>93</v>
      </c>
      <c r="M65" s="186" t="s">
        <v>161</v>
      </c>
      <c r="N65" s="28"/>
      <c r="O65" s="28"/>
      <c r="P65" s="28"/>
      <c r="Q65" s="28"/>
      <c r="R65" s="49">
        <f>SUMIFS(DATI!E$1:E$65536,DATI!A$1:A$65536,'2009'!B4,DATI!B$1:B$65536,'2009'!R12,DATI!C$1:C$65536,'2009'!N8,DATI!D$1:D$65536,'2009'!L65)</f>
        <v>-3459</v>
      </c>
      <c r="S65" s="49">
        <f>SUMIFS(DATI!E$1:E$65536,DATI!A$1:A$65536,'2009'!B4,DATI!B$1:B$65536,'2009'!S12,DATI!C$1:C$65536,'2009'!N8,DATI!D$1:D$65536,'2009'!L65)</f>
        <v>-45608</v>
      </c>
      <c r="T65" s="28"/>
      <c r="U65" s="28"/>
      <c r="V65" s="28"/>
      <c r="W65" s="42"/>
    </row>
    <row r="66" spans="1:23" ht="25">
      <c r="A66" s="7"/>
      <c r="B66" s="28"/>
      <c r="C66" s="28"/>
      <c r="D66" s="28"/>
      <c r="E66" s="28"/>
      <c r="F66" s="49">
        <f>SUMIFS(DATI!E$1:E$65536,DATI!A$1:A$65536,'2009'!B4,DATI!B$1:B$65536,'2009'!F12,DATI!C$1:C$65536,'2009'!B8,DATI!D$1:D$65536,'2009'!L66)</f>
        <v>-59478</v>
      </c>
      <c r="G66" s="49">
        <f>SUMIFS(DATI!E$1:E$65536,DATI!A$1:A$65536,'2009'!B4,DATI!B$1:B$65536,'2009'!G12,DATI!C$1:C$65536,'2009'!B8,DATI!D$1:D$65536,'2009'!L66)</f>
        <v>-141142</v>
      </c>
      <c r="H66" s="28"/>
      <c r="I66" s="28"/>
      <c r="J66" s="28"/>
      <c r="K66" s="42"/>
      <c r="L66" s="40" t="s">
        <v>94</v>
      </c>
      <c r="M66" s="186" t="s">
        <v>162</v>
      </c>
      <c r="N66" s="28"/>
      <c r="O66" s="28"/>
      <c r="P66" s="28"/>
      <c r="Q66" s="28"/>
      <c r="R66" s="49">
        <f>SUMIFS(DATI!E$1:E$65536,DATI!A$1:A$65536,'2009'!B4,DATI!B$1:B$65536,'2009'!R12,DATI!C$1:C$65536,'2009'!N8,DATI!D$1:D$65536,'2009'!L66)</f>
        <v>-19274</v>
      </c>
      <c r="S66" s="49">
        <f>SUMIFS(DATI!E$1:E$65536,DATI!A$1:A$65536,'2009'!B4,DATI!B$1:B$65536,'2009'!S12,DATI!C$1:C$65536,'2009'!N8,DATI!D$1:D$65536,'2009'!L66)</f>
        <v>1365</v>
      </c>
      <c r="T66" s="28"/>
      <c r="U66" s="28"/>
      <c r="V66" s="28"/>
      <c r="W66" s="42"/>
    </row>
    <row r="67" spans="1:23" ht="25">
      <c r="A67" s="7"/>
      <c r="B67" s="28"/>
      <c r="C67" s="28"/>
      <c r="D67" s="28"/>
      <c r="E67" s="28"/>
      <c r="F67" s="49">
        <f>SUMIFS(DATI!E$1:E$65536,DATI!A$1:A$65536,'2009'!B4,DATI!B$1:B$65536,'2009'!F12,DATI!C$1:C$65536,'2009'!B8,DATI!D$1:D$65536,'2009'!L67)</f>
        <v>-521603</v>
      </c>
      <c r="G67" s="49">
        <f>SUMIFS(DATI!E$1:E$65536,DATI!A$1:A$65536,'2009'!B4,DATI!B$1:B$65536,'2009'!G12,DATI!C$1:C$65536,'2009'!B8,DATI!D$1:D$65536,'2009'!L67)</f>
        <v>-412622</v>
      </c>
      <c r="H67" s="28"/>
      <c r="I67" s="28"/>
      <c r="J67" s="28"/>
      <c r="K67" s="42"/>
      <c r="L67" s="40" t="s">
        <v>95</v>
      </c>
      <c r="M67" s="186" t="s">
        <v>163</v>
      </c>
      <c r="N67" s="28"/>
      <c r="O67" s="28"/>
      <c r="P67" s="28"/>
      <c r="Q67" s="28"/>
      <c r="R67" s="49">
        <f>SUMIFS(DATI!E$1:E$65536,DATI!A$1:A$65536,'2009'!B4,DATI!B$1:B$65536,'2009'!R12,DATI!C$1:C$65536,'2009'!N8,DATI!D$1:D$65536,'2009'!L67)</f>
        <v>3400</v>
      </c>
      <c r="S67" s="49">
        <f>SUMIFS(DATI!E$1:E$65536,DATI!A$1:A$65536,'2009'!B4,DATI!B$1:B$65536,'2009'!S12,DATI!C$1:C$65536,'2009'!N8,DATI!D$1:D$65536,'2009'!L67)</f>
        <v>-47560</v>
      </c>
      <c r="T67" s="28"/>
      <c r="U67" s="28"/>
      <c r="V67" s="28"/>
      <c r="W67" s="42"/>
    </row>
    <row r="68" spans="1:23" ht="25">
      <c r="A68" s="7"/>
      <c r="B68" s="28"/>
      <c r="C68" s="28"/>
      <c r="D68" s="28"/>
      <c r="E68" s="28"/>
      <c r="F68" s="49">
        <f>SUMIFS(DATI!E$1:E$65536,DATI!A$1:A$65536,'2009'!B4,DATI!B$1:B$65536,'2009'!F12,DATI!C$1:C$65536,'2009'!B8,DATI!D$1:D$65536,'2009'!L68)</f>
        <v>-417738</v>
      </c>
      <c r="G68" s="49">
        <f>SUMIFS(DATI!E$1:E$65536,DATI!A$1:A$65536,'2009'!B4,DATI!B$1:B$65536,'2009'!G12,DATI!C$1:C$65536,'2009'!B8,DATI!D$1:D$65536,'2009'!L68)</f>
        <v>-197213</v>
      </c>
      <c r="H68" s="28"/>
      <c r="I68" s="28"/>
      <c r="J68" s="28"/>
      <c r="K68" s="42"/>
      <c r="L68" s="40" t="s">
        <v>96</v>
      </c>
      <c r="M68" s="186" t="s">
        <v>164</v>
      </c>
      <c r="N68" s="28"/>
      <c r="O68" s="28"/>
      <c r="P68" s="28"/>
      <c r="Q68" s="28"/>
      <c r="R68" s="49">
        <f>SUMIFS(DATI!E$1:E$65536,DATI!A$1:A$65536,'2009'!B4,DATI!B$1:B$65536,'2009'!R12,DATI!C$1:C$65536,'2009'!N8,DATI!D$1:D$65536,'2009'!L68)</f>
        <v>-26133</v>
      </c>
      <c r="S68" s="49">
        <f>SUMIFS(DATI!E$1:E$65536,DATI!A$1:A$65536,'2009'!B4,DATI!B$1:B$65536,'2009'!S12,DATI!C$1:C$65536,'2009'!N8,DATI!D$1:D$65536,'2009'!L68)</f>
        <v>3318</v>
      </c>
      <c r="T68" s="28"/>
      <c r="U68" s="28"/>
      <c r="V68" s="28"/>
      <c r="W68" s="42"/>
    </row>
    <row r="69" spans="1:23">
      <c r="A69" s="7"/>
      <c r="B69" s="98">
        <f t="shared" ref="B69:B78" si="6">C69+D69</f>
        <v>0</v>
      </c>
      <c r="C69" s="94">
        <f>C70+C71+C72</f>
        <v>0</v>
      </c>
      <c r="D69" s="94">
        <f>D70+D71+D72</f>
        <v>0</v>
      </c>
      <c r="E69" s="94">
        <f>E70+E71+E72</f>
        <v>0</v>
      </c>
      <c r="F69" s="94">
        <f>F70+F71+F72</f>
        <v>174341</v>
      </c>
      <c r="G69" s="94">
        <f>G70+G71+G72</f>
        <v>0</v>
      </c>
      <c r="H69" s="28"/>
      <c r="I69" s="94">
        <f t="shared" ref="I69:I74" si="7">E69+F69+G69+B69</f>
        <v>174341</v>
      </c>
      <c r="J69" s="94">
        <f>J70+J71+J72</f>
        <v>0</v>
      </c>
      <c r="K69" s="95">
        <f>I69+J69</f>
        <v>174341</v>
      </c>
      <c r="L69" s="53" t="s">
        <v>40</v>
      </c>
      <c r="M69" s="78" t="s">
        <v>258</v>
      </c>
      <c r="N69" s="91">
        <f t="shared" si="3"/>
        <v>174341</v>
      </c>
      <c r="O69" s="94">
        <f>O70+O71+O72</f>
        <v>0</v>
      </c>
      <c r="P69" s="29">
        <f>R69+S69+T69+U69+V69</f>
        <v>174341</v>
      </c>
      <c r="Q69" s="50"/>
      <c r="R69" s="29">
        <f>R70+R71+R72</f>
        <v>21656</v>
      </c>
      <c r="S69" s="29">
        <f>S70+S71+S72</f>
        <v>37660</v>
      </c>
      <c r="T69" s="29">
        <f>T70+T71+T72</f>
        <v>387</v>
      </c>
      <c r="U69" s="29">
        <f>U70+U71+U72</f>
        <v>114638</v>
      </c>
      <c r="V69" s="62">
        <f>V70+V71+V72</f>
        <v>0</v>
      </c>
      <c r="W69" s="63">
        <f t="shared" si="5"/>
        <v>114638</v>
      </c>
    </row>
    <row r="70" spans="1:23" ht="23.25" customHeight="1">
      <c r="A70" s="7"/>
      <c r="B70" s="98">
        <f t="shared" si="6"/>
        <v>0</v>
      </c>
      <c r="C70" s="30">
        <f>SUMIFS(DATI!E$1:E$65536,DATI!A$1:A$65536,'2009'!B4,DATI!B$1:B$65536,'2009'!C12,DATI!C$1:C$65536,'2009'!B8,DATI!D$1:D$65536,'2009'!L70)</f>
        <v>0</v>
      </c>
      <c r="D70" s="30">
        <f>SUMIFS(DATI!E$1:E$65536,DATI!A$1:A$65536,'2009'!B4,DATI!B$1:B$65536,'2009'!D12,DATI!C$1:C$65536,'2009'!B8,DATI!D$1:D$65536,'2009'!L70)</f>
        <v>0</v>
      </c>
      <c r="E70" s="30">
        <f>SUMIFS(DATI!E$1:E$65536,DATI!A$1:A$65536,'2009'!B4,DATI!B$1:B$65536,'2009'!E12,DATI!C$1:C$65536,'2009'!B8,DATI!D$1:D$65536,'2009'!L70)</f>
        <v>0</v>
      </c>
      <c r="F70" s="30">
        <f>SUMIFS(DATI!E$1:E$65536,DATI!A$1:A$65536,'2009'!B4,DATI!B$1:B$65536,'2009'!F12,DATI!C$1:C$65536,'2009'!B8,DATI!D$1:D$65536,'2009'!L70)</f>
        <v>11267</v>
      </c>
      <c r="G70" s="49">
        <f>SUMIFS(DATI!E$1:E$65536,DATI!A$1:A$65536,'2009'!B4,DATI!B$1:B$65536,'2009'!G12,DATI!C$1:C$65536,'2009'!B8,DATI!D$1:D$65536,'2009'!L70)</f>
        <v>0</v>
      </c>
      <c r="H70" s="28"/>
      <c r="I70" s="94">
        <f t="shared" si="7"/>
        <v>11267</v>
      </c>
      <c r="J70" s="101">
        <f>SUMIFS(DATI!E$1:E$65536,DATI!A$1:A$65536,'2009'!B4,DATI!B$1:B$65536,'2009'!J12,DATI!C$1:C$65536,'2009'!B8,DATI!D$1:D$65536,'2009'!L70)</f>
        <v>0</v>
      </c>
      <c r="K70" s="95">
        <f>I70+J70</f>
        <v>11267</v>
      </c>
      <c r="L70" s="53" t="s">
        <v>41</v>
      </c>
      <c r="M70" s="201" t="s">
        <v>257</v>
      </c>
      <c r="N70" s="91">
        <f t="shared" si="3"/>
        <v>11267</v>
      </c>
      <c r="O70" s="102">
        <f>SUMIFS(DATI!E$1:E$65536,DATI!A$1:A$65536,'2009'!B4,DATI!B$1:B$65536,'2009'!O12,DATI!C$1:C$65536,'2009'!N8,DATI!D$1:D$65536,'2009'!L70)</f>
        <v>0</v>
      </c>
      <c r="P70" s="29">
        <f>R70+S70+T70+W70</f>
        <v>11267</v>
      </c>
      <c r="Q70" s="50"/>
      <c r="R70" s="49">
        <f>SUMIFS(DATI!E$1:E$65536,DATI!A$1:A$65536,'2009'!B4,DATI!B$1:B$65536,'2009'!R12,DATI!C$1:C$65536,'2009'!N8,DATI!D$1:D$65536,'2009'!L70)</f>
        <v>6756</v>
      </c>
      <c r="S70" s="49">
        <f>SUMIFS(DATI!E$1:E$65536,DATI!A$1:A$65536,'2009'!B4,DATI!B$1:B$65536,'2009'!S12,DATI!C$1:C$65536,'2009'!N8,DATI!D$1:D$65536,'2009'!L70)</f>
        <v>336</v>
      </c>
      <c r="T70" s="49">
        <f>SUMIFS(DATI!E$1:E$65536,DATI!A$1:A$65536,'2009'!B4,DATI!B$1:B$65536,'2009'!T12,DATI!C$1:C$65536,'2009'!N8,DATI!D$1:D$65536,'2009'!L70)</f>
        <v>387</v>
      </c>
      <c r="U70" s="49">
        <f>SUMIFS(DATI!E$1:E$65536,DATI!A$1:A$65536,'2009'!B4,DATI!B$1:B$65536,'2009'!U12,DATI!C$1:C$65536,'2009'!N8,DATI!D$1:D$65536,'2009'!L70)</f>
        <v>3788</v>
      </c>
      <c r="V70" s="24">
        <f>SUMIFS(DATI!E$1:E$65536,DATI!A$1:A$65536,'2009'!B4,DATI!B$1:B$65536,'2009'!V12,DATI!C$1:C$65536,'2009'!N8,DATI!D$1:D$65536,'2009'!L70)</f>
        <v>0</v>
      </c>
      <c r="W70" s="63">
        <f t="shared" si="5"/>
        <v>3788</v>
      </c>
    </row>
    <row r="71" spans="1:23">
      <c r="A71" s="7"/>
      <c r="B71" s="98">
        <f t="shared" si="6"/>
        <v>0</v>
      </c>
      <c r="C71" s="30">
        <f>SUMIFS(DATI!E$1:E$65536,DATI!A$1:A$65536,'2009'!B4,DATI!B$1:B$65536,'2009'!C12,DATI!C$1:C$65536,'2009'!B8,DATI!D$1:D$65536,'2009'!L71)</f>
        <v>0</v>
      </c>
      <c r="D71" s="30">
        <f>SUMIFS(DATI!E$1:E$65536,DATI!A$1:A$65536,'2009'!B4,DATI!B$1:B$65536,'2009'!D12,DATI!C$1:C$65536,'2009'!B8,DATI!D$1:D$65536,'2009'!L71)</f>
        <v>0</v>
      </c>
      <c r="E71" s="30">
        <f>SUMIFS(DATI!E$1:E$65536,DATI!A$1:A$65536,'2009'!B4,DATI!B$1:B$65536,'2009'!E12,DATI!C$1:C$65536,'2009'!B8,DATI!D$1:D$65536,'2009'!L71)</f>
        <v>0</v>
      </c>
      <c r="F71" s="30">
        <f>SUMIFS(DATI!E$1:E$65536,DATI!A$1:A$65536,'2009'!B4,DATI!B$1:B$65536,'2009'!F12,DATI!C$1:C$65536,'2009'!B8,DATI!D$1:D$65536,'2009'!L71)</f>
        <v>110850</v>
      </c>
      <c r="G71" s="49">
        <f>SUMIFS(DATI!E$1:E$65536,DATI!A$1:A$65536,'2009'!B4,DATI!B$1:B$65536,'2009'!G12,DATI!C$1:C$65536,'2009'!B8,DATI!D$1:D$65536,'2009'!L71)</f>
        <v>0</v>
      </c>
      <c r="H71" s="28"/>
      <c r="I71" s="94">
        <f t="shared" si="7"/>
        <v>110850</v>
      </c>
      <c r="J71" s="101">
        <f>SUMIFS(DATI!E$1:E$65536,DATI!A$1:A$65536,'2009'!B4,DATI!B$1:B$65536,'2009'!J12,DATI!C$1:C$65536,'2009'!B8,DATI!D$1:D$65536,'2009'!L71)</f>
        <v>0</v>
      </c>
      <c r="K71" s="95">
        <f>I71+J71</f>
        <v>110850</v>
      </c>
      <c r="L71" s="53" t="s">
        <v>42</v>
      </c>
      <c r="M71" s="201" t="s">
        <v>256</v>
      </c>
      <c r="N71" s="91">
        <f t="shared" si="3"/>
        <v>110850</v>
      </c>
      <c r="O71" s="102">
        <f>SUMIFS(DATI!E$1:E$65536,DATI!A$1:A$65536,'2009'!B4,DATI!B$1:B$65536,'2009'!O12,DATI!C$1:C$65536,'2009'!N8,DATI!D$1:D$65536,'2009'!L71)</f>
        <v>0</v>
      </c>
      <c r="P71" s="29">
        <f>R71+S71+T71+W71</f>
        <v>110850</v>
      </c>
      <c r="Q71" s="50"/>
      <c r="R71" s="49">
        <f>SUMIFS(DATI!E$1:E$65536,DATI!A$1:A$65536,'2009'!B4,DATI!B$1:B$65536,'2009'!R12,DATI!C$1:C$65536,'2009'!N8,DATI!D$1:D$65536,'2009'!L71)</f>
        <v>0</v>
      </c>
      <c r="S71" s="49">
        <f>SUMIFS(DATI!E$1:E$65536,DATI!A$1:A$65536,'2009'!B4,DATI!B$1:B$65536,'2009'!S12,DATI!C$1:C$65536,'2009'!N8,DATI!D$1:D$65536,'2009'!L71)</f>
        <v>0</v>
      </c>
      <c r="T71" s="49">
        <f>SUMIFS(DATI!E$1:E$65536,DATI!A$1:A$65536,'2009'!B4,DATI!B$1:B$65536,'2009'!T12,DATI!C$1:C$65536,'2009'!N8,DATI!D$1:D$65536,'2009'!L71)</f>
        <v>0</v>
      </c>
      <c r="U71" s="49">
        <f>SUMIFS(DATI!E$1:E$65536,DATI!A$1:A$65536,'2009'!B4,DATI!B$1:B$65536,'2009'!U12,DATI!C$1:C$65536,'2009'!N8,DATI!D$1:D$65536,'2009'!L71)</f>
        <v>110850</v>
      </c>
      <c r="V71" s="24">
        <f>SUMIFS(DATI!E$1:E$65536,DATI!A$1:A$65536,'2009'!B4,DATI!B$1:B$65536,'2009'!V12,DATI!C$1:C$65536,'2009'!N8,DATI!D$1:D$65536,'2009'!L71)</f>
        <v>0</v>
      </c>
      <c r="W71" s="63">
        <f t="shared" si="5"/>
        <v>110850</v>
      </c>
    </row>
    <row r="72" spans="1:23">
      <c r="A72" s="7"/>
      <c r="B72" s="98">
        <f t="shared" si="6"/>
        <v>0</v>
      </c>
      <c r="C72" s="30">
        <f>SUMIFS(DATI!E$1:E$65536,DATI!A$1:A$65536,'2009'!B4,DATI!B$1:B$65536,'2009'!C12,DATI!C$1:C$65536,'2009'!B8,DATI!D$1:D$65536,'2009'!L72)</f>
        <v>0</v>
      </c>
      <c r="D72" s="30">
        <f>SUMIFS(DATI!E$1:E$65536,DATI!A$1:A$65536,'2009'!B4,DATI!B$1:B$65536,'2009'!D12,DATI!C$1:C$65536,'2009'!B8,DATI!D$1:D$65536,'2009'!L72)</f>
        <v>0</v>
      </c>
      <c r="E72" s="30">
        <f>SUMIFS(DATI!E$1:E$65536,DATI!A$1:A$65536,'2009'!B4,DATI!B$1:B$65536,'2009'!E12,DATI!C$1:C$65536,'2009'!B8,DATI!D$1:D$65536,'2009'!L72)</f>
        <v>0</v>
      </c>
      <c r="F72" s="30">
        <f>SUMIFS(DATI!E$1:E$65536,DATI!A$1:A$65536,'2009'!B4,DATI!B$1:B$65536,'2009'!F12,DATI!C$1:C$65536,'2009'!B8,DATI!D$1:D$65536,'2009'!L72)</f>
        <v>52224</v>
      </c>
      <c r="G72" s="49">
        <f>SUMIFS(DATI!E$1:E$65536,DATI!A$1:A$65536,'2009'!B4,DATI!B$1:B$65536,'2009'!G12,DATI!C$1:C$65536,'2009'!B8,DATI!D$1:D$65536,'2009'!L72)</f>
        <v>0</v>
      </c>
      <c r="H72" s="28"/>
      <c r="I72" s="94">
        <f t="shared" si="7"/>
        <v>52224</v>
      </c>
      <c r="J72" s="101">
        <f>SUMIFS(DATI!E$1:E$65536,DATI!A$1:A$65536,'2009'!B4,DATI!B$1:B$65536,'2009'!J12,DATI!C$1:C$65536,'2009'!B8,DATI!D$1:D$65536,'2009'!L72)</f>
        <v>0</v>
      </c>
      <c r="K72" s="95">
        <f>I72+J72</f>
        <v>52224</v>
      </c>
      <c r="L72" s="53" t="s">
        <v>43</v>
      </c>
      <c r="M72" s="201" t="s">
        <v>255</v>
      </c>
      <c r="N72" s="91">
        <f t="shared" si="3"/>
        <v>52224</v>
      </c>
      <c r="O72" s="102">
        <f>SUMIFS(DATI!E$1:E$65536,DATI!A$1:A$65536,'2009'!B4,DATI!B$1:B$65536,'2009'!O12,DATI!C$1:C$65536,'2009'!N8,DATI!D$1:D$65536,'2009'!L72)</f>
        <v>0</v>
      </c>
      <c r="P72" s="29">
        <f>R72+S72+T72+W72</f>
        <v>52224</v>
      </c>
      <c r="Q72" s="50"/>
      <c r="R72" s="49">
        <f>SUMIFS(DATI!E$1:E$65536,DATI!A$1:A$65536,'2009'!B4,DATI!B$1:B$65536,'2009'!R12,DATI!C$1:C$65536,'2009'!N8,DATI!D$1:D$65536,'2009'!L72)</f>
        <v>14900</v>
      </c>
      <c r="S72" s="49">
        <f>SUMIFS(DATI!E$1:E$65536,DATI!A$1:A$65536,'2009'!B4,DATI!B$1:B$65536,'2009'!S12,DATI!C$1:C$65536,'2009'!N8,DATI!D$1:D$65536,'2009'!L72)</f>
        <v>37324</v>
      </c>
      <c r="T72" s="49">
        <f>SUMIFS(DATI!E$1:E$65536,DATI!A$1:A$65536,'2009'!B4,DATI!B$1:B$65536,'2009'!T12,DATI!C$1:C$65536,'2009'!N8,DATI!D$1:D$65536,'2009'!L72)</f>
        <v>0</v>
      </c>
      <c r="U72" s="49">
        <f>SUMIFS(DATI!E$1:E$65536,DATI!A$1:A$65536,'2009'!B4,DATI!B$1:B$65536,'2009'!U12,DATI!C$1:C$65536,'2009'!N8,DATI!D$1:D$65536,'2009'!L72)</f>
        <v>0</v>
      </c>
      <c r="V72" s="24">
        <f>SUMIFS(DATI!E$1:E$65536,DATI!A$1:A$65536,'2009'!B4,DATI!B$1:B$65536,'2009'!V12,DATI!C$1:C$65536,'2009'!N8,DATI!D$1:D$65536,'2009'!L72)</f>
        <v>0</v>
      </c>
      <c r="W72" s="63">
        <f t="shared" si="5"/>
        <v>0</v>
      </c>
    </row>
    <row r="73" spans="1:23">
      <c r="A73" s="7"/>
      <c r="B73" s="98">
        <f t="shared" si="6"/>
        <v>7679</v>
      </c>
      <c r="C73" s="103">
        <f>SUMIFS(DATI!E$1:E$65536,DATI!A$1:A$65536,'2009'!B4,DATI!B$1:B$65536,'2009'!C12,DATI!C$1:C$65536,'2009'!B8,DATI!D$1:D$65536,'2009'!L73)</f>
        <v>0</v>
      </c>
      <c r="D73" s="103">
        <f>SUMIFS(DATI!E$1:E$65536,DATI!A$1:A$65536,'2009'!B4,DATI!B$1:B$65536,'2009'!D12,DATI!C$1:C$65536,'2009'!B8,DATI!D$1:D$65536,'2009'!L73)</f>
        <v>7679</v>
      </c>
      <c r="E73" s="49">
        <f>SUMIFS(DATI!E$1:E$65536,DATI!A$1:A$65536,'2009'!B4,DATI!B$1:B$65536,'2009'!E12,DATI!C$1:C$65536,'2009'!B8,DATI!D$1:D$65536,'2009'!L73)</f>
        <v>0</v>
      </c>
      <c r="F73" s="49">
        <f>SUMIFS(DATI!E$1:E$65536,DATI!A$1:A$65536,'2009'!B4,DATI!B$1:B$65536,'2009'!F12,DATI!C$1:C$65536,'2009'!B8,DATI!D$1:D$65536,'2009'!L73)</f>
        <v>0</v>
      </c>
      <c r="G73" s="49">
        <f>SUMIFS(DATI!E$1:E$65536,DATI!A$1:A$65536,'2009'!B4,DATI!B$1:B$65536,'2009'!G12,DATI!C$1:C$65536,'2009'!B8,DATI!D$1:D$65536,'2009'!L73)</f>
        <v>21530</v>
      </c>
      <c r="H73" s="28"/>
      <c r="I73" s="94">
        <f t="shared" si="7"/>
        <v>29209</v>
      </c>
      <c r="J73" s="104"/>
      <c r="K73" s="31">
        <f>I73</f>
        <v>29209</v>
      </c>
      <c r="L73" s="40" t="s">
        <v>44</v>
      </c>
      <c r="M73" s="134" t="s">
        <v>254</v>
      </c>
      <c r="N73" s="91">
        <f>P73</f>
        <v>29208</v>
      </c>
      <c r="O73" s="105"/>
      <c r="P73" s="29">
        <f>R73+S73+T73+W73</f>
        <v>29208</v>
      </c>
      <c r="Q73" s="50"/>
      <c r="R73" s="49">
        <f>SUMIFS(DATI!E$1:E$65536,DATI!A$1:A$65536,'2009'!B4,DATI!B$1:B$65536,'2009'!R12,DATI!C$1:C$65536,'2009'!N8,DATI!D$1:D$65536,'2009'!L73)</f>
        <v>0</v>
      </c>
      <c r="S73" s="49">
        <f>SUMIFS(DATI!E$1:E$65536,DATI!A$1:A$65536,'2009'!B4,DATI!B$1:B$65536,'2009'!S12,DATI!C$1:C$65536,'2009'!N8,DATI!D$1:D$65536,'2009'!L73)</f>
        <v>0</v>
      </c>
      <c r="T73" s="49">
        <f>SUMIFS(DATI!E$1:E$65536,DATI!A$1:A$65536,'2009'!B4,DATI!B$1:B$65536,'2009'!T12,DATI!C$1:C$65536,'2009'!N8,DATI!D$1:D$65536,'2009'!L73)</f>
        <v>9492</v>
      </c>
      <c r="U73" s="49">
        <f>SUMIFS(DATI!E$1:E$65536,DATI!A$1:A$65536,'2009'!B4,DATI!B$1:B$65536,'2009'!U12,DATI!C$1:C$65536,'2009'!N8,DATI!D$1:D$65536,'2009'!L73)</f>
        <v>19716</v>
      </c>
      <c r="V73" s="24">
        <f>SUMIFS(DATI!E$1:E$65536,DATI!A$1:A$65536,'2009'!B4,DATI!B$1:B$65536,'2009'!V12,DATI!C$1:C$65536,'2009'!N8,DATI!D$1:D$65536,'2009'!L73)</f>
        <v>0</v>
      </c>
      <c r="W73" s="63">
        <f t="shared" si="5"/>
        <v>19716</v>
      </c>
    </row>
    <row r="74" spans="1:23">
      <c r="A74" s="7"/>
      <c r="B74" s="98">
        <f t="shared" si="6"/>
        <v>469807</v>
      </c>
      <c r="C74" s="49">
        <f>SUMIFS(DATI!E$1:E$65536,DATI!A$1:A$65536,'2009'!B4,DATI!B$1:B$65536,'2009'!C12,DATI!C$1:C$65536,'2009'!B8,DATI!D$1:D$65536,'2009'!L74)</f>
        <v>1941</v>
      </c>
      <c r="D74" s="49">
        <f>SUMIFS(DATI!E$1:E$65536,DATI!A$1:A$65536,'2009'!B4,DATI!B$1:B$65536,'2009'!D12,DATI!C$1:C$65536,'2009'!B8,DATI!D$1:D$65536,'2009'!L74)</f>
        <v>467866</v>
      </c>
      <c r="E74" s="132">
        <f>SUMIFS(DATI!E$1:E$65536,DATI!A$1:A$65536,'2009'!B4,DATI!B$1:B$65536,'2009'!E12,DATI!C$1:C$65536,'2009'!B8,DATI!D$1:D$65536,'2009'!L74)</f>
        <v>293519</v>
      </c>
      <c r="F74" s="132">
        <f>SUMIFS(DATI!E$1:E$65536,DATI!A$1:A$65536,'2009'!B4,DATI!B$1:B$65536,'2009'!F12,DATI!C$1:C$65536,'2009'!B8,DATI!D$1:D$65536,'2009'!L74)</f>
        <v>914236</v>
      </c>
      <c r="G74" s="132">
        <f>SUMIFS(DATI!E$1:E$65536,DATI!A$1:A$65536,'2009'!B4,DATI!B$1:B$65536,'2009'!G12,DATI!C$1:C$65536,'2009'!B8,DATI!D$1:D$65536,'2009'!L74)</f>
        <v>1006243</v>
      </c>
      <c r="H74" s="50"/>
      <c r="I74" s="94">
        <f t="shared" si="7"/>
        <v>2683805</v>
      </c>
      <c r="J74" s="30">
        <f>SUMIFS(DATI!E$1:E$65536,DATI!A$1:A$65536,'2009'!B4,DATI!B$1:B$65536,'2009'!J12,DATI!C$1:C$65536,'2009'!B8,DATI!D$1:D$65536,'2009'!L74)</f>
        <v>586301</v>
      </c>
      <c r="K74" s="95">
        <f>I74+J74</f>
        <v>3270106</v>
      </c>
      <c r="L74" s="40" t="s">
        <v>35</v>
      </c>
      <c r="M74" s="134" t="s">
        <v>229</v>
      </c>
      <c r="N74" s="91">
        <f t="shared" si="3"/>
        <v>3270106</v>
      </c>
      <c r="O74" s="30">
        <f>SUMIFS(DATI!E$1:E$65536,DATI!A$1:A$65536,'2009'!B4,DATI!B$1:B$65536,'2009'!O12,DATI!C$1:C$65536,'2009'!N8,DATI!D$1:D$65536,'2009'!L74)</f>
        <v>847790</v>
      </c>
      <c r="P74" s="29">
        <f>R74+S74+T74+W74</f>
        <v>2422316</v>
      </c>
      <c r="Q74" s="50"/>
      <c r="R74" s="49">
        <f>SUMIFS(DATI!E$1:E$65536,DATI!A$1:A$65536,'2009'!B4,DATI!B$1:B$65536,'2009'!R12,DATI!C$1:C$65536,'2009'!N8,DATI!D$1:D$65536,'2009'!L74)</f>
        <v>587875</v>
      </c>
      <c r="S74" s="49">
        <f>SUMIFS(DATI!E$1:E$65536,DATI!A$1:A$65536,'2009'!B4,DATI!B$1:B$65536,'2009'!S12,DATI!C$1:C$65536,'2009'!N8,DATI!D$1:D$65536,'2009'!L74)</f>
        <v>1566174</v>
      </c>
      <c r="T74" s="49">
        <f>SUMIFS(DATI!E$1:E$65536,DATI!A$1:A$65536,'2009'!B4,DATI!B$1:B$65536,'2009'!T12,DATI!C$1:C$65536,'2009'!N8,DATI!D$1:D$65536,'2009'!L74)</f>
        <v>107876</v>
      </c>
      <c r="U74" s="49">
        <f>SUMIFS(DATI!E$1:E$65536,DATI!A$1:A$65536,'2009'!B4,DATI!B$1:B$65536,'2009'!U12,DATI!C$1:C$65536,'2009'!N8,DATI!D$1:D$65536,'2009'!L74)</f>
        <v>157003</v>
      </c>
      <c r="V74" s="24">
        <f>SUMIFS(DATI!E$1:E$65536,DATI!A$1:A$65536,'2009'!B4,DATI!B$1:B$65536,'2009'!V12,DATI!C$1:C$65536,'2009'!N8,DATI!D$1:D$65536,'2009'!L74)</f>
        <v>3388</v>
      </c>
      <c r="W74" s="63">
        <f t="shared" si="5"/>
        <v>160391</v>
      </c>
    </row>
    <row r="75" spans="1:23" ht="13">
      <c r="A75" s="7"/>
      <c r="B75" s="28"/>
      <c r="C75" s="28"/>
      <c r="D75" s="28"/>
      <c r="E75" s="28"/>
      <c r="F75" s="29">
        <f>R45+R58-G59-G69-G73</f>
        <v>5247252</v>
      </c>
      <c r="G75" s="29">
        <f>S45+S58-F59-F69-F73</f>
        <v>402370</v>
      </c>
      <c r="H75" s="50"/>
      <c r="I75" s="28"/>
      <c r="J75" s="28"/>
      <c r="K75" s="42"/>
      <c r="L75" s="135" t="s">
        <v>17</v>
      </c>
      <c r="M75" s="202" t="s">
        <v>165</v>
      </c>
      <c r="N75" s="28"/>
      <c r="O75" s="28"/>
      <c r="P75" s="28"/>
      <c r="Q75" s="28"/>
      <c r="R75" s="28"/>
      <c r="S75" s="28"/>
      <c r="T75" s="28"/>
      <c r="U75" s="28"/>
      <c r="V75" s="28"/>
      <c r="W75" s="42"/>
    </row>
    <row r="76" spans="1:23" ht="27.75" customHeight="1">
      <c r="A76" s="7"/>
      <c r="B76" s="98">
        <f t="shared" si="6"/>
        <v>12268066</v>
      </c>
      <c r="C76" s="91">
        <f>V45+W49+V58-C58</f>
        <v>16634</v>
      </c>
      <c r="D76" s="91">
        <f>U45+U46+U49+U58-D58</f>
        <v>12251432</v>
      </c>
      <c r="E76" s="29">
        <f>T45+T49+T58-E55-E58</f>
        <v>2545445</v>
      </c>
      <c r="F76" s="29">
        <f>S45+S58-F58</f>
        <v>1258832</v>
      </c>
      <c r="G76" s="29">
        <f>R45+R58-G58</f>
        <v>3733520</v>
      </c>
      <c r="H76" s="61"/>
      <c r="I76" s="94">
        <f>B76+E76+F76+G76</f>
        <v>19805863</v>
      </c>
      <c r="J76" s="28"/>
      <c r="K76" s="42"/>
      <c r="L76" s="106" t="s">
        <v>18</v>
      </c>
      <c r="M76" s="203" t="s">
        <v>166</v>
      </c>
      <c r="N76" s="28"/>
      <c r="O76" s="28"/>
      <c r="P76" s="28"/>
      <c r="Q76" s="28"/>
      <c r="R76" s="28"/>
      <c r="S76" s="28"/>
      <c r="T76" s="28"/>
      <c r="U76" s="28"/>
      <c r="V76" s="28"/>
      <c r="W76" s="42"/>
    </row>
    <row r="77" spans="1:23">
      <c r="A77" s="7"/>
      <c r="B77" s="98">
        <f t="shared" si="6"/>
        <v>500579</v>
      </c>
      <c r="C77" s="91">
        <f>C22</f>
        <v>14445</v>
      </c>
      <c r="D77" s="91">
        <f>D22</f>
        <v>486134</v>
      </c>
      <c r="E77" s="91">
        <f>E22</f>
        <v>721994</v>
      </c>
      <c r="F77" s="91">
        <f>F22</f>
        <v>112285</v>
      </c>
      <c r="G77" s="91">
        <f>G22</f>
        <v>2316852</v>
      </c>
      <c r="H77" s="61"/>
      <c r="I77" s="94">
        <f>B77+E77+F77+G77</f>
        <v>3651710</v>
      </c>
      <c r="J77" s="28"/>
      <c r="K77" s="42"/>
      <c r="L77" s="53" t="s">
        <v>77</v>
      </c>
      <c r="M77" s="65" t="s">
        <v>167</v>
      </c>
      <c r="N77" s="28"/>
      <c r="O77" s="28"/>
      <c r="P77" s="28"/>
      <c r="Q77" s="28"/>
      <c r="R77" s="28"/>
      <c r="S77" s="28"/>
      <c r="T77" s="28"/>
      <c r="U77" s="28"/>
      <c r="V77" s="28"/>
      <c r="W77" s="42"/>
    </row>
    <row r="78" spans="1:23" ht="13.5" thickBot="1">
      <c r="A78" s="7"/>
      <c r="B78" s="98">
        <f t="shared" si="6"/>
        <v>11767487</v>
      </c>
      <c r="C78" s="107">
        <f>C76-C77</f>
        <v>2189</v>
      </c>
      <c r="D78" s="107">
        <f>D76-D77</f>
        <v>11765298</v>
      </c>
      <c r="E78" s="107">
        <f>E76-E77</f>
        <v>1823451</v>
      </c>
      <c r="F78" s="107">
        <f>F76-F77</f>
        <v>1146547</v>
      </c>
      <c r="G78" s="107">
        <f>G76-G77</f>
        <v>1416668</v>
      </c>
      <c r="H78" s="88"/>
      <c r="I78" s="108">
        <f>B78+E78+F78+G78</f>
        <v>16154153</v>
      </c>
      <c r="J78" s="28"/>
      <c r="K78" s="109"/>
      <c r="L78" s="106" t="s">
        <v>168</v>
      </c>
      <c r="M78" s="198" t="s">
        <v>169</v>
      </c>
      <c r="N78" s="28"/>
      <c r="O78" s="28"/>
      <c r="P78" s="28"/>
      <c r="Q78" s="28"/>
      <c r="R78" s="28"/>
      <c r="S78" s="28"/>
      <c r="T78" s="28"/>
      <c r="U78" s="28"/>
      <c r="V78" s="28"/>
      <c r="W78" s="42"/>
    </row>
    <row r="79" spans="1:23" ht="14" thickTop="1" thickBot="1">
      <c r="A79" s="7"/>
      <c r="B79" s="110"/>
      <c r="C79" s="110"/>
      <c r="D79" s="110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6"/>
    </row>
    <row r="80" spans="1:23" ht="21.75" customHeight="1" thickTop="1" thickBot="1">
      <c r="A80" s="7"/>
      <c r="B80" s="253" t="s">
        <v>119</v>
      </c>
      <c r="C80" s="253"/>
      <c r="D80" s="253"/>
      <c r="E80" s="253"/>
      <c r="F80" s="253"/>
      <c r="G80" s="253"/>
      <c r="H80" s="253"/>
      <c r="I80" s="253"/>
      <c r="J80" s="253"/>
      <c r="K80" s="254"/>
      <c r="L80" s="274" t="s">
        <v>120</v>
      </c>
      <c r="M80" s="275"/>
      <c r="N80" s="278" t="s">
        <v>121</v>
      </c>
      <c r="O80" s="279"/>
      <c r="P80" s="279"/>
      <c r="Q80" s="279"/>
      <c r="R80" s="279"/>
      <c r="S80" s="279"/>
      <c r="T80" s="279"/>
      <c r="U80" s="280"/>
      <c r="V80" s="280"/>
      <c r="W80" s="281"/>
    </row>
    <row r="81" spans="1:23" ht="13.5" customHeight="1" thickTop="1">
      <c r="A81" s="7"/>
      <c r="B81" s="261" t="s">
        <v>122</v>
      </c>
      <c r="C81" s="264" t="s">
        <v>123</v>
      </c>
      <c r="D81" s="264" t="s">
        <v>124</v>
      </c>
      <c r="E81" s="239" t="s">
        <v>125</v>
      </c>
      <c r="F81" s="239" t="s">
        <v>126</v>
      </c>
      <c r="G81" s="239" t="s">
        <v>127</v>
      </c>
      <c r="H81" s="239" t="s">
        <v>128</v>
      </c>
      <c r="I81" s="239" t="s">
        <v>129</v>
      </c>
      <c r="J81" s="239" t="s">
        <v>130</v>
      </c>
      <c r="K81" s="243" t="s">
        <v>131</v>
      </c>
      <c r="L81" s="276"/>
      <c r="M81" s="277"/>
      <c r="N81" s="264" t="s">
        <v>131</v>
      </c>
      <c r="O81" s="239" t="s">
        <v>130</v>
      </c>
      <c r="P81" s="239" t="s">
        <v>129</v>
      </c>
      <c r="Q81" s="239" t="s">
        <v>128</v>
      </c>
      <c r="R81" s="239" t="s">
        <v>127</v>
      </c>
      <c r="S81" s="239" t="s">
        <v>126</v>
      </c>
      <c r="T81" s="239" t="s">
        <v>125</v>
      </c>
      <c r="U81" s="264" t="s">
        <v>124</v>
      </c>
      <c r="V81" s="264" t="s">
        <v>123</v>
      </c>
      <c r="W81" s="266" t="s">
        <v>122</v>
      </c>
    </row>
    <row r="82" spans="1:23" ht="12.75" customHeight="1">
      <c r="A82" s="7"/>
      <c r="B82" s="262"/>
      <c r="C82" s="216"/>
      <c r="D82" s="216"/>
      <c r="E82" s="213"/>
      <c r="F82" s="213"/>
      <c r="G82" s="213"/>
      <c r="H82" s="229"/>
      <c r="I82" s="213"/>
      <c r="J82" s="213"/>
      <c r="K82" s="244"/>
      <c r="L82" s="276"/>
      <c r="M82" s="277"/>
      <c r="N82" s="215"/>
      <c r="O82" s="213"/>
      <c r="P82" s="213"/>
      <c r="Q82" s="229"/>
      <c r="R82" s="213"/>
      <c r="S82" s="213"/>
      <c r="T82" s="213"/>
      <c r="U82" s="216"/>
      <c r="V82" s="216"/>
      <c r="W82" s="219"/>
    </row>
    <row r="83" spans="1:23" ht="51" customHeight="1" thickBot="1">
      <c r="A83" s="7"/>
      <c r="B83" s="263"/>
      <c r="C83" s="265"/>
      <c r="D83" s="265"/>
      <c r="E83" s="241"/>
      <c r="F83" s="241"/>
      <c r="G83" s="241"/>
      <c r="H83" s="242"/>
      <c r="I83" s="241"/>
      <c r="J83" s="240"/>
      <c r="K83" s="245"/>
      <c r="L83" s="276"/>
      <c r="M83" s="277"/>
      <c r="N83" s="268"/>
      <c r="O83" s="240"/>
      <c r="P83" s="241"/>
      <c r="Q83" s="242"/>
      <c r="R83" s="241"/>
      <c r="S83" s="241"/>
      <c r="T83" s="241"/>
      <c r="U83" s="265"/>
      <c r="V83" s="265"/>
      <c r="W83" s="267"/>
    </row>
    <row r="84" spans="1:23" ht="19" thickTop="1" thickBot="1">
      <c r="A84" s="7"/>
      <c r="B84" s="231" t="s">
        <v>170</v>
      </c>
      <c r="C84" s="231"/>
      <c r="D84" s="231"/>
      <c r="E84" s="231"/>
      <c r="F84" s="231"/>
      <c r="G84" s="231"/>
      <c r="H84" s="231"/>
      <c r="I84" s="231"/>
      <c r="J84" s="231"/>
      <c r="K84" s="231"/>
      <c r="L84" s="231"/>
      <c r="M84" s="231"/>
      <c r="N84" s="231"/>
      <c r="O84" s="231"/>
      <c r="P84" s="231"/>
      <c r="Q84" s="231"/>
      <c r="R84" s="231"/>
      <c r="S84" s="231"/>
      <c r="T84" s="231"/>
      <c r="U84" s="231"/>
      <c r="V84" s="231"/>
      <c r="W84" s="232"/>
    </row>
    <row r="85" spans="1:23" ht="32.25" customHeight="1" thickTop="1">
      <c r="A85" s="7"/>
      <c r="B85" s="111"/>
      <c r="C85" s="111"/>
      <c r="D85" s="111"/>
      <c r="E85" s="111"/>
      <c r="F85" s="111"/>
      <c r="G85" s="111"/>
      <c r="H85" s="28"/>
      <c r="I85" s="111"/>
      <c r="J85" s="111"/>
      <c r="K85" s="112"/>
      <c r="L85" s="113" t="s">
        <v>18</v>
      </c>
      <c r="M85" s="204" t="s">
        <v>166</v>
      </c>
      <c r="N85" s="47"/>
      <c r="O85" s="47"/>
      <c r="P85" s="22">
        <f>R85+S85+T85+W85</f>
        <v>19805863</v>
      </c>
      <c r="Q85" s="50"/>
      <c r="R85" s="22">
        <f>G76</f>
        <v>3733520</v>
      </c>
      <c r="S85" s="22">
        <f>F76</f>
        <v>1258832</v>
      </c>
      <c r="T85" s="22">
        <f>E76</f>
        <v>2545445</v>
      </c>
      <c r="U85" s="114">
        <f>D76</f>
        <v>12251432</v>
      </c>
      <c r="V85" s="62">
        <f>C76</f>
        <v>16634</v>
      </c>
      <c r="W85" s="63">
        <f>U85+V85</f>
        <v>12268066</v>
      </c>
    </row>
    <row r="86" spans="1:23">
      <c r="A86" s="7"/>
      <c r="B86" s="115">
        <f>C86+D86</f>
        <v>1029575</v>
      </c>
      <c r="C86" s="91">
        <f>C87+C88</f>
        <v>0</v>
      </c>
      <c r="D86" s="91">
        <f>D87+D88</f>
        <v>1029575</v>
      </c>
      <c r="E86" s="91">
        <f>E87+E88</f>
        <v>2515</v>
      </c>
      <c r="F86" s="91">
        <f>F87+F88</f>
        <v>23694</v>
      </c>
      <c r="G86" s="91">
        <f>G87+G88</f>
        <v>265753</v>
      </c>
      <c r="H86" s="28"/>
      <c r="I86" s="94">
        <f>B86+E86+F86+G86</f>
        <v>1321537</v>
      </c>
      <c r="J86" s="94">
        <f>J87+J88</f>
        <v>0</v>
      </c>
      <c r="K86" s="31">
        <f>I86+J86</f>
        <v>1321537</v>
      </c>
      <c r="L86" s="53" t="s">
        <v>45</v>
      </c>
      <c r="M86" s="54" t="s">
        <v>171</v>
      </c>
      <c r="N86" s="91">
        <f>O86+P86</f>
        <v>1321537</v>
      </c>
      <c r="O86" s="116">
        <f>O87+O88</f>
        <v>0</v>
      </c>
      <c r="P86" s="29">
        <f>T86</f>
        <v>1321537</v>
      </c>
      <c r="Q86" s="28"/>
      <c r="R86" s="28"/>
      <c r="S86" s="104"/>
      <c r="T86" s="29">
        <f>T87+T88</f>
        <v>1321537</v>
      </c>
      <c r="U86" s="92"/>
      <c r="V86" s="23"/>
      <c r="W86" s="32"/>
    </row>
    <row r="87" spans="1:23">
      <c r="A87" s="7"/>
      <c r="B87" s="115">
        <f>C87+D87</f>
        <v>1010215</v>
      </c>
      <c r="C87" s="103">
        <f>SUMIFS(DATI!E$1:E$65536,DATI!A$1:A$65536,'2009'!B4,DATI!B$1:B$65536,'2009'!C12,DATI!C$1:C$65536,'2009'!B8,DATI!D$1:D$65536,'2009'!L87)</f>
        <v>0</v>
      </c>
      <c r="D87" s="117">
        <f>SUMIFS(DATI!E$1:E$65536,DATI!A$1:A$65536,'2009'!B4,DATI!B$1:B$65536,'2009'!D12,DATI!C$1:C$65536,'2009'!B8,DATI!D$1:D$65536,'2009'!L87)</f>
        <v>1010215</v>
      </c>
      <c r="E87" s="49">
        <f>SUMIFS(DATI!E$1:E$65536,DATI!A$1:A$65536,'2009'!B4,DATI!B$1:B$65536,'2009'!E12,DATI!C$1:C$65536,'2009'!B8,DATI!D$1:D$65536,'2009'!L87)</f>
        <v>2515</v>
      </c>
      <c r="F87" s="49">
        <f>SUMIFS(DATI!E$1:E$65536,DATI!A$1:A$65536,'2009'!B4,DATI!B$1:B$65536,'2009'!F12,DATI!C$1:C$65536,'2009'!B8,DATI!D$1:D$65536,'2009'!L87)</f>
        <v>23694</v>
      </c>
      <c r="G87" s="49">
        <f>SUMIFS(DATI!E$1:E$65536,DATI!A$1:A$65536,'2009'!B4,DATI!B$1:B$65536,'2009'!G12,DATI!C$1:C$65536,'2009'!B8,DATI!D$1:D$65536,'2009'!L87)</f>
        <v>265753</v>
      </c>
      <c r="H87" s="28"/>
      <c r="I87" s="94">
        <f>B87+E87+F87+G87</f>
        <v>1302177</v>
      </c>
      <c r="J87" s="30">
        <f>SUMIFS(DATI!E$1:E$65536,DATI!A$1:A$65536,'2009'!B4,DATI!B$1:B$65536,'2009'!J12,DATI!C$1:C$65536,'2009'!B8,DATI!D$1:D$65536,'2009'!L87)</f>
        <v>0</v>
      </c>
      <c r="K87" s="31">
        <f t="shared" ref="K87:K106" si="8">I87+J87</f>
        <v>1302177</v>
      </c>
      <c r="L87" s="53" t="s">
        <v>46</v>
      </c>
      <c r="M87" s="199" t="s">
        <v>240</v>
      </c>
      <c r="N87" s="91">
        <f t="shared" ref="N87:N105" si="9">O87+P87</f>
        <v>1302177</v>
      </c>
      <c r="O87" s="100">
        <f>SUMIFS(DATI!E$1:E$65536,DATI!A$1:A$65536,'2009'!B4,DATI!B$1:B$65536,'2009'!O12,DATI!C$1:C$65536,'2009'!N8,DATI!D$1:D$65536,'2009'!L87)</f>
        <v>0</v>
      </c>
      <c r="P87" s="29">
        <f>+T87+U87+W87</f>
        <v>1302177</v>
      </c>
      <c r="Q87" s="28"/>
      <c r="R87" s="28"/>
      <c r="S87" s="61"/>
      <c r="T87" s="49">
        <f>SUMIFS(DATI!E$1:E$65536,DATI!A$1:A$65536,'2009'!B4,DATI!B$1:B$65536,'2009'!T12,DATI!C$1:C$65536,'2009'!N8,DATI!D$1:D$65536,'2009'!L87)</f>
        <v>1302177</v>
      </c>
      <c r="U87" s="50"/>
      <c r="V87" s="28"/>
      <c r="W87" s="42"/>
    </row>
    <row r="88" spans="1:23">
      <c r="A88" s="7"/>
      <c r="B88" s="115">
        <f>C88+D88</f>
        <v>19360</v>
      </c>
      <c r="C88" s="103">
        <f>SUMIFS(DATI!E$1:E$65536,DATI!A$1:A$65536,'2009'!B4,DATI!B$1:B$65536,'2009'!C12,DATI!C$1:C$65536,'2009'!B8,DATI!D$1:D$65536,'2009'!L88)</f>
        <v>0</v>
      </c>
      <c r="D88" s="117">
        <f>SUMIFS(DATI!E$1:E$65536,DATI!A$1:A$65536,'2009'!B4,DATI!B$1:B$65536,'2009'!D12,DATI!C$1:C$65536,'2009'!B8,DATI!D$1:D$65536,'2009'!L88)</f>
        <v>19360</v>
      </c>
      <c r="E88" s="49">
        <f>SUMIFS(DATI!E$1:E$65536,DATI!A$1:A$65536,'2009'!B4,DATI!B$1:B$65536,'2009'!E12,DATI!C$1:C$65536,'2009'!B8,DATI!D$1:D$65536,'2009'!L88)</f>
        <v>0</v>
      </c>
      <c r="F88" s="49">
        <f>SUMIFS(DATI!E$1:E$65536,DATI!A$1:A$65536,'2009'!B4,DATI!B$1:B$65536,'2009'!F12,DATI!C$1:C$65536,'2009'!B8,DATI!D$1:D$65536,'2009'!L88)</f>
        <v>0</v>
      </c>
      <c r="G88" s="49">
        <f>SUMIFS(DATI!E$1:E$65536,DATI!A$1:A$65536,'2009'!B4,DATI!B$1:B$65536,'2009'!G12,DATI!C$1:C$65536,'2009'!B8,DATI!D$1:D$65536,'2009'!L88)</f>
        <v>0</v>
      </c>
      <c r="H88" s="28"/>
      <c r="I88" s="94">
        <f>B88+E88+F88+G88</f>
        <v>19360</v>
      </c>
      <c r="J88" s="30">
        <f>SUMIFS(DATI!E$1:E$65536,DATI!A$1:A$65536,'2009'!B4,DATI!B$1:B$65536,'2009'!J12,DATI!C$1:C$65536,'2009'!B8,DATI!D$1:D$65536,'2009'!L88)</f>
        <v>0</v>
      </c>
      <c r="K88" s="31">
        <f t="shared" si="8"/>
        <v>19360</v>
      </c>
      <c r="L88" s="53" t="s">
        <v>47</v>
      </c>
      <c r="M88" s="199" t="s">
        <v>241</v>
      </c>
      <c r="N88" s="91">
        <f t="shared" si="9"/>
        <v>19360</v>
      </c>
      <c r="O88" s="100">
        <f>SUMIFS(DATI!E$1:E$65536,DATI!A$1:A$65536,'2009'!B4,DATI!B$1:B$65536,'2009'!O12,DATI!C$1:C$65536,'2009'!N8,DATI!D$1:D$65536,'2009'!L88)</f>
        <v>0</v>
      </c>
      <c r="P88" s="29">
        <f>+T88+U88+W88</f>
        <v>19360</v>
      </c>
      <c r="Q88" s="28"/>
      <c r="R88" s="28"/>
      <c r="S88" s="28"/>
      <c r="T88" s="49">
        <f>SUMIFS(DATI!E$1:E$65536,DATI!A$1:A$65536,'2009'!B4,DATI!B$1:B$65536,'2009'!T12,DATI!C$1:C$65536,'2009'!N8,DATI!D$1:D$65536,'2009'!L88)</f>
        <v>19360</v>
      </c>
      <c r="U88" s="28"/>
      <c r="V88" s="28"/>
      <c r="W88" s="42"/>
    </row>
    <row r="89" spans="1:23">
      <c r="A89" s="7"/>
      <c r="B89" s="115">
        <f>C89+D89</f>
        <v>2485936</v>
      </c>
      <c r="C89" s="91">
        <f>C96+C97</f>
        <v>238814</v>
      </c>
      <c r="D89" s="99">
        <f>D90+D96</f>
        <v>2247122</v>
      </c>
      <c r="E89" s="29">
        <f>E96+E97</f>
        <v>4094233</v>
      </c>
      <c r="F89" s="29">
        <f>F96</f>
        <v>7619</v>
      </c>
      <c r="G89" s="29">
        <f>G96</f>
        <v>91642</v>
      </c>
      <c r="H89" s="28"/>
      <c r="I89" s="94">
        <f>B89+E89+F89+G89</f>
        <v>6679430</v>
      </c>
      <c r="J89" s="94">
        <f>J90+J96</f>
        <v>77641</v>
      </c>
      <c r="K89" s="31">
        <f t="shared" si="8"/>
        <v>6757071</v>
      </c>
      <c r="L89" s="53" t="s">
        <v>48</v>
      </c>
      <c r="M89" s="54" t="s">
        <v>172</v>
      </c>
      <c r="N89" s="91">
        <f>O89+P89</f>
        <v>6757071</v>
      </c>
      <c r="O89" s="116">
        <f>O90+O96</f>
        <v>6030</v>
      </c>
      <c r="P89" s="29">
        <f t="shared" ref="P89:P95" si="10">R89+S89+T89+W89</f>
        <v>6751041</v>
      </c>
      <c r="Q89" s="28"/>
      <c r="R89" s="29">
        <f>R90</f>
        <v>85612</v>
      </c>
      <c r="S89" s="29">
        <f>S90</f>
        <v>353416</v>
      </c>
      <c r="T89" s="91">
        <f>T90</f>
        <v>1806204</v>
      </c>
      <c r="U89" s="29">
        <f>U90+U96+U97</f>
        <v>4505448</v>
      </c>
      <c r="V89" s="29">
        <f>V90</f>
        <v>361</v>
      </c>
      <c r="W89" s="63">
        <f t="shared" ref="W89:W95" si="11">U89+V89</f>
        <v>4505809</v>
      </c>
    </row>
    <row r="90" spans="1:23">
      <c r="A90" s="7"/>
      <c r="B90" s="115">
        <f t="shared" ref="B90:B95" si="12">D90</f>
        <v>2246358</v>
      </c>
      <c r="C90" s="28"/>
      <c r="D90" s="49">
        <f>SUMIFS(DATI!E$1:E$65536,DATI!A$1:A$65536,'2009'!B4,DATI!B$1:B$65536,'2009'!D12,DATI!C$1:C$65536,'2009'!B8,DATI!D$1:D$65536,'2009'!L90)</f>
        <v>2246358</v>
      </c>
      <c r="E90" s="28"/>
      <c r="F90" s="28"/>
      <c r="G90" s="28"/>
      <c r="H90" s="28"/>
      <c r="I90" s="94">
        <f t="shared" ref="I90:I95" si="13">B90</f>
        <v>2246358</v>
      </c>
      <c r="J90" s="49">
        <f>SUMIFS(DATI!E$1:E$65536,DATI!A$1:A$65536,'2009'!B4,DATI!B$1:B$65536,'2009'!J12,DATI!C$1:C$65536,'2009'!B8,DATI!D$1:D$65536,'2009'!L90)</f>
        <v>0</v>
      </c>
      <c r="K90" s="31">
        <f t="shared" si="8"/>
        <v>2246358</v>
      </c>
      <c r="L90" s="53" t="s">
        <v>49</v>
      </c>
      <c r="M90" s="199" t="s">
        <v>173</v>
      </c>
      <c r="N90" s="91">
        <f t="shared" si="9"/>
        <v>2246357</v>
      </c>
      <c r="O90" s="49">
        <f>SUMIFS(DATI!E$1:E$65536,DATI!A$1:A$65536,'2009'!B4,DATI!B$1:B$65536,'2009'!O12,DATI!C$1:C$65536,'2009'!N8,DATI!D$1:D$65536,'2009'!L90)</f>
        <v>0</v>
      </c>
      <c r="P90" s="29">
        <f t="shared" si="10"/>
        <v>2246357</v>
      </c>
      <c r="Q90" s="28"/>
      <c r="R90" s="49">
        <f>SUMIFS(DATI!E$1:E$65536,DATI!A$1:A$65536,'2009'!B4,DATI!B$1:B$65536,'2009'!R12,DATI!C$1:C$65536,'2009'!N8,DATI!D$1:D$65536,'2009'!L90)</f>
        <v>85612</v>
      </c>
      <c r="S90" s="49">
        <f>SUMIFS(DATI!E$1:E$65536,DATI!A$1:A$65536,'2009'!B4,DATI!B$1:B$65536,'2009'!S12,DATI!C$1:C$65536,'2009'!N8,DATI!D$1:D$65536,'2009'!L90)</f>
        <v>353416</v>
      </c>
      <c r="T90" s="103">
        <f>SUMIFS(DATI!E$1:E$65536,DATI!A$1:A$65536,'2009'!B4,DATI!B$1:B$65536,'2009'!T12,DATI!C$1:C$65536,'2009'!N8,DATI!D$1:D$65536,'2009'!L90)</f>
        <v>1806204</v>
      </c>
      <c r="U90" s="49">
        <f>SUMIFS(DATI!E$1:E$65536,DATI!A$1:A$65536,'2009'!B4,DATI!B$1:B$65536,'2009'!U12,DATI!C$1:C$65536,'2009'!N8,DATI!D$1:D$65536,'2009'!L90)</f>
        <v>764</v>
      </c>
      <c r="V90" s="49">
        <f>SUMIFS(DATI!E$1:E$65536,DATI!A$1:A$65536,'2009'!B4,DATI!B$1:B$65536,'2009'!V12,DATI!C$1:C$65536,'2009'!N8,DATI!D$1:D$65536,'2009'!L90)</f>
        <v>361</v>
      </c>
      <c r="W90" s="63">
        <f t="shared" si="11"/>
        <v>1125</v>
      </c>
    </row>
    <row r="91" spans="1:23">
      <c r="A91" s="7"/>
      <c r="B91" s="115">
        <f t="shared" si="12"/>
        <v>1377474</v>
      </c>
      <c r="C91" s="28"/>
      <c r="D91" s="49">
        <f>SUMIFS(DATI!E$1:E$65536,DATI!A$1:A$65536,'2009'!B4,DATI!B$1:B$65536,'2009'!D12,DATI!C$1:C$65536,'2009'!B8,DATI!D$1:D$65536,'2009'!L91)</f>
        <v>1377474</v>
      </c>
      <c r="E91" s="28"/>
      <c r="F91" s="28"/>
      <c r="G91" s="28"/>
      <c r="H91" s="28"/>
      <c r="I91" s="94">
        <f t="shared" si="13"/>
        <v>1377474</v>
      </c>
      <c r="J91" s="49">
        <f>SUMIFS(DATI!E$1:E$65536,DATI!A$1:A$65536,'2009'!B4,DATI!B$1:B$65536,'2009'!J12,DATI!C$1:C$65536,'2009'!B8,DATI!D$1:D$65536,'2009'!L91)</f>
        <v>0</v>
      </c>
      <c r="K91" s="31">
        <f t="shared" si="8"/>
        <v>1377474</v>
      </c>
      <c r="L91" s="53" t="s">
        <v>50</v>
      </c>
      <c r="M91" s="78" t="s">
        <v>174</v>
      </c>
      <c r="N91" s="91">
        <f t="shared" si="9"/>
        <v>1377474</v>
      </c>
      <c r="O91" s="49">
        <f>SUMIFS(DATI!E$1:E$65536,DATI!A$1:A$65536,'2009'!B4,DATI!B$1:B$65536,'2009'!O12,DATI!C$1:C$65536,'2009'!N8,DATI!D$1:D$65536,'2009'!L91)</f>
        <v>0</v>
      </c>
      <c r="P91" s="22">
        <f t="shared" si="10"/>
        <v>1377474</v>
      </c>
      <c r="Q91" s="28"/>
      <c r="R91" s="49">
        <f>SUMIFS(DATI!E$1:E$65536,DATI!A$1:A$65536,'2009'!B4,DATI!B$1:B$65536,'2009'!R12,DATI!C$1:C$65536,'2009'!N8,DATI!D$1:D$65536,'2009'!L91)</f>
        <v>0</v>
      </c>
      <c r="S91" s="49">
        <f>SUMIFS(DATI!E$1:E$65536,DATI!A$1:A$65536,'2009'!B4,DATI!B$1:B$65536,'2009'!S12,DATI!C$1:C$65536,'2009'!N8,DATI!D$1:D$65536,'2009'!L91)</f>
        <v>114908</v>
      </c>
      <c r="T91" s="117">
        <f>SUMIFS(DATI!E$1:E$65536,DATI!A$1:A$65536,'2009'!B4,DATI!B$1:B$65536,'2009'!T12,DATI!C$1:C$65536,'2009'!N8,DATI!D$1:D$65536,'2009'!L91)</f>
        <v>1262566</v>
      </c>
      <c r="U91" s="96">
        <f>SUMIFS(DATI!E$1:E$65536,DATI!A$1:A$65536,'2009'!B4,DATI!B$1:B$65536,'2009'!U12,DATI!C$1:C$65536,'2009'!N8,DATI!D$1:D$65536,'2009'!L91)</f>
        <v>0</v>
      </c>
      <c r="V91" s="30">
        <f>SUMIFS(DATI!E$1:E$65536,DATI!A$1:A$65536,'2009'!B4,DATI!B$1:B$65536,'2009'!V12,DATI!C$1:C$65536,'2009'!N8,DATI!D$1:D$65536,'2009'!L91)</f>
        <v>0</v>
      </c>
      <c r="W91" s="63">
        <f t="shared" si="11"/>
        <v>0</v>
      </c>
    </row>
    <row r="92" spans="1:23">
      <c r="A92" s="7"/>
      <c r="B92" s="115">
        <f t="shared" si="12"/>
        <v>158770</v>
      </c>
      <c r="C92" s="28"/>
      <c r="D92" s="49">
        <f>SUMIFS(DATI!E$1:E$65536,DATI!A$1:A$65536,'2009'!B4,DATI!B$1:B$65536,'2009'!D12,DATI!C$1:C$65536,'2009'!B8,DATI!D$1:D$65536,'2009'!L92)</f>
        <v>158770</v>
      </c>
      <c r="E92" s="28"/>
      <c r="F92" s="28"/>
      <c r="G92" s="28"/>
      <c r="H92" s="28"/>
      <c r="I92" s="94">
        <f t="shared" si="13"/>
        <v>158770</v>
      </c>
      <c r="J92" s="49">
        <f>SUMIFS(DATI!E$1:E$65536,DATI!A$1:A$65536,'2009'!B4,DATI!B$1:B$65536,'2009'!J12,DATI!C$1:C$65536,'2009'!B8,DATI!D$1:D$65536,'2009'!L92)</f>
        <v>0</v>
      </c>
      <c r="K92" s="31">
        <f t="shared" si="8"/>
        <v>158770</v>
      </c>
      <c r="L92" s="53" t="s">
        <v>51</v>
      </c>
      <c r="M92" s="78" t="s">
        <v>175</v>
      </c>
      <c r="N92" s="91">
        <f t="shared" si="9"/>
        <v>158769</v>
      </c>
      <c r="O92" s="49">
        <f>SUMIFS(DATI!E$1:E$65536,DATI!A$1:A$65536,'2009'!B4,DATI!B$1:B$65536,'2009'!O12,DATI!C$1:C$65536,'2009'!N8,DATI!D$1:D$65536,'2009'!L92)</f>
        <v>0</v>
      </c>
      <c r="P92" s="22">
        <f t="shared" si="10"/>
        <v>158769</v>
      </c>
      <c r="Q92" s="28"/>
      <c r="R92" s="49">
        <f>SUMIFS(DATI!E$1:E$65536,DATI!A$1:A$65536,'2009'!B4,DATI!B$1:B$65536,'2009'!R12,DATI!C$1:C$65536,'2009'!N8,DATI!D$1:D$65536,'2009'!L92)</f>
        <v>85612</v>
      </c>
      <c r="S92" s="49">
        <f>SUMIFS(DATI!E$1:E$65536,DATI!A$1:A$65536,'2009'!B4,DATI!B$1:B$65536,'2009'!S12,DATI!C$1:C$65536,'2009'!N8,DATI!D$1:D$65536,'2009'!L92)</f>
        <v>7619</v>
      </c>
      <c r="T92" s="117">
        <f>SUMIFS(DATI!E$1:E$65536,DATI!A$1:A$65536,'2009'!B4,DATI!B$1:B$65536,'2009'!T12,DATI!C$1:C$65536,'2009'!N8,DATI!D$1:D$65536,'2009'!L92)</f>
        <v>64413</v>
      </c>
      <c r="U92" s="96">
        <f>SUMIFS(DATI!E$1:E$65536,DATI!A$1:A$65536,'2009'!B4,DATI!B$1:B$65536,'2009'!U12,DATI!C$1:C$65536,'2009'!N8,DATI!D$1:D$65536,'2009'!L92)</f>
        <v>764</v>
      </c>
      <c r="V92" s="30">
        <f>SUMIFS(DATI!E$1:E$65536,DATI!A$1:A$65536,'2009'!B4,DATI!B$1:B$65536,'2009'!V12,DATI!C$1:C$65536,'2009'!N8,DATI!D$1:D$65536,'2009'!L92)</f>
        <v>361</v>
      </c>
      <c r="W92" s="63">
        <f t="shared" si="11"/>
        <v>1125</v>
      </c>
    </row>
    <row r="93" spans="1:23">
      <c r="A93" s="7"/>
      <c r="B93" s="115">
        <f t="shared" si="12"/>
        <v>599263</v>
      </c>
      <c r="C93" s="28"/>
      <c r="D93" s="49">
        <f>SUMIFS(DATI!E$1:E$65536,DATI!A$1:A$65536,'2009'!B4,DATI!B$1:B$65536,'2009'!D12,DATI!C$1:C$65536,'2009'!B8,DATI!D$1:D$65536,'2009'!L93)</f>
        <v>599263</v>
      </c>
      <c r="E93" s="28"/>
      <c r="F93" s="28"/>
      <c r="G93" s="28"/>
      <c r="H93" s="28"/>
      <c r="I93" s="94">
        <f t="shared" si="13"/>
        <v>599263</v>
      </c>
      <c r="J93" s="49">
        <f>SUMIFS(DATI!E$1:E$65536,DATI!A$1:A$65536,'2009'!B4,DATI!B$1:B$65536,'2009'!J12,DATI!C$1:C$65536,'2009'!B8,DATI!D$1:D$65536,'2009'!L93)</f>
        <v>0</v>
      </c>
      <c r="K93" s="31">
        <f t="shared" si="8"/>
        <v>599263</v>
      </c>
      <c r="L93" s="53" t="s">
        <v>52</v>
      </c>
      <c r="M93" s="78" t="s">
        <v>176</v>
      </c>
      <c r="N93" s="91">
        <f t="shared" si="9"/>
        <v>599263</v>
      </c>
      <c r="O93" s="49">
        <f>SUMIFS(DATI!E$1:E$65536,DATI!A$1:A$65536,'2009'!B4,DATI!B$1:B$65536,'2009'!O12,DATI!C$1:C$65536,'2009'!N8,DATI!D$1:D$65536,'2009'!L93)</f>
        <v>0</v>
      </c>
      <c r="P93" s="22">
        <f t="shared" si="10"/>
        <v>599263</v>
      </c>
      <c r="Q93" s="28"/>
      <c r="R93" s="49">
        <f>SUMIFS(DATI!E$1:E$65536,DATI!A$1:A$65536,'2009'!B4,DATI!B$1:B$65536,'2009'!R12,DATI!C$1:C$65536,'2009'!N8,DATI!D$1:D$65536,'2009'!L93)</f>
        <v>0</v>
      </c>
      <c r="S93" s="49">
        <f>SUMIFS(DATI!E$1:E$65536,DATI!A$1:A$65536,'2009'!B4,DATI!B$1:B$65536,'2009'!S12,DATI!C$1:C$65536,'2009'!N8,DATI!D$1:D$65536,'2009'!L93)</f>
        <v>120038</v>
      </c>
      <c r="T93" s="117">
        <f>SUMIFS(DATI!E$1:E$65536,DATI!A$1:A$65536,'2009'!B4,DATI!B$1:B$65536,'2009'!T12,DATI!C$1:C$65536,'2009'!N8,DATI!D$1:D$65536,'2009'!L93)</f>
        <v>479225</v>
      </c>
      <c r="U93" s="96">
        <f>SUMIFS(DATI!E$1:E$65536,DATI!A$1:A$65536,'2009'!B4,DATI!B$1:B$65536,'2009'!U12,DATI!C$1:C$65536,'2009'!N8,DATI!D$1:D$65536,'2009'!L93)</f>
        <v>0</v>
      </c>
      <c r="V93" s="30">
        <f>SUMIFS(DATI!E$1:E$65536,DATI!A$1:A$65536,'2009'!B4,DATI!B$1:B$65536,'2009'!V12,DATI!C$1:C$65536,'2009'!N8,DATI!D$1:D$65536,'2009'!L93)</f>
        <v>0</v>
      </c>
      <c r="W93" s="63">
        <f t="shared" si="11"/>
        <v>0</v>
      </c>
    </row>
    <row r="94" spans="1:23">
      <c r="A94" s="7"/>
      <c r="B94" s="115">
        <f t="shared" si="12"/>
        <v>110850</v>
      </c>
      <c r="C94" s="28"/>
      <c r="D94" s="49">
        <f>SUMIFS(DATI!E$1:E$65536,DATI!A$1:A$65536,'2009'!B4,DATI!B$1:B$65536,'2009'!D12,DATI!C$1:C$65536,'2009'!B8,DATI!D$1:D$65536,'2009'!L94)</f>
        <v>110850</v>
      </c>
      <c r="E94" s="28"/>
      <c r="F94" s="28"/>
      <c r="G94" s="28"/>
      <c r="H94" s="28"/>
      <c r="I94" s="94">
        <f t="shared" si="13"/>
        <v>110850</v>
      </c>
      <c r="J94" s="49">
        <f>SUMIFS(DATI!E$1:E$65536,DATI!A$1:A$65536,'2009'!B4,DATI!B$1:B$65536,'2009'!J12,DATI!C$1:C$65536,'2009'!B8,DATI!D$1:D$65536,'2009'!L94)</f>
        <v>0</v>
      </c>
      <c r="K94" s="31">
        <f t="shared" si="8"/>
        <v>110850</v>
      </c>
      <c r="L94" s="53" t="s">
        <v>53</v>
      </c>
      <c r="M94" s="78" t="s">
        <v>177</v>
      </c>
      <c r="N94" s="91">
        <f t="shared" si="9"/>
        <v>110850</v>
      </c>
      <c r="O94" s="49">
        <f>SUMIFS(DATI!E$1:E$65536,DATI!A$1:A$65536,'2009'!B4,DATI!B$1:B$65536,'2009'!O12,DATI!C$1:C$65536,'2009'!N8,DATI!D$1:D$65536,'2009'!L94)</f>
        <v>0</v>
      </c>
      <c r="P94" s="22">
        <f t="shared" si="10"/>
        <v>110850</v>
      </c>
      <c r="Q94" s="50"/>
      <c r="R94" s="49">
        <f>SUMIFS(DATI!E$1:E$65536,DATI!A$1:A$65536,'2009'!B4,DATI!B$1:B$65536,'2009'!R12,DATI!C$1:C$65536,'2009'!N8,DATI!D$1:D$65536,'2009'!L94)</f>
        <v>0</v>
      </c>
      <c r="S94" s="49">
        <f>SUMIFS(DATI!E$1:E$65536,DATI!A$1:A$65536,'2009'!B4,DATI!B$1:B$65536,'2009'!S12,DATI!C$1:C$65536,'2009'!N8,DATI!D$1:D$65536,'2009'!L94)</f>
        <v>110850</v>
      </c>
      <c r="T94" s="117">
        <f>SUMIFS(DATI!E$1:E$65536,DATI!A$1:A$65536,'2009'!B4,DATI!B$1:B$65536,'2009'!T12,DATI!C$1:C$65536,'2009'!N8,DATI!D$1:D$65536,'2009'!L94)</f>
        <v>0</v>
      </c>
      <c r="U94" s="96">
        <f>SUMIFS(DATI!E$1:E$65536,DATI!A$1:A$65536,'2009'!B4,DATI!B$1:B$65536,'2009'!U12,DATI!C$1:C$65536,'2009'!N8,DATI!D$1:D$65536,'2009'!L94)</f>
        <v>0</v>
      </c>
      <c r="V94" s="30">
        <f>SUMIFS(DATI!E$1:E$65536,DATI!A$1:A$65536,'2009'!B4,DATI!B$1:B$65536,'2009'!V12,DATI!C$1:C$65536,'2009'!N8,DATI!D$1:D$65536,'2009'!L94)</f>
        <v>0</v>
      </c>
      <c r="W94" s="63">
        <f t="shared" si="11"/>
        <v>0</v>
      </c>
    </row>
    <row r="95" spans="1:23">
      <c r="A95" s="7"/>
      <c r="B95" s="115">
        <f t="shared" si="12"/>
        <v>0</v>
      </c>
      <c r="C95" s="28"/>
      <c r="D95" s="49">
        <f>SUMIFS(DATI!E$1:E$65536,DATI!A$1:A$65536,'2009'!B4,DATI!B$1:B$65536,'2009'!D12,DATI!C$1:C$65536,'2009'!B8,DATI!D$1:D$65536,'2009'!L95)</f>
        <v>0</v>
      </c>
      <c r="E95" s="28"/>
      <c r="F95" s="28"/>
      <c r="G95" s="28"/>
      <c r="H95" s="28"/>
      <c r="I95" s="94">
        <f t="shared" si="13"/>
        <v>0</v>
      </c>
      <c r="J95" s="49">
        <f>SUMIFS(DATI!E$1:E$65536,DATI!A$1:A$65536,'2009'!B4,DATI!B$1:B$65536,'2009'!J12,DATI!C$1:C$65536,'2009'!B8,DATI!D$1:D$65536,'2009'!L95)</f>
        <v>0</v>
      </c>
      <c r="K95" s="31">
        <f t="shared" si="8"/>
        <v>0</v>
      </c>
      <c r="L95" s="53" t="s">
        <v>54</v>
      </c>
      <c r="M95" s="78" t="s">
        <v>178</v>
      </c>
      <c r="N95" s="91">
        <f t="shared" si="9"/>
        <v>0</v>
      </c>
      <c r="O95" s="49">
        <f>SUMIFS(DATI!E$1:E$65536,DATI!A$1:A$65536,'2009'!B4,DATI!B$1:B$65536,'2009'!O12,DATI!C$1:C$65536,'2009'!N8,DATI!D$1:D$65536,'2009'!L95)</f>
        <v>0</v>
      </c>
      <c r="P95" s="22">
        <f t="shared" si="10"/>
        <v>0</v>
      </c>
      <c r="Q95" s="50"/>
      <c r="R95" s="49">
        <f>SUMIFS(DATI!E$1:E$65536,DATI!A$1:A$65536,'2009'!B4,DATI!B$1:B$65536,'2009'!R12,DATI!C$1:C$65536,'2009'!N8,DATI!D$1:D$65536,'2009'!L95)</f>
        <v>0</v>
      </c>
      <c r="S95" s="49">
        <f>SUMIFS(DATI!E$1:E$65536,DATI!A$1:A$65536,'2009'!B4,DATI!B$1:B$65536,'2009'!S12,DATI!C$1:C$65536,'2009'!N8,DATI!D$1:D$65536,'2009'!L95)</f>
        <v>0</v>
      </c>
      <c r="T95" s="117">
        <f>SUMIFS(DATI!E$1:E$65536,DATI!A$1:A$65536,'2009'!B4,DATI!B$1:B$65536,'2009'!T12,DATI!C$1:C$65536,'2009'!N8,DATI!D$1:D$65536,'2009'!L95)</f>
        <v>0</v>
      </c>
      <c r="U95" s="96">
        <f>SUMIFS(DATI!E$1:E$65536,DATI!A$1:A$65536,'2009'!B4,DATI!B$1:B$65536,'2009'!U12,DATI!C$1:C$65536,'2009'!N8,DATI!D$1:D$65536,'2009'!L95)</f>
        <v>0</v>
      </c>
      <c r="V95" s="30">
        <f>SUMIFS(DATI!E$1:E$65536,DATI!A$1:A$65536,'2009'!B4,DATI!B$1:B$65536,'2009'!V12,DATI!C$1:C$65536,'2009'!N8,DATI!D$1:D$65536,'2009'!L95)</f>
        <v>0</v>
      </c>
      <c r="W95" s="63">
        <f t="shared" si="11"/>
        <v>0</v>
      </c>
    </row>
    <row r="96" spans="1:23">
      <c r="A96" s="7"/>
      <c r="B96" s="118">
        <f>C96+D96</f>
        <v>1125</v>
      </c>
      <c r="C96" s="49">
        <f>SUMIFS(DATI!E$1:E$65536,DATI!A$1:A$65536,'2009'!B4,DATI!B$1:B$65536,'2009'!C12,DATI!C$1:C$65536,'2009'!B8,DATI!D$1:D$65536,'2009'!L96)</f>
        <v>361</v>
      </c>
      <c r="D96" s="96">
        <f>SUMIFS(DATI!E$1:E$65536,DATI!A$1:A$65536,'2009'!B4,DATI!B$1:B$65536,'2009'!D12,DATI!C$1:C$65536,'2009'!B8,DATI!D$1:D$65536,'2009'!L96)</f>
        <v>764</v>
      </c>
      <c r="E96" s="49">
        <f>SUMIFS(DATI!E$1:E$65536,DATI!A$1:A$65536,'2009'!B4,DATI!B$1:B$65536,'2009'!E12,DATI!C$1:C$65536,'2009'!B8,DATI!D$1:D$65536,'2009'!L96)</f>
        <v>2438885</v>
      </c>
      <c r="F96" s="49">
        <f>SUMIFS(DATI!E$1:E$65536,DATI!A$1:A$65536,'2009'!B4,DATI!B$1:B$65536,'2009'!F12,DATI!C$1:C$65536,'2009'!B8,DATI!D$1:D$65536,'2009'!L96)</f>
        <v>7619</v>
      </c>
      <c r="G96" s="49">
        <f>SUMIFS(DATI!E$1:E$65536,DATI!A$1:A$65536,'2009'!B4,DATI!B$1:B$65536,'2009'!G12,DATI!C$1:C$65536,'2009'!B8,DATI!D$1:D$65536,'2009'!L96)</f>
        <v>91642</v>
      </c>
      <c r="H96" s="28"/>
      <c r="I96" s="94">
        <f>B96+E96+F96+G96</f>
        <v>2539271</v>
      </c>
      <c r="J96" s="30">
        <f>SUMIFS(DATI!E$1:E$65536,DATI!A$1:A$65536,'2009'!B4,DATI!B$1:B$65536,'2009'!J12,DATI!C$1:C$65536,'2009'!B8,DATI!D$1:D$65536,'2009'!L96)</f>
        <v>77641</v>
      </c>
      <c r="K96" s="31">
        <f t="shared" si="8"/>
        <v>2616912</v>
      </c>
      <c r="L96" s="53" t="s">
        <v>55</v>
      </c>
      <c r="M96" s="199" t="s">
        <v>179</v>
      </c>
      <c r="N96" s="91">
        <f t="shared" si="9"/>
        <v>2616913</v>
      </c>
      <c r="O96" s="49">
        <f>SUMIFS(DATI!E$1:E$65536,DATI!A$1:A$65536,'2009'!B4,DATI!B$1:B$65536,'2009'!O12,DATI!C$1:C$65536,'2009'!N8,DATI!D$1:D$65536,'2009'!L96)</f>
        <v>6030</v>
      </c>
      <c r="P96" s="29">
        <f>W96</f>
        <v>2610883</v>
      </c>
      <c r="Q96" s="50"/>
      <c r="R96" s="23"/>
      <c r="S96" s="23"/>
      <c r="T96" s="23"/>
      <c r="U96" s="49">
        <f>SUMIFS(DATI!E$1:E$65536,DATI!A$1:A$65536,'2009'!B4,DATI!B$1:B$65536,'2009'!U12,DATI!C$1:C$65536,'2009'!N8,DATI!D$1:D$65536,'2009'!L96)</f>
        <v>2610883</v>
      </c>
      <c r="V96" s="28"/>
      <c r="W96" s="63">
        <f>U96</f>
        <v>2610883</v>
      </c>
    </row>
    <row r="97" spans="1:23">
      <c r="A97" s="7"/>
      <c r="B97" s="28"/>
      <c r="C97" s="49">
        <f>SUMIFS(DATI!E$1:E$65536,DATI!A$1:A$65536,'2009'!B4,DATI!B$1:B$65536,'2009'!C12,DATI!C$1:C$65536,'2009'!B8,DATI!D$1:D$65536,'2009'!L97)</f>
        <v>238453</v>
      </c>
      <c r="D97" s="28"/>
      <c r="E97" s="49">
        <f>SUMIFS(DATI!E$1:E$65536,DATI!A$1:A$65536,'2009'!B4,DATI!B$1:B$65536,'2009'!E12,DATI!C$1:C$65536,'2009'!B8,DATI!D$1:D$65536,'2009'!L97)</f>
        <v>1655348</v>
      </c>
      <c r="F97" s="28"/>
      <c r="G97" s="28"/>
      <c r="H97" s="28"/>
      <c r="I97" s="94">
        <f>C97+E97+F97+G97</f>
        <v>1893801</v>
      </c>
      <c r="J97" s="28"/>
      <c r="K97" s="31">
        <f>I97</f>
        <v>1893801</v>
      </c>
      <c r="L97" s="53" t="s">
        <v>56</v>
      </c>
      <c r="M97" s="199" t="s">
        <v>180</v>
      </c>
      <c r="N97" s="91">
        <f>P97</f>
        <v>1893801</v>
      </c>
      <c r="O97" s="28"/>
      <c r="P97" s="29">
        <f>W97</f>
        <v>1893801</v>
      </c>
      <c r="Q97" s="28"/>
      <c r="R97" s="28"/>
      <c r="S97" s="28"/>
      <c r="T97" s="28"/>
      <c r="U97" s="49">
        <f>SUMIFS(DATI!E$1:E$65536,DATI!A$1:A$65536,'2009'!B4,DATI!B$1:B$65536,'2009'!U12,DATI!C$1:C$65536,'2009'!N8,DATI!D$1:D$65536,'2009'!L97)</f>
        <v>1893801</v>
      </c>
      <c r="V97" s="28"/>
      <c r="W97" s="31">
        <f>U97</f>
        <v>1893801</v>
      </c>
    </row>
    <row r="98" spans="1:23">
      <c r="A98" s="7"/>
      <c r="B98" s="28"/>
      <c r="C98" s="49">
        <f>SUMIFS(DATI!E$1:E$65536,DATI!A$1:A$65536,'2009'!B4,DATI!B$1:B$65536,'2009'!C12,DATI!C$1:C$65536,'2009'!B8,DATI!D$1:D$65536,'2009'!L98)</f>
        <v>165844</v>
      </c>
      <c r="D98" s="28"/>
      <c r="E98" s="49">
        <f>SUMIFS(DATI!E$1:E$65536,DATI!A$1:A$65536,'2009'!B4,DATI!B$1:B$65536,'2009'!E12,DATI!C$1:C$65536,'2009'!B8,DATI!D$1:D$65536,'2009'!L98)</f>
        <v>1426708</v>
      </c>
      <c r="F98" s="28"/>
      <c r="G98" s="28"/>
      <c r="H98" s="28"/>
      <c r="I98" s="94">
        <f>E98+C98</f>
        <v>1592552</v>
      </c>
      <c r="J98" s="28"/>
      <c r="K98" s="31">
        <f>I98</f>
        <v>1592552</v>
      </c>
      <c r="L98" s="53" t="s">
        <v>57</v>
      </c>
      <c r="M98" s="78" t="s">
        <v>181</v>
      </c>
      <c r="N98" s="91">
        <f>P98</f>
        <v>1592552</v>
      </c>
      <c r="O98" s="28"/>
      <c r="P98" s="29">
        <f>W98</f>
        <v>1592552</v>
      </c>
      <c r="Q98" s="28"/>
      <c r="R98" s="28"/>
      <c r="S98" s="28"/>
      <c r="T98" s="28"/>
      <c r="U98" s="49">
        <f>SUMIFS(DATI!E$1:E$65536,DATI!A$1:A$65536,'2009'!B4,DATI!B$1:B$65536,'2009'!U12,DATI!C$1:C$65536,'2009'!N8,DATI!D$1:D$65536,'2009'!L98)</f>
        <v>1592552</v>
      </c>
      <c r="V98" s="28"/>
      <c r="W98" s="31">
        <f>U98</f>
        <v>1592552</v>
      </c>
    </row>
    <row r="99" spans="1:23">
      <c r="A99" s="7"/>
      <c r="B99" s="28"/>
      <c r="C99" s="49">
        <f>SUMIFS(DATI!E$1:E$65536,DATI!A$1:A$65536,'2009'!B4,DATI!B$1:B$65536,'2009'!C12,DATI!C$1:C$65536,'2009'!B8,DATI!D$1:D$65536,'2009'!L99)</f>
        <v>72609</v>
      </c>
      <c r="D99" s="28"/>
      <c r="E99" s="49">
        <f>SUMIFS(DATI!E$1:E$65536,DATI!A$1:A$65536,'2009'!B4,DATI!B$1:B$65536,'2009'!E12,DATI!C$1:C$65536,'2009'!B8,DATI!D$1:D$65536,'2009'!L99)</f>
        <v>228640</v>
      </c>
      <c r="F99" s="28"/>
      <c r="G99" s="28"/>
      <c r="H99" s="28"/>
      <c r="I99" s="94">
        <f>E99+C99</f>
        <v>301249</v>
      </c>
      <c r="J99" s="28"/>
      <c r="K99" s="31">
        <f>I99</f>
        <v>301249</v>
      </c>
      <c r="L99" s="53" t="s">
        <v>58</v>
      </c>
      <c r="M99" s="78" t="s">
        <v>182</v>
      </c>
      <c r="N99" s="91">
        <f>P99</f>
        <v>301249</v>
      </c>
      <c r="O99" s="28"/>
      <c r="P99" s="29">
        <f>W99</f>
        <v>301249</v>
      </c>
      <c r="Q99" s="28"/>
      <c r="R99" s="28"/>
      <c r="S99" s="28"/>
      <c r="T99" s="28"/>
      <c r="U99" s="49">
        <f>SUMIFS(DATI!E$1:E$65536,DATI!A$1:A$65536,'2009'!B4,DATI!B$1:B$65536,'2009'!U12,DATI!C$1:C$65536,'2009'!N8,DATI!D$1:D$65536,'2009'!L99)</f>
        <v>301249</v>
      </c>
      <c r="V99" s="28"/>
      <c r="W99" s="31">
        <f>U99</f>
        <v>301249</v>
      </c>
    </row>
    <row r="100" spans="1:23">
      <c r="A100" s="7"/>
      <c r="B100" s="115">
        <f>C100+D100</f>
        <v>542130</v>
      </c>
      <c r="C100" s="91">
        <f>C101+C103</f>
        <v>3415</v>
      </c>
      <c r="D100" s="99">
        <f>D101+D103</f>
        <v>538715</v>
      </c>
      <c r="E100" s="29">
        <f>E101+E102+E103</f>
        <v>633057</v>
      </c>
      <c r="F100" s="91">
        <f>F101+F102+F103</f>
        <v>164649</v>
      </c>
      <c r="G100" s="91">
        <f>G101+G103</f>
        <v>135567</v>
      </c>
      <c r="H100" s="28"/>
      <c r="I100" s="94">
        <f>B100+E100+F100+G100</f>
        <v>1475403</v>
      </c>
      <c r="J100" s="94">
        <f>J101+J102+J103</f>
        <v>1126015</v>
      </c>
      <c r="K100" s="31">
        <f t="shared" si="8"/>
        <v>2601418</v>
      </c>
      <c r="L100" s="53" t="s">
        <v>59</v>
      </c>
      <c r="M100" s="54" t="s">
        <v>183</v>
      </c>
      <c r="N100" s="91">
        <f t="shared" si="9"/>
        <v>2601418</v>
      </c>
      <c r="O100" s="94">
        <f>O101+O102+O103</f>
        <v>665305</v>
      </c>
      <c r="P100" s="29">
        <f>R100+S100+T100+W100</f>
        <v>1936113</v>
      </c>
      <c r="Q100" s="50"/>
      <c r="R100" s="29">
        <f>R102+R103</f>
        <v>337150</v>
      </c>
      <c r="S100" s="29">
        <f>S101+S102+S103</f>
        <v>118840</v>
      </c>
      <c r="T100" s="29">
        <f>T101+T102+T103</f>
        <v>125375</v>
      </c>
      <c r="U100" s="93">
        <f>U102+U103</f>
        <v>1102096</v>
      </c>
      <c r="V100" s="94">
        <f>V102+V103</f>
        <v>252652</v>
      </c>
      <c r="W100" s="63">
        <f>U100+V100</f>
        <v>1354748</v>
      </c>
    </row>
    <row r="101" spans="1:23">
      <c r="A101" s="7"/>
      <c r="B101" s="115">
        <f>C101+D101</f>
        <v>47705</v>
      </c>
      <c r="C101" s="103">
        <f>SUMIFS(DATI!E$1:E$65536,DATI!A$1:A$65536,'2009'!B4,DATI!B$1:B$65536,'2009'!C12,DATI!C$1:C$65536,'2009'!B8,DATI!D$1:D$65536,'2009'!L101)</f>
        <v>0</v>
      </c>
      <c r="D101" s="117">
        <f>SUMIFS(DATI!E$1:E$65536,DATI!A$1:A$65536,'2009'!B4,DATI!B$1:B$65536,'2009'!D12,DATI!C$1:C$65536,'2009'!B8,DATI!D$1:D$65536,'2009'!L101)</f>
        <v>47705</v>
      </c>
      <c r="E101" s="49">
        <f>SUMIFS(DATI!E$1:E$65536,DATI!A$1:A$65536,'2009'!B4,DATI!B$1:B$65536,'2009'!E12,DATI!C$1:C$65536,'2009'!B8,DATI!D$1:D$65536,'2009'!L101)</f>
        <v>387</v>
      </c>
      <c r="F101" s="49">
        <f>SUMIFS(DATI!E$1:E$65536,DATI!A$1:A$65536,'2009'!B4,DATI!B$1:B$65536,'2009'!F12,DATI!C$1:C$65536,'2009'!B8,DATI!D$1:D$65536,'2009'!L101)</f>
        <v>336</v>
      </c>
      <c r="G101" s="49">
        <f>SUMIFS(DATI!E$1:E$65536,DATI!A$1:A$65536,'2009'!B4,DATI!B$1:B$65536,'2009'!G12,DATI!C$1:C$65536,'2009'!B8,DATI!D$1:D$65536,'2009'!L101)</f>
        <v>70412</v>
      </c>
      <c r="H101" s="28"/>
      <c r="I101" s="94">
        <f>B101+E101+F101+G101</f>
        <v>118840</v>
      </c>
      <c r="J101" s="30">
        <f>SUMIFS(DATI!E$1:E$65536,DATI!A$1:A$65536,'2009'!B4,DATI!B$1:B$65536,'2009'!J12,DATI!C$1:C$65536,'2009'!B8,DATI!D$1:D$65536,'2009'!L101)</f>
        <v>0</v>
      </c>
      <c r="K101" s="31">
        <f t="shared" si="8"/>
        <v>118840</v>
      </c>
      <c r="L101" s="119" t="s">
        <v>60</v>
      </c>
      <c r="M101" s="205" t="s">
        <v>242</v>
      </c>
      <c r="N101" s="91">
        <f t="shared" si="9"/>
        <v>118840</v>
      </c>
      <c r="O101" s="30">
        <f>SUMIFS(DATI!E$1:E$65536,DATI!A$1:A$65536,'2009'!B4,DATI!B$1:B$65536,'2009'!O12,DATI!C$1:C$65536,'2009'!N8,DATI!D$1:D$65536,'2009'!L101)</f>
        <v>0</v>
      </c>
      <c r="P101" s="29">
        <f>S101+T101</f>
        <v>118840</v>
      </c>
      <c r="Q101" s="50"/>
      <c r="R101" s="73"/>
      <c r="S101" s="49">
        <f>SUMIFS(DATI!E$1:E$65536,DATI!A$1:A$65536,'2009'!B4,DATI!B$1:B$65536,'2009'!S12,DATI!C$1:C$65536,'2009'!N8,DATI!D$1:D$65536,'2009'!L101)</f>
        <v>118840</v>
      </c>
      <c r="T101" s="49">
        <f>SUMIFS(DATI!E$1:E$65536,DATI!A$1:A$65536,'2009'!B4,DATI!B$1:B$65536,'2009'!T12,DATI!C$1:C$65536,'2009'!N8,DATI!D$1:D$65536,'2009'!L101)</f>
        <v>0</v>
      </c>
      <c r="U101" s="73"/>
      <c r="V101" s="28"/>
      <c r="W101" s="42"/>
    </row>
    <row r="102" spans="1:23">
      <c r="A102" s="7"/>
      <c r="B102" s="120"/>
      <c r="C102" s="23"/>
      <c r="D102" s="28"/>
      <c r="E102" s="30">
        <f>SUMIFS(DATI!E$1:E$65536,DATI!A$1:A$65536,'2009'!B4,DATI!B$1:B$65536,'2009'!E12,DATI!C$1:C$65536,'2009'!B8,DATI!D$1:D$65536,'2009'!L102)</f>
        <v>0</v>
      </c>
      <c r="F102" s="49">
        <f>SUMIFS(DATI!E$1:E$65536,DATI!A$1:A$65536,'2009'!B4,DATI!B$1:B$65536,'2009'!F12,DATI!C$1:C$65536,'2009'!B8,DATI!D$1:D$65536,'2009'!L102)</f>
        <v>111361</v>
      </c>
      <c r="G102" s="73"/>
      <c r="H102" s="28"/>
      <c r="I102" s="94">
        <f>F102</f>
        <v>111361</v>
      </c>
      <c r="J102" s="30">
        <f>SUMIFS(DATI!E$1:E$65536,DATI!A$1:A$65536,'2009'!B4,DATI!B$1:B$65536,'2009'!J12,DATI!C$1:C$65536,'2009'!B8,DATI!D$1:D$65536,'2009'!L102)</f>
        <v>0</v>
      </c>
      <c r="K102" s="31">
        <f t="shared" si="8"/>
        <v>111361</v>
      </c>
      <c r="L102" s="53" t="s">
        <v>61</v>
      </c>
      <c r="M102" s="199" t="s">
        <v>243</v>
      </c>
      <c r="N102" s="91">
        <f t="shared" si="9"/>
        <v>111361</v>
      </c>
      <c r="O102" s="30">
        <f>SUMIFS(DATI!E$1:E$65536,DATI!A$1:A$65536,'2009'!B4,DATI!B$1:B$65536,'2009'!O12,DATI!C$1:C$65536,'2009'!N8,DATI!D$1:D$65536,'2009'!L102)</f>
        <v>0</v>
      </c>
      <c r="P102" s="29">
        <f>R102+S102+T102+U102+V102</f>
        <v>111361</v>
      </c>
      <c r="Q102" s="50"/>
      <c r="R102" s="49">
        <f>SUMIFS(DATI!E$1:E$65536,DATI!A$1:A$65536,'2009'!B4,DATI!B$1:B$65536,'2009'!R12,DATI!C$1:C$65536,'2009'!N8,DATI!D$1:D$65536,'2009'!L102)</f>
        <v>70380</v>
      </c>
      <c r="S102" s="49">
        <f>SUMIFS(DATI!E$1:E$65536,DATI!A$1:A$65536,'2009'!B4,DATI!B$1:B$65536,'2009'!S12,DATI!C$1:C$65536,'2009'!N8,DATI!D$1:D$65536,'2009'!L102)</f>
        <v>0</v>
      </c>
      <c r="T102" s="49">
        <f>SUMIFS(DATI!E$1:E$65536,DATI!A$1:A$65536,'2009'!B4,DATI!B$1:B$65536,'2009'!T12,DATI!C$1:C$65536,'2009'!N8,DATI!D$1:D$65536,'2009'!L102)</f>
        <v>97</v>
      </c>
      <c r="U102" s="96">
        <f>SUMIFS(DATI!E$1:E$65536,DATI!A$1:A$65536,'2009'!B4,DATI!B$1:B$65536,'2009'!U12,DATI!C$1:C$65536,'2009'!N8,DATI!D$1:D$65536,'2009'!L102)</f>
        <v>40884</v>
      </c>
      <c r="V102" s="30">
        <f>SUMIFS(DATI!E$1:E$65536,DATI!A$1:A$65536,'2009'!B4,DATI!B$1:B$65536,'2009'!V12,DATI!C$1:C$65536,'2009'!N8,DATI!D$1:D$65536,'2009'!L102)</f>
        <v>0</v>
      </c>
      <c r="W102" s="31">
        <f>U102+V102</f>
        <v>40884</v>
      </c>
    </row>
    <row r="103" spans="1:23" ht="25">
      <c r="A103" s="7"/>
      <c r="B103" s="115">
        <f>C103+D103</f>
        <v>494425</v>
      </c>
      <c r="C103" s="91">
        <f>C106</f>
        <v>3415</v>
      </c>
      <c r="D103" s="91">
        <f>D106</f>
        <v>491010</v>
      </c>
      <c r="E103" s="91">
        <f>E106+E104+E107</f>
        <v>632670</v>
      </c>
      <c r="F103" s="91">
        <f>F106</f>
        <v>52952</v>
      </c>
      <c r="G103" s="91">
        <f>G106</f>
        <v>65155</v>
      </c>
      <c r="H103" s="28"/>
      <c r="I103" s="94">
        <f>B103+E103+F103+G103</f>
        <v>1245202</v>
      </c>
      <c r="J103" s="121">
        <f>J104+J106+J107</f>
        <v>1126015</v>
      </c>
      <c r="K103" s="31">
        <f t="shared" si="8"/>
        <v>2371217</v>
      </c>
      <c r="L103" s="53" t="s">
        <v>184</v>
      </c>
      <c r="M103" s="54" t="s">
        <v>244</v>
      </c>
      <c r="N103" s="91">
        <f>O103+P103</f>
        <v>2371217</v>
      </c>
      <c r="O103" s="94">
        <f>O104+O106+O107</f>
        <v>665305</v>
      </c>
      <c r="P103" s="29">
        <f>R103+S103+T103+W103</f>
        <v>1705912</v>
      </c>
      <c r="Q103" s="28"/>
      <c r="R103" s="29">
        <f>R106</f>
        <v>266770</v>
      </c>
      <c r="S103" s="99">
        <f>S106</f>
        <v>0</v>
      </c>
      <c r="T103" s="29">
        <f>T104+T106</f>
        <v>125278</v>
      </c>
      <c r="U103" s="29">
        <f>U106</f>
        <v>1061212</v>
      </c>
      <c r="V103" s="94">
        <f>V106</f>
        <v>252652</v>
      </c>
      <c r="W103" s="31">
        <f>U103+V103</f>
        <v>1313864</v>
      </c>
    </row>
    <row r="104" spans="1:23">
      <c r="A104" s="7"/>
      <c r="B104" s="28"/>
      <c r="C104" s="28"/>
      <c r="D104" s="28"/>
      <c r="E104" s="49">
        <f>SUMIFS(DATI!E$1:E$65536,DATI!A$1:A$65536,'2009'!B4,DATI!B$1:B$65536,'2009'!E12,DATI!C$1:C$65536,'2009'!B8,DATI!D$1:D$65536,'2009'!L104)</f>
        <v>8470</v>
      </c>
      <c r="F104" s="28"/>
      <c r="G104" s="28"/>
      <c r="H104" s="28"/>
      <c r="I104" s="94">
        <f>E104</f>
        <v>8470</v>
      </c>
      <c r="J104" s="30">
        <f>SUMIFS(DATI!E$1:E$65536,DATI!A$1:A$65536,'2009'!B4,DATI!B$1:B$65536,'2009'!J12,DATI!C$1:C$65536,'2009'!B8,DATI!D$1:D$65536,'2009'!L104)</f>
        <v>106751</v>
      </c>
      <c r="K104" s="31">
        <f t="shared" si="8"/>
        <v>115221</v>
      </c>
      <c r="L104" s="53" t="s">
        <v>62</v>
      </c>
      <c r="M104" s="199" t="s">
        <v>245</v>
      </c>
      <c r="N104" s="91">
        <f t="shared" si="9"/>
        <v>115221</v>
      </c>
      <c r="O104" s="30">
        <f>SUMIFS(DATI!E$1:E$65536,DATI!A$1:A$65536,'2009'!B4,DATI!B$1:B$65536,'2009'!O12,DATI!C$1:C$65536,'2009'!N8,DATI!D$1:D$65536,'2009'!L104)</f>
        <v>8470</v>
      </c>
      <c r="P104" s="29">
        <f>T104</f>
        <v>106751</v>
      </c>
      <c r="Q104" s="28"/>
      <c r="R104" s="28"/>
      <c r="S104" s="28"/>
      <c r="T104" s="49">
        <f>SUMIFS(DATI!E$1:E$65536,DATI!A$1:A$65536,'2009'!B4,DATI!B$1:B$65536,'2009'!T12,DATI!C$1:C$65536,'2009'!N8,DATI!D$1:D$65536,'2009'!L104)</f>
        <v>106751</v>
      </c>
      <c r="U104" s="28"/>
      <c r="V104" s="28"/>
      <c r="W104" s="42"/>
    </row>
    <row r="105" spans="1:23" ht="25">
      <c r="A105" s="7"/>
      <c r="B105" s="28"/>
      <c r="C105" s="28"/>
      <c r="D105" s="28"/>
      <c r="E105" s="49">
        <f>SUMIFS(DATI!E$1:E$65536,DATI!A$1:A$65536,'2009'!B4,DATI!B$1:B$65536,'2009'!E12,DATI!C$1:C$65536,'2009'!B8,DATI!D$1:D$65536,'2009'!L105)</f>
        <v>0</v>
      </c>
      <c r="F105" s="28"/>
      <c r="G105" s="28"/>
      <c r="H105" s="28"/>
      <c r="I105" s="94">
        <f>E105</f>
        <v>0</v>
      </c>
      <c r="J105" s="30">
        <f>SUMIFS(DATI!E$1:E$65536,DATI!A$1:A$65536,'2009'!B4,DATI!B$1:B$65536,'2009'!J12,DATI!C$1:C$65536,'2009'!B8,DATI!D$1:D$65536,'2009'!L105)</f>
        <v>0</v>
      </c>
      <c r="K105" s="31">
        <f t="shared" si="8"/>
        <v>0</v>
      </c>
      <c r="L105" s="53" t="s">
        <v>63</v>
      </c>
      <c r="M105" s="78" t="s">
        <v>185</v>
      </c>
      <c r="N105" s="91">
        <f t="shared" si="9"/>
        <v>0</v>
      </c>
      <c r="O105" s="30">
        <f>SUMIFS(DATI!E$1:E$65536,DATI!A$1:A$65536,'2009'!B4,DATI!B$1:B$65536,'2009'!O12,DATI!C$1:C$65536,'2009'!N8,DATI!D$1:D$65536,'2009'!L105)</f>
        <v>0</v>
      </c>
      <c r="P105" s="29">
        <f>T105</f>
        <v>0</v>
      </c>
      <c r="Q105" s="50"/>
      <c r="R105" s="28"/>
      <c r="S105" s="28"/>
      <c r="T105" s="49">
        <f>SUMIFS(DATI!E$1:E$65536,DATI!A$1:A$65536,'2009'!B4,DATI!B$1:B$65536,'2009'!T12,DATI!C$1:C$65536,'2009'!N8,DATI!D$1:D$65536,'2009'!L105)</f>
        <v>0</v>
      </c>
      <c r="U105" s="28"/>
      <c r="V105" s="28"/>
      <c r="W105" s="42"/>
    </row>
    <row r="106" spans="1:23">
      <c r="A106" s="7"/>
      <c r="B106" s="115">
        <f>C106+D106</f>
        <v>494425</v>
      </c>
      <c r="C106" s="103">
        <f>SUMIFS(DATI!E$1:E$65536,DATI!A$1:A$65536,'2009'!B4,DATI!B$1:B$65536,'2009'!C12,DATI!C$1:C$65536,'2009'!B8,DATI!D$1:D$65536,'2009'!L106)</f>
        <v>3415</v>
      </c>
      <c r="D106" s="103">
        <f>SUMIFS(DATI!E$1:E$65536,DATI!A$1:A$65536,'2009'!B4,DATI!B$1:B$65536,'2009'!D12,DATI!C$1:C$65536,'2009'!B8,DATI!D$1:D$65536,'2009'!L106)</f>
        <v>491010</v>
      </c>
      <c r="E106" s="49">
        <f>SUMIFS(DATI!E$1:E$65536,DATI!A$1:A$65536,'2009'!B4,DATI!B$1:B$65536,'2009'!E12,DATI!C$1:C$65536,'2009'!B8,DATI!D$1:D$65536,'2009'!L106)</f>
        <v>426371</v>
      </c>
      <c r="F106" s="30">
        <f>SUMIFS(DATI!E$1:E$65536,DATI!A$1:A$65536,'2009'!B4,DATI!B$1:B$65536,'2009'!F12,DATI!C$1:C$65536,'2009'!B8,DATI!D$1:D$65536,'2009'!L106)</f>
        <v>52952</v>
      </c>
      <c r="G106" s="49">
        <f>SUMIFS(DATI!E$1:E$65536,DATI!A$1:A$65536,'2009'!B4,DATI!B$1:B$65536,'2009'!G12,DATI!C$1:C$65536,'2009'!B8,DATI!D$1:D$65536,'2009'!L106)</f>
        <v>65155</v>
      </c>
      <c r="H106" s="28"/>
      <c r="I106" s="94">
        <f>B106+E106+F106+G106</f>
        <v>1038903</v>
      </c>
      <c r="J106" s="30">
        <f>SUMIFS(DATI!E$1:E$65536,DATI!A$1:A$65536,'2009'!B4,DATI!B$1:B$65536,'2009'!J12,DATI!C$1:C$65536,'2009'!B8,DATI!D$1:D$65536,'2009'!L106)</f>
        <v>1019264</v>
      </c>
      <c r="K106" s="31">
        <f t="shared" si="8"/>
        <v>2058167</v>
      </c>
      <c r="L106" s="119" t="s">
        <v>64</v>
      </c>
      <c r="M106" s="205" t="s">
        <v>246</v>
      </c>
      <c r="N106" s="91">
        <f>O106+P106</f>
        <v>2058167</v>
      </c>
      <c r="O106" s="30">
        <f>SUMIFS(DATI!E$1:E$65536,DATI!A$1:A$65536,'2009'!B4,DATI!B$1:B$65536,'2009'!O12,DATI!C$1:C$65536,'2009'!N8,DATI!D$1:D$65536,'2009'!L106)</f>
        <v>459006</v>
      </c>
      <c r="P106" s="29">
        <f>R106+S106+T106+W106</f>
        <v>1599161</v>
      </c>
      <c r="Q106" s="28"/>
      <c r="R106" s="49">
        <f>SUMIFS(DATI!E$1:E$65536,DATI!A$1:A$65536,'2009'!B4,DATI!B$1:B$65536,'2009'!R12,DATI!C$1:C$65536,'2009'!N8,DATI!D$1:D$65536,'2009'!L106)</f>
        <v>266770</v>
      </c>
      <c r="S106" s="49">
        <f>SUMIFS(DATI!E$1:E$65536,DATI!A$1:A$65536,'2009'!B4,DATI!B$1:B$65536,'2009'!S12,DATI!C$1:C$65536,'2009'!N8,DATI!D$1:D$65536,'2009'!L106)</f>
        <v>0</v>
      </c>
      <c r="T106" s="49">
        <f>SUMIFS(DATI!E$1:E$65536,DATI!A$1:A$65536,'2009'!B4,DATI!B$1:B$65536,'2009'!T12,DATI!C$1:C$65536,'2009'!N8,DATI!D$1:D$65536,'2009'!L106)</f>
        <v>18527</v>
      </c>
      <c r="U106" s="96">
        <f>SUMIFS(DATI!E$1:E$65536,DATI!A$1:A$65536,'2009'!B4,DATI!B$1:B$65536,'2009'!U12,DATI!C$1:C$65536,'2009'!N8,DATI!D$1:D$65536,'2009'!L106)</f>
        <v>1061212</v>
      </c>
      <c r="V106" s="24">
        <f>SUMIFS(DATI!E$1:E$65536,DATI!A$1:A$65536,'2009'!B4,DATI!B$1:B$65536,'2009'!V12,DATI!C$1:C$65536,'2009'!N8,DATI!D$1:D$65536,'2009'!L106)</f>
        <v>252652</v>
      </c>
      <c r="W106" s="63">
        <f>U106+V106</f>
        <v>1313864</v>
      </c>
    </row>
    <row r="107" spans="1:23">
      <c r="A107" s="7"/>
      <c r="B107" s="122"/>
      <c r="C107" s="74"/>
      <c r="D107" s="74"/>
      <c r="E107" s="49">
        <f>SUMIFS(DATI!E$1:E$65536,DATI!A$1:A$65536,'2009'!B4,DATI!B$1:B$65536,'2009'!E12,DATI!C$1:C$65536,'2009'!B8,DATI!D$1:D$65536,'2009'!L107)</f>
        <v>197829</v>
      </c>
      <c r="F107" s="74"/>
      <c r="G107" s="74"/>
      <c r="H107" s="28"/>
      <c r="I107" s="94">
        <f>E107</f>
        <v>197829</v>
      </c>
      <c r="J107" s="92"/>
      <c r="K107" s="31">
        <f>I107</f>
        <v>197829</v>
      </c>
      <c r="L107" s="119" t="s">
        <v>65</v>
      </c>
      <c r="M107" s="205" t="s">
        <v>186</v>
      </c>
      <c r="N107" s="91">
        <f>O107</f>
        <v>197829</v>
      </c>
      <c r="O107" s="30">
        <f>SUMIFS(DATI!E$1:E$65536,DATI!A$1:A$65536,'2009'!B4,DATI!B$1:B$65536,'2009'!O12,DATI!C$1:C$65536,'2009'!N8,DATI!D$1:D$65536,'2009'!L107)</f>
        <v>197829</v>
      </c>
      <c r="P107" s="23"/>
      <c r="Q107" s="28"/>
      <c r="R107" s="23"/>
      <c r="S107" s="23"/>
      <c r="T107" s="23"/>
      <c r="U107" s="23"/>
      <c r="V107" s="23"/>
      <c r="W107" s="32"/>
    </row>
    <row r="108" spans="1:23" ht="13">
      <c r="A108" s="7"/>
      <c r="B108" s="115">
        <f>C108+D108</f>
        <v>12415634</v>
      </c>
      <c r="C108" s="91">
        <f>V85+W86+V90+V100-C86-C96-C100</f>
        <v>265871</v>
      </c>
      <c r="D108" s="91">
        <f>U85+U86+U90+U96+U100-D86-D90-D96-D100</f>
        <v>12149763</v>
      </c>
      <c r="E108" s="29">
        <f>T85+T86+T90+T100-E86-E96-E100</f>
        <v>2724104</v>
      </c>
      <c r="F108" s="29">
        <f>S85+S90+S100-F86-F96-F100</f>
        <v>1535126</v>
      </c>
      <c r="G108" s="29">
        <f>R85+R90+R100-G86-G96-G100</f>
        <v>3663320</v>
      </c>
      <c r="H108" s="28"/>
      <c r="I108" s="94">
        <f>B108+E108+F108+G108</f>
        <v>20338184</v>
      </c>
      <c r="J108" s="50"/>
      <c r="K108" s="32"/>
      <c r="L108" s="106" t="s">
        <v>19</v>
      </c>
      <c r="M108" s="197" t="s">
        <v>187</v>
      </c>
      <c r="N108" s="23"/>
      <c r="O108" s="28"/>
      <c r="P108" s="28"/>
      <c r="Q108" s="28"/>
      <c r="R108" s="28"/>
      <c r="S108" s="28"/>
      <c r="T108" s="28"/>
      <c r="U108" s="28"/>
      <c r="V108" s="28"/>
      <c r="W108" s="42"/>
    </row>
    <row r="109" spans="1:23">
      <c r="A109" s="7"/>
      <c r="B109" s="115">
        <f>C109+D109</f>
        <v>500579</v>
      </c>
      <c r="C109" s="91">
        <f>C22</f>
        <v>14445</v>
      </c>
      <c r="D109" s="91">
        <f>D22</f>
        <v>486134</v>
      </c>
      <c r="E109" s="91">
        <f>E22</f>
        <v>721994</v>
      </c>
      <c r="F109" s="91">
        <f>F22</f>
        <v>112285</v>
      </c>
      <c r="G109" s="91">
        <f>G22</f>
        <v>2316852</v>
      </c>
      <c r="H109" s="28"/>
      <c r="I109" s="94">
        <f>B109+E109+F109+G109</f>
        <v>3651710</v>
      </c>
      <c r="J109" s="50"/>
      <c r="K109" s="42"/>
      <c r="L109" s="53" t="s">
        <v>77</v>
      </c>
      <c r="M109" s="65" t="s">
        <v>167</v>
      </c>
      <c r="N109" s="28"/>
      <c r="O109" s="28"/>
      <c r="P109" s="28"/>
      <c r="Q109" s="28"/>
      <c r="R109" s="28"/>
      <c r="S109" s="28"/>
      <c r="T109" s="28"/>
      <c r="U109" s="28"/>
      <c r="V109" s="28"/>
      <c r="W109" s="42"/>
    </row>
    <row r="110" spans="1:23" ht="13.5" thickBot="1">
      <c r="A110" s="7"/>
      <c r="B110" s="115">
        <f>C110+D110</f>
        <v>11915055</v>
      </c>
      <c r="C110" s="123">
        <f>C108-C109</f>
        <v>251426</v>
      </c>
      <c r="D110" s="123">
        <f>D108-D109</f>
        <v>11663629</v>
      </c>
      <c r="E110" s="123">
        <f>E108-E109</f>
        <v>2002110</v>
      </c>
      <c r="F110" s="123">
        <f>F108-F109</f>
        <v>1422841</v>
      </c>
      <c r="G110" s="123">
        <f>G108-G109</f>
        <v>1346468</v>
      </c>
      <c r="H110" s="124"/>
      <c r="I110" s="125">
        <f>B110+E110+F110+G110</f>
        <v>16686474</v>
      </c>
      <c r="J110" s="126"/>
      <c r="K110" s="109"/>
      <c r="L110" s="127" t="s">
        <v>188</v>
      </c>
      <c r="M110" s="198" t="s">
        <v>189</v>
      </c>
      <c r="N110" s="124"/>
      <c r="O110" s="124"/>
      <c r="P110" s="124"/>
      <c r="Q110" s="124"/>
      <c r="R110" s="124"/>
      <c r="S110" s="124"/>
      <c r="T110" s="124"/>
      <c r="U110" s="124"/>
      <c r="V110" s="124"/>
      <c r="W110" s="109"/>
    </row>
    <row r="111" spans="1:23" ht="14" thickTop="1" thickBot="1">
      <c r="A111" s="7"/>
      <c r="B111" s="269"/>
      <c r="C111" s="270"/>
      <c r="D111" s="270"/>
      <c r="E111" s="270"/>
      <c r="F111" s="270"/>
      <c r="G111" s="270"/>
      <c r="H111" s="270"/>
      <c r="I111" s="270"/>
      <c r="J111" s="270"/>
      <c r="K111" s="270"/>
      <c r="L111" s="270"/>
      <c r="M111" s="270"/>
      <c r="N111" s="270"/>
      <c r="O111" s="270"/>
      <c r="P111" s="270"/>
      <c r="Q111" s="270"/>
      <c r="R111" s="270"/>
      <c r="S111" s="270"/>
      <c r="T111" s="270"/>
      <c r="U111" s="270"/>
      <c r="V111" s="270"/>
      <c r="W111" s="271"/>
    </row>
    <row r="112" spans="1:23" ht="13.5" thickTop="1">
      <c r="A112" s="7"/>
      <c r="B112" s="47"/>
      <c r="C112" s="47"/>
      <c r="D112" s="47"/>
      <c r="E112" s="47"/>
      <c r="F112" s="128"/>
      <c r="G112" s="128"/>
      <c r="H112" s="128"/>
      <c r="I112" s="47"/>
      <c r="J112" s="128"/>
      <c r="K112" s="129"/>
      <c r="L112" s="130" t="s">
        <v>19</v>
      </c>
      <c r="M112" s="197" t="s">
        <v>187</v>
      </c>
      <c r="N112" s="28"/>
      <c r="O112" s="28"/>
      <c r="P112" s="22">
        <f>R112+S112+T112+W112</f>
        <v>20338184</v>
      </c>
      <c r="Q112" s="50"/>
      <c r="R112" s="22">
        <f>G108</f>
        <v>3663320</v>
      </c>
      <c r="S112" s="22">
        <f>F108</f>
        <v>1535126</v>
      </c>
      <c r="T112" s="22">
        <f>E108</f>
        <v>2724104</v>
      </c>
      <c r="U112" s="114">
        <f>D108</f>
        <v>12149763</v>
      </c>
      <c r="V112" s="62">
        <f>C108</f>
        <v>265871</v>
      </c>
      <c r="W112" s="63">
        <f>U112+V112</f>
        <v>12415634</v>
      </c>
    </row>
    <row r="113" spans="1:23">
      <c r="A113" s="7"/>
      <c r="B113" s="115">
        <f>C113+D113</f>
        <v>10957206</v>
      </c>
      <c r="C113" s="29">
        <f>C114</f>
        <v>238453</v>
      </c>
      <c r="D113" s="29">
        <f>D114</f>
        <v>10718753</v>
      </c>
      <c r="E113" s="91">
        <f>E114+E115</f>
        <v>3612298</v>
      </c>
      <c r="F113" s="50"/>
      <c r="G113" s="28"/>
      <c r="H113" s="61"/>
      <c r="I113" s="94">
        <f>B113+E113</f>
        <v>14569504</v>
      </c>
      <c r="J113" s="50"/>
      <c r="K113" s="42"/>
      <c r="L113" s="53" t="s">
        <v>73</v>
      </c>
      <c r="M113" s="54" t="s">
        <v>190</v>
      </c>
      <c r="N113" s="28"/>
      <c r="O113" s="28"/>
      <c r="P113" s="23"/>
      <c r="Q113" s="28"/>
      <c r="R113" s="23"/>
      <c r="S113" s="23"/>
      <c r="T113" s="23"/>
      <c r="U113" s="28"/>
      <c r="V113" s="28"/>
      <c r="W113" s="42"/>
    </row>
    <row r="114" spans="1:23">
      <c r="A114" s="7"/>
      <c r="B114" s="115">
        <f>C114+D114</f>
        <v>10957206</v>
      </c>
      <c r="C114" s="103">
        <f>SUMIFS(DATI!E$1:E$65536,DATI!A$1:A$65536,'2009'!B4,DATI!B$1:B$65536,'2009'!C12,DATI!C$1:C$65536,'2009'!B8,DATI!D$1:D$65536,'2009'!L114)</f>
        <v>238453</v>
      </c>
      <c r="D114" s="103">
        <f>SUMIFS(DATI!E$1:E$65536,DATI!A$1:A$65536,'2009'!B4,DATI!B$1:B$65536,'2009'!D12,DATI!C$1:C$65536,'2009'!B8,DATI!D$1:D$65536,'2009'!L114)</f>
        <v>10718753</v>
      </c>
      <c r="E114" s="49">
        <f>SUMIFS(DATI!E$1:E$65536,DATI!A$1:A$65536,'2009'!B4,DATI!B$1:B$65536,'2009'!E12,DATI!C$1:C$65536,'2009'!B8,DATI!D$1:D$65536,'2009'!L114)</f>
        <v>1655348</v>
      </c>
      <c r="F114" s="50"/>
      <c r="G114" s="28"/>
      <c r="H114" s="61"/>
      <c r="I114" s="94">
        <f>B114+E114</f>
        <v>12612554</v>
      </c>
      <c r="J114" s="50"/>
      <c r="K114" s="42"/>
      <c r="L114" s="53" t="s">
        <v>74</v>
      </c>
      <c r="M114" s="199" t="s">
        <v>238</v>
      </c>
      <c r="N114" s="28"/>
      <c r="O114" s="28"/>
      <c r="P114" s="28"/>
      <c r="Q114" s="28"/>
      <c r="R114" s="28"/>
      <c r="S114" s="28"/>
      <c r="T114" s="28"/>
      <c r="U114" s="28"/>
      <c r="V114" s="28"/>
      <c r="W114" s="42"/>
    </row>
    <row r="115" spans="1:23">
      <c r="A115" s="7"/>
      <c r="B115" s="131"/>
      <c r="C115" s="88"/>
      <c r="D115" s="88"/>
      <c r="E115" s="49">
        <f>SUMIFS(DATI!E$1:E$65536,DATI!A$1:A$65536,'2009'!B4,DATI!B$1:B$65536,'2009'!E12,DATI!C$1:C$65536,'2009'!B8,DATI!D$1:D$65536,'2009'!L115)</f>
        <v>1956950</v>
      </c>
      <c r="F115" s="97"/>
      <c r="G115" s="47"/>
      <c r="H115" s="28"/>
      <c r="I115" s="94">
        <f>E115</f>
        <v>1956950</v>
      </c>
      <c r="J115" s="97"/>
      <c r="K115" s="72"/>
      <c r="L115" s="53" t="s">
        <v>75</v>
      </c>
      <c r="M115" s="199" t="s">
        <v>239</v>
      </c>
      <c r="N115" s="47"/>
      <c r="O115" s="47"/>
      <c r="P115" s="47"/>
      <c r="Q115" s="28"/>
      <c r="R115" s="28"/>
      <c r="S115" s="28"/>
      <c r="T115" s="28"/>
      <c r="U115" s="28"/>
      <c r="V115" s="28"/>
      <c r="W115" s="42"/>
    </row>
    <row r="116" spans="1:23">
      <c r="A116" s="7"/>
      <c r="B116" s="115">
        <f>C116+D116</f>
        <v>0</v>
      </c>
      <c r="C116" s="132">
        <f>SUMIFS(DATI!E$1:E$65536,DATI!A$1:A$65536,'2009'!B4,DATI!B$1:B$65536,'2009'!C12,DATI!C$1:C$65536,'2009'!B8,DATI!D$1:D$65536,'2009'!L116)</f>
        <v>0</v>
      </c>
      <c r="D116" s="132">
        <f>SUMIFS(DATI!E$1:E$65536,DATI!A$1:A$65536,'2009'!B4,DATI!B$1:B$65536,'2009'!D12,DATI!C$1:C$65536,'2009'!B8,DATI!D$1:D$65536,'2009'!L116)</f>
        <v>0</v>
      </c>
      <c r="E116" s="49">
        <f>SUMIFS(DATI!E$1:E$65536,DATI!A$1:A$65536,'2009'!B4,DATI!B$1:B$65536,'2009'!E12,DATI!C$1:C$65536,'2009'!B8,DATI!D$1:D$65536,'2009'!L116)</f>
        <v>0</v>
      </c>
      <c r="F116" s="49">
        <f>SUMIFS(DATI!E$1:E$65536,DATI!A$1:A$65536,'2009'!B4,DATI!B$1:B$65536,'2009'!F12,DATI!C$1:C$65536,'2009'!B8,DATI!D$1:D$65536,'2009'!L116)</f>
        <v>345797</v>
      </c>
      <c r="G116" s="30">
        <f>SUMIFS(DATI!E$1:E$65536,DATI!A$1:A$65536,'2009'!B4,DATI!B$1:B$65536,'2009'!G12,DATI!C$1:C$65536,'2009'!B8,DATI!D$1:D$65536,'2009'!L116)</f>
        <v>0</v>
      </c>
      <c r="H116" s="28"/>
      <c r="I116" s="94">
        <f>B116+E116+F116+G116</f>
        <v>345797</v>
      </c>
      <c r="J116" s="49">
        <f>SUMIFS(DATI!E$1:E$65536,DATI!A$1:A$65536,'2009'!B4,DATI!B$1:B$65536,'2009'!J12,DATI!C$1:C$65536,'2009'!B8,DATI!D$1:D$65536,'2009'!L116)</f>
        <v>0</v>
      </c>
      <c r="K116" s="31">
        <f>I116+J116</f>
        <v>345797</v>
      </c>
      <c r="L116" s="53" t="s">
        <v>66</v>
      </c>
      <c r="M116" s="54" t="s">
        <v>191</v>
      </c>
      <c r="N116" s="91">
        <f>O116+P116</f>
        <v>345797</v>
      </c>
      <c r="O116" s="30">
        <f>SUMIFS(DATI!E$1:E$65536,DATI!A$1:A$65536,'2009'!B4,DATI!B$1:B$65536,'2009'!O12,DATI!C$1:C$65536,'2009'!B8,DATI!D$1:D$65536,'2009'!L116)</f>
        <v>0</v>
      </c>
      <c r="P116" s="29">
        <f>W116</f>
        <v>345797</v>
      </c>
      <c r="Q116" s="28"/>
      <c r="R116" s="28"/>
      <c r="S116" s="28"/>
      <c r="T116" s="28"/>
      <c r="U116" s="49">
        <f>SUMIFS(DATI!E$1:E$65536,DATI!A$1:A$65536,'2009'!B4,DATI!B$1:B$65536,'2009'!U12,DATI!C$1:C$65536,'2009'!N8,DATI!D$1:D$65536,'2009'!L116)</f>
        <v>345797</v>
      </c>
      <c r="V116" s="28"/>
      <c r="W116" s="31">
        <f>U116</f>
        <v>345797</v>
      </c>
    </row>
    <row r="117" spans="1:23" ht="13">
      <c r="A117" s="7"/>
      <c r="B117" s="115">
        <f>C117+D117</f>
        <v>1804225</v>
      </c>
      <c r="C117" s="27">
        <f>V112-C113-C116</f>
        <v>27418</v>
      </c>
      <c r="D117" s="27">
        <f>U112+U116-D113-D116</f>
        <v>1776807</v>
      </c>
      <c r="E117" s="94">
        <f>T112-E113-E116</f>
        <v>-888194</v>
      </c>
      <c r="F117" s="94">
        <f>S112-F116</f>
        <v>1189329</v>
      </c>
      <c r="G117" s="94">
        <f>R112-G116</f>
        <v>3663320</v>
      </c>
      <c r="H117" s="28"/>
      <c r="I117" s="94">
        <f>B117+E117+F117+G117</f>
        <v>5768680</v>
      </c>
      <c r="J117" s="28"/>
      <c r="K117" s="32"/>
      <c r="L117" s="113" t="s">
        <v>21</v>
      </c>
      <c r="M117" s="206" t="s">
        <v>192</v>
      </c>
      <c r="N117" s="23"/>
      <c r="O117" s="28"/>
      <c r="P117" s="23"/>
      <c r="Q117" s="28"/>
      <c r="R117" s="28"/>
      <c r="S117" s="28"/>
      <c r="T117" s="28"/>
      <c r="U117" s="28"/>
      <c r="V117" s="28"/>
      <c r="W117" s="42"/>
    </row>
    <row r="118" spans="1:23">
      <c r="A118" s="7"/>
      <c r="B118" s="115">
        <f>C118+D118</f>
        <v>500579</v>
      </c>
      <c r="C118" s="91">
        <f>C22</f>
        <v>14445</v>
      </c>
      <c r="D118" s="91">
        <f>D22</f>
        <v>486134</v>
      </c>
      <c r="E118" s="91">
        <f>E22</f>
        <v>721994</v>
      </c>
      <c r="F118" s="91">
        <f>F22</f>
        <v>112285</v>
      </c>
      <c r="G118" s="91">
        <f>G22</f>
        <v>2316852</v>
      </c>
      <c r="H118" s="28"/>
      <c r="I118" s="94">
        <f>B118+E118+F118+G118</f>
        <v>3651710</v>
      </c>
      <c r="J118" s="50"/>
      <c r="K118" s="42"/>
      <c r="L118" s="53" t="s">
        <v>77</v>
      </c>
      <c r="M118" s="65" t="s">
        <v>167</v>
      </c>
      <c r="N118" s="28"/>
      <c r="O118" s="28"/>
      <c r="P118" s="28"/>
      <c r="Q118" s="28"/>
      <c r="R118" s="28"/>
      <c r="S118" s="28"/>
      <c r="T118" s="28"/>
      <c r="U118" s="28"/>
      <c r="V118" s="28"/>
      <c r="W118" s="42"/>
    </row>
    <row r="119" spans="1:23" ht="13.5" thickBot="1">
      <c r="A119" s="7"/>
      <c r="B119" s="115">
        <f>C119+D119</f>
        <v>1303646</v>
      </c>
      <c r="C119" s="133">
        <f>C117-C118</f>
        <v>12973</v>
      </c>
      <c r="D119" s="133">
        <f>D117-D118</f>
        <v>1290673</v>
      </c>
      <c r="E119" s="133">
        <f>E117-E118</f>
        <v>-1610188</v>
      </c>
      <c r="F119" s="133">
        <f>F117-F118</f>
        <v>1077044</v>
      </c>
      <c r="G119" s="133">
        <f>G117-G118</f>
        <v>1346468</v>
      </c>
      <c r="H119" s="28"/>
      <c r="I119" s="94">
        <f>B119+E119+F119+G119</f>
        <v>2116970</v>
      </c>
      <c r="J119" s="50"/>
      <c r="K119" s="109"/>
      <c r="L119" s="130" t="s">
        <v>193</v>
      </c>
      <c r="M119" s="207" t="s">
        <v>194</v>
      </c>
      <c r="N119" s="28"/>
      <c r="O119" s="28"/>
      <c r="P119" s="28"/>
      <c r="Q119" s="28"/>
      <c r="R119" s="28"/>
      <c r="S119" s="28"/>
      <c r="T119" s="28"/>
      <c r="U119" s="28"/>
      <c r="V119" s="28"/>
      <c r="W119" s="42"/>
    </row>
    <row r="120" spans="1:23" ht="13.5" thickTop="1" thickBot="1">
      <c r="A120" s="7"/>
      <c r="B120" s="272"/>
      <c r="C120" s="272"/>
      <c r="D120" s="272"/>
      <c r="E120" s="272"/>
      <c r="F120" s="272"/>
      <c r="G120" s="272"/>
      <c r="H120" s="272"/>
      <c r="I120" s="272"/>
      <c r="J120" s="272"/>
      <c r="K120" s="272"/>
      <c r="L120" s="272"/>
      <c r="M120" s="272"/>
      <c r="N120" s="272"/>
      <c r="O120" s="272"/>
      <c r="P120" s="272"/>
      <c r="Q120" s="272"/>
      <c r="R120" s="272"/>
      <c r="S120" s="272"/>
      <c r="T120" s="272"/>
      <c r="U120" s="272"/>
      <c r="V120" s="272"/>
      <c r="W120" s="273"/>
    </row>
    <row r="121" spans="1:23" ht="21.75" customHeight="1" thickTop="1" thickBot="1">
      <c r="A121" s="7"/>
      <c r="B121" s="253" t="s">
        <v>119</v>
      </c>
      <c r="C121" s="253"/>
      <c r="D121" s="253"/>
      <c r="E121" s="253"/>
      <c r="F121" s="253"/>
      <c r="G121" s="253"/>
      <c r="H121" s="253"/>
      <c r="I121" s="253"/>
      <c r="J121" s="253"/>
      <c r="K121" s="254"/>
      <c r="L121" s="274" t="s">
        <v>120</v>
      </c>
      <c r="M121" s="275"/>
      <c r="N121" s="278" t="s">
        <v>121</v>
      </c>
      <c r="O121" s="279"/>
      <c r="P121" s="279"/>
      <c r="Q121" s="279"/>
      <c r="R121" s="279"/>
      <c r="S121" s="279"/>
      <c r="T121" s="279"/>
      <c r="U121" s="280"/>
      <c r="V121" s="280"/>
      <c r="W121" s="281"/>
    </row>
    <row r="122" spans="1:23" ht="13.5" customHeight="1" thickTop="1">
      <c r="A122" s="7"/>
      <c r="B122" s="261" t="s">
        <v>122</v>
      </c>
      <c r="C122" s="264" t="s">
        <v>123</v>
      </c>
      <c r="D122" s="264" t="s">
        <v>124</v>
      </c>
      <c r="E122" s="239" t="s">
        <v>125</v>
      </c>
      <c r="F122" s="239" t="s">
        <v>126</v>
      </c>
      <c r="G122" s="239" t="s">
        <v>127</v>
      </c>
      <c r="H122" s="239" t="s">
        <v>128</v>
      </c>
      <c r="I122" s="239" t="s">
        <v>129</v>
      </c>
      <c r="J122" s="239" t="s">
        <v>130</v>
      </c>
      <c r="K122" s="243" t="s">
        <v>131</v>
      </c>
      <c r="L122" s="276"/>
      <c r="M122" s="277"/>
      <c r="N122" s="264" t="s">
        <v>131</v>
      </c>
      <c r="O122" s="239" t="s">
        <v>130</v>
      </c>
      <c r="P122" s="239" t="s">
        <v>129</v>
      </c>
      <c r="Q122" s="239" t="s">
        <v>128</v>
      </c>
      <c r="R122" s="239" t="s">
        <v>127</v>
      </c>
      <c r="S122" s="239" t="s">
        <v>126</v>
      </c>
      <c r="T122" s="239" t="s">
        <v>125</v>
      </c>
      <c r="U122" s="264" t="s">
        <v>124</v>
      </c>
      <c r="V122" s="264" t="s">
        <v>123</v>
      </c>
      <c r="W122" s="266" t="s">
        <v>122</v>
      </c>
    </row>
    <row r="123" spans="1:23" ht="12.75" customHeight="1">
      <c r="A123" s="7"/>
      <c r="B123" s="262"/>
      <c r="C123" s="216"/>
      <c r="D123" s="216"/>
      <c r="E123" s="213"/>
      <c r="F123" s="213"/>
      <c r="G123" s="213"/>
      <c r="H123" s="229"/>
      <c r="I123" s="213"/>
      <c r="J123" s="213"/>
      <c r="K123" s="244"/>
      <c r="L123" s="276"/>
      <c r="M123" s="277"/>
      <c r="N123" s="215"/>
      <c r="O123" s="213"/>
      <c r="P123" s="213"/>
      <c r="Q123" s="229"/>
      <c r="R123" s="213"/>
      <c r="S123" s="213"/>
      <c r="T123" s="213"/>
      <c r="U123" s="216"/>
      <c r="V123" s="216"/>
      <c r="W123" s="219"/>
    </row>
    <row r="124" spans="1:23" ht="53.25" customHeight="1" thickBot="1">
      <c r="A124" s="7"/>
      <c r="B124" s="263"/>
      <c r="C124" s="265"/>
      <c r="D124" s="265"/>
      <c r="E124" s="241"/>
      <c r="F124" s="241"/>
      <c r="G124" s="241"/>
      <c r="H124" s="242"/>
      <c r="I124" s="241"/>
      <c r="J124" s="240"/>
      <c r="K124" s="245"/>
      <c r="L124" s="276"/>
      <c r="M124" s="277"/>
      <c r="N124" s="268"/>
      <c r="O124" s="240"/>
      <c r="P124" s="241"/>
      <c r="Q124" s="242"/>
      <c r="R124" s="241"/>
      <c r="S124" s="241"/>
      <c r="T124" s="241"/>
      <c r="U124" s="265"/>
      <c r="V124" s="265"/>
      <c r="W124" s="267"/>
    </row>
    <row r="125" spans="1:23" ht="19" thickTop="1" thickBot="1">
      <c r="A125" s="7"/>
      <c r="B125" s="249" t="s">
        <v>195</v>
      </c>
      <c r="C125" s="249"/>
      <c r="D125" s="249"/>
      <c r="E125" s="249"/>
      <c r="F125" s="249"/>
      <c r="G125" s="249"/>
      <c r="H125" s="249"/>
      <c r="I125" s="249"/>
      <c r="J125" s="249"/>
      <c r="K125" s="249"/>
      <c r="L125" s="249"/>
      <c r="M125" s="249"/>
      <c r="N125" s="249"/>
      <c r="O125" s="249"/>
      <c r="P125" s="249"/>
      <c r="Q125" s="249"/>
      <c r="R125" s="249"/>
      <c r="S125" s="249"/>
      <c r="T125" s="249"/>
      <c r="U125" s="249"/>
      <c r="V125" s="249"/>
      <c r="W125" s="250"/>
    </row>
    <row r="126" spans="1:23" ht="13" thickTop="1">
      <c r="A126" s="7"/>
      <c r="B126" s="28"/>
      <c r="C126" s="28"/>
      <c r="D126" s="28"/>
      <c r="E126" s="28"/>
      <c r="F126" s="28"/>
      <c r="G126" s="28"/>
      <c r="H126" s="28"/>
      <c r="I126" s="28"/>
      <c r="J126" s="22">
        <f>J127+J128</f>
        <v>8020671</v>
      </c>
      <c r="K126" s="129"/>
      <c r="L126" s="18" t="s">
        <v>109</v>
      </c>
      <c r="M126" s="19" t="s">
        <v>196</v>
      </c>
      <c r="N126" s="44"/>
      <c r="O126" s="44"/>
      <c r="P126" s="44"/>
      <c r="Q126" s="44"/>
      <c r="R126" s="44"/>
      <c r="S126" s="44"/>
      <c r="T126" s="44"/>
      <c r="U126" s="44"/>
      <c r="V126" s="44"/>
      <c r="W126" s="45"/>
    </row>
    <row r="127" spans="1:23">
      <c r="A127" s="7"/>
      <c r="B127" s="28"/>
      <c r="C127" s="28"/>
      <c r="D127" s="28"/>
      <c r="E127" s="28"/>
      <c r="F127" s="28"/>
      <c r="G127" s="28"/>
      <c r="H127" s="28"/>
      <c r="I127" s="28"/>
      <c r="J127" s="49">
        <f>SUMIFS(DATI!E$1:E$65536,DATI!A$1:A$65536,'2009'!B4,DATI!B$1:B$65536,'2009'!J12,DATI!C$1:C$65536,'2009'!B8,DATI!D$1:D$65536,'2009'!L127)</f>
        <v>5014351</v>
      </c>
      <c r="K127" s="42"/>
      <c r="L127" s="40" t="s">
        <v>110</v>
      </c>
      <c r="M127" s="134" t="s">
        <v>234</v>
      </c>
      <c r="N127" s="44"/>
      <c r="O127" s="44"/>
      <c r="P127" s="44"/>
      <c r="Q127" s="44"/>
      <c r="R127" s="44"/>
      <c r="S127" s="44"/>
      <c r="T127" s="44"/>
      <c r="U127" s="44"/>
      <c r="V127" s="44"/>
      <c r="W127" s="45"/>
    </row>
    <row r="128" spans="1:23">
      <c r="A128" s="7"/>
      <c r="B128" s="28"/>
      <c r="C128" s="28"/>
      <c r="D128" s="28"/>
      <c r="E128" s="28"/>
      <c r="F128" s="28"/>
      <c r="G128" s="28"/>
      <c r="H128" s="28"/>
      <c r="I128" s="28"/>
      <c r="J128" s="49">
        <f>SUMIFS(DATI!E$1:E$65536,DATI!A$1:A$65536,'2009'!B4,DATI!B$1:B$65536,'2009'!J12,DATI!C$1:C$65536,'2009'!B8,DATI!D$1:D$65536,'2009'!L128)</f>
        <v>3006320</v>
      </c>
      <c r="K128" s="42"/>
      <c r="L128" s="40" t="s">
        <v>111</v>
      </c>
      <c r="M128" s="134" t="s">
        <v>235</v>
      </c>
      <c r="N128" s="44"/>
      <c r="O128" s="44"/>
      <c r="P128" s="44"/>
      <c r="Q128" s="44"/>
      <c r="R128" s="44"/>
      <c r="S128" s="44"/>
      <c r="T128" s="44"/>
      <c r="U128" s="44"/>
      <c r="V128" s="44"/>
      <c r="W128" s="45"/>
    </row>
    <row r="129" spans="1:23">
      <c r="A129" s="7"/>
      <c r="B129" s="28"/>
      <c r="C129" s="28"/>
      <c r="D129" s="28"/>
      <c r="E129" s="28"/>
      <c r="F129" s="28"/>
      <c r="G129" s="28"/>
      <c r="H129" s="28"/>
      <c r="I129" s="61"/>
      <c r="J129" s="49">
        <f>SUMIFS(DATI!E$1:E$65536,DATI!A$1:A$65536,'2009'!B4,DATI!B$1:B$65536,'2009'!J12,DATI!C$1:C$65536,'2009'!B8,DATI!D$1:D$65536,'2009'!L129)</f>
        <v>126930</v>
      </c>
      <c r="K129" s="42"/>
      <c r="L129" s="40" t="s">
        <v>112</v>
      </c>
      <c r="M129" s="185" t="s">
        <v>227</v>
      </c>
      <c r="N129" s="44"/>
      <c r="O129" s="44"/>
      <c r="P129" s="44"/>
      <c r="Q129" s="44"/>
      <c r="R129" s="44"/>
      <c r="S129" s="44"/>
      <c r="T129" s="44"/>
      <c r="U129" s="44"/>
      <c r="V129" s="44"/>
      <c r="W129" s="45"/>
    </row>
    <row r="130" spans="1:23">
      <c r="A130" s="7"/>
      <c r="B130" s="28"/>
      <c r="C130" s="28"/>
      <c r="D130" s="28"/>
      <c r="E130" s="28"/>
      <c r="F130" s="28"/>
      <c r="G130" s="28"/>
      <c r="H130" s="28"/>
      <c r="I130" s="28"/>
      <c r="J130" s="28"/>
      <c r="K130" s="42"/>
      <c r="L130" s="40" t="s">
        <v>113</v>
      </c>
      <c r="M130" s="41" t="s">
        <v>197</v>
      </c>
      <c r="N130" s="44"/>
      <c r="O130" s="43">
        <f>O131+O132</f>
        <v>8397702</v>
      </c>
      <c r="P130" s="44"/>
      <c r="Q130" s="44"/>
      <c r="R130" s="44"/>
      <c r="S130" s="44"/>
      <c r="T130" s="44"/>
      <c r="U130" s="44"/>
      <c r="V130" s="44"/>
      <c r="W130" s="45"/>
    </row>
    <row r="131" spans="1:23">
      <c r="A131" s="7"/>
      <c r="B131" s="28"/>
      <c r="C131" s="28"/>
      <c r="D131" s="28"/>
      <c r="E131" s="28"/>
      <c r="F131" s="28"/>
      <c r="G131" s="28"/>
      <c r="H131" s="28"/>
      <c r="I131" s="28"/>
      <c r="J131" s="28"/>
      <c r="K131" s="42"/>
      <c r="L131" s="40" t="s">
        <v>114</v>
      </c>
      <c r="M131" s="134" t="s">
        <v>236</v>
      </c>
      <c r="N131" s="44"/>
      <c r="O131" s="36">
        <f>SUMIFS(DATI!E$1:E$65536,DATI!A$1:A$65536,'2009'!B4,DATI!B$1:B$65536,'2009'!O12,DATI!C$1:C$65536,'2009'!N8,DATI!D$1:D$65536,'2009'!L131)</f>
        <v>6665396</v>
      </c>
      <c r="P131" s="44"/>
      <c r="Q131" s="44"/>
      <c r="R131" s="44"/>
      <c r="S131" s="44"/>
      <c r="T131" s="44"/>
      <c r="U131" s="44"/>
      <c r="V131" s="44"/>
      <c r="W131" s="45"/>
    </row>
    <row r="132" spans="1:23">
      <c r="A132" s="7"/>
      <c r="B132" s="28"/>
      <c r="C132" s="28"/>
      <c r="D132" s="28"/>
      <c r="E132" s="28"/>
      <c r="F132" s="28"/>
      <c r="G132" s="28"/>
      <c r="H132" s="28"/>
      <c r="I132" s="28"/>
      <c r="J132" s="28"/>
      <c r="K132" s="42"/>
      <c r="L132" s="40" t="s">
        <v>115</v>
      </c>
      <c r="M132" s="134" t="s">
        <v>237</v>
      </c>
      <c r="N132" s="44"/>
      <c r="O132" s="36">
        <f>SUMIFS(DATI!E$1:E$65536,DATI!A$1:A$65536,'2009'!B4,DATI!B$1:B$65536,'2009'!O12,DATI!C$1:C$65536,'2009'!N8,DATI!D$1:D$65536,'2009'!L132)</f>
        <v>1732306</v>
      </c>
      <c r="P132" s="44"/>
      <c r="Q132" s="44"/>
      <c r="R132" s="44"/>
      <c r="S132" s="44"/>
      <c r="T132" s="44"/>
      <c r="U132" s="44"/>
      <c r="V132" s="44"/>
      <c r="W132" s="45"/>
    </row>
    <row r="133" spans="1:23">
      <c r="A133" s="7"/>
      <c r="B133" s="28"/>
      <c r="C133" s="28"/>
      <c r="D133" s="28"/>
      <c r="E133" s="28"/>
      <c r="F133" s="28"/>
      <c r="G133" s="28"/>
      <c r="H133" s="28"/>
      <c r="I133" s="28"/>
      <c r="J133" s="28"/>
      <c r="K133" s="42"/>
      <c r="L133" s="40" t="s">
        <v>116</v>
      </c>
      <c r="M133" s="185" t="s">
        <v>228</v>
      </c>
      <c r="N133" s="44"/>
      <c r="O133" s="36">
        <f>SUMIFS(DATI!E$1:E$65536,DATI!A$1:A$65536,'2009'!B4,DATI!B$1:B$65536,'2009'!O12,DATI!C$1:C$65536,'2009'!N8,DATI!D$1:D$65536,'2009'!L133)</f>
        <v>88898</v>
      </c>
      <c r="P133" s="44"/>
      <c r="Q133" s="44"/>
      <c r="R133" s="44"/>
      <c r="S133" s="44"/>
      <c r="T133" s="44"/>
      <c r="U133" s="44"/>
      <c r="V133" s="44"/>
      <c r="W133" s="45"/>
    </row>
    <row r="134" spans="1:23" ht="13">
      <c r="A134" s="7"/>
      <c r="B134" s="28"/>
      <c r="C134" s="28"/>
      <c r="D134" s="28"/>
      <c r="E134" s="28"/>
      <c r="F134" s="28"/>
      <c r="G134" s="28"/>
      <c r="H134" s="28"/>
      <c r="I134" s="28"/>
      <c r="J134" s="29">
        <f>O130-J126</f>
        <v>377031</v>
      </c>
      <c r="K134" s="42"/>
      <c r="L134" s="135" t="s">
        <v>107</v>
      </c>
      <c r="M134" s="202" t="s">
        <v>198</v>
      </c>
      <c r="N134" s="44"/>
      <c r="O134" s="44"/>
      <c r="P134" s="44"/>
      <c r="Q134" s="44"/>
      <c r="R134" s="44"/>
      <c r="S134" s="44"/>
      <c r="T134" s="44"/>
      <c r="U134" s="44"/>
      <c r="V134" s="44"/>
      <c r="W134" s="45"/>
    </row>
    <row r="135" spans="1:23">
      <c r="A135" s="7"/>
      <c r="B135" s="28"/>
      <c r="C135" s="28"/>
      <c r="D135" s="28"/>
      <c r="E135" s="28"/>
      <c r="F135" s="28"/>
      <c r="G135" s="28"/>
      <c r="H135" s="61"/>
      <c r="I135" s="94">
        <f>I27+I30+I55+I58+I86+I89+I100+I116</f>
        <v>24645739</v>
      </c>
      <c r="J135" s="94">
        <f>J27+J30+J55+J58+J86+J89+J100+J116</f>
        <v>2353649</v>
      </c>
      <c r="K135" s="31">
        <f>I135+J135</f>
        <v>26999388</v>
      </c>
      <c r="L135" s="40" t="s">
        <v>199</v>
      </c>
      <c r="M135" s="41" t="s">
        <v>200</v>
      </c>
      <c r="N135" s="33">
        <f>O135+P135</f>
        <v>26999387</v>
      </c>
      <c r="O135" s="37">
        <f>O46+O49+O58+O86+O89+O100+O116</f>
        <v>497950</v>
      </c>
      <c r="P135" s="43">
        <f>P33+P46+P49+P58+P86+P89+P100+P116</f>
        <v>26501437</v>
      </c>
      <c r="Q135" s="43">
        <f>Q33</f>
        <v>77632</v>
      </c>
      <c r="R135" s="136"/>
      <c r="S135" s="44"/>
      <c r="T135" s="44"/>
      <c r="U135" s="44"/>
      <c r="V135" s="44"/>
      <c r="W135" s="45"/>
    </row>
    <row r="136" spans="1:23" ht="13.5" thickBot="1">
      <c r="A136" s="7"/>
      <c r="B136" s="28"/>
      <c r="C136" s="28"/>
      <c r="D136" s="28"/>
      <c r="E136" s="28"/>
      <c r="F136" s="28"/>
      <c r="G136" s="28"/>
      <c r="H136" s="28"/>
      <c r="I136" s="23"/>
      <c r="J136" s="137">
        <f>J134+O46+O49+O58+O86+O90+O96+O100+O116+O97-J27-J55-J58-J86-J90-J96-J100-J116-J97</f>
        <v>-1478668</v>
      </c>
      <c r="K136" s="138"/>
      <c r="L136" s="130" t="s">
        <v>108</v>
      </c>
      <c r="M136" s="207" t="s">
        <v>201</v>
      </c>
      <c r="N136" s="44"/>
      <c r="O136" s="44"/>
      <c r="P136" s="44"/>
      <c r="Q136" s="44"/>
      <c r="R136" s="44"/>
      <c r="S136" s="44"/>
      <c r="T136" s="44"/>
      <c r="U136" s="44"/>
      <c r="V136" s="44"/>
      <c r="W136" s="45"/>
    </row>
    <row r="137" spans="1:23" ht="13.5" thickTop="1" thickBot="1">
      <c r="A137" s="7"/>
      <c r="B137" s="251"/>
      <c r="C137" s="251"/>
      <c r="D137" s="251"/>
      <c r="E137" s="251"/>
      <c r="F137" s="251"/>
      <c r="G137" s="251"/>
      <c r="H137" s="251"/>
      <c r="I137" s="251"/>
      <c r="J137" s="251"/>
      <c r="K137" s="251"/>
      <c r="L137" s="251"/>
      <c r="M137" s="251"/>
      <c r="N137" s="251"/>
      <c r="O137" s="251"/>
      <c r="P137" s="251"/>
      <c r="Q137" s="251"/>
      <c r="R137" s="251"/>
      <c r="S137" s="251"/>
      <c r="T137" s="251"/>
      <c r="U137" s="251"/>
      <c r="V137" s="251"/>
      <c r="W137" s="252"/>
    </row>
    <row r="138" spans="1:23" ht="21.75" customHeight="1" thickTop="1" thickBot="1">
      <c r="A138" s="7"/>
      <c r="B138" s="253" t="s">
        <v>202</v>
      </c>
      <c r="C138" s="253"/>
      <c r="D138" s="253"/>
      <c r="E138" s="253"/>
      <c r="F138" s="253"/>
      <c r="G138" s="253"/>
      <c r="H138" s="253"/>
      <c r="I138" s="253"/>
      <c r="J138" s="253"/>
      <c r="K138" s="254"/>
      <c r="L138" s="255" t="s">
        <v>203</v>
      </c>
      <c r="M138" s="256"/>
      <c r="N138" s="259" t="s">
        <v>204</v>
      </c>
      <c r="O138" s="259"/>
      <c r="P138" s="259"/>
      <c r="Q138" s="259"/>
      <c r="R138" s="259"/>
      <c r="S138" s="259"/>
      <c r="T138" s="259"/>
      <c r="U138" s="259"/>
      <c r="V138" s="259"/>
      <c r="W138" s="260"/>
    </row>
    <row r="139" spans="1:23" ht="13.5" customHeight="1" thickTop="1">
      <c r="A139" s="7"/>
      <c r="B139" s="261" t="s">
        <v>122</v>
      </c>
      <c r="C139" s="264" t="s">
        <v>123</v>
      </c>
      <c r="D139" s="264" t="s">
        <v>124</v>
      </c>
      <c r="E139" s="239" t="s">
        <v>125</v>
      </c>
      <c r="F139" s="239" t="s">
        <v>126</v>
      </c>
      <c r="G139" s="239" t="s">
        <v>127</v>
      </c>
      <c r="H139" s="239" t="s">
        <v>128</v>
      </c>
      <c r="I139" s="239" t="s">
        <v>129</v>
      </c>
      <c r="J139" s="239" t="s">
        <v>130</v>
      </c>
      <c r="K139" s="243" t="s">
        <v>131</v>
      </c>
      <c r="L139" s="222"/>
      <c r="M139" s="223"/>
      <c r="N139" s="246" t="s">
        <v>131</v>
      </c>
      <c r="O139" s="239" t="s">
        <v>130</v>
      </c>
      <c r="P139" s="239" t="s">
        <v>129</v>
      </c>
      <c r="Q139" s="239" t="s">
        <v>128</v>
      </c>
      <c r="R139" s="239" t="s">
        <v>127</v>
      </c>
      <c r="S139" s="239" t="s">
        <v>126</v>
      </c>
      <c r="T139" s="239" t="s">
        <v>125</v>
      </c>
      <c r="U139" s="264" t="s">
        <v>124</v>
      </c>
      <c r="V139" s="264" t="s">
        <v>123</v>
      </c>
      <c r="W139" s="266" t="s">
        <v>122</v>
      </c>
    </row>
    <row r="140" spans="1:23" ht="12.75" customHeight="1">
      <c r="A140" s="7"/>
      <c r="B140" s="262"/>
      <c r="C140" s="216"/>
      <c r="D140" s="216"/>
      <c r="E140" s="213"/>
      <c r="F140" s="213"/>
      <c r="G140" s="213"/>
      <c r="H140" s="229"/>
      <c r="I140" s="213"/>
      <c r="J140" s="213"/>
      <c r="K140" s="244"/>
      <c r="L140" s="222"/>
      <c r="M140" s="223"/>
      <c r="N140" s="247"/>
      <c r="O140" s="213"/>
      <c r="P140" s="213"/>
      <c r="Q140" s="229"/>
      <c r="R140" s="213"/>
      <c r="S140" s="213"/>
      <c r="T140" s="213"/>
      <c r="U140" s="216"/>
      <c r="V140" s="216"/>
      <c r="W140" s="219"/>
    </row>
    <row r="141" spans="1:23" ht="57.75" customHeight="1" thickBot="1">
      <c r="A141" s="7"/>
      <c r="B141" s="263"/>
      <c r="C141" s="265"/>
      <c r="D141" s="265"/>
      <c r="E141" s="241"/>
      <c r="F141" s="241"/>
      <c r="G141" s="241"/>
      <c r="H141" s="242"/>
      <c r="I141" s="241"/>
      <c r="J141" s="240"/>
      <c r="K141" s="245"/>
      <c r="L141" s="257"/>
      <c r="M141" s="258"/>
      <c r="N141" s="248"/>
      <c r="O141" s="240"/>
      <c r="P141" s="241"/>
      <c r="Q141" s="242"/>
      <c r="R141" s="241"/>
      <c r="S141" s="241"/>
      <c r="T141" s="241"/>
      <c r="U141" s="265"/>
      <c r="V141" s="265"/>
      <c r="W141" s="267"/>
    </row>
    <row r="142" spans="1:23" ht="19" thickTop="1" thickBot="1">
      <c r="A142" s="7"/>
      <c r="B142" s="231" t="s">
        <v>205</v>
      </c>
      <c r="C142" s="231"/>
      <c r="D142" s="231"/>
      <c r="E142" s="231"/>
      <c r="F142" s="231"/>
      <c r="G142" s="231"/>
      <c r="H142" s="231"/>
      <c r="I142" s="231"/>
      <c r="J142" s="231"/>
      <c r="K142" s="231"/>
      <c r="L142" s="231"/>
      <c r="M142" s="231"/>
      <c r="N142" s="231"/>
      <c r="O142" s="231"/>
      <c r="P142" s="231"/>
      <c r="Q142" s="231"/>
      <c r="R142" s="231"/>
      <c r="S142" s="231"/>
      <c r="T142" s="231"/>
      <c r="U142" s="231"/>
      <c r="V142" s="231"/>
      <c r="W142" s="232"/>
    </row>
    <row r="143" spans="1:23" ht="13.5" thickTop="1">
      <c r="A143" s="7"/>
      <c r="B143" s="76"/>
      <c r="C143" s="76"/>
      <c r="D143" s="76"/>
      <c r="E143" s="76"/>
      <c r="F143" s="76"/>
      <c r="G143" s="76"/>
      <c r="H143" s="28"/>
      <c r="I143" s="76"/>
      <c r="J143" s="76"/>
      <c r="K143" s="139"/>
      <c r="L143" s="113" t="s">
        <v>206</v>
      </c>
      <c r="M143" s="208" t="s">
        <v>207</v>
      </c>
      <c r="N143" s="140">
        <f t="shared" ref="N143:N148" si="14">O143+P143</f>
        <v>638302</v>
      </c>
      <c r="O143" s="141">
        <f>J136</f>
        <v>-1478668</v>
      </c>
      <c r="P143" s="141">
        <f>R143+S143+T143+W143</f>
        <v>2116970</v>
      </c>
      <c r="Q143" s="28"/>
      <c r="R143" s="142">
        <f>G119</f>
        <v>1346468</v>
      </c>
      <c r="S143" s="142">
        <f>F119</f>
        <v>1077044</v>
      </c>
      <c r="T143" s="142">
        <f>E119</f>
        <v>-1610188</v>
      </c>
      <c r="U143" s="143">
        <f>D119</f>
        <v>1290673</v>
      </c>
      <c r="V143" s="62">
        <f>C119</f>
        <v>12973</v>
      </c>
      <c r="W143" s="63">
        <f>U143+V143</f>
        <v>1303646</v>
      </c>
    </row>
    <row r="144" spans="1:23">
      <c r="A144" s="7"/>
      <c r="B144" s="115">
        <f>C144+D144</f>
        <v>0</v>
      </c>
      <c r="C144" s="144">
        <f>C145+C146</f>
        <v>0</v>
      </c>
      <c r="D144" s="144">
        <f>D145+D146</f>
        <v>0</v>
      </c>
      <c r="E144" s="144">
        <f>E146</f>
        <v>295767</v>
      </c>
      <c r="F144" s="144">
        <f>F145+F146</f>
        <v>0</v>
      </c>
      <c r="G144" s="144">
        <f>G145+G146</f>
        <v>14829</v>
      </c>
      <c r="H144" s="28"/>
      <c r="I144" s="37">
        <f>B144+E144+F144+G144</f>
        <v>310596</v>
      </c>
      <c r="J144" s="37">
        <f>J145+J146</f>
        <v>462345</v>
      </c>
      <c r="K144" s="145">
        <f t="shared" ref="K144:K149" si="15">I144+J144</f>
        <v>772941</v>
      </c>
      <c r="L144" s="53" t="s">
        <v>67</v>
      </c>
      <c r="M144" s="65" t="s">
        <v>208</v>
      </c>
      <c r="N144" s="140">
        <f t="shared" si="14"/>
        <v>772941</v>
      </c>
      <c r="O144" s="37">
        <f>O145+O146</f>
        <v>10653</v>
      </c>
      <c r="P144" s="43">
        <f>R144+S144+T144+W144</f>
        <v>762288</v>
      </c>
      <c r="Q144" s="28"/>
      <c r="R144" s="146">
        <f>R146</f>
        <v>552960</v>
      </c>
      <c r="S144" s="146">
        <f>S146</f>
        <v>0</v>
      </c>
      <c r="T144" s="146">
        <f>T146+T145</f>
        <v>209328</v>
      </c>
      <c r="U144" s="146">
        <f>U146</f>
        <v>0</v>
      </c>
      <c r="V144" s="62">
        <f>V146</f>
        <v>0</v>
      </c>
      <c r="W144" s="63">
        <f>U144+V144</f>
        <v>0</v>
      </c>
    </row>
    <row r="145" spans="1:23">
      <c r="A145" s="7"/>
      <c r="B145" s="115">
        <f>C145+D145</f>
        <v>0</v>
      </c>
      <c r="C145" s="147">
        <f>SUMIFS(DATI!E$1:E$65536,DATI!A$1:A$65536,'2009'!B4,DATI!B$1:B$65536,'2009'!C12,DATI!C$1:C$65536,'2009'!B8,DATI!D$1:D$65536,'2009'!L145)</f>
        <v>0</v>
      </c>
      <c r="D145" s="147">
        <f>SUMIFS(DATI!E$1:E$65536,DATI!A$1:A$65536,'2009'!B4,DATI!B$1:B$65536,'2009'!D12,DATI!C$1:C$65536,'2009'!B8,DATI!D$1:D$65536,'2009'!L145)</f>
        <v>0</v>
      </c>
      <c r="E145" s="148"/>
      <c r="F145" s="149">
        <f>SUMIFS(DATI!E$1:E$65536,DATI!A$1:A$65536,'2009'!B4,DATI!B$1:B$65536,'2009'!F12,DATI!C$1:C$65536,'2009'!B8,DATI!D$1:D$65536,'2009'!L145)</f>
        <v>0</v>
      </c>
      <c r="G145" s="149">
        <f>SUMIFS(DATI!E$1:E$65536,DATI!A$1:A$65536,'2009'!B4,DATI!B$1:B$65536,'2009'!G12,DATI!C$1:C$65536,'2009'!B8,DATI!D$1:D$65536,'2009'!L145)</f>
        <v>4176</v>
      </c>
      <c r="H145" s="28"/>
      <c r="I145" s="37">
        <f>B145+F145+G145</f>
        <v>4176</v>
      </c>
      <c r="J145" s="149">
        <f>SUMIFS(DATI!E$1:E$65536,DATI!A$1:A$65536,'2009'!B4,DATI!B$1:B$65536,'2009'!J12,DATI!C$1:C$65536,'2009'!B8,DATI!D$1:D$65536,'2009'!L145)</f>
        <v>0</v>
      </c>
      <c r="K145" s="145">
        <f t="shared" si="15"/>
        <v>4176</v>
      </c>
      <c r="L145" s="53" t="s">
        <v>68</v>
      </c>
      <c r="M145" s="199" t="s">
        <v>230</v>
      </c>
      <c r="N145" s="140">
        <f t="shared" si="14"/>
        <v>4176</v>
      </c>
      <c r="O145" s="149">
        <f>SUMIFS(DATI!E$1:E$65536,DATI!A$1:A$65536,'2009'!B4,DATI!B$1:B$65536,'2009'!O12,DATI!C$1:C$65536,'2009'!N8,DATI!D$1:D$65536,'2009'!L145)</f>
        <v>0</v>
      </c>
      <c r="P145" s="43">
        <f>T145</f>
        <v>4176</v>
      </c>
      <c r="Q145" s="28"/>
      <c r="R145" s="150"/>
      <c r="S145" s="151"/>
      <c r="T145" s="36">
        <f>SUMIFS(DATI!E$1:E$65536,DATI!A$1:A$65536,'2009'!B4,DATI!B$1:B$65536,'2009'!T12,DATI!C$1:C$65536,'2009'!N8,DATI!D$1:D$65536,'2009'!L145)</f>
        <v>4176</v>
      </c>
      <c r="U145" s="152"/>
      <c r="V145" s="28"/>
      <c r="W145" s="42"/>
    </row>
    <row r="146" spans="1:23">
      <c r="A146" s="7"/>
      <c r="B146" s="115">
        <f>C146+D146</f>
        <v>0</v>
      </c>
      <c r="C146" s="144">
        <f>C148</f>
        <v>0</v>
      </c>
      <c r="D146" s="144">
        <f>D148</f>
        <v>0</v>
      </c>
      <c r="E146" s="144">
        <f>E147+E148</f>
        <v>295767</v>
      </c>
      <c r="F146" s="144">
        <f>F148</f>
        <v>0</v>
      </c>
      <c r="G146" s="144">
        <f>G148</f>
        <v>10653</v>
      </c>
      <c r="H146" s="44"/>
      <c r="I146" s="37">
        <f>B146+E146+F146+G146</f>
        <v>306420</v>
      </c>
      <c r="J146" s="144">
        <f>J147+J148</f>
        <v>462345</v>
      </c>
      <c r="K146" s="145">
        <f t="shared" si="15"/>
        <v>768765</v>
      </c>
      <c r="L146" s="53" t="s">
        <v>209</v>
      </c>
      <c r="M146" s="199" t="s">
        <v>231</v>
      </c>
      <c r="N146" s="140">
        <f t="shared" si="14"/>
        <v>768765</v>
      </c>
      <c r="O146" s="37">
        <f>O147+O148</f>
        <v>10653</v>
      </c>
      <c r="P146" s="43">
        <f>R146+S146+T146+W146</f>
        <v>758112</v>
      </c>
      <c r="Q146" s="44"/>
      <c r="R146" s="146">
        <f>R147+R148</f>
        <v>552960</v>
      </c>
      <c r="S146" s="146">
        <f>S147+S148</f>
        <v>0</v>
      </c>
      <c r="T146" s="146">
        <f>T147+T148</f>
        <v>205152</v>
      </c>
      <c r="U146" s="146">
        <f>U147+U148</f>
        <v>0</v>
      </c>
      <c r="V146" s="94">
        <f>V147+V148</f>
        <v>0</v>
      </c>
      <c r="W146" s="31">
        <f>U146+V146</f>
        <v>0</v>
      </c>
    </row>
    <row r="147" spans="1:23">
      <c r="A147" s="7"/>
      <c r="B147" s="153"/>
      <c r="C147" s="154"/>
      <c r="D147" s="154"/>
      <c r="E147" s="149">
        <f>SUMIFS(DATI!E$1:E$65536,DATI!A$1:A$65536,'2009'!B4,DATI!B$1:B$65536,'2009'!E12,DATI!C$1:C$65536,'2009'!B8,DATI!D$1:D$65536,'2009'!L147)</f>
        <v>13220</v>
      </c>
      <c r="F147" s="152"/>
      <c r="G147" s="71"/>
      <c r="H147" s="44"/>
      <c r="I147" s="37">
        <f>E147</f>
        <v>13220</v>
      </c>
      <c r="J147" s="149">
        <f>SUMIFS(DATI!E$1:E$65536,DATI!A$1:A$65536,'2009'!B4,DATI!B$1:B$65536,'2009'!J12,DATI!C$1:C$65536,'2009'!B8,DATI!D$1:D$65536,'2009'!L147)</f>
        <v>439770</v>
      </c>
      <c r="K147" s="145">
        <f t="shared" si="15"/>
        <v>452990</v>
      </c>
      <c r="L147" s="53" t="s">
        <v>69</v>
      </c>
      <c r="M147" s="78" t="s">
        <v>232</v>
      </c>
      <c r="N147" s="140">
        <f t="shared" si="14"/>
        <v>452990</v>
      </c>
      <c r="O147" s="149">
        <f>SUMIFS(DATI!E$1:E$65536,DATI!A$1:A$65536,'2009'!B4,DATI!B$1:B$65536,'2009'!O12,DATI!C$1:C$65536,'2009'!N8,DATI!D$1:D$65536,'2009'!L147)</f>
        <v>0</v>
      </c>
      <c r="P147" s="43">
        <f>R147+S147+T147+W147</f>
        <v>452990</v>
      </c>
      <c r="Q147" s="44"/>
      <c r="R147" s="149">
        <f>SUMIFS(DATI!E$1:E$65536,DATI!A$1:A$65536,'2009'!B4,DATI!B$1:B$65536,'2009'!R12,DATI!C$1:C$65536,'2009'!N8,DATI!D$1:D$65536,'2009'!L147)</f>
        <v>247838</v>
      </c>
      <c r="S147" s="149">
        <f>SUMIFS(DATI!E$1:E$65536,DATI!A$1:A$65536,'2009'!B4,DATI!B$1:B$65536,'2009'!D12,DATI!C$1:C$65536,'2009'!N8,DATI!D$1:D$65536,'2009'!L147)</f>
        <v>0</v>
      </c>
      <c r="T147" s="36">
        <f>SUMIFS(DATI!E$1:E$65536,DATI!A$1:A$65536,'2009'!B4,DATI!B$1:B$65536,'2009'!T12,DATI!C$1:C$65536,'2009'!N8,DATI!D$1:D$65536,'2009'!L147)</f>
        <v>205152</v>
      </c>
      <c r="U147" s="155">
        <f>SUMIFS(DATI!E$1:E$65536,DATI!A$1:A$65536,'2009'!B4,DATI!B$1:B$65536,'2009'!U12,DATI!C$1:C$65536,'2009'!N8,DATI!D$1:D$65536,'2009'!L147)</f>
        <v>0</v>
      </c>
      <c r="V147" s="30">
        <f>SUMIFS(DATI!E$1:E$65536,DATI!A$1:A$65536,'2009'!B4,DATI!B$1:B$65536,'2009'!V12,DATI!C$1:C$65536,'2009'!N8,DATI!D$1:D$65536,'2009'!L147)</f>
        <v>0</v>
      </c>
      <c r="W147" s="31">
        <f>U147+V147</f>
        <v>0</v>
      </c>
    </row>
    <row r="148" spans="1:23">
      <c r="A148" s="7"/>
      <c r="B148" s="115">
        <f>C148+D148</f>
        <v>0</v>
      </c>
      <c r="C148" s="156">
        <f>SUMIFS(DATI!E$1:E$65536,DATI!A$1:A$65536,'2009'!B4,DATI!B$1:B$65536,'2009'!C12,DATI!C$1:C$65536,'2009'!B8,DATI!D$1:D$65536,'2009'!L148)</f>
        <v>0</v>
      </c>
      <c r="D148" s="156">
        <f>SUMIFS(DATI!E$1:E$65536,DATI!A$1:A$65536,'2009'!B4,DATI!B$1:B$65536,'2009'!D12,DATI!C$1:C$65536,'2009'!B8,DATI!D$1:D$65536,'2009'!L148)</f>
        <v>0</v>
      </c>
      <c r="E148" s="149">
        <f>SUMIFS(DATI!E$1:E$65536,DATI!A$1:A$65536,'2009'!B4,DATI!B$1:B$65536,'2009'!E12,DATI!C$1:C$65536,'2009'!B8,DATI!D$1:D$65536,'2009'!L148)</f>
        <v>282547</v>
      </c>
      <c r="F148" s="149">
        <f>SUMIFS(DATI!E$1:E$65536,DATI!A$1:A$65536,'2009'!B4,DATI!B$1:B$65536,'2009'!F12,DATI!C$1:C$65536,'2009'!B8,DATI!D$1:D$65536,'2009'!L148)</f>
        <v>0</v>
      </c>
      <c r="G148" s="149">
        <f>SUMIFS(DATI!E$1:E$65536,DATI!A$1:A$65536,'2009'!B4,DATI!B$1:B$65536,'2009'!G12,DATI!C$1:C$65536,'2009'!B8,DATI!D$1:D$65536,'2009'!L148)</f>
        <v>10653</v>
      </c>
      <c r="H148" s="44"/>
      <c r="I148" s="37">
        <f>B148+E148+F148+G148</f>
        <v>293200</v>
      </c>
      <c r="J148" s="149">
        <f>SUMIFS(DATI!E$1:E$65536,DATI!A$1:A$65536,'2009'!B4,DATI!B$1:B$65536,'2009'!J12,DATI!C$1:C$65536,'2009'!B8,DATI!D$1:D$65536,'2009'!L148)</f>
        <v>22575</v>
      </c>
      <c r="K148" s="145">
        <f t="shared" si="15"/>
        <v>315775</v>
      </c>
      <c r="L148" s="53" t="s">
        <v>70</v>
      </c>
      <c r="M148" s="78" t="s">
        <v>233</v>
      </c>
      <c r="N148" s="140">
        <f t="shared" si="14"/>
        <v>315775</v>
      </c>
      <c r="O148" s="149">
        <f>SUMIFS(DATI!E$1:E$65536,DATI!A$1:A$65536,'2009'!B4,DATI!B$1:B$65536,'2009'!O12,DATI!C$1:C$65536,'2009'!N8,DATI!D$1:D$65536,'2009'!L148)</f>
        <v>10653</v>
      </c>
      <c r="P148" s="43">
        <f>R148+S148+T148+W148</f>
        <v>305122</v>
      </c>
      <c r="Q148" s="44"/>
      <c r="R148" s="149">
        <f>SUMIFS(DATI!E$1:E$65536,DATI!A$1:A$65536,'2009'!B4,DATI!B$1:B$65536,'2009'!R12,DATI!C$1:C$65536,'2009'!N8,DATI!D$1:D$65536,'2009'!L148)</f>
        <v>305122</v>
      </c>
      <c r="S148" s="149">
        <f>SUMIFS(DATI!E$1:E$65536,DATI!A$1:A$65536,'2009'!B4,DATI!B$1:B$65536,'2009'!S12,DATI!C$1:C$65536,'2009'!N8,DATI!D$1:D$65536,'2009'!L148)</f>
        <v>0</v>
      </c>
      <c r="T148" s="36">
        <f>SUMIFS(DATI!E$1:E$65536,DATI!A$1:A$65536,'2009'!B4,DATI!B$1:B$65536,'2009'!T12,DATI!C$1:C$65536,'2009'!N8,DATI!D$1:D$65536,'2009'!L148)</f>
        <v>0</v>
      </c>
      <c r="U148" s="155">
        <f>SUMIFS(DATI!E$1:E$65536,DATI!A$1:A$65536,'2009'!B4,DATI!B$1:B$65536,'2009'!U12,DATI!C$1:C$65536,'2009'!N8,DATI!D$1:D$65536,'2009'!L148)</f>
        <v>0</v>
      </c>
      <c r="V148" s="30">
        <f>SUMIFS(DATI!E$1:E$65536,DATI!A$1:A$65536,'2009'!B4,DATI!B$1:B$65536,'2009'!V12,DATI!C$1:C$65536,'2009'!N8,DATI!D$1:D$65536,'2009'!L148)</f>
        <v>0</v>
      </c>
      <c r="W148" s="31">
        <f>U148+V148</f>
        <v>0</v>
      </c>
    </row>
    <row r="149" spans="1:23" ht="26.5" thickBot="1">
      <c r="A149" s="7"/>
      <c r="B149" s="115">
        <f>C149+D149</f>
        <v>1303646</v>
      </c>
      <c r="C149" s="157">
        <f>V143+V144-C144</f>
        <v>12973</v>
      </c>
      <c r="D149" s="157">
        <f>U143+U144-D144</f>
        <v>1290673</v>
      </c>
      <c r="E149" s="80">
        <f>T143+T144-E144</f>
        <v>-1696627</v>
      </c>
      <c r="F149" s="80">
        <f>S143+S144-F144</f>
        <v>1077044</v>
      </c>
      <c r="G149" s="80">
        <f>G119+R144-G144</f>
        <v>1884599</v>
      </c>
      <c r="H149" s="44"/>
      <c r="I149" s="80">
        <f>B149+E149+F149+G149</f>
        <v>2568662</v>
      </c>
      <c r="J149" s="80">
        <f>O143+O144-J144</f>
        <v>-1930360</v>
      </c>
      <c r="K149" s="158">
        <f t="shared" si="15"/>
        <v>638302</v>
      </c>
      <c r="L149" s="130" t="s">
        <v>11</v>
      </c>
      <c r="M149" s="200" t="s">
        <v>210</v>
      </c>
      <c r="N149" s="44"/>
      <c r="O149" s="44"/>
      <c r="P149" s="44"/>
      <c r="Q149" s="44"/>
      <c r="R149" s="44"/>
      <c r="S149" s="44"/>
      <c r="T149" s="44"/>
      <c r="U149" s="44"/>
      <c r="V149" s="44"/>
      <c r="W149" s="45"/>
    </row>
    <row r="150" spans="1:23" ht="19" thickTop="1" thickBot="1">
      <c r="A150" s="7"/>
      <c r="B150" s="233" t="s">
        <v>211</v>
      </c>
      <c r="C150" s="234"/>
      <c r="D150" s="234"/>
      <c r="E150" s="234"/>
      <c r="F150" s="234"/>
      <c r="G150" s="234"/>
      <c r="H150" s="234"/>
      <c r="I150" s="234"/>
      <c r="J150" s="234"/>
      <c r="K150" s="234"/>
      <c r="L150" s="234"/>
      <c r="M150" s="234"/>
      <c r="N150" s="234"/>
      <c r="O150" s="234"/>
      <c r="P150" s="234"/>
      <c r="Q150" s="234"/>
      <c r="R150" s="234"/>
      <c r="S150" s="234"/>
      <c r="T150" s="234"/>
      <c r="U150" s="234"/>
      <c r="V150" s="234"/>
      <c r="W150" s="235"/>
    </row>
    <row r="151" spans="1:23" ht="26.5" thickTop="1">
      <c r="B151" s="159"/>
      <c r="C151" s="76"/>
      <c r="D151" s="76"/>
      <c r="E151" s="76"/>
      <c r="F151" s="76"/>
      <c r="G151" s="76"/>
      <c r="H151" s="28"/>
      <c r="I151" s="76"/>
      <c r="J151" s="44"/>
      <c r="K151" s="160"/>
      <c r="L151" s="113" t="s">
        <v>11</v>
      </c>
      <c r="M151" s="200" t="s">
        <v>210</v>
      </c>
      <c r="N151" s="161">
        <f>O151+P151</f>
        <v>638302</v>
      </c>
      <c r="O151" s="162">
        <f>J149</f>
        <v>-1930360</v>
      </c>
      <c r="P151" s="163">
        <f>R151+S151+T151+W151</f>
        <v>2568662</v>
      </c>
      <c r="Q151" s="28"/>
      <c r="R151" s="162">
        <f>G149</f>
        <v>1884599</v>
      </c>
      <c r="S151" s="162">
        <f>F149</f>
        <v>1077044</v>
      </c>
      <c r="T151" s="163">
        <f>E149</f>
        <v>-1696627</v>
      </c>
      <c r="U151" s="164">
        <f>D149</f>
        <v>1290673</v>
      </c>
      <c r="V151" s="62">
        <f>C149</f>
        <v>12973</v>
      </c>
      <c r="W151" s="63">
        <f>U151+V151</f>
        <v>1303646</v>
      </c>
    </row>
    <row r="152" spans="1:23">
      <c r="B152" s="115">
        <f>C152+D152</f>
        <v>507782</v>
      </c>
      <c r="C152" s="43">
        <f>C153+C154</f>
        <v>77738</v>
      </c>
      <c r="D152" s="43">
        <f>D153+D154</f>
        <v>430044</v>
      </c>
      <c r="E152" s="33">
        <f>E153+E154</f>
        <v>966368</v>
      </c>
      <c r="F152" s="33">
        <f>F153+F154</f>
        <v>96603</v>
      </c>
      <c r="G152" s="33">
        <f>G153+G154</f>
        <v>2719259</v>
      </c>
      <c r="H152" s="28"/>
      <c r="I152" s="37">
        <f>B152+E152+F152+G152</f>
        <v>4290012</v>
      </c>
      <c r="J152" s="148"/>
      <c r="K152" s="165">
        <f>I152</f>
        <v>4290012</v>
      </c>
      <c r="L152" s="53" t="s">
        <v>76</v>
      </c>
      <c r="M152" s="65" t="s">
        <v>212</v>
      </c>
      <c r="N152" s="166"/>
      <c r="O152" s="44"/>
      <c r="P152" s="166"/>
      <c r="Q152" s="28"/>
      <c r="R152" s="166"/>
      <c r="S152" s="166"/>
      <c r="T152" s="166"/>
      <c r="U152" s="166"/>
      <c r="V152" s="166"/>
      <c r="W152" s="70"/>
    </row>
    <row r="153" spans="1:23">
      <c r="B153" s="115">
        <f>C153+D153</f>
        <v>582985</v>
      </c>
      <c r="C153" s="34">
        <f>SUMIFS(DATI!E$1:E$65536,DATI!A$1:A$65536,'2009'!B4,DATI!B$1:B$65536,'2009'!C12,DATI!C$1:C$65536,'2009'!B8,DATI!D$1:D$65536,'2009'!L153)</f>
        <v>77553</v>
      </c>
      <c r="D153" s="34">
        <f>SUMIFS(DATI!E$1:E$65536,DATI!A$1:A$65536,'2009'!B4,DATI!B$1:B$65536,'2009'!D12,DATI!C$1:C$65536,'2009'!B8,DATI!D$1:D$65536,'2009'!L153)</f>
        <v>505432</v>
      </c>
      <c r="E153" s="36">
        <f>SUMIFS(DATI!E$1:E$65536,DATI!A$1:A$65536,'2009'!B4,DATI!B$1:B$65536,'2009'!E12,DATI!C$1:C$65536,'2009'!B8,DATI!D$1:D$65536,'2009'!L153)</f>
        <v>953247</v>
      </c>
      <c r="F153" s="36">
        <f>SUMIFS(DATI!E$1:E$65536,DATI!A$1:A$65536,'2009'!B4,DATI!B$1:B$65536,'2009'!F12,DATI!C$1:C$65536,'2009'!B8,DATI!D$1:D$65536,'2009'!L153)</f>
        <v>44475</v>
      </c>
      <c r="G153" s="36">
        <f>SUMIFS(DATI!E$1:E$65536,DATI!A$1:A$65536,'2009'!B4,DATI!B$1:B$65536,'2009'!G12,DATI!C$1:C$65536,'2009'!B8,DATI!D$1:D$65536,'2009'!L153)</f>
        <v>2654836</v>
      </c>
      <c r="H153" s="28"/>
      <c r="I153" s="37">
        <f>B153+E153+F153+G153</f>
        <v>4235543</v>
      </c>
      <c r="J153" s="148"/>
      <c r="K153" s="165">
        <f>I153</f>
        <v>4235543</v>
      </c>
      <c r="L153" s="53" t="s">
        <v>78</v>
      </c>
      <c r="M153" s="199" t="s">
        <v>213</v>
      </c>
      <c r="N153" s="44"/>
      <c r="O153" s="44"/>
      <c r="P153" s="44"/>
      <c r="Q153" s="28"/>
      <c r="R153" s="44"/>
      <c r="S153" s="44"/>
      <c r="T153" s="44"/>
      <c r="U153" s="44"/>
      <c r="V153" s="44"/>
      <c r="W153" s="45"/>
    </row>
    <row r="154" spans="1:23">
      <c r="B154" s="115">
        <f>C154+D154</f>
        <v>-75203</v>
      </c>
      <c r="C154" s="33">
        <f>C155+C156</f>
        <v>185</v>
      </c>
      <c r="D154" s="33">
        <f>D155+D156</f>
        <v>-75388</v>
      </c>
      <c r="E154" s="33">
        <f>E155+E156</f>
        <v>13121</v>
      </c>
      <c r="F154" s="33">
        <f>F155+F156</f>
        <v>52128</v>
      </c>
      <c r="G154" s="33">
        <f>G155+G156</f>
        <v>64423</v>
      </c>
      <c r="H154" s="44"/>
      <c r="I154" s="37">
        <f>B154+E154+F154+G154</f>
        <v>54469</v>
      </c>
      <c r="J154" s="148"/>
      <c r="K154" s="165">
        <f>I154</f>
        <v>54469</v>
      </c>
      <c r="L154" s="53" t="s">
        <v>214</v>
      </c>
      <c r="M154" s="199" t="s">
        <v>215</v>
      </c>
      <c r="N154" s="44"/>
      <c r="O154" s="44"/>
      <c r="P154" s="44"/>
      <c r="Q154" s="44"/>
      <c r="R154" s="44"/>
      <c r="S154" s="44"/>
      <c r="T154" s="44"/>
      <c r="U154" s="44"/>
      <c r="V154" s="44"/>
      <c r="W154" s="45"/>
    </row>
    <row r="155" spans="1:23">
      <c r="B155" s="115">
        <f>C155+D155</f>
        <v>-75203</v>
      </c>
      <c r="C155" s="34">
        <f>SUMIFS(DATI!E$1:E$65536,DATI!A$1:A$65536,'2009'!B4,DATI!B$1:B$65536,'2009'!C12,DATI!C$1:C$65536,'2009'!B8,DATI!D$1:D$65536,'2009'!L155)</f>
        <v>185</v>
      </c>
      <c r="D155" s="34">
        <f>SUMIFS(DATI!E$1:E$65536,DATI!A$1:A$65536,'2009'!B4,DATI!B$1:B$65536,'2009'!D12,DATI!C$1:C$65536,'2009'!B8,DATI!D$1:D$65536,'2009'!L155)</f>
        <v>-75388</v>
      </c>
      <c r="E155" s="36">
        <f>SUMIFS(DATI!E$1:E$65536,DATI!A$1:A$65536,'2009'!B4,DATI!B$1:B$65536,'2009'!E12,DATI!C$1:C$65536,'2009'!B8,DATI!D$1:D$65536,'2009'!L155)</f>
        <v>12880</v>
      </c>
      <c r="F155" s="36">
        <f>SUMIFS(DATI!E$1:E$65536,DATI!A$1:A$65536,'2009'!B4,DATI!B$1:B$65536,'2009'!F12,DATI!C$1:C$65536,'2009'!B8,DATI!D$1:D$65536,'2009'!L155)</f>
        <v>51635</v>
      </c>
      <c r="G155" s="36">
        <f>SUMIFS(DATI!E$1:E$65536,DATI!A$1:A$65536,'2009'!B4,DATI!B$1:B$65536,'2009'!G12,DATI!C$1:C$65536,'2009'!B8,DATI!D$1:D$65536,'2009'!L155)</f>
        <v>64423</v>
      </c>
      <c r="H155" s="44"/>
      <c r="I155" s="37">
        <f>B155+E155+F155+G155</f>
        <v>53735</v>
      </c>
      <c r="J155" s="148"/>
      <c r="K155" s="165">
        <f>I155</f>
        <v>53735</v>
      </c>
      <c r="L155" s="53" t="s">
        <v>79</v>
      </c>
      <c r="M155" s="78" t="s">
        <v>216</v>
      </c>
      <c r="N155" s="44"/>
      <c r="O155" s="44"/>
      <c r="P155" s="44"/>
      <c r="Q155" s="44"/>
      <c r="R155" s="44"/>
      <c r="S155" s="44"/>
      <c r="T155" s="44"/>
      <c r="U155" s="44"/>
      <c r="V155" s="44"/>
      <c r="W155" s="45"/>
    </row>
    <row r="156" spans="1:23">
      <c r="B156" s="115">
        <f>C156+D156</f>
        <v>0</v>
      </c>
      <c r="C156" s="167">
        <f>SUMIFS(DATI!E$1:E$65536,DATI!A$1:A$65536,'2009'!B4,DATI!B$1:B$65536,'2009'!C12,DATI!C$1:C$65536,'2009'!B8,DATI!D$1:D$65536,'2009'!L156)</f>
        <v>0</v>
      </c>
      <c r="D156" s="167">
        <f>SUMIFS(DATI!E$1:E$65536,DATI!A$1:A$65536,'2009'!B4,DATI!B$1:B$65536,'2009'!D12,DATI!C$1:C$65536,'2009'!B8,DATI!D$1:D$65536,'2009'!L156)</f>
        <v>0</v>
      </c>
      <c r="E156" s="168">
        <f>SUMIFS(DATI!E$1:E$65536,DATI!A$1:A$65536,'2009'!B4,DATI!B$1:B$65536,'2009'!E12,DATI!C$1:C$65536,'2009'!B8,DATI!D$1:D$65536,'2009'!L156)</f>
        <v>241</v>
      </c>
      <c r="F156" s="168">
        <f>SUMIFS(DATI!E$1:E$65536,DATI!A$1:A$65536,'2009'!B4,DATI!B$1:B$65536,'2009'!F12,DATI!C$1:C$65536,'2009'!B8,DATI!D$1:D$65536,'2009'!L156)</f>
        <v>493</v>
      </c>
      <c r="G156" s="168">
        <f>SUMIFS(DATI!E$1:E$65536,DATI!A$1:A$65536,'2009'!B4,DATI!B$1:B$65536,'2009'!G12,DATI!C$1:C$65536,'2009'!B8,DATI!D$1:D$65536,'2009'!L156)</f>
        <v>0</v>
      </c>
      <c r="H156" s="44"/>
      <c r="I156" s="37">
        <f>B156+E156+F156+G156</f>
        <v>734</v>
      </c>
      <c r="J156" s="148"/>
      <c r="K156" s="165">
        <f>I156</f>
        <v>734</v>
      </c>
      <c r="L156" s="53" t="s">
        <v>80</v>
      </c>
      <c r="M156" s="78" t="s">
        <v>217</v>
      </c>
      <c r="N156" s="44"/>
      <c r="O156" s="44"/>
      <c r="P156" s="44"/>
      <c r="Q156" s="44"/>
      <c r="R156" s="44"/>
      <c r="S156" s="44"/>
      <c r="T156" s="44"/>
      <c r="U156" s="44"/>
      <c r="V156" s="44"/>
      <c r="W156" s="45"/>
    </row>
    <row r="157" spans="1:23">
      <c r="B157" s="169"/>
      <c r="C157" s="71"/>
      <c r="D157" s="71"/>
      <c r="E157" s="71"/>
      <c r="F157" s="71"/>
      <c r="G157" s="71"/>
      <c r="H157" s="44"/>
      <c r="I157" s="71"/>
      <c r="J157" s="76"/>
      <c r="K157" s="170"/>
      <c r="L157" s="53" t="s">
        <v>77</v>
      </c>
      <c r="M157" s="65" t="s">
        <v>167</v>
      </c>
      <c r="N157" s="33">
        <f>P157</f>
        <v>3651710</v>
      </c>
      <c r="O157" s="136"/>
      <c r="P157" s="43">
        <f>R157+S157+T157+W157</f>
        <v>3651710</v>
      </c>
      <c r="Q157" s="44"/>
      <c r="R157" s="146">
        <f>G22</f>
        <v>2316852</v>
      </c>
      <c r="S157" s="146">
        <f>F22</f>
        <v>112285</v>
      </c>
      <c r="T157" s="146">
        <f>E22</f>
        <v>721994</v>
      </c>
      <c r="U157" s="146">
        <f>D22</f>
        <v>486134</v>
      </c>
      <c r="V157" s="94">
        <f>C22</f>
        <v>14445</v>
      </c>
      <c r="W157" s="31">
        <f>U157+V157</f>
        <v>500579</v>
      </c>
    </row>
    <row r="158" spans="1:23">
      <c r="B158" s="115">
        <f>C158+D158</f>
        <v>0</v>
      </c>
      <c r="C158" s="34">
        <f>SUMIFS(DATI!E$1:E$65536,DATI!A$1:A$65536,'2009'!B4,DATI!B$1:B$65536,'2009'!C12,DATI!C$1:C$65536,'2009'!B8,DATI!D$1:D$65536,'2009'!L158)</f>
        <v>0</v>
      </c>
      <c r="D158" s="34">
        <f>SUMIFS(DATI!E$1:E$65536,DATI!A$1:A$65536,'2009'!B4,DATI!B$1:B$65536,'2009'!D12,DATI!C$1:C$65536,'2009'!B8,DATI!D$1:D$65536,'2009'!L158)</f>
        <v>0</v>
      </c>
      <c r="E158" s="36">
        <f>SUMIFS(DATI!E$1:E$65536,DATI!A$1:A$65536,'2009'!B4,DATI!B$1:B$65536,'2009'!E12,DATI!C$1:C$65536,'2009'!B8,DATI!D$1:D$65536,'2009'!L158)</f>
        <v>-127062</v>
      </c>
      <c r="F158" s="171">
        <f>SUMIFS(DATI!E$1:E$65536,DATI!A$1:A$65536,'2009'!B4,DATI!B$1:B$65536,'2009'!F12,DATI!C$1:C$65536,'2009'!B8,DATI!D$1:D$65536,'2009'!L158)</f>
        <v>7363</v>
      </c>
      <c r="G158" s="171">
        <f>SUMIFS(DATI!E$1:E$65536,DATI!A$1:A$65536,'2009'!B4,DATI!B$1:B$65536,'2009'!G12,DATI!C$1:C$65536,'2009'!B8,DATI!D$1:D$65536,'2009'!L158)</f>
        <v>119879</v>
      </c>
      <c r="H158" s="44"/>
      <c r="I158" s="37">
        <f>B158+E158+F158+G158</f>
        <v>180</v>
      </c>
      <c r="J158" s="171">
        <f>SUMIFS(DATI!E$1:E$65536,DATI!A$1:A$65536,'2009'!B4,DATI!B$1:B$65536,'2009'!J12,DATI!C$1:C$65536,'2009'!B8,DATI!D$1:D$65536,'2009'!L158)</f>
        <v>-180</v>
      </c>
      <c r="K158" s="39">
        <f>I158+J158</f>
        <v>0</v>
      </c>
      <c r="L158" s="53" t="s">
        <v>71</v>
      </c>
      <c r="M158" s="65" t="s">
        <v>218</v>
      </c>
      <c r="N158" s="44"/>
      <c r="O158" s="44"/>
      <c r="P158" s="166"/>
      <c r="Q158" s="44"/>
      <c r="R158" s="166"/>
      <c r="S158" s="44"/>
      <c r="T158" s="44"/>
      <c r="U158" s="44"/>
      <c r="V158" s="44"/>
      <c r="W158" s="45"/>
    </row>
    <row r="159" spans="1:23" ht="13">
      <c r="B159" s="115">
        <f>C159+D159</f>
        <v>1296443</v>
      </c>
      <c r="C159" s="172">
        <f>V151+V157-C152-C158</f>
        <v>-50320</v>
      </c>
      <c r="D159" s="172">
        <f>U151+U157-D152-D158</f>
        <v>1346763</v>
      </c>
      <c r="E159" s="172">
        <f>T151+T157-E152-E158</f>
        <v>-1813939</v>
      </c>
      <c r="F159" s="172">
        <f>S151+S157-F152-F158</f>
        <v>1085363</v>
      </c>
      <c r="G159" s="172">
        <f>R151+R157-G152-G158</f>
        <v>1362313</v>
      </c>
      <c r="H159" s="44"/>
      <c r="I159" s="80">
        <f>B159+E159+F159+G159</f>
        <v>1930180</v>
      </c>
      <c r="J159" s="80">
        <f>O151-J158</f>
        <v>-1930180</v>
      </c>
      <c r="K159" s="39">
        <f>I159+J159</f>
        <v>0</v>
      </c>
      <c r="L159" s="106" t="s">
        <v>22</v>
      </c>
      <c r="M159" s="203" t="s">
        <v>219</v>
      </c>
      <c r="N159" s="44"/>
      <c r="O159" s="44"/>
      <c r="P159" s="44"/>
      <c r="Q159" s="44"/>
      <c r="R159" s="44"/>
      <c r="S159" s="44"/>
      <c r="T159" s="44"/>
      <c r="U159" s="44"/>
      <c r="V159" s="44"/>
      <c r="W159" s="45"/>
    </row>
    <row r="160" spans="1:23" ht="13" thickBot="1">
      <c r="B160" s="236"/>
      <c r="C160" s="237"/>
      <c r="D160" s="237"/>
      <c r="E160" s="237"/>
      <c r="F160" s="237"/>
      <c r="G160" s="237"/>
      <c r="H160" s="237"/>
      <c r="I160" s="237"/>
      <c r="J160" s="237"/>
      <c r="K160" s="237"/>
      <c r="L160" s="237"/>
      <c r="M160" s="237"/>
      <c r="N160" s="237"/>
      <c r="O160" s="237"/>
      <c r="P160" s="237"/>
      <c r="Q160" s="237"/>
      <c r="R160" s="237"/>
      <c r="S160" s="237"/>
      <c r="T160" s="237"/>
      <c r="U160" s="237"/>
      <c r="V160" s="237"/>
      <c r="W160" s="238"/>
    </row>
    <row r="161" spans="2:23" ht="21.75" customHeight="1" thickTop="1">
      <c r="L161" s="222" t="s">
        <v>220</v>
      </c>
      <c r="M161" s="223"/>
      <c r="N161" s="226" t="s">
        <v>131</v>
      </c>
      <c r="O161" s="213" t="s">
        <v>130</v>
      </c>
      <c r="P161" s="213" t="s">
        <v>129</v>
      </c>
      <c r="Q161" s="213" t="s">
        <v>128</v>
      </c>
      <c r="R161" s="213" t="s">
        <v>127</v>
      </c>
      <c r="S161" s="213" t="s">
        <v>126</v>
      </c>
      <c r="T161" s="213" t="s">
        <v>125</v>
      </c>
      <c r="U161" s="215" t="s">
        <v>124</v>
      </c>
      <c r="V161" s="215" t="s">
        <v>123</v>
      </c>
      <c r="W161" s="218" t="s">
        <v>122</v>
      </c>
    </row>
    <row r="162" spans="2:23" ht="13.5" customHeight="1">
      <c r="L162" s="222"/>
      <c r="M162" s="223"/>
      <c r="N162" s="226"/>
      <c r="O162" s="213"/>
      <c r="P162" s="213"/>
      <c r="Q162" s="229"/>
      <c r="R162" s="213"/>
      <c r="S162" s="213"/>
      <c r="T162" s="213"/>
      <c r="U162" s="216"/>
      <c r="V162" s="216"/>
      <c r="W162" s="219"/>
    </row>
    <row r="163" spans="2:23" ht="51.75" customHeight="1" thickBot="1">
      <c r="B163" s="221" t="s">
        <v>221</v>
      </c>
      <c r="C163" s="221"/>
      <c r="D163" s="221"/>
      <c r="E163" s="221"/>
      <c r="F163" s="221"/>
      <c r="G163" s="221"/>
      <c r="H163" s="221"/>
      <c r="I163" s="221"/>
      <c r="K163" s="7"/>
      <c r="L163" s="224"/>
      <c r="M163" s="225"/>
      <c r="N163" s="227"/>
      <c r="O163" s="228"/>
      <c r="P163" s="214"/>
      <c r="Q163" s="230"/>
      <c r="R163" s="214"/>
      <c r="S163" s="214"/>
      <c r="T163" s="214"/>
      <c r="U163" s="217"/>
      <c r="V163" s="217"/>
      <c r="W163" s="220"/>
    </row>
    <row r="164" spans="2:23" ht="13.5" thickTop="1">
      <c r="B164" s="173"/>
      <c r="C164" s="173"/>
      <c r="D164" s="173"/>
      <c r="E164" s="173"/>
      <c r="F164" s="173"/>
      <c r="G164" s="173"/>
      <c r="H164" s="173"/>
      <c r="K164" s="7"/>
      <c r="L164" s="193" t="s">
        <v>263</v>
      </c>
      <c r="M164" s="209" t="s">
        <v>222</v>
      </c>
      <c r="N164" s="140">
        <f>O164+P164</f>
        <v>0</v>
      </c>
      <c r="O164" s="174">
        <f>SUMIFS(DATI!E$1:E$65536,DATI!A$1:A$65536,'2009'!B4,DATI!B$1:B$65536,'2009'!O12,DATI!D$1:D$65536,'2009'!L164)</f>
        <v>284719</v>
      </c>
      <c r="P164" s="142">
        <f>R164+S164+T164+W164</f>
        <v>-284719</v>
      </c>
      <c r="Q164" s="44"/>
      <c r="R164" s="175">
        <f>SUMIFS(DATI!E$1:E$65536,DATI!A$1:A$65536,'2009'!B4,DATI!B$1:B$65536,'2009'!R12,DATI!D$1:D$65536,'2009'!L164)</f>
        <v>5912</v>
      </c>
      <c r="S164" s="174">
        <f>SUMIFS(DATI!E$1:E$65536,DATI!A$1:A$65536,'2009'!B4,DATI!B$1:B$65536,'2009'!S12,DATI!D$1:D$65536,'2009'!L164)</f>
        <v>-86837</v>
      </c>
      <c r="T164" s="175">
        <f>SUMIFS(DATI!E$1:E$65536,DATI!A$1:A$65536,'2009'!B4,DATI!B$1:B$65536,'2009'!T12,DATI!D$1:D$65536,'2009'!L164)</f>
        <v>-2439</v>
      </c>
      <c r="U164" s="176">
        <f>SUMIFS(DATI!E$1:E$65536,DATI!A$1:A$65536,'2009'!B4,DATI!B$1:B$65536,'2009'!U12,DATI!D$1:D$65536,'2009'!L164)</f>
        <v>-150035</v>
      </c>
      <c r="V164" s="175">
        <f>SUMIFS(DATI!E$1:E$65536,DATI!A$1:A$65536,'2009'!B4,DATI!B$1:B$65536,'2009'!V12,DATI!D$1:D$65536,'2009'!L164)</f>
        <v>-51320</v>
      </c>
      <c r="W164" s="177">
        <f>U164+V164</f>
        <v>-201355</v>
      </c>
    </row>
    <row r="165" spans="2:23">
      <c r="B165" s="173"/>
      <c r="C165" s="173"/>
      <c r="D165" s="173"/>
      <c r="E165" s="173"/>
      <c r="F165" s="173"/>
      <c r="G165" s="173"/>
      <c r="H165" s="173"/>
      <c r="K165" s="7"/>
      <c r="L165" s="191" t="s">
        <v>99</v>
      </c>
      <c r="M165" s="187" t="s">
        <v>223</v>
      </c>
      <c r="N165" s="166"/>
      <c r="O165" s="44"/>
      <c r="P165" s="44"/>
      <c r="Q165" s="44"/>
      <c r="R165" s="166"/>
      <c r="S165" s="166"/>
      <c r="T165" s="178">
        <f>SUMIFS(DATI!E$1:E$65536,DATI!A$1:A$65536,'2009'!B4,DATI!B$1:B$65536,'2009'!T12,DATI!C$1:C$65536,'2009'!B8,DATI!D$1:D$65536,'2009'!L165)</f>
        <v>8572609</v>
      </c>
      <c r="U165" s="166"/>
      <c r="V165" s="166"/>
      <c r="W165" s="179"/>
    </row>
    <row r="166" spans="2:23">
      <c r="B166" s="173"/>
      <c r="C166" s="173"/>
      <c r="D166" s="173"/>
      <c r="E166" s="173"/>
      <c r="F166" s="173"/>
      <c r="G166" s="173"/>
      <c r="H166" s="173"/>
      <c r="K166" s="7"/>
      <c r="L166" s="191" t="s">
        <v>100</v>
      </c>
      <c r="M166" s="188" t="s">
        <v>224</v>
      </c>
      <c r="N166" s="44"/>
      <c r="O166" s="44"/>
      <c r="P166" s="44"/>
      <c r="Q166" s="44"/>
      <c r="R166" s="44"/>
      <c r="S166" s="44"/>
      <c r="T166" s="180">
        <f>SUMIFS(DATI!E$1:E$65536,DATI!A$1:A$65536,'2009'!B4,DATI!B$1:B$65536,'2009'!T12,DATI!C$1:C$65536,'2009'!N8,DATI!D$1:D$65536,'2009'!L166)</f>
        <v>6758670</v>
      </c>
      <c r="U166" s="44"/>
      <c r="V166" s="44"/>
      <c r="W166" s="181"/>
    </row>
    <row r="167" spans="2:23">
      <c r="B167" s="173"/>
      <c r="C167" s="173"/>
      <c r="D167" s="173"/>
      <c r="E167" s="173"/>
      <c r="F167" s="173"/>
      <c r="G167" s="173"/>
      <c r="H167" s="173"/>
      <c r="K167" s="7"/>
      <c r="L167" s="191" t="s">
        <v>8</v>
      </c>
      <c r="M167" s="189" t="s">
        <v>225</v>
      </c>
      <c r="N167" s="44"/>
      <c r="O167" s="44"/>
      <c r="P167" s="178">
        <f>SUMIFS(DATI!E$1:E$65536,DATI!A$1:A$65536,'2009'!B4,DATI!B$1:B$65536,'2009'!P12,DATI!D$1:D$65536,'2009'!L167)</f>
        <v>903723</v>
      </c>
      <c r="Q167" s="44"/>
      <c r="R167" s="44"/>
      <c r="S167" s="44"/>
      <c r="T167" s="178">
        <f>SUMIFS(DATI!E$1:E$65536,DATI!A$1:A$65536,'2009'!B4,DATI!B$1:B$65536,'2009'!T12,DATI!D$1:D$65536,'2009'!L167)</f>
        <v>195780</v>
      </c>
      <c r="U167" s="44"/>
      <c r="V167" s="44"/>
      <c r="W167" s="181"/>
    </row>
    <row r="168" spans="2:23" ht="25.5" thickBot="1">
      <c r="B168" s="173"/>
      <c r="C168" s="173"/>
      <c r="D168" s="173"/>
      <c r="E168" s="173"/>
      <c r="F168" s="173"/>
      <c r="G168" s="173"/>
      <c r="H168" s="173"/>
      <c r="K168" s="7"/>
      <c r="L168" s="192" t="s">
        <v>9</v>
      </c>
      <c r="M168" s="190" t="s">
        <v>226</v>
      </c>
      <c r="N168" s="182"/>
      <c r="O168" s="182"/>
      <c r="P168" s="183">
        <f>SUMIFS(DATI!E$1:E$65536,DATI!A$1:A$65536,'2009'!B4,DATI!B$1:B$65536,'2009'!P12,DATI!D$1:D$65536,'2009'!L168)</f>
        <v>1764264</v>
      </c>
      <c r="Q168" s="182"/>
      <c r="R168" s="182"/>
      <c r="S168" s="182"/>
      <c r="T168" s="183">
        <f>SUMIFS(DATI!E$1:E$65536,DATI!A$1:A$65536,'2009'!B4,DATI!B$1:B$65536,'2009'!T12,DATI!D$1:D$65536,'2009'!L168)</f>
        <v>375293</v>
      </c>
      <c r="U168" s="182"/>
      <c r="V168" s="182"/>
      <c r="W168" s="184"/>
    </row>
    <row r="169" spans="2:23" ht="13" thickTop="1">
      <c r="N169" s="6"/>
    </row>
    <row r="172" spans="2:23">
      <c r="V172" s="6"/>
    </row>
    <row r="173" spans="2:23">
      <c r="V173" s="6"/>
    </row>
    <row r="174" spans="2:23">
      <c r="V174" s="6"/>
    </row>
    <row r="175" spans="2:23">
      <c r="V175" s="6"/>
    </row>
  </sheetData>
  <sheetProtection algorithmName="SHA-512" hashValue="LZAXVzOC5V7M3xm6qWXMC85J+SaZ1gm63l00EwhJi6YOEOjTTtkwTp7eth6dhcmtA8gOR0BMixel11y+JvtCPw==" saltValue="JbPAujKjJcLik7qvj76MGw==" spinCount="100000" sheet="1" objects="1" scenarios="1"/>
  <mergeCells count="146">
    <mergeCell ref="S161:S163"/>
    <mergeCell ref="T161:T163"/>
    <mergeCell ref="U161:U163"/>
    <mergeCell ref="V161:V163"/>
    <mergeCell ref="W161:W163"/>
    <mergeCell ref="B163:I163"/>
    <mergeCell ref="L161:M163"/>
    <mergeCell ref="N161:N163"/>
    <mergeCell ref="O161:O163"/>
    <mergeCell ref="P161:P163"/>
    <mergeCell ref="Q161:Q163"/>
    <mergeCell ref="R161:R163"/>
    <mergeCell ref="B142:W142"/>
    <mergeCell ref="B150:W150"/>
    <mergeCell ref="B160:W160"/>
    <mergeCell ref="O139:O141"/>
    <mergeCell ref="P139:P141"/>
    <mergeCell ref="Q139:Q141"/>
    <mergeCell ref="R139:R141"/>
    <mergeCell ref="S139:S141"/>
    <mergeCell ref="T139:T141"/>
    <mergeCell ref="G139:G141"/>
    <mergeCell ref="H139:H141"/>
    <mergeCell ref="I139:I141"/>
    <mergeCell ref="J139:J141"/>
    <mergeCell ref="K139:K141"/>
    <mergeCell ref="N139:N141"/>
    <mergeCell ref="B125:W125"/>
    <mergeCell ref="B137:W137"/>
    <mergeCell ref="B138:K138"/>
    <mergeCell ref="L138:M141"/>
    <mergeCell ref="N138:W138"/>
    <mergeCell ref="B139:B141"/>
    <mergeCell ref="C139:C141"/>
    <mergeCell ref="D139:D141"/>
    <mergeCell ref="E139:E141"/>
    <mergeCell ref="F139:F141"/>
    <mergeCell ref="U139:U141"/>
    <mergeCell ref="V139:V141"/>
    <mergeCell ref="W139:W141"/>
    <mergeCell ref="R122:R124"/>
    <mergeCell ref="S122:S124"/>
    <mergeCell ref="T122:T124"/>
    <mergeCell ref="U122:U124"/>
    <mergeCell ref="V122:V124"/>
    <mergeCell ref="W122:W124"/>
    <mergeCell ref="J122:J124"/>
    <mergeCell ref="K122:K124"/>
    <mergeCell ref="N122:N124"/>
    <mergeCell ref="O122:O124"/>
    <mergeCell ref="P122:P124"/>
    <mergeCell ref="Q122:Q124"/>
    <mergeCell ref="D122:D124"/>
    <mergeCell ref="E122:E124"/>
    <mergeCell ref="F122:F124"/>
    <mergeCell ref="G122:G124"/>
    <mergeCell ref="H122:H124"/>
    <mergeCell ref="I122:I124"/>
    <mergeCell ref="V81:V83"/>
    <mergeCell ref="W81:W83"/>
    <mergeCell ref="B84:W84"/>
    <mergeCell ref="B111:W111"/>
    <mergeCell ref="B120:W120"/>
    <mergeCell ref="B121:K121"/>
    <mergeCell ref="L121:M124"/>
    <mergeCell ref="N121:W121"/>
    <mergeCell ref="B122:B124"/>
    <mergeCell ref="C122:C124"/>
    <mergeCell ref="P81:P83"/>
    <mergeCell ref="Q81:Q83"/>
    <mergeCell ref="R81:R83"/>
    <mergeCell ref="S81:S83"/>
    <mergeCell ref="T81:T83"/>
    <mergeCell ref="U81:U83"/>
    <mergeCell ref="H81:H83"/>
    <mergeCell ref="I81:I83"/>
    <mergeCell ref="J81:J83"/>
    <mergeCell ref="K81:K83"/>
    <mergeCell ref="N81:N83"/>
    <mergeCell ref="O81:O83"/>
    <mergeCell ref="B44:W44"/>
    <mergeCell ref="B80:K80"/>
    <mergeCell ref="L80:M83"/>
    <mergeCell ref="N80:W80"/>
    <mergeCell ref="B81:B83"/>
    <mergeCell ref="C81:C83"/>
    <mergeCell ref="D81:D83"/>
    <mergeCell ref="E81:E83"/>
    <mergeCell ref="F81:F83"/>
    <mergeCell ref="G81:G83"/>
    <mergeCell ref="R41:R43"/>
    <mergeCell ref="S41:S43"/>
    <mergeCell ref="T41:T43"/>
    <mergeCell ref="U41:U43"/>
    <mergeCell ref="V41:V43"/>
    <mergeCell ref="W41:W43"/>
    <mergeCell ref="J41:J43"/>
    <mergeCell ref="K41:K43"/>
    <mergeCell ref="N41:N43"/>
    <mergeCell ref="O41:O43"/>
    <mergeCell ref="P41:P43"/>
    <mergeCell ref="Q41:Q43"/>
    <mergeCell ref="D41:D43"/>
    <mergeCell ref="E41:E43"/>
    <mergeCell ref="F41:F43"/>
    <mergeCell ref="G41:G43"/>
    <mergeCell ref="H41:H43"/>
    <mergeCell ref="I41:I43"/>
    <mergeCell ref="V9:V11"/>
    <mergeCell ref="W9:W11"/>
    <mergeCell ref="B13:W13"/>
    <mergeCell ref="B24:W24"/>
    <mergeCell ref="B25:W25"/>
    <mergeCell ref="B40:K40"/>
    <mergeCell ref="L40:M43"/>
    <mergeCell ref="N40:W40"/>
    <mergeCell ref="B41:B43"/>
    <mergeCell ref="C41:C43"/>
    <mergeCell ref="P9:P11"/>
    <mergeCell ref="Q9:Q11"/>
    <mergeCell ref="R9:R11"/>
    <mergeCell ref="S9:S11"/>
    <mergeCell ref="T9:T11"/>
    <mergeCell ref="U9:U11"/>
    <mergeCell ref="H9:H11"/>
    <mergeCell ref="I9:I11"/>
    <mergeCell ref="B2:W2"/>
    <mergeCell ref="B3:W3"/>
    <mergeCell ref="B4:W4"/>
    <mergeCell ref="B5:W5"/>
    <mergeCell ref="B6:W6"/>
    <mergeCell ref="B7:K7"/>
    <mergeCell ref="L7:M12"/>
    <mergeCell ref="N7:W7"/>
    <mergeCell ref="B8:K8"/>
    <mergeCell ref="N8:W8"/>
    <mergeCell ref="J9:J11"/>
    <mergeCell ref="K9:K11"/>
    <mergeCell ref="N9:N11"/>
    <mergeCell ref="O9:O11"/>
    <mergeCell ref="B9:B11"/>
    <mergeCell ref="C9:C11"/>
    <mergeCell ref="D9:D11"/>
    <mergeCell ref="E9:E11"/>
    <mergeCell ref="F9:F11"/>
    <mergeCell ref="G9:G11"/>
  </mergeCells>
  <conditionalFormatting sqref="B2:W37 B38:K38 N38:W38">
    <cfRule type="containsText" dxfId="269" priority="26" stopIfTrue="1" operator="containsText" text="SUMIFS">
      <formula>NOT(ISERROR(SEARCH("SUMIFS",B2)))</formula>
    </cfRule>
  </conditionalFormatting>
  <conditionalFormatting sqref="C95">
    <cfRule type="containsText" dxfId="268" priority="10" stopIfTrue="1" operator="containsText" text="SUMIFS">
      <formula>NOT(ISERROR(SEARCH("SUMIFS",C95)))</formula>
    </cfRule>
  </conditionalFormatting>
  <conditionalFormatting sqref="E95:G95">
    <cfRule type="containsText" dxfId="267" priority="11" stopIfTrue="1" operator="containsText" text="SUMIFS">
      <formula>NOT(ISERROR(SEARCH("SUMIFS",E95)))</formula>
    </cfRule>
  </conditionalFormatting>
  <conditionalFormatting sqref="H74:H75">
    <cfRule type="containsText" dxfId="266" priority="1" stopIfTrue="1" operator="containsText" text="SUMIFS">
      <formula>NOT(ISERROR(SEARCH("SUMIFS",H74)))</formula>
    </cfRule>
  </conditionalFormatting>
  <conditionalFormatting sqref="H86:H87">
    <cfRule type="containsText" dxfId="265" priority="8" stopIfTrue="1" operator="containsText" text="SUMIFS">
      <formula>NOT(ISERROR(SEARCH("SUMIFS",H86)))</formula>
    </cfRule>
  </conditionalFormatting>
  <conditionalFormatting sqref="H95:H96">
    <cfRule type="containsText" dxfId="264" priority="16" stopIfTrue="1" operator="containsText" text="SUMIFS">
      <formula>NOT(ISERROR(SEARCH("SUMIFS",H95)))</formula>
    </cfRule>
  </conditionalFormatting>
  <conditionalFormatting sqref="H102">
    <cfRule type="containsText" dxfId="263" priority="9" stopIfTrue="1" operator="containsText" text="SUMIFS">
      <formula>NOT(ISERROR(SEARCH("SUMIFS",H102)))</formula>
    </cfRule>
  </conditionalFormatting>
  <conditionalFormatting sqref="H106:H107">
    <cfRule type="containsText" dxfId="262" priority="15" stopIfTrue="1" operator="containsText" text="SUMIFS">
      <formula>NOT(ISERROR(SEARCH("SUMIFS",H106)))</formula>
    </cfRule>
  </conditionalFormatting>
  <conditionalFormatting sqref="L47:M48">
    <cfRule type="containsText" dxfId="261" priority="5" stopIfTrue="1" operator="containsText" text="SUMIFS">
      <formula>NOT(ISERROR(SEARCH("SUMIFS",L47)))</formula>
    </cfRule>
  </conditionalFormatting>
  <conditionalFormatting sqref="L50:M51">
    <cfRule type="containsText" dxfId="260" priority="3" stopIfTrue="1" operator="containsText" text="SUMIFS">
      <formula>NOT(ISERROR(SEARCH("SUMIFS",L50)))</formula>
    </cfRule>
  </conditionalFormatting>
  <conditionalFormatting sqref="Q45 Q54:Q56">
    <cfRule type="containsText" dxfId="259" priority="25" stopIfTrue="1" operator="containsText" text="SUMIFS">
      <formula>NOT(ISERROR(SEARCH("SUMIFS",Q45)))</formula>
    </cfRule>
  </conditionalFormatting>
  <conditionalFormatting sqref="Q58:Q64">
    <cfRule type="containsText" dxfId="258" priority="21" stopIfTrue="1" operator="containsText" text="SUMIFS">
      <formula>NOT(ISERROR(SEARCH("SUMIFS",Q58)))</formula>
    </cfRule>
  </conditionalFormatting>
  <conditionalFormatting sqref="Q69:Q74">
    <cfRule type="containsText" dxfId="257" priority="22" stopIfTrue="1" operator="containsText" text="SUMIFS">
      <formula>NOT(ISERROR(SEARCH("SUMIFS",Q69)))</formula>
    </cfRule>
  </conditionalFormatting>
  <conditionalFormatting sqref="Q85">
    <cfRule type="containsText" dxfId="256" priority="20" stopIfTrue="1" operator="containsText" text="SUMIFS">
      <formula>NOT(ISERROR(SEARCH("SUMIFS",Q85)))</formula>
    </cfRule>
  </conditionalFormatting>
  <conditionalFormatting sqref="Q94:Q96">
    <cfRule type="containsText" dxfId="255" priority="14" stopIfTrue="1" operator="containsText" text="SUMIFS">
      <formula>NOT(ISERROR(SEARCH("SUMIFS",Q94)))</formula>
    </cfRule>
  </conditionalFormatting>
  <conditionalFormatting sqref="Q99:Q102">
    <cfRule type="containsText" dxfId="254" priority="18" stopIfTrue="1" operator="containsText" text="SUMIFS">
      <formula>NOT(ISERROR(SEARCH("SUMIFS",Q99)))</formula>
    </cfRule>
  </conditionalFormatting>
  <conditionalFormatting sqref="Q105:Q107">
    <cfRule type="containsText" dxfId="253" priority="17" stopIfTrue="1" operator="containsText" text="SUMIFS">
      <formula>NOT(ISERROR(SEARCH("SUMIFS",Q105)))</formula>
    </cfRule>
  </conditionalFormatting>
  <conditionalFormatting sqref="Q112">
    <cfRule type="containsText" dxfId="252" priority="7" stopIfTrue="1" operator="containsText" text="SUMIFS">
      <formula>NOT(ISERROR(SEARCH("SUMIFS",Q112)))</formula>
    </cfRule>
  </conditionalFormatting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90CADC-1E11-48EA-A787-B34EF1D15C89}">
  <sheetPr codeName="Sheet15"/>
  <dimension ref="A1:W175"/>
  <sheetViews>
    <sheetView topLeftCell="A147" zoomScale="70" zoomScaleNormal="70" workbookViewId="0">
      <selection activeCell="J129" sqref="J129"/>
    </sheetView>
  </sheetViews>
  <sheetFormatPr defaultColWidth="9.1796875" defaultRowHeight="12.5"/>
  <cols>
    <col min="1" max="1" width="4.81640625" style="2" customWidth="1"/>
    <col min="2" max="2" width="16.81640625" style="2" customWidth="1"/>
    <col min="3" max="4" width="15.54296875" style="2" customWidth="1"/>
    <col min="5" max="11" width="11.7265625" style="2" customWidth="1"/>
    <col min="12" max="12" width="18.453125" style="2" customWidth="1"/>
    <col min="13" max="13" width="52.1796875" style="2" customWidth="1"/>
    <col min="14" max="14" width="12.54296875" style="2" customWidth="1"/>
    <col min="15" max="15" width="13.1796875" style="2" customWidth="1"/>
    <col min="16" max="20" width="11.7265625" style="2" customWidth="1"/>
    <col min="21" max="22" width="15.54296875" style="2" customWidth="1"/>
    <col min="23" max="23" width="16.7265625" style="2" customWidth="1"/>
    <col min="24" max="16384" width="9.1796875" style="2"/>
  </cols>
  <sheetData>
    <row r="1" spans="1:23">
      <c r="B1" s="3"/>
      <c r="C1" s="3"/>
      <c r="D1" s="3"/>
      <c r="E1" s="3"/>
      <c r="F1" s="3"/>
      <c r="G1" s="3"/>
      <c r="H1" s="3"/>
      <c r="I1" s="3"/>
      <c r="J1" s="3"/>
      <c r="K1" s="3"/>
      <c r="L1" s="4"/>
      <c r="M1" s="5"/>
      <c r="N1" s="3"/>
      <c r="O1" s="3"/>
      <c r="P1" s="3"/>
      <c r="Q1" s="3"/>
      <c r="R1" s="3"/>
      <c r="S1" s="3"/>
      <c r="T1" s="3"/>
      <c r="U1" s="3"/>
      <c r="V1" s="3"/>
      <c r="W1" s="3"/>
    </row>
    <row r="2" spans="1:23" ht="32.5">
      <c r="B2" s="286" t="s">
        <v>117</v>
      </c>
      <c r="C2" s="286"/>
      <c r="D2" s="286"/>
      <c r="E2" s="286"/>
      <c r="F2" s="286"/>
      <c r="G2" s="286"/>
      <c r="H2" s="286"/>
      <c r="I2" s="286"/>
      <c r="J2" s="286"/>
      <c r="K2" s="286"/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W2" s="286"/>
    </row>
    <row r="3" spans="1:23" ht="13">
      <c r="B3" s="287"/>
      <c r="C3" s="287"/>
      <c r="D3" s="287"/>
      <c r="E3" s="287"/>
      <c r="F3" s="287"/>
      <c r="G3" s="287"/>
      <c r="H3" s="287"/>
      <c r="I3" s="287"/>
      <c r="J3" s="287"/>
      <c r="K3" s="287"/>
      <c r="L3" s="287"/>
      <c r="M3" s="287"/>
      <c r="N3" s="287"/>
      <c r="O3" s="287"/>
      <c r="P3" s="287"/>
      <c r="Q3" s="287"/>
      <c r="R3" s="287"/>
      <c r="S3" s="287"/>
      <c r="T3" s="287"/>
      <c r="U3" s="287"/>
      <c r="V3" s="287"/>
      <c r="W3" s="287"/>
    </row>
    <row r="4" spans="1:23" ht="25">
      <c r="B4" s="288">
        <v>2008</v>
      </c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</row>
    <row r="5" spans="1:23" ht="25">
      <c r="B5" s="289" t="s">
        <v>118</v>
      </c>
      <c r="C5" s="289"/>
      <c r="D5" s="289"/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89"/>
      <c r="P5" s="289"/>
      <c r="Q5" s="289"/>
      <c r="R5" s="289"/>
      <c r="S5" s="289"/>
      <c r="T5" s="289"/>
      <c r="U5" s="289"/>
      <c r="V5" s="289"/>
      <c r="W5" s="289"/>
    </row>
    <row r="6" spans="1:23" ht="18" customHeight="1" thickBot="1">
      <c r="B6" s="290" t="str">
        <f>DATI!I1</f>
        <v>pēdējais datu labošanas datums: 21.10.2025</v>
      </c>
      <c r="C6" s="291"/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2"/>
      <c r="O6" s="292"/>
      <c r="P6" s="292"/>
      <c r="Q6" s="292"/>
      <c r="R6" s="292"/>
      <c r="S6" s="292"/>
      <c r="T6" s="292"/>
      <c r="U6" s="292"/>
      <c r="V6" s="292"/>
      <c r="W6" s="292"/>
    </row>
    <row r="7" spans="1:23" ht="21.75" customHeight="1" thickTop="1" thickBot="1">
      <c r="A7" s="7"/>
      <c r="B7" s="293" t="s">
        <v>119</v>
      </c>
      <c r="C7" s="294"/>
      <c r="D7" s="294"/>
      <c r="E7" s="294"/>
      <c r="F7" s="294"/>
      <c r="G7" s="294"/>
      <c r="H7" s="294"/>
      <c r="I7" s="294"/>
      <c r="J7" s="294"/>
      <c r="K7" s="295"/>
      <c r="L7" s="296" t="s">
        <v>120</v>
      </c>
      <c r="M7" s="297"/>
      <c r="N7" s="299" t="s">
        <v>121</v>
      </c>
      <c r="O7" s="300"/>
      <c r="P7" s="300"/>
      <c r="Q7" s="300"/>
      <c r="R7" s="300"/>
      <c r="S7" s="300"/>
      <c r="T7" s="300"/>
      <c r="U7" s="301"/>
      <c r="V7" s="301"/>
      <c r="W7" s="302"/>
    </row>
    <row r="8" spans="1:23" ht="21.75" customHeight="1" thickTop="1" thickBot="1">
      <c r="A8" s="7"/>
      <c r="B8" s="303" t="s">
        <v>23</v>
      </c>
      <c r="C8" s="231"/>
      <c r="D8" s="231"/>
      <c r="E8" s="231"/>
      <c r="F8" s="231"/>
      <c r="G8" s="231"/>
      <c r="H8" s="231"/>
      <c r="I8" s="231"/>
      <c r="J8" s="231"/>
      <c r="K8" s="232"/>
      <c r="L8" s="276"/>
      <c r="M8" s="223"/>
      <c r="N8" s="304" t="s">
        <v>81</v>
      </c>
      <c r="O8" s="304"/>
      <c r="P8" s="304"/>
      <c r="Q8" s="304"/>
      <c r="R8" s="304"/>
      <c r="S8" s="304"/>
      <c r="T8" s="304"/>
      <c r="U8" s="304"/>
      <c r="V8" s="304"/>
      <c r="W8" s="305"/>
    </row>
    <row r="9" spans="1:23" ht="13.5" customHeight="1" thickTop="1">
      <c r="A9" s="7"/>
      <c r="B9" s="306" t="s">
        <v>122</v>
      </c>
      <c r="C9" s="239" t="s">
        <v>123</v>
      </c>
      <c r="D9" s="246" t="s">
        <v>124</v>
      </c>
      <c r="E9" s="239" t="s">
        <v>125</v>
      </c>
      <c r="F9" s="261" t="s">
        <v>126</v>
      </c>
      <c r="G9" s="239" t="s">
        <v>127</v>
      </c>
      <c r="H9" s="239" t="s">
        <v>128</v>
      </c>
      <c r="I9" s="239" t="s">
        <v>129</v>
      </c>
      <c r="J9" s="239" t="s">
        <v>130</v>
      </c>
      <c r="K9" s="243" t="s">
        <v>131</v>
      </c>
      <c r="L9" s="276"/>
      <c r="M9" s="223"/>
      <c r="N9" s="246" t="s">
        <v>131</v>
      </c>
      <c r="O9" s="239" t="s">
        <v>130</v>
      </c>
      <c r="P9" s="239" t="s">
        <v>129</v>
      </c>
      <c r="Q9" s="239" t="s">
        <v>128</v>
      </c>
      <c r="R9" s="239" t="s">
        <v>127</v>
      </c>
      <c r="S9" s="239" t="s">
        <v>126</v>
      </c>
      <c r="T9" s="239" t="s">
        <v>125</v>
      </c>
      <c r="U9" s="264" t="s">
        <v>124</v>
      </c>
      <c r="V9" s="264" t="s">
        <v>123</v>
      </c>
      <c r="W9" s="266" t="s">
        <v>122</v>
      </c>
    </row>
    <row r="10" spans="1:23" ht="12.75" customHeight="1">
      <c r="A10" s="7"/>
      <c r="B10" s="307"/>
      <c r="C10" s="229"/>
      <c r="D10" s="309"/>
      <c r="E10" s="213"/>
      <c r="F10" s="311"/>
      <c r="G10" s="213"/>
      <c r="H10" s="229"/>
      <c r="I10" s="213"/>
      <c r="J10" s="213"/>
      <c r="K10" s="244"/>
      <c r="L10" s="276"/>
      <c r="M10" s="223"/>
      <c r="N10" s="247"/>
      <c r="O10" s="213"/>
      <c r="P10" s="213"/>
      <c r="Q10" s="229"/>
      <c r="R10" s="213"/>
      <c r="S10" s="213"/>
      <c r="T10" s="213"/>
      <c r="U10" s="216"/>
      <c r="V10" s="216"/>
      <c r="W10" s="219"/>
    </row>
    <row r="11" spans="1:23" ht="55.5" customHeight="1" thickBot="1">
      <c r="A11" s="7"/>
      <c r="B11" s="308"/>
      <c r="C11" s="242"/>
      <c r="D11" s="310"/>
      <c r="E11" s="241"/>
      <c r="F11" s="312"/>
      <c r="G11" s="241"/>
      <c r="H11" s="242"/>
      <c r="I11" s="241"/>
      <c r="J11" s="240"/>
      <c r="K11" s="245"/>
      <c r="L11" s="276"/>
      <c r="M11" s="223"/>
      <c r="N11" s="248"/>
      <c r="O11" s="240"/>
      <c r="P11" s="241"/>
      <c r="Q11" s="242"/>
      <c r="R11" s="241"/>
      <c r="S11" s="241"/>
      <c r="T11" s="241"/>
      <c r="U11" s="265"/>
      <c r="V11" s="265"/>
      <c r="W11" s="267"/>
    </row>
    <row r="12" spans="1:23" ht="33.75" customHeight="1" thickTop="1" thickBot="1">
      <c r="A12" s="7"/>
      <c r="B12" s="8" t="s">
        <v>103</v>
      </c>
      <c r="C12" s="9" t="s">
        <v>104</v>
      </c>
      <c r="D12" s="9" t="s">
        <v>102</v>
      </c>
      <c r="E12" s="10" t="s">
        <v>98</v>
      </c>
      <c r="F12" s="10" t="s">
        <v>97</v>
      </c>
      <c r="G12" s="10" t="s">
        <v>90</v>
      </c>
      <c r="H12" s="9" t="s">
        <v>105</v>
      </c>
      <c r="I12" s="10" t="s">
        <v>6</v>
      </c>
      <c r="J12" s="9" t="s">
        <v>106</v>
      </c>
      <c r="K12" s="11" t="s">
        <v>132</v>
      </c>
      <c r="L12" s="298"/>
      <c r="M12" s="225"/>
      <c r="N12" s="12" t="s">
        <v>132</v>
      </c>
      <c r="O12" s="13" t="s">
        <v>106</v>
      </c>
      <c r="P12" s="14" t="s">
        <v>6</v>
      </c>
      <c r="Q12" s="13" t="s">
        <v>105</v>
      </c>
      <c r="R12" s="14" t="s">
        <v>90</v>
      </c>
      <c r="S12" s="14" t="s">
        <v>97</v>
      </c>
      <c r="T12" s="14" t="s">
        <v>98</v>
      </c>
      <c r="U12" s="14" t="s">
        <v>102</v>
      </c>
      <c r="V12" s="13" t="s">
        <v>104</v>
      </c>
      <c r="W12" s="15" t="s">
        <v>103</v>
      </c>
    </row>
    <row r="13" spans="1:23" ht="19" thickTop="1" thickBot="1">
      <c r="A13" s="7"/>
      <c r="B13" s="283" t="s">
        <v>133</v>
      </c>
      <c r="C13" s="283"/>
      <c r="D13" s="283"/>
      <c r="E13" s="283"/>
      <c r="F13" s="283"/>
      <c r="G13" s="283"/>
      <c r="H13" s="283"/>
      <c r="I13" s="283"/>
      <c r="J13" s="283"/>
      <c r="K13" s="283"/>
      <c r="L13" s="283"/>
      <c r="M13" s="283"/>
      <c r="N13" s="231"/>
      <c r="O13" s="231"/>
      <c r="P13" s="231"/>
      <c r="Q13" s="231"/>
      <c r="R13" s="231"/>
      <c r="S13" s="231"/>
      <c r="T13" s="231"/>
      <c r="U13" s="231"/>
      <c r="V13" s="231"/>
      <c r="W13" s="232"/>
    </row>
    <row r="14" spans="1:23" ht="13.5" thickTop="1">
      <c r="A14" s="7"/>
      <c r="B14" s="16"/>
      <c r="C14" s="16"/>
      <c r="D14" s="16"/>
      <c r="E14" s="16"/>
      <c r="F14" s="16"/>
      <c r="G14" s="16"/>
      <c r="H14" s="16"/>
      <c r="I14" s="16"/>
      <c r="J14" s="16"/>
      <c r="K14" s="17"/>
      <c r="L14" s="18" t="s">
        <v>86</v>
      </c>
      <c r="M14" s="19" t="s">
        <v>134</v>
      </c>
      <c r="N14" s="20">
        <f>P14</f>
        <v>47681942</v>
      </c>
      <c r="O14" s="21"/>
      <c r="P14" s="22">
        <f>R14+S14+T14+W14</f>
        <v>47681942</v>
      </c>
      <c r="Q14" s="23"/>
      <c r="R14" s="24">
        <f>SUMIFS(DATI!E$1:E$65536,DATI!A$1:A$65536,'2008'!B4,DATI!B$1:B$65536,'2008'!R12,DATI!C$1:C$65536,'2008'!N8,DATI!D$1:D$65536,'2008'!L14)</f>
        <v>34656804</v>
      </c>
      <c r="S14" s="24">
        <f>SUMIFS(DATI!E$1:E$65536,DATI!A$1:A$65536,'2008'!B4,DATI!B$1:B$65536,'2008'!S12,DATI!C$1:C$65536,'2008'!N8,DATI!D$1:D$65536,'2008'!L14)</f>
        <v>1868689</v>
      </c>
      <c r="T14" s="24">
        <f>SUMIFS(DATI!E$1:E$65536,DATI!A$1:A$65536,'2008'!B4,DATI!B$1:B$65536,'2008'!T12,DATI!C$1:C$65536,'2008'!N8,DATI!D$1:D$65536,'2008'!L14)</f>
        <v>5244926</v>
      </c>
      <c r="U14" s="24">
        <f>SUMIFS(DATI!E$1:E$65536,DATI!A$1:A$65536,'2008'!B4,DATI!B$1:B$65536,'2008'!U12,DATI!C$1:C$65536,'2008'!N8,DATI!D$1:D$65536,'2008'!L14)</f>
        <v>5706390</v>
      </c>
      <c r="V14" s="24">
        <f>SUMIFS(DATI!E$1:E$65536,DATI!A$1:A$65536,'2008'!B4,DATI!B$1:B$65536,'2008'!V12,DATI!C$1:C$65536,'2008'!N8,DATI!D$1:D$65536,'2008'!L14)</f>
        <v>205133</v>
      </c>
      <c r="W14" s="25">
        <f>U14+V14</f>
        <v>5911523</v>
      </c>
    </row>
    <row r="15" spans="1:23" ht="13">
      <c r="A15" s="7"/>
      <c r="B15" s="16"/>
      <c r="C15" s="16"/>
      <c r="D15" s="16"/>
      <c r="E15" s="16"/>
      <c r="F15" s="16"/>
      <c r="G15" s="16"/>
      <c r="H15" s="16"/>
      <c r="I15" s="16"/>
      <c r="J15" s="16"/>
      <c r="K15" s="26"/>
      <c r="L15" s="40" t="s">
        <v>87</v>
      </c>
      <c r="M15" s="134" t="s">
        <v>136</v>
      </c>
      <c r="N15" s="27">
        <f>P15</f>
        <v>40805067</v>
      </c>
      <c r="O15" s="28"/>
      <c r="P15" s="29">
        <f>R15+S15+T15+W15</f>
        <v>40805067</v>
      </c>
      <c r="Q15" s="28"/>
      <c r="R15" s="30">
        <f>SUMIFS(DATI!E$1:E$65536,DATI!A$1:A$65536,'2008'!B4,DATI!B$1:B$65536,'2008'!R12,DATI!C$1:C$65536,'2008'!N8,DATI!D$1:D$65536,'2008'!L15)</f>
        <v>34472912</v>
      </c>
      <c r="S15" s="30">
        <f>SUMIFS(DATI!E$1:E$65536,DATI!A$1:A$65536,'2008'!B4,DATI!B$1:B$65536,'2008'!S12,DATI!C$1:C$65536,'2008'!N8,DATI!D$1:D$65536,'2008'!L15)</f>
        <v>1848922</v>
      </c>
      <c r="T15" s="30">
        <f>SUMIFS(DATI!E$1:E$65536,DATI!A$1:A$65536,'2008'!B4,DATI!B$1:B$65536,'2008'!T12,DATI!C$1:C$65536,'2008'!N8,DATI!D$1:D$65536,'2008'!L15)</f>
        <v>579968</v>
      </c>
      <c r="U15" s="30">
        <f>SUMIFS(DATI!E$1:E$65536,DATI!A$1:A$65536,'2008'!B4,DATI!B$1:B$65536,'2008'!U12,DATI!C$1:C$65536,'2008'!N8,DATI!D$1:D$65536,'2008'!L15)</f>
        <v>3874513</v>
      </c>
      <c r="V15" s="30">
        <f>SUMIFS(DATI!E$1:E$65536,DATI!A$1:A$65536,'2008'!B4,DATI!B$1:B$65536,'2008'!V12,DATI!C$1:C$65536,'2008'!N8,DATI!D$1:D$65536,'2008'!L15)</f>
        <v>28752</v>
      </c>
      <c r="W15" s="31">
        <f>U15+V15</f>
        <v>3903265</v>
      </c>
    </row>
    <row r="16" spans="1:23" ht="13">
      <c r="A16" s="7"/>
      <c r="B16" s="16"/>
      <c r="C16" s="16"/>
      <c r="D16" s="16"/>
      <c r="E16" s="16"/>
      <c r="F16" s="16"/>
      <c r="G16" s="16"/>
      <c r="H16" s="16"/>
      <c r="I16" s="16"/>
      <c r="J16" s="16"/>
      <c r="K16" s="26"/>
      <c r="L16" s="40" t="s">
        <v>88</v>
      </c>
      <c r="M16" s="134" t="s">
        <v>137</v>
      </c>
      <c r="N16" s="27">
        <f>P16</f>
        <v>2126382</v>
      </c>
      <c r="O16" s="28"/>
      <c r="P16" s="29">
        <f>R16+S16+T16+W16</f>
        <v>2126382</v>
      </c>
      <c r="Q16" s="28"/>
      <c r="R16" s="30">
        <f>SUMIFS(DATI!E$1:E$65536,DATI!A$1:A$65536,'2008'!B4,DATI!B$1:B$65536,'2008'!R12,DATI!C$1:C$65536,'2008'!N8,DATI!D$1:D$65536,'2008'!L16)</f>
        <v>183892</v>
      </c>
      <c r="S16" s="30">
        <f>SUMIFS(DATI!E$1:E$65536,DATI!A$1:A$65536,'2008'!B4,DATI!B$1:B$65536,'2008'!S12,DATI!C$1:C$65536,'2008'!N8,DATI!D$1:D$65536,'2008'!L16)</f>
        <v>19767</v>
      </c>
      <c r="T16" s="30">
        <f>SUMIFS(DATI!E$1:E$65536,DATI!A$1:A$65536,'2008'!B4,DATI!B$1:B$65536,'2008'!T12,DATI!C$1:C$65536,'2008'!N8,DATI!D$1:D$65536,'2008'!L16)</f>
        <v>89905</v>
      </c>
      <c r="U16" s="30">
        <f>SUMIFS(DATI!E$1:E$65536,DATI!A$1:A$65536,'2008'!B4,DATI!B$1:B$65536,'2008'!U12,DATI!C$1:C$65536,'2008'!N8,DATI!D$1:D$65536,'2008'!L16)</f>
        <v>1831876</v>
      </c>
      <c r="V16" s="30">
        <f>SUMIFS(DATI!E$1:E$65536,DATI!A$1:A$65536,'2008'!B4,DATI!B$1:B$65536,'2008'!V12,DATI!C$1:C$65536,'2008'!N8,DATI!D$1:D$65536,'2008'!L16)</f>
        <v>942</v>
      </c>
      <c r="W16" s="31">
        <f>U16+V16</f>
        <v>1832818</v>
      </c>
    </row>
    <row r="17" spans="1:23" ht="13">
      <c r="A17" s="7"/>
      <c r="B17" s="16"/>
      <c r="C17" s="16"/>
      <c r="D17" s="16"/>
      <c r="E17" s="16"/>
      <c r="F17" s="16"/>
      <c r="G17" s="16"/>
      <c r="H17" s="16"/>
      <c r="I17" s="16"/>
      <c r="J17" s="16"/>
      <c r="K17" s="26"/>
      <c r="L17" s="40" t="s">
        <v>89</v>
      </c>
      <c r="M17" s="134" t="s">
        <v>138</v>
      </c>
      <c r="N17" s="27">
        <f>P17</f>
        <v>4750491</v>
      </c>
      <c r="O17" s="28"/>
      <c r="P17" s="29">
        <f>R17+S17+T17+W17</f>
        <v>4750491</v>
      </c>
      <c r="Q17" s="28"/>
      <c r="R17" s="28"/>
      <c r="S17" s="28"/>
      <c r="T17" s="30">
        <f>SUMIFS(DATI!E$1:E$65536,DATI!A$1:A$65536,'2008'!B4,DATI!B$1:B$65536,'2008'!T12,DATI!C$1:C$65536,'2008'!N8,DATI!D$1:D$65536,'2008'!L17)</f>
        <v>4575053</v>
      </c>
      <c r="U17" s="28"/>
      <c r="V17" s="30">
        <f>SUMIFS(DATI!E$1:E$65536,DATI!A$1:A$65536,'2008'!B4,DATI!B$1:B$65536,'2008'!V12,DATI!C$1:C$65536,'2008'!N8,DATI!D$1:D$65536,'2008'!L17)</f>
        <v>175438</v>
      </c>
      <c r="W17" s="31">
        <f>V17</f>
        <v>175438</v>
      </c>
    </row>
    <row r="18" spans="1:23" ht="13">
      <c r="A18" s="7"/>
      <c r="B18" s="33">
        <f>C18+D18</f>
        <v>3396874</v>
      </c>
      <c r="C18" s="34">
        <f>SUMIFS(DATI!E$1:E$65536,DATI!A$1:A$65536,'2008'!B4,DATI!B$1:B$65536,'2008'!C12,DATI!C$1:C$65536,'2008'!B8,DATI!D$1:D$65536,'2008'!L18)</f>
        <v>128950</v>
      </c>
      <c r="D18" s="34">
        <f>SUMIFS(DATI!E$1:E$65536,DATI!A$1:A$65536,'2008'!B4,DATI!B$1:B$65536,'2008'!D12,DATI!C$1:C$65536,'2008'!B8,DATI!D$1:D$65536,'2008'!L18)</f>
        <v>3267924</v>
      </c>
      <c r="E18" s="35">
        <f>SUMIFS(DATI!E$1:E$65536,DATI!A$1:A$65536,'2008'!B4,DATI!B$1:B$65536,'2008'!E12,DATI!C$1:C$65536,'2008'!B8,DATI!D$1:D$65536,'2008'!L18)</f>
        <v>1567870</v>
      </c>
      <c r="F18" s="36">
        <f>SUMIFS(DATI!E$1:E$65536,DATI!A$1:A$65536,'2008'!B4,DATI!B$1:B$65536,'2008'!F12,DATI!C$1:C$65536,'2008'!B8,DATI!D$1:D$65536,'2008'!L18)</f>
        <v>641191</v>
      </c>
      <c r="G18" s="36">
        <f>SUMIFS(DATI!E$1:E$65536,DATI!A$1:A$65536,'2008'!B4,DATI!B$1:B$65536,'2008'!G12,DATI!C$1:C$65536,'2008'!B8,DATI!D$1:D$65536,'2008'!L18)</f>
        <v>21174489</v>
      </c>
      <c r="H18" s="16"/>
      <c r="I18" s="37">
        <f>B18+E18+F18+G18</f>
        <v>26780424</v>
      </c>
      <c r="J18" s="38"/>
      <c r="K18" s="39">
        <f>I18</f>
        <v>26780424</v>
      </c>
      <c r="L18" s="40" t="s">
        <v>72</v>
      </c>
      <c r="M18" s="41" t="s">
        <v>139</v>
      </c>
      <c r="N18" s="28"/>
      <c r="O18" s="28"/>
      <c r="P18" s="28"/>
      <c r="Q18" s="28"/>
      <c r="R18" s="28"/>
      <c r="S18" s="28"/>
      <c r="T18" s="23"/>
      <c r="U18" s="28"/>
      <c r="V18" s="28"/>
      <c r="W18" s="42"/>
    </row>
    <row r="19" spans="1:23" ht="13">
      <c r="A19" s="7"/>
      <c r="B19" s="33">
        <f>C19+D19</f>
        <v>2514649</v>
      </c>
      <c r="C19" s="43">
        <f>V14-C18</f>
        <v>76183</v>
      </c>
      <c r="D19" s="33">
        <f>U14-D18</f>
        <v>2438466</v>
      </c>
      <c r="E19" s="43">
        <f>T14-E18</f>
        <v>3677056</v>
      </c>
      <c r="F19" s="43">
        <f>S14-F18</f>
        <v>1227498</v>
      </c>
      <c r="G19" s="43">
        <f>R14-G18</f>
        <v>13482315</v>
      </c>
      <c r="H19" s="16"/>
      <c r="I19" s="37">
        <f>B19+E19+F19+G19</f>
        <v>20901518</v>
      </c>
      <c r="J19" s="44"/>
      <c r="K19" s="45"/>
      <c r="L19" s="46" t="s">
        <v>91</v>
      </c>
      <c r="M19" s="194" t="s">
        <v>140</v>
      </c>
      <c r="N19" s="28"/>
      <c r="O19" s="28"/>
      <c r="P19" s="28"/>
      <c r="Q19" s="47"/>
      <c r="R19" s="28"/>
      <c r="S19" s="28"/>
      <c r="T19" s="28"/>
      <c r="U19" s="28"/>
      <c r="V19" s="28"/>
      <c r="W19" s="42"/>
    </row>
    <row r="20" spans="1:23">
      <c r="A20" s="7"/>
      <c r="B20" s="44"/>
      <c r="C20" s="44"/>
      <c r="D20" s="48"/>
      <c r="E20" s="44"/>
      <c r="F20" s="44"/>
      <c r="G20" s="44"/>
      <c r="H20" s="44"/>
      <c r="I20" s="48"/>
      <c r="J20" s="44"/>
      <c r="K20" s="45"/>
      <c r="L20" s="40" t="s">
        <v>85</v>
      </c>
      <c r="M20" s="41" t="s">
        <v>141</v>
      </c>
      <c r="N20" s="28"/>
      <c r="O20" s="28"/>
      <c r="P20" s="29">
        <f>Q20</f>
        <v>2450376</v>
      </c>
      <c r="Q20" s="49">
        <f>SUMIFS(DATI!E$1:E$65536,DATI!A$1:A$65536,'2008'!B4,DATI!B$1:B$65536,'2008'!Q12,DATI!C$1:C$65536,'2008'!N8,DATI!D$1:D$65536,'2008'!L20)</f>
        <v>2450376</v>
      </c>
      <c r="R20" s="50"/>
      <c r="S20" s="28"/>
      <c r="T20" s="28"/>
      <c r="U20" s="28"/>
      <c r="V20" s="28"/>
      <c r="W20" s="42"/>
    </row>
    <row r="21" spans="1:23" ht="13">
      <c r="A21" s="7"/>
      <c r="B21" s="44"/>
      <c r="C21" s="44"/>
      <c r="D21" s="48"/>
      <c r="E21" s="44"/>
      <c r="F21" s="44"/>
      <c r="G21" s="44"/>
      <c r="H21" s="44"/>
      <c r="I21" s="43">
        <f>I19+P20</f>
        <v>23351894</v>
      </c>
      <c r="J21" s="44"/>
      <c r="K21" s="45"/>
      <c r="L21" s="46" t="s">
        <v>12</v>
      </c>
      <c r="M21" s="194" t="s">
        <v>142</v>
      </c>
      <c r="N21" s="28"/>
      <c r="O21" s="28"/>
      <c r="P21" s="23"/>
      <c r="Q21" s="23"/>
      <c r="R21" s="28"/>
      <c r="S21" s="28"/>
      <c r="T21" s="28"/>
      <c r="U21" s="28"/>
      <c r="V21" s="28"/>
      <c r="W21" s="42"/>
    </row>
    <row r="22" spans="1:23" ht="13">
      <c r="A22" s="7"/>
      <c r="B22" s="51">
        <f>C22+D22</f>
        <v>541416</v>
      </c>
      <c r="C22" s="52">
        <f>SUMIFS(DATI!E$1:E$65536,DATI!A$1:A$65536,'2008'!B4,DATI!B$1:B$65536,'2008'!C12,DATI!C$1:C$65536,'2008'!B8,DATI!D$1:D$65536,'2008'!L22)</f>
        <v>12764</v>
      </c>
      <c r="D22" s="52">
        <f>SUMIFS(DATI!E$1:E$65536,DATI!A$1:A$65536,'2008'!B4,DATI!B$1:B$65536,'2008'!D12,DATI!C$1:C$65536,'2008'!B8,DATI!D$1:D$65536,'2008'!L22)</f>
        <v>528652</v>
      </c>
      <c r="E22" s="52">
        <f>SUMIFS(DATI!E$1:E$65536,DATI!A$1:A$65536,'2008'!B4,DATI!B$1:B$65536,'2008'!E12,DATI!C$1:C$65536,'2008'!B8,DATI!D$1:D$65536,'2008'!L22)</f>
        <v>817579</v>
      </c>
      <c r="F22" s="52">
        <f>SUMIFS(DATI!E$1:E$65536,DATI!A$1:A$65536,'2008'!B4,DATI!B$1:B$65536,'2008'!F12,DATI!C$1:C$65536,'2008'!B8,DATI!D$1:D$65536,'2008'!L22)</f>
        <v>117455</v>
      </c>
      <c r="G22" s="52">
        <f>SUMIFS(DATI!E$1:E$65536,DATI!A$1:A$65536,'2008'!B4,DATI!B$1:B$65536,'2008'!G12,DATI!C$1:C$65536,'2008'!B8,DATI!D$1:D$65536,'2008'!L22)</f>
        <v>2413452</v>
      </c>
      <c r="H22" s="16"/>
      <c r="I22" s="43">
        <f>C22+D22+E22+F22+G22</f>
        <v>3889902</v>
      </c>
      <c r="J22" s="44"/>
      <c r="K22" s="45"/>
      <c r="L22" s="53" t="s">
        <v>77</v>
      </c>
      <c r="M22" s="54" t="s">
        <v>167</v>
      </c>
      <c r="N22" s="28"/>
      <c r="O22" s="28"/>
      <c r="P22" s="28"/>
      <c r="Q22" s="28"/>
      <c r="R22" s="28" t="s">
        <v>135</v>
      </c>
      <c r="S22" s="28"/>
      <c r="T22" s="28"/>
      <c r="U22" s="28"/>
      <c r="V22" s="28"/>
      <c r="W22" s="42"/>
    </row>
    <row r="23" spans="1:23" ht="13.5" thickBot="1">
      <c r="A23" s="7"/>
      <c r="B23" s="55">
        <f>C23+D23</f>
        <v>1973233</v>
      </c>
      <c r="C23" s="56">
        <f>C19-C22</f>
        <v>63419</v>
      </c>
      <c r="D23" s="56">
        <f>D19-D22</f>
        <v>1909814</v>
      </c>
      <c r="E23" s="56">
        <f>E19-E22</f>
        <v>2859477</v>
      </c>
      <c r="F23" s="56">
        <f>F19-F22</f>
        <v>1110043</v>
      </c>
      <c r="G23" s="56">
        <f>G19-G22</f>
        <v>11068863</v>
      </c>
      <c r="H23" s="43">
        <f>P20</f>
        <v>2450376</v>
      </c>
      <c r="I23" s="43">
        <f>B23+E23+F23+G23+H23</f>
        <v>19461992</v>
      </c>
      <c r="J23" s="44"/>
      <c r="K23" s="57"/>
      <c r="L23" s="46" t="s">
        <v>13</v>
      </c>
      <c r="M23" s="195" t="s">
        <v>247</v>
      </c>
      <c r="N23" s="28"/>
      <c r="O23" s="28"/>
      <c r="P23" s="28"/>
      <c r="Q23" s="28"/>
      <c r="R23" s="28"/>
      <c r="S23" s="28"/>
      <c r="T23" s="28"/>
      <c r="U23" s="28"/>
      <c r="V23" s="28"/>
      <c r="W23" s="42"/>
    </row>
    <row r="24" spans="1:23" ht="26.25" customHeight="1" thickTop="1" thickBot="1">
      <c r="A24" s="7"/>
      <c r="B24" s="284" t="s">
        <v>143</v>
      </c>
      <c r="C24" s="284"/>
      <c r="D24" s="284"/>
      <c r="E24" s="284"/>
      <c r="F24" s="284"/>
      <c r="G24" s="284"/>
      <c r="H24" s="284"/>
      <c r="I24" s="284"/>
      <c r="J24" s="284"/>
      <c r="K24" s="284"/>
      <c r="L24" s="284"/>
      <c r="M24" s="284"/>
      <c r="N24" s="284"/>
      <c r="O24" s="284"/>
      <c r="P24" s="284"/>
      <c r="Q24" s="284"/>
      <c r="R24" s="284"/>
      <c r="S24" s="284"/>
      <c r="T24" s="284"/>
      <c r="U24" s="284"/>
      <c r="V24" s="284"/>
      <c r="W24" s="285"/>
    </row>
    <row r="25" spans="1:23" ht="19" thickTop="1" thickBot="1">
      <c r="A25" s="7"/>
      <c r="B25" s="231" t="s">
        <v>144</v>
      </c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232"/>
    </row>
    <row r="26" spans="1:23" ht="13.5" thickTop="1">
      <c r="A26" s="7"/>
      <c r="B26" s="58"/>
      <c r="C26" s="58"/>
      <c r="D26" s="58"/>
      <c r="E26" s="58"/>
      <c r="F26" s="58"/>
      <c r="G26" s="58"/>
      <c r="H26" s="58"/>
      <c r="I26" s="59"/>
      <c r="J26" s="58"/>
      <c r="K26" s="60"/>
      <c r="L26" s="46" t="s">
        <v>12</v>
      </c>
      <c r="M26" s="196" t="s">
        <v>145</v>
      </c>
      <c r="N26" s="28"/>
      <c r="O26" s="61"/>
      <c r="P26" s="22">
        <f>R26+S26+T26+W26+Q26</f>
        <v>23351894</v>
      </c>
      <c r="Q26" s="22">
        <f>H23</f>
        <v>2450376</v>
      </c>
      <c r="R26" s="62">
        <f>G19</f>
        <v>13482315</v>
      </c>
      <c r="S26" s="62">
        <f>F19</f>
        <v>1227498</v>
      </c>
      <c r="T26" s="62">
        <f>E19</f>
        <v>3677056</v>
      </c>
      <c r="U26" s="62">
        <f>D19</f>
        <v>2438466</v>
      </c>
      <c r="V26" s="62">
        <f>C19</f>
        <v>76183</v>
      </c>
      <c r="W26" s="63">
        <f>U26+V26</f>
        <v>2514649</v>
      </c>
    </row>
    <row r="27" spans="1:23">
      <c r="A27" s="7"/>
      <c r="B27" s="64">
        <f>C27+D27</f>
        <v>392696</v>
      </c>
      <c r="C27" s="64">
        <f>C28+C29</f>
        <v>62350</v>
      </c>
      <c r="D27" s="64">
        <f>D28+D29</f>
        <v>330346</v>
      </c>
      <c r="E27" s="64">
        <f>E28+E29</f>
        <v>2855385</v>
      </c>
      <c r="F27" s="64">
        <f>F28+F29</f>
        <v>503717</v>
      </c>
      <c r="G27" s="64">
        <f>G28+G29</f>
        <v>8000226</v>
      </c>
      <c r="H27" s="44"/>
      <c r="I27" s="37">
        <f>B27+E27+F27+G27</f>
        <v>11752024</v>
      </c>
      <c r="J27" s="43">
        <f>J28+J29</f>
        <v>408530</v>
      </c>
      <c r="K27" s="39">
        <f>J27+I27</f>
        <v>12160554</v>
      </c>
      <c r="L27" s="53" t="s">
        <v>24</v>
      </c>
      <c r="M27" s="65" t="s">
        <v>146</v>
      </c>
      <c r="N27" s="28"/>
      <c r="O27" s="28"/>
      <c r="P27" s="23"/>
      <c r="Q27" s="23"/>
      <c r="R27" s="23"/>
      <c r="S27" s="23"/>
      <c r="T27" s="23"/>
      <c r="U27" s="23"/>
      <c r="V27" s="23"/>
      <c r="W27" s="32"/>
    </row>
    <row r="28" spans="1:23">
      <c r="A28" s="7"/>
      <c r="B28" s="66">
        <f>C28+D28</f>
        <v>364884</v>
      </c>
      <c r="C28" s="67">
        <f>SUMIFS(DATI!E$1:E$65536,DATI!A$1:A$65536,'2008'!B4,DATI!B$1:B$65536,'2008'!C12,DATI!C$1:C$65536,'2008'!B8,DATI!D$1:D$65536,'2008'!L28)</f>
        <v>49435</v>
      </c>
      <c r="D28" s="67">
        <f>SUMIFS(DATI!E$1:E$65536,DATI!A$1:A$65536,'2008'!B4,DATI!B$1:B$65536,'2008'!D12,DATI!C$1:C$65536,'2008'!B8,DATI!D$1:D$65536,'2008'!L28)</f>
        <v>315449</v>
      </c>
      <c r="E28" s="67">
        <f>SUMIFS(DATI!E$1:E$65536,DATI!A$1:A$65536,'2008'!B4,DATI!B$1:B$65536,'2008'!E12,DATI!C$1:C$65536,'2008'!B8,DATI!D$1:D$65536,'2008'!L28)</f>
        <v>2257313</v>
      </c>
      <c r="F28" s="67">
        <f>SUMIFS(DATI!E$1:E$65536,DATI!A$1:A$65536,'2008'!B4,DATI!B$1:B$65536,'2008'!F12,DATI!C$1:C$65536,'2008'!B8,DATI!D$1:D$65536,'2008'!L28)</f>
        <v>406844</v>
      </c>
      <c r="G28" s="67">
        <f>SUMIFS(DATI!E$1:E$65536,DATI!A$1:A$65536,'2008'!B4,DATI!B$1:B$65536,'2008'!G12,DATI!C$1:C$65536,'2008'!B8,DATI!D$1:D$65536,'2008'!L28)</f>
        <v>6931365</v>
      </c>
      <c r="H28" s="44"/>
      <c r="I28" s="37">
        <f>B28+E28+F28+G28</f>
        <v>9960406</v>
      </c>
      <c r="J28" s="36">
        <f>SUMIFS(DATI!E$1:E$65536,DATI!A$1:A$65536,'2008'!B4,DATI!B$1:B$65536,'2008'!J12,DATI!C$1:C$65536,'2008'!B8,DATI!D$1:D$65536,'2008'!L28)</f>
        <v>408530</v>
      </c>
      <c r="K28" s="39">
        <f>J28+I28</f>
        <v>10368936</v>
      </c>
      <c r="L28" s="53" t="s">
        <v>25</v>
      </c>
      <c r="M28" s="199" t="s">
        <v>248</v>
      </c>
      <c r="N28" s="28"/>
      <c r="O28" s="28"/>
      <c r="P28" s="28"/>
      <c r="Q28" s="28"/>
      <c r="R28" s="28"/>
      <c r="S28" s="28"/>
      <c r="T28" s="28"/>
      <c r="U28" s="28"/>
      <c r="V28" s="28"/>
      <c r="W28" s="42"/>
    </row>
    <row r="29" spans="1:23">
      <c r="A29" s="7"/>
      <c r="B29" s="66">
        <f>C29+D29</f>
        <v>27812</v>
      </c>
      <c r="C29" s="67">
        <f>SUMIFS(DATI!E$1:E$65536,DATI!A$1:A$65536,'2008'!B4,DATI!B$1:B$65536,'2008'!C12,DATI!C$1:C$65536,'2008'!B8,DATI!D$1:D$65536,'2008'!L29)</f>
        <v>12915</v>
      </c>
      <c r="D29" s="67">
        <f>SUMIFS(DATI!E$1:E$65536,DATI!A$1:A$65536,'2008'!B4,DATI!B$1:B$65536,'2008'!D12,DATI!C$1:C$65536,'2008'!B8,DATI!D$1:D$65536,'2008'!L29)</f>
        <v>14897</v>
      </c>
      <c r="E29" s="67">
        <f>SUMIFS(DATI!E$1:E$65536,DATI!A$1:A$65536,'2008'!B4,DATI!B$1:B$65536,'2008'!E12,DATI!C$1:C$65536,'2008'!B8,DATI!D$1:D$65536,'2008'!L29)</f>
        <v>598072</v>
      </c>
      <c r="F29" s="67">
        <f>SUMIFS(DATI!E$1:E$65536,DATI!A$1:A$65536,'2008'!B4,DATI!B$1:B$65536,'2008'!F12,DATI!C$1:C$65536,'2008'!B8,DATI!D$1:D$65536,'2008'!L29)</f>
        <v>96873</v>
      </c>
      <c r="G29" s="67">
        <f>SUMIFS(DATI!E$1:E$65536,DATI!A$1:A$65536,'2008'!B4,DATI!B$1:B$65536,'2008'!G12,DATI!C$1:C$65536,'2008'!B8,DATI!D$1:D$65536,'2008'!L29)</f>
        <v>1068861</v>
      </c>
      <c r="H29" s="44"/>
      <c r="I29" s="37">
        <f>B29+E29+F29+G29</f>
        <v>1791618</v>
      </c>
      <c r="J29" s="36">
        <f>SUMIFS(DATI!E$1:E$65536,DATI!A$1:A$65536,'2008'!B4,DATI!B$1:B$65536,'2008'!J12,DATI!C$1:C$65536,'2008'!B8,DATI!D$1:D$65536,'2008'!L29)</f>
        <v>0</v>
      </c>
      <c r="K29" s="39">
        <f>J29+I29</f>
        <v>1791618</v>
      </c>
      <c r="L29" s="53" t="s">
        <v>26</v>
      </c>
      <c r="M29" s="199" t="s">
        <v>249</v>
      </c>
      <c r="N29" s="28"/>
      <c r="O29" s="28"/>
      <c r="P29" s="28"/>
      <c r="Q29" s="28"/>
      <c r="R29" s="28"/>
      <c r="S29" s="28"/>
      <c r="T29" s="28"/>
      <c r="U29" s="28"/>
      <c r="V29" s="28"/>
      <c r="W29" s="42"/>
    </row>
    <row r="30" spans="1:23">
      <c r="A30" s="7"/>
      <c r="B30" s="68">
        <f>C30+D30</f>
        <v>1563</v>
      </c>
      <c r="C30" s="68">
        <f>C32</f>
        <v>1038</v>
      </c>
      <c r="D30" s="68">
        <f>D32</f>
        <v>525</v>
      </c>
      <c r="E30" s="68">
        <f>E32</f>
        <v>4092</v>
      </c>
      <c r="F30" s="68">
        <f>F32</f>
        <v>34662</v>
      </c>
      <c r="G30" s="68">
        <f>G32</f>
        <v>129490</v>
      </c>
      <c r="H30" s="68">
        <f>H31</f>
        <v>2516531</v>
      </c>
      <c r="I30" s="69">
        <f>I31+I32</f>
        <v>2686338</v>
      </c>
      <c r="J30" s="44"/>
      <c r="K30" s="70"/>
      <c r="L30" s="53" t="s">
        <v>27</v>
      </c>
      <c r="M30" s="65" t="s">
        <v>147</v>
      </c>
      <c r="N30" s="28"/>
      <c r="O30" s="28"/>
      <c r="P30" s="28"/>
      <c r="Q30" s="28"/>
      <c r="R30" s="28"/>
      <c r="S30" s="28"/>
      <c r="T30" s="28"/>
      <c r="U30" s="28"/>
      <c r="V30" s="28"/>
      <c r="W30" s="42"/>
    </row>
    <row r="31" spans="1:23">
      <c r="A31" s="7"/>
      <c r="B31" s="71"/>
      <c r="C31" s="71"/>
      <c r="D31" s="71"/>
      <c r="E31" s="71"/>
      <c r="F31" s="71"/>
      <c r="G31" s="71"/>
      <c r="H31" s="36">
        <f>SUMIFS(DATI!E$1:E$65536,DATI!A$1:A$65536,'2008'!B4,DATI!B$1:B$65536,'2008'!H12,DATI!C$1:C$65536,'2008'!B8,DATI!D$1:D$65536,'2008'!L31)</f>
        <v>2516531</v>
      </c>
      <c r="I31" s="37">
        <f>H31</f>
        <v>2516531</v>
      </c>
      <c r="J31" s="44"/>
      <c r="K31" s="45"/>
      <c r="L31" s="53" t="s">
        <v>28</v>
      </c>
      <c r="M31" s="199" t="s">
        <v>250</v>
      </c>
      <c r="N31" s="28"/>
      <c r="O31" s="28"/>
      <c r="P31" s="28"/>
      <c r="Q31" s="28"/>
      <c r="R31" s="28"/>
      <c r="S31" s="28"/>
      <c r="T31" s="28"/>
      <c r="U31" s="28"/>
      <c r="V31" s="28"/>
      <c r="W31" s="42"/>
    </row>
    <row r="32" spans="1:23">
      <c r="A32" s="7"/>
      <c r="B32" s="33">
        <f>C32+D32</f>
        <v>1563</v>
      </c>
      <c r="C32" s="36">
        <f>SUMIFS(DATI!E$1:E$65536,DATI!A$1:A$65536,'2008'!B4,DATI!B$1:B$65536,'2008'!C12,DATI!C$1:C$65536,'2008'!B8,DATI!D$1:D$65536,'2008'!L32)</f>
        <v>1038</v>
      </c>
      <c r="D32" s="34">
        <f>SUMIFS(DATI!E$1:E$65536,DATI!A$1:A$65536,'2008'!B4,DATI!B$1:B$65536,'2008'!D12,DATI!C$1:C$65536,'2008'!B8,DATI!D$1:D$65536,'2008'!L32)</f>
        <v>525</v>
      </c>
      <c r="E32" s="36">
        <f>SUMIFS(DATI!E$1:E$65536,DATI!A$1:A$65536,'2008'!B4,DATI!B$1:B$65536,'2008'!E12,DATI!C$1:C$65536,'2008'!B8,DATI!D$1:D$65536,'2008'!L32)</f>
        <v>4092</v>
      </c>
      <c r="F32" s="36">
        <f>SUMIFS(DATI!E$1:E$65536,DATI!A$1:A$65536,'2008'!B4,DATI!B$1:B$65536,'2008'!F12,DATI!C$1:C$65536,'2008'!B8,DATI!D$1:D$65536,'2008'!L32)</f>
        <v>34662</v>
      </c>
      <c r="G32" s="36">
        <f>SUMIFS(DATI!E$1:E$65536,DATI!A$1:A$65536,'2008'!B4,DATI!B$1:B$65536,'2008'!G12,DATI!C$1:C$65536,'2008'!B8,DATI!D$1:D$65536,'2008'!L32)</f>
        <v>129490</v>
      </c>
      <c r="H32" s="44"/>
      <c r="I32" s="37">
        <f>B32+E32+F32+G32</f>
        <v>169807</v>
      </c>
      <c r="J32" s="44"/>
      <c r="K32" s="45"/>
      <c r="L32" s="53" t="s">
        <v>29</v>
      </c>
      <c r="M32" s="199" t="s">
        <v>251</v>
      </c>
      <c r="N32" s="28"/>
      <c r="O32" s="28"/>
      <c r="P32" s="47"/>
      <c r="Q32" s="47"/>
      <c r="R32" s="47"/>
      <c r="S32" s="47"/>
      <c r="T32" s="47"/>
      <c r="U32" s="47"/>
      <c r="V32" s="47"/>
      <c r="W32" s="72"/>
    </row>
    <row r="33" spans="1:23">
      <c r="A33" s="7"/>
      <c r="B33" s="44"/>
      <c r="C33" s="44"/>
      <c r="D33" s="44"/>
      <c r="E33" s="44"/>
      <c r="F33" s="44"/>
      <c r="G33" s="44"/>
      <c r="H33" s="44"/>
      <c r="I33" s="44"/>
      <c r="J33" s="44"/>
      <c r="K33" s="45"/>
      <c r="L33" s="53" t="s">
        <v>30</v>
      </c>
      <c r="M33" s="65" t="s">
        <v>148</v>
      </c>
      <c r="N33" s="28"/>
      <c r="O33" s="61"/>
      <c r="P33" s="29">
        <f>P34+P35</f>
        <v>554871</v>
      </c>
      <c r="Q33" s="29">
        <f>Q34+Q35</f>
        <v>66155</v>
      </c>
      <c r="R33" s="29">
        <f>R35</f>
        <v>342633</v>
      </c>
      <c r="S33" s="29">
        <f>S35</f>
        <v>0</v>
      </c>
      <c r="T33" s="29">
        <f>T35</f>
        <v>0</v>
      </c>
      <c r="U33" s="29">
        <f>U35</f>
        <v>146083</v>
      </c>
      <c r="V33" s="62">
        <f>V35</f>
        <v>0</v>
      </c>
      <c r="W33" s="63">
        <f>U33+V33</f>
        <v>146083</v>
      </c>
    </row>
    <row r="34" spans="1:23">
      <c r="A34" s="7"/>
      <c r="B34" s="44"/>
      <c r="C34" s="44"/>
      <c r="D34" s="44"/>
      <c r="E34" s="44"/>
      <c r="F34" s="44"/>
      <c r="G34" s="44"/>
      <c r="H34" s="44"/>
      <c r="I34" s="44"/>
      <c r="J34" s="44"/>
      <c r="K34" s="45"/>
      <c r="L34" s="53" t="s">
        <v>31</v>
      </c>
      <c r="M34" s="199" t="s">
        <v>252</v>
      </c>
      <c r="N34" s="28"/>
      <c r="O34" s="61"/>
      <c r="P34" s="29">
        <f>Q34</f>
        <v>66155</v>
      </c>
      <c r="Q34" s="49">
        <f>SUMIFS(DATI!E$1:E$65536,DATI!A$1:A$65536,'2008'!B4,DATI!B$1:B$65536,'2008'!Q12,DATI!C$1:C$65536,'2008'!N8,DATI!D$1:D$65536,'2008'!L34)</f>
        <v>66155</v>
      </c>
      <c r="R34" s="73"/>
      <c r="S34" s="74"/>
      <c r="T34" s="74"/>
      <c r="U34" s="74"/>
      <c r="V34" s="74"/>
      <c r="W34" s="75"/>
    </row>
    <row r="35" spans="1:23">
      <c r="A35" s="7"/>
      <c r="B35" s="44"/>
      <c r="C35" s="44"/>
      <c r="D35" s="44"/>
      <c r="E35" s="44"/>
      <c r="F35" s="44"/>
      <c r="G35" s="76"/>
      <c r="H35" s="44"/>
      <c r="I35" s="76"/>
      <c r="J35" s="44"/>
      <c r="K35" s="45"/>
      <c r="L35" s="53" t="s">
        <v>32</v>
      </c>
      <c r="M35" s="199" t="s">
        <v>253</v>
      </c>
      <c r="N35" s="28"/>
      <c r="O35" s="61"/>
      <c r="P35" s="29">
        <f>R35+S35+T35+W35</f>
        <v>488716</v>
      </c>
      <c r="Q35" s="44"/>
      <c r="R35" s="49">
        <f>SUMIFS(DATI!E$1:E$65536,DATI!A$1:A$65536,'2008'!B4,DATI!B$1:B$65536,'2008'!R12,DATI!C$1:C$65536,'2008'!N8,DATI!D$1:D$65536,'2008'!L35)</f>
        <v>342633</v>
      </c>
      <c r="S35" s="49">
        <f>SUMIFS(DATI!E$1:E$65536,DATI!A$1:A$65536,'2008'!B4,DATI!B$1:B$65536,'2008'!S12,DATI!C$1:C$65536,'2008'!N8,DATI!D$1:D$65536,'2008'!L35)</f>
        <v>0</v>
      </c>
      <c r="T35" s="49">
        <f>SUMIFS(DATI!E$1:E$65536,DATI!A$1:A$65536,'2008'!B4,DATI!B$1:B$65536,'2008'!T12,DATI!C$1:C$65536,'2008'!N8,DATI!D$1:D$65536,'2008'!L35)</f>
        <v>0</v>
      </c>
      <c r="U35" s="49">
        <f>SUMIFS(DATI!E$1:E$65536,DATI!A$1:A$65536,'2008'!B4,DATI!B$1:B$65536,'2008'!U12,DATI!C$1:C$65536,'2008'!N8,DATI!D$1:D$65536,'2008'!L35)</f>
        <v>146083</v>
      </c>
      <c r="V35" s="24">
        <f>SUMIFS(DATI!E$1:E$65536,DATI!A$1:A$65536,'2008'!B4,DATI!B$1:B$65536,'2008'!V12,DATI!C$1:C$65536,'2008'!N8,DATI!D$1:D$65536,'2008'!L35)</f>
        <v>0</v>
      </c>
      <c r="W35" s="63">
        <f>U35+V35</f>
        <v>146083</v>
      </c>
    </row>
    <row r="36" spans="1:23" ht="13">
      <c r="A36" s="7"/>
      <c r="B36" s="33">
        <f>C36+D36</f>
        <v>2266473</v>
      </c>
      <c r="C36" s="43">
        <f>V26+V35-C27-C32</f>
        <v>12795</v>
      </c>
      <c r="D36" s="33">
        <f>U26+U35-D27-D32</f>
        <v>2253678</v>
      </c>
      <c r="E36" s="43">
        <f>T26+T35-E27-E32</f>
        <v>817579</v>
      </c>
      <c r="F36" s="43">
        <f>S26+S35-F27-F32</f>
        <v>689119</v>
      </c>
      <c r="G36" s="43">
        <f>R26+R35-G27-G32</f>
        <v>5695232</v>
      </c>
      <c r="H36" s="44"/>
      <c r="I36" s="37">
        <f>B36+E36+F36+G36</f>
        <v>9468403</v>
      </c>
      <c r="J36" s="44"/>
      <c r="K36" s="45"/>
      <c r="L36" s="77" t="s">
        <v>14</v>
      </c>
      <c r="M36" s="197" t="s">
        <v>149</v>
      </c>
      <c r="N36" s="28"/>
      <c r="O36" s="28"/>
      <c r="P36" s="23"/>
      <c r="Q36" s="44"/>
      <c r="R36" s="23"/>
      <c r="S36" s="23"/>
      <c r="T36" s="23"/>
      <c r="U36" s="23"/>
      <c r="V36" s="23"/>
      <c r="W36" s="32"/>
    </row>
    <row r="37" spans="1:23">
      <c r="A37" s="7"/>
      <c r="B37" s="33">
        <f>C37+D37</f>
        <v>541416</v>
      </c>
      <c r="C37" s="33">
        <f>C22</f>
        <v>12764</v>
      </c>
      <c r="D37" s="33">
        <f>D22</f>
        <v>528652</v>
      </c>
      <c r="E37" s="33">
        <f>E22</f>
        <v>817579</v>
      </c>
      <c r="F37" s="33">
        <f>F22</f>
        <v>117455</v>
      </c>
      <c r="G37" s="33">
        <f>G22</f>
        <v>2413452</v>
      </c>
      <c r="H37" s="44"/>
      <c r="I37" s="37">
        <f>B37+E37+F37+G37</f>
        <v>3889902</v>
      </c>
      <c r="J37" s="44"/>
      <c r="K37" s="45"/>
      <c r="L37" s="53" t="s">
        <v>77</v>
      </c>
      <c r="M37" s="65" t="s">
        <v>150</v>
      </c>
      <c r="N37" s="28"/>
      <c r="O37" s="28"/>
      <c r="P37" s="28"/>
      <c r="Q37" s="28"/>
      <c r="R37" s="28"/>
      <c r="S37" s="28"/>
      <c r="T37" s="28"/>
      <c r="U37" s="28"/>
      <c r="V37" s="28"/>
      <c r="W37" s="42"/>
    </row>
    <row r="38" spans="1:23" ht="26.5" thickBot="1">
      <c r="A38" s="7"/>
      <c r="B38" s="79">
        <f>C38+D38</f>
        <v>1725057</v>
      </c>
      <c r="C38" s="79">
        <f>C36-C37</f>
        <v>31</v>
      </c>
      <c r="D38" s="79">
        <f>D36-D37</f>
        <v>1725026</v>
      </c>
      <c r="E38" s="79">
        <f>E36-E37</f>
        <v>0</v>
      </c>
      <c r="F38" s="79">
        <f>F36-F37</f>
        <v>571664</v>
      </c>
      <c r="G38" s="79">
        <f>G36-G37</f>
        <v>3281780</v>
      </c>
      <c r="H38" s="44"/>
      <c r="I38" s="80">
        <f>B38+E38+F38+G38</f>
        <v>5578501</v>
      </c>
      <c r="J38" s="44"/>
      <c r="K38" s="57"/>
      <c r="L38" s="106" t="s">
        <v>151</v>
      </c>
      <c r="M38" s="198" t="s">
        <v>152</v>
      </c>
      <c r="N38" s="81"/>
      <c r="O38" s="81"/>
      <c r="P38" s="81"/>
      <c r="Q38" s="81"/>
      <c r="R38" s="81"/>
      <c r="S38" s="81"/>
      <c r="T38" s="81"/>
      <c r="U38" s="81"/>
      <c r="V38" s="81"/>
      <c r="W38" s="82"/>
    </row>
    <row r="39" spans="1:23" ht="16.5" thickTop="1" thickBot="1">
      <c r="A39" s="7"/>
      <c r="B39" s="83"/>
      <c r="C39" s="83"/>
      <c r="D39" s="83"/>
      <c r="E39" s="84"/>
      <c r="F39" s="84"/>
      <c r="G39" s="84"/>
      <c r="H39" s="84"/>
      <c r="I39" s="84"/>
      <c r="J39" s="84"/>
      <c r="K39" s="84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6"/>
    </row>
    <row r="40" spans="1:23" ht="21.75" customHeight="1" thickTop="1" thickBot="1">
      <c r="A40" s="7"/>
      <c r="B40" s="253" t="s">
        <v>119</v>
      </c>
      <c r="C40" s="253"/>
      <c r="D40" s="253"/>
      <c r="E40" s="253"/>
      <c r="F40" s="253"/>
      <c r="G40" s="253"/>
      <c r="H40" s="253"/>
      <c r="I40" s="253"/>
      <c r="J40" s="253"/>
      <c r="K40" s="254"/>
      <c r="L40" s="274" t="s">
        <v>120</v>
      </c>
      <c r="M40" s="275"/>
      <c r="N40" s="278" t="s">
        <v>121</v>
      </c>
      <c r="O40" s="279"/>
      <c r="P40" s="279"/>
      <c r="Q40" s="279"/>
      <c r="R40" s="279"/>
      <c r="S40" s="279"/>
      <c r="T40" s="279"/>
      <c r="U40" s="280"/>
      <c r="V40" s="280"/>
      <c r="W40" s="281"/>
    </row>
    <row r="41" spans="1:23" ht="13.5" customHeight="1" thickTop="1">
      <c r="A41" s="7"/>
      <c r="B41" s="261" t="s">
        <v>122</v>
      </c>
      <c r="C41" s="264" t="s">
        <v>123</v>
      </c>
      <c r="D41" s="264" t="s">
        <v>124</v>
      </c>
      <c r="E41" s="239" t="s">
        <v>125</v>
      </c>
      <c r="F41" s="239" t="s">
        <v>126</v>
      </c>
      <c r="G41" s="239" t="s">
        <v>127</v>
      </c>
      <c r="H41" s="239" t="s">
        <v>128</v>
      </c>
      <c r="I41" s="239" t="s">
        <v>129</v>
      </c>
      <c r="J41" s="239" t="s">
        <v>130</v>
      </c>
      <c r="K41" s="243" t="s">
        <v>131</v>
      </c>
      <c r="L41" s="276"/>
      <c r="M41" s="277"/>
      <c r="N41" s="264" t="s">
        <v>131</v>
      </c>
      <c r="O41" s="239" t="s">
        <v>130</v>
      </c>
      <c r="P41" s="239" t="s">
        <v>129</v>
      </c>
      <c r="Q41" s="239" t="s">
        <v>128</v>
      </c>
      <c r="R41" s="239" t="s">
        <v>127</v>
      </c>
      <c r="S41" s="239" t="s">
        <v>126</v>
      </c>
      <c r="T41" s="239" t="s">
        <v>125</v>
      </c>
      <c r="U41" s="264" t="s">
        <v>124</v>
      </c>
      <c r="V41" s="264" t="s">
        <v>123</v>
      </c>
      <c r="W41" s="266" t="s">
        <v>122</v>
      </c>
    </row>
    <row r="42" spans="1:23" ht="12.75" customHeight="1">
      <c r="A42" s="7"/>
      <c r="B42" s="262"/>
      <c r="C42" s="216"/>
      <c r="D42" s="216"/>
      <c r="E42" s="213"/>
      <c r="F42" s="213"/>
      <c r="G42" s="213"/>
      <c r="H42" s="229"/>
      <c r="I42" s="213"/>
      <c r="J42" s="213"/>
      <c r="K42" s="244"/>
      <c r="L42" s="276"/>
      <c r="M42" s="277"/>
      <c r="N42" s="215"/>
      <c r="O42" s="213"/>
      <c r="P42" s="213"/>
      <c r="Q42" s="229"/>
      <c r="R42" s="213"/>
      <c r="S42" s="213"/>
      <c r="T42" s="213"/>
      <c r="U42" s="216"/>
      <c r="V42" s="216"/>
      <c r="W42" s="219"/>
    </row>
    <row r="43" spans="1:23" ht="63" customHeight="1" thickBot="1">
      <c r="A43" s="7"/>
      <c r="B43" s="262"/>
      <c r="C43" s="216"/>
      <c r="D43" s="216"/>
      <c r="E43" s="213"/>
      <c r="F43" s="213"/>
      <c r="G43" s="213"/>
      <c r="H43" s="229"/>
      <c r="I43" s="213"/>
      <c r="J43" s="282"/>
      <c r="K43" s="244"/>
      <c r="L43" s="276"/>
      <c r="M43" s="277"/>
      <c r="N43" s="215"/>
      <c r="O43" s="282"/>
      <c r="P43" s="213"/>
      <c r="Q43" s="229"/>
      <c r="R43" s="213"/>
      <c r="S43" s="213"/>
      <c r="T43" s="213"/>
      <c r="U43" s="216"/>
      <c r="V43" s="216"/>
      <c r="W43" s="219"/>
    </row>
    <row r="44" spans="1:23" ht="19" thickTop="1" thickBot="1">
      <c r="A44" s="7"/>
      <c r="B44" s="233" t="s">
        <v>153</v>
      </c>
      <c r="C44" s="234"/>
      <c r="D44" s="234"/>
      <c r="E44" s="234"/>
      <c r="F44" s="234"/>
      <c r="G44" s="234"/>
      <c r="H44" s="234"/>
      <c r="I44" s="234"/>
      <c r="J44" s="234"/>
      <c r="K44" s="234"/>
      <c r="L44" s="234"/>
      <c r="M44" s="234"/>
      <c r="N44" s="234"/>
      <c r="O44" s="234"/>
      <c r="P44" s="234"/>
      <c r="Q44" s="234"/>
      <c r="R44" s="234"/>
      <c r="S44" s="234"/>
      <c r="T44" s="234"/>
      <c r="U44" s="234"/>
      <c r="V44" s="234"/>
      <c r="W44" s="235"/>
    </row>
    <row r="45" spans="1:23" ht="13.5" thickTop="1">
      <c r="A45" s="7"/>
      <c r="B45" s="28"/>
      <c r="C45" s="28"/>
      <c r="D45" s="28"/>
      <c r="E45" s="28"/>
      <c r="F45" s="28"/>
      <c r="G45" s="28"/>
      <c r="H45" s="28"/>
      <c r="I45" s="28"/>
      <c r="J45" s="28"/>
      <c r="K45" s="42"/>
      <c r="L45" s="87" t="s">
        <v>14</v>
      </c>
      <c r="M45" s="200" t="s">
        <v>149</v>
      </c>
      <c r="N45" s="47"/>
      <c r="O45" s="88"/>
      <c r="P45" s="22">
        <f>R45+S45+T45+W45</f>
        <v>9468403</v>
      </c>
      <c r="Q45" s="50"/>
      <c r="R45" s="22">
        <f>G36</f>
        <v>5695232</v>
      </c>
      <c r="S45" s="22">
        <f>F36</f>
        <v>689119</v>
      </c>
      <c r="T45" s="22">
        <f>E36</f>
        <v>817579</v>
      </c>
      <c r="U45" s="22">
        <f>D36</f>
        <v>2253678</v>
      </c>
      <c r="V45" s="89">
        <f>C36</f>
        <v>12795</v>
      </c>
      <c r="W45" s="90">
        <f>U45+V45</f>
        <v>2266473</v>
      </c>
    </row>
    <row r="46" spans="1:23" ht="12.75" customHeight="1">
      <c r="A46" s="7"/>
      <c r="B46" s="28"/>
      <c r="C46" s="28"/>
      <c r="D46" s="28"/>
      <c r="E46" s="28"/>
      <c r="F46" s="28"/>
      <c r="G46" s="28"/>
      <c r="H46" s="28"/>
      <c r="I46" s="28"/>
      <c r="J46" s="28"/>
      <c r="K46" s="42"/>
      <c r="L46" s="53" t="s">
        <v>24</v>
      </c>
      <c r="M46" s="65" t="s">
        <v>146</v>
      </c>
      <c r="N46" s="91">
        <f t="shared" ref="N46:N54" si="0">O46+P46</f>
        <v>12160555</v>
      </c>
      <c r="O46" s="49">
        <f>SUMIFS(DATI!E$1:E$65536,DATI!A$1:A$65536,'2008'!B4,DATI!B$1:B$65536,'2008'!O12,DATI!C$1:C$65536,'2008'!N8,DATI!D$1:D$65536,'2008'!L46)</f>
        <v>36331</v>
      </c>
      <c r="P46" s="29">
        <f>U46</f>
        <v>12124224</v>
      </c>
      <c r="Q46" s="28"/>
      <c r="R46" s="23"/>
      <c r="S46" s="23"/>
      <c r="T46" s="28"/>
      <c r="U46" s="49">
        <f>SUMIFS(DATI!E$1:E$65536,DATI!A$1:A$65536,'2008'!B4,DATI!B$1:B$65536,'2008'!U12,DATI!C$1:C$65536,'2008'!N8,DATI!D$1:D$65536,'2008'!L46)</f>
        <v>12124224</v>
      </c>
      <c r="V46" s="28"/>
      <c r="W46" s="31">
        <f>U46</f>
        <v>12124224</v>
      </c>
    </row>
    <row r="47" spans="1:23" ht="12.75" customHeight="1">
      <c r="A47" s="7"/>
      <c r="B47" s="28"/>
      <c r="C47" s="28"/>
      <c r="D47" s="28"/>
      <c r="E47" s="28"/>
      <c r="F47" s="28"/>
      <c r="G47" s="28"/>
      <c r="H47" s="28"/>
      <c r="I47" s="28"/>
      <c r="J47" s="28"/>
      <c r="K47" s="42"/>
      <c r="L47" s="40" t="s">
        <v>25</v>
      </c>
      <c r="M47" s="134" t="s">
        <v>248</v>
      </c>
      <c r="N47" s="91">
        <f t="shared" si="0"/>
        <v>10368937</v>
      </c>
      <c r="O47" s="49">
        <f>SUMIFS(DATI!E$1:E$65536,DATI!A$1:A$65536,'2008'!B4,DATI!B$1:B$65536,'2008'!O12,DATI!C$1:C$65536,'2008'!N8,DATI!D$1:D$65536,'2008'!L47)</f>
        <v>36331</v>
      </c>
      <c r="P47" s="49">
        <f>SUMIFS(DATI!E$1:E$65536,DATI!A$1:A$65536,'2008'!B4,DATI!B$1:B$65536,'2008'!P12,DATI!C$1:C$65536,'2008'!N8,DATI!D$1:D$65536,'2008'!L47)</f>
        <v>10332606</v>
      </c>
      <c r="Q47" s="28"/>
      <c r="R47" s="28"/>
      <c r="S47" s="28"/>
      <c r="T47" s="28"/>
      <c r="U47" s="49">
        <f>SUMIFS(DATI!E$1:E$65536,DATI!A$1:A$65536,'2008'!B4,DATI!B$1:B$65536,'2008'!U12,DATI!C$1:C$65536,'2008'!N8,DATI!D$1:D$65536,'2008'!L47)</f>
        <v>10332606</v>
      </c>
      <c r="V47" s="28"/>
      <c r="W47" s="31">
        <f>U47</f>
        <v>10332606</v>
      </c>
    </row>
    <row r="48" spans="1:23" ht="12.75" customHeight="1">
      <c r="A48" s="7"/>
      <c r="B48" s="28"/>
      <c r="C48" s="28"/>
      <c r="D48" s="28"/>
      <c r="E48" s="28"/>
      <c r="F48" s="28"/>
      <c r="G48" s="28"/>
      <c r="H48" s="28"/>
      <c r="I48" s="28"/>
      <c r="J48" s="28"/>
      <c r="K48" s="42"/>
      <c r="L48" s="40" t="s">
        <v>26</v>
      </c>
      <c r="M48" s="134" t="s">
        <v>249</v>
      </c>
      <c r="N48" s="91">
        <f t="shared" si="0"/>
        <v>1791619</v>
      </c>
      <c r="O48" s="49">
        <f>SUMIFS(DATI!E$1:E$65536,DATI!A$1:A$65536,'2008'!B4,DATI!B$1:B$65536,'2008'!O12,DATI!C$1:C$65536,'2008'!N8,DATI!D$1:D$65536,'2008'!L48)</f>
        <v>0</v>
      </c>
      <c r="P48" s="49">
        <f>SUMIFS(DATI!E$1:E$65536,DATI!A$1:A$65536,'2008'!B4,DATI!B$1:B$65536,'2008'!P12,DATI!C$1:C$65536,'2008'!N8,DATI!D$1:D$65536,'2008'!L48)</f>
        <v>1791619</v>
      </c>
      <c r="Q48" s="28"/>
      <c r="R48" s="28"/>
      <c r="S48" s="28"/>
      <c r="T48" s="28"/>
      <c r="U48" s="49">
        <f>SUMIFS(DATI!E$1:E$65536,DATI!A$1:A$65536,'2008'!B4,DATI!B$1:B$65536,'2008'!U12,DATI!C$1:C$65536,'2008'!N8,DATI!D$1:D$65536,'2008'!L48)</f>
        <v>1791619</v>
      </c>
      <c r="V48" s="28"/>
      <c r="W48" s="31">
        <f>U48</f>
        <v>1791619</v>
      </c>
    </row>
    <row r="49" spans="1:23" ht="12.75" customHeight="1">
      <c r="A49" s="7"/>
      <c r="B49" s="28"/>
      <c r="C49" s="28"/>
      <c r="D49" s="28"/>
      <c r="E49" s="28"/>
      <c r="F49" s="28"/>
      <c r="G49" s="28"/>
      <c r="H49" s="28"/>
      <c r="I49" s="28"/>
      <c r="J49" s="28"/>
      <c r="K49" s="42"/>
      <c r="L49" s="40" t="s">
        <v>27</v>
      </c>
      <c r="M49" s="41" t="s">
        <v>147</v>
      </c>
      <c r="N49" s="91">
        <f t="shared" si="0"/>
        <v>2686338</v>
      </c>
      <c r="O49" s="29">
        <f>O50+O54</f>
        <v>36805</v>
      </c>
      <c r="P49" s="29">
        <f t="shared" ref="P49:P54" si="1">T49</f>
        <v>2649533</v>
      </c>
      <c r="Q49" s="28"/>
      <c r="R49" s="28"/>
      <c r="S49" s="28"/>
      <c r="T49" s="29">
        <f>T50+T54</f>
        <v>2649533</v>
      </c>
      <c r="U49" s="92"/>
      <c r="V49" s="28"/>
      <c r="W49" s="42"/>
    </row>
    <row r="50" spans="1:23" ht="12.75" customHeight="1">
      <c r="A50" s="7"/>
      <c r="B50" s="28"/>
      <c r="C50" s="28"/>
      <c r="D50" s="28"/>
      <c r="E50" s="28"/>
      <c r="F50" s="28"/>
      <c r="G50" s="28"/>
      <c r="H50" s="28"/>
      <c r="I50" s="28"/>
      <c r="J50" s="28"/>
      <c r="K50" s="42"/>
      <c r="L50" s="40" t="s">
        <v>28</v>
      </c>
      <c r="M50" s="134" t="s">
        <v>250</v>
      </c>
      <c r="N50" s="91">
        <f t="shared" si="0"/>
        <v>2516531</v>
      </c>
      <c r="O50" s="49">
        <f>SUMIFS(DATI!E$1:E$65536,DATI!A$1:A$65536,'2008'!B4,DATI!B$1:B$65536,'2008'!O12,DATI!C$1:C$65536,'2008'!N8,DATI!D$1:D$65536,'2008'!L50)</f>
        <v>36805</v>
      </c>
      <c r="P50" s="29">
        <f t="shared" si="1"/>
        <v>2479726</v>
      </c>
      <c r="Q50" s="28"/>
      <c r="R50" s="28"/>
      <c r="S50" s="28"/>
      <c r="T50" s="49">
        <f>SUMIFS(DATI!E$1:E$65536,DATI!A$1:A$65536,'2008'!B4,DATI!B$1:B$65536,'2008'!T12,DATI!C$1:C$65536,'2008'!N8,DATI!D$1:D$65536,'2008'!L50)</f>
        <v>2479726</v>
      </c>
      <c r="U50" s="50"/>
      <c r="V50" s="28"/>
      <c r="W50" s="42"/>
    </row>
    <row r="51" spans="1:23" ht="12.75" customHeight="1">
      <c r="A51" s="7"/>
      <c r="B51" s="28"/>
      <c r="C51" s="28"/>
      <c r="D51" s="28"/>
      <c r="E51" s="28"/>
      <c r="F51" s="28"/>
      <c r="G51" s="28"/>
      <c r="H51" s="28"/>
      <c r="I51" s="28"/>
      <c r="J51" s="28"/>
      <c r="K51" s="42"/>
      <c r="L51" s="40" t="s">
        <v>82</v>
      </c>
      <c r="M51" s="185" t="s">
        <v>154</v>
      </c>
      <c r="N51" s="91">
        <f t="shared" si="0"/>
        <v>1549390</v>
      </c>
      <c r="O51" s="49">
        <f>SUMIFS(DATI!E$1:E$65536,DATI!A$1:A$65536,'2008'!B4,DATI!B$1:B$65536,'2008'!O12,DATI!C$1:C$65536,'2008'!N8,DATI!D$1:D$65536,'2008'!L51)</f>
        <v>0</v>
      </c>
      <c r="P51" s="29">
        <f t="shared" si="1"/>
        <v>1549390</v>
      </c>
      <c r="Q51" s="28"/>
      <c r="R51" s="28"/>
      <c r="S51" s="28"/>
      <c r="T51" s="49">
        <f>SUMIFS(DATI!E$1:E$65536,DATI!A$1:A$65536,'2008'!B4,DATI!B$1:B$65536,'2008'!T12,DATI!C$1:C$65536,'2008'!N8,DATI!D$1:D$65536,'2008'!L51)</f>
        <v>1549390</v>
      </c>
      <c r="U51" s="50"/>
      <c r="V51" s="28"/>
      <c r="W51" s="42"/>
    </row>
    <row r="52" spans="1:23" ht="12.75" customHeight="1">
      <c r="A52" s="7"/>
      <c r="B52" s="28"/>
      <c r="C52" s="28"/>
      <c r="D52" s="28"/>
      <c r="E52" s="28"/>
      <c r="F52" s="28"/>
      <c r="G52" s="28"/>
      <c r="H52" s="28"/>
      <c r="I52" s="28"/>
      <c r="J52" s="28"/>
      <c r="K52" s="42"/>
      <c r="L52" s="40" t="s">
        <v>83</v>
      </c>
      <c r="M52" s="185" t="s">
        <v>155</v>
      </c>
      <c r="N52" s="91">
        <f t="shared" si="0"/>
        <v>68861</v>
      </c>
      <c r="O52" s="49">
        <f>SUMIFS(DATI!E$1:E$65536,DATI!A$1:A$65536,'2008'!B4,DATI!B$1:B$65536,'2008'!O12,DATI!C$1:C$65536,'2008'!N8,DATI!D$1:D$65536,'2008'!L52)</f>
        <v>36805</v>
      </c>
      <c r="P52" s="29">
        <f t="shared" si="1"/>
        <v>32056</v>
      </c>
      <c r="Q52" s="28"/>
      <c r="R52" s="28"/>
      <c r="S52" s="28"/>
      <c r="T52" s="49">
        <f>SUMIFS(DATI!E$1:E$65536,DATI!A$1:A$65536,'2008'!B4,DATI!B$1:B$65536,'2008'!T12,DATI!C$1:C$65536,'2008'!N8,DATI!D$1:D$65536,'2008'!L52)</f>
        <v>32056</v>
      </c>
      <c r="U52" s="50"/>
      <c r="V52" s="28"/>
      <c r="W52" s="42"/>
    </row>
    <row r="53" spans="1:23" ht="12.75" customHeight="1">
      <c r="A53" s="7"/>
      <c r="B53" s="28"/>
      <c r="C53" s="28"/>
      <c r="D53" s="28"/>
      <c r="E53" s="28"/>
      <c r="F53" s="28"/>
      <c r="G53" s="28"/>
      <c r="H53" s="28"/>
      <c r="I53" s="28"/>
      <c r="J53" s="28"/>
      <c r="K53" s="42"/>
      <c r="L53" s="40" t="s">
        <v>84</v>
      </c>
      <c r="M53" s="185" t="s">
        <v>156</v>
      </c>
      <c r="N53" s="91">
        <f t="shared" si="0"/>
        <v>898280</v>
      </c>
      <c r="O53" s="49">
        <f>SUMIFS(DATI!E$1:E$65536,DATI!A$1:A$65536,'2008'!B4,DATI!B$1:B$65536,'2008'!O12,DATI!C$1:C$65536,'2008'!N8,DATI!D$1:D$65536,'2008'!L53)</f>
        <v>0</v>
      </c>
      <c r="P53" s="29">
        <f t="shared" si="1"/>
        <v>898280</v>
      </c>
      <c r="Q53" s="28"/>
      <c r="R53" s="28"/>
      <c r="S53" s="28"/>
      <c r="T53" s="49">
        <f>SUMIFS(DATI!E$1:E$65536,DATI!A$1:A$65536,'2008'!B4,DATI!B$1:B$65536,'2008'!T12,DATI!C$1:C$65536,'2008'!N8,DATI!D$1:D$65536,'2008'!L53)</f>
        <v>898280</v>
      </c>
      <c r="U53" s="50"/>
      <c r="V53" s="28"/>
      <c r="W53" s="42"/>
    </row>
    <row r="54" spans="1:23" ht="12.75" customHeight="1">
      <c r="A54" s="7"/>
      <c r="B54" s="28"/>
      <c r="C54" s="28"/>
      <c r="D54" s="28"/>
      <c r="E54" s="28"/>
      <c r="F54" s="28"/>
      <c r="G54" s="28"/>
      <c r="H54" s="28"/>
      <c r="I54" s="47"/>
      <c r="J54" s="47"/>
      <c r="K54" s="72"/>
      <c r="L54" s="40" t="s">
        <v>29</v>
      </c>
      <c r="M54" s="134" t="s">
        <v>251</v>
      </c>
      <c r="N54" s="91">
        <f t="shared" si="0"/>
        <v>169807</v>
      </c>
      <c r="O54" s="49">
        <f>SUMIFS(DATI!E$1:E$65536,DATI!A$1:A$65536,'2008'!B4,DATI!B$1:B$65536,'2008'!O12,DATI!C$1:C$65536,'2008'!N8,DATI!D$1:D$65536,'2008'!L54)</f>
        <v>0</v>
      </c>
      <c r="P54" s="29">
        <f t="shared" si="1"/>
        <v>169807</v>
      </c>
      <c r="Q54" s="50"/>
      <c r="R54" s="28"/>
      <c r="S54" s="28"/>
      <c r="T54" s="49">
        <f>SUMIFS(DATI!E$1:E$65536,DATI!A$1:A$65536,'2008'!B4,DATI!B$1:B$65536,'2008'!T12,DATI!C$1:C$65536,'2008'!N8,DATI!D$1:D$65536,'2008'!L54)</f>
        <v>169807</v>
      </c>
      <c r="U54" s="50"/>
      <c r="V54" s="28"/>
      <c r="W54" s="42"/>
    </row>
    <row r="55" spans="1:23" ht="12.75" customHeight="1">
      <c r="A55" s="7"/>
      <c r="B55" s="28"/>
      <c r="C55" s="28"/>
      <c r="D55" s="28"/>
      <c r="E55" s="93">
        <f>E56+E57</f>
        <v>334466</v>
      </c>
      <c r="F55" s="50"/>
      <c r="G55" s="28"/>
      <c r="H55" s="61"/>
      <c r="I55" s="94">
        <f>E55</f>
        <v>334466</v>
      </c>
      <c r="J55" s="29">
        <f>J56+J57</f>
        <v>220405</v>
      </c>
      <c r="K55" s="95">
        <f>I55+J55</f>
        <v>554871</v>
      </c>
      <c r="L55" s="40" t="s">
        <v>30</v>
      </c>
      <c r="M55" s="41" t="s">
        <v>148</v>
      </c>
      <c r="N55" s="23"/>
      <c r="O55" s="28"/>
      <c r="P55" s="28"/>
      <c r="Q55" s="28"/>
      <c r="R55" s="28"/>
      <c r="S55" s="28"/>
      <c r="T55" s="23"/>
      <c r="U55" s="28"/>
      <c r="V55" s="28"/>
      <c r="W55" s="42"/>
    </row>
    <row r="56" spans="1:23">
      <c r="A56" s="7"/>
      <c r="B56" s="28"/>
      <c r="C56" s="28"/>
      <c r="D56" s="28"/>
      <c r="E56" s="96">
        <f>SUMIFS(DATI!E$1:E$65536,DATI!A$1:A$65536,'2008'!B4,DATI!B$1:B$65536,'2008'!E12,DATI!C$1:C$65536,'2008'!B8,DATI!D$1:D$65536,'2008'!L56)</f>
        <v>66155</v>
      </c>
      <c r="F56" s="50"/>
      <c r="G56" s="28"/>
      <c r="H56" s="28"/>
      <c r="I56" s="94">
        <f>E56</f>
        <v>66155</v>
      </c>
      <c r="J56" s="49">
        <f>SUMIFS(DATI!E$1:E$65536,DATI!A$1:A$65536,'2008'!B4,DATI!B$1:B$65536,'2008'!J12,DATI!C$1:C$65536,'2008'!B8,DATI!D$1:D$65536,'2008'!L56)</f>
        <v>0</v>
      </c>
      <c r="K56" s="95">
        <f t="shared" ref="K56:K64" si="2">I56+J56</f>
        <v>66155</v>
      </c>
      <c r="L56" s="40" t="s">
        <v>31</v>
      </c>
      <c r="M56" s="134" t="s">
        <v>252</v>
      </c>
      <c r="N56" s="28"/>
      <c r="O56" s="28"/>
      <c r="P56" s="28"/>
      <c r="Q56" s="28"/>
      <c r="R56" s="28"/>
      <c r="S56" s="28"/>
      <c r="T56" s="28"/>
      <c r="U56" s="28"/>
      <c r="V56" s="28"/>
      <c r="W56" s="42"/>
    </row>
    <row r="57" spans="1:23">
      <c r="A57" s="7"/>
      <c r="B57" s="47"/>
      <c r="C57" s="47"/>
      <c r="D57" s="47"/>
      <c r="E57" s="96">
        <f>SUMIFS(DATI!E$1:E$65536,DATI!A$1:A$65536,'2008'!B4,DATI!B$1:B$65536,'2008'!E12,DATI!C$1:C$65536,'2008'!B8,DATI!D$1:D$65536,'2008'!L57)</f>
        <v>268311</v>
      </c>
      <c r="F57" s="97"/>
      <c r="G57" s="47"/>
      <c r="H57" s="28"/>
      <c r="I57" s="94">
        <f>E57</f>
        <v>268311</v>
      </c>
      <c r="J57" s="210">
        <f>SUMIFS(DATI!E$1:E$65536,DATI!A$1:A$65536,'2008'!B4,DATI!B$1:B$65536,'2008'!J12,DATI!C$1:C$65536,'2008'!B8,DATI!D$1:D$65536,'2008'!L57)</f>
        <v>220405</v>
      </c>
      <c r="K57" s="95">
        <f t="shared" si="2"/>
        <v>488716</v>
      </c>
      <c r="L57" s="40" t="s">
        <v>32</v>
      </c>
      <c r="M57" s="134" t="s">
        <v>253</v>
      </c>
      <c r="N57" s="47"/>
      <c r="O57" s="47"/>
      <c r="P57" s="47"/>
      <c r="Q57" s="28"/>
      <c r="R57" s="47"/>
      <c r="S57" s="47"/>
      <c r="T57" s="47"/>
      <c r="U57" s="47"/>
      <c r="V57" s="47"/>
      <c r="W57" s="72"/>
    </row>
    <row r="58" spans="1:23">
      <c r="A58" s="7"/>
      <c r="B58" s="98">
        <f>C58+D58</f>
        <v>458864</v>
      </c>
      <c r="C58" s="29">
        <f>C59+C60</f>
        <v>1690</v>
      </c>
      <c r="D58" s="29">
        <f>D59+D60</f>
        <v>457174</v>
      </c>
      <c r="E58" s="99">
        <f>E59+E60</f>
        <v>141322</v>
      </c>
      <c r="F58" s="29">
        <f>F59+F60</f>
        <v>1405872</v>
      </c>
      <c r="G58" s="91">
        <f>G59+G60</f>
        <v>3265512</v>
      </c>
      <c r="H58" s="28"/>
      <c r="I58" s="94">
        <f>B58+E58+F58+G58</f>
        <v>5271570</v>
      </c>
      <c r="J58" s="94">
        <f>J59+J60</f>
        <v>831260</v>
      </c>
      <c r="K58" s="95">
        <f t="shared" si="2"/>
        <v>6102830</v>
      </c>
      <c r="L58" s="40" t="s">
        <v>33</v>
      </c>
      <c r="M58" s="41" t="s">
        <v>157</v>
      </c>
      <c r="N58" s="91">
        <f t="shared" ref="N58:N74" si="3">O58+P58</f>
        <v>6102828</v>
      </c>
      <c r="O58" s="94">
        <f>O59+O60</f>
        <v>1698231</v>
      </c>
      <c r="P58" s="29">
        <f t="shared" ref="P58:P63" si="4">R58+S58+T58+W58</f>
        <v>4404597</v>
      </c>
      <c r="Q58" s="50"/>
      <c r="R58" s="29">
        <f>R59+R60</f>
        <v>935595</v>
      </c>
      <c r="S58" s="29">
        <f>S59+S60</f>
        <v>1679175</v>
      </c>
      <c r="T58" s="29">
        <f>T59+T60</f>
        <v>213522</v>
      </c>
      <c r="U58" s="29">
        <f>U59+U60</f>
        <v>1571990</v>
      </c>
      <c r="V58" s="62">
        <f>V59+V60</f>
        <v>4315</v>
      </c>
      <c r="W58" s="63">
        <f>U58+V58</f>
        <v>1576305</v>
      </c>
    </row>
    <row r="59" spans="1:23">
      <c r="A59" s="7"/>
      <c r="B59" s="98">
        <f>C59+D59</f>
        <v>450347</v>
      </c>
      <c r="C59" s="49">
        <f>SUMIFS(DATI!E$1:E$65536,DATI!A$1:A$65536,'2008'!B4,DATI!B$1:B$65536,'2008'!C12,DATI!C$1:C$65536,'2008'!B8,DATI!D$1:D$65536,'2008'!L59)</f>
        <v>1690</v>
      </c>
      <c r="D59" s="49">
        <f>SUMIFS(DATI!E$1:E$65536,DATI!A$1:A$65536,'2008'!B4,DATI!B$1:B$65536,'2008'!D12,DATI!C$1:C$65536,'2008'!B8,DATI!D$1:D$65536,'2008'!L59)</f>
        <v>448657</v>
      </c>
      <c r="E59" s="100">
        <f>SUMIFS(DATI!E$1:E$65536,DATI!A$1:A$65536,'2008'!B4,DATI!B$1:B$65536,'2008'!E12,DATI!C$1:C$65536,'2008'!B8,DATI!D$1:D$65536,'2008'!L59)</f>
        <v>141322</v>
      </c>
      <c r="F59" s="30">
        <f>SUMIFS(DATI!E$1:E$65536,DATI!A$1:A$65536,'2008'!B4,DATI!B$1:B$65536,'2008'!F12,DATI!C$1:C$65536,'2008'!B8,DATI!D$1:D$65536,'2008'!L59)</f>
        <v>1484522</v>
      </c>
      <c r="G59" s="30">
        <f>SUMIFS(DATI!E$1:E$65536,DATI!A$1:A$65536,'2008'!B4,DATI!B$1:B$65536,'2008'!G12,DATI!C$1:C$65536,'2008'!B8,DATI!D$1:D$65536,'2008'!L59)</f>
        <v>1121441</v>
      </c>
      <c r="H59" s="28"/>
      <c r="I59" s="94">
        <f>B59+E59+F59+G59</f>
        <v>3197632</v>
      </c>
      <c r="J59" s="30">
        <f>SUMIFS(DATI!E$1:E$65536,DATI!A$1:A$65536,'2008'!B4,DATI!B$1:B$65536,'2008'!J12,DATI!C$1:C$65536,'2008'!B8,DATI!D$1:D$65536,'2008'!L59)</f>
        <v>793741</v>
      </c>
      <c r="K59" s="95">
        <f t="shared" si="2"/>
        <v>3991373</v>
      </c>
      <c r="L59" s="40" t="s">
        <v>34</v>
      </c>
      <c r="M59" s="134" t="s">
        <v>262</v>
      </c>
      <c r="N59" s="91">
        <f t="shared" si="3"/>
        <v>3991371</v>
      </c>
      <c r="O59" s="30">
        <f>SUMIFS(DATI!E$1:E$65536,DATI!A$1:A$65536,'2008'!B4,DATI!B$1:B$65536,'2008'!O12,DATI!C$1:C$65536,'2008'!N8,DATI!D$1:D$65536,'2008'!L59)</f>
        <v>1390880</v>
      </c>
      <c r="P59" s="29">
        <f t="shared" si="4"/>
        <v>2600491</v>
      </c>
      <c r="Q59" s="28"/>
      <c r="R59" s="49">
        <f>SUMIFS(DATI!E$1:E$65536,DATI!A$1:A$65536,'2008'!B4,DATI!B$1:B$65536,'2008'!R12,DATI!C$1:C$65536,'2008'!N8,DATI!D$1:D$65536,'2008'!L59)</f>
        <v>599560</v>
      </c>
      <c r="S59" s="49">
        <f>SUMIFS(DATI!E$1:E$65536,DATI!A$1:A$65536,'2008'!B4,DATI!B$1:B$65536,'2008'!S12,DATI!C$1:C$65536,'2008'!N8,DATI!D$1:D$65536,'2008'!L59)</f>
        <v>1699867</v>
      </c>
      <c r="T59" s="49">
        <f>SUMIFS(DATI!E$1:E$65536,DATI!A$1:A$65536,'2008'!B4,DATI!B$1:B$65536,'2008'!T12,DATI!C$1:C$65536,'2008'!N8,DATI!D$1:D$65536,'2008'!L59)</f>
        <v>74700</v>
      </c>
      <c r="U59" s="49">
        <f>SUMIFS(DATI!E$1:E$65536,DATI!A$1:A$65536,'2008'!B4,DATI!B$1:B$65536,'2008'!U12,DATI!C$1:C$65536,'2008'!N8,DATI!D$1:D$65536,'2008'!L59)</f>
        <v>222049</v>
      </c>
      <c r="V59" s="24">
        <f>SUMIFS(DATI!E$1:E$65536,DATI!A$1:A$65536,'2008'!B4,DATI!B$1:B$65536,'2008'!V12,DATI!C$1:C$65536,'2008'!N8,DATI!D$1:D$65536,'2008'!L59)</f>
        <v>4315</v>
      </c>
      <c r="W59" s="63">
        <f t="shared" ref="W59:W74" si="5">U59+V59</f>
        <v>226364</v>
      </c>
    </row>
    <row r="60" spans="1:23">
      <c r="A60" s="7"/>
      <c r="B60" s="98">
        <f>C60+D60</f>
        <v>8517</v>
      </c>
      <c r="C60" s="29">
        <f>C61+C64+C69+C73</f>
        <v>0</v>
      </c>
      <c r="D60" s="29">
        <f>D61+D64+D69+D73</f>
        <v>8517</v>
      </c>
      <c r="E60" s="99">
        <f>E69+E73</f>
        <v>0</v>
      </c>
      <c r="F60" s="29">
        <f>F61+F64+F69+F73</f>
        <v>-78650</v>
      </c>
      <c r="G60" s="91">
        <f>G61+G64+G69+G73</f>
        <v>2144071</v>
      </c>
      <c r="H60" s="28"/>
      <c r="I60" s="94">
        <f>B60+E60+F60+G60</f>
        <v>2073938</v>
      </c>
      <c r="J60" s="94">
        <f>J61+J64+J69</f>
        <v>37519</v>
      </c>
      <c r="K60" s="95">
        <f>I60+J60</f>
        <v>2111457</v>
      </c>
      <c r="L60" s="40" t="s">
        <v>158</v>
      </c>
      <c r="M60" s="134" t="s">
        <v>261</v>
      </c>
      <c r="N60" s="91">
        <f>O60+P60</f>
        <v>2111457</v>
      </c>
      <c r="O60" s="94">
        <f>O61+O64+O69</f>
        <v>307351</v>
      </c>
      <c r="P60" s="29">
        <f t="shared" si="4"/>
        <v>1804106</v>
      </c>
      <c r="Q60" s="50"/>
      <c r="R60" s="29">
        <f>R61+R64+R69+R73</f>
        <v>336035</v>
      </c>
      <c r="S60" s="29">
        <f>S61+S64+S69+S73</f>
        <v>-20692</v>
      </c>
      <c r="T60" s="29">
        <f>T61+T64+T69+T73</f>
        <v>138822</v>
      </c>
      <c r="U60" s="29">
        <f>U61+U64+U69+U73</f>
        <v>1349941</v>
      </c>
      <c r="V60" s="62">
        <f>V61+V64+V69+V73</f>
        <v>0</v>
      </c>
      <c r="W60" s="63">
        <f t="shared" si="5"/>
        <v>1349941</v>
      </c>
    </row>
    <row r="61" spans="1:23">
      <c r="A61" s="7"/>
      <c r="B61" s="28"/>
      <c r="C61" s="28"/>
      <c r="D61" s="28"/>
      <c r="E61" s="28"/>
      <c r="F61" s="49">
        <f>SUMIFS(DATI!E$1:E$65536,DATI!A$1:A$65536,'2008'!B4,DATI!B$1:B$65536,'2008'!F12,DATI!C$1:C$65536,'2008'!B8,DATI!D$1:D$65536,'2008'!L61)</f>
        <v>48740</v>
      </c>
      <c r="G61" s="29">
        <f>G62+G63</f>
        <v>2143163</v>
      </c>
      <c r="H61" s="28"/>
      <c r="I61" s="94">
        <f>F61+G61</f>
        <v>2191903</v>
      </c>
      <c r="J61" s="30">
        <f>SUMIFS(DATI!E$1:E$65536,DATI!A$1:A$65536,'2008'!B4,DATI!B$1:B$65536,'2008'!J12,DATI!C$1:C$65536,'2008'!B8,DATI!D$1:D$65536,'2008'!L61)</f>
        <v>17621</v>
      </c>
      <c r="K61" s="95">
        <f>I61+J61</f>
        <v>2209524</v>
      </c>
      <c r="L61" s="40" t="s">
        <v>36</v>
      </c>
      <c r="M61" s="185" t="s">
        <v>260</v>
      </c>
      <c r="N61" s="91">
        <f t="shared" si="3"/>
        <v>2209524</v>
      </c>
      <c r="O61" s="30">
        <f>SUMIFS(DATI!E$1:E$65536,DATI!A$1:A$65536,'2008'!B4,DATI!B$1:B$65536,'2008'!O12,DATI!C$1:C$65536,'2008'!N8,DATI!D$1:D$65536,'2008'!L61)</f>
        <v>331942</v>
      </c>
      <c r="P61" s="29">
        <f t="shared" si="4"/>
        <v>1877582</v>
      </c>
      <c r="Q61" s="50"/>
      <c r="R61" s="49">
        <f>SUMIFS(DATI!E$1:E$65536,DATI!A$1:A$65536,'2008'!B4,DATI!B$1:B$65536,'2008'!R12,DATI!C$1:C$65536,'2008'!N8,DATI!D$1:D$65536,'2008'!L61)</f>
        <v>325382</v>
      </c>
      <c r="S61" s="30">
        <f>SUMIFS(DATI!E$1:E$65536,DATI!A$1:A$65536,'2008'!B4,DATI!B$1:B$65536,'2008'!S12,DATI!C$1:C$65536,'2008'!N8,DATI!D$1:D$65536,'2008'!L61)</f>
        <v>35395</v>
      </c>
      <c r="T61" s="30">
        <f>SUMIFS(DATI!E$1:E$65536,DATI!A$1:A$65536,'2008'!B4,DATI!B$1:B$65536,'2008'!T12,DATI!C$1:C$65536,'2008'!N8,DATI!D$1:D$65536,'2008'!L61)</f>
        <v>127082</v>
      </c>
      <c r="U61" s="30">
        <f>SUMIFS(DATI!E$1:E$65536,DATI!A$1:A$65536,'2008'!B4,DATI!B$1:B$65536,'2008'!U12,DATI!C$1:C$65536,'2008'!N8,DATI!D$1:D$65536,'2008'!L61)</f>
        <v>1389723</v>
      </c>
      <c r="V61" s="30">
        <f>SUMIFS(DATI!E$1:E$65536,DATI!A$1:A$65536,'2008'!B4,DATI!B$1:B$65536,'2008'!V12,DATI!C$1:C$65536,'2008'!N8,DATI!D$1:D$65536,'2008'!L61)</f>
        <v>0</v>
      </c>
      <c r="W61" s="63">
        <f t="shared" si="5"/>
        <v>1389723</v>
      </c>
    </row>
    <row r="62" spans="1:23">
      <c r="A62" s="7"/>
      <c r="B62" s="28"/>
      <c r="C62" s="28"/>
      <c r="D62" s="28"/>
      <c r="E62" s="28"/>
      <c r="F62" s="49">
        <f>SUMIFS(DATI!E$1:E$65536,DATI!A$1:A$65536,'2008'!B4,DATI!B$1:B$65536,'2008'!F12,DATI!C$1:C$65536,'2008'!B8,DATI!D$1:D$65536,'2008'!L62)</f>
        <v>48740</v>
      </c>
      <c r="G62" s="49">
        <f>SUMIFS(DATI!E$1:E$65536,DATI!A$1:A$65536,'2008'!B4,DATI!B$1:B$65536,'2008'!G12,DATI!C$1:C$65536,'2008'!B8,DATI!D$1:D$65536,'2008'!L62)</f>
        <v>1348949</v>
      </c>
      <c r="H62" s="28"/>
      <c r="I62" s="94">
        <f>F62+G62</f>
        <v>1397689</v>
      </c>
      <c r="J62" s="30">
        <f>SUMIFS(DATI!E$1:E$65536,DATI!A$1:A$65536,'2008'!B4,DATI!B$1:B$65536,'2008'!J12,DATI!C$1:C$65536,'2008'!B8,DATI!D$1:D$65536,'2008'!L62)</f>
        <v>17621</v>
      </c>
      <c r="K62" s="95">
        <f>I62+J62</f>
        <v>1415310</v>
      </c>
      <c r="L62" s="40" t="s">
        <v>37</v>
      </c>
      <c r="M62" s="186" t="s">
        <v>159</v>
      </c>
      <c r="N62" s="91">
        <f t="shared" si="3"/>
        <v>1415310</v>
      </c>
      <c r="O62" s="30">
        <f>SUMIFS(DATI!E$1:E$65536,DATI!A$1:A$65536,'2008'!B4,DATI!B$1:B$65536,'2008'!O12,DATI!C$1:C$65536,'2008'!N8,DATI!D$1:D$65536,'2008'!L62)</f>
        <v>331942</v>
      </c>
      <c r="P62" s="29">
        <f t="shared" si="4"/>
        <v>1083368</v>
      </c>
      <c r="Q62" s="50"/>
      <c r="R62" s="49">
        <f>SUMIFS(DATI!E$1:E$65536,DATI!A$1:A$65536,'2008'!B4,DATI!B$1:B$65536,'2008'!R12,DATI!C$1:C$65536,'2008'!N8,DATI!D$1:D$65536,'2008'!L62)</f>
        <v>325382</v>
      </c>
      <c r="S62" s="49">
        <f>SUMIFS(DATI!E$1:E$65536,DATI!A$1:A$65536,'2008'!B4,DATI!B$1:B$65536,'2008'!S12,DATI!C$1:C$65536,'2008'!N8,DATI!D$1:D$65536,'2008'!L62)</f>
        <v>35395</v>
      </c>
      <c r="T62" s="49">
        <f>SUMIFS(DATI!E$1:E$65536,DATI!A$1:A$65536,'2008'!B4,DATI!B$1:B$65536,'2008'!T12,DATI!C$1:C$65536,'2008'!N8,DATI!D$1:D$65536,'2008'!L62)</f>
        <v>127082</v>
      </c>
      <c r="U62" s="49">
        <f>SUMIFS(DATI!E$1:E$65536,DATI!A$1:A$65536,'2008'!B4,DATI!B$1:B$65536,'2008'!U12,DATI!C$1:C$65536,'2008'!N8,DATI!D$1:D$65536,'2008'!L62)</f>
        <v>595509</v>
      </c>
      <c r="V62" s="24">
        <f>SUMIFS(DATI!E$1:E$65536,DATI!A$1:A$65536,'2008'!B4,DATI!B$1:B$65536,'2008'!V12,DATI!C$1:C$65536,'2008'!N8,DATI!D$1:D$65536,'2008'!L62)</f>
        <v>0</v>
      </c>
      <c r="W62" s="63">
        <f t="shared" si="5"/>
        <v>595509</v>
      </c>
    </row>
    <row r="63" spans="1:23">
      <c r="A63" s="7"/>
      <c r="B63" s="28"/>
      <c r="C63" s="28"/>
      <c r="D63" s="28"/>
      <c r="E63" s="28"/>
      <c r="F63" s="49">
        <f>SUMIFS(DATI!E$1:E$65536,DATI!A$1:A$65536,'2008'!B4,DATI!B$1:B$65536,'2008'!F12,DATI!C$1:C$65536,'2008'!B8,DATI!D$1:D$65536,'2008'!L63)</f>
        <v>0</v>
      </c>
      <c r="G63" s="49">
        <f>SUMIFS(DATI!E$1:E$65536,DATI!A$1:A$65536,'2008'!B4,DATI!B$1:B$65536,'2008'!G12,DATI!C$1:C$65536,'2008'!B8,DATI!D$1:D$65536,'2008'!L63)</f>
        <v>794214</v>
      </c>
      <c r="H63" s="28"/>
      <c r="I63" s="94">
        <f>F63+G63</f>
        <v>794214</v>
      </c>
      <c r="J63" s="30">
        <f>SUMIFS(DATI!E$1:E$65536,DATI!A$1:A$65536,'2008'!B4,DATI!B$1:B$65536,'2008'!J12,DATI!C$1:C$65536,'2008'!B8,DATI!D$1:D$65536,'2008'!L63)</f>
        <v>0</v>
      </c>
      <c r="K63" s="95">
        <f>I63+J63</f>
        <v>794214</v>
      </c>
      <c r="L63" s="40" t="s">
        <v>38</v>
      </c>
      <c r="M63" s="186" t="s">
        <v>160</v>
      </c>
      <c r="N63" s="91">
        <f t="shared" si="3"/>
        <v>794214</v>
      </c>
      <c r="O63" s="30">
        <f>SUMIFS(DATI!E$1:E$65536,DATI!A$1:A$65536,'2008'!B4,DATI!B$1:B$65536,'2008'!O12,DATI!C$1:C$65536,'2008'!N8,DATI!D$1:D$65536,'2008'!L63)</f>
        <v>0</v>
      </c>
      <c r="P63" s="29">
        <f t="shared" si="4"/>
        <v>794214</v>
      </c>
      <c r="Q63" s="50"/>
      <c r="R63" s="49">
        <f>SUMIFS(DATI!E$1:E$65536,DATI!A$1:A$65536,'2008'!B4,DATI!B$1:B$65536,'2008'!R12,DATI!C$1:C$65536,'2008'!N8,DATI!D$1:D$65536,'2008'!L63)</f>
        <v>0</v>
      </c>
      <c r="S63" s="49">
        <f>SUMIFS(DATI!E$1:E$65536,DATI!A$1:A$65536,'2008'!B4,DATI!B$1:B$65536,'2008'!S12,DATI!C$1:C$65536,'2008'!N8,DATI!D$1:D$65536,'2008'!L63)</f>
        <v>0</v>
      </c>
      <c r="T63" s="49">
        <f>SUMIFS(DATI!E$1:E$65536,DATI!A$1:A$65536,'2008'!B4,DATI!B$1:B$65536,'2008'!T12,DATI!C$1:C$65536,'2008'!N8,DATI!D$1:D$65536,'2008'!L63)</f>
        <v>0</v>
      </c>
      <c r="U63" s="49">
        <f>SUMIFS(DATI!E$1:E$65536,DATI!A$1:A$65536,'2008'!B4,DATI!B$1:B$65536,'2008'!U12,DATI!C$1:C$65536,'2008'!N8,DATI!D$1:D$65536,'2008'!L63)</f>
        <v>794214</v>
      </c>
      <c r="V63" s="24">
        <f>SUMIFS(DATI!E$1:E$65536,DATI!A$1:A$65536,'2008'!B4,DATI!B$1:B$65536,'2008'!V12,DATI!C$1:C$65536,'2008'!N8,DATI!D$1:D$65536,'2008'!L63)</f>
        <v>0</v>
      </c>
      <c r="W63" s="63">
        <f t="shared" si="5"/>
        <v>794214</v>
      </c>
    </row>
    <row r="64" spans="1:23" ht="25">
      <c r="A64" s="7"/>
      <c r="B64" s="98">
        <f>C64+D64</f>
        <v>0</v>
      </c>
      <c r="C64" s="30">
        <f>SUMIFS(DATI!E$1:E$65536,DATI!A$1:A$65536,'2008'!B4,DATI!B$1:B$65536,'2008'!C12,DATI!C$1:C$65536,'2008'!B8,DATI!D$1:D$65536,'2008'!L64)</f>
        <v>0</v>
      </c>
      <c r="D64" s="30">
        <f>SUMIFS(DATI!E$1:E$65536,DATI!A$1:A$65536,'2008'!B4,DATI!B$1:B$65536,'2008'!D12,DATI!C$1:C$65536,'2008'!B8,DATI!D$1:D$65536,'2008'!L64)</f>
        <v>0</v>
      </c>
      <c r="E64" s="28"/>
      <c r="F64" s="49">
        <f>SUMIFS(DATI!E$1:E$65536,DATI!A$1:A$65536,'2008'!B4,DATI!B$1:B$65536,'2008'!F12,DATI!C$1:C$65536,'2008'!B8,DATI!D$1:D$65536,'2008'!L64)</f>
        <v>0</v>
      </c>
      <c r="G64" s="49">
        <f>SUMIFS(DATI!E$1:E$65536,DATI!A$1:A$65536,'2008'!B4,DATI!B$1:B$65536,'2008'!G12,DATI!C$1:C$65536,'2008'!B8,DATI!D$1:D$65536,'2008'!L64)</f>
        <v>-24592</v>
      </c>
      <c r="H64" s="28"/>
      <c r="I64" s="94">
        <f>F64+G64</f>
        <v>-24592</v>
      </c>
      <c r="J64" s="30">
        <f>SUMIFS(DATI!E$1:E$65536,DATI!A$1:A$65536,'2008'!B4,DATI!B$1:B$65536,'2008'!J12,DATI!C$1:C$65536,'2008'!B8,DATI!D$1:D$65536,'2008'!L64)</f>
        <v>19898</v>
      </c>
      <c r="K64" s="95">
        <f t="shared" si="2"/>
        <v>-4694</v>
      </c>
      <c r="L64" s="40" t="s">
        <v>39</v>
      </c>
      <c r="M64" s="185" t="s">
        <v>259</v>
      </c>
      <c r="N64" s="91">
        <f t="shared" si="3"/>
        <v>-4694</v>
      </c>
      <c r="O64" s="30">
        <f>SUMIFS(DATI!E$1:E$65536,DATI!A$1:A$65536,'2008'!B4,DATI!B$1:B$65536,'2008'!O12,DATI!C$1:C$65536,'2008'!N8,DATI!D$1:D$65536,'2008'!L64)</f>
        <v>-24591</v>
      </c>
      <c r="P64" s="29">
        <f>R64+S64+T64+U64+V64</f>
        <v>19897</v>
      </c>
      <c r="Q64" s="50"/>
      <c r="R64" s="49">
        <f>SUMIFS(DATI!E$1:E$65536,DATI!A$1:A$65536,'2008'!B4,DATI!B$1:B$65536,'2008'!R12,DATI!C$1:C$65536,'2008'!N8,DATI!D$1:D$65536,'2008'!L64)</f>
        <v>19897</v>
      </c>
      <c r="S64" s="49">
        <f>SUMIFS(DATI!E$1:E$65536,DATI!A$1:A$65536,'2008'!B4,DATI!B$1:B$65536,'2008'!S12,DATI!C$1:C$65536,'2008'!N8,DATI!D$1:D$65536,'2008'!L64)</f>
        <v>0</v>
      </c>
      <c r="T64" s="49">
        <f>SUMIFS(DATI!E$1:E$65536,DATI!A$1:A$65536,'2008'!B4,DATI!B$1:B$65536,'2008'!T12,DATI!C$1:C$65536,'2008'!N8,DATI!D$1:D$65536,'2008'!L64)</f>
        <v>0</v>
      </c>
      <c r="U64" s="49">
        <f>SUMIFS(DATI!E$1:E$65536,DATI!A$1:A$65536,'2008'!B4,DATI!B$1:B$65536,'2008'!U12,DATI!C$1:C$65536,'2008'!N8,DATI!D$1:D$65536,'2008'!L64)</f>
        <v>0</v>
      </c>
      <c r="V64" s="24">
        <f>SUMIFS(DATI!E$1:E$65536,DATI!A$1:A$65536,'2008'!B4,DATI!B$1:B$65536,'2008'!V12,DATI!C$1:C$65536,'2008'!N8,DATI!D$1:D$65536,'2008'!L64)</f>
        <v>0</v>
      </c>
      <c r="W64" s="63">
        <f t="shared" si="5"/>
        <v>0</v>
      </c>
    </row>
    <row r="65" spans="1:23" ht="25">
      <c r="A65" s="7"/>
      <c r="B65" s="28"/>
      <c r="C65" s="28"/>
      <c r="D65" s="28"/>
      <c r="E65" s="28"/>
      <c r="F65" s="49">
        <f>SUMIFS(DATI!E$1:E$65536,DATI!A$1:A$65536,'2008'!B4,DATI!B$1:B$65536,'2008'!F12,DATI!C$1:C$65536,'2008'!B8,DATI!D$1:D$65536,'2008'!L65)</f>
        <v>0</v>
      </c>
      <c r="G65" s="49">
        <f>SUMIFS(DATI!E$1:E$65536,DATI!A$1:A$65536,'2008'!B4,DATI!B$1:B$65536,'2008'!G12,DATI!C$1:C$65536,'2008'!B8,DATI!D$1:D$65536,'2008'!L65)</f>
        <v>0</v>
      </c>
      <c r="H65" s="28"/>
      <c r="I65" s="28"/>
      <c r="J65" s="28"/>
      <c r="K65" s="42"/>
      <c r="L65" s="40" t="s">
        <v>93</v>
      </c>
      <c r="M65" s="186" t="s">
        <v>161</v>
      </c>
      <c r="N65" s="28"/>
      <c r="O65" s="28"/>
      <c r="P65" s="28"/>
      <c r="Q65" s="28"/>
      <c r="R65" s="49">
        <f>SUMIFS(DATI!E$1:E$65536,DATI!A$1:A$65536,'2008'!B4,DATI!B$1:B$65536,'2008'!R12,DATI!C$1:C$65536,'2008'!N8,DATI!D$1:D$65536,'2008'!L65)</f>
        <v>0</v>
      </c>
      <c r="S65" s="49">
        <f>SUMIFS(DATI!E$1:E$65536,DATI!A$1:A$65536,'2008'!B4,DATI!B$1:B$65536,'2008'!S12,DATI!C$1:C$65536,'2008'!N8,DATI!D$1:D$65536,'2008'!L65)</f>
        <v>0</v>
      </c>
      <c r="T65" s="28"/>
      <c r="U65" s="28"/>
      <c r="V65" s="28"/>
      <c r="W65" s="42"/>
    </row>
    <row r="66" spans="1:23" ht="25">
      <c r="A66" s="7"/>
      <c r="B66" s="28"/>
      <c r="C66" s="28"/>
      <c r="D66" s="28"/>
      <c r="E66" s="28"/>
      <c r="F66" s="49">
        <f>SUMIFS(DATI!E$1:E$65536,DATI!A$1:A$65536,'2008'!B4,DATI!B$1:B$65536,'2008'!F12,DATI!C$1:C$65536,'2008'!B8,DATI!D$1:D$65536,'2008'!L66)</f>
        <v>0</v>
      </c>
      <c r="G66" s="49">
        <f>SUMIFS(DATI!E$1:E$65536,DATI!A$1:A$65536,'2008'!B4,DATI!B$1:B$65536,'2008'!G12,DATI!C$1:C$65536,'2008'!B8,DATI!D$1:D$65536,'2008'!L66)</f>
        <v>0</v>
      </c>
      <c r="H66" s="28"/>
      <c r="I66" s="28"/>
      <c r="J66" s="28"/>
      <c r="K66" s="42"/>
      <c r="L66" s="40" t="s">
        <v>94</v>
      </c>
      <c r="M66" s="186" t="s">
        <v>162</v>
      </c>
      <c r="N66" s="28"/>
      <c r="O66" s="28"/>
      <c r="P66" s="28"/>
      <c r="Q66" s="28"/>
      <c r="R66" s="49">
        <f>SUMIFS(DATI!E$1:E$65536,DATI!A$1:A$65536,'2008'!B4,DATI!B$1:B$65536,'2008'!R12,DATI!C$1:C$65536,'2008'!N8,DATI!D$1:D$65536,'2008'!L66)</f>
        <v>0</v>
      </c>
      <c r="S66" s="49">
        <f>SUMIFS(DATI!E$1:E$65536,DATI!A$1:A$65536,'2008'!B4,DATI!B$1:B$65536,'2008'!S12,DATI!C$1:C$65536,'2008'!N8,DATI!D$1:D$65536,'2008'!L66)</f>
        <v>0</v>
      </c>
      <c r="T66" s="28"/>
      <c r="U66" s="28"/>
      <c r="V66" s="28"/>
      <c r="W66" s="42"/>
    </row>
    <row r="67" spans="1:23" ht="25">
      <c r="A67" s="7"/>
      <c r="B67" s="28"/>
      <c r="C67" s="28"/>
      <c r="D67" s="28"/>
      <c r="E67" s="28"/>
      <c r="F67" s="49">
        <f>SUMIFS(DATI!E$1:E$65536,DATI!A$1:A$65536,'2008'!B4,DATI!B$1:B$65536,'2008'!F12,DATI!C$1:C$65536,'2008'!B8,DATI!D$1:D$65536,'2008'!L67)</f>
        <v>0</v>
      </c>
      <c r="G67" s="49">
        <f>SUMIFS(DATI!E$1:E$65536,DATI!A$1:A$65536,'2008'!B4,DATI!B$1:B$65536,'2008'!G12,DATI!C$1:C$65536,'2008'!B8,DATI!D$1:D$65536,'2008'!L67)</f>
        <v>0</v>
      </c>
      <c r="H67" s="28"/>
      <c r="I67" s="28"/>
      <c r="J67" s="28"/>
      <c r="K67" s="42"/>
      <c r="L67" s="40" t="s">
        <v>95</v>
      </c>
      <c r="M67" s="186" t="s">
        <v>163</v>
      </c>
      <c r="N67" s="28"/>
      <c r="O67" s="28"/>
      <c r="P67" s="28"/>
      <c r="Q67" s="28"/>
      <c r="R67" s="49">
        <f>SUMIFS(DATI!E$1:E$65536,DATI!A$1:A$65536,'2008'!B4,DATI!B$1:B$65536,'2008'!R12,DATI!C$1:C$65536,'2008'!N8,DATI!D$1:D$65536,'2008'!L67)</f>
        <v>0</v>
      </c>
      <c r="S67" s="49">
        <f>SUMIFS(DATI!E$1:E$65536,DATI!A$1:A$65536,'2008'!B4,DATI!B$1:B$65536,'2008'!S12,DATI!C$1:C$65536,'2008'!N8,DATI!D$1:D$65536,'2008'!L67)</f>
        <v>0</v>
      </c>
      <c r="T67" s="28"/>
      <c r="U67" s="28"/>
      <c r="V67" s="28"/>
      <c r="W67" s="42"/>
    </row>
    <row r="68" spans="1:23" ht="25">
      <c r="A68" s="7"/>
      <c r="B68" s="28"/>
      <c r="C68" s="28"/>
      <c r="D68" s="28"/>
      <c r="E68" s="28"/>
      <c r="F68" s="49">
        <f>SUMIFS(DATI!E$1:E$65536,DATI!A$1:A$65536,'2008'!B4,DATI!B$1:B$65536,'2008'!F12,DATI!C$1:C$65536,'2008'!B8,DATI!D$1:D$65536,'2008'!L68)</f>
        <v>0</v>
      </c>
      <c r="G68" s="49">
        <f>SUMIFS(DATI!E$1:E$65536,DATI!A$1:A$65536,'2008'!B4,DATI!B$1:B$65536,'2008'!G12,DATI!C$1:C$65536,'2008'!B8,DATI!D$1:D$65536,'2008'!L68)</f>
        <v>0</v>
      </c>
      <c r="H68" s="28"/>
      <c r="I68" s="28"/>
      <c r="J68" s="28"/>
      <c r="K68" s="42"/>
      <c r="L68" s="40" t="s">
        <v>96</v>
      </c>
      <c r="M68" s="186" t="s">
        <v>164</v>
      </c>
      <c r="N68" s="28"/>
      <c r="O68" s="28"/>
      <c r="P68" s="28"/>
      <c r="Q68" s="28"/>
      <c r="R68" s="49">
        <f>SUMIFS(DATI!E$1:E$65536,DATI!A$1:A$65536,'2008'!B4,DATI!B$1:B$65536,'2008'!R12,DATI!C$1:C$65536,'2008'!N8,DATI!D$1:D$65536,'2008'!L68)</f>
        <v>0</v>
      </c>
      <c r="S68" s="49">
        <f>SUMIFS(DATI!E$1:E$65536,DATI!A$1:A$65536,'2008'!B4,DATI!B$1:B$65536,'2008'!S12,DATI!C$1:C$65536,'2008'!N8,DATI!D$1:D$65536,'2008'!L68)</f>
        <v>0</v>
      </c>
      <c r="T68" s="28"/>
      <c r="U68" s="28"/>
      <c r="V68" s="28"/>
      <c r="W68" s="42"/>
    </row>
    <row r="69" spans="1:23">
      <c r="A69" s="7"/>
      <c r="B69" s="98">
        <f t="shared" ref="B69:B78" si="6">C69+D69</f>
        <v>0</v>
      </c>
      <c r="C69" s="94">
        <f>C70+C71+C72</f>
        <v>0</v>
      </c>
      <c r="D69" s="94">
        <f>D70+D71+D72</f>
        <v>0</v>
      </c>
      <c r="E69" s="94">
        <f>E70+E71+E72</f>
        <v>0</v>
      </c>
      <c r="F69" s="94">
        <f>F70+F71+F72</f>
        <v>-127390</v>
      </c>
      <c r="G69" s="94">
        <f>G70+G71+G72</f>
        <v>0</v>
      </c>
      <c r="H69" s="28"/>
      <c r="I69" s="94">
        <f t="shared" ref="I69:I74" si="7">E69+F69+G69+B69</f>
        <v>-127390</v>
      </c>
      <c r="J69" s="94">
        <f>J70+J71+J72</f>
        <v>0</v>
      </c>
      <c r="K69" s="95">
        <f>I69+J69</f>
        <v>-127390</v>
      </c>
      <c r="L69" s="53" t="s">
        <v>40</v>
      </c>
      <c r="M69" s="78" t="s">
        <v>258</v>
      </c>
      <c r="N69" s="91">
        <f t="shared" si="3"/>
        <v>-127390</v>
      </c>
      <c r="O69" s="94">
        <f>O70+O71+O72</f>
        <v>0</v>
      </c>
      <c r="P69" s="29">
        <f>R69+S69+T69+U69+V69</f>
        <v>-127390</v>
      </c>
      <c r="Q69" s="50"/>
      <c r="R69" s="29">
        <f>R70+R71+R72</f>
        <v>-9244</v>
      </c>
      <c r="S69" s="29">
        <f>S70+S71+S72</f>
        <v>-56087</v>
      </c>
      <c r="T69" s="29">
        <f>T70+T71+T72</f>
        <v>450</v>
      </c>
      <c r="U69" s="29">
        <f>U70+U71+U72</f>
        <v>-62509</v>
      </c>
      <c r="V69" s="62">
        <f>V70+V71+V72</f>
        <v>0</v>
      </c>
      <c r="W69" s="63">
        <f t="shared" si="5"/>
        <v>-62509</v>
      </c>
    </row>
    <row r="70" spans="1:23" ht="23.25" customHeight="1">
      <c r="A70" s="7"/>
      <c r="B70" s="98">
        <f t="shared" si="6"/>
        <v>0</v>
      </c>
      <c r="C70" s="30">
        <f>SUMIFS(DATI!E$1:E$65536,DATI!A$1:A$65536,'2008'!B4,DATI!B$1:B$65536,'2008'!C12,DATI!C$1:C$65536,'2008'!B8,DATI!D$1:D$65536,'2008'!L70)</f>
        <v>0</v>
      </c>
      <c r="D70" s="30">
        <f>SUMIFS(DATI!E$1:E$65536,DATI!A$1:A$65536,'2008'!B4,DATI!B$1:B$65536,'2008'!D12,DATI!C$1:C$65536,'2008'!B8,DATI!D$1:D$65536,'2008'!L70)</f>
        <v>0</v>
      </c>
      <c r="E70" s="30">
        <f>SUMIFS(DATI!E$1:E$65536,DATI!A$1:A$65536,'2008'!B4,DATI!B$1:B$65536,'2008'!E12,DATI!C$1:C$65536,'2008'!B8,DATI!D$1:D$65536,'2008'!L70)</f>
        <v>0</v>
      </c>
      <c r="F70" s="30">
        <f>SUMIFS(DATI!E$1:E$65536,DATI!A$1:A$65536,'2008'!B4,DATI!B$1:B$65536,'2008'!F12,DATI!C$1:C$65536,'2008'!B8,DATI!D$1:D$65536,'2008'!L70)</f>
        <v>10075</v>
      </c>
      <c r="G70" s="49">
        <f>SUMIFS(DATI!E$1:E$65536,DATI!A$1:A$65536,'2008'!B4,DATI!B$1:B$65536,'2008'!G12,DATI!C$1:C$65536,'2008'!B8,DATI!D$1:D$65536,'2008'!L70)</f>
        <v>0</v>
      </c>
      <c r="H70" s="28"/>
      <c r="I70" s="94">
        <f t="shared" si="7"/>
        <v>10075</v>
      </c>
      <c r="J70" s="101">
        <f>SUMIFS(DATI!E$1:E$65536,DATI!A$1:A$65536,'2008'!B4,DATI!B$1:B$65536,'2008'!J12,DATI!C$1:C$65536,'2008'!B8,DATI!D$1:D$65536,'2008'!L70)</f>
        <v>0</v>
      </c>
      <c r="K70" s="95">
        <f>I70+J70</f>
        <v>10075</v>
      </c>
      <c r="L70" s="53" t="s">
        <v>41</v>
      </c>
      <c r="M70" s="201" t="s">
        <v>257</v>
      </c>
      <c r="N70" s="91">
        <f t="shared" si="3"/>
        <v>10075</v>
      </c>
      <c r="O70" s="102">
        <f>SUMIFS(DATI!E$1:E$65536,DATI!A$1:A$65536,'2008'!B4,DATI!B$1:B$65536,'2008'!O12,DATI!C$1:C$65536,'2008'!N8,DATI!D$1:D$65536,'2008'!L70)</f>
        <v>0</v>
      </c>
      <c r="P70" s="29">
        <f>R70+S70+T70+W70</f>
        <v>10075</v>
      </c>
      <c r="Q70" s="50"/>
      <c r="R70" s="49">
        <f>SUMIFS(DATI!E$1:E$65536,DATI!A$1:A$65536,'2008'!B4,DATI!B$1:B$65536,'2008'!R12,DATI!C$1:C$65536,'2008'!N8,DATI!D$1:D$65536,'2008'!L70)</f>
        <v>5810</v>
      </c>
      <c r="S70" s="49">
        <f>SUMIFS(DATI!E$1:E$65536,DATI!A$1:A$65536,'2008'!B4,DATI!B$1:B$65536,'2008'!S12,DATI!C$1:C$65536,'2008'!N8,DATI!D$1:D$65536,'2008'!L70)</f>
        <v>826</v>
      </c>
      <c r="T70" s="49">
        <f>SUMIFS(DATI!E$1:E$65536,DATI!A$1:A$65536,'2008'!B4,DATI!B$1:B$65536,'2008'!T12,DATI!C$1:C$65536,'2008'!N8,DATI!D$1:D$65536,'2008'!L70)</f>
        <v>450</v>
      </c>
      <c r="U70" s="49">
        <f>SUMIFS(DATI!E$1:E$65536,DATI!A$1:A$65536,'2008'!B4,DATI!B$1:B$65536,'2008'!U12,DATI!C$1:C$65536,'2008'!N8,DATI!D$1:D$65536,'2008'!L70)</f>
        <v>2989</v>
      </c>
      <c r="V70" s="24">
        <f>SUMIFS(DATI!E$1:E$65536,DATI!A$1:A$65536,'2008'!B4,DATI!B$1:B$65536,'2008'!V12,DATI!C$1:C$65536,'2008'!N8,DATI!D$1:D$65536,'2008'!L70)</f>
        <v>0</v>
      </c>
      <c r="W70" s="63">
        <f t="shared" si="5"/>
        <v>2989</v>
      </c>
    </row>
    <row r="71" spans="1:23">
      <c r="A71" s="7"/>
      <c r="B71" s="98">
        <f t="shared" si="6"/>
        <v>0</v>
      </c>
      <c r="C71" s="30">
        <f>SUMIFS(DATI!E$1:E$65536,DATI!A$1:A$65536,'2008'!B4,DATI!B$1:B$65536,'2008'!C12,DATI!C$1:C$65536,'2008'!B8,DATI!D$1:D$65536,'2008'!L71)</f>
        <v>0</v>
      </c>
      <c r="D71" s="30">
        <f>SUMIFS(DATI!E$1:E$65536,DATI!A$1:A$65536,'2008'!B4,DATI!B$1:B$65536,'2008'!D12,DATI!C$1:C$65536,'2008'!B8,DATI!D$1:D$65536,'2008'!L71)</f>
        <v>0</v>
      </c>
      <c r="E71" s="30">
        <f>SUMIFS(DATI!E$1:E$65536,DATI!A$1:A$65536,'2008'!B4,DATI!B$1:B$65536,'2008'!E12,DATI!C$1:C$65536,'2008'!B8,DATI!D$1:D$65536,'2008'!L71)</f>
        <v>0</v>
      </c>
      <c r="F71" s="30">
        <f>SUMIFS(DATI!E$1:E$65536,DATI!A$1:A$65536,'2008'!B4,DATI!B$1:B$65536,'2008'!F12,DATI!C$1:C$65536,'2008'!B8,DATI!D$1:D$65536,'2008'!L71)</f>
        <v>-65498</v>
      </c>
      <c r="G71" s="49">
        <f>SUMIFS(DATI!E$1:E$65536,DATI!A$1:A$65536,'2008'!B4,DATI!B$1:B$65536,'2008'!G12,DATI!C$1:C$65536,'2008'!B8,DATI!D$1:D$65536,'2008'!L71)</f>
        <v>0</v>
      </c>
      <c r="H71" s="28"/>
      <c r="I71" s="94">
        <f t="shared" si="7"/>
        <v>-65498</v>
      </c>
      <c r="J71" s="101">
        <f>SUMIFS(DATI!E$1:E$65536,DATI!A$1:A$65536,'2008'!B4,DATI!B$1:B$65536,'2008'!J12,DATI!C$1:C$65536,'2008'!B8,DATI!D$1:D$65536,'2008'!L71)</f>
        <v>0</v>
      </c>
      <c r="K71" s="95">
        <f>I71+J71</f>
        <v>-65498</v>
      </c>
      <c r="L71" s="53" t="s">
        <v>42</v>
      </c>
      <c r="M71" s="201" t="s">
        <v>256</v>
      </c>
      <c r="N71" s="91">
        <f t="shared" si="3"/>
        <v>-65498</v>
      </c>
      <c r="O71" s="102">
        <f>SUMIFS(DATI!E$1:E$65536,DATI!A$1:A$65536,'2008'!B4,DATI!B$1:B$65536,'2008'!O12,DATI!C$1:C$65536,'2008'!N8,DATI!D$1:D$65536,'2008'!L71)</f>
        <v>0</v>
      </c>
      <c r="P71" s="29">
        <f>R71+S71+T71+W71</f>
        <v>-65498</v>
      </c>
      <c r="Q71" s="50"/>
      <c r="R71" s="49">
        <f>SUMIFS(DATI!E$1:E$65536,DATI!A$1:A$65536,'2008'!B4,DATI!B$1:B$65536,'2008'!R12,DATI!C$1:C$65536,'2008'!N8,DATI!D$1:D$65536,'2008'!L71)</f>
        <v>0</v>
      </c>
      <c r="S71" s="49">
        <f>SUMIFS(DATI!E$1:E$65536,DATI!A$1:A$65536,'2008'!B4,DATI!B$1:B$65536,'2008'!S12,DATI!C$1:C$65536,'2008'!N8,DATI!D$1:D$65536,'2008'!L71)</f>
        <v>0</v>
      </c>
      <c r="T71" s="49">
        <f>SUMIFS(DATI!E$1:E$65536,DATI!A$1:A$65536,'2008'!B4,DATI!B$1:B$65536,'2008'!T12,DATI!C$1:C$65536,'2008'!N8,DATI!D$1:D$65536,'2008'!L71)</f>
        <v>0</v>
      </c>
      <c r="U71" s="49">
        <f>SUMIFS(DATI!E$1:E$65536,DATI!A$1:A$65536,'2008'!B4,DATI!B$1:B$65536,'2008'!U12,DATI!C$1:C$65536,'2008'!N8,DATI!D$1:D$65536,'2008'!L71)</f>
        <v>-65498</v>
      </c>
      <c r="V71" s="24">
        <f>SUMIFS(DATI!E$1:E$65536,DATI!A$1:A$65536,'2008'!B4,DATI!B$1:B$65536,'2008'!V12,DATI!C$1:C$65536,'2008'!N8,DATI!D$1:D$65536,'2008'!L71)</f>
        <v>0</v>
      </c>
      <c r="W71" s="63">
        <f t="shared" si="5"/>
        <v>-65498</v>
      </c>
    </row>
    <row r="72" spans="1:23">
      <c r="A72" s="7"/>
      <c r="B72" s="98">
        <f t="shared" si="6"/>
        <v>0</v>
      </c>
      <c r="C72" s="30">
        <f>SUMIFS(DATI!E$1:E$65536,DATI!A$1:A$65536,'2008'!B4,DATI!B$1:B$65536,'2008'!C12,DATI!C$1:C$65536,'2008'!B8,DATI!D$1:D$65536,'2008'!L72)</f>
        <v>0</v>
      </c>
      <c r="D72" s="30">
        <f>SUMIFS(DATI!E$1:E$65536,DATI!A$1:A$65536,'2008'!B4,DATI!B$1:B$65536,'2008'!D12,DATI!C$1:C$65536,'2008'!B8,DATI!D$1:D$65536,'2008'!L72)</f>
        <v>0</v>
      </c>
      <c r="E72" s="30">
        <f>SUMIFS(DATI!E$1:E$65536,DATI!A$1:A$65536,'2008'!B4,DATI!B$1:B$65536,'2008'!E12,DATI!C$1:C$65536,'2008'!B8,DATI!D$1:D$65536,'2008'!L72)</f>
        <v>0</v>
      </c>
      <c r="F72" s="30">
        <f>SUMIFS(DATI!E$1:E$65536,DATI!A$1:A$65536,'2008'!B4,DATI!B$1:B$65536,'2008'!F12,DATI!C$1:C$65536,'2008'!B8,DATI!D$1:D$65536,'2008'!L72)</f>
        <v>-71967</v>
      </c>
      <c r="G72" s="49">
        <f>SUMIFS(DATI!E$1:E$65536,DATI!A$1:A$65536,'2008'!B4,DATI!B$1:B$65536,'2008'!G12,DATI!C$1:C$65536,'2008'!B8,DATI!D$1:D$65536,'2008'!L72)</f>
        <v>0</v>
      </c>
      <c r="H72" s="28"/>
      <c r="I72" s="94">
        <f t="shared" si="7"/>
        <v>-71967</v>
      </c>
      <c r="J72" s="101">
        <f>SUMIFS(DATI!E$1:E$65536,DATI!A$1:A$65536,'2008'!B4,DATI!B$1:B$65536,'2008'!J12,DATI!C$1:C$65536,'2008'!B8,DATI!D$1:D$65536,'2008'!L72)</f>
        <v>0</v>
      </c>
      <c r="K72" s="95">
        <f>I72+J72</f>
        <v>-71967</v>
      </c>
      <c r="L72" s="53" t="s">
        <v>43</v>
      </c>
      <c r="M72" s="201" t="s">
        <v>255</v>
      </c>
      <c r="N72" s="91">
        <f t="shared" si="3"/>
        <v>-71967</v>
      </c>
      <c r="O72" s="102">
        <f>SUMIFS(DATI!E$1:E$65536,DATI!A$1:A$65536,'2008'!B4,DATI!B$1:B$65536,'2008'!O12,DATI!C$1:C$65536,'2008'!N8,DATI!D$1:D$65536,'2008'!L72)</f>
        <v>0</v>
      </c>
      <c r="P72" s="29">
        <f>R72+S72+T72+W72</f>
        <v>-71967</v>
      </c>
      <c r="Q72" s="50"/>
      <c r="R72" s="49">
        <f>SUMIFS(DATI!E$1:E$65536,DATI!A$1:A$65536,'2008'!B4,DATI!B$1:B$65536,'2008'!R12,DATI!C$1:C$65536,'2008'!N8,DATI!D$1:D$65536,'2008'!L72)</f>
        <v>-15054</v>
      </c>
      <c r="S72" s="49">
        <f>SUMIFS(DATI!E$1:E$65536,DATI!A$1:A$65536,'2008'!B4,DATI!B$1:B$65536,'2008'!S12,DATI!C$1:C$65536,'2008'!N8,DATI!D$1:D$65536,'2008'!L72)</f>
        <v>-56913</v>
      </c>
      <c r="T72" s="49">
        <f>SUMIFS(DATI!E$1:E$65536,DATI!A$1:A$65536,'2008'!B4,DATI!B$1:B$65536,'2008'!T12,DATI!C$1:C$65536,'2008'!N8,DATI!D$1:D$65536,'2008'!L72)</f>
        <v>0</v>
      </c>
      <c r="U72" s="49">
        <f>SUMIFS(DATI!E$1:E$65536,DATI!A$1:A$65536,'2008'!B4,DATI!B$1:B$65536,'2008'!U12,DATI!C$1:C$65536,'2008'!N8,DATI!D$1:D$65536,'2008'!L72)</f>
        <v>0</v>
      </c>
      <c r="V72" s="24">
        <f>SUMIFS(DATI!E$1:E$65536,DATI!A$1:A$65536,'2008'!B4,DATI!B$1:B$65536,'2008'!V12,DATI!C$1:C$65536,'2008'!N8,DATI!D$1:D$65536,'2008'!L72)</f>
        <v>0</v>
      </c>
      <c r="W72" s="63">
        <f t="shared" si="5"/>
        <v>0</v>
      </c>
    </row>
    <row r="73" spans="1:23">
      <c r="A73" s="7"/>
      <c r="B73" s="98">
        <f t="shared" si="6"/>
        <v>8517</v>
      </c>
      <c r="C73" s="103">
        <f>SUMIFS(DATI!E$1:E$65536,DATI!A$1:A$65536,'2008'!B4,DATI!B$1:B$65536,'2008'!C12,DATI!C$1:C$65536,'2008'!B8,DATI!D$1:D$65536,'2008'!L73)</f>
        <v>0</v>
      </c>
      <c r="D73" s="103">
        <f>SUMIFS(DATI!E$1:E$65536,DATI!A$1:A$65536,'2008'!B4,DATI!B$1:B$65536,'2008'!D12,DATI!C$1:C$65536,'2008'!B8,DATI!D$1:D$65536,'2008'!L73)</f>
        <v>8517</v>
      </c>
      <c r="E73" s="49">
        <f>SUMIFS(DATI!E$1:E$65536,DATI!A$1:A$65536,'2008'!B4,DATI!B$1:B$65536,'2008'!E12,DATI!C$1:C$65536,'2008'!B8,DATI!D$1:D$65536,'2008'!L73)</f>
        <v>0</v>
      </c>
      <c r="F73" s="49">
        <f>SUMIFS(DATI!E$1:E$65536,DATI!A$1:A$65536,'2008'!B4,DATI!B$1:B$65536,'2008'!F12,DATI!C$1:C$65536,'2008'!B8,DATI!D$1:D$65536,'2008'!L73)</f>
        <v>0</v>
      </c>
      <c r="G73" s="49">
        <f>SUMIFS(DATI!E$1:E$65536,DATI!A$1:A$65536,'2008'!B4,DATI!B$1:B$65536,'2008'!G12,DATI!C$1:C$65536,'2008'!B8,DATI!D$1:D$65536,'2008'!L73)</f>
        <v>25500</v>
      </c>
      <c r="H73" s="28"/>
      <c r="I73" s="94">
        <f t="shared" si="7"/>
        <v>34017</v>
      </c>
      <c r="J73" s="104"/>
      <c r="K73" s="31">
        <f>I73</f>
        <v>34017</v>
      </c>
      <c r="L73" s="40" t="s">
        <v>44</v>
      </c>
      <c r="M73" s="134" t="s">
        <v>254</v>
      </c>
      <c r="N73" s="91">
        <f>P73</f>
        <v>34017</v>
      </c>
      <c r="O73" s="105"/>
      <c r="P73" s="29">
        <f>R73+S73+T73+W73</f>
        <v>34017</v>
      </c>
      <c r="Q73" s="50"/>
      <c r="R73" s="49">
        <f>SUMIFS(DATI!E$1:E$65536,DATI!A$1:A$65536,'2008'!B4,DATI!B$1:B$65536,'2008'!R12,DATI!C$1:C$65536,'2008'!N8,DATI!D$1:D$65536,'2008'!L73)</f>
        <v>0</v>
      </c>
      <c r="S73" s="49">
        <f>SUMIFS(DATI!E$1:E$65536,DATI!A$1:A$65536,'2008'!B4,DATI!B$1:B$65536,'2008'!S12,DATI!C$1:C$65536,'2008'!N8,DATI!D$1:D$65536,'2008'!L73)</f>
        <v>0</v>
      </c>
      <c r="T73" s="49">
        <f>SUMIFS(DATI!E$1:E$65536,DATI!A$1:A$65536,'2008'!B4,DATI!B$1:B$65536,'2008'!T12,DATI!C$1:C$65536,'2008'!N8,DATI!D$1:D$65536,'2008'!L73)</f>
        <v>11290</v>
      </c>
      <c r="U73" s="49">
        <f>SUMIFS(DATI!E$1:E$65536,DATI!A$1:A$65536,'2008'!B4,DATI!B$1:B$65536,'2008'!U12,DATI!C$1:C$65536,'2008'!N8,DATI!D$1:D$65536,'2008'!L73)</f>
        <v>22727</v>
      </c>
      <c r="V73" s="24">
        <f>SUMIFS(DATI!E$1:E$65536,DATI!A$1:A$65536,'2008'!B4,DATI!B$1:B$65536,'2008'!V12,DATI!C$1:C$65536,'2008'!N8,DATI!D$1:D$65536,'2008'!L73)</f>
        <v>0</v>
      </c>
      <c r="W73" s="63">
        <f t="shared" si="5"/>
        <v>22727</v>
      </c>
    </row>
    <row r="74" spans="1:23">
      <c r="A74" s="7"/>
      <c r="B74" s="98">
        <f t="shared" si="6"/>
        <v>629907</v>
      </c>
      <c r="C74" s="49">
        <f>SUMIFS(DATI!E$1:E$65536,DATI!A$1:A$65536,'2008'!B4,DATI!B$1:B$65536,'2008'!C12,DATI!C$1:C$65536,'2008'!B8,DATI!D$1:D$65536,'2008'!L74)</f>
        <v>2325</v>
      </c>
      <c r="D74" s="49">
        <f>SUMIFS(DATI!E$1:E$65536,DATI!A$1:A$65536,'2008'!B4,DATI!B$1:B$65536,'2008'!D12,DATI!C$1:C$65536,'2008'!B8,DATI!D$1:D$65536,'2008'!L74)</f>
        <v>627582</v>
      </c>
      <c r="E74" s="132">
        <f>SUMIFS(DATI!E$1:E$65536,DATI!A$1:A$65536,'2008'!B4,DATI!B$1:B$65536,'2008'!E12,DATI!C$1:C$65536,'2008'!B8,DATI!D$1:D$65536,'2008'!L74)</f>
        <v>137401</v>
      </c>
      <c r="F74" s="132">
        <f>SUMIFS(DATI!E$1:E$65536,DATI!A$1:A$65536,'2008'!B4,DATI!B$1:B$65536,'2008'!F12,DATI!C$1:C$65536,'2008'!B8,DATI!D$1:D$65536,'2008'!L74)</f>
        <v>1244060</v>
      </c>
      <c r="G74" s="132">
        <f>SUMIFS(DATI!E$1:E$65536,DATI!A$1:A$65536,'2008'!B4,DATI!B$1:B$65536,'2008'!G12,DATI!C$1:C$65536,'2008'!B8,DATI!D$1:D$65536,'2008'!L74)</f>
        <v>1330941</v>
      </c>
      <c r="H74" s="50"/>
      <c r="I74" s="94">
        <f t="shared" si="7"/>
        <v>3342309</v>
      </c>
      <c r="J74" s="30">
        <f>SUMIFS(DATI!E$1:E$65536,DATI!A$1:A$65536,'2008'!B4,DATI!B$1:B$65536,'2008'!J12,DATI!C$1:C$65536,'2008'!B8,DATI!D$1:D$65536,'2008'!L74)</f>
        <v>773463</v>
      </c>
      <c r="K74" s="95">
        <f>I74+J74</f>
        <v>4115772</v>
      </c>
      <c r="L74" s="40" t="s">
        <v>35</v>
      </c>
      <c r="M74" s="134" t="s">
        <v>229</v>
      </c>
      <c r="N74" s="91">
        <f t="shared" si="3"/>
        <v>4115773</v>
      </c>
      <c r="O74" s="30">
        <f>SUMIFS(DATI!E$1:E$65536,DATI!A$1:A$65536,'2008'!B4,DATI!B$1:B$65536,'2008'!O12,DATI!C$1:C$65536,'2008'!N8,DATI!D$1:D$65536,'2008'!L74)</f>
        <v>1238431</v>
      </c>
      <c r="P74" s="29">
        <f>R74+S74+T74+W74</f>
        <v>2877342</v>
      </c>
      <c r="Q74" s="50"/>
      <c r="R74" s="49">
        <f>SUMIFS(DATI!E$1:E$65536,DATI!A$1:A$65536,'2008'!B4,DATI!B$1:B$65536,'2008'!R12,DATI!C$1:C$65536,'2008'!N8,DATI!D$1:D$65536,'2008'!L74)</f>
        <v>433579</v>
      </c>
      <c r="S74" s="49">
        <f>SUMIFS(DATI!E$1:E$65536,DATI!A$1:A$65536,'2008'!B4,DATI!B$1:B$65536,'2008'!S12,DATI!C$1:C$65536,'2008'!N8,DATI!D$1:D$65536,'2008'!L74)</f>
        <v>2199948</v>
      </c>
      <c r="T74" s="49">
        <f>SUMIFS(DATI!E$1:E$65536,DATI!A$1:A$65536,'2008'!B4,DATI!B$1:B$65536,'2008'!T12,DATI!C$1:C$65536,'2008'!N8,DATI!D$1:D$65536,'2008'!L74)</f>
        <v>70808</v>
      </c>
      <c r="U74" s="49">
        <f>SUMIFS(DATI!E$1:E$65536,DATI!A$1:A$65536,'2008'!B4,DATI!B$1:B$65536,'2008'!U12,DATI!C$1:C$65536,'2008'!N8,DATI!D$1:D$65536,'2008'!L74)</f>
        <v>169744</v>
      </c>
      <c r="V74" s="24">
        <f>SUMIFS(DATI!E$1:E$65536,DATI!A$1:A$65536,'2008'!B4,DATI!B$1:B$65536,'2008'!V12,DATI!C$1:C$65536,'2008'!N8,DATI!D$1:D$65536,'2008'!L74)</f>
        <v>3263</v>
      </c>
      <c r="W74" s="63">
        <f t="shared" si="5"/>
        <v>173007</v>
      </c>
    </row>
    <row r="75" spans="1:23" ht="13">
      <c r="A75" s="7"/>
      <c r="B75" s="28"/>
      <c r="C75" s="28"/>
      <c r="D75" s="28"/>
      <c r="E75" s="28"/>
      <c r="F75" s="29">
        <f>R45+R58-G59-G69-G73</f>
        <v>5483886</v>
      </c>
      <c r="G75" s="29">
        <f>S45+S58-F59-F69-F73</f>
        <v>1011162</v>
      </c>
      <c r="H75" s="50"/>
      <c r="I75" s="28"/>
      <c r="J75" s="28"/>
      <c r="K75" s="42"/>
      <c r="L75" s="135" t="s">
        <v>17</v>
      </c>
      <c r="M75" s="202" t="s">
        <v>165</v>
      </c>
      <c r="N75" s="28"/>
      <c r="O75" s="28"/>
      <c r="P75" s="28"/>
      <c r="Q75" s="28"/>
      <c r="R75" s="28"/>
      <c r="S75" s="28"/>
      <c r="T75" s="28"/>
      <c r="U75" s="28"/>
      <c r="V75" s="28"/>
      <c r="W75" s="42"/>
    </row>
    <row r="76" spans="1:23" ht="27.75" customHeight="1">
      <c r="A76" s="7"/>
      <c r="B76" s="98">
        <f t="shared" si="6"/>
        <v>15508138</v>
      </c>
      <c r="C76" s="91">
        <f>V45+W49+V58-C58</f>
        <v>15420</v>
      </c>
      <c r="D76" s="91">
        <f>U45+U46+U49+U58-D58</f>
        <v>15492718</v>
      </c>
      <c r="E76" s="29">
        <f>T45+T49+T58-E55-E58</f>
        <v>3204846</v>
      </c>
      <c r="F76" s="29">
        <f>S45+S58-F58</f>
        <v>962422</v>
      </c>
      <c r="G76" s="29">
        <f>R45+R58-G58</f>
        <v>3365315</v>
      </c>
      <c r="H76" s="61"/>
      <c r="I76" s="94">
        <f>B76+E76+F76+G76</f>
        <v>23040721</v>
      </c>
      <c r="J76" s="28"/>
      <c r="K76" s="42"/>
      <c r="L76" s="106" t="s">
        <v>18</v>
      </c>
      <c r="M76" s="203" t="s">
        <v>166</v>
      </c>
      <c r="N76" s="28"/>
      <c r="O76" s="28"/>
      <c r="P76" s="28"/>
      <c r="Q76" s="28"/>
      <c r="R76" s="28"/>
      <c r="S76" s="28"/>
      <c r="T76" s="28"/>
      <c r="U76" s="28"/>
      <c r="V76" s="28"/>
      <c r="W76" s="42"/>
    </row>
    <row r="77" spans="1:23">
      <c r="A77" s="7"/>
      <c r="B77" s="98">
        <f t="shared" si="6"/>
        <v>541416</v>
      </c>
      <c r="C77" s="91">
        <f>C22</f>
        <v>12764</v>
      </c>
      <c r="D77" s="91">
        <f>D22</f>
        <v>528652</v>
      </c>
      <c r="E77" s="91">
        <f>E22</f>
        <v>817579</v>
      </c>
      <c r="F77" s="91">
        <f>F22</f>
        <v>117455</v>
      </c>
      <c r="G77" s="91">
        <f>G22</f>
        <v>2413452</v>
      </c>
      <c r="H77" s="61"/>
      <c r="I77" s="94">
        <f>B77+E77+F77+G77</f>
        <v>3889902</v>
      </c>
      <c r="J77" s="28"/>
      <c r="K77" s="42"/>
      <c r="L77" s="53" t="s">
        <v>77</v>
      </c>
      <c r="M77" s="65" t="s">
        <v>167</v>
      </c>
      <c r="N77" s="28"/>
      <c r="O77" s="28"/>
      <c r="P77" s="28"/>
      <c r="Q77" s="28"/>
      <c r="R77" s="28"/>
      <c r="S77" s="28"/>
      <c r="T77" s="28"/>
      <c r="U77" s="28"/>
      <c r="V77" s="28"/>
      <c r="W77" s="42"/>
    </row>
    <row r="78" spans="1:23" ht="13.5" thickBot="1">
      <c r="A78" s="7"/>
      <c r="B78" s="98">
        <f t="shared" si="6"/>
        <v>14966722</v>
      </c>
      <c r="C78" s="107">
        <f>C76-C77</f>
        <v>2656</v>
      </c>
      <c r="D78" s="107">
        <f>D76-D77</f>
        <v>14964066</v>
      </c>
      <c r="E78" s="107">
        <f>E76-E77</f>
        <v>2387267</v>
      </c>
      <c r="F78" s="107">
        <f>F76-F77</f>
        <v>844967</v>
      </c>
      <c r="G78" s="107">
        <f>G76-G77</f>
        <v>951863</v>
      </c>
      <c r="H78" s="88"/>
      <c r="I78" s="108">
        <f>B78+E78+F78+G78</f>
        <v>19150819</v>
      </c>
      <c r="J78" s="28"/>
      <c r="K78" s="109"/>
      <c r="L78" s="106" t="s">
        <v>168</v>
      </c>
      <c r="M78" s="198" t="s">
        <v>169</v>
      </c>
      <c r="N78" s="28"/>
      <c r="O78" s="28"/>
      <c r="P78" s="28"/>
      <c r="Q78" s="28"/>
      <c r="R78" s="28"/>
      <c r="S78" s="28"/>
      <c r="T78" s="28"/>
      <c r="U78" s="28"/>
      <c r="V78" s="28"/>
      <c r="W78" s="42"/>
    </row>
    <row r="79" spans="1:23" ht="14" thickTop="1" thickBot="1">
      <c r="A79" s="7"/>
      <c r="B79" s="110"/>
      <c r="C79" s="110"/>
      <c r="D79" s="110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6"/>
    </row>
    <row r="80" spans="1:23" ht="21.75" customHeight="1" thickTop="1" thickBot="1">
      <c r="A80" s="7"/>
      <c r="B80" s="253" t="s">
        <v>119</v>
      </c>
      <c r="C80" s="253"/>
      <c r="D80" s="253"/>
      <c r="E80" s="253"/>
      <c r="F80" s="253"/>
      <c r="G80" s="253"/>
      <c r="H80" s="253"/>
      <c r="I80" s="253"/>
      <c r="J80" s="253"/>
      <c r="K80" s="254"/>
      <c r="L80" s="274" t="s">
        <v>120</v>
      </c>
      <c r="M80" s="275"/>
      <c r="N80" s="278" t="s">
        <v>121</v>
      </c>
      <c r="O80" s="279"/>
      <c r="P80" s="279"/>
      <c r="Q80" s="279"/>
      <c r="R80" s="279"/>
      <c r="S80" s="279"/>
      <c r="T80" s="279"/>
      <c r="U80" s="280"/>
      <c r="V80" s="280"/>
      <c r="W80" s="281"/>
    </row>
    <row r="81" spans="1:23" ht="13.5" customHeight="1" thickTop="1">
      <c r="A81" s="7"/>
      <c r="B81" s="261" t="s">
        <v>122</v>
      </c>
      <c r="C81" s="264" t="s">
        <v>123</v>
      </c>
      <c r="D81" s="264" t="s">
        <v>124</v>
      </c>
      <c r="E81" s="239" t="s">
        <v>125</v>
      </c>
      <c r="F81" s="239" t="s">
        <v>126</v>
      </c>
      <c r="G81" s="239" t="s">
        <v>127</v>
      </c>
      <c r="H81" s="239" t="s">
        <v>128</v>
      </c>
      <c r="I81" s="239" t="s">
        <v>129</v>
      </c>
      <c r="J81" s="239" t="s">
        <v>130</v>
      </c>
      <c r="K81" s="243" t="s">
        <v>131</v>
      </c>
      <c r="L81" s="276"/>
      <c r="M81" s="277"/>
      <c r="N81" s="264" t="s">
        <v>131</v>
      </c>
      <c r="O81" s="239" t="s">
        <v>130</v>
      </c>
      <c r="P81" s="239" t="s">
        <v>129</v>
      </c>
      <c r="Q81" s="239" t="s">
        <v>128</v>
      </c>
      <c r="R81" s="239" t="s">
        <v>127</v>
      </c>
      <c r="S81" s="239" t="s">
        <v>126</v>
      </c>
      <c r="T81" s="239" t="s">
        <v>125</v>
      </c>
      <c r="U81" s="264" t="s">
        <v>124</v>
      </c>
      <c r="V81" s="264" t="s">
        <v>123</v>
      </c>
      <c r="W81" s="266" t="s">
        <v>122</v>
      </c>
    </row>
    <row r="82" spans="1:23" ht="12.75" customHeight="1">
      <c r="A82" s="7"/>
      <c r="B82" s="262"/>
      <c r="C82" s="216"/>
      <c r="D82" s="216"/>
      <c r="E82" s="213"/>
      <c r="F82" s="213"/>
      <c r="G82" s="213"/>
      <c r="H82" s="229"/>
      <c r="I82" s="213"/>
      <c r="J82" s="213"/>
      <c r="K82" s="244"/>
      <c r="L82" s="276"/>
      <c r="M82" s="277"/>
      <c r="N82" s="215"/>
      <c r="O82" s="213"/>
      <c r="P82" s="213"/>
      <c r="Q82" s="229"/>
      <c r="R82" s="213"/>
      <c r="S82" s="213"/>
      <c r="T82" s="213"/>
      <c r="U82" s="216"/>
      <c r="V82" s="216"/>
      <c r="W82" s="219"/>
    </row>
    <row r="83" spans="1:23" ht="51" customHeight="1" thickBot="1">
      <c r="A83" s="7"/>
      <c r="B83" s="263"/>
      <c r="C83" s="265"/>
      <c r="D83" s="265"/>
      <c r="E83" s="241"/>
      <c r="F83" s="241"/>
      <c r="G83" s="241"/>
      <c r="H83" s="242"/>
      <c r="I83" s="241"/>
      <c r="J83" s="240"/>
      <c r="K83" s="245"/>
      <c r="L83" s="276"/>
      <c r="M83" s="277"/>
      <c r="N83" s="268"/>
      <c r="O83" s="240"/>
      <c r="P83" s="241"/>
      <c r="Q83" s="242"/>
      <c r="R83" s="241"/>
      <c r="S83" s="241"/>
      <c r="T83" s="241"/>
      <c r="U83" s="265"/>
      <c r="V83" s="265"/>
      <c r="W83" s="267"/>
    </row>
    <row r="84" spans="1:23" ht="19" thickTop="1" thickBot="1">
      <c r="A84" s="7"/>
      <c r="B84" s="231" t="s">
        <v>170</v>
      </c>
      <c r="C84" s="231"/>
      <c r="D84" s="231"/>
      <c r="E84" s="231"/>
      <c r="F84" s="231"/>
      <c r="G84" s="231"/>
      <c r="H84" s="231"/>
      <c r="I84" s="231"/>
      <c r="J84" s="231"/>
      <c r="K84" s="231"/>
      <c r="L84" s="231"/>
      <c r="M84" s="231"/>
      <c r="N84" s="231"/>
      <c r="O84" s="231"/>
      <c r="P84" s="231"/>
      <c r="Q84" s="231"/>
      <c r="R84" s="231"/>
      <c r="S84" s="231"/>
      <c r="T84" s="231"/>
      <c r="U84" s="231"/>
      <c r="V84" s="231"/>
      <c r="W84" s="232"/>
    </row>
    <row r="85" spans="1:23" ht="32.25" customHeight="1" thickTop="1">
      <c r="A85" s="7"/>
      <c r="B85" s="111"/>
      <c r="C85" s="111"/>
      <c r="D85" s="111"/>
      <c r="E85" s="111"/>
      <c r="F85" s="111"/>
      <c r="G85" s="111"/>
      <c r="H85" s="28"/>
      <c r="I85" s="111"/>
      <c r="J85" s="111"/>
      <c r="K85" s="112"/>
      <c r="L85" s="113" t="s">
        <v>18</v>
      </c>
      <c r="M85" s="204" t="s">
        <v>166</v>
      </c>
      <c r="N85" s="47"/>
      <c r="O85" s="47"/>
      <c r="P85" s="22">
        <f>R85+S85+T85+W85</f>
        <v>23040721</v>
      </c>
      <c r="Q85" s="50"/>
      <c r="R85" s="22">
        <f>G76</f>
        <v>3365315</v>
      </c>
      <c r="S85" s="22">
        <f>F76</f>
        <v>962422</v>
      </c>
      <c r="T85" s="22">
        <f>E76</f>
        <v>3204846</v>
      </c>
      <c r="U85" s="114">
        <f>D76</f>
        <v>15492718</v>
      </c>
      <c r="V85" s="62">
        <f>C76</f>
        <v>15420</v>
      </c>
      <c r="W85" s="63">
        <f>U85+V85</f>
        <v>15508138</v>
      </c>
    </row>
    <row r="86" spans="1:23">
      <c r="A86" s="7"/>
      <c r="B86" s="115">
        <f>C86+D86</f>
        <v>1477974</v>
      </c>
      <c r="C86" s="91">
        <f>C87+C88</f>
        <v>0</v>
      </c>
      <c r="D86" s="91">
        <f>D87+D88</f>
        <v>1477974</v>
      </c>
      <c r="E86" s="91">
        <f>E87+E88</f>
        <v>1806</v>
      </c>
      <c r="F86" s="91">
        <f>F87+F88</f>
        <v>76281</v>
      </c>
      <c r="G86" s="91">
        <f>G87+G88</f>
        <v>648768</v>
      </c>
      <c r="H86" s="28"/>
      <c r="I86" s="94">
        <f>B86+E86+F86+G86</f>
        <v>2204829</v>
      </c>
      <c r="J86" s="94">
        <f>J87+J88</f>
        <v>0</v>
      </c>
      <c r="K86" s="31">
        <f>I86+J86</f>
        <v>2204829</v>
      </c>
      <c r="L86" s="53" t="s">
        <v>45</v>
      </c>
      <c r="M86" s="54" t="s">
        <v>171</v>
      </c>
      <c r="N86" s="91">
        <f>O86+P86</f>
        <v>2204829</v>
      </c>
      <c r="O86" s="116">
        <f>O87+O88</f>
        <v>0</v>
      </c>
      <c r="P86" s="29">
        <f>T86</f>
        <v>2204829</v>
      </c>
      <c r="Q86" s="28"/>
      <c r="R86" s="28"/>
      <c r="S86" s="104"/>
      <c r="T86" s="29">
        <f>T87+T88</f>
        <v>2204829</v>
      </c>
      <c r="U86" s="92"/>
      <c r="V86" s="23"/>
      <c r="W86" s="32"/>
    </row>
    <row r="87" spans="1:23">
      <c r="A87" s="7"/>
      <c r="B87" s="115">
        <f>C87+D87</f>
        <v>1458705</v>
      </c>
      <c r="C87" s="103">
        <f>SUMIFS(DATI!E$1:E$65536,DATI!A$1:A$65536,'2008'!B4,DATI!B$1:B$65536,'2008'!C12,DATI!C$1:C$65536,'2008'!B8,DATI!D$1:D$65536,'2008'!L87)</f>
        <v>0</v>
      </c>
      <c r="D87" s="117">
        <f>SUMIFS(DATI!E$1:E$65536,DATI!A$1:A$65536,'2008'!B4,DATI!B$1:B$65536,'2008'!D12,DATI!C$1:C$65536,'2008'!B8,DATI!D$1:D$65536,'2008'!L87)</f>
        <v>1458705</v>
      </c>
      <c r="E87" s="49">
        <f>SUMIFS(DATI!E$1:E$65536,DATI!A$1:A$65536,'2008'!B4,DATI!B$1:B$65536,'2008'!E12,DATI!C$1:C$65536,'2008'!B8,DATI!D$1:D$65536,'2008'!L87)</f>
        <v>1806</v>
      </c>
      <c r="F87" s="49">
        <f>SUMIFS(DATI!E$1:E$65536,DATI!A$1:A$65536,'2008'!B4,DATI!B$1:B$65536,'2008'!F12,DATI!C$1:C$65536,'2008'!B8,DATI!D$1:D$65536,'2008'!L87)</f>
        <v>76281</v>
      </c>
      <c r="G87" s="49">
        <f>SUMIFS(DATI!E$1:E$65536,DATI!A$1:A$65536,'2008'!B4,DATI!B$1:B$65536,'2008'!G12,DATI!C$1:C$65536,'2008'!B8,DATI!D$1:D$65536,'2008'!L87)</f>
        <v>648768</v>
      </c>
      <c r="H87" s="28"/>
      <c r="I87" s="94">
        <f>B87+E87+F87+G87</f>
        <v>2185560</v>
      </c>
      <c r="J87" s="30">
        <f>SUMIFS(DATI!E$1:E$65536,DATI!A$1:A$65536,'2008'!B4,DATI!B$1:B$65536,'2008'!J12,DATI!C$1:C$65536,'2008'!B8,DATI!D$1:D$65536,'2008'!L87)</f>
        <v>0</v>
      </c>
      <c r="K87" s="31">
        <f t="shared" ref="K87:K106" si="8">I87+J87</f>
        <v>2185560</v>
      </c>
      <c r="L87" s="53" t="s">
        <v>46</v>
      </c>
      <c r="M87" s="199" t="s">
        <v>240</v>
      </c>
      <c r="N87" s="91">
        <f t="shared" ref="N87:N105" si="9">O87+P87</f>
        <v>2185560</v>
      </c>
      <c r="O87" s="100">
        <f>SUMIFS(DATI!E$1:E$65536,DATI!A$1:A$65536,'2008'!B4,DATI!B$1:B$65536,'2008'!O12,DATI!C$1:C$65536,'2008'!N8,DATI!D$1:D$65536,'2008'!L87)</f>
        <v>0</v>
      </c>
      <c r="P87" s="29">
        <f>+T87+U87+W87</f>
        <v>2185560</v>
      </c>
      <c r="Q87" s="28"/>
      <c r="R87" s="28"/>
      <c r="S87" s="61"/>
      <c r="T87" s="49">
        <f>SUMIFS(DATI!E$1:E$65536,DATI!A$1:A$65536,'2008'!B4,DATI!B$1:B$65536,'2008'!T12,DATI!C$1:C$65536,'2008'!N8,DATI!D$1:D$65536,'2008'!L87)</f>
        <v>2185560</v>
      </c>
      <c r="U87" s="50"/>
      <c r="V87" s="28"/>
      <c r="W87" s="42"/>
    </row>
    <row r="88" spans="1:23">
      <c r="A88" s="7"/>
      <c r="B88" s="115">
        <f>C88+D88</f>
        <v>19269</v>
      </c>
      <c r="C88" s="103">
        <f>SUMIFS(DATI!E$1:E$65536,DATI!A$1:A$65536,'2008'!B4,DATI!B$1:B$65536,'2008'!C12,DATI!C$1:C$65536,'2008'!B8,DATI!D$1:D$65536,'2008'!L88)</f>
        <v>0</v>
      </c>
      <c r="D88" s="117">
        <f>SUMIFS(DATI!E$1:E$65536,DATI!A$1:A$65536,'2008'!B4,DATI!B$1:B$65536,'2008'!D12,DATI!C$1:C$65536,'2008'!B8,DATI!D$1:D$65536,'2008'!L88)</f>
        <v>19269</v>
      </c>
      <c r="E88" s="49">
        <f>SUMIFS(DATI!E$1:E$65536,DATI!A$1:A$65536,'2008'!B4,DATI!B$1:B$65536,'2008'!E12,DATI!C$1:C$65536,'2008'!B8,DATI!D$1:D$65536,'2008'!L88)</f>
        <v>0</v>
      </c>
      <c r="F88" s="49">
        <f>SUMIFS(DATI!E$1:E$65536,DATI!A$1:A$65536,'2008'!B4,DATI!B$1:B$65536,'2008'!F12,DATI!C$1:C$65536,'2008'!B8,DATI!D$1:D$65536,'2008'!L88)</f>
        <v>0</v>
      </c>
      <c r="G88" s="49">
        <f>SUMIFS(DATI!E$1:E$65536,DATI!A$1:A$65536,'2008'!B4,DATI!B$1:B$65536,'2008'!G12,DATI!C$1:C$65536,'2008'!B8,DATI!D$1:D$65536,'2008'!L88)</f>
        <v>0</v>
      </c>
      <c r="H88" s="28"/>
      <c r="I88" s="94">
        <f>B88+E88+F88+G88</f>
        <v>19269</v>
      </c>
      <c r="J88" s="30">
        <f>SUMIFS(DATI!E$1:E$65536,DATI!A$1:A$65536,'2008'!B4,DATI!B$1:B$65536,'2008'!J12,DATI!C$1:C$65536,'2008'!B8,DATI!D$1:D$65536,'2008'!L88)</f>
        <v>0</v>
      </c>
      <c r="K88" s="31">
        <f t="shared" si="8"/>
        <v>19269</v>
      </c>
      <c r="L88" s="53" t="s">
        <v>47</v>
      </c>
      <c r="M88" s="199" t="s">
        <v>241</v>
      </c>
      <c r="N88" s="91">
        <f t="shared" si="9"/>
        <v>19269</v>
      </c>
      <c r="O88" s="100">
        <f>SUMIFS(DATI!E$1:E$65536,DATI!A$1:A$65536,'2008'!B4,DATI!B$1:B$65536,'2008'!O12,DATI!C$1:C$65536,'2008'!N8,DATI!D$1:D$65536,'2008'!L88)</f>
        <v>0</v>
      </c>
      <c r="P88" s="29">
        <f>+T88+U88+W88</f>
        <v>19269</v>
      </c>
      <c r="Q88" s="28"/>
      <c r="R88" s="28"/>
      <c r="S88" s="28"/>
      <c r="T88" s="49">
        <f>SUMIFS(DATI!E$1:E$65536,DATI!A$1:A$65536,'2008'!B4,DATI!B$1:B$65536,'2008'!T12,DATI!C$1:C$65536,'2008'!N8,DATI!D$1:D$65536,'2008'!L88)</f>
        <v>19269</v>
      </c>
      <c r="U88" s="28"/>
      <c r="V88" s="28"/>
      <c r="W88" s="42"/>
    </row>
    <row r="89" spans="1:23">
      <c r="A89" s="7"/>
      <c r="B89" s="115">
        <f>C89+D89</f>
        <v>2710317</v>
      </c>
      <c r="C89" s="91">
        <f>C96+C97</f>
        <v>258228</v>
      </c>
      <c r="D89" s="99">
        <f>D90+D96</f>
        <v>2452089</v>
      </c>
      <c r="E89" s="29">
        <f>E96+E97</f>
        <v>4001481</v>
      </c>
      <c r="F89" s="29">
        <f>F96</f>
        <v>8196</v>
      </c>
      <c r="G89" s="29">
        <f>G96</f>
        <v>95746</v>
      </c>
      <c r="H89" s="28"/>
      <c r="I89" s="94">
        <f>B89+E89+F89+G89</f>
        <v>6815740</v>
      </c>
      <c r="J89" s="94">
        <f>J90+J96</f>
        <v>83060</v>
      </c>
      <c r="K89" s="31">
        <f t="shared" si="8"/>
        <v>6898800</v>
      </c>
      <c r="L89" s="53" t="s">
        <v>48</v>
      </c>
      <c r="M89" s="54" t="s">
        <v>172</v>
      </c>
      <c r="N89" s="91">
        <f>O89+P89</f>
        <v>6898800</v>
      </c>
      <c r="O89" s="116">
        <f>O90+O96</f>
        <v>5200</v>
      </c>
      <c r="P89" s="29">
        <f t="shared" ref="P89:P95" si="10">R89+S89+T89+W89</f>
        <v>6893600</v>
      </c>
      <c r="Q89" s="28"/>
      <c r="R89" s="29">
        <f>R90</f>
        <v>90546</v>
      </c>
      <c r="S89" s="29">
        <f>S90</f>
        <v>321864</v>
      </c>
      <c r="T89" s="91">
        <f>T90</f>
        <v>2037413</v>
      </c>
      <c r="U89" s="29">
        <f>U90+U96+U97</f>
        <v>4443602</v>
      </c>
      <c r="V89" s="29">
        <f>V90</f>
        <v>175</v>
      </c>
      <c r="W89" s="63">
        <f t="shared" ref="W89:W95" si="11">U89+V89</f>
        <v>4443777</v>
      </c>
    </row>
    <row r="90" spans="1:23">
      <c r="A90" s="7"/>
      <c r="B90" s="115">
        <f t="shared" ref="B90:B95" si="12">D90</f>
        <v>2451043</v>
      </c>
      <c r="C90" s="28"/>
      <c r="D90" s="49">
        <f>SUMIFS(DATI!E$1:E$65536,DATI!A$1:A$65536,'2008'!B4,DATI!B$1:B$65536,'2008'!D12,DATI!C$1:C$65536,'2008'!B8,DATI!D$1:D$65536,'2008'!L90)</f>
        <v>2451043</v>
      </c>
      <c r="E90" s="28"/>
      <c r="F90" s="28"/>
      <c r="G90" s="28"/>
      <c r="H90" s="28"/>
      <c r="I90" s="94">
        <f t="shared" ref="I90:I95" si="13">B90</f>
        <v>2451043</v>
      </c>
      <c r="J90" s="49">
        <f>SUMIFS(DATI!E$1:E$65536,DATI!A$1:A$65536,'2008'!B4,DATI!B$1:B$65536,'2008'!J12,DATI!C$1:C$65536,'2008'!B8,DATI!D$1:D$65536,'2008'!L90)</f>
        <v>0</v>
      </c>
      <c r="K90" s="31">
        <f t="shared" si="8"/>
        <v>2451043</v>
      </c>
      <c r="L90" s="53" t="s">
        <v>49</v>
      </c>
      <c r="M90" s="199" t="s">
        <v>173</v>
      </c>
      <c r="N90" s="91">
        <f t="shared" si="9"/>
        <v>2451044</v>
      </c>
      <c r="O90" s="49">
        <f>SUMIFS(DATI!E$1:E$65536,DATI!A$1:A$65536,'2008'!B4,DATI!B$1:B$65536,'2008'!O12,DATI!C$1:C$65536,'2008'!N8,DATI!D$1:D$65536,'2008'!L90)</f>
        <v>0</v>
      </c>
      <c r="P90" s="29">
        <f t="shared" si="10"/>
        <v>2451044</v>
      </c>
      <c r="Q90" s="28"/>
      <c r="R90" s="49">
        <f>SUMIFS(DATI!E$1:E$65536,DATI!A$1:A$65536,'2008'!B4,DATI!B$1:B$65536,'2008'!R12,DATI!C$1:C$65536,'2008'!N8,DATI!D$1:D$65536,'2008'!L90)</f>
        <v>90546</v>
      </c>
      <c r="S90" s="49">
        <f>SUMIFS(DATI!E$1:E$65536,DATI!A$1:A$65536,'2008'!B4,DATI!B$1:B$65536,'2008'!S12,DATI!C$1:C$65536,'2008'!N8,DATI!D$1:D$65536,'2008'!L90)</f>
        <v>321864</v>
      </c>
      <c r="T90" s="103">
        <f>SUMIFS(DATI!E$1:E$65536,DATI!A$1:A$65536,'2008'!B4,DATI!B$1:B$65536,'2008'!T12,DATI!C$1:C$65536,'2008'!N8,DATI!D$1:D$65536,'2008'!L90)</f>
        <v>2037413</v>
      </c>
      <c r="U90" s="49">
        <f>SUMIFS(DATI!E$1:E$65536,DATI!A$1:A$65536,'2008'!B4,DATI!B$1:B$65536,'2008'!U12,DATI!C$1:C$65536,'2008'!N8,DATI!D$1:D$65536,'2008'!L90)</f>
        <v>1046</v>
      </c>
      <c r="V90" s="49">
        <f>SUMIFS(DATI!E$1:E$65536,DATI!A$1:A$65536,'2008'!B4,DATI!B$1:B$65536,'2008'!V12,DATI!C$1:C$65536,'2008'!N8,DATI!D$1:D$65536,'2008'!L90)</f>
        <v>175</v>
      </c>
      <c r="W90" s="63">
        <f t="shared" si="11"/>
        <v>1221</v>
      </c>
    </row>
    <row r="91" spans="1:23">
      <c r="A91" s="7"/>
      <c r="B91" s="115">
        <f t="shared" si="12"/>
        <v>1592447</v>
      </c>
      <c r="C91" s="28"/>
      <c r="D91" s="49">
        <f>SUMIFS(DATI!E$1:E$65536,DATI!A$1:A$65536,'2008'!B4,DATI!B$1:B$65536,'2008'!D12,DATI!C$1:C$65536,'2008'!B8,DATI!D$1:D$65536,'2008'!L91)</f>
        <v>1592447</v>
      </c>
      <c r="E91" s="28"/>
      <c r="F91" s="28"/>
      <c r="G91" s="28"/>
      <c r="H91" s="28"/>
      <c r="I91" s="94">
        <f t="shared" si="13"/>
        <v>1592447</v>
      </c>
      <c r="J91" s="49">
        <f>SUMIFS(DATI!E$1:E$65536,DATI!A$1:A$65536,'2008'!B4,DATI!B$1:B$65536,'2008'!J12,DATI!C$1:C$65536,'2008'!B8,DATI!D$1:D$65536,'2008'!L91)</f>
        <v>0</v>
      </c>
      <c r="K91" s="31">
        <f t="shared" si="8"/>
        <v>1592447</v>
      </c>
      <c r="L91" s="53" t="s">
        <v>50</v>
      </c>
      <c r="M91" s="78" t="s">
        <v>174</v>
      </c>
      <c r="N91" s="91">
        <f t="shared" si="9"/>
        <v>1592447</v>
      </c>
      <c r="O91" s="49">
        <f>SUMIFS(DATI!E$1:E$65536,DATI!A$1:A$65536,'2008'!B4,DATI!B$1:B$65536,'2008'!O12,DATI!C$1:C$65536,'2008'!N8,DATI!D$1:D$65536,'2008'!L91)</f>
        <v>0</v>
      </c>
      <c r="P91" s="22">
        <f t="shared" si="10"/>
        <v>1592447</v>
      </c>
      <c r="Q91" s="28"/>
      <c r="R91" s="49">
        <f>SUMIFS(DATI!E$1:E$65536,DATI!A$1:A$65536,'2008'!B4,DATI!B$1:B$65536,'2008'!R12,DATI!C$1:C$65536,'2008'!N8,DATI!D$1:D$65536,'2008'!L91)</f>
        <v>0</v>
      </c>
      <c r="S91" s="49">
        <f>SUMIFS(DATI!E$1:E$65536,DATI!A$1:A$65536,'2008'!B4,DATI!B$1:B$65536,'2008'!S12,DATI!C$1:C$65536,'2008'!N8,DATI!D$1:D$65536,'2008'!L91)</f>
        <v>187490</v>
      </c>
      <c r="T91" s="117">
        <f>SUMIFS(DATI!E$1:E$65536,DATI!A$1:A$65536,'2008'!B4,DATI!B$1:B$65536,'2008'!T12,DATI!C$1:C$65536,'2008'!N8,DATI!D$1:D$65536,'2008'!L91)</f>
        <v>1404957</v>
      </c>
      <c r="U91" s="96">
        <f>SUMIFS(DATI!E$1:E$65536,DATI!A$1:A$65536,'2008'!B4,DATI!B$1:B$65536,'2008'!U12,DATI!C$1:C$65536,'2008'!N8,DATI!D$1:D$65536,'2008'!L91)</f>
        <v>0</v>
      </c>
      <c r="V91" s="30">
        <f>SUMIFS(DATI!E$1:E$65536,DATI!A$1:A$65536,'2008'!B4,DATI!B$1:B$65536,'2008'!V12,DATI!C$1:C$65536,'2008'!N8,DATI!D$1:D$65536,'2008'!L91)</f>
        <v>0</v>
      </c>
      <c r="W91" s="63">
        <f t="shared" si="11"/>
        <v>0</v>
      </c>
    </row>
    <row r="92" spans="1:23">
      <c r="A92" s="7"/>
      <c r="B92" s="115">
        <f t="shared" si="12"/>
        <v>199171</v>
      </c>
      <c r="C92" s="28"/>
      <c r="D92" s="49">
        <f>SUMIFS(DATI!E$1:E$65536,DATI!A$1:A$65536,'2008'!B4,DATI!B$1:B$65536,'2008'!D12,DATI!C$1:C$65536,'2008'!B8,DATI!D$1:D$65536,'2008'!L92)</f>
        <v>199171</v>
      </c>
      <c r="E92" s="28"/>
      <c r="F92" s="28"/>
      <c r="G92" s="28"/>
      <c r="H92" s="28"/>
      <c r="I92" s="94">
        <f t="shared" si="13"/>
        <v>199171</v>
      </c>
      <c r="J92" s="49">
        <f>SUMIFS(DATI!E$1:E$65536,DATI!A$1:A$65536,'2008'!B4,DATI!B$1:B$65536,'2008'!J12,DATI!C$1:C$65536,'2008'!B8,DATI!D$1:D$65536,'2008'!L92)</f>
        <v>0</v>
      </c>
      <c r="K92" s="31">
        <f t="shared" si="8"/>
        <v>199171</v>
      </c>
      <c r="L92" s="53" t="s">
        <v>51</v>
      </c>
      <c r="M92" s="78" t="s">
        <v>175</v>
      </c>
      <c r="N92" s="91">
        <f t="shared" si="9"/>
        <v>199172</v>
      </c>
      <c r="O92" s="49">
        <f>SUMIFS(DATI!E$1:E$65536,DATI!A$1:A$65536,'2008'!B4,DATI!B$1:B$65536,'2008'!O12,DATI!C$1:C$65536,'2008'!N8,DATI!D$1:D$65536,'2008'!L92)</f>
        <v>0</v>
      </c>
      <c r="P92" s="22">
        <f t="shared" si="10"/>
        <v>199172</v>
      </c>
      <c r="Q92" s="28"/>
      <c r="R92" s="49">
        <f>SUMIFS(DATI!E$1:E$65536,DATI!A$1:A$65536,'2008'!B4,DATI!B$1:B$65536,'2008'!R12,DATI!C$1:C$65536,'2008'!N8,DATI!D$1:D$65536,'2008'!L92)</f>
        <v>90546</v>
      </c>
      <c r="S92" s="49">
        <f>SUMIFS(DATI!E$1:E$65536,DATI!A$1:A$65536,'2008'!B4,DATI!B$1:B$65536,'2008'!S12,DATI!C$1:C$65536,'2008'!N8,DATI!D$1:D$65536,'2008'!L92)</f>
        <v>8196</v>
      </c>
      <c r="T92" s="117">
        <f>SUMIFS(DATI!E$1:E$65536,DATI!A$1:A$65536,'2008'!B4,DATI!B$1:B$65536,'2008'!T12,DATI!C$1:C$65536,'2008'!N8,DATI!D$1:D$65536,'2008'!L92)</f>
        <v>99209</v>
      </c>
      <c r="U92" s="96">
        <f>SUMIFS(DATI!E$1:E$65536,DATI!A$1:A$65536,'2008'!B4,DATI!B$1:B$65536,'2008'!U12,DATI!C$1:C$65536,'2008'!N8,DATI!D$1:D$65536,'2008'!L92)</f>
        <v>1046</v>
      </c>
      <c r="V92" s="30">
        <f>SUMIFS(DATI!E$1:E$65536,DATI!A$1:A$65536,'2008'!B4,DATI!B$1:B$65536,'2008'!V12,DATI!C$1:C$65536,'2008'!N8,DATI!D$1:D$65536,'2008'!L92)</f>
        <v>175</v>
      </c>
      <c r="W92" s="63">
        <f t="shared" si="11"/>
        <v>1221</v>
      </c>
    </row>
    <row r="93" spans="1:23">
      <c r="A93" s="7"/>
      <c r="B93" s="115">
        <f t="shared" si="12"/>
        <v>724922</v>
      </c>
      <c r="C93" s="28"/>
      <c r="D93" s="49">
        <f>SUMIFS(DATI!E$1:E$65536,DATI!A$1:A$65536,'2008'!B4,DATI!B$1:B$65536,'2008'!D12,DATI!C$1:C$65536,'2008'!B8,DATI!D$1:D$65536,'2008'!L93)</f>
        <v>724922</v>
      </c>
      <c r="E93" s="28"/>
      <c r="F93" s="28"/>
      <c r="G93" s="28"/>
      <c r="H93" s="28"/>
      <c r="I93" s="94">
        <f t="shared" si="13"/>
        <v>724922</v>
      </c>
      <c r="J93" s="49">
        <f>SUMIFS(DATI!E$1:E$65536,DATI!A$1:A$65536,'2008'!B4,DATI!B$1:B$65536,'2008'!J12,DATI!C$1:C$65536,'2008'!B8,DATI!D$1:D$65536,'2008'!L93)</f>
        <v>0</v>
      </c>
      <c r="K93" s="31">
        <f t="shared" si="8"/>
        <v>724922</v>
      </c>
      <c r="L93" s="53" t="s">
        <v>52</v>
      </c>
      <c r="M93" s="78" t="s">
        <v>176</v>
      </c>
      <c r="N93" s="91">
        <f t="shared" si="9"/>
        <v>724922</v>
      </c>
      <c r="O93" s="49">
        <f>SUMIFS(DATI!E$1:E$65536,DATI!A$1:A$65536,'2008'!B4,DATI!B$1:B$65536,'2008'!O12,DATI!C$1:C$65536,'2008'!N8,DATI!D$1:D$65536,'2008'!L93)</f>
        <v>0</v>
      </c>
      <c r="P93" s="22">
        <f t="shared" si="10"/>
        <v>724922</v>
      </c>
      <c r="Q93" s="28"/>
      <c r="R93" s="49">
        <f>SUMIFS(DATI!E$1:E$65536,DATI!A$1:A$65536,'2008'!B4,DATI!B$1:B$65536,'2008'!R12,DATI!C$1:C$65536,'2008'!N8,DATI!D$1:D$65536,'2008'!L93)</f>
        <v>0</v>
      </c>
      <c r="S93" s="49">
        <f>SUMIFS(DATI!E$1:E$65536,DATI!A$1:A$65536,'2008'!B4,DATI!B$1:B$65536,'2008'!S12,DATI!C$1:C$65536,'2008'!N8,DATI!D$1:D$65536,'2008'!L93)</f>
        <v>191675</v>
      </c>
      <c r="T93" s="117">
        <f>SUMIFS(DATI!E$1:E$65536,DATI!A$1:A$65536,'2008'!B4,DATI!B$1:B$65536,'2008'!T12,DATI!C$1:C$65536,'2008'!N8,DATI!D$1:D$65536,'2008'!L93)</f>
        <v>533247</v>
      </c>
      <c r="U93" s="96">
        <f>SUMIFS(DATI!E$1:E$65536,DATI!A$1:A$65536,'2008'!B4,DATI!B$1:B$65536,'2008'!U12,DATI!C$1:C$65536,'2008'!N8,DATI!D$1:D$65536,'2008'!L93)</f>
        <v>0</v>
      </c>
      <c r="V93" s="30">
        <f>SUMIFS(DATI!E$1:E$65536,DATI!A$1:A$65536,'2008'!B4,DATI!B$1:B$65536,'2008'!V12,DATI!C$1:C$65536,'2008'!N8,DATI!D$1:D$65536,'2008'!L93)</f>
        <v>0</v>
      </c>
      <c r="W93" s="63">
        <f t="shared" si="11"/>
        <v>0</v>
      </c>
    </row>
    <row r="94" spans="1:23">
      <c r="A94" s="7"/>
      <c r="B94" s="115">
        <f t="shared" si="12"/>
        <v>-65498</v>
      </c>
      <c r="C94" s="28"/>
      <c r="D94" s="49">
        <f>SUMIFS(DATI!E$1:E$65536,DATI!A$1:A$65536,'2008'!B4,DATI!B$1:B$65536,'2008'!D12,DATI!C$1:C$65536,'2008'!B8,DATI!D$1:D$65536,'2008'!L94)</f>
        <v>-65498</v>
      </c>
      <c r="E94" s="28"/>
      <c r="F94" s="28"/>
      <c r="G94" s="28"/>
      <c r="H94" s="28"/>
      <c r="I94" s="94">
        <f t="shared" si="13"/>
        <v>-65498</v>
      </c>
      <c r="J94" s="49">
        <f>SUMIFS(DATI!E$1:E$65536,DATI!A$1:A$65536,'2008'!B4,DATI!B$1:B$65536,'2008'!J12,DATI!C$1:C$65536,'2008'!B8,DATI!D$1:D$65536,'2008'!L94)</f>
        <v>0</v>
      </c>
      <c r="K94" s="31">
        <f t="shared" si="8"/>
        <v>-65498</v>
      </c>
      <c r="L94" s="53" t="s">
        <v>53</v>
      </c>
      <c r="M94" s="78" t="s">
        <v>177</v>
      </c>
      <c r="N94" s="91">
        <f t="shared" si="9"/>
        <v>-65498</v>
      </c>
      <c r="O94" s="49">
        <f>SUMIFS(DATI!E$1:E$65536,DATI!A$1:A$65536,'2008'!B4,DATI!B$1:B$65536,'2008'!O12,DATI!C$1:C$65536,'2008'!N8,DATI!D$1:D$65536,'2008'!L94)</f>
        <v>0</v>
      </c>
      <c r="P94" s="22">
        <f t="shared" si="10"/>
        <v>-65498</v>
      </c>
      <c r="Q94" s="50"/>
      <c r="R94" s="49">
        <f>SUMIFS(DATI!E$1:E$65536,DATI!A$1:A$65536,'2008'!B4,DATI!B$1:B$65536,'2008'!R12,DATI!C$1:C$65536,'2008'!N8,DATI!D$1:D$65536,'2008'!L94)</f>
        <v>0</v>
      </c>
      <c r="S94" s="49">
        <f>SUMIFS(DATI!E$1:E$65536,DATI!A$1:A$65536,'2008'!B4,DATI!B$1:B$65536,'2008'!S12,DATI!C$1:C$65536,'2008'!N8,DATI!D$1:D$65536,'2008'!L94)</f>
        <v>-65498</v>
      </c>
      <c r="T94" s="117">
        <f>SUMIFS(DATI!E$1:E$65536,DATI!A$1:A$65536,'2008'!B4,DATI!B$1:B$65536,'2008'!T12,DATI!C$1:C$65536,'2008'!N8,DATI!D$1:D$65536,'2008'!L94)</f>
        <v>0</v>
      </c>
      <c r="U94" s="96">
        <f>SUMIFS(DATI!E$1:E$65536,DATI!A$1:A$65536,'2008'!B4,DATI!B$1:B$65536,'2008'!U12,DATI!C$1:C$65536,'2008'!N8,DATI!D$1:D$65536,'2008'!L94)</f>
        <v>0</v>
      </c>
      <c r="V94" s="30">
        <f>SUMIFS(DATI!E$1:E$65536,DATI!A$1:A$65536,'2008'!B4,DATI!B$1:B$65536,'2008'!V12,DATI!C$1:C$65536,'2008'!N8,DATI!D$1:D$65536,'2008'!L94)</f>
        <v>0</v>
      </c>
      <c r="W94" s="63">
        <f t="shared" si="11"/>
        <v>0</v>
      </c>
    </row>
    <row r="95" spans="1:23">
      <c r="A95" s="7"/>
      <c r="B95" s="115">
        <f t="shared" si="12"/>
        <v>0</v>
      </c>
      <c r="C95" s="28"/>
      <c r="D95" s="49">
        <f>SUMIFS(DATI!E$1:E$65536,DATI!A$1:A$65536,'2008'!B4,DATI!B$1:B$65536,'2008'!D12,DATI!C$1:C$65536,'2008'!B8,DATI!D$1:D$65536,'2008'!L95)</f>
        <v>0</v>
      </c>
      <c r="E95" s="28"/>
      <c r="F95" s="28"/>
      <c r="G95" s="28"/>
      <c r="H95" s="28"/>
      <c r="I95" s="94">
        <f t="shared" si="13"/>
        <v>0</v>
      </c>
      <c r="J95" s="49">
        <f>SUMIFS(DATI!E$1:E$65536,DATI!A$1:A$65536,'2008'!B4,DATI!B$1:B$65536,'2008'!J12,DATI!C$1:C$65536,'2008'!B8,DATI!D$1:D$65536,'2008'!L95)</f>
        <v>0</v>
      </c>
      <c r="K95" s="31">
        <f t="shared" si="8"/>
        <v>0</v>
      </c>
      <c r="L95" s="53" t="s">
        <v>54</v>
      </c>
      <c r="M95" s="78" t="s">
        <v>178</v>
      </c>
      <c r="N95" s="91">
        <f t="shared" si="9"/>
        <v>0</v>
      </c>
      <c r="O95" s="49">
        <f>SUMIFS(DATI!E$1:E$65536,DATI!A$1:A$65536,'2008'!B4,DATI!B$1:B$65536,'2008'!O12,DATI!C$1:C$65536,'2008'!N8,DATI!D$1:D$65536,'2008'!L95)</f>
        <v>0</v>
      </c>
      <c r="P95" s="22">
        <f t="shared" si="10"/>
        <v>0</v>
      </c>
      <c r="Q95" s="50"/>
      <c r="R95" s="49">
        <f>SUMIFS(DATI!E$1:E$65536,DATI!A$1:A$65536,'2008'!B4,DATI!B$1:B$65536,'2008'!R12,DATI!C$1:C$65536,'2008'!N8,DATI!D$1:D$65536,'2008'!L95)</f>
        <v>0</v>
      </c>
      <c r="S95" s="49">
        <f>SUMIFS(DATI!E$1:E$65536,DATI!A$1:A$65536,'2008'!B4,DATI!B$1:B$65536,'2008'!S12,DATI!C$1:C$65536,'2008'!N8,DATI!D$1:D$65536,'2008'!L95)</f>
        <v>0</v>
      </c>
      <c r="T95" s="117">
        <f>SUMIFS(DATI!E$1:E$65536,DATI!A$1:A$65536,'2008'!B4,DATI!B$1:B$65536,'2008'!T12,DATI!C$1:C$65536,'2008'!N8,DATI!D$1:D$65536,'2008'!L95)</f>
        <v>0</v>
      </c>
      <c r="U95" s="96">
        <f>SUMIFS(DATI!E$1:E$65536,DATI!A$1:A$65536,'2008'!B4,DATI!B$1:B$65536,'2008'!U12,DATI!C$1:C$65536,'2008'!N8,DATI!D$1:D$65536,'2008'!L95)</f>
        <v>0</v>
      </c>
      <c r="V95" s="30">
        <f>SUMIFS(DATI!E$1:E$65536,DATI!A$1:A$65536,'2008'!B4,DATI!B$1:B$65536,'2008'!V12,DATI!C$1:C$65536,'2008'!N8,DATI!D$1:D$65536,'2008'!L95)</f>
        <v>0</v>
      </c>
      <c r="W95" s="63">
        <f t="shared" si="11"/>
        <v>0</v>
      </c>
    </row>
    <row r="96" spans="1:23">
      <c r="A96" s="7"/>
      <c r="B96" s="118">
        <f>C96+D96</f>
        <v>1221</v>
      </c>
      <c r="C96" s="49">
        <f>SUMIFS(DATI!E$1:E$65536,DATI!A$1:A$65536,'2008'!B4,DATI!B$1:B$65536,'2008'!C12,DATI!C$1:C$65536,'2008'!B8,DATI!D$1:D$65536,'2008'!L96)</f>
        <v>175</v>
      </c>
      <c r="D96" s="96">
        <f>SUMIFS(DATI!E$1:E$65536,DATI!A$1:A$65536,'2008'!B4,DATI!B$1:B$65536,'2008'!D12,DATI!C$1:C$65536,'2008'!B8,DATI!D$1:D$65536,'2008'!L96)</f>
        <v>1046</v>
      </c>
      <c r="E96" s="49">
        <f>SUMIFS(DATI!E$1:E$65536,DATI!A$1:A$65536,'2008'!B4,DATI!B$1:B$65536,'2008'!E12,DATI!C$1:C$65536,'2008'!B8,DATI!D$1:D$65536,'2008'!L96)</f>
        <v>1969819</v>
      </c>
      <c r="F96" s="49">
        <f>SUMIFS(DATI!E$1:E$65536,DATI!A$1:A$65536,'2008'!B4,DATI!B$1:B$65536,'2008'!F12,DATI!C$1:C$65536,'2008'!B8,DATI!D$1:D$65536,'2008'!L96)</f>
        <v>8196</v>
      </c>
      <c r="G96" s="49">
        <f>SUMIFS(DATI!E$1:E$65536,DATI!A$1:A$65536,'2008'!B4,DATI!B$1:B$65536,'2008'!G12,DATI!C$1:C$65536,'2008'!B8,DATI!D$1:D$65536,'2008'!L96)</f>
        <v>95746</v>
      </c>
      <c r="H96" s="28"/>
      <c r="I96" s="94">
        <f>B96+E96+F96+G96</f>
        <v>2074982</v>
      </c>
      <c r="J96" s="30">
        <f>SUMIFS(DATI!E$1:E$65536,DATI!A$1:A$65536,'2008'!B4,DATI!B$1:B$65536,'2008'!J12,DATI!C$1:C$65536,'2008'!B8,DATI!D$1:D$65536,'2008'!L96)</f>
        <v>83060</v>
      </c>
      <c r="K96" s="31">
        <f t="shared" si="8"/>
        <v>2158042</v>
      </c>
      <c r="L96" s="53" t="s">
        <v>55</v>
      </c>
      <c r="M96" s="199" t="s">
        <v>179</v>
      </c>
      <c r="N96" s="91">
        <f t="shared" si="9"/>
        <v>2158041</v>
      </c>
      <c r="O96" s="49">
        <f>SUMIFS(DATI!E$1:E$65536,DATI!A$1:A$65536,'2008'!B4,DATI!B$1:B$65536,'2008'!O12,DATI!C$1:C$65536,'2008'!N8,DATI!D$1:D$65536,'2008'!L96)</f>
        <v>5200</v>
      </c>
      <c r="P96" s="29">
        <f>W96</f>
        <v>2152841</v>
      </c>
      <c r="Q96" s="50"/>
      <c r="R96" s="23"/>
      <c r="S96" s="23"/>
      <c r="T96" s="23"/>
      <c r="U96" s="49">
        <f>SUMIFS(DATI!E$1:E$65536,DATI!A$1:A$65536,'2008'!B4,DATI!B$1:B$65536,'2008'!U12,DATI!C$1:C$65536,'2008'!N8,DATI!D$1:D$65536,'2008'!L96)</f>
        <v>2152841</v>
      </c>
      <c r="V96" s="28"/>
      <c r="W96" s="63">
        <f>U96</f>
        <v>2152841</v>
      </c>
    </row>
    <row r="97" spans="1:23">
      <c r="A97" s="7"/>
      <c r="B97" s="28"/>
      <c r="C97" s="49">
        <f>SUMIFS(DATI!E$1:E$65536,DATI!A$1:A$65536,'2008'!B4,DATI!B$1:B$65536,'2008'!C12,DATI!C$1:C$65536,'2008'!B8,DATI!D$1:D$65536,'2008'!L97)</f>
        <v>258053</v>
      </c>
      <c r="D97" s="28"/>
      <c r="E97" s="49">
        <f>SUMIFS(DATI!E$1:E$65536,DATI!A$1:A$65536,'2008'!B4,DATI!B$1:B$65536,'2008'!E12,DATI!C$1:C$65536,'2008'!B8,DATI!D$1:D$65536,'2008'!L97)</f>
        <v>2031662</v>
      </c>
      <c r="F97" s="28"/>
      <c r="G97" s="28"/>
      <c r="H97" s="28"/>
      <c r="I97" s="94">
        <f>C97+E97+F97+G97</f>
        <v>2289715</v>
      </c>
      <c r="J97" s="28"/>
      <c r="K97" s="31">
        <f>I97</f>
        <v>2289715</v>
      </c>
      <c r="L97" s="53" t="s">
        <v>56</v>
      </c>
      <c r="M97" s="199" t="s">
        <v>180</v>
      </c>
      <c r="N97" s="91">
        <f>P97</f>
        <v>2289715</v>
      </c>
      <c r="O97" s="28"/>
      <c r="P97" s="29">
        <f>W97</f>
        <v>2289715</v>
      </c>
      <c r="Q97" s="28"/>
      <c r="R97" s="28"/>
      <c r="S97" s="28"/>
      <c r="T97" s="28"/>
      <c r="U97" s="49">
        <f>SUMIFS(DATI!E$1:E$65536,DATI!A$1:A$65536,'2008'!B4,DATI!B$1:B$65536,'2008'!U12,DATI!C$1:C$65536,'2008'!N8,DATI!D$1:D$65536,'2008'!L97)</f>
        <v>2289715</v>
      </c>
      <c r="V97" s="28"/>
      <c r="W97" s="31">
        <f>U97</f>
        <v>2289715</v>
      </c>
    </row>
    <row r="98" spans="1:23">
      <c r="A98" s="7"/>
      <c r="B98" s="28"/>
      <c r="C98" s="49">
        <f>SUMIFS(DATI!E$1:E$65536,DATI!A$1:A$65536,'2008'!B4,DATI!B$1:B$65536,'2008'!C12,DATI!C$1:C$65536,'2008'!B8,DATI!D$1:D$65536,'2008'!L98)</f>
        <v>175438</v>
      </c>
      <c r="D98" s="28"/>
      <c r="E98" s="49">
        <f>SUMIFS(DATI!E$1:E$65536,DATI!A$1:A$65536,'2008'!B4,DATI!B$1:B$65536,'2008'!E12,DATI!C$1:C$65536,'2008'!B8,DATI!D$1:D$65536,'2008'!L98)</f>
        <v>1793888</v>
      </c>
      <c r="F98" s="28"/>
      <c r="G98" s="28"/>
      <c r="H98" s="28"/>
      <c r="I98" s="94">
        <f>E98+C98</f>
        <v>1969326</v>
      </c>
      <c r="J98" s="28"/>
      <c r="K98" s="31">
        <f>I98</f>
        <v>1969326</v>
      </c>
      <c r="L98" s="53" t="s">
        <v>57</v>
      </c>
      <c r="M98" s="78" t="s">
        <v>181</v>
      </c>
      <c r="N98" s="91">
        <f>P98</f>
        <v>1969326</v>
      </c>
      <c r="O98" s="28"/>
      <c r="P98" s="29">
        <f>W98</f>
        <v>1969326</v>
      </c>
      <c r="Q98" s="28"/>
      <c r="R98" s="28"/>
      <c r="S98" s="28"/>
      <c r="T98" s="28"/>
      <c r="U98" s="49">
        <f>SUMIFS(DATI!E$1:E$65536,DATI!A$1:A$65536,'2008'!B4,DATI!B$1:B$65536,'2008'!U12,DATI!C$1:C$65536,'2008'!N8,DATI!D$1:D$65536,'2008'!L98)</f>
        <v>1969326</v>
      </c>
      <c r="V98" s="28"/>
      <c r="W98" s="31">
        <f>U98</f>
        <v>1969326</v>
      </c>
    </row>
    <row r="99" spans="1:23">
      <c r="A99" s="7"/>
      <c r="B99" s="28"/>
      <c r="C99" s="49">
        <f>SUMIFS(DATI!E$1:E$65536,DATI!A$1:A$65536,'2008'!B4,DATI!B$1:B$65536,'2008'!C12,DATI!C$1:C$65536,'2008'!B8,DATI!D$1:D$65536,'2008'!L99)</f>
        <v>82615</v>
      </c>
      <c r="D99" s="28"/>
      <c r="E99" s="49">
        <f>SUMIFS(DATI!E$1:E$65536,DATI!A$1:A$65536,'2008'!B4,DATI!B$1:B$65536,'2008'!E12,DATI!C$1:C$65536,'2008'!B8,DATI!D$1:D$65536,'2008'!L99)</f>
        <v>237774</v>
      </c>
      <c r="F99" s="28"/>
      <c r="G99" s="28"/>
      <c r="H99" s="28"/>
      <c r="I99" s="94">
        <f>E99+C99</f>
        <v>320389</v>
      </c>
      <c r="J99" s="28"/>
      <c r="K99" s="31">
        <f>I99</f>
        <v>320389</v>
      </c>
      <c r="L99" s="53" t="s">
        <v>58</v>
      </c>
      <c r="M99" s="78" t="s">
        <v>182</v>
      </c>
      <c r="N99" s="91">
        <f>P99</f>
        <v>320389</v>
      </c>
      <c r="O99" s="28"/>
      <c r="P99" s="29">
        <f>W99</f>
        <v>320389</v>
      </c>
      <c r="Q99" s="28"/>
      <c r="R99" s="28"/>
      <c r="S99" s="28"/>
      <c r="T99" s="28"/>
      <c r="U99" s="49">
        <f>SUMIFS(DATI!E$1:E$65536,DATI!A$1:A$65536,'2008'!B4,DATI!B$1:B$65536,'2008'!U12,DATI!C$1:C$65536,'2008'!N8,DATI!D$1:D$65536,'2008'!L99)</f>
        <v>320389</v>
      </c>
      <c r="V99" s="28"/>
      <c r="W99" s="31">
        <f>U99</f>
        <v>320389</v>
      </c>
    </row>
    <row r="100" spans="1:23">
      <c r="A100" s="7"/>
      <c r="B100" s="115">
        <f>C100+D100</f>
        <v>762633</v>
      </c>
      <c r="C100" s="91">
        <f>C101+C103</f>
        <v>55479</v>
      </c>
      <c r="D100" s="99">
        <f>D101+D103</f>
        <v>707154</v>
      </c>
      <c r="E100" s="29">
        <f>E101+E102+E103</f>
        <v>963217</v>
      </c>
      <c r="F100" s="91">
        <f>F101+F102+F103</f>
        <v>258476</v>
      </c>
      <c r="G100" s="91">
        <f>G101+G103</f>
        <v>436731</v>
      </c>
      <c r="H100" s="28"/>
      <c r="I100" s="94">
        <f>B100+E100+F100+G100</f>
        <v>2421057</v>
      </c>
      <c r="J100" s="94">
        <f>J101+J102+J103</f>
        <v>1180709</v>
      </c>
      <c r="K100" s="31">
        <f t="shared" si="8"/>
        <v>3601766</v>
      </c>
      <c r="L100" s="53" t="s">
        <v>59</v>
      </c>
      <c r="M100" s="54" t="s">
        <v>183</v>
      </c>
      <c r="N100" s="91">
        <f t="shared" si="9"/>
        <v>3601766</v>
      </c>
      <c r="O100" s="94">
        <f>O101+O102+O103</f>
        <v>813623</v>
      </c>
      <c r="P100" s="29">
        <f>R100+S100+T100+W100</f>
        <v>2788143</v>
      </c>
      <c r="Q100" s="50"/>
      <c r="R100" s="29">
        <f>R102+R103</f>
        <v>505668</v>
      </c>
      <c r="S100" s="29">
        <f>S101+S102+S103</f>
        <v>224978</v>
      </c>
      <c r="T100" s="29">
        <f>T101+T102+T103</f>
        <v>183713</v>
      </c>
      <c r="U100" s="93">
        <f>U102+U103</f>
        <v>1604069</v>
      </c>
      <c r="V100" s="94">
        <f>V102+V103</f>
        <v>269715</v>
      </c>
      <c r="W100" s="63">
        <f>U100+V100</f>
        <v>1873784</v>
      </c>
    </row>
    <row r="101" spans="1:23">
      <c r="A101" s="7"/>
      <c r="B101" s="115">
        <f>C101+D101</f>
        <v>88651</v>
      </c>
      <c r="C101" s="103">
        <f>SUMIFS(DATI!E$1:E$65536,DATI!A$1:A$65536,'2008'!B4,DATI!B$1:B$65536,'2008'!C12,DATI!C$1:C$65536,'2008'!B8,DATI!D$1:D$65536,'2008'!L101)</f>
        <v>0</v>
      </c>
      <c r="D101" s="117">
        <f>SUMIFS(DATI!E$1:E$65536,DATI!A$1:A$65536,'2008'!B4,DATI!B$1:B$65536,'2008'!D12,DATI!C$1:C$65536,'2008'!B8,DATI!D$1:D$65536,'2008'!L101)</f>
        <v>88651</v>
      </c>
      <c r="E101" s="49">
        <f>SUMIFS(DATI!E$1:E$65536,DATI!A$1:A$65536,'2008'!B4,DATI!B$1:B$65536,'2008'!E12,DATI!C$1:C$65536,'2008'!B8,DATI!D$1:D$65536,'2008'!L101)</f>
        <v>450</v>
      </c>
      <c r="F101" s="49">
        <f>SUMIFS(DATI!E$1:E$65536,DATI!A$1:A$65536,'2008'!B4,DATI!B$1:B$65536,'2008'!F12,DATI!C$1:C$65536,'2008'!B8,DATI!D$1:D$65536,'2008'!L101)</f>
        <v>826</v>
      </c>
      <c r="G101" s="49">
        <f>SUMIFS(DATI!E$1:E$65536,DATI!A$1:A$65536,'2008'!B4,DATI!B$1:B$65536,'2008'!G12,DATI!C$1:C$65536,'2008'!B8,DATI!D$1:D$65536,'2008'!L101)</f>
        <v>135051</v>
      </c>
      <c r="H101" s="28"/>
      <c r="I101" s="94">
        <f>B101+E101+F101+G101</f>
        <v>224978</v>
      </c>
      <c r="J101" s="30">
        <f>SUMIFS(DATI!E$1:E$65536,DATI!A$1:A$65536,'2008'!B4,DATI!B$1:B$65536,'2008'!J12,DATI!C$1:C$65536,'2008'!B8,DATI!D$1:D$65536,'2008'!L101)</f>
        <v>0</v>
      </c>
      <c r="K101" s="31">
        <f t="shared" si="8"/>
        <v>224978</v>
      </c>
      <c r="L101" s="119" t="s">
        <v>60</v>
      </c>
      <c r="M101" s="205" t="s">
        <v>242</v>
      </c>
      <c r="N101" s="91">
        <f t="shared" si="9"/>
        <v>224978</v>
      </c>
      <c r="O101" s="30">
        <f>SUMIFS(DATI!E$1:E$65536,DATI!A$1:A$65536,'2008'!B4,DATI!B$1:B$65536,'2008'!O12,DATI!C$1:C$65536,'2008'!N8,DATI!D$1:D$65536,'2008'!L101)</f>
        <v>0</v>
      </c>
      <c r="P101" s="29">
        <f>S101+T101</f>
        <v>224978</v>
      </c>
      <c r="Q101" s="50"/>
      <c r="R101" s="73"/>
      <c r="S101" s="49">
        <f>SUMIFS(DATI!E$1:E$65536,DATI!A$1:A$65536,'2008'!B4,DATI!B$1:B$65536,'2008'!S12,DATI!C$1:C$65536,'2008'!N8,DATI!D$1:D$65536,'2008'!L101)</f>
        <v>224978</v>
      </c>
      <c r="T101" s="49">
        <f>SUMIFS(DATI!E$1:E$65536,DATI!A$1:A$65536,'2008'!B4,DATI!B$1:B$65536,'2008'!T12,DATI!C$1:C$65536,'2008'!N8,DATI!D$1:D$65536,'2008'!L101)</f>
        <v>0</v>
      </c>
      <c r="U101" s="73"/>
      <c r="V101" s="28"/>
      <c r="W101" s="42"/>
    </row>
    <row r="102" spans="1:23">
      <c r="A102" s="7"/>
      <c r="B102" s="120"/>
      <c r="C102" s="23"/>
      <c r="D102" s="28"/>
      <c r="E102" s="30">
        <f>SUMIFS(DATI!E$1:E$65536,DATI!A$1:A$65536,'2008'!B4,DATI!B$1:B$65536,'2008'!E12,DATI!C$1:C$65536,'2008'!B8,DATI!D$1:D$65536,'2008'!L102)</f>
        <v>0</v>
      </c>
      <c r="F102" s="49">
        <f>SUMIFS(DATI!E$1:E$65536,DATI!A$1:A$65536,'2008'!B4,DATI!B$1:B$65536,'2008'!F12,DATI!C$1:C$65536,'2008'!B8,DATI!D$1:D$65536,'2008'!L102)</f>
        <v>213157</v>
      </c>
      <c r="G102" s="73"/>
      <c r="H102" s="28"/>
      <c r="I102" s="94">
        <f>F102</f>
        <v>213157</v>
      </c>
      <c r="J102" s="30">
        <f>SUMIFS(DATI!E$1:E$65536,DATI!A$1:A$65536,'2008'!B4,DATI!B$1:B$65536,'2008'!J12,DATI!C$1:C$65536,'2008'!B8,DATI!D$1:D$65536,'2008'!L102)</f>
        <v>0</v>
      </c>
      <c r="K102" s="31">
        <f t="shared" si="8"/>
        <v>213157</v>
      </c>
      <c r="L102" s="53" t="s">
        <v>61</v>
      </c>
      <c r="M102" s="199" t="s">
        <v>243</v>
      </c>
      <c r="N102" s="91">
        <f t="shared" si="9"/>
        <v>213157</v>
      </c>
      <c r="O102" s="30">
        <f>SUMIFS(DATI!E$1:E$65536,DATI!A$1:A$65536,'2008'!B4,DATI!B$1:B$65536,'2008'!O12,DATI!C$1:C$65536,'2008'!N8,DATI!D$1:D$65536,'2008'!L102)</f>
        <v>0</v>
      </c>
      <c r="P102" s="29">
        <f>R102+S102+T102+U102+V102</f>
        <v>213157</v>
      </c>
      <c r="Q102" s="50"/>
      <c r="R102" s="49">
        <f>SUMIFS(DATI!E$1:E$65536,DATI!A$1:A$65536,'2008'!B4,DATI!B$1:B$65536,'2008'!R12,DATI!C$1:C$65536,'2008'!N8,DATI!D$1:D$65536,'2008'!L102)</f>
        <v>126209</v>
      </c>
      <c r="S102" s="49">
        <f>SUMIFS(DATI!E$1:E$65536,DATI!A$1:A$65536,'2008'!B4,DATI!B$1:B$65536,'2008'!S12,DATI!C$1:C$65536,'2008'!N8,DATI!D$1:D$65536,'2008'!L102)</f>
        <v>0</v>
      </c>
      <c r="T102" s="49">
        <f>SUMIFS(DATI!E$1:E$65536,DATI!A$1:A$65536,'2008'!B4,DATI!B$1:B$65536,'2008'!T12,DATI!C$1:C$65536,'2008'!N8,DATI!D$1:D$65536,'2008'!L102)</f>
        <v>56</v>
      </c>
      <c r="U102" s="96">
        <f>SUMIFS(DATI!E$1:E$65536,DATI!A$1:A$65536,'2008'!B4,DATI!B$1:B$65536,'2008'!U12,DATI!C$1:C$65536,'2008'!N8,DATI!D$1:D$65536,'2008'!L102)</f>
        <v>86892</v>
      </c>
      <c r="V102" s="30">
        <f>SUMIFS(DATI!E$1:E$65536,DATI!A$1:A$65536,'2008'!B4,DATI!B$1:B$65536,'2008'!V12,DATI!C$1:C$65536,'2008'!N8,DATI!D$1:D$65536,'2008'!L102)</f>
        <v>0</v>
      </c>
      <c r="W102" s="31">
        <f>U102+V102</f>
        <v>86892</v>
      </c>
    </row>
    <row r="103" spans="1:23" ht="25">
      <c r="A103" s="7"/>
      <c r="B103" s="115">
        <f>C103+D103</f>
        <v>673982</v>
      </c>
      <c r="C103" s="91">
        <f>C106</f>
        <v>55479</v>
      </c>
      <c r="D103" s="91">
        <f>D106</f>
        <v>618503</v>
      </c>
      <c r="E103" s="91">
        <f>E106+E104+E107</f>
        <v>962767</v>
      </c>
      <c r="F103" s="91">
        <f>F106</f>
        <v>44493</v>
      </c>
      <c r="G103" s="91">
        <f>G106</f>
        <v>301680</v>
      </c>
      <c r="H103" s="28"/>
      <c r="I103" s="94">
        <f>B103+E103+F103+G103</f>
        <v>1982922</v>
      </c>
      <c r="J103" s="121">
        <f>J104+J106+J107</f>
        <v>1180709</v>
      </c>
      <c r="K103" s="31">
        <f t="shared" si="8"/>
        <v>3163631</v>
      </c>
      <c r="L103" s="53" t="s">
        <v>184</v>
      </c>
      <c r="M103" s="54" t="s">
        <v>244</v>
      </c>
      <c r="N103" s="91">
        <f>O103+P103</f>
        <v>3163631</v>
      </c>
      <c r="O103" s="94">
        <f>O104+O106+O107</f>
        <v>813623</v>
      </c>
      <c r="P103" s="29">
        <f>R103+S103+T103+W103</f>
        <v>2350008</v>
      </c>
      <c r="Q103" s="28"/>
      <c r="R103" s="29">
        <f>R106</f>
        <v>379459</v>
      </c>
      <c r="S103" s="99">
        <f>S106</f>
        <v>0</v>
      </c>
      <c r="T103" s="29">
        <f>T104+T106</f>
        <v>183657</v>
      </c>
      <c r="U103" s="29">
        <f>U106</f>
        <v>1517177</v>
      </c>
      <c r="V103" s="94">
        <f>V106</f>
        <v>269715</v>
      </c>
      <c r="W103" s="31">
        <f>U103+V103</f>
        <v>1786892</v>
      </c>
    </row>
    <row r="104" spans="1:23">
      <c r="A104" s="7"/>
      <c r="B104" s="28"/>
      <c r="C104" s="28"/>
      <c r="D104" s="28"/>
      <c r="E104" s="49">
        <f>SUMIFS(DATI!E$1:E$65536,DATI!A$1:A$65536,'2008'!B4,DATI!B$1:B$65536,'2008'!E12,DATI!C$1:C$65536,'2008'!B8,DATI!D$1:D$65536,'2008'!L104)</f>
        <v>8950</v>
      </c>
      <c r="F104" s="28"/>
      <c r="G104" s="28"/>
      <c r="H104" s="28"/>
      <c r="I104" s="94">
        <f>E104</f>
        <v>8950</v>
      </c>
      <c r="J104" s="30">
        <f>SUMIFS(DATI!E$1:E$65536,DATI!A$1:A$65536,'2008'!B4,DATI!B$1:B$65536,'2008'!J12,DATI!C$1:C$65536,'2008'!B8,DATI!D$1:D$65536,'2008'!L104)</f>
        <v>81791</v>
      </c>
      <c r="K104" s="31">
        <f t="shared" si="8"/>
        <v>90741</v>
      </c>
      <c r="L104" s="53" t="s">
        <v>62</v>
      </c>
      <c r="M104" s="199" t="s">
        <v>245</v>
      </c>
      <c r="N104" s="91">
        <f t="shared" si="9"/>
        <v>90741</v>
      </c>
      <c r="O104" s="30">
        <f>SUMIFS(DATI!E$1:E$65536,DATI!A$1:A$65536,'2008'!B4,DATI!B$1:B$65536,'2008'!O12,DATI!C$1:C$65536,'2008'!N8,DATI!D$1:D$65536,'2008'!L104)</f>
        <v>8950</v>
      </c>
      <c r="P104" s="29">
        <f>T104</f>
        <v>81791</v>
      </c>
      <c r="Q104" s="28"/>
      <c r="R104" s="28"/>
      <c r="S104" s="28"/>
      <c r="T104" s="49">
        <f>SUMIFS(DATI!E$1:E$65536,DATI!A$1:A$65536,'2008'!B4,DATI!B$1:B$65536,'2008'!T12,DATI!C$1:C$65536,'2008'!N8,DATI!D$1:D$65536,'2008'!L104)</f>
        <v>81791</v>
      </c>
      <c r="U104" s="28"/>
      <c r="V104" s="28"/>
      <c r="W104" s="42"/>
    </row>
    <row r="105" spans="1:23" ht="25">
      <c r="A105" s="7"/>
      <c r="B105" s="28"/>
      <c r="C105" s="28"/>
      <c r="D105" s="28"/>
      <c r="E105" s="49">
        <f>SUMIFS(DATI!E$1:E$65536,DATI!A$1:A$65536,'2008'!B4,DATI!B$1:B$65536,'2008'!E12,DATI!C$1:C$65536,'2008'!B8,DATI!D$1:D$65536,'2008'!L105)</f>
        <v>0</v>
      </c>
      <c r="F105" s="28"/>
      <c r="G105" s="28"/>
      <c r="H105" s="28"/>
      <c r="I105" s="94">
        <f>E105</f>
        <v>0</v>
      </c>
      <c r="J105" s="30">
        <f>SUMIFS(DATI!E$1:E$65536,DATI!A$1:A$65536,'2008'!B4,DATI!B$1:B$65536,'2008'!J12,DATI!C$1:C$65536,'2008'!B8,DATI!D$1:D$65536,'2008'!L105)</f>
        <v>0</v>
      </c>
      <c r="K105" s="31">
        <f t="shared" si="8"/>
        <v>0</v>
      </c>
      <c r="L105" s="53" t="s">
        <v>63</v>
      </c>
      <c r="M105" s="78" t="s">
        <v>185</v>
      </c>
      <c r="N105" s="91">
        <f t="shared" si="9"/>
        <v>0</v>
      </c>
      <c r="O105" s="30">
        <f>SUMIFS(DATI!E$1:E$65536,DATI!A$1:A$65536,'2008'!B4,DATI!B$1:B$65536,'2008'!O12,DATI!C$1:C$65536,'2008'!N8,DATI!D$1:D$65536,'2008'!L105)</f>
        <v>0</v>
      </c>
      <c r="P105" s="29">
        <f>T105</f>
        <v>0</v>
      </c>
      <c r="Q105" s="50"/>
      <c r="R105" s="28"/>
      <c r="S105" s="28"/>
      <c r="T105" s="49">
        <f>SUMIFS(DATI!E$1:E$65536,DATI!A$1:A$65536,'2008'!B4,DATI!B$1:B$65536,'2008'!T12,DATI!C$1:C$65536,'2008'!N8,DATI!D$1:D$65536,'2008'!L105)</f>
        <v>0</v>
      </c>
      <c r="U105" s="28"/>
      <c r="V105" s="28"/>
      <c r="W105" s="42"/>
    </row>
    <row r="106" spans="1:23">
      <c r="A106" s="7"/>
      <c r="B106" s="115">
        <f>C106+D106</f>
        <v>673982</v>
      </c>
      <c r="C106" s="103">
        <f>SUMIFS(DATI!E$1:E$65536,DATI!A$1:A$65536,'2008'!B4,DATI!B$1:B$65536,'2008'!C12,DATI!C$1:C$65536,'2008'!B8,DATI!D$1:D$65536,'2008'!L106)</f>
        <v>55479</v>
      </c>
      <c r="D106" s="103">
        <f>SUMIFS(DATI!E$1:E$65536,DATI!A$1:A$65536,'2008'!B4,DATI!B$1:B$65536,'2008'!D12,DATI!C$1:C$65536,'2008'!B8,DATI!D$1:D$65536,'2008'!L106)</f>
        <v>618503</v>
      </c>
      <c r="E106" s="49">
        <f>SUMIFS(DATI!E$1:E$65536,DATI!A$1:A$65536,'2008'!B4,DATI!B$1:B$65536,'2008'!E12,DATI!C$1:C$65536,'2008'!B8,DATI!D$1:D$65536,'2008'!L106)</f>
        <v>767504</v>
      </c>
      <c r="F106" s="30">
        <f>SUMIFS(DATI!E$1:E$65536,DATI!A$1:A$65536,'2008'!B4,DATI!B$1:B$65536,'2008'!F12,DATI!C$1:C$65536,'2008'!B8,DATI!D$1:D$65536,'2008'!L106)</f>
        <v>44493</v>
      </c>
      <c r="G106" s="49">
        <f>SUMIFS(DATI!E$1:E$65536,DATI!A$1:A$65536,'2008'!B4,DATI!B$1:B$65536,'2008'!G12,DATI!C$1:C$65536,'2008'!B8,DATI!D$1:D$65536,'2008'!L106)</f>
        <v>301680</v>
      </c>
      <c r="H106" s="28"/>
      <c r="I106" s="94">
        <f>B106+E106+F106+G106</f>
        <v>1787659</v>
      </c>
      <c r="J106" s="30">
        <f>SUMIFS(DATI!E$1:E$65536,DATI!A$1:A$65536,'2008'!B4,DATI!B$1:B$65536,'2008'!J12,DATI!C$1:C$65536,'2008'!B8,DATI!D$1:D$65536,'2008'!L106)</f>
        <v>1098918</v>
      </c>
      <c r="K106" s="31">
        <f t="shared" si="8"/>
        <v>2886577</v>
      </c>
      <c r="L106" s="119" t="s">
        <v>64</v>
      </c>
      <c r="M106" s="205" t="s">
        <v>246</v>
      </c>
      <c r="N106" s="91">
        <f>O106+P106</f>
        <v>2886577</v>
      </c>
      <c r="O106" s="30">
        <f>SUMIFS(DATI!E$1:E$65536,DATI!A$1:A$65536,'2008'!B4,DATI!B$1:B$65536,'2008'!O12,DATI!C$1:C$65536,'2008'!N8,DATI!D$1:D$65536,'2008'!L106)</f>
        <v>618360</v>
      </c>
      <c r="P106" s="29">
        <f>R106+S106+T106+W106</f>
        <v>2268217</v>
      </c>
      <c r="Q106" s="28"/>
      <c r="R106" s="49">
        <f>SUMIFS(DATI!E$1:E$65536,DATI!A$1:A$65536,'2008'!B4,DATI!B$1:B$65536,'2008'!R12,DATI!C$1:C$65536,'2008'!N8,DATI!D$1:D$65536,'2008'!L106)</f>
        <v>379459</v>
      </c>
      <c r="S106" s="49">
        <f>SUMIFS(DATI!E$1:E$65536,DATI!A$1:A$65536,'2008'!B4,DATI!B$1:B$65536,'2008'!S12,DATI!C$1:C$65536,'2008'!N8,DATI!D$1:D$65536,'2008'!L106)</f>
        <v>0</v>
      </c>
      <c r="T106" s="49">
        <f>SUMIFS(DATI!E$1:E$65536,DATI!A$1:A$65536,'2008'!B4,DATI!B$1:B$65536,'2008'!T12,DATI!C$1:C$65536,'2008'!N8,DATI!D$1:D$65536,'2008'!L106)</f>
        <v>101866</v>
      </c>
      <c r="U106" s="96">
        <f>SUMIFS(DATI!E$1:E$65536,DATI!A$1:A$65536,'2008'!B4,DATI!B$1:B$65536,'2008'!U12,DATI!C$1:C$65536,'2008'!N8,DATI!D$1:D$65536,'2008'!L106)</f>
        <v>1517177</v>
      </c>
      <c r="V106" s="24">
        <f>SUMIFS(DATI!E$1:E$65536,DATI!A$1:A$65536,'2008'!B4,DATI!B$1:B$65536,'2008'!V12,DATI!C$1:C$65536,'2008'!N8,DATI!D$1:D$65536,'2008'!L106)</f>
        <v>269715</v>
      </c>
      <c r="W106" s="63">
        <f>U106+V106</f>
        <v>1786892</v>
      </c>
    </row>
    <row r="107" spans="1:23">
      <c r="A107" s="7"/>
      <c r="B107" s="122"/>
      <c r="C107" s="74"/>
      <c r="D107" s="74"/>
      <c r="E107" s="49">
        <f>SUMIFS(DATI!E$1:E$65536,DATI!A$1:A$65536,'2008'!B4,DATI!B$1:B$65536,'2008'!E12,DATI!C$1:C$65536,'2008'!B8,DATI!D$1:D$65536,'2008'!L107)</f>
        <v>186313</v>
      </c>
      <c r="F107" s="74"/>
      <c r="G107" s="74"/>
      <c r="H107" s="28"/>
      <c r="I107" s="94">
        <f>E107</f>
        <v>186313</v>
      </c>
      <c r="J107" s="92"/>
      <c r="K107" s="31">
        <f>I107</f>
        <v>186313</v>
      </c>
      <c r="L107" s="119" t="s">
        <v>65</v>
      </c>
      <c r="M107" s="205" t="s">
        <v>186</v>
      </c>
      <c r="N107" s="91">
        <f>O107</f>
        <v>186313</v>
      </c>
      <c r="O107" s="30">
        <f>SUMIFS(DATI!E$1:E$65536,DATI!A$1:A$65536,'2008'!B4,DATI!B$1:B$65536,'2008'!O12,DATI!C$1:C$65536,'2008'!N8,DATI!D$1:D$65536,'2008'!L107)</f>
        <v>186313</v>
      </c>
      <c r="P107" s="23"/>
      <c r="Q107" s="28"/>
      <c r="R107" s="23"/>
      <c r="S107" s="23"/>
      <c r="T107" s="23"/>
      <c r="U107" s="23"/>
      <c r="V107" s="23"/>
      <c r="W107" s="32"/>
    </row>
    <row r="108" spans="1:23" ht="13">
      <c r="A108" s="7"/>
      <c r="B108" s="115">
        <f>C108+D108</f>
        <v>14843113</v>
      </c>
      <c r="C108" s="91">
        <f>V85+W86+V90+V100-C86-C96-C100</f>
        <v>229656</v>
      </c>
      <c r="D108" s="91">
        <f>U85+U86+U90+U96+U100-D86-D90-D96-D100</f>
        <v>14613457</v>
      </c>
      <c r="E108" s="29">
        <f>T85+T86+T90+T100-E86-E96-E100</f>
        <v>4695959</v>
      </c>
      <c r="F108" s="29">
        <f>S85+S90+S100-F86-F96-F100</f>
        <v>1166311</v>
      </c>
      <c r="G108" s="29">
        <f>R85+R90+R100-G86-G96-G100</f>
        <v>2780284</v>
      </c>
      <c r="H108" s="28"/>
      <c r="I108" s="94">
        <f>B108+E108+F108+G108</f>
        <v>23485667</v>
      </c>
      <c r="J108" s="50"/>
      <c r="K108" s="32"/>
      <c r="L108" s="106" t="s">
        <v>19</v>
      </c>
      <c r="M108" s="197" t="s">
        <v>187</v>
      </c>
      <c r="N108" s="23"/>
      <c r="O108" s="28"/>
      <c r="P108" s="28"/>
      <c r="Q108" s="28"/>
      <c r="R108" s="28"/>
      <c r="S108" s="28"/>
      <c r="T108" s="28"/>
      <c r="U108" s="28"/>
      <c r="V108" s="28"/>
      <c r="W108" s="42"/>
    </row>
    <row r="109" spans="1:23">
      <c r="A109" s="7"/>
      <c r="B109" s="115">
        <f>C109+D109</f>
        <v>541416</v>
      </c>
      <c r="C109" s="91">
        <f>C22</f>
        <v>12764</v>
      </c>
      <c r="D109" s="91">
        <f>D22</f>
        <v>528652</v>
      </c>
      <c r="E109" s="91">
        <f>E22</f>
        <v>817579</v>
      </c>
      <c r="F109" s="91">
        <f>F22</f>
        <v>117455</v>
      </c>
      <c r="G109" s="91">
        <f>G22</f>
        <v>2413452</v>
      </c>
      <c r="H109" s="28"/>
      <c r="I109" s="94">
        <f>B109+E109+F109+G109</f>
        <v>3889902</v>
      </c>
      <c r="J109" s="50"/>
      <c r="K109" s="42"/>
      <c r="L109" s="53" t="s">
        <v>77</v>
      </c>
      <c r="M109" s="65" t="s">
        <v>167</v>
      </c>
      <c r="N109" s="28"/>
      <c r="O109" s="28"/>
      <c r="P109" s="28"/>
      <c r="Q109" s="28"/>
      <c r="R109" s="28"/>
      <c r="S109" s="28"/>
      <c r="T109" s="28"/>
      <c r="U109" s="28"/>
      <c r="V109" s="28"/>
      <c r="W109" s="42"/>
    </row>
    <row r="110" spans="1:23" ht="13.5" thickBot="1">
      <c r="A110" s="7"/>
      <c r="B110" s="115">
        <f>C110+D110</f>
        <v>14301697</v>
      </c>
      <c r="C110" s="123">
        <f>C108-C109</f>
        <v>216892</v>
      </c>
      <c r="D110" s="123">
        <f>D108-D109</f>
        <v>14084805</v>
      </c>
      <c r="E110" s="123">
        <f>E108-E109</f>
        <v>3878380</v>
      </c>
      <c r="F110" s="123">
        <f>F108-F109</f>
        <v>1048856</v>
      </c>
      <c r="G110" s="123">
        <f>G108-G109</f>
        <v>366832</v>
      </c>
      <c r="H110" s="124"/>
      <c r="I110" s="125">
        <f>B110+E110+F110+G110</f>
        <v>19595765</v>
      </c>
      <c r="J110" s="126"/>
      <c r="K110" s="109"/>
      <c r="L110" s="127" t="s">
        <v>188</v>
      </c>
      <c r="M110" s="198" t="s">
        <v>189</v>
      </c>
      <c r="N110" s="124"/>
      <c r="O110" s="124"/>
      <c r="P110" s="124"/>
      <c r="Q110" s="124"/>
      <c r="R110" s="124"/>
      <c r="S110" s="124"/>
      <c r="T110" s="124"/>
      <c r="U110" s="124"/>
      <c r="V110" s="124"/>
      <c r="W110" s="109"/>
    </row>
    <row r="111" spans="1:23" ht="14" thickTop="1" thickBot="1">
      <c r="A111" s="7"/>
      <c r="B111" s="269"/>
      <c r="C111" s="270"/>
      <c r="D111" s="270"/>
      <c r="E111" s="270"/>
      <c r="F111" s="270"/>
      <c r="G111" s="270"/>
      <c r="H111" s="270"/>
      <c r="I111" s="270"/>
      <c r="J111" s="270"/>
      <c r="K111" s="270"/>
      <c r="L111" s="270"/>
      <c r="M111" s="270"/>
      <c r="N111" s="270"/>
      <c r="O111" s="270"/>
      <c r="P111" s="270"/>
      <c r="Q111" s="270"/>
      <c r="R111" s="270"/>
      <c r="S111" s="270"/>
      <c r="T111" s="270"/>
      <c r="U111" s="270"/>
      <c r="V111" s="270"/>
      <c r="W111" s="271"/>
    </row>
    <row r="112" spans="1:23" ht="13.5" thickTop="1">
      <c r="A112" s="7"/>
      <c r="B112" s="47"/>
      <c r="C112" s="47"/>
      <c r="D112" s="47"/>
      <c r="E112" s="47"/>
      <c r="F112" s="128"/>
      <c r="G112" s="128"/>
      <c r="H112" s="128"/>
      <c r="I112" s="47"/>
      <c r="J112" s="128"/>
      <c r="K112" s="129"/>
      <c r="L112" s="130" t="s">
        <v>19</v>
      </c>
      <c r="M112" s="197" t="s">
        <v>187</v>
      </c>
      <c r="N112" s="28"/>
      <c r="O112" s="28"/>
      <c r="P112" s="22">
        <f>R112+S112+T112+W112</f>
        <v>23485667</v>
      </c>
      <c r="Q112" s="50"/>
      <c r="R112" s="22">
        <f>G108</f>
        <v>2780284</v>
      </c>
      <c r="S112" s="22">
        <f>F108</f>
        <v>1166311</v>
      </c>
      <c r="T112" s="22">
        <f>E108</f>
        <v>4695959</v>
      </c>
      <c r="U112" s="114">
        <f>D108</f>
        <v>14613457</v>
      </c>
      <c r="V112" s="62">
        <f>C108</f>
        <v>229656</v>
      </c>
      <c r="W112" s="63">
        <f>U112+V112</f>
        <v>14843113</v>
      </c>
    </row>
    <row r="113" spans="1:23">
      <c r="A113" s="7"/>
      <c r="B113" s="115">
        <f>C113+D113</f>
        <v>13185548</v>
      </c>
      <c r="C113" s="29">
        <f>C114</f>
        <v>258053</v>
      </c>
      <c r="D113" s="29">
        <f>D114</f>
        <v>12927495</v>
      </c>
      <c r="E113" s="91">
        <f>E114+E115</f>
        <v>4637421</v>
      </c>
      <c r="F113" s="50"/>
      <c r="G113" s="28"/>
      <c r="H113" s="61"/>
      <c r="I113" s="94">
        <f>B113+E113</f>
        <v>17822969</v>
      </c>
      <c r="J113" s="50"/>
      <c r="K113" s="42"/>
      <c r="L113" s="53" t="s">
        <v>73</v>
      </c>
      <c r="M113" s="54" t="s">
        <v>190</v>
      </c>
      <c r="N113" s="28"/>
      <c r="O113" s="28"/>
      <c r="P113" s="23"/>
      <c r="Q113" s="28"/>
      <c r="R113" s="23"/>
      <c r="S113" s="23"/>
      <c r="T113" s="23"/>
      <c r="U113" s="28"/>
      <c r="V113" s="28"/>
      <c r="W113" s="42"/>
    </row>
    <row r="114" spans="1:23">
      <c r="A114" s="7"/>
      <c r="B114" s="115">
        <f>C114+D114</f>
        <v>13185548</v>
      </c>
      <c r="C114" s="103">
        <f>SUMIFS(DATI!E$1:E$65536,DATI!A$1:A$65536,'2008'!B4,DATI!B$1:B$65536,'2008'!C12,DATI!C$1:C$65536,'2008'!B8,DATI!D$1:D$65536,'2008'!L114)</f>
        <v>258053</v>
      </c>
      <c r="D114" s="103">
        <f>SUMIFS(DATI!E$1:E$65536,DATI!A$1:A$65536,'2008'!B4,DATI!B$1:B$65536,'2008'!D12,DATI!C$1:C$65536,'2008'!B8,DATI!D$1:D$65536,'2008'!L114)</f>
        <v>12927495</v>
      </c>
      <c r="E114" s="49">
        <f>SUMIFS(DATI!E$1:E$65536,DATI!A$1:A$65536,'2008'!B4,DATI!B$1:B$65536,'2008'!E12,DATI!C$1:C$65536,'2008'!B8,DATI!D$1:D$65536,'2008'!L114)</f>
        <v>2031662</v>
      </c>
      <c r="F114" s="50"/>
      <c r="G114" s="28"/>
      <c r="H114" s="61"/>
      <c r="I114" s="94">
        <f>B114+E114</f>
        <v>15217210</v>
      </c>
      <c r="J114" s="50"/>
      <c r="K114" s="42"/>
      <c r="L114" s="53" t="s">
        <v>74</v>
      </c>
      <c r="M114" s="199" t="s">
        <v>238</v>
      </c>
      <c r="N114" s="28"/>
      <c r="O114" s="28"/>
      <c r="P114" s="28"/>
      <c r="Q114" s="28"/>
      <c r="R114" s="28"/>
      <c r="S114" s="28"/>
      <c r="T114" s="28"/>
      <c r="U114" s="28"/>
      <c r="V114" s="28"/>
      <c r="W114" s="42"/>
    </row>
    <row r="115" spans="1:23">
      <c r="A115" s="7"/>
      <c r="B115" s="131"/>
      <c r="C115" s="88"/>
      <c r="D115" s="88"/>
      <c r="E115" s="49">
        <f>SUMIFS(DATI!E$1:E$65536,DATI!A$1:A$65536,'2008'!B4,DATI!B$1:B$65536,'2008'!E12,DATI!C$1:C$65536,'2008'!B8,DATI!D$1:D$65536,'2008'!L115)</f>
        <v>2605759</v>
      </c>
      <c r="F115" s="97"/>
      <c r="G115" s="47"/>
      <c r="H115" s="28"/>
      <c r="I115" s="94">
        <f>E115</f>
        <v>2605759</v>
      </c>
      <c r="J115" s="97"/>
      <c r="K115" s="72"/>
      <c r="L115" s="53" t="s">
        <v>75</v>
      </c>
      <c r="M115" s="199" t="s">
        <v>239</v>
      </c>
      <c r="N115" s="47"/>
      <c r="O115" s="47"/>
      <c r="P115" s="47"/>
      <c r="Q115" s="28"/>
      <c r="R115" s="28"/>
      <c r="S115" s="28"/>
      <c r="T115" s="28"/>
      <c r="U115" s="28"/>
      <c r="V115" s="28"/>
      <c r="W115" s="42"/>
    </row>
    <row r="116" spans="1:23">
      <c r="A116" s="7"/>
      <c r="B116" s="115">
        <f>C116+D116</f>
        <v>0</v>
      </c>
      <c r="C116" s="132">
        <f>SUMIFS(DATI!E$1:E$65536,DATI!A$1:A$65536,'2008'!B4,DATI!B$1:B$65536,'2008'!C12,DATI!C$1:C$65536,'2008'!B8,DATI!D$1:D$65536,'2008'!L116)</f>
        <v>0</v>
      </c>
      <c r="D116" s="132">
        <f>SUMIFS(DATI!E$1:E$65536,DATI!A$1:A$65536,'2008'!B4,DATI!B$1:B$65536,'2008'!D12,DATI!C$1:C$65536,'2008'!B8,DATI!D$1:D$65536,'2008'!L116)</f>
        <v>0</v>
      </c>
      <c r="E116" s="49">
        <f>SUMIFS(DATI!E$1:E$65536,DATI!A$1:A$65536,'2008'!B4,DATI!B$1:B$65536,'2008'!E12,DATI!C$1:C$65536,'2008'!B8,DATI!D$1:D$65536,'2008'!L116)</f>
        <v>0</v>
      </c>
      <c r="F116" s="49">
        <f>SUMIFS(DATI!E$1:E$65536,DATI!A$1:A$65536,'2008'!B4,DATI!B$1:B$65536,'2008'!F12,DATI!C$1:C$65536,'2008'!B8,DATI!D$1:D$65536,'2008'!L116)</f>
        <v>313668</v>
      </c>
      <c r="G116" s="30">
        <f>SUMIFS(DATI!E$1:E$65536,DATI!A$1:A$65536,'2008'!B4,DATI!B$1:B$65536,'2008'!G12,DATI!C$1:C$65536,'2008'!B8,DATI!D$1:D$65536,'2008'!L116)</f>
        <v>0</v>
      </c>
      <c r="H116" s="28"/>
      <c r="I116" s="94">
        <f>B116+E116+F116+G116</f>
        <v>313668</v>
      </c>
      <c r="J116" s="49">
        <f>SUMIFS(DATI!E$1:E$65536,DATI!A$1:A$65536,'2008'!B4,DATI!B$1:B$65536,'2008'!J12,DATI!C$1:C$65536,'2008'!B8,DATI!D$1:D$65536,'2008'!L116)</f>
        <v>0</v>
      </c>
      <c r="K116" s="31">
        <f>I116+J116</f>
        <v>313668</v>
      </c>
      <c r="L116" s="53" t="s">
        <v>66</v>
      </c>
      <c r="M116" s="54" t="s">
        <v>191</v>
      </c>
      <c r="N116" s="91">
        <f>O116+P116</f>
        <v>313668</v>
      </c>
      <c r="O116" s="30">
        <f>SUMIFS(DATI!E$1:E$65536,DATI!A$1:A$65536,'2008'!B4,DATI!B$1:B$65536,'2008'!O12,DATI!C$1:C$65536,'2008'!B8,DATI!D$1:D$65536,'2008'!L116)</f>
        <v>0</v>
      </c>
      <c r="P116" s="29">
        <f>W116</f>
        <v>313668</v>
      </c>
      <c r="Q116" s="28"/>
      <c r="R116" s="28"/>
      <c r="S116" s="28"/>
      <c r="T116" s="28"/>
      <c r="U116" s="49">
        <f>SUMIFS(DATI!E$1:E$65536,DATI!A$1:A$65536,'2008'!B4,DATI!B$1:B$65536,'2008'!U12,DATI!C$1:C$65536,'2008'!N8,DATI!D$1:D$65536,'2008'!L116)</f>
        <v>313668</v>
      </c>
      <c r="V116" s="28"/>
      <c r="W116" s="31">
        <f>U116</f>
        <v>313668</v>
      </c>
    </row>
    <row r="117" spans="1:23" ht="13">
      <c r="A117" s="7"/>
      <c r="B117" s="115">
        <f>C117+D117</f>
        <v>1971233</v>
      </c>
      <c r="C117" s="27">
        <f>V112-C113-C116</f>
        <v>-28397</v>
      </c>
      <c r="D117" s="27">
        <f>U112+U116-D113-D116</f>
        <v>1999630</v>
      </c>
      <c r="E117" s="94">
        <f>T112-E113-E116</f>
        <v>58538</v>
      </c>
      <c r="F117" s="94">
        <f>S112-F116</f>
        <v>852643</v>
      </c>
      <c r="G117" s="94">
        <f>R112-G116</f>
        <v>2780284</v>
      </c>
      <c r="H117" s="28"/>
      <c r="I117" s="94">
        <f>B117+E117+F117+G117</f>
        <v>5662698</v>
      </c>
      <c r="J117" s="28"/>
      <c r="K117" s="32"/>
      <c r="L117" s="113" t="s">
        <v>21</v>
      </c>
      <c r="M117" s="206" t="s">
        <v>192</v>
      </c>
      <c r="N117" s="23"/>
      <c r="O117" s="28"/>
      <c r="P117" s="23"/>
      <c r="Q117" s="28"/>
      <c r="R117" s="28"/>
      <c r="S117" s="28"/>
      <c r="T117" s="28"/>
      <c r="U117" s="28"/>
      <c r="V117" s="28"/>
      <c r="W117" s="42"/>
    </row>
    <row r="118" spans="1:23">
      <c r="A118" s="7"/>
      <c r="B118" s="115">
        <f>C118+D118</f>
        <v>541416</v>
      </c>
      <c r="C118" s="91">
        <f>C22</f>
        <v>12764</v>
      </c>
      <c r="D118" s="91">
        <f>D22</f>
        <v>528652</v>
      </c>
      <c r="E118" s="91">
        <f>E22</f>
        <v>817579</v>
      </c>
      <c r="F118" s="91">
        <f>F22</f>
        <v>117455</v>
      </c>
      <c r="G118" s="91">
        <f>G22</f>
        <v>2413452</v>
      </c>
      <c r="H118" s="28"/>
      <c r="I118" s="94">
        <f>B118+E118+F118+G118</f>
        <v>3889902</v>
      </c>
      <c r="J118" s="50"/>
      <c r="K118" s="42"/>
      <c r="L118" s="53" t="s">
        <v>77</v>
      </c>
      <c r="M118" s="65" t="s">
        <v>167</v>
      </c>
      <c r="N118" s="28"/>
      <c r="O118" s="28"/>
      <c r="P118" s="28"/>
      <c r="Q118" s="28"/>
      <c r="R118" s="28"/>
      <c r="S118" s="28"/>
      <c r="T118" s="28"/>
      <c r="U118" s="28"/>
      <c r="V118" s="28"/>
      <c r="W118" s="42"/>
    </row>
    <row r="119" spans="1:23" ht="13.5" thickBot="1">
      <c r="A119" s="7"/>
      <c r="B119" s="115">
        <f>C119+D119</f>
        <v>1429817</v>
      </c>
      <c r="C119" s="133">
        <f>C117-C118</f>
        <v>-41161</v>
      </c>
      <c r="D119" s="133">
        <f>D117-D118</f>
        <v>1470978</v>
      </c>
      <c r="E119" s="133">
        <f>E117-E118</f>
        <v>-759041</v>
      </c>
      <c r="F119" s="133">
        <f>F117-F118</f>
        <v>735188</v>
      </c>
      <c r="G119" s="133">
        <f>G117-G118</f>
        <v>366832</v>
      </c>
      <c r="H119" s="28"/>
      <c r="I119" s="94">
        <f>B119+E119+F119+G119</f>
        <v>1772796</v>
      </c>
      <c r="J119" s="50"/>
      <c r="K119" s="109"/>
      <c r="L119" s="130" t="s">
        <v>193</v>
      </c>
      <c r="M119" s="207" t="s">
        <v>194</v>
      </c>
      <c r="N119" s="28"/>
      <c r="O119" s="28"/>
      <c r="P119" s="28"/>
      <c r="Q119" s="28"/>
      <c r="R119" s="28"/>
      <c r="S119" s="28"/>
      <c r="T119" s="28"/>
      <c r="U119" s="28"/>
      <c r="V119" s="28"/>
      <c r="W119" s="42"/>
    </row>
    <row r="120" spans="1:23" ht="13.5" thickTop="1" thickBot="1">
      <c r="A120" s="7"/>
      <c r="B120" s="272"/>
      <c r="C120" s="272"/>
      <c r="D120" s="272"/>
      <c r="E120" s="272"/>
      <c r="F120" s="272"/>
      <c r="G120" s="272"/>
      <c r="H120" s="272"/>
      <c r="I120" s="272"/>
      <c r="J120" s="272"/>
      <c r="K120" s="272"/>
      <c r="L120" s="272"/>
      <c r="M120" s="272"/>
      <c r="N120" s="272"/>
      <c r="O120" s="272"/>
      <c r="P120" s="272"/>
      <c r="Q120" s="272"/>
      <c r="R120" s="272"/>
      <c r="S120" s="272"/>
      <c r="T120" s="272"/>
      <c r="U120" s="272"/>
      <c r="V120" s="272"/>
      <c r="W120" s="273"/>
    </row>
    <row r="121" spans="1:23" ht="21.75" customHeight="1" thickTop="1" thickBot="1">
      <c r="A121" s="7"/>
      <c r="B121" s="253" t="s">
        <v>119</v>
      </c>
      <c r="C121" s="253"/>
      <c r="D121" s="253"/>
      <c r="E121" s="253"/>
      <c r="F121" s="253"/>
      <c r="G121" s="253"/>
      <c r="H121" s="253"/>
      <c r="I121" s="253"/>
      <c r="J121" s="253"/>
      <c r="K121" s="254"/>
      <c r="L121" s="274" t="s">
        <v>120</v>
      </c>
      <c r="M121" s="275"/>
      <c r="N121" s="278" t="s">
        <v>121</v>
      </c>
      <c r="O121" s="279"/>
      <c r="P121" s="279"/>
      <c r="Q121" s="279"/>
      <c r="R121" s="279"/>
      <c r="S121" s="279"/>
      <c r="T121" s="279"/>
      <c r="U121" s="280"/>
      <c r="V121" s="280"/>
      <c r="W121" s="281"/>
    </row>
    <row r="122" spans="1:23" ht="13.5" customHeight="1" thickTop="1">
      <c r="A122" s="7"/>
      <c r="B122" s="261" t="s">
        <v>122</v>
      </c>
      <c r="C122" s="264" t="s">
        <v>123</v>
      </c>
      <c r="D122" s="264" t="s">
        <v>124</v>
      </c>
      <c r="E122" s="239" t="s">
        <v>125</v>
      </c>
      <c r="F122" s="239" t="s">
        <v>126</v>
      </c>
      <c r="G122" s="239" t="s">
        <v>127</v>
      </c>
      <c r="H122" s="239" t="s">
        <v>128</v>
      </c>
      <c r="I122" s="239" t="s">
        <v>129</v>
      </c>
      <c r="J122" s="239" t="s">
        <v>130</v>
      </c>
      <c r="K122" s="243" t="s">
        <v>131</v>
      </c>
      <c r="L122" s="276"/>
      <c r="M122" s="277"/>
      <c r="N122" s="264" t="s">
        <v>131</v>
      </c>
      <c r="O122" s="239" t="s">
        <v>130</v>
      </c>
      <c r="P122" s="239" t="s">
        <v>129</v>
      </c>
      <c r="Q122" s="239" t="s">
        <v>128</v>
      </c>
      <c r="R122" s="239" t="s">
        <v>127</v>
      </c>
      <c r="S122" s="239" t="s">
        <v>126</v>
      </c>
      <c r="T122" s="239" t="s">
        <v>125</v>
      </c>
      <c r="U122" s="264" t="s">
        <v>124</v>
      </c>
      <c r="V122" s="264" t="s">
        <v>123</v>
      </c>
      <c r="W122" s="266" t="s">
        <v>122</v>
      </c>
    </row>
    <row r="123" spans="1:23" ht="12.75" customHeight="1">
      <c r="A123" s="7"/>
      <c r="B123" s="262"/>
      <c r="C123" s="216"/>
      <c r="D123" s="216"/>
      <c r="E123" s="213"/>
      <c r="F123" s="213"/>
      <c r="G123" s="213"/>
      <c r="H123" s="229"/>
      <c r="I123" s="213"/>
      <c r="J123" s="213"/>
      <c r="K123" s="244"/>
      <c r="L123" s="276"/>
      <c r="M123" s="277"/>
      <c r="N123" s="215"/>
      <c r="O123" s="213"/>
      <c r="P123" s="213"/>
      <c r="Q123" s="229"/>
      <c r="R123" s="213"/>
      <c r="S123" s="213"/>
      <c r="T123" s="213"/>
      <c r="U123" s="216"/>
      <c r="V123" s="216"/>
      <c r="W123" s="219"/>
    </row>
    <row r="124" spans="1:23" ht="53.25" customHeight="1" thickBot="1">
      <c r="A124" s="7"/>
      <c r="B124" s="263"/>
      <c r="C124" s="265"/>
      <c r="D124" s="265"/>
      <c r="E124" s="241"/>
      <c r="F124" s="241"/>
      <c r="G124" s="241"/>
      <c r="H124" s="242"/>
      <c r="I124" s="241"/>
      <c r="J124" s="240"/>
      <c r="K124" s="245"/>
      <c r="L124" s="276"/>
      <c r="M124" s="277"/>
      <c r="N124" s="268"/>
      <c r="O124" s="240"/>
      <c r="P124" s="241"/>
      <c r="Q124" s="242"/>
      <c r="R124" s="241"/>
      <c r="S124" s="241"/>
      <c r="T124" s="241"/>
      <c r="U124" s="265"/>
      <c r="V124" s="265"/>
      <c r="W124" s="267"/>
    </row>
    <row r="125" spans="1:23" ht="19" thickTop="1" thickBot="1">
      <c r="A125" s="7"/>
      <c r="B125" s="249" t="s">
        <v>195</v>
      </c>
      <c r="C125" s="249"/>
      <c r="D125" s="249"/>
      <c r="E125" s="249"/>
      <c r="F125" s="249"/>
      <c r="G125" s="249"/>
      <c r="H125" s="249"/>
      <c r="I125" s="249"/>
      <c r="J125" s="249"/>
      <c r="K125" s="249"/>
      <c r="L125" s="249"/>
      <c r="M125" s="249"/>
      <c r="N125" s="249"/>
      <c r="O125" s="249"/>
      <c r="P125" s="249"/>
      <c r="Q125" s="249"/>
      <c r="R125" s="249"/>
      <c r="S125" s="249"/>
      <c r="T125" s="249"/>
      <c r="U125" s="249"/>
      <c r="V125" s="249"/>
      <c r="W125" s="250"/>
    </row>
    <row r="126" spans="1:23" ht="13" thickTop="1">
      <c r="A126" s="7"/>
      <c r="B126" s="28"/>
      <c r="C126" s="28"/>
      <c r="D126" s="28"/>
      <c r="E126" s="28"/>
      <c r="F126" s="28"/>
      <c r="G126" s="28"/>
      <c r="H126" s="28"/>
      <c r="I126" s="28"/>
      <c r="J126" s="22">
        <f>J127+J128</f>
        <v>9629044</v>
      </c>
      <c r="K126" s="129"/>
      <c r="L126" s="18" t="s">
        <v>109</v>
      </c>
      <c r="M126" s="19" t="s">
        <v>196</v>
      </c>
      <c r="N126" s="44"/>
      <c r="O126" s="44"/>
      <c r="P126" s="44"/>
      <c r="Q126" s="44"/>
      <c r="R126" s="44"/>
      <c r="S126" s="44"/>
      <c r="T126" s="44"/>
      <c r="U126" s="44"/>
      <c r="V126" s="44"/>
      <c r="W126" s="45"/>
    </row>
    <row r="127" spans="1:23">
      <c r="A127" s="7"/>
      <c r="B127" s="28"/>
      <c r="C127" s="28"/>
      <c r="D127" s="28"/>
      <c r="E127" s="28"/>
      <c r="F127" s="28"/>
      <c r="G127" s="28"/>
      <c r="H127" s="28"/>
      <c r="I127" s="28"/>
      <c r="J127" s="49">
        <f>SUMIFS(DATI!E$1:E$65536,DATI!A$1:A$65536,'2008'!B4,DATI!B$1:B$65536,'2008'!J12,DATI!C$1:C$65536,'2008'!B8,DATI!D$1:D$65536,'2008'!L127)</f>
        <v>6158974</v>
      </c>
      <c r="K127" s="42"/>
      <c r="L127" s="40" t="s">
        <v>110</v>
      </c>
      <c r="M127" s="134" t="s">
        <v>234</v>
      </c>
      <c r="N127" s="44"/>
      <c r="O127" s="44"/>
      <c r="P127" s="44"/>
      <c r="Q127" s="44"/>
      <c r="R127" s="44"/>
      <c r="S127" s="44"/>
      <c r="T127" s="44"/>
      <c r="U127" s="44"/>
      <c r="V127" s="44"/>
      <c r="W127" s="45"/>
    </row>
    <row r="128" spans="1:23">
      <c r="A128" s="7"/>
      <c r="B128" s="28"/>
      <c r="C128" s="28"/>
      <c r="D128" s="28"/>
      <c r="E128" s="28"/>
      <c r="F128" s="28"/>
      <c r="G128" s="28"/>
      <c r="H128" s="28"/>
      <c r="I128" s="28"/>
      <c r="J128" s="49">
        <v>3470070</v>
      </c>
      <c r="K128" s="42"/>
      <c r="L128" s="40" t="s">
        <v>111</v>
      </c>
      <c r="M128" s="134" t="s">
        <v>235</v>
      </c>
      <c r="N128" s="44"/>
      <c r="O128" s="44"/>
      <c r="P128" s="44"/>
      <c r="Q128" s="44"/>
      <c r="R128" s="44"/>
      <c r="S128" s="44"/>
      <c r="T128" s="44"/>
      <c r="U128" s="44"/>
      <c r="V128" s="44"/>
      <c r="W128" s="45"/>
    </row>
    <row r="129" spans="1:23">
      <c r="A129" s="7"/>
      <c r="B129" s="28"/>
      <c r="C129" s="28"/>
      <c r="D129" s="28"/>
      <c r="E129" s="28"/>
      <c r="F129" s="28"/>
      <c r="G129" s="28"/>
      <c r="H129" s="28"/>
      <c r="I129" s="61"/>
      <c r="J129" s="49">
        <f>SUMIFS(DATI!E$1:E$65536,DATI!A$1:A$65536,'2008'!B4,DATI!B$1:B$65536,'2008'!J12,DATI!C$1:C$65536,'2008'!B8,DATI!D$1:D$65536,'2008'!L129)</f>
        <v>226034</v>
      </c>
      <c r="K129" s="42"/>
      <c r="L129" s="40" t="s">
        <v>112</v>
      </c>
      <c r="M129" s="185" t="s">
        <v>227</v>
      </c>
      <c r="N129" s="44"/>
      <c r="O129" s="44"/>
      <c r="P129" s="44"/>
      <c r="Q129" s="44"/>
      <c r="R129" s="44"/>
      <c r="S129" s="44"/>
      <c r="T129" s="44"/>
      <c r="U129" s="44"/>
      <c r="V129" s="44"/>
      <c r="W129" s="45"/>
    </row>
    <row r="130" spans="1:23">
      <c r="A130" s="7"/>
      <c r="B130" s="28"/>
      <c r="C130" s="28"/>
      <c r="D130" s="28"/>
      <c r="E130" s="28"/>
      <c r="F130" s="28"/>
      <c r="G130" s="28"/>
      <c r="H130" s="28"/>
      <c r="I130" s="28"/>
      <c r="J130" s="28"/>
      <c r="K130" s="42"/>
      <c r="L130" s="40" t="s">
        <v>113</v>
      </c>
      <c r="M130" s="41" t="s">
        <v>197</v>
      </c>
      <c r="N130" s="44"/>
      <c r="O130" s="43">
        <f>O131+O132</f>
        <v>12734634</v>
      </c>
      <c r="P130" s="44"/>
      <c r="Q130" s="44"/>
      <c r="R130" s="44"/>
      <c r="S130" s="44"/>
      <c r="T130" s="44"/>
      <c r="U130" s="44"/>
      <c r="V130" s="44"/>
      <c r="W130" s="45"/>
    </row>
    <row r="131" spans="1:23">
      <c r="A131" s="7"/>
      <c r="B131" s="28"/>
      <c r="C131" s="28"/>
      <c r="D131" s="28"/>
      <c r="E131" s="28"/>
      <c r="F131" s="28"/>
      <c r="G131" s="28"/>
      <c r="H131" s="28"/>
      <c r="I131" s="28"/>
      <c r="J131" s="28"/>
      <c r="K131" s="42"/>
      <c r="L131" s="40" t="s">
        <v>114</v>
      </c>
      <c r="M131" s="134" t="s">
        <v>236</v>
      </c>
      <c r="N131" s="44"/>
      <c r="O131" s="36">
        <f>SUMIFS(DATI!E$1:E$65536,DATI!A$1:A$65536,'2008'!B4,DATI!B$1:B$65536,'2008'!O12,DATI!C$1:C$65536,'2008'!N8,DATI!D$1:D$65536,'2008'!L131)</f>
        <v>10439771</v>
      </c>
      <c r="P131" s="44"/>
      <c r="Q131" s="44"/>
      <c r="R131" s="44"/>
      <c r="S131" s="44"/>
      <c r="T131" s="44"/>
      <c r="U131" s="44"/>
      <c r="V131" s="44"/>
      <c r="W131" s="45"/>
    </row>
    <row r="132" spans="1:23">
      <c r="A132" s="7"/>
      <c r="B132" s="28"/>
      <c r="C132" s="28"/>
      <c r="D132" s="28"/>
      <c r="E132" s="28"/>
      <c r="F132" s="28"/>
      <c r="G132" s="28"/>
      <c r="H132" s="28"/>
      <c r="I132" s="28"/>
      <c r="J132" s="28"/>
      <c r="K132" s="42"/>
      <c r="L132" s="40" t="s">
        <v>115</v>
      </c>
      <c r="M132" s="134" t="s">
        <v>237</v>
      </c>
      <c r="N132" s="44"/>
      <c r="O132" s="36">
        <f>SUMIFS(DATI!E$1:E$65536,DATI!A$1:A$65536,'2008'!B4,DATI!B$1:B$65536,'2008'!O12,DATI!C$1:C$65536,'2008'!N8,DATI!D$1:D$65536,'2008'!L132)</f>
        <v>2294863</v>
      </c>
      <c r="P132" s="44"/>
      <c r="Q132" s="44"/>
      <c r="R132" s="44"/>
      <c r="S132" s="44"/>
      <c r="T132" s="44"/>
      <c r="U132" s="44"/>
      <c r="V132" s="44"/>
      <c r="W132" s="45"/>
    </row>
    <row r="133" spans="1:23">
      <c r="A133" s="7"/>
      <c r="B133" s="28"/>
      <c r="C133" s="28"/>
      <c r="D133" s="28"/>
      <c r="E133" s="28"/>
      <c r="F133" s="28"/>
      <c r="G133" s="28"/>
      <c r="H133" s="28"/>
      <c r="I133" s="28"/>
      <c r="J133" s="28"/>
      <c r="K133" s="42"/>
      <c r="L133" s="40" t="s">
        <v>116</v>
      </c>
      <c r="M133" s="185" t="s">
        <v>228</v>
      </c>
      <c r="N133" s="44"/>
      <c r="O133" s="36">
        <f>SUMIFS(DATI!E$1:E$65536,DATI!A$1:A$65536,'2008'!B4,DATI!B$1:B$65536,'2008'!O12,DATI!C$1:C$65536,'2008'!N8,DATI!D$1:D$65536,'2008'!L133)</f>
        <v>93863</v>
      </c>
      <c r="P133" s="44"/>
      <c r="Q133" s="44"/>
      <c r="R133" s="44"/>
      <c r="S133" s="44"/>
      <c r="T133" s="44"/>
      <c r="U133" s="44"/>
      <c r="V133" s="44"/>
      <c r="W133" s="45"/>
    </row>
    <row r="134" spans="1:23" ht="13">
      <c r="A134" s="7"/>
      <c r="B134" s="28"/>
      <c r="C134" s="28"/>
      <c r="D134" s="28"/>
      <c r="E134" s="28"/>
      <c r="F134" s="28"/>
      <c r="G134" s="28"/>
      <c r="H134" s="28"/>
      <c r="I134" s="28"/>
      <c r="J134" s="29">
        <f>O130-J126</f>
        <v>3105590</v>
      </c>
      <c r="K134" s="42"/>
      <c r="L134" s="135" t="s">
        <v>107</v>
      </c>
      <c r="M134" s="202" t="s">
        <v>198</v>
      </c>
      <c r="N134" s="44"/>
      <c r="O134" s="44"/>
      <c r="P134" s="44"/>
      <c r="Q134" s="44"/>
      <c r="R134" s="44"/>
      <c r="S134" s="44"/>
      <c r="T134" s="44"/>
      <c r="U134" s="44"/>
      <c r="V134" s="44"/>
      <c r="W134" s="45"/>
    </row>
    <row r="135" spans="1:23">
      <c r="A135" s="7"/>
      <c r="B135" s="28"/>
      <c r="C135" s="28"/>
      <c r="D135" s="28"/>
      <c r="E135" s="28"/>
      <c r="F135" s="28"/>
      <c r="G135" s="28"/>
      <c r="H135" s="61"/>
      <c r="I135" s="94">
        <f>I27+I30+I55+I58+I86+I89+I100+I116</f>
        <v>31799692</v>
      </c>
      <c r="J135" s="94">
        <f>J27+J30+J55+J58+J86+J89+J100+J116</f>
        <v>2723964</v>
      </c>
      <c r="K135" s="31">
        <f>I135+J135</f>
        <v>34523656</v>
      </c>
      <c r="L135" s="40" t="s">
        <v>199</v>
      </c>
      <c r="M135" s="41" t="s">
        <v>200</v>
      </c>
      <c r="N135" s="33">
        <f>O135+P135</f>
        <v>34523655</v>
      </c>
      <c r="O135" s="37">
        <f>O46+O49+O58+O86+O89+O100+O116</f>
        <v>2590190</v>
      </c>
      <c r="P135" s="43">
        <f>P33+P46+P49+P58+P86+P89+P100+P116</f>
        <v>31933465</v>
      </c>
      <c r="Q135" s="43">
        <f>Q33</f>
        <v>66155</v>
      </c>
      <c r="R135" s="136"/>
      <c r="S135" s="44"/>
      <c r="T135" s="44"/>
      <c r="U135" s="44"/>
      <c r="V135" s="44"/>
      <c r="W135" s="45"/>
    </row>
    <row r="136" spans="1:23" ht="13.5" thickBot="1">
      <c r="A136" s="7"/>
      <c r="B136" s="28"/>
      <c r="C136" s="28"/>
      <c r="D136" s="28"/>
      <c r="E136" s="28"/>
      <c r="F136" s="28"/>
      <c r="G136" s="28"/>
      <c r="H136" s="28"/>
      <c r="I136" s="23"/>
      <c r="J136" s="137">
        <f>J134+O46+O49+O58+O86+O90+O96+O100+O116+O97-J27-J55-J58-J86-J90-J96-J100-J116-J97</f>
        <v>2971816</v>
      </c>
      <c r="K136" s="138"/>
      <c r="L136" s="130" t="s">
        <v>108</v>
      </c>
      <c r="M136" s="207" t="s">
        <v>201</v>
      </c>
      <c r="N136" s="44"/>
      <c r="O136" s="44"/>
      <c r="P136" s="44"/>
      <c r="Q136" s="44"/>
      <c r="R136" s="44"/>
      <c r="S136" s="44"/>
      <c r="T136" s="44"/>
      <c r="U136" s="44"/>
      <c r="V136" s="44"/>
      <c r="W136" s="45"/>
    </row>
    <row r="137" spans="1:23" ht="13.5" thickTop="1" thickBot="1">
      <c r="A137" s="7"/>
      <c r="B137" s="251"/>
      <c r="C137" s="251"/>
      <c r="D137" s="251"/>
      <c r="E137" s="251"/>
      <c r="F137" s="251"/>
      <c r="G137" s="251"/>
      <c r="H137" s="251"/>
      <c r="I137" s="251"/>
      <c r="J137" s="251"/>
      <c r="K137" s="251"/>
      <c r="L137" s="251"/>
      <c r="M137" s="251"/>
      <c r="N137" s="251"/>
      <c r="O137" s="251"/>
      <c r="P137" s="251"/>
      <c r="Q137" s="251"/>
      <c r="R137" s="251"/>
      <c r="S137" s="251"/>
      <c r="T137" s="251"/>
      <c r="U137" s="251"/>
      <c r="V137" s="251"/>
      <c r="W137" s="252"/>
    </row>
    <row r="138" spans="1:23" ht="21.75" customHeight="1" thickTop="1" thickBot="1">
      <c r="A138" s="7"/>
      <c r="B138" s="253" t="s">
        <v>202</v>
      </c>
      <c r="C138" s="253"/>
      <c r="D138" s="253"/>
      <c r="E138" s="253"/>
      <c r="F138" s="253"/>
      <c r="G138" s="253"/>
      <c r="H138" s="253"/>
      <c r="I138" s="253"/>
      <c r="J138" s="253"/>
      <c r="K138" s="254"/>
      <c r="L138" s="255" t="s">
        <v>203</v>
      </c>
      <c r="M138" s="256"/>
      <c r="N138" s="259" t="s">
        <v>204</v>
      </c>
      <c r="O138" s="259"/>
      <c r="P138" s="259"/>
      <c r="Q138" s="259"/>
      <c r="R138" s="259"/>
      <c r="S138" s="259"/>
      <c r="T138" s="259"/>
      <c r="U138" s="259"/>
      <c r="V138" s="259"/>
      <c r="W138" s="260"/>
    </row>
    <row r="139" spans="1:23" ht="13.5" customHeight="1" thickTop="1">
      <c r="A139" s="7"/>
      <c r="B139" s="261" t="s">
        <v>122</v>
      </c>
      <c r="C139" s="264" t="s">
        <v>123</v>
      </c>
      <c r="D139" s="264" t="s">
        <v>124</v>
      </c>
      <c r="E139" s="239" t="s">
        <v>125</v>
      </c>
      <c r="F139" s="239" t="s">
        <v>126</v>
      </c>
      <c r="G139" s="239" t="s">
        <v>127</v>
      </c>
      <c r="H139" s="239" t="s">
        <v>128</v>
      </c>
      <c r="I139" s="239" t="s">
        <v>129</v>
      </c>
      <c r="J139" s="239" t="s">
        <v>130</v>
      </c>
      <c r="K139" s="243" t="s">
        <v>131</v>
      </c>
      <c r="L139" s="222"/>
      <c r="M139" s="223"/>
      <c r="N139" s="246" t="s">
        <v>131</v>
      </c>
      <c r="O139" s="239" t="s">
        <v>130</v>
      </c>
      <c r="P139" s="239" t="s">
        <v>129</v>
      </c>
      <c r="Q139" s="239" t="s">
        <v>128</v>
      </c>
      <c r="R139" s="239" t="s">
        <v>127</v>
      </c>
      <c r="S139" s="239" t="s">
        <v>126</v>
      </c>
      <c r="T139" s="239" t="s">
        <v>125</v>
      </c>
      <c r="U139" s="264" t="s">
        <v>124</v>
      </c>
      <c r="V139" s="264" t="s">
        <v>123</v>
      </c>
      <c r="W139" s="266" t="s">
        <v>122</v>
      </c>
    </row>
    <row r="140" spans="1:23" ht="12.75" customHeight="1">
      <c r="A140" s="7"/>
      <c r="B140" s="262"/>
      <c r="C140" s="216"/>
      <c r="D140" s="216"/>
      <c r="E140" s="213"/>
      <c r="F140" s="213"/>
      <c r="G140" s="213"/>
      <c r="H140" s="229"/>
      <c r="I140" s="213"/>
      <c r="J140" s="213"/>
      <c r="K140" s="244"/>
      <c r="L140" s="222"/>
      <c r="M140" s="223"/>
      <c r="N140" s="247"/>
      <c r="O140" s="213"/>
      <c r="P140" s="213"/>
      <c r="Q140" s="229"/>
      <c r="R140" s="213"/>
      <c r="S140" s="213"/>
      <c r="T140" s="213"/>
      <c r="U140" s="216"/>
      <c r="V140" s="216"/>
      <c r="W140" s="219"/>
    </row>
    <row r="141" spans="1:23" ht="57.75" customHeight="1" thickBot="1">
      <c r="A141" s="7"/>
      <c r="B141" s="263"/>
      <c r="C141" s="265"/>
      <c r="D141" s="265"/>
      <c r="E141" s="241"/>
      <c r="F141" s="241"/>
      <c r="G141" s="241"/>
      <c r="H141" s="242"/>
      <c r="I141" s="241"/>
      <c r="J141" s="240"/>
      <c r="K141" s="245"/>
      <c r="L141" s="257"/>
      <c r="M141" s="258"/>
      <c r="N141" s="248"/>
      <c r="O141" s="240"/>
      <c r="P141" s="241"/>
      <c r="Q141" s="242"/>
      <c r="R141" s="241"/>
      <c r="S141" s="241"/>
      <c r="T141" s="241"/>
      <c r="U141" s="265"/>
      <c r="V141" s="265"/>
      <c r="W141" s="267"/>
    </row>
    <row r="142" spans="1:23" ht="19" thickTop="1" thickBot="1">
      <c r="A142" s="7"/>
      <c r="B142" s="231" t="s">
        <v>205</v>
      </c>
      <c r="C142" s="231"/>
      <c r="D142" s="231"/>
      <c r="E142" s="231"/>
      <c r="F142" s="231"/>
      <c r="G142" s="231"/>
      <c r="H142" s="231"/>
      <c r="I142" s="231"/>
      <c r="J142" s="231"/>
      <c r="K142" s="231"/>
      <c r="L142" s="231"/>
      <c r="M142" s="231"/>
      <c r="N142" s="231"/>
      <c r="O142" s="231"/>
      <c r="P142" s="231"/>
      <c r="Q142" s="231"/>
      <c r="R142" s="231"/>
      <c r="S142" s="231"/>
      <c r="T142" s="231"/>
      <c r="U142" s="231"/>
      <c r="V142" s="231"/>
      <c r="W142" s="232"/>
    </row>
    <row r="143" spans="1:23" ht="13.5" thickTop="1">
      <c r="A143" s="7"/>
      <c r="B143" s="76"/>
      <c r="C143" s="76"/>
      <c r="D143" s="76"/>
      <c r="E143" s="76"/>
      <c r="F143" s="76"/>
      <c r="G143" s="76"/>
      <c r="H143" s="28"/>
      <c r="I143" s="76"/>
      <c r="J143" s="76"/>
      <c r="K143" s="139"/>
      <c r="L143" s="113" t="s">
        <v>206</v>
      </c>
      <c r="M143" s="208" t="s">
        <v>207</v>
      </c>
      <c r="N143" s="140">
        <f t="shared" ref="N143:N148" si="14">O143+P143</f>
        <v>4744612</v>
      </c>
      <c r="O143" s="141">
        <f>J136</f>
        <v>2971816</v>
      </c>
      <c r="P143" s="141">
        <f>R143+S143+T143+W143</f>
        <v>1772796</v>
      </c>
      <c r="Q143" s="28"/>
      <c r="R143" s="142">
        <f>G119</f>
        <v>366832</v>
      </c>
      <c r="S143" s="142">
        <f>F119</f>
        <v>735188</v>
      </c>
      <c r="T143" s="142">
        <f>E119</f>
        <v>-759041</v>
      </c>
      <c r="U143" s="143">
        <f>D119</f>
        <v>1470978</v>
      </c>
      <c r="V143" s="62">
        <f>C119</f>
        <v>-41161</v>
      </c>
      <c r="W143" s="63">
        <f>U143+V143</f>
        <v>1429817</v>
      </c>
    </row>
    <row r="144" spans="1:23">
      <c r="A144" s="7"/>
      <c r="B144" s="115">
        <f>C144+D144</f>
        <v>0</v>
      </c>
      <c r="C144" s="144">
        <f>C145+C146</f>
        <v>0</v>
      </c>
      <c r="D144" s="144">
        <f>D145+D146</f>
        <v>0</v>
      </c>
      <c r="E144" s="144">
        <f>E146</f>
        <v>25385</v>
      </c>
      <c r="F144" s="144">
        <f>F145+F146</f>
        <v>0</v>
      </c>
      <c r="G144" s="144">
        <f>G145+G146</f>
        <v>19572</v>
      </c>
      <c r="H144" s="28"/>
      <c r="I144" s="37">
        <f>B144+E144+F144+G144</f>
        <v>44957</v>
      </c>
      <c r="J144" s="37">
        <f>J145+J146</f>
        <v>352544</v>
      </c>
      <c r="K144" s="145">
        <f t="shared" ref="K144:K149" si="15">I144+J144</f>
        <v>397501</v>
      </c>
      <c r="L144" s="53" t="s">
        <v>67</v>
      </c>
      <c r="M144" s="65" t="s">
        <v>208</v>
      </c>
      <c r="N144" s="140">
        <f t="shared" si="14"/>
        <v>397501</v>
      </c>
      <c r="O144" s="37">
        <f>O145+O146</f>
        <v>15244</v>
      </c>
      <c r="P144" s="43">
        <f>R144+S144+T144+W144</f>
        <v>382257</v>
      </c>
      <c r="Q144" s="28"/>
      <c r="R144" s="146">
        <f>R146</f>
        <v>169576</v>
      </c>
      <c r="S144" s="146">
        <f>S146</f>
        <v>0</v>
      </c>
      <c r="T144" s="146">
        <f>T146+T145</f>
        <v>212681</v>
      </c>
      <c r="U144" s="146">
        <f>U146</f>
        <v>0</v>
      </c>
      <c r="V144" s="62">
        <f>V146</f>
        <v>0</v>
      </c>
      <c r="W144" s="63">
        <f>U144+V144</f>
        <v>0</v>
      </c>
    </row>
    <row r="145" spans="1:23">
      <c r="A145" s="7"/>
      <c r="B145" s="115">
        <f>C145+D145</f>
        <v>0</v>
      </c>
      <c r="C145" s="147">
        <f>SUMIFS(DATI!E$1:E$65536,DATI!A$1:A$65536,'2008'!B4,DATI!B$1:B$65536,'2008'!C12,DATI!C$1:C$65536,'2008'!B8,DATI!D$1:D$65536,'2008'!L145)</f>
        <v>0</v>
      </c>
      <c r="D145" s="147">
        <f>SUMIFS(DATI!E$1:E$65536,DATI!A$1:A$65536,'2008'!B4,DATI!B$1:B$65536,'2008'!D12,DATI!C$1:C$65536,'2008'!B8,DATI!D$1:D$65536,'2008'!L145)</f>
        <v>0</v>
      </c>
      <c r="E145" s="148"/>
      <c r="F145" s="149">
        <f>SUMIFS(DATI!E$1:E$65536,DATI!A$1:A$65536,'2008'!B4,DATI!B$1:B$65536,'2008'!F12,DATI!C$1:C$65536,'2008'!B8,DATI!D$1:D$65536,'2008'!L145)</f>
        <v>0</v>
      </c>
      <c r="G145" s="149">
        <f>SUMIFS(DATI!E$1:E$65536,DATI!A$1:A$65536,'2008'!B4,DATI!B$1:B$65536,'2008'!G12,DATI!C$1:C$65536,'2008'!B8,DATI!D$1:D$65536,'2008'!L145)</f>
        <v>4328</v>
      </c>
      <c r="H145" s="28"/>
      <c r="I145" s="37">
        <f>B145+F145+G145</f>
        <v>4328</v>
      </c>
      <c r="J145" s="149">
        <f>SUMIFS(DATI!E$1:E$65536,DATI!A$1:A$65536,'2008'!B4,DATI!B$1:B$65536,'2008'!J12,DATI!C$1:C$65536,'2008'!B8,DATI!D$1:D$65536,'2008'!L145)</f>
        <v>0</v>
      </c>
      <c r="K145" s="145">
        <f t="shared" si="15"/>
        <v>4328</v>
      </c>
      <c r="L145" s="53" t="s">
        <v>68</v>
      </c>
      <c r="M145" s="199" t="s">
        <v>230</v>
      </c>
      <c r="N145" s="140">
        <f t="shared" si="14"/>
        <v>4328</v>
      </c>
      <c r="O145" s="149">
        <f>SUMIFS(DATI!E$1:E$65536,DATI!A$1:A$65536,'2008'!B4,DATI!B$1:B$65536,'2008'!O12,DATI!C$1:C$65536,'2008'!N8,DATI!D$1:D$65536,'2008'!L145)</f>
        <v>0</v>
      </c>
      <c r="P145" s="43">
        <f>T145</f>
        <v>4328</v>
      </c>
      <c r="Q145" s="28"/>
      <c r="R145" s="150"/>
      <c r="S145" s="151"/>
      <c r="T145" s="36">
        <f>SUMIFS(DATI!E$1:E$65536,DATI!A$1:A$65536,'2008'!B4,DATI!B$1:B$65536,'2008'!T12,DATI!C$1:C$65536,'2008'!N8,DATI!D$1:D$65536,'2008'!L145)</f>
        <v>4328</v>
      </c>
      <c r="U145" s="152"/>
      <c r="V145" s="28"/>
      <c r="W145" s="42"/>
    </row>
    <row r="146" spans="1:23">
      <c r="A146" s="7"/>
      <c r="B146" s="115">
        <f>C146+D146</f>
        <v>0</v>
      </c>
      <c r="C146" s="144">
        <f>C148</f>
        <v>0</v>
      </c>
      <c r="D146" s="144">
        <f>D148</f>
        <v>0</v>
      </c>
      <c r="E146" s="144">
        <f>E147+E148</f>
        <v>25385</v>
      </c>
      <c r="F146" s="144">
        <f>F148</f>
        <v>0</v>
      </c>
      <c r="G146" s="144">
        <f>G148</f>
        <v>15244</v>
      </c>
      <c r="H146" s="44"/>
      <c r="I146" s="37">
        <f>B146+E146+F146+G146</f>
        <v>40629</v>
      </c>
      <c r="J146" s="144">
        <f>J147+J148</f>
        <v>352544</v>
      </c>
      <c r="K146" s="145">
        <f t="shared" si="15"/>
        <v>393173</v>
      </c>
      <c r="L146" s="53" t="s">
        <v>209</v>
      </c>
      <c r="M146" s="199" t="s">
        <v>231</v>
      </c>
      <c r="N146" s="140">
        <f t="shared" si="14"/>
        <v>393173</v>
      </c>
      <c r="O146" s="37">
        <f>O147+O148</f>
        <v>15244</v>
      </c>
      <c r="P146" s="43">
        <f>R146+S146+T146+W146</f>
        <v>377929</v>
      </c>
      <c r="Q146" s="44"/>
      <c r="R146" s="146">
        <f>R147+R148</f>
        <v>169576</v>
      </c>
      <c r="S146" s="146">
        <f>S147+S148</f>
        <v>0</v>
      </c>
      <c r="T146" s="146">
        <f>T147+T148</f>
        <v>208353</v>
      </c>
      <c r="U146" s="146">
        <f>U147+U148</f>
        <v>0</v>
      </c>
      <c r="V146" s="94">
        <f>V147+V148</f>
        <v>0</v>
      </c>
      <c r="W146" s="31">
        <f>U146+V146</f>
        <v>0</v>
      </c>
    </row>
    <row r="147" spans="1:23">
      <c r="A147" s="7"/>
      <c r="B147" s="153"/>
      <c r="C147" s="154"/>
      <c r="D147" s="154"/>
      <c r="E147" s="149">
        <f>SUMIFS(DATI!E$1:E$65536,DATI!A$1:A$65536,'2008'!B4,DATI!B$1:B$65536,'2008'!E12,DATI!C$1:C$65536,'2008'!B8,DATI!D$1:D$65536,'2008'!L147)</f>
        <v>714</v>
      </c>
      <c r="F147" s="152"/>
      <c r="G147" s="71"/>
      <c r="H147" s="44"/>
      <c r="I147" s="37">
        <f>E147</f>
        <v>714</v>
      </c>
      <c r="J147" s="149">
        <f>SUMIFS(DATI!E$1:E$65536,DATI!A$1:A$65536,'2008'!B4,DATI!B$1:B$65536,'2008'!J12,DATI!C$1:C$65536,'2008'!B8,DATI!D$1:D$65536,'2008'!L147)</f>
        <v>351770</v>
      </c>
      <c r="K147" s="145">
        <f t="shared" si="15"/>
        <v>352484</v>
      </c>
      <c r="L147" s="53" t="s">
        <v>69</v>
      </c>
      <c r="M147" s="78" t="s">
        <v>232</v>
      </c>
      <c r="N147" s="140">
        <f t="shared" si="14"/>
        <v>352484</v>
      </c>
      <c r="O147" s="149">
        <f>SUMIFS(DATI!E$1:E$65536,DATI!A$1:A$65536,'2008'!B4,DATI!B$1:B$65536,'2008'!O12,DATI!C$1:C$65536,'2008'!N8,DATI!D$1:D$65536,'2008'!L147)</f>
        <v>0</v>
      </c>
      <c r="P147" s="43">
        <f>R147+S147+T147+W147</f>
        <v>352484</v>
      </c>
      <c r="Q147" s="44"/>
      <c r="R147" s="149">
        <f>SUMIFS(DATI!E$1:E$65536,DATI!A$1:A$65536,'2008'!B4,DATI!B$1:B$65536,'2008'!R12,DATI!C$1:C$65536,'2008'!N8,DATI!D$1:D$65536,'2008'!L147)</f>
        <v>144131</v>
      </c>
      <c r="S147" s="149">
        <f>SUMIFS(DATI!E$1:E$65536,DATI!A$1:A$65536,'2008'!B4,DATI!B$1:B$65536,'2008'!D12,DATI!C$1:C$65536,'2008'!N8,DATI!D$1:D$65536,'2008'!L147)</f>
        <v>0</v>
      </c>
      <c r="T147" s="36">
        <f>SUMIFS(DATI!E$1:E$65536,DATI!A$1:A$65536,'2008'!B4,DATI!B$1:B$65536,'2008'!T12,DATI!C$1:C$65536,'2008'!N8,DATI!D$1:D$65536,'2008'!L147)</f>
        <v>208353</v>
      </c>
      <c r="U147" s="155">
        <f>SUMIFS(DATI!E$1:E$65536,DATI!A$1:A$65536,'2008'!B4,DATI!B$1:B$65536,'2008'!U12,DATI!C$1:C$65536,'2008'!N8,DATI!D$1:D$65536,'2008'!L147)</f>
        <v>0</v>
      </c>
      <c r="V147" s="30">
        <f>SUMIFS(DATI!E$1:E$65536,DATI!A$1:A$65536,'2008'!B4,DATI!B$1:B$65536,'2008'!V12,DATI!C$1:C$65536,'2008'!N8,DATI!D$1:D$65536,'2008'!L147)</f>
        <v>0</v>
      </c>
      <c r="W147" s="31">
        <f>U147+V147</f>
        <v>0</v>
      </c>
    </row>
    <row r="148" spans="1:23">
      <c r="A148" s="7"/>
      <c r="B148" s="115">
        <f>C148+D148</f>
        <v>0</v>
      </c>
      <c r="C148" s="156">
        <f>SUMIFS(DATI!E$1:E$65536,DATI!A$1:A$65536,'2008'!B4,DATI!B$1:B$65536,'2008'!C12,DATI!C$1:C$65536,'2008'!B8,DATI!D$1:D$65536,'2008'!L148)</f>
        <v>0</v>
      </c>
      <c r="D148" s="156">
        <f>SUMIFS(DATI!E$1:E$65536,DATI!A$1:A$65536,'2008'!B4,DATI!B$1:B$65536,'2008'!D12,DATI!C$1:C$65536,'2008'!B8,DATI!D$1:D$65536,'2008'!L148)</f>
        <v>0</v>
      </c>
      <c r="E148" s="149">
        <f>SUMIFS(DATI!E$1:E$65536,DATI!A$1:A$65536,'2008'!B4,DATI!B$1:B$65536,'2008'!E12,DATI!C$1:C$65536,'2008'!B8,DATI!D$1:D$65536,'2008'!L148)</f>
        <v>24671</v>
      </c>
      <c r="F148" s="149">
        <f>SUMIFS(DATI!E$1:E$65536,DATI!A$1:A$65536,'2008'!B4,DATI!B$1:B$65536,'2008'!F12,DATI!C$1:C$65536,'2008'!B8,DATI!D$1:D$65536,'2008'!L148)</f>
        <v>0</v>
      </c>
      <c r="G148" s="149">
        <f>SUMIFS(DATI!E$1:E$65536,DATI!A$1:A$65536,'2008'!B4,DATI!B$1:B$65536,'2008'!G12,DATI!C$1:C$65536,'2008'!B8,DATI!D$1:D$65536,'2008'!L148)</f>
        <v>15244</v>
      </c>
      <c r="H148" s="44"/>
      <c r="I148" s="37">
        <f>B148+E148+F148+G148</f>
        <v>39915</v>
      </c>
      <c r="J148" s="149">
        <f>SUMIFS(DATI!E$1:E$65536,DATI!A$1:A$65536,'2008'!B4,DATI!B$1:B$65536,'2008'!J12,DATI!C$1:C$65536,'2008'!B8,DATI!D$1:D$65536,'2008'!L148)</f>
        <v>774</v>
      </c>
      <c r="K148" s="145">
        <f t="shared" si="15"/>
        <v>40689</v>
      </c>
      <c r="L148" s="53" t="s">
        <v>70</v>
      </c>
      <c r="M148" s="78" t="s">
        <v>233</v>
      </c>
      <c r="N148" s="140">
        <f t="shared" si="14"/>
        <v>40689</v>
      </c>
      <c r="O148" s="149">
        <f>SUMIFS(DATI!E$1:E$65536,DATI!A$1:A$65536,'2008'!B4,DATI!B$1:B$65536,'2008'!O12,DATI!C$1:C$65536,'2008'!N8,DATI!D$1:D$65536,'2008'!L148)</f>
        <v>15244</v>
      </c>
      <c r="P148" s="43">
        <f>R148+S148+T148+W148</f>
        <v>25445</v>
      </c>
      <c r="Q148" s="44"/>
      <c r="R148" s="149">
        <f>SUMIFS(DATI!E$1:E$65536,DATI!A$1:A$65536,'2008'!B4,DATI!B$1:B$65536,'2008'!R12,DATI!C$1:C$65536,'2008'!N8,DATI!D$1:D$65536,'2008'!L148)</f>
        <v>25445</v>
      </c>
      <c r="S148" s="149">
        <f>SUMIFS(DATI!E$1:E$65536,DATI!A$1:A$65536,'2008'!B4,DATI!B$1:B$65536,'2008'!S12,DATI!C$1:C$65536,'2008'!N8,DATI!D$1:D$65536,'2008'!L148)</f>
        <v>0</v>
      </c>
      <c r="T148" s="36">
        <f>SUMIFS(DATI!E$1:E$65536,DATI!A$1:A$65536,'2008'!B4,DATI!B$1:B$65536,'2008'!T12,DATI!C$1:C$65536,'2008'!N8,DATI!D$1:D$65536,'2008'!L148)</f>
        <v>0</v>
      </c>
      <c r="U148" s="155">
        <f>SUMIFS(DATI!E$1:E$65536,DATI!A$1:A$65536,'2008'!B4,DATI!B$1:B$65536,'2008'!U12,DATI!C$1:C$65536,'2008'!N8,DATI!D$1:D$65536,'2008'!L148)</f>
        <v>0</v>
      </c>
      <c r="V148" s="30">
        <f>SUMIFS(DATI!E$1:E$65536,DATI!A$1:A$65536,'2008'!B4,DATI!B$1:B$65536,'2008'!V12,DATI!C$1:C$65536,'2008'!N8,DATI!D$1:D$65536,'2008'!L148)</f>
        <v>0</v>
      </c>
      <c r="W148" s="31">
        <f>U148+V148</f>
        <v>0</v>
      </c>
    </row>
    <row r="149" spans="1:23" ht="26.5" thickBot="1">
      <c r="A149" s="7"/>
      <c r="B149" s="115">
        <f>C149+D149</f>
        <v>1429817</v>
      </c>
      <c r="C149" s="157">
        <f>V143+V144-C144</f>
        <v>-41161</v>
      </c>
      <c r="D149" s="157">
        <f>U143+U144-D144</f>
        <v>1470978</v>
      </c>
      <c r="E149" s="80">
        <f>T143+T144-E144</f>
        <v>-571745</v>
      </c>
      <c r="F149" s="80">
        <f>S143+S144-F144</f>
        <v>735188</v>
      </c>
      <c r="G149" s="80">
        <f>G119+R144-G144</f>
        <v>516836</v>
      </c>
      <c r="H149" s="44"/>
      <c r="I149" s="80">
        <f>B149+E149+F149+G149</f>
        <v>2110096</v>
      </c>
      <c r="J149" s="80">
        <f>O143+O144-J144</f>
        <v>2634516</v>
      </c>
      <c r="K149" s="158">
        <f t="shared" si="15"/>
        <v>4744612</v>
      </c>
      <c r="L149" s="130" t="s">
        <v>11</v>
      </c>
      <c r="M149" s="200" t="s">
        <v>210</v>
      </c>
      <c r="N149" s="44"/>
      <c r="O149" s="44"/>
      <c r="P149" s="44"/>
      <c r="Q149" s="44"/>
      <c r="R149" s="44"/>
      <c r="S149" s="44"/>
      <c r="T149" s="44"/>
      <c r="U149" s="44"/>
      <c r="V149" s="44"/>
      <c r="W149" s="45"/>
    </row>
    <row r="150" spans="1:23" ht="19" thickTop="1" thickBot="1">
      <c r="A150" s="7"/>
      <c r="B150" s="233" t="s">
        <v>211</v>
      </c>
      <c r="C150" s="234"/>
      <c r="D150" s="234"/>
      <c r="E150" s="234"/>
      <c r="F150" s="234"/>
      <c r="G150" s="234"/>
      <c r="H150" s="234"/>
      <c r="I150" s="234"/>
      <c r="J150" s="234"/>
      <c r="K150" s="234"/>
      <c r="L150" s="234"/>
      <c r="M150" s="234"/>
      <c r="N150" s="234"/>
      <c r="O150" s="234"/>
      <c r="P150" s="234"/>
      <c r="Q150" s="234"/>
      <c r="R150" s="234"/>
      <c r="S150" s="234"/>
      <c r="T150" s="234"/>
      <c r="U150" s="234"/>
      <c r="V150" s="234"/>
      <c r="W150" s="235"/>
    </row>
    <row r="151" spans="1:23" ht="26.5" thickTop="1">
      <c r="B151" s="159"/>
      <c r="C151" s="76"/>
      <c r="D151" s="76"/>
      <c r="E151" s="76"/>
      <c r="F151" s="76"/>
      <c r="G151" s="76"/>
      <c r="H151" s="28"/>
      <c r="I151" s="76"/>
      <c r="J151" s="44"/>
      <c r="K151" s="160"/>
      <c r="L151" s="113" t="s">
        <v>11</v>
      </c>
      <c r="M151" s="200" t="s">
        <v>210</v>
      </c>
      <c r="N151" s="161">
        <f>O151+P151</f>
        <v>4744612</v>
      </c>
      <c r="O151" s="162">
        <f>J149</f>
        <v>2634516</v>
      </c>
      <c r="P151" s="163">
        <f>R151+S151+T151+W151</f>
        <v>2110096</v>
      </c>
      <c r="Q151" s="28"/>
      <c r="R151" s="162">
        <f>G149</f>
        <v>516836</v>
      </c>
      <c r="S151" s="162">
        <f>F149</f>
        <v>735188</v>
      </c>
      <c r="T151" s="163">
        <f>E149</f>
        <v>-571745</v>
      </c>
      <c r="U151" s="164">
        <f>D149</f>
        <v>1470978</v>
      </c>
      <c r="V151" s="62">
        <f>C149</f>
        <v>-41161</v>
      </c>
      <c r="W151" s="63">
        <f>U151+V151</f>
        <v>1429817</v>
      </c>
    </row>
    <row r="152" spans="1:23">
      <c r="B152" s="115">
        <f>C152+D152</f>
        <v>1681291</v>
      </c>
      <c r="C152" s="43">
        <f>C153+C154</f>
        <v>27779</v>
      </c>
      <c r="D152" s="43">
        <f>D153+D154</f>
        <v>1653512</v>
      </c>
      <c r="E152" s="33">
        <f>E153+E154</f>
        <v>1299000</v>
      </c>
      <c r="F152" s="33">
        <f>F153+F154</f>
        <v>175839</v>
      </c>
      <c r="G152" s="33">
        <f>G153+G154</f>
        <v>5478384</v>
      </c>
      <c r="H152" s="28"/>
      <c r="I152" s="37">
        <f>B152+E152+F152+G152</f>
        <v>8634514</v>
      </c>
      <c r="J152" s="148"/>
      <c r="K152" s="165">
        <f>I152</f>
        <v>8634514</v>
      </c>
      <c r="L152" s="53" t="s">
        <v>76</v>
      </c>
      <c r="M152" s="65" t="s">
        <v>212</v>
      </c>
      <c r="N152" s="166"/>
      <c r="O152" s="44"/>
      <c r="P152" s="166"/>
      <c r="Q152" s="28"/>
      <c r="R152" s="166"/>
      <c r="S152" s="166"/>
      <c r="T152" s="166"/>
      <c r="U152" s="166"/>
      <c r="V152" s="166"/>
      <c r="W152" s="70"/>
    </row>
    <row r="153" spans="1:23">
      <c r="B153" s="115">
        <f>C153+D153</f>
        <v>1661344</v>
      </c>
      <c r="C153" s="34">
        <f>SUMIFS(DATI!E$1:E$65536,DATI!A$1:A$65536,'2008'!B4,DATI!B$1:B$65536,'2008'!C12,DATI!C$1:C$65536,'2008'!B8,DATI!D$1:D$65536,'2008'!L153)</f>
        <v>27405</v>
      </c>
      <c r="D153" s="34">
        <f>SUMIFS(DATI!E$1:E$65536,DATI!A$1:A$65536,'2008'!B4,DATI!B$1:B$65536,'2008'!D12,DATI!C$1:C$65536,'2008'!B8,DATI!D$1:D$65536,'2008'!L153)</f>
        <v>1633939</v>
      </c>
      <c r="E153" s="36">
        <f>SUMIFS(DATI!E$1:E$65536,DATI!A$1:A$65536,'2008'!B4,DATI!B$1:B$65536,'2008'!E12,DATI!C$1:C$65536,'2008'!B8,DATI!D$1:D$65536,'2008'!L153)</f>
        <v>1315924</v>
      </c>
      <c r="F153" s="36">
        <f>SUMIFS(DATI!E$1:E$65536,DATI!A$1:A$65536,'2008'!B4,DATI!B$1:B$65536,'2008'!F12,DATI!C$1:C$65536,'2008'!B8,DATI!D$1:D$65536,'2008'!L153)</f>
        <v>140974</v>
      </c>
      <c r="G153" s="36">
        <f>SUMIFS(DATI!E$1:E$65536,DATI!A$1:A$65536,'2008'!B4,DATI!B$1:B$65536,'2008'!G12,DATI!C$1:C$65536,'2008'!B8,DATI!D$1:D$65536,'2008'!L153)</f>
        <v>4685521</v>
      </c>
      <c r="H153" s="28"/>
      <c r="I153" s="37">
        <f>B153+E153+F153+G153</f>
        <v>7803763</v>
      </c>
      <c r="J153" s="148"/>
      <c r="K153" s="165">
        <f>I153</f>
        <v>7803763</v>
      </c>
      <c r="L153" s="53" t="s">
        <v>78</v>
      </c>
      <c r="M153" s="199" t="s">
        <v>213</v>
      </c>
      <c r="N153" s="44"/>
      <c r="O153" s="44"/>
      <c r="P153" s="44"/>
      <c r="Q153" s="28"/>
      <c r="R153" s="44"/>
      <c r="S153" s="44"/>
      <c r="T153" s="44"/>
      <c r="U153" s="44"/>
      <c r="V153" s="44"/>
      <c r="W153" s="45"/>
    </row>
    <row r="154" spans="1:23">
      <c r="B154" s="115">
        <f>C154+D154</f>
        <v>19947</v>
      </c>
      <c r="C154" s="33">
        <f>C155+C156</f>
        <v>374</v>
      </c>
      <c r="D154" s="33">
        <f>D155+D156</f>
        <v>19573</v>
      </c>
      <c r="E154" s="33">
        <f>E155+E156</f>
        <v>-16924</v>
      </c>
      <c r="F154" s="33">
        <f>F155+F156</f>
        <v>34865</v>
      </c>
      <c r="G154" s="33">
        <f>G155+G156</f>
        <v>792863</v>
      </c>
      <c r="H154" s="44"/>
      <c r="I154" s="37">
        <f>B154+E154+F154+G154</f>
        <v>830751</v>
      </c>
      <c r="J154" s="148"/>
      <c r="K154" s="165">
        <f>I154</f>
        <v>830751</v>
      </c>
      <c r="L154" s="53" t="s">
        <v>214</v>
      </c>
      <c r="M154" s="199" t="s">
        <v>215</v>
      </c>
      <c r="N154" s="44"/>
      <c r="O154" s="44"/>
      <c r="P154" s="44"/>
      <c r="Q154" s="44"/>
      <c r="R154" s="44"/>
      <c r="S154" s="44"/>
      <c r="T154" s="44"/>
      <c r="U154" s="44"/>
      <c r="V154" s="44"/>
      <c r="W154" s="45"/>
    </row>
    <row r="155" spans="1:23">
      <c r="B155" s="115">
        <f>C155+D155</f>
        <v>19947</v>
      </c>
      <c r="C155" s="34">
        <f>SUMIFS(DATI!E$1:E$65536,DATI!A$1:A$65536,'2008'!B4,DATI!B$1:B$65536,'2008'!C12,DATI!C$1:C$65536,'2008'!B8,DATI!D$1:D$65536,'2008'!L155)</f>
        <v>374</v>
      </c>
      <c r="D155" s="34">
        <f>SUMIFS(DATI!E$1:E$65536,DATI!A$1:A$65536,'2008'!B4,DATI!B$1:B$65536,'2008'!D12,DATI!C$1:C$65536,'2008'!B8,DATI!D$1:D$65536,'2008'!L155)</f>
        <v>19573</v>
      </c>
      <c r="E155" s="36">
        <f>SUMIFS(DATI!E$1:E$65536,DATI!A$1:A$65536,'2008'!B4,DATI!B$1:B$65536,'2008'!E12,DATI!C$1:C$65536,'2008'!B8,DATI!D$1:D$65536,'2008'!L155)</f>
        <v>-17469</v>
      </c>
      <c r="F155" s="36">
        <f>SUMIFS(DATI!E$1:E$65536,DATI!A$1:A$65536,'2008'!B4,DATI!B$1:B$65536,'2008'!F12,DATI!C$1:C$65536,'2008'!B8,DATI!D$1:D$65536,'2008'!L155)</f>
        <v>34859</v>
      </c>
      <c r="G155" s="36">
        <v>792863</v>
      </c>
      <c r="H155" s="44"/>
      <c r="I155" s="37">
        <f>B155+E155+F155+G155</f>
        <v>830200</v>
      </c>
      <c r="J155" s="148"/>
      <c r="K155" s="165">
        <f>I155</f>
        <v>830200</v>
      </c>
      <c r="L155" s="53" t="s">
        <v>79</v>
      </c>
      <c r="M155" s="78" t="s">
        <v>216</v>
      </c>
      <c r="N155" s="44"/>
      <c r="O155" s="44"/>
      <c r="P155" s="44"/>
      <c r="Q155" s="44"/>
      <c r="R155" s="44"/>
      <c r="S155" s="44"/>
      <c r="T155" s="44"/>
      <c r="U155" s="44"/>
      <c r="V155" s="44"/>
      <c r="W155" s="45"/>
    </row>
    <row r="156" spans="1:23">
      <c r="B156" s="115">
        <f>C156+D156</f>
        <v>0</v>
      </c>
      <c r="C156" s="167">
        <f>SUMIFS(DATI!E$1:E$65536,DATI!A$1:A$65536,'2008'!B4,DATI!B$1:B$65536,'2008'!C12,DATI!C$1:C$65536,'2008'!B8,DATI!D$1:D$65536,'2008'!L156)</f>
        <v>0</v>
      </c>
      <c r="D156" s="167">
        <f>SUMIFS(DATI!E$1:E$65536,DATI!A$1:A$65536,'2008'!B4,DATI!B$1:B$65536,'2008'!D12,DATI!C$1:C$65536,'2008'!B8,DATI!D$1:D$65536,'2008'!L156)</f>
        <v>0</v>
      </c>
      <c r="E156" s="168">
        <f>SUMIFS(DATI!E$1:E$65536,DATI!A$1:A$65536,'2008'!B4,DATI!B$1:B$65536,'2008'!E12,DATI!C$1:C$65536,'2008'!B8,DATI!D$1:D$65536,'2008'!L156)</f>
        <v>545</v>
      </c>
      <c r="F156" s="168">
        <f>SUMIFS(DATI!E$1:E$65536,DATI!A$1:A$65536,'2008'!B4,DATI!B$1:B$65536,'2008'!F12,DATI!C$1:C$65536,'2008'!B8,DATI!D$1:D$65536,'2008'!L156)</f>
        <v>6</v>
      </c>
      <c r="G156" s="168">
        <f>SUMIFS(DATI!E$1:E$65536,DATI!A$1:A$65536,'2008'!B4,DATI!B$1:B$65536,'2008'!G12,DATI!C$1:C$65536,'2008'!B8,DATI!D$1:D$65536,'2008'!L156)</f>
        <v>0</v>
      </c>
      <c r="H156" s="44"/>
      <c r="I156" s="37">
        <f>B156+E156+F156+G156</f>
        <v>551</v>
      </c>
      <c r="J156" s="148"/>
      <c r="K156" s="165">
        <f>I156</f>
        <v>551</v>
      </c>
      <c r="L156" s="53" t="s">
        <v>80</v>
      </c>
      <c r="M156" s="78" t="s">
        <v>217</v>
      </c>
      <c r="N156" s="44"/>
      <c r="O156" s="44"/>
      <c r="P156" s="44"/>
      <c r="Q156" s="44"/>
      <c r="R156" s="44"/>
      <c r="S156" s="44"/>
      <c r="T156" s="44"/>
      <c r="U156" s="44"/>
      <c r="V156" s="44"/>
      <c r="W156" s="45"/>
    </row>
    <row r="157" spans="1:23">
      <c r="B157" s="169"/>
      <c r="C157" s="71"/>
      <c r="D157" s="71"/>
      <c r="E157" s="71"/>
      <c r="F157" s="71"/>
      <c r="G157" s="71"/>
      <c r="H157" s="44"/>
      <c r="I157" s="71"/>
      <c r="J157" s="76"/>
      <c r="K157" s="170"/>
      <c r="L157" s="53" t="s">
        <v>77</v>
      </c>
      <c r="M157" s="65" t="s">
        <v>167</v>
      </c>
      <c r="N157" s="33">
        <f>P157</f>
        <v>3889902</v>
      </c>
      <c r="O157" s="136"/>
      <c r="P157" s="43">
        <f>R157+S157+T157+W157</f>
        <v>3889902</v>
      </c>
      <c r="Q157" s="44"/>
      <c r="R157" s="146">
        <f>G22</f>
        <v>2413452</v>
      </c>
      <c r="S157" s="146">
        <f>F22</f>
        <v>117455</v>
      </c>
      <c r="T157" s="146">
        <f>E22</f>
        <v>817579</v>
      </c>
      <c r="U157" s="146">
        <f>D22</f>
        <v>528652</v>
      </c>
      <c r="V157" s="94">
        <f>C22</f>
        <v>12764</v>
      </c>
      <c r="W157" s="31">
        <f>U157+V157</f>
        <v>541416</v>
      </c>
    </row>
    <row r="158" spans="1:23">
      <c r="B158" s="115">
        <f>C158+D158</f>
        <v>0</v>
      </c>
      <c r="C158" s="34">
        <f>SUMIFS(DATI!E$1:E$65536,DATI!A$1:A$65536,'2008'!B4,DATI!B$1:B$65536,'2008'!C12,DATI!C$1:C$65536,'2008'!B8,DATI!D$1:D$65536,'2008'!L158)</f>
        <v>0</v>
      </c>
      <c r="D158" s="34">
        <f>SUMIFS(DATI!E$1:E$65536,DATI!A$1:A$65536,'2008'!B4,DATI!B$1:B$65536,'2008'!D12,DATI!C$1:C$65536,'2008'!B8,DATI!D$1:D$65536,'2008'!L158)</f>
        <v>0</v>
      </c>
      <c r="E158" s="36">
        <f>SUMIFS(DATI!E$1:E$65536,DATI!A$1:A$65536,'2008'!B4,DATI!B$1:B$65536,'2008'!E12,DATI!C$1:C$65536,'2008'!B8,DATI!D$1:D$65536,'2008'!L158)</f>
        <v>-9015</v>
      </c>
      <c r="F158" s="171">
        <f>SUMIFS(DATI!E$1:E$65536,DATI!A$1:A$65536,'2008'!B4,DATI!B$1:B$65536,'2008'!F12,DATI!C$1:C$65536,'2008'!B8,DATI!D$1:D$65536,'2008'!L158)</f>
        <v>3598</v>
      </c>
      <c r="G158" s="171">
        <f>SUMIFS(DATI!E$1:E$65536,DATI!A$1:A$65536,'2008'!B4,DATI!B$1:B$65536,'2008'!G12,DATI!C$1:C$65536,'2008'!B8,DATI!D$1:D$65536,'2008'!L158)</f>
        <v>1534</v>
      </c>
      <c r="H158" s="44"/>
      <c r="I158" s="37">
        <f>B158+E158+F158+G158</f>
        <v>-3883</v>
      </c>
      <c r="J158" s="171">
        <f>SUMIFS(DATI!E$1:E$65536,DATI!A$1:A$65536,'2008'!B4,DATI!B$1:B$65536,'2008'!J12,DATI!C$1:C$65536,'2008'!B8,DATI!D$1:D$65536,'2008'!L158)</f>
        <v>3883</v>
      </c>
      <c r="K158" s="39">
        <f>I158+J158</f>
        <v>0</v>
      </c>
      <c r="L158" s="53" t="s">
        <v>71</v>
      </c>
      <c r="M158" s="65" t="s">
        <v>218</v>
      </c>
      <c r="N158" s="44"/>
      <c r="O158" s="44"/>
      <c r="P158" s="166"/>
      <c r="Q158" s="44"/>
      <c r="R158" s="166"/>
      <c r="S158" s="44"/>
      <c r="T158" s="44"/>
      <c r="U158" s="44"/>
      <c r="V158" s="44"/>
      <c r="W158" s="45"/>
    </row>
    <row r="159" spans="1:23" ht="13">
      <c r="B159" s="115">
        <f>C159+D159</f>
        <v>289942</v>
      </c>
      <c r="C159" s="172">
        <f>V151+V157-C152-C158</f>
        <v>-56176</v>
      </c>
      <c r="D159" s="172">
        <f>U151+U157-D152-D158</f>
        <v>346118</v>
      </c>
      <c r="E159" s="172">
        <f>T151+T157-E152-E158</f>
        <v>-1044151</v>
      </c>
      <c r="F159" s="172">
        <f>S151+S157-F152-F158</f>
        <v>673206</v>
      </c>
      <c r="G159" s="172">
        <f>R151+R157-G152-G158</f>
        <v>-2549630</v>
      </c>
      <c r="H159" s="44"/>
      <c r="I159" s="80">
        <f>B159+E159+F159+G159</f>
        <v>-2630633</v>
      </c>
      <c r="J159" s="80">
        <f>O151-J158</f>
        <v>2630633</v>
      </c>
      <c r="K159" s="39">
        <f>I159+J159</f>
        <v>0</v>
      </c>
      <c r="L159" s="106" t="s">
        <v>22</v>
      </c>
      <c r="M159" s="203" t="s">
        <v>219</v>
      </c>
      <c r="N159" s="44"/>
      <c r="O159" s="44"/>
      <c r="P159" s="44"/>
      <c r="Q159" s="44"/>
      <c r="R159" s="44"/>
      <c r="S159" s="44"/>
      <c r="T159" s="44"/>
      <c r="U159" s="44"/>
      <c r="V159" s="44"/>
      <c r="W159" s="45"/>
    </row>
    <row r="160" spans="1:23" ht="13" thickBot="1">
      <c r="B160" s="236"/>
      <c r="C160" s="237"/>
      <c r="D160" s="237"/>
      <c r="E160" s="237"/>
      <c r="F160" s="237"/>
      <c r="G160" s="237"/>
      <c r="H160" s="237"/>
      <c r="I160" s="237"/>
      <c r="J160" s="237"/>
      <c r="K160" s="237"/>
      <c r="L160" s="237"/>
      <c r="M160" s="237"/>
      <c r="N160" s="237"/>
      <c r="O160" s="237"/>
      <c r="P160" s="237"/>
      <c r="Q160" s="237"/>
      <c r="R160" s="237"/>
      <c r="S160" s="237"/>
      <c r="T160" s="237"/>
      <c r="U160" s="237"/>
      <c r="V160" s="237"/>
      <c r="W160" s="238"/>
    </row>
    <row r="161" spans="2:23" ht="21.75" customHeight="1" thickTop="1">
      <c r="L161" s="222" t="s">
        <v>220</v>
      </c>
      <c r="M161" s="223"/>
      <c r="N161" s="226" t="s">
        <v>131</v>
      </c>
      <c r="O161" s="213" t="s">
        <v>130</v>
      </c>
      <c r="P161" s="213" t="s">
        <v>129</v>
      </c>
      <c r="Q161" s="213" t="s">
        <v>128</v>
      </c>
      <c r="R161" s="213" t="s">
        <v>127</v>
      </c>
      <c r="S161" s="213" t="s">
        <v>126</v>
      </c>
      <c r="T161" s="213" t="s">
        <v>125</v>
      </c>
      <c r="U161" s="215" t="s">
        <v>124</v>
      </c>
      <c r="V161" s="215" t="s">
        <v>123</v>
      </c>
      <c r="W161" s="218" t="s">
        <v>122</v>
      </c>
    </row>
    <row r="162" spans="2:23" ht="13.5" customHeight="1">
      <c r="L162" s="222"/>
      <c r="M162" s="223"/>
      <c r="N162" s="226"/>
      <c r="O162" s="213"/>
      <c r="P162" s="213"/>
      <c r="Q162" s="229"/>
      <c r="R162" s="213"/>
      <c r="S162" s="213"/>
      <c r="T162" s="213"/>
      <c r="U162" s="216"/>
      <c r="V162" s="216"/>
      <c r="W162" s="219"/>
    </row>
    <row r="163" spans="2:23" ht="51.75" customHeight="1" thickBot="1">
      <c r="B163" s="221" t="s">
        <v>221</v>
      </c>
      <c r="C163" s="221"/>
      <c r="D163" s="221"/>
      <c r="E163" s="221"/>
      <c r="F163" s="221"/>
      <c r="G163" s="221"/>
      <c r="H163" s="221"/>
      <c r="I163" s="221"/>
      <c r="K163" s="7"/>
      <c r="L163" s="224"/>
      <c r="M163" s="225"/>
      <c r="N163" s="227"/>
      <c r="O163" s="228"/>
      <c r="P163" s="214"/>
      <c r="Q163" s="230"/>
      <c r="R163" s="214"/>
      <c r="S163" s="214"/>
      <c r="T163" s="214"/>
      <c r="U163" s="217"/>
      <c r="V163" s="217"/>
      <c r="W163" s="220"/>
    </row>
    <row r="164" spans="2:23" ht="13.5" thickTop="1">
      <c r="B164" s="173"/>
      <c r="C164" s="173"/>
      <c r="D164" s="173"/>
      <c r="E164" s="173"/>
      <c r="F164" s="173"/>
      <c r="G164" s="173"/>
      <c r="H164" s="173"/>
      <c r="K164" s="7"/>
      <c r="L164" s="193" t="s">
        <v>263</v>
      </c>
      <c r="M164" s="209" t="s">
        <v>222</v>
      </c>
      <c r="N164" s="140">
        <f>O164+P164</f>
        <v>0</v>
      </c>
      <c r="O164" s="174">
        <f>SUMIFS(DATI!E$1:E$65536,DATI!A$1:A$65536,'2008'!B4,DATI!B$1:B$65536,'2008'!O12,DATI!D$1:D$65536,'2008'!L164)</f>
        <v>-432866</v>
      </c>
      <c r="P164" s="142">
        <f>R164+S164+T164+W164</f>
        <v>432866</v>
      </c>
      <c r="Q164" s="44"/>
      <c r="R164" s="175">
        <f>SUMIFS(DATI!E$1:E$65536,DATI!A$1:A$65536,'2008'!B4,DATI!B$1:B$65536,'2008'!R12,DATI!D$1:D$65536,'2008'!L164)</f>
        <v>345870</v>
      </c>
      <c r="S164" s="174">
        <f>SUMIFS(DATI!E$1:E$65536,DATI!A$1:A$65536,'2008'!B4,DATI!B$1:B$65536,'2008'!S12,DATI!D$1:D$65536,'2008'!L164)</f>
        <v>135105</v>
      </c>
      <c r="T164" s="175">
        <f>SUMIFS(DATI!E$1:E$65536,DATI!A$1:A$65536,'2008'!B4,DATI!B$1:B$65536,'2008'!T12,DATI!D$1:D$65536,'2008'!L164)</f>
        <v>12049</v>
      </c>
      <c r="U164" s="176">
        <f>SUMIFS(DATI!E$1:E$65536,DATI!A$1:A$65536,'2008'!B4,DATI!B$1:B$65536,'2008'!U12,DATI!D$1:D$65536,'2008'!L164)</f>
        <v>-7982</v>
      </c>
      <c r="V164" s="175">
        <f>SUMIFS(DATI!E$1:E$65536,DATI!A$1:A$65536,'2008'!B4,DATI!B$1:B$65536,'2008'!V12,DATI!D$1:D$65536,'2008'!L164)</f>
        <v>-52176</v>
      </c>
      <c r="W164" s="177">
        <f>U164+V164</f>
        <v>-60158</v>
      </c>
    </row>
    <row r="165" spans="2:23">
      <c r="B165" s="173"/>
      <c r="C165" s="173"/>
      <c r="D165" s="173"/>
      <c r="E165" s="173"/>
      <c r="F165" s="173"/>
      <c r="G165" s="173"/>
      <c r="H165" s="173"/>
      <c r="K165" s="7"/>
      <c r="L165" s="191" t="s">
        <v>99</v>
      </c>
      <c r="M165" s="187" t="s">
        <v>223</v>
      </c>
      <c r="N165" s="166"/>
      <c r="O165" s="44"/>
      <c r="P165" s="44"/>
      <c r="Q165" s="44"/>
      <c r="R165" s="166"/>
      <c r="S165" s="166"/>
      <c r="T165" s="178">
        <f>SUMIFS(DATI!E$1:E$65536,DATI!A$1:A$65536,'2008'!B4,DATI!B$1:B$65536,'2008'!T12,DATI!C$1:C$65536,'2008'!B8,DATI!D$1:D$65536,'2008'!L165)</f>
        <v>9391121</v>
      </c>
      <c r="U165" s="166"/>
      <c r="V165" s="166"/>
      <c r="W165" s="179"/>
    </row>
    <row r="166" spans="2:23">
      <c r="B166" s="173"/>
      <c r="C166" s="173"/>
      <c r="D166" s="173"/>
      <c r="E166" s="173"/>
      <c r="F166" s="173"/>
      <c r="G166" s="173"/>
      <c r="H166" s="173"/>
      <c r="K166" s="7"/>
      <c r="L166" s="191" t="s">
        <v>100</v>
      </c>
      <c r="M166" s="188" t="s">
        <v>224</v>
      </c>
      <c r="N166" s="44"/>
      <c r="O166" s="44"/>
      <c r="P166" s="44"/>
      <c r="Q166" s="44"/>
      <c r="R166" s="44"/>
      <c r="S166" s="44"/>
      <c r="T166" s="180">
        <f>SUMIFS(DATI!E$1:E$65536,DATI!A$1:A$65536,'2008'!B4,DATI!B$1:B$65536,'2008'!T12,DATI!C$1:C$65536,'2008'!N8,DATI!D$1:D$65536,'2008'!L166)</f>
        <v>8346970</v>
      </c>
      <c r="U166" s="44"/>
      <c r="V166" s="44"/>
      <c r="W166" s="181"/>
    </row>
    <row r="167" spans="2:23">
      <c r="B167" s="173"/>
      <c r="C167" s="173"/>
      <c r="D167" s="173"/>
      <c r="E167" s="173"/>
      <c r="F167" s="173"/>
      <c r="G167" s="173"/>
      <c r="H167" s="173"/>
      <c r="K167" s="7"/>
      <c r="L167" s="191" t="s">
        <v>8</v>
      </c>
      <c r="M167" s="189" t="s">
        <v>225</v>
      </c>
      <c r="N167" s="44"/>
      <c r="O167" s="44"/>
      <c r="P167" s="178">
        <f>SUMIFS(DATI!E$1:E$65536,DATI!A$1:A$65536,'2008'!B4,DATI!B$1:B$65536,'2008'!P12,DATI!D$1:D$65536,'2008'!L167)</f>
        <v>1055068</v>
      </c>
      <c r="Q167" s="44"/>
      <c r="R167" s="44"/>
      <c r="S167" s="44"/>
      <c r="T167" s="178">
        <f>SUMIFS(DATI!E$1:E$65536,DATI!A$1:A$65536,'2008'!B4,DATI!B$1:B$65536,'2008'!T12,DATI!D$1:D$65536,'2008'!L167)</f>
        <v>211269</v>
      </c>
      <c r="U167" s="44"/>
      <c r="V167" s="44"/>
      <c r="W167" s="181"/>
    </row>
    <row r="168" spans="2:23" ht="25.5" thickBot="1">
      <c r="B168" s="173"/>
      <c r="C168" s="173"/>
      <c r="D168" s="173"/>
      <c r="E168" s="173"/>
      <c r="F168" s="173"/>
      <c r="G168" s="173"/>
      <c r="H168" s="173"/>
      <c r="K168" s="7"/>
      <c r="L168" s="192" t="s">
        <v>9</v>
      </c>
      <c r="M168" s="190" t="s">
        <v>226</v>
      </c>
      <c r="N168" s="182"/>
      <c r="O168" s="182"/>
      <c r="P168" s="183">
        <f>SUMIFS(DATI!E$1:E$65536,DATI!A$1:A$65536,'2008'!B4,DATI!B$1:B$65536,'2008'!P12,DATI!D$1:D$65536,'2008'!L168)</f>
        <v>2112513</v>
      </c>
      <c r="Q168" s="182"/>
      <c r="R168" s="182"/>
      <c r="S168" s="182"/>
      <c r="T168" s="183">
        <f>SUMIFS(DATI!E$1:E$65536,DATI!A$1:A$65536,'2008'!B4,DATI!B$1:B$65536,'2008'!T12,DATI!D$1:D$65536,'2008'!L168)</f>
        <v>406639</v>
      </c>
      <c r="U168" s="182"/>
      <c r="V168" s="182"/>
      <c r="W168" s="184"/>
    </row>
    <row r="169" spans="2:23" ht="13" thickTop="1">
      <c r="N169" s="6"/>
    </row>
    <row r="172" spans="2:23">
      <c r="V172" s="6"/>
    </row>
    <row r="173" spans="2:23">
      <c r="V173" s="6"/>
    </row>
    <row r="174" spans="2:23">
      <c r="V174" s="6"/>
    </row>
    <row r="175" spans="2:23">
      <c r="V175" s="6"/>
    </row>
  </sheetData>
  <sheetProtection algorithmName="SHA-512" hashValue="gfrKu+el6HbzxTaGwYKLTreubz20DD2Q9wA6dYEJHm+s2mYNTtbocHjkhs+RaokA5HrX38Vno4J6Z8MbEe1Jaw==" saltValue="pLzlP5lGjt7cv9L8w2kZ8g==" spinCount="100000" sheet="1" objects="1" scenarios="1"/>
  <mergeCells count="146">
    <mergeCell ref="S161:S163"/>
    <mergeCell ref="T161:T163"/>
    <mergeCell ref="U161:U163"/>
    <mergeCell ref="V161:V163"/>
    <mergeCell ref="W161:W163"/>
    <mergeCell ref="B163:I163"/>
    <mergeCell ref="L161:M163"/>
    <mergeCell ref="N161:N163"/>
    <mergeCell ref="O161:O163"/>
    <mergeCell ref="P161:P163"/>
    <mergeCell ref="Q161:Q163"/>
    <mergeCell ref="R161:R163"/>
    <mergeCell ref="B142:W142"/>
    <mergeCell ref="B150:W150"/>
    <mergeCell ref="B160:W160"/>
    <mergeCell ref="O139:O141"/>
    <mergeCell ref="P139:P141"/>
    <mergeCell ref="Q139:Q141"/>
    <mergeCell ref="R139:R141"/>
    <mergeCell ref="S139:S141"/>
    <mergeCell ref="T139:T141"/>
    <mergeCell ref="G139:G141"/>
    <mergeCell ref="H139:H141"/>
    <mergeCell ref="I139:I141"/>
    <mergeCell ref="J139:J141"/>
    <mergeCell ref="K139:K141"/>
    <mergeCell ref="N139:N141"/>
    <mergeCell ref="B125:W125"/>
    <mergeCell ref="B137:W137"/>
    <mergeCell ref="B138:K138"/>
    <mergeCell ref="L138:M141"/>
    <mergeCell ref="N138:W138"/>
    <mergeCell ref="B139:B141"/>
    <mergeCell ref="C139:C141"/>
    <mergeCell ref="D139:D141"/>
    <mergeCell ref="E139:E141"/>
    <mergeCell ref="F139:F141"/>
    <mergeCell ref="U139:U141"/>
    <mergeCell ref="V139:V141"/>
    <mergeCell ref="W139:W141"/>
    <mergeCell ref="R122:R124"/>
    <mergeCell ref="S122:S124"/>
    <mergeCell ref="T122:T124"/>
    <mergeCell ref="U122:U124"/>
    <mergeCell ref="V122:V124"/>
    <mergeCell ref="W122:W124"/>
    <mergeCell ref="J122:J124"/>
    <mergeCell ref="K122:K124"/>
    <mergeCell ref="N122:N124"/>
    <mergeCell ref="O122:O124"/>
    <mergeCell ref="P122:P124"/>
    <mergeCell ref="Q122:Q124"/>
    <mergeCell ref="D122:D124"/>
    <mergeCell ref="E122:E124"/>
    <mergeCell ref="F122:F124"/>
    <mergeCell ref="G122:G124"/>
    <mergeCell ref="H122:H124"/>
    <mergeCell ref="I122:I124"/>
    <mergeCell ref="V81:V83"/>
    <mergeCell ref="W81:W83"/>
    <mergeCell ref="B84:W84"/>
    <mergeCell ref="B111:W111"/>
    <mergeCell ref="B120:W120"/>
    <mergeCell ref="B121:K121"/>
    <mergeCell ref="L121:M124"/>
    <mergeCell ref="N121:W121"/>
    <mergeCell ref="B122:B124"/>
    <mergeCell ref="C122:C124"/>
    <mergeCell ref="P81:P83"/>
    <mergeCell ref="Q81:Q83"/>
    <mergeCell ref="R81:R83"/>
    <mergeCell ref="S81:S83"/>
    <mergeCell ref="T81:T83"/>
    <mergeCell ref="U81:U83"/>
    <mergeCell ref="H81:H83"/>
    <mergeCell ref="I81:I83"/>
    <mergeCell ref="J81:J83"/>
    <mergeCell ref="K81:K83"/>
    <mergeCell ref="N81:N83"/>
    <mergeCell ref="O81:O83"/>
    <mergeCell ref="B44:W44"/>
    <mergeCell ref="B80:K80"/>
    <mergeCell ref="L80:M83"/>
    <mergeCell ref="N80:W80"/>
    <mergeCell ref="B81:B83"/>
    <mergeCell ref="C81:C83"/>
    <mergeCell ref="D81:D83"/>
    <mergeCell ref="E81:E83"/>
    <mergeCell ref="F81:F83"/>
    <mergeCell ref="G81:G83"/>
    <mergeCell ref="R41:R43"/>
    <mergeCell ref="S41:S43"/>
    <mergeCell ref="T41:T43"/>
    <mergeCell ref="U41:U43"/>
    <mergeCell ref="V41:V43"/>
    <mergeCell ref="W41:W43"/>
    <mergeCell ref="J41:J43"/>
    <mergeCell ref="K41:K43"/>
    <mergeCell ref="N41:N43"/>
    <mergeCell ref="O41:O43"/>
    <mergeCell ref="P41:P43"/>
    <mergeCell ref="Q41:Q43"/>
    <mergeCell ref="D41:D43"/>
    <mergeCell ref="E41:E43"/>
    <mergeCell ref="F41:F43"/>
    <mergeCell ref="G41:G43"/>
    <mergeCell ref="H41:H43"/>
    <mergeCell ref="I41:I43"/>
    <mergeCell ref="V9:V11"/>
    <mergeCell ref="W9:W11"/>
    <mergeCell ref="B13:W13"/>
    <mergeCell ref="B24:W24"/>
    <mergeCell ref="B25:W25"/>
    <mergeCell ref="B40:K40"/>
    <mergeCell ref="L40:M43"/>
    <mergeCell ref="N40:W40"/>
    <mergeCell ref="B41:B43"/>
    <mergeCell ref="C41:C43"/>
    <mergeCell ref="P9:P11"/>
    <mergeCell ref="Q9:Q11"/>
    <mergeCell ref="R9:R11"/>
    <mergeCell ref="S9:S11"/>
    <mergeCell ref="T9:T11"/>
    <mergeCell ref="U9:U11"/>
    <mergeCell ref="H9:H11"/>
    <mergeCell ref="I9:I11"/>
    <mergeCell ref="B2:W2"/>
    <mergeCell ref="B3:W3"/>
    <mergeCell ref="B4:W4"/>
    <mergeCell ref="B5:W5"/>
    <mergeCell ref="B6:W6"/>
    <mergeCell ref="B7:K7"/>
    <mergeCell ref="L7:M12"/>
    <mergeCell ref="N7:W7"/>
    <mergeCell ref="B8:K8"/>
    <mergeCell ref="N8:W8"/>
    <mergeCell ref="J9:J11"/>
    <mergeCell ref="K9:K11"/>
    <mergeCell ref="N9:N11"/>
    <mergeCell ref="O9:O11"/>
    <mergeCell ref="B9:B11"/>
    <mergeCell ref="C9:C11"/>
    <mergeCell ref="D9:D11"/>
    <mergeCell ref="E9:E11"/>
    <mergeCell ref="F9:F11"/>
    <mergeCell ref="G9:G11"/>
  </mergeCells>
  <conditionalFormatting sqref="B2:W37 B38:K38 N38:W38">
    <cfRule type="containsText" dxfId="251" priority="26" stopIfTrue="1" operator="containsText" text="SUMIFS">
      <formula>NOT(ISERROR(SEARCH("SUMIFS",B2)))</formula>
    </cfRule>
  </conditionalFormatting>
  <conditionalFormatting sqref="C95">
    <cfRule type="containsText" dxfId="250" priority="10" stopIfTrue="1" operator="containsText" text="SUMIFS">
      <formula>NOT(ISERROR(SEARCH("SUMIFS",C95)))</formula>
    </cfRule>
  </conditionalFormatting>
  <conditionalFormatting sqref="E95:G95">
    <cfRule type="containsText" dxfId="249" priority="11" stopIfTrue="1" operator="containsText" text="SUMIFS">
      <formula>NOT(ISERROR(SEARCH("SUMIFS",E95)))</formula>
    </cfRule>
  </conditionalFormatting>
  <conditionalFormatting sqref="H74:H75">
    <cfRule type="containsText" dxfId="248" priority="1" stopIfTrue="1" operator="containsText" text="SUMIFS">
      <formula>NOT(ISERROR(SEARCH("SUMIFS",H74)))</formula>
    </cfRule>
  </conditionalFormatting>
  <conditionalFormatting sqref="H86:H87">
    <cfRule type="containsText" dxfId="247" priority="8" stopIfTrue="1" operator="containsText" text="SUMIFS">
      <formula>NOT(ISERROR(SEARCH("SUMIFS",H86)))</formula>
    </cfRule>
  </conditionalFormatting>
  <conditionalFormatting sqref="H95:H96">
    <cfRule type="containsText" dxfId="246" priority="16" stopIfTrue="1" operator="containsText" text="SUMIFS">
      <formula>NOT(ISERROR(SEARCH("SUMIFS",H95)))</formula>
    </cfRule>
  </conditionalFormatting>
  <conditionalFormatting sqref="H102">
    <cfRule type="containsText" dxfId="245" priority="9" stopIfTrue="1" operator="containsText" text="SUMIFS">
      <formula>NOT(ISERROR(SEARCH("SUMIFS",H102)))</formula>
    </cfRule>
  </conditionalFormatting>
  <conditionalFormatting sqref="H106:H107">
    <cfRule type="containsText" dxfId="244" priority="15" stopIfTrue="1" operator="containsText" text="SUMIFS">
      <formula>NOT(ISERROR(SEARCH("SUMIFS",H106)))</formula>
    </cfRule>
  </conditionalFormatting>
  <conditionalFormatting sqref="L47:M48">
    <cfRule type="containsText" dxfId="243" priority="5" stopIfTrue="1" operator="containsText" text="SUMIFS">
      <formula>NOT(ISERROR(SEARCH("SUMIFS",L47)))</formula>
    </cfRule>
  </conditionalFormatting>
  <conditionalFormatting sqref="L50:M51">
    <cfRule type="containsText" dxfId="242" priority="3" stopIfTrue="1" operator="containsText" text="SUMIFS">
      <formula>NOT(ISERROR(SEARCH("SUMIFS",L50)))</formula>
    </cfRule>
  </conditionalFormatting>
  <conditionalFormatting sqref="Q45 Q54:Q56">
    <cfRule type="containsText" dxfId="241" priority="25" stopIfTrue="1" operator="containsText" text="SUMIFS">
      <formula>NOT(ISERROR(SEARCH("SUMIFS",Q45)))</formula>
    </cfRule>
  </conditionalFormatting>
  <conditionalFormatting sqref="Q58:Q64">
    <cfRule type="containsText" dxfId="240" priority="21" stopIfTrue="1" operator="containsText" text="SUMIFS">
      <formula>NOT(ISERROR(SEARCH("SUMIFS",Q58)))</formula>
    </cfRule>
  </conditionalFormatting>
  <conditionalFormatting sqref="Q69:Q74">
    <cfRule type="containsText" dxfId="239" priority="22" stopIfTrue="1" operator="containsText" text="SUMIFS">
      <formula>NOT(ISERROR(SEARCH("SUMIFS",Q69)))</formula>
    </cfRule>
  </conditionalFormatting>
  <conditionalFormatting sqref="Q85">
    <cfRule type="containsText" dxfId="238" priority="20" stopIfTrue="1" operator="containsText" text="SUMIFS">
      <formula>NOT(ISERROR(SEARCH("SUMIFS",Q85)))</formula>
    </cfRule>
  </conditionalFormatting>
  <conditionalFormatting sqref="Q94:Q96">
    <cfRule type="containsText" dxfId="237" priority="14" stopIfTrue="1" operator="containsText" text="SUMIFS">
      <formula>NOT(ISERROR(SEARCH("SUMIFS",Q94)))</formula>
    </cfRule>
  </conditionalFormatting>
  <conditionalFormatting sqref="Q99:Q102">
    <cfRule type="containsText" dxfId="236" priority="18" stopIfTrue="1" operator="containsText" text="SUMIFS">
      <formula>NOT(ISERROR(SEARCH("SUMIFS",Q99)))</formula>
    </cfRule>
  </conditionalFormatting>
  <conditionalFormatting sqref="Q105:Q107">
    <cfRule type="containsText" dxfId="235" priority="17" stopIfTrue="1" operator="containsText" text="SUMIFS">
      <formula>NOT(ISERROR(SEARCH("SUMIFS",Q105)))</formula>
    </cfRule>
  </conditionalFormatting>
  <conditionalFormatting sqref="Q112">
    <cfRule type="containsText" dxfId="234" priority="7" stopIfTrue="1" operator="containsText" text="SUMIFS">
      <formula>NOT(ISERROR(SEARCH("SUMIFS",Q112)))</formula>
    </cfRule>
  </conditionalFormatting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0A2CD2-F4EC-4A9B-9D59-7AD1AE3E36C7}">
  <sheetPr codeName="Sheet16"/>
  <dimension ref="A1:W175"/>
  <sheetViews>
    <sheetView topLeftCell="D151" zoomScale="70" zoomScaleNormal="70" workbookViewId="0">
      <selection activeCell="G156" sqref="G156"/>
    </sheetView>
  </sheetViews>
  <sheetFormatPr defaultColWidth="9.1796875" defaultRowHeight="12.5"/>
  <cols>
    <col min="1" max="1" width="4.81640625" style="2" customWidth="1"/>
    <col min="2" max="2" width="16.81640625" style="2" customWidth="1"/>
    <col min="3" max="4" width="15.54296875" style="2" customWidth="1"/>
    <col min="5" max="11" width="11.7265625" style="2" customWidth="1"/>
    <col min="12" max="12" width="18.453125" style="2" customWidth="1"/>
    <col min="13" max="13" width="52.1796875" style="2" customWidth="1"/>
    <col min="14" max="14" width="12.54296875" style="2" customWidth="1"/>
    <col min="15" max="15" width="13.1796875" style="2" customWidth="1"/>
    <col min="16" max="20" width="11.7265625" style="2" customWidth="1"/>
    <col min="21" max="22" width="15.54296875" style="2" customWidth="1"/>
    <col min="23" max="23" width="16.7265625" style="2" customWidth="1"/>
    <col min="24" max="16384" width="9.1796875" style="2"/>
  </cols>
  <sheetData>
    <row r="1" spans="1:23">
      <c r="B1" s="3"/>
      <c r="C1" s="3"/>
      <c r="D1" s="3"/>
      <c r="E1" s="3"/>
      <c r="F1" s="3"/>
      <c r="G1" s="3"/>
      <c r="H1" s="3"/>
      <c r="I1" s="3"/>
      <c r="J1" s="3"/>
      <c r="K1" s="3"/>
      <c r="L1" s="4"/>
      <c r="M1" s="5"/>
      <c r="N1" s="3"/>
      <c r="O1" s="3"/>
      <c r="P1" s="3"/>
      <c r="Q1" s="3"/>
      <c r="R1" s="3"/>
      <c r="S1" s="3"/>
      <c r="T1" s="3"/>
      <c r="U1" s="3"/>
      <c r="V1" s="3"/>
      <c r="W1" s="3"/>
    </row>
    <row r="2" spans="1:23" ht="32.5">
      <c r="B2" s="286" t="s">
        <v>117</v>
      </c>
      <c r="C2" s="286"/>
      <c r="D2" s="286"/>
      <c r="E2" s="286"/>
      <c r="F2" s="286"/>
      <c r="G2" s="286"/>
      <c r="H2" s="286"/>
      <c r="I2" s="286"/>
      <c r="J2" s="286"/>
      <c r="K2" s="286"/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W2" s="286"/>
    </row>
    <row r="3" spans="1:23" ht="13">
      <c r="B3" s="287"/>
      <c r="C3" s="287"/>
      <c r="D3" s="287"/>
      <c r="E3" s="287"/>
      <c r="F3" s="287"/>
      <c r="G3" s="287"/>
      <c r="H3" s="287"/>
      <c r="I3" s="287"/>
      <c r="J3" s="287"/>
      <c r="K3" s="287"/>
      <c r="L3" s="287"/>
      <c r="M3" s="287"/>
      <c r="N3" s="287"/>
      <c r="O3" s="287"/>
      <c r="P3" s="287"/>
      <c r="Q3" s="287"/>
      <c r="R3" s="287"/>
      <c r="S3" s="287"/>
      <c r="T3" s="287"/>
      <c r="U3" s="287"/>
      <c r="V3" s="287"/>
      <c r="W3" s="287"/>
    </row>
    <row r="4" spans="1:23" ht="25">
      <c r="B4" s="288">
        <v>2007</v>
      </c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</row>
    <row r="5" spans="1:23" ht="25">
      <c r="B5" s="289" t="s">
        <v>118</v>
      </c>
      <c r="C5" s="289"/>
      <c r="D5" s="289"/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89"/>
      <c r="P5" s="289"/>
      <c r="Q5" s="289"/>
      <c r="R5" s="289"/>
      <c r="S5" s="289"/>
      <c r="T5" s="289"/>
      <c r="U5" s="289"/>
      <c r="V5" s="289"/>
      <c r="W5" s="289"/>
    </row>
    <row r="6" spans="1:23" ht="18" customHeight="1" thickBot="1">
      <c r="B6" s="290" t="str">
        <f>DATI!I1</f>
        <v>pēdējais datu labošanas datums: 21.10.2025</v>
      </c>
      <c r="C6" s="291"/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2"/>
      <c r="O6" s="292"/>
      <c r="P6" s="292"/>
      <c r="Q6" s="292"/>
      <c r="R6" s="292"/>
      <c r="S6" s="292"/>
      <c r="T6" s="292"/>
      <c r="U6" s="292"/>
      <c r="V6" s="292"/>
      <c r="W6" s="292"/>
    </row>
    <row r="7" spans="1:23" ht="21.75" customHeight="1" thickTop="1" thickBot="1">
      <c r="A7" s="7"/>
      <c r="B7" s="293" t="s">
        <v>119</v>
      </c>
      <c r="C7" s="294"/>
      <c r="D7" s="294"/>
      <c r="E7" s="294"/>
      <c r="F7" s="294"/>
      <c r="G7" s="294"/>
      <c r="H7" s="294"/>
      <c r="I7" s="294"/>
      <c r="J7" s="294"/>
      <c r="K7" s="295"/>
      <c r="L7" s="296" t="s">
        <v>120</v>
      </c>
      <c r="M7" s="297"/>
      <c r="N7" s="299" t="s">
        <v>121</v>
      </c>
      <c r="O7" s="300"/>
      <c r="P7" s="300"/>
      <c r="Q7" s="300"/>
      <c r="R7" s="300"/>
      <c r="S7" s="300"/>
      <c r="T7" s="300"/>
      <c r="U7" s="301"/>
      <c r="V7" s="301"/>
      <c r="W7" s="302"/>
    </row>
    <row r="8" spans="1:23" ht="21.75" customHeight="1" thickTop="1" thickBot="1">
      <c r="A8" s="7"/>
      <c r="B8" s="303" t="s">
        <v>23</v>
      </c>
      <c r="C8" s="231"/>
      <c r="D8" s="231"/>
      <c r="E8" s="231"/>
      <c r="F8" s="231"/>
      <c r="G8" s="231"/>
      <c r="H8" s="231"/>
      <c r="I8" s="231"/>
      <c r="J8" s="231"/>
      <c r="K8" s="232"/>
      <c r="L8" s="276"/>
      <c r="M8" s="223"/>
      <c r="N8" s="304" t="s">
        <v>81</v>
      </c>
      <c r="O8" s="304"/>
      <c r="P8" s="304"/>
      <c r="Q8" s="304"/>
      <c r="R8" s="304"/>
      <c r="S8" s="304"/>
      <c r="T8" s="304"/>
      <c r="U8" s="304"/>
      <c r="V8" s="304"/>
      <c r="W8" s="305"/>
    </row>
    <row r="9" spans="1:23" ht="13.5" customHeight="1" thickTop="1">
      <c r="A9" s="7"/>
      <c r="B9" s="306" t="s">
        <v>122</v>
      </c>
      <c r="C9" s="239" t="s">
        <v>123</v>
      </c>
      <c r="D9" s="246" t="s">
        <v>124</v>
      </c>
      <c r="E9" s="239" t="s">
        <v>125</v>
      </c>
      <c r="F9" s="261" t="s">
        <v>126</v>
      </c>
      <c r="G9" s="239" t="s">
        <v>127</v>
      </c>
      <c r="H9" s="239" t="s">
        <v>128</v>
      </c>
      <c r="I9" s="239" t="s">
        <v>129</v>
      </c>
      <c r="J9" s="239" t="s">
        <v>130</v>
      </c>
      <c r="K9" s="243" t="s">
        <v>131</v>
      </c>
      <c r="L9" s="276"/>
      <c r="M9" s="223"/>
      <c r="N9" s="246" t="s">
        <v>131</v>
      </c>
      <c r="O9" s="239" t="s">
        <v>130</v>
      </c>
      <c r="P9" s="239" t="s">
        <v>129</v>
      </c>
      <c r="Q9" s="239" t="s">
        <v>128</v>
      </c>
      <c r="R9" s="239" t="s">
        <v>127</v>
      </c>
      <c r="S9" s="239" t="s">
        <v>126</v>
      </c>
      <c r="T9" s="239" t="s">
        <v>125</v>
      </c>
      <c r="U9" s="264" t="s">
        <v>124</v>
      </c>
      <c r="V9" s="264" t="s">
        <v>123</v>
      </c>
      <c r="W9" s="266" t="s">
        <v>122</v>
      </c>
    </row>
    <row r="10" spans="1:23" ht="12.75" customHeight="1">
      <c r="A10" s="7"/>
      <c r="B10" s="307"/>
      <c r="C10" s="229"/>
      <c r="D10" s="309"/>
      <c r="E10" s="213"/>
      <c r="F10" s="311"/>
      <c r="G10" s="213"/>
      <c r="H10" s="229"/>
      <c r="I10" s="213"/>
      <c r="J10" s="213"/>
      <c r="K10" s="244"/>
      <c r="L10" s="276"/>
      <c r="M10" s="223"/>
      <c r="N10" s="247"/>
      <c r="O10" s="213"/>
      <c r="P10" s="213"/>
      <c r="Q10" s="229"/>
      <c r="R10" s="213"/>
      <c r="S10" s="213"/>
      <c r="T10" s="213"/>
      <c r="U10" s="216"/>
      <c r="V10" s="216"/>
      <c r="W10" s="219"/>
    </row>
    <row r="11" spans="1:23" ht="55.5" customHeight="1" thickBot="1">
      <c r="A11" s="7"/>
      <c r="B11" s="308"/>
      <c r="C11" s="242"/>
      <c r="D11" s="310"/>
      <c r="E11" s="241"/>
      <c r="F11" s="312"/>
      <c r="G11" s="241"/>
      <c r="H11" s="242"/>
      <c r="I11" s="241"/>
      <c r="J11" s="240"/>
      <c r="K11" s="245"/>
      <c r="L11" s="276"/>
      <c r="M11" s="223"/>
      <c r="N11" s="248"/>
      <c r="O11" s="240"/>
      <c r="P11" s="241"/>
      <c r="Q11" s="242"/>
      <c r="R11" s="241"/>
      <c r="S11" s="241"/>
      <c r="T11" s="241"/>
      <c r="U11" s="265"/>
      <c r="V11" s="265"/>
      <c r="W11" s="267"/>
    </row>
    <row r="12" spans="1:23" ht="33.75" customHeight="1" thickTop="1" thickBot="1">
      <c r="A12" s="7"/>
      <c r="B12" s="8" t="s">
        <v>103</v>
      </c>
      <c r="C12" s="9" t="s">
        <v>104</v>
      </c>
      <c r="D12" s="9" t="s">
        <v>102</v>
      </c>
      <c r="E12" s="10" t="s">
        <v>98</v>
      </c>
      <c r="F12" s="10" t="s">
        <v>97</v>
      </c>
      <c r="G12" s="10" t="s">
        <v>90</v>
      </c>
      <c r="H12" s="9" t="s">
        <v>105</v>
      </c>
      <c r="I12" s="10" t="s">
        <v>6</v>
      </c>
      <c r="J12" s="9" t="s">
        <v>106</v>
      </c>
      <c r="K12" s="11" t="s">
        <v>132</v>
      </c>
      <c r="L12" s="298"/>
      <c r="M12" s="225"/>
      <c r="N12" s="12" t="s">
        <v>132</v>
      </c>
      <c r="O12" s="13" t="s">
        <v>106</v>
      </c>
      <c r="P12" s="14" t="s">
        <v>6</v>
      </c>
      <c r="Q12" s="13" t="s">
        <v>105</v>
      </c>
      <c r="R12" s="14" t="s">
        <v>90</v>
      </c>
      <c r="S12" s="14" t="s">
        <v>97</v>
      </c>
      <c r="T12" s="14" t="s">
        <v>98</v>
      </c>
      <c r="U12" s="14" t="s">
        <v>102</v>
      </c>
      <c r="V12" s="13" t="s">
        <v>104</v>
      </c>
      <c r="W12" s="15" t="s">
        <v>103</v>
      </c>
    </row>
    <row r="13" spans="1:23" ht="19" thickTop="1" thickBot="1">
      <c r="A13" s="7"/>
      <c r="B13" s="283" t="s">
        <v>133</v>
      </c>
      <c r="C13" s="283"/>
      <c r="D13" s="283"/>
      <c r="E13" s="283"/>
      <c r="F13" s="283"/>
      <c r="G13" s="283"/>
      <c r="H13" s="283"/>
      <c r="I13" s="283"/>
      <c r="J13" s="283"/>
      <c r="K13" s="283"/>
      <c r="L13" s="283"/>
      <c r="M13" s="283"/>
      <c r="N13" s="231"/>
      <c r="O13" s="231"/>
      <c r="P13" s="231"/>
      <c r="Q13" s="231"/>
      <c r="R13" s="231"/>
      <c r="S13" s="231"/>
      <c r="T13" s="231"/>
      <c r="U13" s="231"/>
      <c r="V13" s="231"/>
      <c r="W13" s="232"/>
    </row>
    <row r="14" spans="1:23" ht="13.5" thickTop="1">
      <c r="A14" s="7"/>
      <c r="B14" s="16"/>
      <c r="C14" s="16"/>
      <c r="D14" s="16"/>
      <c r="E14" s="16"/>
      <c r="F14" s="16"/>
      <c r="G14" s="16"/>
      <c r="H14" s="16"/>
      <c r="I14" s="16"/>
      <c r="J14" s="16"/>
      <c r="K14" s="17"/>
      <c r="L14" s="18" t="s">
        <v>86</v>
      </c>
      <c r="M14" s="19" t="s">
        <v>134</v>
      </c>
      <c r="N14" s="20">
        <f>P14</f>
        <v>43854989</v>
      </c>
      <c r="O14" s="21"/>
      <c r="P14" s="22">
        <f>R14+S14+T14+W14</f>
        <v>43854989</v>
      </c>
      <c r="Q14" s="23"/>
      <c r="R14" s="24">
        <f>SUMIFS(DATI!E$1:E$65536,DATI!A$1:A$65536,'2007'!B4,DATI!B$1:B$65536,'2007'!R12,DATI!C$1:C$65536,'2007'!N8,DATI!D$1:D$65536,'2007'!L14)</f>
        <v>32598199</v>
      </c>
      <c r="S14" s="24">
        <f>SUMIFS(DATI!E$1:E$65536,DATI!A$1:A$65536,'2007'!B4,DATI!B$1:B$65536,'2007'!S12,DATI!C$1:C$65536,'2007'!N8,DATI!D$1:D$65536,'2007'!L14)</f>
        <v>1615809</v>
      </c>
      <c r="T14" s="24">
        <f>SUMIFS(DATI!E$1:E$65536,DATI!A$1:A$65536,'2007'!B4,DATI!B$1:B$65536,'2007'!T12,DATI!C$1:C$65536,'2007'!N8,DATI!D$1:D$65536,'2007'!L14)</f>
        <v>4307428</v>
      </c>
      <c r="U14" s="24">
        <f>SUMIFS(DATI!E$1:E$65536,DATI!A$1:A$65536,'2007'!B4,DATI!B$1:B$65536,'2007'!U12,DATI!C$1:C$65536,'2007'!N8,DATI!D$1:D$65536,'2007'!L14)</f>
        <v>5137425</v>
      </c>
      <c r="V14" s="24">
        <f>SUMIFS(DATI!E$1:E$65536,DATI!A$1:A$65536,'2007'!B4,DATI!B$1:B$65536,'2007'!V12,DATI!C$1:C$65536,'2007'!N8,DATI!D$1:D$65536,'2007'!L14)</f>
        <v>196128</v>
      </c>
      <c r="W14" s="25">
        <f>U14+V14</f>
        <v>5333553</v>
      </c>
    </row>
    <row r="15" spans="1:23" ht="13">
      <c r="A15" s="7"/>
      <c r="B15" s="16"/>
      <c r="C15" s="16"/>
      <c r="D15" s="16"/>
      <c r="E15" s="16"/>
      <c r="F15" s="16"/>
      <c r="G15" s="16"/>
      <c r="H15" s="16"/>
      <c r="I15" s="16"/>
      <c r="J15" s="16"/>
      <c r="K15" s="26"/>
      <c r="L15" s="40" t="s">
        <v>87</v>
      </c>
      <c r="M15" s="134" t="s">
        <v>136</v>
      </c>
      <c r="N15" s="27">
        <f>P15</f>
        <v>38212845</v>
      </c>
      <c r="O15" s="28"/>
      <c r="P15" s="29">
        <f>R15+S15+T15+W15</f>
        <v>38212845</v>
      </c>
      <c r="Q15" s="28"/>
      <c r="R15" s="30">
        <f>SUMIFS(DATI!E$1:E$65536,DATI!A$1:A$65536,'2007'!B4,DATI!B$1:B$65536,'2007'!R12,DATI!C$1:C$65536,'2007'!N8,DATI!D$1:D$65536,'2007'!L15)</f>
        <v>32470498</v>
      </c>
      <c r="S15" s="30">
        <f>SUMIFS(DATI!E$1:E$65536,DATI!A$1:A$65536,'2007'!B4,DATI!B$1:B$65536,'2007'!S12,DATI!C$1:C$65536,'2007'!N8,DATI!D$1:D$65536,'2007'!L15)</f>
        <v>1604318</v>
      </c>
      <c r="T15" s="30">
        <f>SUMIFS(DATI!E$1:E$65536,DATI!A$1:A$65536,'2007'!B4,DATI!B$1:B$65536,'2007'!T12,DATI!C$1:C$65536,'2007'!N8,DATI!D$1:D$65536,'2007'!L15)</f>
        <v>496082</v>
      </c>
      <c r="U15" s="30">
        <f>SUMIFS(DATI!E$1:E$65536,DATI!A$1:A$65536,'2007'!B4,DATI!B$1:B$65536,'2007'!U12,DATI!C$1:C$65536,'2007'!N8,DATI!D$1:D$65536,'2007'!L15)</f>
        <v>3611211</v>
      </c>
      <c r="V15" s="30">
        <f>SUMIFS(DATI!E$1:E$65536,DATI!A$1:A$65536,'2007'!B4,DATI!B$1:B$65536,'2007'!V12,DATI!C$1:C$65536,'2007'!N8,DATI!D$1:D$65536,'2007'!L15)</f>
        <v>30736</v>
      </c>
      <c r="W15" s="31">
        <f>U15+V15</f>
        <v>3641947</v>
      </c>
    </row>
    <row r="16" spans="1:23" ht="13">
      <c r="A16" s="7"/>
      <c r="B16" s="16"/>
      <c r="C16" s="16"/>
      <c r="D16" s="16"/>
      <c r="E16" s="16"/>
      <c r="F16" s="16"/>
      <c r="G16" s="16"/>
      <c r="H16" s="16"/>
      <c r="I16" s="16"/>
      <c r="J16" s="16"/>
      <c r="K16" s="26"/>
      <c r="L16" s="40" t="s">
        <v>88</v>
      </c>
      <c r="M16" s="134" t="s">
        <v>137</v>
      </c>
      <c r="N16" s="27">
        <f>P16</f>
        <v>1760194</v>
      </c>
      <c r="O16" s="28"/>
      <c r="P16" s="29">
        <f>R16+S16+T16+W16</f>
        <v>1760194</v>
      </c>
      <c r="Q16" s="28"/>
      <c r="R16" s="30">
        <f>SUMIFS(DATI!E$1:E$65536,DATI!A$1:A$65536,'2007'!B4,DATI!B$1:B$65536,'2007'!R12,DATI!C$1:C$65536,'2007'!N8,DATI!D$1:D$65536,'2007'!L16)</f>
        <v>127701</v>
      </c>
      <c r="S16" s="30">
        <f>SUMIFS(DATI!E$1:E$65536,DATI!A$1:A$65536,'2007'!B4,DATI!B$1:B$65536,'2007'!S12,DATI!C$1:C$65536,'2007'!N8,DATI!D$1:D$65536,'2007'!L16)</f>
        <v>11491</v>
      </c>
      <c r="T16" s="30">
        <f>SUMIFS(DATI!E$1:E$65536,DATI!A$1:A$65536,'2007'!B4,DATI!B$1:B$65536,'2007'!T12,DATI!C$1:C$65536,'2007'!N8,DATI!D$1:D$65536,'2007'!L16)</f>
        <v>93914</v>
      </c>
      <c r="U16" s="30">
        <f>SUMIFS(DATI!E$1:E$65536,DATI!A$1:A$65536,'2007'!B4,DATI!B$1:B$65536,'2007'!U12,DATI!C$1:C$65536,'2007'!N8,DATI!D$1:D$65536,'2007'!L16)</f>
        <v>1526214</v>
      </c>
      <c r="V16" s="30">
        <f>SUMIFS(DATI!E$1:E$65536,DATI!A$1:A$65536,'2007'!B4,DATI!B$1:B$65536,'2007'!V12,DATI!C$1:C$65536,'2007'!N8,DATI!D$1:D$65536,'2007'!L16)</f>
        <v>874</v>
      </c>
      <c r="W16" s="31">
        <f>U16+V16</f>
        <v>1527088</v>
      </c>
    </row>
    <row r="17" spans="1:23" ht="13">
      <c r="A17" s="7"/>
      <c r="B17" s="16"/>
      <c r="C17" s="16"/>
      <c r="D17" s="16"/>
      <c r="E17" s="16"/>
      <c r="F17" s="16"/>
      <c r="G17" s="16"/>
      <c r="H17" s="16"/>
      <c r="I17" s="16"/>
      <c r="J17" s="16"/>
      <c r="K17" s="26"/>
      <c r="L17" s="40" t="s">
        <v>89</v>
      </c>
      <c r="M17" s="134" t="s">
        <v>138</v>
      </c>
      <c r="N17" s="27">
        <f>P17</f>
        <v>3881950</v>
      </c>
      <c r="O17" s="28"/>
      <c r="P17" s="29">
        <f>R17+S17+T17+W17</f>
        <v>3881950</v>
      </c>
      <c r="Q17" s="28"/>
      <c r="R17" s="28"/>
      <c r="S17" s="28"/>
      <c r="T17" s="30">
        <f>SUMIFS(DATI!E$1:E$65536,DATI!A$1:A$65536,'2007'!B4,DATI!B$1:B$65536,'2007'!T12,DATI!C$1:C$65536,'2007'!N8,DATI!D$1:D$65536,'2007'!L17)</f>
        <v>3717432</v>
      </c>
      <c r="U17" s="28"/>
      <c r="V17" s="30">
        <f>SUMIFS(DATI!E$1:E$65536,DATI!A$1:A$65536,'2007'!B4,DATI!B$1:B$65536,'2007'!V12,DATI!C$1:C$65536,'2007'!N8,DATI!D$1:D$65536,'2007'!L17)</f>
        <v>164518</v>
      </c>
      <c r="W17" s="31">
        <f>V17</f>
        <v>164518</v>
      </c>
    </row>
    <row r="18" spans="1:23" ht="13">
      <c r="A18" s="7"/>
      <c r="B18" s="33">
        <f>C18+D18</f>
        <v>3106845</v>
      </c>
      <c r="C18" s="34">
        <f>SUMIFS(DATI!E$1:E$65536,DATI!A$1:A$65536,'2007'!B4,DATI!B$1:B$65536,'2007'!C12,DATI!C$1:C$65536,'2007'!B8,DATI!D$1:D$65536,'2007'!L18)</f>
        <v>124892</v>
      </c>
      <c r="D18" s="34">
        <f>SUMIFS(DATI!E$1:E$65536,DATI!A$1:A$65536,'2007'!B4,DATI!B$1:B$65536,'2007'!D12,DATI!C$1:C$65536,'2007'!B8,DATI!D$1:D$65536,'2007'!L18)</f>
        <v>2981953</v>
      </c>
      <c r="E18" s="35">
        <f>SUMIFS(DATI!E$1:E$65536,DATI!A$1:A$65536,'2007'!B4,DATI!B$1:B$65536,'2007'!E12,DATI!C$1:C$65536,'2007'!B8,DATI!D$1:D$65536,'2007'!L18)</f>
        <v>1280032</v>
      </c>
      <c r="F18" s="36">
        <f>SUMIFS(DATI!E$1:E$65536,DATI!A$1:A$65536,'2007'!B4,DATI!B$1:B$65536,'2007'!F12,DATI!C$1:C$65536,'2007'!B8,DATI!D$1:D$65536,'2007'!L18)</f>
        <v>575077</v>
      </c>
      <c r="G18" s="36">
        <f>SUMIFS(DATI!E$1:E$65536,DATI!A$1:A$65536,'2007'!B4,DATI!B$1:B$65536,'2007'!G12,DATI!C$1:C$65536,'2007'!B8,DATI!D$1:D$65536,'2007'!L18)</f>
        <v>19902705</v>
      </c>
      <c r="H18" s="16"/>
      <c r="I18" s="37">
        <f>B18+E18+F18+G18</f>
        <v>24864659</v>
      </c>
      <c r="J18" s="38"/>
      <c r="K18" s="39">
        <f>I18</f>
        <v>24864659</v>
      </c>
      <c r="L18" s="40" t="s">
        <v>72</v>
      </c>
      <c r="M18" s="41" t="s">
        <v>139</v>
      </c>
      <c r="N18" s="28"/>
      <c r="O18" s="28"/>
      <c r="P18" s="28"/>
      <c r="Q18" s="28"/>
      <c r="R18" s="28"/>
      <c r="S18" s="28"/>
      <c r="T18" s="23"/>
      <c r="U18" s="28"/>
      <c r="V18" s="28"/>
      <c r="W18" s="42"/>
    </row>
    <row r="19" spans="1:23" ht="13">
      <c r="A19" s="7"/>
      <c r="B19" s="33">
        <f>C19+D19</f>
        <v>2226708</v>
      </c>
      <c r="C19" s="43">
        <f>V14-C18</f>
        <v>71236</v>
      </c>
      <c r="D19" s="33">
        <f>U14-D18</f>
        <v>2155472</v>
      </c>
      <c r="E19" s="43">
        <f>T14-E18</f>
        <v>3027396</v>
      </c>
      <c r="F19" s="43">
        <f>S14-F18</f>
        <v>1040732</v>
      </c>
      <c r="G19" s="43">
        <f>R14-G18</f>
        <v>12695494</v>
      </c>
      <c r="H19" s="16"/>
      <c r="I19" s="37">
        <f>B19+E19+F19+G19</f>
        <v>18990330</v>
      </c>
      <c r="J19" s="44"/>
      <c r="K19" s="45"/>
      <c r="L19" s="46" t="s">
        <v>91</v>
      </c>
      <c r="M19" s="194" t="s">
        <v>140</v>
      </c>
      <c r="N19" s="28"/>
      <c r="O19" s="28"/>
      <c r="P19" s="28"/>
      <c r="Q19" s="47"/>
      <c r="R19" s="28"/>
      <c r="S19" s="28"/>
      <c r="T19" s="28"/>
      <c r="U19" s="28"/>
      <c r="V19" s="28"/>
      <c r="W19" s="42"/>
    </row>
    <row r="20" spans="1:23">
      <c r="A20" s="7"/>
      <c r="B20" s="44"/>
      <c r="C20" s="44"/>
      <c r="D20" s="48"/>
      <c r="E20" s="44"/>
      <c r="F20" s="44"/>
      <c r="G20" s="44"/>
      <c r="H20" s="44"/>
      <c r="I20" s="48"/>
      <c r="J20" s="44"/>
      <c r="K20" s="45"/>
      <c r="L20" s="40" t="s">
        <v>85</v>
      </c>
      <c r="M20" s="41" t="s">
        <v>141</v>
      </c>
      <c r="N20" s="28"/>
      <c r="O20" s="28"/>
      <c r="P20" s="29">
        <f>Q20</f>
        <v>2518998</v>
      </c>
      <c r="Q20" s="49">
        <f>SUMIFS(DATI!E$1:E$65536,DATI!A$1:A$65536,'2007'!B4,DATI!B$1:B$65536,'2007'!Q12,DATI!C$1:C$65536,'2007'!N8,DATI!D$1:D$65536,'2007'!L20)</f>
        <v>2518998</v>
      </c>
      <c r="R20" s="50"/>
      <c r="S20" s="28"/>
      <c r="T20" s="28"/>
      <c r="U20" s="28"/>
      <c r="V20" s="28"/>
      <c r="W20" s="42"/>
    </row>
    <row r="21" spans="1:23" ht="13">
      <c r="A21" s="7"/>
      <c r="B21" s="44"/>
      <c r="C21" s="44"/>
      <c r="D21" s="48"/>
      <c r="E21" s="44"/>
      <c r="F21" s="44"/>
      <c r="G21" s="44"/>
      <c r="H21" s="44"/>
      <c r="I21" s="43">
        <f>I19+P20</f>
        <v>21509328</v>
      </c>
      <c r="J21" s="44"/>
      <c r="K21" s="45"/>
      <c r="L21" s="46" t="s">
        <v>12</v>
      </c>
      <c r="M21" s="194" t="s">
        <v>142</v>
      </c>
      <c r="N21" s="28"/>
      <c r="O21" s="28"/>
      <c r="P21" s="23"/>
      <c r="Q21" s="23"/>
      <c r="R21" s="28"/>
      <c r="S21" s="28"/>
      <c r="T21" s="28"/>
      <c r="U21" s="28"/>
      <c r="V21" s="28"/>
      <c r="W21" s="42"/>
    </row>
    <row r="22" spans="1:23" ht="13">
      <c r="A22" s="7"/>
      <c r="B22" s="51">
        <f>C22+D22</f>
        <v>479593</v>
      </c>
      <c r="C22" s="52">
        <f>SUMIFS(DATI!E$1:E$65536,DATI!A$1:A$65536,'2007'!B4,DATI!B$1:B$65536,'2007'!C12,DATI!C$1:C$65536,'2007'!B8,DATI!D$1:D$65536,'2007'!L22)</f>
        <v>11812</v>
      </c>
      <c r="D22" s="52">
        <f>SUMIFS(DATI!E$1:E$65536,DATI!A$1:A$65536,'2007'!B4,DATI!B$1:B$65536,'2007'!D12,DATI!C$1:C$65536,'2007'!B8,DATI!D$1:D$65536,'2007'!L22)</f>
        <v>467781</v>
      </c>
      <c r="E22" s="52">
        <f>SUMIFS(DATI!E$1:E$65536,DATI!A$1:A$65536,'2007'!B4,DATI!B$1:B$65536,'2007'!E12,DATI!C$1:C$65536,'2007'!B8,DATI!D$1:D$65536,'2007'!L22)</f>
        <v>715090</v>
      </c>
      <c r="F22" s="52">
        <f>SUMIFS(DATI!E$1:E$65536,DATI!A$1:A$65536,'2007'!B4,DATI!B$1:B$65536,'2007'!F12,DATI!C$1:C$65536,'2007'!B8,DATI!D$1:D$65536,'2007'!L22)</f>
        <v>107299</v>
      </c>
      <c r="G22" s="52">
        <f>SUMIFS(DATI!E$1:E$65536,DATI!A$1:A$65536,'2007'!B4,DATI!B$1:B$65536,'2007'!G12,DATI!C$1:C$65536,'2007'!B8,DATI!D$1:D$65536,'2007'!L22)</f>
        <v>2102065</v>
      </c>
      <c r="H22" s="16"/>
      <c r="I22" s="43">
        <f>C22+D22+E22+F22+G22</f>
        <v>3404047</v>
      </c>
      <c r="J22" s="44"/>
      <c r="K22" s="45"/>
      <c r="L22" s="53" t="s">
        <v>77</v>
      </c>
      <c r="M22" s="54" t="s">
        <v>167</v>
      </c>
      <c r="N22" s="28"/>
      <c r="O22" s="28"/>
      <c r="P22" s="28"/>
      <c r="Q22" s="28"/>
      <c r="R22" s="28" t="s">
        <v>135</v>
      </c>
      <c r="S22" s="28"/>
      <c r="T22" s="28"/>
      <c r="U22" s="28"/>
      <c r="V22" s="28"/>
      <c r="W22" s="42"/>
    </row>
    <row r="23" spans="1:23" ht="13.5" thickBot="1">
      <c r="A23" s="7"/>
      <c r="B23" s="55">
        <f>C23+D23</f>
        <v>1747115</v>
      </c>
      <c r="C23" s="56">
        <f>C19-C22</f>
        <v>59424</v>
      </c>
      <c r="D23" s="56">
        <f>D19-D22</f>
        <v>1687691</v>
      </c>
      <c r="E23" s="56">
        <f>E19-E22</f>
        <v>2312306</v>
      </c>
      <c r="F23" s="56">
        <f>F19-F22</f>
        <v>933433</v>
      </c>
      <c r="G23" s="56">
        <f>G19-G22</f>
        <v>10593429</v>
      </c>
      <c r="H23" s="43">
        <f>P20</f>
        <v>2518998</v>
      </c>
      <c r="I23" s="43">
        <f>B23+E23+F23+G23+H23</f>
        <v>18105281</v>
      </c>
      <c r="J23" s="44"/>
      <c r="K23" s="57"/>
      <c r="L23" s="46" t="s">
        <v>13</v>
      </c>
      <c r="M23" s="195" t="s">
        <v>247</v>
      </c>
      <c r="N23" s="28"/>
      <c r="O23" s="28"/>
      <c r="P23" s="28"/>
      <c r="Q23" s="28"/>
      <c r="R23" s="28"/>
      <c r="S23" s="28"/>
      <c r="T23" s="28"/>
      <c r="U23" s="28"/>
      <c r="V23" s="28"/>
      <c r="W23" s="42"/>
    </row>
    <row r="24" spans="1:23" ht="26.25" customHeight="1" thickTop="1" thickBot="1">
      <c r="A24" s="7"/>
      <c r="B24" s="284" t="s">
        <v>143</v>
      </c>
      <c r="C24" s="284"/>
      <c r="D24" s="284"/>
      <c r="E24" s="284"/>
      <c r="F24" s="284"/>
      <c r="G24" s="284"/>
      <c r="H24" s="284"/>
      <c r="I24" s="284"/>
      <c r="J24" s="284"/>
      <c r="K24" s="284"/>
      <c r="L24" s="284"/>
      <c r="M24" s="284"/>
      <c r="N24" s="284"/>
      <c r="O24" s="284"/>
      <c r="P24" s="284"/>
      <c r="Q24" s="284"/>
      <c r="R24" s="284"/>
      <c r="S24" s="284"/>
      <c r="T24" s="284"/>
      <c r="U24" s="284"/>
      <c r="V24" s="284"/>
      <c r="W24" s="285"/>
    </row>
    <row r="25" spans="1:23" ht="19" thickTop="1" thickBot="1">
      <c r="A25" s="7"/>
      <c r="B25" s="231" t="s">
        <v>144</v>
      </c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232"/>
    </row>
    <row r="26" spans="1:23" ht="13.5" thickTop="1">
      <c r="A26" s="7"/>
      <c r="B26" s="58"/>
      <c r="C26" s="58"/>
      <c r="D26" s="58"/>
      <c r="E26" s="58"/>
      <c r="F26" s="58"/>
      <c r="G26" s="58"/>
      <c r="H26" s="58"/>
      <c r="I26" s="59"/>
      <c r="J26" s="58"/>
      <c r="K26" s="60"/>
      <c r="L26" s="46" t="s">
        <v>12</v>
      </c>
      <c r="M26" s="196" t="s">
        <v>145</v>
      </c>
      <c r="N26" s="28"/>
      <c r="O26" s="61"/>
      <c r="P26" s="22">
        <f>R26+S26+T26+W26+Q26</f>
        <v>21509328</v>
      </c>
      <c r="Q26" s="22">
        <f>H23</f>
        <v>2518998</v>
      </c>
      <c r="R26" s="62">
        <f>G19</f>
        <v>12695494</v>
      </c>
      <c r="S26" s="62">
        <f>F19</f>
        <v>1040732</v>
      </c>
      <c r="T26" s="62">
        <f>E19</f>
        <v>3027396</v>
      </c>
      <c r="U26" s="62">
        <f>D19</f>
        <v>2155472</v>
      </c>
      <c r="V26" s="62">
        <f>C19</f>
        <v>71236</v>
      </c>
      <c r="W26" s="63">
        <f>U26+V26</f>
        <v>2226708</v>
      </c>
    </row>
    <row r="27" spans="1:23">
      <c r="A27" s="7"/>
      <c r="B27" s="64">
        <f>C27+D27</f>
        <v>293842</v>
      </c>
      <c r="C27" s="64">
        <f>C28+C29</f>
        <v>54769</v>
      </c>
      <c r="D27" s="64">
        <f>D28+D29</f>
        <v>239073</v>
      </c>
      <c r="E27" s="64">
        <f>E28+E29</f>
        <v>2308053</v>
      </c>
      <c r="F27" s="64">
        <f>F28+F29</f>
        <v>388798</v>
      </c>
      <c r="G27" s="64">
        <f>G28+G29</f>
        <v>6995865</v>
      </c>
      <c r="H27" s="44"/>
      <c r="I27" s="37">
        <f>B27+E27+F27+G27</f>
        <v>9986558</v>
      </c>
      <c r="J27" s="43">
        <f>J28+J29</f>
        <v>402151</v>
      </c>
      <c r="K27" s="39">
        <f>J27+I27</f>
        <v>10388709</v>
      </c>
      <c r="L27" s="53" t="s">
        <v>24</v>
      </c>
      <c r="M27" s="65" t="s">
        <v>146</v>
      </c>
      <c r="N27" s="28"/>
      <c r="O27" s="28"/>
      <c r="P27" s="23"/>
      <c r="Q27" s="23"/>
      <c r="R27" s="23"/>
      <c r="S27" s="23"/>
      <c r="T27" s="23"/>
      <c r="U27" s="23"/>
      <c r="V27" s="23"/>
      <c r="W27" s="32"/>
    </row>
    <row r="28" spans="1:23">
      <c r="A28" s="7"/>
      <c r="B28" s="66">
        <f>C28+D28</f>
        <v>275765</v>
      </c>
      <c r="C28" s="67">
        <f>SUMIFS(DATI!E$1:E$65536,DATI!A$1:A$65536,'2007'!B4,DATI!B$1:B$65536,'2007'!C12,DATI!C$1:C$65536,'2007'!B8,DATI!D$1:D$65536,'2007'!L28)</f>
        <v>43199</v>
      </c>
      <c r="D28" s="67">
        <f>SUMIFS(DATI!E$1:E$65536,DATI!A$1:A$65536,'2007'!B4,DATI!B$1:B$65536,'2007'!D12,DATI!C$1:C$65536,'2007'!B8,DATI!D$1:D$65536,'2007'!L28)</f>
        <v>232566</v>
      </c>
      <c r="E28" s="67">
        <f>SUMIFS(DATI!E$1:E$65536,DATI!A$1:A$65536,'2007'!B4,DATI!B$1:B$65536,'2007'!E12,DATI!C$1:C$65536,'2007'!B8,DATI!D$1:D$65536,'2007'!L28)</f>
        <v>1736375</v>
      </c>
      <c r="F28" s="67">
        <f>SUMIFS(DATI!E$1:E$65536,DATI!A$1:A$65536,'2007'!B4,DATI!B$1:B$65536,'2007'!F12,DATI!C$1:C$65536,'2007'!B8,DATI!D$1:D$65536,'2007'!L28)</f>
        <v>316455</v>
      </c>
      <c r="G28" s="67">
        <f>SUMIFS(DATI!E$1:E$65536,DATI!A$1:A$65536,'2007'!B4,DATI!B$1:B$65536,'2007'!G12,DATI!C$1:C$65536,'2007'!B8,DATI!D$1:D$65536,'2007'!L28)</f>
        <v>6160529</v>
      </c>
      <c r="H28" s="44"/>
      <c r="I28" s="37">
        <f>B28+E28+F28+G28</f>
        <v>8489124</v>
      </c>
      <c r="J28" s="36">
        <f>SUMIFS(DATI!E$1:E$65536,DATI!A$1:A$65536,'2007'!B4,DATI!B$1:B$65536,'2007'!J12,DATI!C$1:C$65536,'2007'!B8,DATI!D$1:D$65536,'2007'!L28)</f>
        <v>402151</v>
      </c>
      <c r="K28" s="39">
        <f>J28+I28</f>
        <v>8891275</v>
      </c>
      <c r="L28" s="53" t="s">
        <v>25</v>
      </c>
      <c r="M28" s="199" t="s">
        <v>248</v>
      </c>
      <c r="N28" s="28"/>
      <c r="O28" s="28"/>
      <c r="P28" s="28"/>
      <c r="Q28" s="28"/>
      <c r="R28" s="28"/>
      <c r="S28" s="28"/>
      <c r="T28" s="28"/>
      <c r="U28" s="28"/>
      <c r="V28" s="28"/>
      <c r="W28" s="42"/>
    </row>
    <row r="29" spans="1:23">
      <c r="A29" s="7"/>
      <c r="B29" s="66">
        <f>C29+D29</f>
        <v>18077</v>
      </c>
      <c r="C29" s="67">
        <f>SUMIFS(DATI!E$1:E$65536,DATI!A$1:A$65536,'2007'!B4,DATI!B$1:B$65536,'2007'!C12,DATI!C$1:C$65536,'2007'!B8,DATI!D$1:D$65536,'2007'!L29)</f>
        <v>11570</v>
      </c>
      <c r="D29" s="67">
        <f>SUMIFS(DATI!E$1:E$65536,DATI!A$1:A$65536,'2007'!B4,DATI!B$1:B$65536,'2007'!D12,DATI!C$1:C$65536,'2007'!B8,DATI!D$1:D$65536,'2007'!L29)</f>
        <v>6507</v>
      </c>
      <c r="E29" s="67">
        <f>SUMIFS(DATI!E$1:E$65536,DATI!A$1:A$65536,'2007'!B4,DATI!B$1:B$65536,'2007'!E12,DATI!C$1:C$65536,'2007'!B8,DATI!D$1:D$65536,'2007'!L29)</f>
        <v>571678</v>
      </c>
      <c r="F29" s="67">
        <f>SUMIFS(DATI!E$1:E$65536,DATI!A$1:A$65536,'2007'!B4,DATI!B$1:B$65536,'2007'!F12,DATI!C$1:C$65536,'2007'!B8,DATI!D$1:D$65536,'2007'!L29)</f>
        <v>72343</v>
      </c>
      <c r="G29" s="67">
        <f>SUMIFS(DATI!E$1:E$65536,DATI!A$1:A$65536,'2007'!B4,DATI!B$1:B$65536,'2007'!G12,DATI!C$1:C$65536,'2007'!B8,DATI!D$1:D$65536,'2007'!L29)</f>
        <v>835336</v>
      </c>
      <c r="H29" s="44"/>
      <c r="I29" s="37">
        <f>B29+E29+F29+G29</f>
        <v>1497434</v>
      </c>
      <c r="J29" s="36">
        <f>SUMIFS(DATI!E$1:E$65536,DATI!A$1:A$65536,'2007'!B4,DATI!B$1:B$65536,'2007'!J12,DATI!C$1:C$65536,'2007'!B8,DATI!D$1:D$65536,'2007'!L29)</f>
        <v>0</v>
      </c>
      <c r="K29" s="39">
        <f>J29+I29</f>
        <v>1497434</v>
      </c>
      <c r="L29" s="53" t="s">
        <v>26</v>
      </c>
      <c r="M29" s="199" t="s">
        <v>249</v>
      </c>
      <c r="N29" s="28"/>
      <c r="O29" s="28"/>
      <c r="P29" s="28"/>
      <c r="Q29" s="28"/>
      <c r="R29" s="28"/>
      <c r="S29" s="28"/>
      <c r="T29" s="28"/>
      <c r="U29" s="28"/>
      <c r="V29" s="28"/>
      <c r="W29" s="42"/>
    </row>
    <row r="30" spans="1:23">
      <c r="A30" s="7"/>
      <c r="B30" s="68">
        <f>C30+D30</f>
        <v>5050</v>
      </c>
      <c r="C30" s="68">
        <f>C32</f>
        <v>4624</v>
      </c>
      <c r="D30" s="68">
        <f>D32</f>
        <v>426</v>
      </c>
      <c r="E30" s="68">
        <f>E32</f>
        <v>4253</v>
      </c>
      <c r="F30" s="68">
        <f>F32</f>
        <v>32544</v>
      </c>
      <c r="G30" s="68">
        <f>G32</f>
        <v>132852</v>
      </c>
      <c r="H30" s="68">
        <f>H31</f>
        <v>2574168</v>
      </c>
      <c r="I30" s="69">
        <f>I31+I32</f>
        <v>2748867</v>
      </c>
      <c r="J30" s="44"/>
      <c r="K30" s="70"/>
      <c r="L30" s="53" t="s">
        <v>27</v>
      </c>
      <c r="M30" s="65" t="s">
        <v>147</v>
      </c>
      <c r="N30" s="28"/>
      <c r="O30" s="28"/>
      <c r="P30" s="28"/>
      <c r="Q30" s="28"/>
      <c r="R30" s="28"/>
      <c r="S30" s="28"/>
      <c r="T30" s="28"/>
      <c r="U30" s="28"/>
      <c r="V30" s="28"/>
      <c r="W30" s="42"/>
    </row>
    <row r="31" spans="1:23">
      <c r="A31" s="7"/>
      <c r="B31" s="71"/>
      <c r="C31" s="71"/>
      <c r="D31" s="71"/>
      <c r="E31" s="71"/>
      <c r="F31" s="71"/>
      <c r="G31" s="71"/>
      <c r="H31" s="36">
        <f>SUMIFS(DATI!E$1:E$65536,DATI!A$1:A$65536,'2007'!B4,DATI!B$1:B$65536,'2007'!H12,DATI!C$1:C$65536,'2007'!B8,DATI!D$1:D$65536,'2007'!L31)</f>
        <v>2574168</v>
      </c>
      <c r="I31" s="37">
        <f>H31</f>
        <v>2574168</v>
      </c>
      <c r="J31" s="44"/>
      <c r="K31" s="45"/>
      <c r="L31" s="53" t="s">
        <v>28</v>
      </c>
      <c r="M31" s="199" t="s">
        <v>250</v>
      </c>
      <c r="N31" s="28"/>
      <c r="O31" s="28"/>
      <c r="P31" s="28"/>
      <c r="Q31" s="28"/>
      <c r="R31" s="28"/>
      <c r="S31" s="28"/>
      <c r="T31" s="28"/>
      <c r="U31" s="28"/>
      <c r="V31" s="28"/>
      <c r="W31" s="42"/>
    </row>
    <row r="32" spans="1:23">
      <c r="A32" s="7"/>
      <c r="B32" s="33">
        <f>C32+D32</f>
        <v>5050</v>
      </c>
      <c r="C32" s="36">
        <f>SUMIFS(DATI!E$1:E$65536,DATI!A$1:A$65536,'2007'!B4,DATI!B$1:B$65536,'2007'!C12,DATI!C$1:C$65536,'2007'!B8,DATI!D$1:D$65536,'2007'!L32)</f>
        <v>4624</v>
      </c>
      <c r="D32" s="34">
        <f>SUMIFS(DATI!E$1:E$65536,DATI!A$1:A$65536,'2007'!B4,DATI!B$1:B$65536,'2007'!D12,DATI!C$1:C$65536,'2007'!B8,DATI!D$1:D$65536,'2007'!L32)</f>
        <v>426</v>
      </c>
      <c r="E32" s="36">
        <f>SUMIFS(DATI!E$1:E$65536,DATI!A$1:A$65536,'2007'!B4,DATI!B$1:B$65536,'2007'!E12,DATI!C$1:C$65536,'2007'!B8,DATI!D$1:D$65536,'2007'!L32)</f>
        <v>4253</v>
      </c>
      <c r="F32" s="36">
        <f>SUMIFS(DATI!E$1:E$65536,DATI!A$1:A$65536,'2007'!B4,DATI!B$1:B$65536,'2007'!F12,DATI!C$1:C$65536,'2007'!B8,DATI!D$1:D$65536,'2007'!L32)</f>
        <v>32544</v>
      </c>
      <c r="G32" s="36">
        <f>SUMIFS(DATI!E$1:E$65536,DATI!A$1:A$65536,'2007'!B4,DATI!B$1:B$65536,'2007'!G12,DATI!C$1:C$65536,'2007'!B8,DATI!D$1:D$65536,'2007'!L32)</f>
        <v>132852</v>
      </c>
      <c r="H32" s="44"/>
      <c r="I32" s="37">
        <f>B32+E32+F32+G32</f>
        <v>174699</v>
      </c>
      <c r="J32" s="44"/>
      <c r="K32" s="45"/>
      <c r="L32" s="53" t="s">
        <v>29</v>
      </c>
      <c r="M32" s="199" t="s">
        <v>251</v>
      </c>
      <c r="N32" s="28"/>
      <c r="O32" s="28"/>
      <c r="P32" s="47"/>
      <c r="Q32" s="47"/>
      <c r="R32" s="47"/>
      <c r="S32" s="47"/>
      <c r="T32" s="47"/>
      <c r="U32" s="47"/>
      <c r="V32" s="47"/>
      <c r="W32" s="72"/>
    </row>
    <row r="33" spans="1:23">
      <c r="A33" s="7"/>
      <c r="B33" s="44"/>
      <c r="C33" s="44"/>
      <c r="D33" s="44"/>
      <c r="E33" s="44"/>
      <c r="F33" s="44"/>
      <c r="G33" s="44"/>
      <c r="H33" s="44"/>
      <c r="I33" s="44"/>
      <c r="J33" s="44"/>
      <c r="K33" s="45"/>
      <c r="L33" s="53" t="s">
        <v>30</v>
      </c>
      <c r="M33" s="65" t="s">
        <v>148</v>
      </c>
      <c r="N33" s="28"/>
      <c r="O33" s="61"/>
      <c r="P33" s="29">
        <f>P34+P35</f>
        <v>347319</v>
      </c>
      <c r="Q33" s="29">
        <f>Q34+Q35</f>
        <v>55170</v>
      </c>
      <c r="R33" s="29">
        <f>R35</f>
        <v>149972</v>
      </c>
      <c r="S33" s="29">
        <f>S35</f>
        <v>0</v>
      </c>
      <c r="T33" s="29">
        <f>T35</f>
        <v>0</v>
      </c>
      <c r="U33" s="29">
        <f>U35</f>
        <v>142177</v>
      </c>
      <c r="V33" s="62">
        <f>V35</f>
        <v>0</v>
      </c>
      <c r="W33" s="63">
        <f>U33+V33</f>
        <v>142177</v>
      </c>
    </row>
    <row r="34" spans="1:23">
      <c r="A34" s="7"/>
      <c r="B34" s="44"/>
      <c r="C34" s="44"/>
      <c r="D34" s="44"/>
      <c r="E34" s="44"/>
      <c r="F34" s="44"/>
      <c r="G34" s="44"/>
      <c r="H34" s="44"/>
      <c r="I34" s="44"/>
      <c r="J34" s="44"/>
      <c r="K34" s="45"/>
      <c r="L34" s="53" t="s">
        <v>31</v>
      </c>
      <c r="M34" s="199" t="s">
        <v>252</v>
      </c>
      <c r="N34" s="28"/>
      <c r="O34" s="61"/>
      <c r="P34" s="29">
        <f>Q34</f>
        <v>55170</v>
      </c>
      <c r="Q34" s="49">
        <f>SUMIFS(DATI!E$1:E$65536,DATI!A$1:A$65536,'2007'!B4,DATI!B$1:B$65536,'2007'!Q12,DATI!C$1:C$65536,'2007'!N8,DATI!D$1:D$65536,'2007'!L34)</f>
        <v>55170</v>
      </c>
      <c r="R34" s="73"/>
      <c r="S34" s="74"/>
      <c r="T34" s="74"/>
      <c r="U34" s="74"/>
      <c r="V34" s="74"/>
      <c r="W34" s="75"/>
    </row>
    <row r="35" spans="1:23">
      <c r="A35" s="7"/>
      <c r="B35" s="44"/>
      <c r="C35" s="44"/>
      <c r="D35" s="44"/>
      <c r="E35" s="44"/>
      <c r="F35" s="44"/>
      <c r="G35" s="76"/>
      <c r="H35" s="44"/>
      <c r="I35" s="76"/>
      <c r="J35" s="44"/>
      <c r="K35" s="45"/>
      <c r="L35" s="53" t="s">
        <v>32</v>
      </c>
      <c r="M35" s="199" t="s">
        <v>253</v>
      </c>
      <c r="N35" s="28"/>
      <c r="O35" s="61"/>
      <c r="P35" s="29">
        <f>R35+S35+T35+W35</f>
        <v>292149</v>
      </c>
      <c r="Q35" s="44"/>
      <c r="R35" s="49">
        <f>SUMIFS(DATI!E$1:E$65536,DATI!A$1:A$65536,'2007'!B4,DATI!B$1:B$65536,'2007'!R12,DATI!C$1:C$65536,'2007'!N8,DATI!D$1:D$65536,'2007'!L35)</f>
        <v>149972</v>
      </c>
      <c r="S35" s="49">
        <f>SUMIFS(DATI!E$1:E$65536,DATI!A$1:A$65536,'2007'!B4,DATI!B$1:B$65536,'2007'!S12,DATI!C$1:C$65536,'2007'!N8,DATI!D$1:D$65536,'2007'!L35)</f>
        <v>0</v>
      </c>
      <c r="T35" s="49">
        <f>SUMIFS(DATI!E$1:E$65536,DATI!A$1:A$65536,'2007'!B4,DATI!B$1:B$65536,'2007'!T12,DATI!C$1:C$65536,'2007'!N8,DATI!D$1:D$65536,'2007'!L35)</f>
        <v>0</v>
      </c>
      <c r="U35" s="49">
        <f>SUMIFS(DATI!E$1:E$65536,DATI!A$1:A$65536,'2007'!B4,DATI!B$1:B$65536,'2007'!U12,DATI!C$1:C$65536,'2007'!N8,DATI!D$1:D$65536,'2007'!L35)</f>
        <v>142177</v>
      </c>
      <c r="V35" s="24">
        <f>SUMIFS(DATI!E$1:E$65536,DATI!A$1:A$65536,'2007'!B4,DATI!B$1:B$65536,'2007'!V12,DATI!C$1:C$65536,'2007'!N8,DATI!D$1:D$65536,'2007'!L35)</f>
        <v>0</v>
      </c>
      <c r="W35" s="63">
        <f>U35+V35</f>
        <v>142177</v>
      </c>
    </row>
    <row r="36" spans="1:23" ht="13">
      <c r="A36" s="7"/>
      <c r="B36" s="33">
        <f>C36+D36</f>
        <v>2069993</v>
      </c>
      <c r="C36" s="43">
        <f>V26+V35-C27-C32</f>
        <v>11843</v>
      </c>
      <c r="D36" s="33">
        <f>U26+U35-D27-D32</f>
        <v>2058150</v>
      </c>
      <c r="E36" s="43">
        <f>T26+T35-E27-E32</f>
        <v>715090</v>
      </c>
      <c r="F36" s="43">
        <f>S26+S35-F27-F32</f>
        <v>619390</v>
      </c>
      <c r="G36" s="43">
        <f>R26+R35-G27-G32</f>
        <v>5716749</v>
      </c>
      <c r="H36" s="44"/>
      <c r="I36" s="37">
        <f>B36+E36+F36+G36</f>
        <v>9121222</v>
      </c>
      <c r="J36" s="44"/>
      <c r="K36" s="45"/>
      <c r="L36" s="77" t="s">
        <v>14</v>
      </c>
      <c r="M36" s="197" t="s">
        <v>149</v>
      </c>
      <c r="N36" s="28"/>
      <c r="O36" s="28"/>
      <c r="P36" s="23"/>
      <c r="Q36" s="44"/>
      <c r="R36" s="23"/>
      <c r="S36" s="23"/>
      <c r="T36" s="23"/>
      <c r="U36" s="23"/>
      <c r="V36" s="23"/>
      <c r="W36" s="32"/>
    </row>
    <row r="37" spans="1:23">
      <c r="A37" s="7"/>
      <c r="B37" s="33">
        <f>C37+D37</f>
        <v>479593</v>
      </c>
      <c r="C37" s="33">
        <f>C22</f>
        <v>11812</v>
      </c>
      <c r="D37" s="33">
        <f>D22</f>
        <v>467781</v>
      </c>
      <c r="E37" s="33">
        <f>E22</f>
        <v>715090</v>
      </c>
      <c r="F37" s="33">
        <f>F22</f>
        <v>107299</v>
      </c>
      <c r="G37" s="33">
        <f>G22</f>
        <v>2102065</v>
      </c>
      <c r="H37" s="44"/>
      <c r="I37" s="37">
        <f>B37+E37+F37+G37</f>
        <v>3404047</v>
      </c>
      <c r="J37" s="44"/>
      <c r="K37" s="45"/>
      <c r="L37" s="53" t="s">
        <v>77</v>
      </c>
      <c r="M37" s="65" t="s">
        <v>150</v>
      </c>
      <c r="N37" s="28"/>
      <c r="O37" s="28"/>
      <c r="P37" s="28"/>
      <c r="Q37" s="28"/>
      <c r="R37" s="28"/>
      <c r="S37" s="28"/>
      <c r="T37" s="28"/>
      <c r="U37" s="28"/>
      <c r="V37" s="28"/>
      <c r="W37" s="42"/>
    </row>
    <row r="38" spans="1:23" ht="26.5" thickBot="1">
      <c r="A38" s="7"/>
      <c r="B38" s="79">
        <f>C38+D38</f>
        <v>1590400</v>
      </c>
      <c r="C38" s="79">
        <f>C36-C37</f>
        <v>31</v>
      </c>
      <c r="D38" s="79">
        <f>D36-D37</f>
        <v>1590369</v>
      </c>
      <c r="E38" s="79">
        <f>E36-E37</f>
        <v>0</v>
      </c>
      <c r="F38" s="79">
        <f>F36-F37</f>
        <v>512091</v>
      </c>
      <c r="G38" s="79">
        <f>G36-G37</f>
        <v>3614684</v>
      </c>
      <c r="H38" s="44"/>
      <c r="I38" s="80">
        <f>B38+E38+F38+G38</f>
        <v>5717175</v>
      </c>
      <c r="J38" s="44"/>
      <c r="K38" s="57"/>
      <c r="L38" s="106" t="s">
        <v>151</v>
      </c>
      <c r="M38" s="198" t="s">
        <v>152</v>
      </c>
      <c r="N38" s="81"/>
      <c r="O38" s="81"/>
      <c r="P38" s="81"/>
      <c r="Q38" s="81"/>
      <c r="R38" s="81"/>
      <c r="S38" s="81"/>
      <c r="T38" s="81"/>
      <c r="U38" s="81"/>
      <c r="V38" s="81"/>
      <c r="W38" s="82"/>
    </row>
    <row r="39" spans="1:23" ht="16.5" thickTop="1" thickBot="1">
      <c r="A39" s="7"/>
      <c r="B39" s="83"/>
      <c r="C39" s="83"/>
      <c r="D39" s="83"/>
      <c r="E39" s="84"/>
      <c r="F39" s="84"/>
      <c r="G39" s="84"/>
      <c r="H39" s="84"/>
      <c r="I39" s="84"/>
      <c r="J39" s="84"/>
      <c r="K39" s="84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6"/>
    </row>
    <row r="40" spans="1:23" ht="21.75" customHeight="1" thickTop="1" thickBot="1">
      <c r="A40" s="7"/>
      <c r="B40" s="253" t="s">
        <v>119</v>
      </c>
      <c r="C40" s="253"/>
      <c r="D40" s="253"/>
      <c r="E40" s="253"/>
      <c r="F40" s="253"/>
      <c r="G40" s="253"/>
      <c r="H40" s="253"/>
      <c r="I40" s="253"/>
      <c r="J40" s="253"/>
      <c r="K40" s="254"/>
      <c r="L40" s="274" t="s">
        <v>120</v>
      </c>
      <c r="M40" s="275"/>
      <c r="N40" s="278" t="s">
        <v>121</v>
      </c>
      <c r="O40" s="279"/>
      <c r="P40" s="279"/>
      <c r="Q40" s="279"/>
      <c r="R40" s="279"/>
      <c r="S40" s="279"/>
      <c r="T40" s="279"/>
      <c r="U40" s="280"/>
      <c r="V40" s="280"/>
      <c r="W40" s="281"/>
    </row>
    <row r="41" spans="1:23" ht="13.5" customHeight="1" thickTop="1">
      <c r="A41" s="7"/>
      <c r="B41" s="261" t="s">
        <v>122</v>
      </c>
      <c r="C41" s="264" t="s">
        <v>123</v>
      </c>
      <c r="D41" s="264" t="s">
        <v>124</v>
      </c>
      <c r="E41" s="239" t="s">
        <v>125</v>
      </c>
      <c r="F41" s="239" t="s">
        <v>126</v>
      </c>
      <c r="G41" s="239" t="s">
        <v>127</v>
      </c>
      <c r="H41" s="239" t="s">
        <v>128</v>
      </c>
      <c r="I41" s="239" t="s">
        <v>129</v>
      </c>
      <c r="J41" s="239" t="s">
        <v>130</v>
      </c>
      <c r="K41" s="243" t="s">
        <v>131</v>
      </c>
      <c r="L41" s="276"/>
      <c r="M41" s="277"/>
      <c r="N41" s="264" t="s">
        <v>131</v>
      </c>
      <c r="O41" s="239" t="s">
        <v>130</v>
      </c>
      <c r="P41" s="239" t="s">
        <v>129</v>
      </c>
      <c r="Q41" s="239" t="s">
        <v>128</v>
      </c>
      <c r="R41" s="239" t="s">
        <v>127</v>
      </c>
      <c r="S41" s="239" t="s">
        <v>126</v>
      </c>
      <c r="T41" s="239" t="s">
        <v>125</v>
      </c>
      <c r="U41" s="264" t="s">
        <v>124</v>
      </c>
      <c r="V41" s="264" t="s">
        <v>123</v>
      </c>
      <c r="W41" s="266" t="s">
        <v>122</v>
      </c>
    </row>
    <row r="42" spans="1:23" ht="12.75" customHeight="1">
      <c r="A42" s="7"/>
      <c r="B42" s="262"/>
      <c r="C42" s="216"/>
      <c r="D42" s="216"/>
      <c r="E42" s="213"/>
      <c r="F42" s="213"/>
      <c r="G42" s="213"/>
      <c r="H42" s="229"/>
      <c r="I42" s="213"/>
      <c r="J42" s="213"/>
      <c r="K42" s="244"/>
      <c r="L42" s="276"/>
      <c r="M42" s="277"/>
      <c r="N42" s="215"/>
      <c r="O42" s="213"/>
      <c r="P42" s="213"/>
      <c r="Q42" s="229"/>
      <c r="R42" s="213"/>
      <c r="S42" s="213"/>
      <c r="T42" s="213"/>
      <c r="U42" s="216"/>
      <c r="V42" s="216"/>
      <c r="W42" s="219"/>
    </row>
    <row r="43" spans="1:23" ht="63" customHeight="1" thickBot="1">
      <c r="A43" s="7"/>
      <c r="B43" s="262"/>
      <c r="C43" s="216"/>
      <c r="D43" s="216"/>
      <c r="E43" s="213"/>
      <c r="F43" s="213"/>
      <c r="G43" s="213"/>
      <c r="H43" s="229"/>
      <c r="I43" s="213"/>
      <c r="J43" s="282"/>
      <c r="K43" s="244"/>
      <c r="L43" s="276"/>
      <c r="M43" s="277"/>
      <c r="N43" s="215"/>
      <c r="O43" s="282"/>
      <c r="P43" s="213"/>
      <c r="Q43" s="229"/>
      <c r="R43" s="213"/>
      <c r="S43" s="213"/>
      <c r="T43" s="213"/>
      <c r="U43" s="216"/>
      <c r="V43" s="216"/>
      <c r="W43" s="219"/>
    </row>
    <row r="44" spans="1:23" ht="19" thickTop="1" thickBot="1">
      <c r="A44" s="7"/>
      <c r="B44" s="233" t="s">
        <v>153</v>
      </c>
      <c r="C44" s="234"/>
      <c r="D44" s="234"/>
      <c r="E44" s="234"/>
      <c r="F44" s="234"/>
      <c r="G44" s="234"/>
      <c r="H44" s="234"/>
      <c r="I44" s="234"/>
      <c r="J44" s="234"/>
      <c r="K44" s="234"/>
      <c r="L44" s="234"/>
      <c r="M44" s="234"/>
      <c r="N44" s="234"/>
      <c r="O44" s="234"/>
      <c r="P44" s="234"/>
      <c r="Q44" s="234"/>
      <c r="R44" s="234"/>
      <c r="S44" s="234"/>
      <c r="T44" s="234"/>
      <c r="U44" s="234"/>
      <c r="V44" s="234"/>
      <c r="W44" s="235"/>
    </row>
    <row r="45" spans="1:23" ht="13.5" thickTop="1">
      <c r="A45" s="7"/>
      <c r="B45" s="28"/>
      <c r="C45" s="28"/>
      <c r="D45" s="28"/>
      <c r="E45" s="28"/>
      <c r="F45" s="28"/>
      <c r="G45" s="28"/>
      <c r="H45" s="28"/>
      <c r="I45" s="28"/>
      <c r="J45" s="28"/>
      <c r="K45" s="42"/>
      <c r="L45" s="87" t="s">
        <v>14</v>
      </c>
      <c r="M45" s="200" t="s">
        <v>149</v>
      </c>
      <c r="N45" s="47"/>
      <c r="O45" s="88"/>
      <c r="P45" s="22">
        <f>R45+S45+T45+W45</f>
        <v>9121222</v>
      </c>
      <c r="Q45" s="50"/>
      <c r="R45" s="22">
        <f>G36</f>
        <v>5716749</v>
      </c>
      <c r="S45" s="22">
        <f>F36</f>
        <v>619390</v>
      </c>
      <c r="T45" s="22">
        <f>E36</f>
        <v>715090</v>
      </c>
      <c r="U45" s="22">
        <f>D36</f>
        <v>2058150</v>
      </c>
      <c r="V45" s="89">
        <f>C36</f>
        <v>11843</v>
      </c>
      <c r="W45" s="90">
        <f>U45+V45</f>
        <v>2069993</v>
      </c>
    </row>
    <row r="46" spans="1:23" ht="12.75" customHeight="1">
      <c r="A46" s="7"/>
      <c r="B46" s="28"/>
      <c r="C46" s="28"/>
      <c r="D46" s="28"/>
      <c r="E46" s="28"/>
      <c r="F46" s="28"/>
      <c r="G46" s="28"/>
      <c r="H46" s="28"/>
      <c r="I46" s="28"/>
      <c r="J46" s="28"/>
      <c r="K46" s="42"/>
      <c r="L46" s="53" t="s">
        <v>24</v>
      </c>
      <c r="M46" s="65" t="s">
        <v>146</v>
      </c>
      <c r="N46" s="91">
        <f t="shared" ref="N46:N54" si="0">O46+P46</f>
        <v>10388709</v>
      </c>
      <c r="O46" s="49">
        <f>SUMIFS(DATI!E$1:E$65536,DATI!A$1:A$65536,'2007'!B4,DATI!B$1:B$65536,'2007'!O12,DATI!C$1:C$65536,'2007'!N8,DATI!D$1:D$65536,'2007'!L46)</f>
        <v>29001</v>
      </c>
      <c r="P46" s="29">
        <f>U46</f>
        <v>10359708</v>
      </c>
      <c r="Q46" s="28"/>
      <c r="R46" s="23"/>
      <c r="S46" s="23"/>
      <c r="T46" s="28"/>
      <c r="U46" s="49">
        <f>SUMIFS(DATI!E$1:E$65536,DATI!A$1:A$65536,'2007'!B4,DATI!B$1:B$65536,'2007'!U12,DATI!C$1:C$65536,'2007'!N8,DATI!D$1:D$65536,'2007'!L46)</f>
        <v>10359708</v>
      </c>
      <c r="V46" s="28"/>
      <c r="W46" s="31">
        <f>U46</f>
        <v>10359708</v>
      </c>
    </row>
    <row r="47" spans="1:23" ht="12.75" customHeight="1">
      <c r="A47" s="7"/>
      <c r="B47" s="28"/>
      <c r="C47" s="28"/>
      <c r="D47" s="28"/>
      <c r="E47" s="28"/>
      <c r="F47" s="28"/>
      <c r="G47" s="28"/>
      <c r="H47" s="28"/>
      <c r="I47" s="28"/>
      <c r="J47" s="28"/>
      <c r="K47" s="42"/>
      <c r="L47" s="40" t="s">
        <v>25</v>
      </c>
      <c r="M47" s="134" t="s">
        <v>248</v>
      </c>
      <c r="N47" s="91">
        <f t="shared" si="0"/>
        <v>8891275</v>
      </c>
      <c r="O47" s="49">
        <f>SUMIFS(DATI!E$1:E$65536,DATI!A$1:A$65536,'2007'!B4,DATI!B$1:B$65536,'2007'!O12,DATI!C$1:C$65536,'2007'!N8,DATI!D$1:D$65536,'2007'!L47)</f>
        <v>29001</v>
      </c>
      <c r="P47" s="49">
        <f>SUMIFS(DATI!E$1:E$65536,DATI!A$1:A$65536,'2007'!B4,DATI!B$1:B$65536,'2007'!P12,DATI!C$1:C$65536,'2007'!N8,DATI!D$1:D$65536,'2007'!L47)</f>
        <v>8862274</v>
      </c>
      <c r="Q47" s="28"/>
      <c r="R47" s="28"/>
      <c r="S47" s="28"/>
      <c r="T47" s="28"/>
      <c r="U47" s="49">
        <f>SUMIFS(DATI!E$1:E$65536,DATI!A$1:A$65536,'2007'!B4,DATI!B$1:B$65536,'2007'!U12,DATI!C$1:C$65536,'2007'!N8,DATI!D$1:D$65536,'2007'!L47)</f>
        <v>8862274</v>
      </c>
      <c r="V47" s="28"/>
      <c r="W47" s="31">
        <f>U47</f>
        <v>8862274</v>
      </c>
    </row>
    <row r="48" spans="1:23" ht="12.75" customHeight="1">
      <c r="A48" s="7"/>
      <c r="B48" s="28"/>
      <c r="C48" s="28"/>
      <c r="D48" s="28"/>
      <c r="E48" s="28"/>
      <c r="F48" s="28"/>
      <c r="G48" s="28"/>
      <c r="H48" s="28"/>
      <c r="I48" s="28"/>
      <c r="J48" s="28"/>
      <c r="K48" s="42"/>
      <c r="L48" s="40" t="s">
        <v>26</v>
      </c>
      <c r="M48" s="134" t="s">
        <v>249</v>
      </c>
      <c r="N48" s="91">
        <f t="shared" si="0"/>
        <v>1497434</v>
      </c>
      <c r="O48" s="49">
        <f>SUMIFS(DATI!E$1:E$65536,DATI!A$1:A$65536,'2007'!B4,DATI!B$1:B$65536,'2007'!O12,DATI!C$1:C$65536,'2007'!N8,DATI!D$1:D$65536,'2007'!L48)</f>
        <v>0</v>
      </c>
      <c r="P48" s="49">
        <f>SUMIFS(DATI!E$1:E$65536,DATI!A$1:A$65536,'2007'!B4,DATI!B$1:B$65536,'2007'!P12,DATI!C$1:C$65536,'2007'!N8,DATI!D$1:D$65536,'2007'!L48)</f>
        <v>1497434</v>
      </c>
      <c r="Q48" s="28"/>
      <c r="R48" s="28"/>
      <c r="S48" s="28"/>
      <c r="T48" s="28"/>
      <c r="U48" s="49">
        <f>SUMIFS(DATI!E$1:E$65536,DATI!A$1:A$65536,'2007'!B4,DATI!B$1:B$65536,'2007'!U12,DATI!C$1:C$65536,'2007'!N8,DATI!D$1:D$65536,'2007'!L48)</f>
        <v>1497434</v>
      </c>
      <c r="V48" s="28"/>
      <c r="W48" s="31">
        <f>U48</f>
        <v>1497434</v>
      </c>
    </row>
    <row r="49" spans="1:23" ht="12.75" customHeight="1">
      <c r="A49" s="7"/>
      <c r="B49" s="28"/>
      <c r="C49" s="28"/>
      <c r="D49" s="28"/>
      <c r="E49" s="28"/>
      <c r="F49" s="28"/>
      <c r="G49" s="28"/>
      <c r="H49" s="28"/>
      <c r="I49" s="28"/>
      <c r="J49" s="28"/>
      <c r="K49" s="42"/>
      <c r="L49" s="40" t="s">
        <v>27</v>
      </c>
      <c r="M49" s="41" t="s">
        <v>147</v>
      </c>
      <c r="N49" s="91">
        <f t="shared" si="0"/>
        <v>2748867</v>
      </c>
      <c r="O49" s="29">
        <f>O50+O54</f>
        <v>38853</v>
      </c>
      <c r="P49" s="29">
        <f t="shared" ref="P49:P54" si="1">T49</f>
        <v>2710014</v>
      </c>
      <c r="Q49" s="28"/>
      <c r="R49" s="28"/>
      <c r="S49" s="28"/>
      <c r="T49" s="29">
        <f>T50+T54</f>
        <v>2710014</v>
      </c>
      <c r="U49" s="92"/>
      <c r="V49" s="28"/>
      <c r="W49" s="42"/>
    </row>
    <row r="50" spans="1:23" ht="12.75" customHeight="1">
      <c r="A50" s="7"/>
      <c r="B50" s="28"/>
      <c r="C50" s="28"/>
      <c r="D50" s="28"/>
      <c r="E50" s="28"/>
      <c r="F50" s="28"/>
      <c r="G50" s="28"/>
      <c r="H50" s="28"/>
      <c r="I50" s="28"/>
      <c r="J50" s="28"/>
      <c r="K50" s="42"/>
      <c r="L50" s="40" t="s">
        <v>28</v>
      </c>
      <c r="M50" s="134" t="s">
        <v>250</v>
      </c>
      <c r="N50" s="91">
        <f t="shared" si="0"/>
        <v>2574168</v>
      </c>
      <c r="O50" s="49">
        <f>SUMIFS(DATI!E$1:E$65536,DATI!A$1:A$65536,'2007'!B4,DATI!B$1:B$65536,'2007'!O12,DATI!C$1:C$65536,'2007'!N8,DATI!D$1:D$65536,'2007'!L50)</f>
        <v>38853</v>
      </c>
      <c r="P50" s="29">
        <f t="shared" si="1"/>
        <v>2535315</v>
      </c>
      <c r="Q50" s="28"/>
      <c r="R50" s="28"/>
      <c r="S50" s="28"/>
      <c r="T50" s="49">
        <f>SUMIFS(DATI!E$1:E$65536,DATI!A$1:A$65536,'2007'!B4,DATI!B$1:B$65536,'2007'!T12,DATI!C$1:C$65536,'2007'!N8,DATI!D$1:D$65536,'2007'!L50)</f>
        <v>2535315</v>
      </c>
      <c r="U50" s="50"/>
      <c r="V50" s="28"/>
      <c r="W50" s="42"/>
    </row>
    <row r="51" spans="1:23" ht="12.75" customHeight="1">
      <c r="A51" s="7"/>
      <c r="B51" s="28"/>
      <c r="C51" s="28"/>
      <c r="D51" s="28"/>
      <c r="E51" s="28"/>
      <c r="F51" s="28"/>
      <c r="G51" s="28"/>
      <c r="H51" s="28"/>
      <c r="I51" s="28"/>
      <c r="J51" s="28"/>
      <c r="K51" s="42"/>
      <c r="L51" s="40" t="s">
        <v>82</v>
      </c>
      <c r="M51" s="185" t="s">
        <v>154</v>
      </c>
      <c r="N51" s="91">
        <f t="shared" si="0"/>
        <v>1726574</v>
      </c>
      <c r="O51" s="49">
        <f>SUMIFS(DATI!E$1:E$65536,DATI!A$1:A$65536,'2007'!B4,DATI!B$1:B$65536,'2007'!O12,DATI!C$1:C$65536,'2007'!N8,DATI!D$1:D$65536,'2007'!L51)</f>
        <v>0</v>
      </c>
      <c r="P51" s="29">
        <f t="shared" si="1"/>
        <v>1726574</v>
      </c>
      <c r="Q51" s="28"/>
      <c r="R51" s="28"/>
      <c r="S51" s="28"/>
      <c r="T51" s="49">
        <f>SUMIFS(DATI!E$1:E$65536,DATI!A$1:A$65536,'2007'!B4,DATI!B$1:B$65536,'2007'!T12,DATI!C$1:C$65536,'2007'!N8,DATI!D$1:D$65536,'2007'!L51)</f>
        <v>1726574</v>
      </c>
      <c r="U51" s="50"/>
      <c r="V51" s="28"/>
      <c r="W51" s="42"/>
    </row>
    <row r="52" spans="1:23" ht="12.75" customHeight="1">
      <c r="A52" s="7"/>
      <c r="B52" s="28"/>
      <c r="C52" s="28"/>
      <c r="D52" s="28"/>
      <c r="E52" s="28"/>
      <c r="F52" s="28"/>
      <c r="G52" s="28"/>
      <c r="H52" s="28"/>
      <c r="I52" s="28"/>
      <c r="J52" s="28"/>
      <c r="K52" s="42"/>
      <c r="L52" s="40" t="s">
        <v>83</v>
      </c>
      <c r="M52" s="185" t="s">
        <v>155</v>
      </c>
      <c r="N52" s="91">
        <f t="shared" si="0"/>
        <v>66922</v>
      </c>
      <c r="O52" s="49">
        <f>SUMIFS(DATI!E$1:E$65536,DATI!A$1:A$65536,'2007'!B4,DATI!B$1:B$65536,'2007'!O12,DATI!C$1:C$65536,'2007'!N8,DATI!D$1:D$65536,'2007'!L52)</f>
        <v>38853</v>
      </c>
      <c r="P52" s="29">
        <f t="shared" si="1"/>
        <v>28069</v>
      </c>
      <c r="Q52" s="28"/>
      <c r="R52" s="28"/>
      <c r="S52" s="28"/>
      <c r="T52" s="49">
        <f>SUMIFS(DATI!E$1:E$65536,DATI!A$1:A$65536,'2007'!B4,DATI!B$1:B$65536,'2007'!T12,DATI!C$1:C$65536,'2007'!N8,DATI!D$1:D$65536,'2007'!L52)</f>
        <v>28069</v>
      </c>
      <c r="U52" s="50"/>
      <c r="V52" s="28"/>
      <c r="W52" s="42"/>
    </row>
    <row r="53" spans="1:23" ht="12.75" customHeight="1">
      <c r="A53" s="7"/>
      <c r="B53" s="28"/>
      <c r="C53" s="28"/>
      <c r="D53" s="28"/>
      <c r="E53" s="28"/>
      <c r="F53" s="28"/>
      <c r="G53" s="28"/>
      <c r="H53" s="28"/>
      <c r="I53" s="28"/>
      <c r="J53" s="28"/>
      <c r="K53" s="42"/>
      <c r="L53" s="40" t="s">
        <v>84</v>
      </c>
      <c r="M53" s="185" t="s">
        <v>156</v>
      </c>
      <c r="N53" s="91">
        <f t="shared" si="0"/>
        <v>780672</v>
      </c>
      <c r="O53" s="49">
        <f>SUMIFS(DATI!E$1:E$65536,DATI!A$1:A$65536,'2007'!B4,DATI!B$1:B$65536,'2007'!O12,DATI!C$1:C$65536,'2007'!N8,DATI!D$1:D$65536,'2007'!L53)</f>
        <v>0</v>
      </c>
      <c r="P53" s="29">
        <f t="shared" si="1"/>
        <v>780672</v>
      </c>
      <c r="Q53" s="28"/>
      <c r="R53" s="28"/>
      <c r="S53" s="28"/>
      <c r="T53" s="49">
        <f>SUMIFS(DATI!E$1:E$65536,DATI!A$1:A$65536,'2007'!B4,DATI!B$1:B$65536,'2007'!T12,DATI!C$1:C$65536,'2007'!N8,DATI!D$1:D$65536,'2007'!L53)</f>
        <v>780672</v>
      </c>
      <c r="U53" s="50"/>
      <c r="V53" s="28"/>
      <c r="W53" s="42"/>
    </row>
    <row r="54" spans="1:23" ht="12.75" customHeight="1">
      <c r="A54" s="7"/>
      <c r="B54" s="28"/>
      <c r="C54" s="28"/>
      <c r="D54" s="28"/>
      <c r="E54" s="28"/>
      <c r="F54" s="28"/>
      <c r="G54" s="28"/>
      <c r="H54" s="28"/>
      <c r="I54" s="47"/>
      <c r="J54" s="47"/>
      <c r="K54" s="72"/>
      <c r="L54" s="40" t="s">
        <v>29</v>
      </c>
      <c r="M54" s="134" t="s">
        <v>251</v>
      </c>
      <c r="N54" s="91">
        <f t="shared" si="0"/>
        <v>174699</v>
      </c>
      <c r="O54" s="49">
        <f>SUMIFS(DATI!E$1:E$65536,DATI!A$1:A$65536,'2007'!B4,DATI!B$1:B$65536,'2007'!O12,DATI!C$1:C$65536,'2007'!N8,DATI!D$1:D$65536,'2007'!L54)</f>
        <v>0</v>
      </c>
      <c r="P54" s="29">
        <f t="shared" si="1"/>
        <v>174699</v>
      </c>
      <c r="Q54" s="50"/>
      <c r="R54" s="28"/>
      <c r="S54" s="28"/>
      <c r="T54" s="49">
        <f>SUMIFS(DATI!E$1:E$65536,DATI!A$1:A$65536,'2007'!B4,DATI!B$1:B$65536,'2007'!T12,DATI!C$1:C$65536,'2007'!N8,DATI!D$1:D$65536,'2007'!L54)</f>
        <v>174699</v>
      </c>
      <c r="U54" s="50"/>
      <c r="V54" s="28"/>
      <c r="W54" s="42"/>
    </row>
    <row r="55" spans="1:23" ht="12.75" customHeight="1">
      <c r="A55" s="7"/>
      <c r="B55" s="28"/>
      <c r="C55" s="28"/>
      <c r="D55" s="28"/>
      <c r="E55" s="93">
        <f>E56+E57</f>
        <v>196434</v>
      </c>
      <c r="F55" s="50"/>
      <c r="G55" s="28"/>
      <c r="H55" s="61"/>
      <c r="I55" s="94">
        <f>E55</f>
        <v>196434</v>
      </c>
      <c r="J55" s="29">
        <f>J56+J57</f>
        <v>150885</v>
      </c>
      <c r="K55" s="95">
        <f>I55+J55</f>
        <v>347319</v>
      </c>
      <c r="L55" s="40" t="s">
        <v>30</v>
      </c>
      <c r="M55" s="41" t="s">
        <v>148</v>
      </c>
      <c r="N55" s="23"/>
      <c r="O55" s="28"/>
      <c r="P55" s="28"/>
      <c r="Q55" s="28"/>
      <c r="R55" s="28"/>
      <c r="S55" s="28"/>
      <c r="T55" s="23"/>
      <c r="U55" s="28"/>
      <c r="V55" s="28"/>
      <c r="W55" s="42"/>
    </row>
    <row r="56" spans="1:23">
      <c r="A56" s="7"/>
      <c r="B56" s="28"/>
      <c r="C56" s="28"/>
      <c r="D56" s="28"/>
      <c r="E56" s="96">
        <f>SUMIFS(DATI!E$1:E$65536,DATI!A$1:A$65536,'2007'!B4,DATI!B$1:B$65536,'2007'!E12,DATI!C$1:C$65536,'2007'!B8,DATI!D$1:D$65536,'2007'!L56)</f>
        <v>55170</v>
      </c>
      <c r="F56" s="50"/>
      <c r="G56" s="28"/>
      <c r="H56" s="28"/>
      <c r="I56" s="94">
        <f>E56</f>
        <v>55170</v>
      </c>
      <c r="J56" s="49">
        <f>SUMIFS(DATI!E$1:E$65536,DATI!A$1:A$65536,'2007'!B4,DATI!B$1:B$65536,'2007'!J12,DATI!C$1:C$65536,'2007'!B8,DATI!D$1:D$65536,'2007'!L56)</f>
        <v>0</v>
      </c>
      <c r="K56" s="95">
        <f t="shared" ref="K56:K64" si="2">I56+J56</f>
        <v>55170</v>
      </c>
      <c r="L56" s="40" t="s">
        <v>31</v>
      </c>
      <c r="M56" s="134" t="s">
        <v>252</v>
      </c>
      <c r="N56" s="28"/>
      <c r="O56" s="28"/>
      <c r="P56" s="28"/>
      <c r="Q56" s="28"/>
      <c r="R56" s="28"/>
      <c r="S56" s="28"/>
      <c r="T56" s="28"/>
      <c r="U56" s="28"/>
      <c r="V56" s="28"/>
      <c r="W56" s="42"/>
    </row>
    <row r="57" spans="1:23">
      <c r="A57" s="7"/>
      <c r="B57" s="47"/>
      <c r="C57" s="47"/>
      <c r="D57" s="47"/>
      <c r="E57" s="96">
        <f>SUMIFS(DATI!E$1:E$65536,DATI!A$1:A$65536,'2007'!B4,DATI!B$1:B$65536,'2007'!E12,DATI!C$1:C$65536,'2007'!B8,DATI!D$1:D$65536,'2007'!L57)</f>
        <v>141264</v>
      </c>
      <c r="F57" s="97"/>
      <c r="G57" s="47"/>
      <c r="H57" s="28"/>
      <c r="I57" s="94">
        <f>E57</f>
        <v>141264</v>
      </c>
      <c r="J57" s="210">
        <f>SUMIFS(DATI!E$1:E$65536,DATI!A$1:A$65536,'2007'!B4,DATI!B$1:B$65536,'2007'!J12,DATI!C$1:C$65536,'2007'!B8,DATI!D$1:D$65536,'2007'!L57)</f>
        <v>150885</v>
      </c>
      <c r="K57" s="95">
        <f t="shared" si="2"/>
        <v>292149</v>
      </c>
      <c r="L57" s="40" t="s">
        <v>32</v>
      </c>
      <c r="M57" s="134" t="s">
        <v>253</v>
      </c>
      <c r="N57" s="47"/>
      <c r="O57" s="47"/>
      <c r="P57" s="47"/>
      <c r="Q57" s="28"/>
      <c r="R57" s="47"/>
      <c r="S57" s="47"/>
      <c r="T57" s="47"/>
      <c r="U57" s="47"/>
      <c r="V57" s="47"/>
      <c r="W57" s="72"/>
    </row>
    <row r="58" spans="1:23">
      <c r="A58" s="7"/>
      <c r="B58" s="98">
        <f>C58+D58</f>
        <v>377338</v>
      </c>
      <c r="C58" s="29">
        <f>C59+C60</f>
        <v>1258</v>
      </c>
      <c r="D58" s="29">
        <f>D59+D60</f>
        <v>376080</v>
      </c>
      <c r="E58" s="99">
        <f>E59+E60</f>
        <v>85393</v>
      </c>
      <c r="F58" s="29">
        <f>F59+F60</f>
        <v>1391118</v>
      </c>
      <c r="G58" s="91">
        <f>G59+G60</f>
        <v>3380412</v>
      </c>
      <c r="H58" s="28"/>
      <c r="I58" s="94">
        <f>B58+E58+F58+G58</f>
        <v>5234261</v>
      </c>
      <c r="J58" s="94">
        <f>J59+J60</f>
        <v>676684</v>
      </c>
      <c r="K58" s="95">
        <f t="shared" si="2"/>
        <v>5910945</v>
      </c>
      <c r="L58" s="40" t="s">
        <v>33</v>
      </c>
      <c r="M58" s="41" t="s">
        <v>157</v>
      </c>
      <c r="N58" s="91">
        <f t="shared" ref="N58:N74" si="3">O58+P58</f>
        <v>5910946</v>
      </c>
      <c r="O58" s="94">
        <f>O59+O60</f>
        <v>1836220</v>
      </c>
      <c r="P58" s="29">
        <f t="shared" ref="P58:P63" si="4">R58+S58+T58+W58</f>
        <v>4074726</v>
      </c>
      <c r="Q58" s="50"/>
      <c r="R58" s="29">
        <f>R59+R60</f>
        <v>902706</v>
      </c>
      <c r="S58" s="29">
        <f>S59+S60</f>
        <v>1578790</v>
      </c>
      <c r="T58" s="29">
        <f>T59+T60</f>
        <v>126909</v>
      </c>
      <c r="U58" s="29">
        <f>U59+U60</f>
        <v>1461932</v>
      </c>
      <c r="V58" s="62">
        <f>V59+V60</f>
        <v>4389</v>
      </c>
      <c r="W58" s="63">
        <f>U58+V58</f>
        <v>1466321</v>
      </c>
    </row>
    <row r="59" spans="1:23">
      <c r="A59" s="7"/>
      <c r="B59" s="98">
        <f>C59+D59</f>
        <v>369247</v>
      </c>
      <c r="C59" s="49">
        <f>SUMIFS(DATI!E$1:E$65536,DATI!A$1:A$65536,'2007'!B4,DATI!B$1:B$65536,'2007'!C12,DATI!C$1:C$65536,'2007'!B8,DATI!D$1:D$65536,'2007'!L59)</f>
        <v>1258</v>
      </c>
      <c r="D59" s="49">
        <f>SUMIFS(DATI!E$1:E$65536,DATI!A$1:A$65536,'2007'!B4,DATI!B$1:B$65536,'2007'!D12,DATI!C$1:C$65536,'2007'!B8,DATI!D$1:D$65536,'2007'!L59)</f>
        <v>367989</v>
      </c>
      <c r="E59" s="100">
        <f>SUMIFS(DATI!E$1:E$65536,DATI!A$1:A$65536,'2007'!B4,DATI!B$1:B$65536,'2007'!E12,DATI!C$1:C$65536,'2007'!B8,DATI!D$1:D$65536,'2007'!L59)</f>
        <v>85393</v>
      </c>
      <c r="F59" s="30">
        <f>SUMIFS(DATI!E$1:E$65536,DATI!A$1:A$65536,'2007'!B4,DATI!B$1:B$65536,'2007'!F12,DATI!C$1:C$65536,'2007'!B8,DATI!D$1:D$65536,'2007'!L59)</f>
        <v>1196486</v>
      </c>
      <c r="G59" s="30">
        <f>SUMIFS(DATI!E$1:E$65536,DATI!A$1:A$65536,'2007'!B4,DATI!B$1:B$65536,'2007'!G12,DATI!C$1:C$65536,'2007'!B8,DATI!D$1:D$65536,'2007'!L59)</f>
        <v>807300</v>
      </c>
      <c r="H59" s="28"/>
      <c r="I59" s="94">
        <f>B59+E59+F59+G59</f>
        <v>2458426</v>
      </c>
      <c r="J59" s="30">
        <f>SUMIFS(DATI!E$1:E$65536,DATI!A$1:A$65536,'2007'!B4,DATI!B$1:B$65536,'2007'!J12,DATI!C$1:C$65536,'2007'!B8,DATI!D$1:D$65536,'2007'!L59)</f>
        <v>628098</v>
      </c>
      <c r="K59" s="95">
        <f t="shared" si="2"/>
        <v>3086524</v>
      </c>
      <c r="L59" s="40" t="s">
        <v>34</v>
      </c>
      <c r="M59" s="134" t="s">
        <v>262</v>
      </c>
      <c r="N59" s="91">
        <f t="shared" si="3"/>
        <v>3086524</v>
      </c>
      <c r="O59" s="30">
        <f>SUMIFS(DATI!E$1:E$65536,DATI!A$1:A$65536,'2007'!B4,DATI!B$1:B$65536,'2007'!O12,DATI!C$1:C$65536,'2007'!N8,DATI!D$1:D$65536,'2007'!L59)</f>
        <v>974048</v>
      </c>
      <c r="P59" s="29">
        <f t="shared" si="4"/>
        <v>2112476</v>
      </c>
      <c r="Q59" s="28"/>
      <c r="R59" s="49">
        <f>SUMIFS(DATI!E$1:E$65536,DATI!A$1:A$65536,'2007'!B4,DATI!B$1:B$65536,'2007'!R12,DATI!C$1:C$65536,'2007'!N8,DATI!D$1:D$65536,'2007'!L59)</f>
        <v>435220</v>
      </c>
      <c r="S59" s="49">
        <f>SUMIFS(DATI!E$1:E$65536,DATI!A$1:A$65536,'2007'!B4,DATI!B$1:B$65536,'2007'!S12,DATI!C$1:C$65536,'2007'!N8,DATI!D$1:D$65536,'2007'!L59)</f>
        <v>1431412</v>
      </c>
      <c r="T59" s="49">
        <f>SUMIFS(DATI!E$1:E$65536,DATI!A$1:A$65536,'2007'!B4,DATI!B$1:B$65536,'2007'!T12,DATI!C$1:C$65536,'2007'!N8,DATI!D$1:D$65536,'2007'!L59)</f>
        <v>33087</v>
      </c>
      <c r="U59" s="49">
        <f>SUMIFS(DATI!E$1:E$65536,DATI!A$1:A$65536,'2007'!B4,DATI!B$1:B$65536,'2007'!U12,DATI!C$1:C$65536,'2007'!N8,DATI!D$1:D$65536,'2007'!L59)</f>
        <v>208368</v>
      </c>
      <c r="V59" s="24">
        <f>SUMIFS(DATI!E$1:E$65536,DATI!A$1:A$65536,'2007'!B4,DATI!B$1:B$65536,'2007'!V12,DATI!C$1:C$65536,'2007'!N8,DATI!D$1:D$65536,'2007'!L59)</f>
        <v>4389</v>
      </c>
      <c r="W59" s="63">
        <f t="shared" ref="W59:W74" si="5">U59+V59</f>
        <v>212757</v>
      </c>
    </row>
    <row r="60" spans="1:23">
      <c r="A60" s="7"/>
      <c r="B60" s="98">
        <f>C60+D60</f>
        <v>8091</v>
      </c>
      <c r="C60" s="29">
        <f>C61+C64+C69+C73</f>
        <v>0</v>
      </c>
      <c r="D60" s="29">
        <f>D61+D64+D69+D73</f>
        <v>8091</v>
      </c>
      <c r="E60" s="99">
        <f>E69+E73</f>
        <v>0</v>
      </c>
      <c r="F60" s="29">
        <f>F61+F64+F69+F73</f>
        <v>194632</v>
      </c>
      <c r="G60" s="91">
        <f>G61+G64+G69+G73</f>
        <v>2573112</v>
      </c>
      <c r="H60" s="28"/>
      <c r="I60" s="94">
        <f>B60+E60+F60+G60</f>
        <v>2775835</v>
      </c>
      <c r="J60" s="94">
        <f>J61+J64+J69</f>
        <v>48586</v>
      </c>
      <c r="K60" s="95">
        <f>I60+J60</f>
        <v>2824421</v>
      </c>
      <c r="L60" s="40" t="s">
        <v>158</v>
      </c>
      <c r="M60" s="134" t="s">
        <v>261</v>
      </c>
      <c r="N60" s="91">
        <f>O60+P60</f>
        <v>2824422</v>
      </c>
      <c r="O60" s="94">
        <f>O61+O64+O69</f>
        <v>862172</v>
      </c>
      <c r="P60" s="29">
        <f t="shared" si="4"/>
        <v>1962250</v>
      </c>
      <c r="Q60" s="50"/>
      <c r="R60" s="29">
        <f>R61+R64+R69+R73</f>
        <v>467486</v>
      </c>
      <c r="S60" s="29">
        <f>S61+S64+S69+S73</f>
        <v>147378</v>
      </c>
      <c r="T60" s="29">
        <f>T61+T64+T69+T73</f>
        <v>93822</v>
      </c>
      <c r="U60" s="29">
        <f>U61+U64+U69+U73</f>
        <v>1253564</v>
      </c>
      <c r="V60" s="62">
        <f>V61+V64+V69+V73</f>
        <v>0</v>
      </c>
      <c r="W60" s="63">
        <f t="shared" si="5"/>
        <v>1253564</v>
      </c>
    </row>
    <row r="61" spans="1:23">
      <c r="A61" s="7"/>
      <c r="B61" s="28"/>
      <c r="C61" s="28"/>
      <c r="D61" s="28"/>
      <c r="E61" s="28"/>
      <c r="F61" s="49">
        <f>SUMIFS(DATI!E$1:E$65536,DATI!A$1:A$65536,'2007'!B4,DATI!B$1:B$65536,'2007'!F12,DATI!C$1:C$65536,'2007'!B8,DATI!D$1:D$65536,'2007'!L61)</f>
        <v>46390</v>
      </c>
      <c r="G61" s="29">
        <f>G62+G63</f>
        <v>2068330</v>
      </c>
      <c r="H61" s="28"/>
      <c r="I61" s="94">
        <f>F61+G61</f>
        <v>2114720</v>
      </c>
      <c r="J61" s="30">
        <f>SUMIFS(DATI!E$1:E$65536,DATI!A$1:A$65536,'2007'!B4,DATI!B$1:B$65536,'2007'!J12,DATI!C$1:C$65536,'2007'!B8,DATI!D$1:D$65536,'2007'!L61)</f>
        <v>13712</v>
      </c>
      <c r="K61" s="95">
        <f>I61+J61</f>
        <v>2128432</v>
      </c>
      <c r="L61" s="40" t="s">
        <v>36</v>
      </c>
      <c r="M61" s="185" t="s">
        <v>260</v>
      </c>
      <c r="N61" s="91">
        <f t="shared" si="3"/>
        <v>2128432</v>
      </c>
      <c r="O61" s="30">
        <f>SUMIFS(DATI!E$1:E$65536,DATI!A$1:A$65536,'2007'!B4,DATI!B$1:B$65536,'2007'!O12,DATI!C$1:C$65536,'2007'!N8,DATI!D$1:D$65536,'2007'!L61)</f>
        <v>381037</v>
      </c>
      <c r="P61" s="29">
        <f t="shared" si="4"/>
        <v>1747395</v>
      </c>
      <c r="Q61" s="50"/>
      <c r="R61" s="49">
        <f>SUMIFS(DATI!E$1:E$65536,DATI!A$1:A$65536,'2007'!B4,DATI!B$1:B$65536,'2007'!R12,DATI!C$1:C$65536,'2007'!N8,DATI!D$1:D$65536,'2007'!L61)</f>
        <v>398976</v>
      </c>
      <c r="S61" s="30">
        <f>SUMIFS(DATI!E$1:E$65536,DATI!A$1:A$65536,'2007'!B4,DATI!B$1:B$65536,'2007'!S12,DATI!C$1:C$65536,'2007'!N8,DATI!D$1:D$65536,'2007'!L61)</f>
        <v>42992</v>
      </c>
      <c r="T61" s="30">
        <f>SUMIFS(DATI!E$1:E$65536,DATI!A$1:A$65536,'2007'!B4,DATI!B$1:B$65536,'2007'!T12,DATI!C$1:C$65536,'2007'!N8,DATI!D$1:D$65536,'2007'!L61)</f>
        <v>85332</v>
      </c>
      <c r="U61" s="30">
        <f>SUMIFS(DATI!E$1:E$65536,DATI!A$1:A$65536,'2007'!B4,DATI!B$1:B$65536,'2007'!U12,DATI!C$1:C$65536,'2007'!N8,DATI!D$1:D$65536,'2007'!L61)</f>
        <v>1220095</v>
      </c>
      <c r="V61" s="30">
        <f>SUMIFS(DATI!E$1:E$65536,DATI!A$1:A$65536,'2007'!B4,DATI!B$1:B$65536,'2007'!V12,DATI!C$1:C$65536,'2007'!N8,DATI!D$1:D$65536,'2007'!L61)</f>
        <v>0</v>
      </c>
      <c r="W61" s="63">
        <f t="shared" si="5"/>
        <v>1220095</v>
      </c>
    </row>
    <row r="62" spans="1:23">
      <c r="A62" s="7"/>
      <c r="B62" s="28"/>
      <c r="C62" s="28"/>
      <c r="D62" s="28"/>
      <c r="E62" s="28"/>
      <c r="F62" s="49">
        <f>SUMIFS(DATI!E$1:E$65536,DATI!A$1:A$65536,'2007'!B4,DATI!B$1:B$65536,'2007'!F12,DATI!C$1:C$65536,'2007'!B8,DATI!D$1:D$65536,'2007'!L62)</f>
        <v>46390</v>
      </c>
      <c r="G62" s="49">
        <f>SUMIFS(DATI!E$1:E$65536,DATI!A$1:A$65536,'2007'!B4,DATI!B$1:B$65536,'2007'!G12,DATI!C$1:C$65536,'2007'!B8,DATI!D$1:D$65536,'2007'!L62)</f>
        <v>1253956</v>
      </c>
      <c r="H62" s="28"/>
      <c r="I62" s="94">
        <f>F62+G62</f>
        <v>1300346</v>
      </c>
      <c r="J62" s="30">
        <f>SUMIFS(DATI!E$1:E$65536,DATI!A$1:A$65536,'2007'!B4,DATI!B$1:B$65536,'2007'!J12,DATI!C$1:C$65536,'2007'!B8,DATI!D$1:D$65536,'2007'!L62)</f>
        <v>13712</v>
      </c>
      <c r="K62" s="95">
        <f>I62+J62</f>
        <v>1314058</v>
      </c>
      <c r="L62" s="40" t="s">
        <v>37</v>
      </c>
      <c r="M62" s="186" t="s">
        <v>159</v>
      </c>
      <c r="N62" s="91">
        <f t="shared" si="3"/>
        <v>1314058</v>
      </c>
      <c r="O62" s="30">
        <f>SUMIFS(DATI!E$1:E$65536,DATI!A$1:A$65536,'2007'!B4,DATI!B$1:B$65536,'2007'!O12,DATI!C$1:C$65536,'2007'!N8,DATI!D$1:D$65536,'2007'!L62)</f>
        <v>381037</v>
      </c>
      <c r="P62" s="29">
        <f t="shared" si="4"/>
        <v>933021</v>
      </c>
      <c r="Q62" s="50"/>
      <c r="R62" s="49">
        <f>SUMIFS(DATI!E$1:E$65536,DATI!A$1:A$65536,'2007'!B4,DATI!B$1:B$65536,'2007'!R12,DATI!C$1:C$65536,'2007'!N8,DATI!D$1:D$65536,'2007'!L62)</f>
        <v>398976</v>
      </c>
      <c r="S62" s="49">
        <f>SUMIFS(DATI!E$1:E$65536,DATI!A$1:A$65536,'2007'!B4,DATI!B$1:B$65536,'2007'!S12,DATI!C$1:C$65536,'2007'!N8,DATI!D$1:D$65536,'2007'!L62)</f>
        <v>42992</v>
      </c>
      <c r="T62" s="49">
        <f>SUMIFS(DATI!E$1:E$65536,DATI!A$1:A$65536,'2007'!B4,DATI!B$1:B$65536,'2007'!T12,DATI!C$1:C$65536,'2007'!N8,DATI!D$1:D$65536,'2007'!L62)</f>
        <v>85332</v>
      </c>
      <c r="U62" s="49">
        <f>SUMIFS(DATI!E$1:E$65536,DATI!A$1:A$65536,'2007'!B4,DATI!B$1:B$65536,'2007'!U12,DATI!C$1:C$65536,'2007'!N8,DATI!D$1:D$65536,'2007'!L62)</f>
        <v>405721</v>
      </c>
      <c r="V62" s="24">
        <f>SUMIFS(DATI!E$1:E$65536,DATI!A$1:A$65536,'2007'!B4,DATI!B$1:B$65536,'2007'!V12,DATI!C$1:C$65536,'2007'!N8,DATI!D$1:D$65536,'2007'!L62)</f>
        <v>0</v>
      </c>
      <c r="W62" s="63">
        <f t="shared" si="5"/>
        <v>405721</v>
      </c>
    </row>
    <row r="63" spans="1:23">
      <c r="A63" s="7"/>
      <c r="B63" s="28"/>
      <c r="C63" s="28"/>
      <c r="D63" s="28"/>
      <c r="E63" s="28"/>
      <c r="F63" s="49">
        <f>SUMIFS(DATI!E$1:E$65536,DATI!A$1:A$65536,'2007'!B4,DATI!B$1:B$65536,'2007'!F12,DATI!C$1:C$65536,'2007'!B8,DATI!D$1:D$65536,'2007'!L63)</f>
        <v>0</v>
      </c>
      <c r="G63" s="49">
        <f>SUMIFS(DATI!E$1:E$65536,DATI!A$1:A$65536,'2007'!B4,DATI!B$1:B$65536,'2007'!G12,DATI!C$1:C$65536,'2007'!B8,DATI!D$1:D$65536,'2007'!L63)</f>
        <v>814374</v>
      </c>
      <c r="H63" s="28"/>
      <c r="I63" s="94">
        <f>F63+G63</f>
        <v>814374</v>
      </c>
      <c r="J63" s="30">
        <f>SUMIFS(DATI!E$1:E$65536,DATI!A$1:A$65536,'2007'!B4,DATI!B$1:B$65536,'2007'!J12,DATI!C$1:C$65536,'2007'!B8,DATI!D$1:D$65536,'2007'!L63)</f>
        <v>0</v>
      </c>
      <c r="K63" s="95">
        <f>I63+J63</f>
        <v>814374</v>
      </c>
      <c r="L63" s="40" t="s">
        <v>38</v>
      </c>
      <c r="M63" s="186" t="s">
        <v>160</v>
      </c>
      <c r="N63" s="91">
        <f t="shared" si="3"/>
        <v>814374</v>
      </c>
      <c r="O63" s="30">
        <f>SUMIFS(DATI!E$1:E$65536,DATI!A$1:A$65536,'2007'!B4,DATI!B$1:B$65536,'2007'!O12,DATI!C$1:C$65536,'2007'!N8,DATI!D$1:D$65536,'2007'!L63)</f>
        <v>0</v>
      </c>
      <c r="P63" s="29">
        <f t="shared" si="4"/>
        <v>814374</v>
      </c>
      <c r="Q63" s="50"/>
      <c r="R63" s="49">
        <f>SUMIFS(DATI!E$1:E$65536,DATI!A$1:A$65536,'2007'!B4,DATI!B$1:B$65536,'2007'!R12,DATI!C$1:C$65536,'2007'!N8,DATI!D$1:D$65536,'2007'!L63)</f>
        <v>0</v>
      </c>
      <c r="S63" s="49">
        <f>SUMIFS(DATI!E$1:E$65536,DATI!A$1:A$65536,'2007'!B4,DATI!B$1:B$65536,'2007'!S12,DATI!C$1:C$65536,'2007'!N8,DATI!D$1:D$65536,'2007'!L63)</f>
        <v>0</v>
      </c>
      <c r="T63" s="49">
        <f>SUMIFS(DATI!E$1:E$65536,DATI!A$1:A$65536,'2007'!B4,DATI!B$1:B$65536,'2007'!T12,DATI!C$1:C$65536,'2007'!N8,DATI!D$1:D$65536,'2007'!L63)</f>
        <v>0</v>
      </c>
      <c r="U63" s="49">
        <f>SUMIFS(DATI!E$1:E$65536,DATI!A$1:A$65536,'2007'!B4,DATI!B$1:B$65536,'2007'!U12,DATI!C$1:C$65536,'2007'!N8,DATI!D$1:D$65536,'2007'!L63)</f>
        <v>814374</v>
      </c>
      <c r="V63" s="24">
        <f>SUMIFS(DATI!E$1:E$65536,DATI!A$1:A$65536,'2007'!B4,DATI!B$1:B$65536,'2007'!V12,DATI!C$1:C$65536,'2007'!N8,DATI!D$1:D$65536,'2007'!L63)</f>
        <v>0</v>
      </c>
      <c r="W63" s="63">
        <f t="shared" si="5"/>
        <v>814374</v>
      </c>
    </row>
    <row r="64" spans="1:23" ht="25">
      <c r="A64" s="7"/>
      <c r="B64" s="98">
        <f>C64+D64</f>
        <v>0</v>
      </c>
      <c r="C64" s="30">
        <f>SUMIFS(DATI!E$1:E$65536,DATI!A$1:A$65536,'2007'!B4,DATI!B$1:B$65536,'2007'!C12,DATI!C$1:C$65536,'2007'!B8,DATI!D$1:D$65536,'2007'!L64)</f>
        <v>0</v>
      </c>
      <c r="D64" s="30">
        <f>SUMIFS(DATI!E$1:E$65536,DATI!A$1:A$65536,'2007'!B4,DATI!B$1:B$65536,'2007'!D12,DATI!C$1:C$65536,'2007'!B8,DATI!D$1:D$65536,'2007'!L64)</f>
        <v>0</v>
      </c>
      <c r="E64" s="28"/>
      <c r="F64" s="49">
        <f>SUMIFS(DATI!E$1:E$65536,DATI!A$1:A$65536,'2007'!B4,DATI!B$1:B$65536,'2007'!F12,DATI!C$1:C$65536,'2007'!B8,DATI!D$1:D$65536,'2007'!L64)</f>
        <v>0</v>
      </c>
      <c r="G64" s="49">
        <f>SUMIFS(DATI!E$1:E$65536,DATI!A$1:A$65536,'2007'!B4,DATI!B$1:B$65536,'2007'!G12,DATI!C$1:C$65536,'2007'!B8,DATI!D$1:D$65536,'2007'!L64)</f>
        <v>481136</v>
      </c>
      <c r="H64" s="28"/>
      <c r="I64" s="94">
        <f>F64+G64</f>
        <v>481136</v>
      </c>
      <c r="J64" s="30">
        <f>SUMIFS(DATI!E$1:E$65536,DATI!A$1:A$65536,'2007'!B4,DATI!B$1:B$65536,'2007'!J12,DATI!C$1:C$65536,'2007'!B8,DATI!D$1:D$65536,'2007'!L64)</f>
        <v>34874</v>
      </c>
      <c r="K64" s="95">
        <f t="shared" si="2"/>
        <v>516010</v>
      </c>
      <c r="L64" s="40" t="s">
        <v>39</v>
      </c>
      <c r="M64" s="185" t="s">
        <v>259</v>
      </c>
      <c r="N64" s="91">
        <f t="shared" si="3"/>
        <v>516010</v>
      </c>
      <c r="O64" s="30">
        <f>SUMIFS(DATI!E$1:E$65536,DATI!A$1:A$65536,'2007'!B4,DATI!B$1:B$65536,'2007'!O12,DATI!C$1:C$65536,'2007'!N8,DATI!D$1:D$65536,'2007'!L64)</f>
        <v>481135</v>
      </c>
      <c r="P64" s="29">
        <f>R64+S64+T64+U64+V64</f>
        <v>34875</v>
      </c>
      <c r="Q64" s="50"/>
      <c r="R64" s="49">
        <f>SUMIFS(DATI!E$1:E$65536,DATI!A$1:A$65536,'2007'!B4,DATI!B$1:B$65536,'2007'!R12,DATI!C$1:C$65536,'2007'!N8,DATI!D$1:D$65536,'2007'!L64)</f>
        <v>34875</v>
      </c>
      <c r="S64" s="49">
        <f>SUMIFS(DATI!E$1:E$65536,DATI!A$1:A$65536,'2007'!B4,DATI!B$1:B$65536,'2007'!S12,DATI!C$1:C$65536,'2007'!N8,DATI!D$1:D$65536,'2007'!L64)</f>
        <v>0</v>
      </c>
      <c r="T64" s="49">
        <f>SUMIFS(DATI!E$1:E$65536,DATI!A$1:A$65536,'2007'!B4,DATI!B$1:B$65536,'2007'!T12,DATI!C$1:C$65536,'2007'!N8,DATI!D$1:D$65536,'2007'!L64)</f>
        <v>0</v>
      </c>
      <c r="U64" s="49">
        <f>SUMIFS(DATI!E$1:E$65536,DATI!A$1:A$65536,'2007'!B4,DATI!B$1:B$65536,'2007'!U12,DATI!C$1:C$65536,'2007'!N8,DATI!D$1:D$65536,'2007'!L64)</f>
        <v>0</v>
      </c>
      <c r="V64" s="24">
        <f>SUMIFS(DATI!E$1:E$65536,DATI!A$1:A$65536,'2007'!B4,DATI!B$1:B$65536,'2007'!V12,DATI!C$1:C$65536,'2007'!N8,DATI!D$1:D$65536,'2007'!L64)</f>
        <v>0</v>
      </c>
      <c r="W64" s="63">
        <f t="shared" si="5"/>
        <v>0</v>
      </c>
    </row>
    <row r="65" spans="1:23" ht="25">
      <c r="A65" s="7"/>
      <c r="B65" s="28"/>
      <c r="C65" s="28"/>
      <c r="D65" s="28"/>
      <c r="E65" s="28"/>
      <c r="F65" s="49">
        <f>SUMIFS(DATI!E$1:E$65536,DATI!A$1:A$65536,'2007'!B4,DATI!B$1:B$65536,'2007'!F12,DATI!C$1:C$65536,'2007'!B8,DATI!D$1:D$65536,'2007'!L65)</f>
        <v>0</v>
      </c>
      <c r="G65" s="49">
        <f>SUMIFS(DATI!E$1:E$65536,DATI!A$1:A$65536,'2007'!B4,DATI!B$1:B$65536,'2007'!G12,DATI!C$1:C$65536,'2007'!B8,DATI!D$1:D$65536,'2007'!L65)</f>
        <v>0</v>
      </c>
      <c r="H65" s="28"/>
      <c r="I65" s="28"/>
      <c r="J65" s="28"/>
      <c r="K65" s="42"/>
      <c r="L65" s="40" t="s">
        <v>93</v>
      </c>
      <c r="M65" s="186" t="s">
        <v>161</v>
      </c>
      <c r="N65" s="28"/>
      <c r="O65" s="28"/>
      <c r="P65" s="28"/>
      <c r="Q65" s="28"/>
      <c r="R65" s="49">
        <f>SUMIFS(DATI!E$1:E$65536,DATI!A$1:A$65536,'2007'!B4,DATI!B$1:B$65536,'2007'!R12,DATI!C$1:C$65536,'2007'!N8,DATI!D$1:D$65536,'2007'!L65)</f>
        <v>0</v>
      </c>
      <c r="S65" s="49">
        <f>SUMIFS(DATI!E$1:E$65536,DATI!A$1:A$65536,'2007'!B4,DATI!B$1:B$65536,'2007'!S12,DATI!C$1:C$65536,'2007'!N8,DATI!D$1:D$65536,'2007'!L65)</f>
        <v>0</v>
      </c>
      <c r="T65" s="28"/>
      <c r="U65" s="28"/>
      <c r="V65" s="28"/>
      <c r="W65" s="42"/>
    </row>
    <row r="66" spans="1:23" ht="25">
      <c r="A66" s="7"/>
      <c r="B66" s="28"/>
      <c r="C66" s="28"/>
      <c r="D66" s="28"/>
      <c r="E66" s="28"/>
      <c r="F66" s="49">
        <f>SUMIFS(DATI!E$1:E$65536,DATI!A$1:A$65536,'2007'!B4,DATI!B$1:B$65536,'2007'!F12,DATI!C$1:C$65536,'2007'!B8,DATI!D$1:D$65536,'2007'!L66)</f>
        <v>0</v>
      </c>
      <c r="G66" s="49">
        <f>SUMIFS(DATI!E$1:E$65536,DATI!A$1:A$65536,'2007'!B4,DATI!B$1:B$65536,'2007'!G12,DATI!C$1:C$65536,'2007'!B8,DATI!D$1:D$65536,'2007'!L66)</f>
        <v>0</v>
      </c>
      <c r="H66" s="28"/>
      <c r="I66" s="28"/>
      <c r="J66" s="28"/>
      <c r="K66" s="42"/>
      <c r="L66" s="40" t="s">
        <v>94</v>
      </c>
      <c r="M66" s="186" t="s">
        <v>162</v>
      </c>
      <c r="N66" s="28"/>
      <c r="O66" s="28"/>
      <c r="P66" s="28"/>
      <c r="Q66" s="28"/>
      <c r="R66" s="49">
        <f>SUMIFS(DATI!E$1:E$65536,DATI!A$1:A$65536,'2007'!B4,DATI!B$1:B$65536,'2007'!R12,DATI!C$1:C$65536,'2007'!N8,DATI!D$1:D$65536,'2007'!L66)</f>
        <v>0</v>
      </c>
      <c r="S66" s="49">
        <f>SUMIFS(DATI!E$1:E$65536,DATI!A$1:A$65536,'2007'!B4,DATI!B$1:B$65536,'2007'!S12,DATI!C$1:C$65536,'2007'!N8,DATI!D$1:D$65536,'2007'!L66)</f>
        <v>0</v>
      </c>
      <c r="T66" s="28"/>
      <c r="U66" s="28"/>
      <c r="V66" s="28"/>
      <c r="W66" s="42"/>
    </row>
    <row r="67" spans="1:23" ht="25">
      <c r="A67" s="7"/>
      <c r="B67" s="28"/>
      <c r="C67" s="28"/>
      <c r="D67" s="28"/>
      <c r="E67" s="28"/>
      <c r="F67" s="49">
        <f>SUMIFS(DATI!E$1:E$65536,DATI!A$1:A$65536,'2007'!B4,DATI!B$1:B$65536,'2007'!F12,DATI!C$1:C$65536,'2007'!B8,DATI!D$1:D$65536,'2007'!L67)</f>
        <v>0</v>
      </c>
      <c r="G67" s="49">
        <f>SUMIFS(DATI!E$1:E$65536,DATI!A$1:A$65536,'2007'!B4,DATI!B$1:B$65536,'2007'!G12,DATI!C$1:C$65536,'2007'!B8,DATI!D$1:D$65536,'2007'!L67)</f>
        <v>0</v>
      </c>
      <c r="H67" s="28"/>
      <c r="I67" s="28"/>
      <c r="J67" s="28"/>
      <c r="K67" s="42"/>
      <c r="L67" s="40" t="s">
        <v>95</v>
      </c>
      <c r="M67" s="186" t="s">
        <v>163</v>
      </c>
      <c r="N67" s="28"/>
      <c r="O67" s="28"/>
      <c r="P67" s="28"/>
      <c r="Q67" s="28"/>
      <c r="R67" s="49">
        <f>SUMIFS(DATI!E$1:E$65536,DATI!A$1:A$65536,'2007'!B4,DATI!B$1:B$65536,'2007'!R12,DATI!C$1:C$65536,'2007'!N8,DATI!D$1:D$65536,'2007'!L67)</f>
        <v>0</v>
      </c>
      <c r="S67" s="49">
        <f>SUMIFS(DATI!E$1:E$65536,DATI!A$1:A$65536,'2007'!B4,DATI!B$1:B$65536,'2007'!S12,DATI!C$1:C$65536,'2007'!N8,DATI!D$1:D$65536,'2007'!L67)</f>
        <v>0</v>
      </c>
      <c r="T67" s="28"/>
      <c r="U67" s="28"/>
      <c r="V67" s="28"/>
      <c r="W67" s="42"/>
    </row>
    <row r="68" spans="1:23" ht="25">
      <c r="A68" s="7"/>
      <c r="B68" s="28"/>
      <c r="C68" s="28"/>
      <c r="D68" s="28"/>
      <c r="E68" s="28"/>
      <c r="F68" s="49">
        <f>SUMIFS(DATI!E$1:E$65536,DATI!A$1:A$65536,'2007'!B4,DATI!B$1:B$65536,'2007'!F12,DATI!C$1:C$65536,'2007'!B8,DATI!D$1:D$65536,'2007'!L68)</f>
        <v>0</v>
      </c>
      <c r="G68" s="49">
        <f>SUMIFS(DATI!E$1:E$65536,DATI!A$1:A$65536,'2007'!B4,DATI!B$1:B$65536,'2007'!G12,DATI!C$1:C$65536,'2007'!B8,DATI!D$1:D$65536,'2007'!L68)</f>
        <v>0</v>
      </c>
      <c r="H68" s="28"/>
      <c r="I68" s="28"/>
      <c r="J68" s="28"/>
      <c r="K68" s="42"/>
      <c r="L68" s="40" t="s">
        <v>96</v>
      </c>
      <c r="M68" s="186" t="s">
        <v>164</v>
      </c>
      <c r="N68" s="28"/>
      <c r="O68" s="28"/>
      <c r="P68" s="28"/>
      <c r="Q68" s="28"/>
      <c r="R68" s="49">
        <f>SUMIFS(DATI!E$1:E$65536,DATI!A$1:A$65536,'2007'!B4,DATI!B$1:B$65536,'2007'!R12,DATI!C$1:C$65536,'2007'!N8,DATI!D$1:D$65536,'2007'!L68)</f>
        <v>0</v>
      </c>
      <c r="S68" s="49">
        <f>SUMIFS(DATI!E$1:E$65536,DATI!A$1:A$65536,'2007'!B4,DATI!B$1:B$65536,'2007'!S12,DATI!C$1:C$65536,'2007'!N8,DATI!D$1:D$65536,'2007'!L68)</f>
        <v>0</v>
      </c>
      <c r="T68" s="28"/>
      <c r="U68" s="28"/>
      <c r="V68" s="28"/>
      <c r="W68" s="42"/>
    </row>
    <row r="69" spans="1:23">
      <c r="A69" s="7"/>
      <c r="B69" s="98">
        <f t="shared" ref="B69:B78" si="6">C69+D69</f>
        <v>0</v>
      </c>
      <c r="C69" s="94">
        <f>C70+C71+C72</f>
        <v>0</v>
      </c>
      <c r="D69" s="94">
        <f>D70+D71+D72</f>
        <v>0</v>
      </c>
      <c r="E69" s="94">
        <f>E70+E71+E72</f>
        <v>0</v>
      </c>
      <c r="F69" s="94">
        <f>F70+F71+F72</f>
        <v>148242</v>
      </c>
      <c r="G69" s="94">
        <f>G70+G71+G72</f>
        <v>0</v>
      </c>
      <c r="H69" s="28"/>
      <c r="I69" s="94">
        <f t="shared" ref="I69:I74" si="7">E69+F69+G69+B69</f>
        <v>148242</v>
      </c>
      <c r="J69" s="94">
        <f>J70+J71+J72</f>
        <v>0</v>
      </c>
      <c r="K69" s="95">
        <f>I69+J69</f>
        <v>148242</v>
      </c>
      <c r="L69" s="53" t="s">
        <v>40</v>
      </c>
      <c r="M69" s="78" t="s">
        <v>258</v>
      </c>
      <c r="N69" s="91">
        <f t="shared" si="3"/>
        <v>148242</v>
      </c>
      <c r="O69" s="94">
        <f>O70+O71+O72</f>
        <v>0</v>
      </c>
      <c r="P69" s="29">
        <f>R69+S69+T69+U69+V69</f>
        <v>148242</v>
      </c>
      <c r="Q69" s="50"/>
      <c r="R69" s="29">
        <f>R70+R71+R72</f>
        <v>33635</v>
      </c>
      <c r="S69" s="29">
        <f>S70+S71+S72</f>
        <v>104386</v>
      </c>
      <c r="T69" s="29">
        <f>T70+T71+T72</f>
        <v>308</v>
      </c>
      <c r="U69" s="29">
        <f>U70+U71+U72</f>
        <v>9913</v>
      </c>
      <c r="V69" s="62">
        <f>V70+V71+V72</f>
        <v>0</v>
      </c>
      <c r="W69" s="63">
        <f t="shared" si="5"/>
        <v>9913</v>
      </c>
    </row>
    <row r="70" spans="1:23" ht="23.25" customHeight="1">
      <c r="A70" s="7"/>
      <c r="B70" s="98">
        <f t="shared" si="6"/>
        <v>0</v>
      </c>
      <c r="C70" s="30">
        <f>SUMIFS(DATI!E$1:E$65536,DATI!A$1:A$65536,'2007'!B4,DATI!B$1:B$65536,'2007'!C12,DATI!C$1:C$65536,'2007'!B8,DATI!D$1:D$65536,'2007'!L70)</f>
        <v>0</v>
      </c>
      <c r="D70" s="30">
        <f>SUMIFS(DATI!E$1:E$65536,DATI!A$1:A$65536,'2007'!B4,DATI!B$1:B$65536,'2007'!D12,DATI!C$1:C$65536,'2007'!B8,DATI!D$1:D$65536,'2007'!L70)</f>
        <v>0</v>
      </c>
      <c r="E70" s="30">
        <f>SUMIFS(DATI!E$1:E$65536,DATI!A$1:A$65536,'2007'!B4,DATI!B$1:B$65536,'2007'!E12,DATI!C$1:C$65536,'2007'!B8,DATI!D$1:D$65536,'2007'!L70)</f>
        <v>0</v>
      </c>
      <c r="F70" s="30">
        <f>SUMIFS(DATI!E$1:E$65536,DATI!A$1:A$65536,'2007'!B4,DATI!B$1:B$65536,'2007'!F12,DATI!C$1:C$65536,'2007'!B8,DATI!D$1:D$65536,'2007'!L70)</f>
        <v>7145</v>
      </c>
      <c r="G70" s="49">
        <f>SUMIFS(DATI!E$1:E$65536,DATI!A$1:A$65536,'2007'!B4,DATI!B$1:B$65536,'2007'!G12,DATI!C$1:C$65536,'2007'!B8,DATI!D$1:D$65536,'2007'!L70)</f>
        <v>0</v>
      </c>
      <c r="H70" s="28"/>
      <c r="I70" s="94">
        <f t="shared" si="7"/>
        <v>7145</v>
      </c>
      <c r="J70" s="101">
        <f>SUMIFS(DATI!E$1:E$65536,DATI!A$1:A$65536,'2007'!B4,DATI!B$1:B$65536,'2007'!J12,DATI!C$1:C$65536,'2007'!B8,DATI!D$1:D$65536,'2007'!L70)</f>
        <v>0</v>
      </c>
      <c r="K70" s="95">
        <f>I70+J70</f>
        <v>7145</v>
      </c>
      <c r="L70" s="53" t="s">
        <v>41</v>
      </c>
      <c r="M70" s="201" t="s">
        <v>257</v>
      </c>
      <c r="N70" s="91">
        <f t="shared" si="3"/>
        <v>7145</v>
      </c>
      <c r="O70" s="102">
        <f>SUMIFS(DATI!E$1:E$65536,DATI!A$1:A$65536,'2007'!B4,DATI!B$1:B$65536,'2007'!O12,DATI!C$1:C$65536,'2007'!N8,DATI!D$1:D$65536,'2007'!L70)</f>
        <v>0</v>
      </c>
      <c r="P70" s="29">
        <f>R70+S70+T70+W70</f>
        <v>7145</v>
      </c>
      <c r="Q70" s="50"/>
      <c r="R70" s="49">
        <f>SUMIFS(DATI!E$1:E$65536,DATI!A$1:A$65536,'2007'!B4,DATI!B$1:B$65536,'2007'!R12,DATI!C$1:C$65536,'2007'!N8,DATI!D$1:D$65536,'2007'!L70)</f>
        <v>4587</v>
      </c>
      <c r="S70" s="49">
        <f>SUMIFS(DATI!E$1:E$65536,DATI!A$1:A$65536,'2007'!B4,DATI!B$1:B$65536,'2007'!S12,DATI!C$1:C$65536,'2007'!N8,DATI!D$1:D$65536,'2007'!L70)</f>
        <v>629</v>
      </c>
      <c r="T70" s="49">
        <f>SUMIFS(DATI!E$1:E$65536,DATI!A$1:A$65536,'2007'!B4,DATI!B$1:B$65536,'2007'!T12,DATI!C$1:C$65536,'2007'!N8,DATI!D$1:D$65536,'2007'!L70)</f>
        <v>308</v>
      </c>
      <c r="U70" s="49">
        <f>SUMIFS(DATI!E$1:E$65536,DATI!A$1:A$65536,'2007'!B4,DATI!B$1:B$65536,'2007'!U12,DATI!C$1:C$65536,'2007'!N8,DATI!D$1:D$65536,'2007'!L70)</f>
        <v>1621</v>
      </c>
      <c r="V70" s="24">
        <f>SUMIFS(DATI!E$1:E$65536,DATI!A$1:A$65536,'2007'!B4,DATI!B$1:B$65536,'2007'!V12,DATI!C$1:C$65536,'2007'!N8,DATI!D$1:D$65536,'2007'!L70)</f>
        <v>0</v>
      </c>
      <c r="W70" s="63">
        <f t="shared" si="5"/>
        <v>1621</v>
      </c>
    </row>
    <row r="71" spans="1:23">
      <c r="A71" s="7"/>
      <c r="B71" s="98">
        <f t="shared" si="6"/>
        <v>0</v>
      </c>
      <c r="C71" s="30">
        <f>SUMIFS(DATI!E$1:E$65536,DATI!A$1:A$65536,'2007'!B4,DATI!B$1:B$65536,'2007'!C12,DATI!C$1:C$65536,'2007'!B8,DATI!D$1:D$65536,'2007'!L71)</f>
        <v>0</v>
      </c>
      <c r="D71" s="30">
        <f>SUMIFS(DATI!E$1:E$65536,DATI!A$1:A$65536,'2007'!B4,DATI!B$1:B$65536,'2007'!D12,DATI!C$1:C$65536,'2007'!B8,DATI!D$1:D$65536,'2007'!L71)</f>
        <v>0</v>
      </c>
      <c r="E71" s="30">
        <f>SUMIFS(DATI!E$1:E$65536,DATI!A$1:A$65536,'2007'!B4,DATI!B$1:B$65536,'2007'!E12,DATI!C$1:C$65536,'2007'!B8,DATI!D$1:D$65536,'2007'!L71)</f>
        <v>0</v>
      </c>
      <c r="F71" s="30">
        <f>SUMIFS(DATI!E$1:E$65536,DATI!A$1:A$65536,'2007'!B4,DATI!B$1:B$65536,'2007'!F12,DATI!C$1:C$65536,'2007'!B8,DATI!D$1:D$65536,'2007'!L71)</f>
        <v>8292</v>
      </c>
      <c r="G71" s="49">
        <f>SUMIFS(DATI!E$1:E$65536,DATI!A$1:A$65536,'2007'!B4,DATI!B$1:B$65536,'2007'!G12,DATI!C$1:C$65536,'2007'!B8,DATI!D$1:D$65536,'2007'!L71)</f>
        <v>0</v>
      </c>
      <c r="H71" s="28"/>
      <c r="I71" s="94">
        <f t="shared" si="7"/>
        <v>8292</v>
      </c>
      <c r="J71" s="101">
        <f>SUMIFS(DATI!E$1:E$65536,DATI!A$1:A$65536,'2007'!B4,DATI!B$1:B$65536,'2007'!J12,DATI!C$1:C$65536,'2007'!B8,DATI!D$1:D$65536,'2007'!L71)</f>
        <v>0</v>
      </c>
      <c r="K71" s="95">
        <f>I71+J71</f>
        <v>8292</v>
      </c>
      <c r="L71" s="53" t="s">
        <v>42</v>
      </c>
      <c r="M71" s="201" t="s">
        <v>256</v>
      </c>
      <c r="N71" s="91">
        <f t="shared" si="3"/>
        <v>8292</v>
      </c>
      <c r="O71" s="102">
        <f>SUMIFS(DATI!E$1:E$65536,DATI!A$1:A$65536,'2007'!B4,DATI!B$1:B$65536,'2007'!O12,DATI!C$1:C$65536,'2007'!N8,DATI!D$1:D$65536,'2007'!L71)</f>
        <v>0</v>
      </c>
      <c r="P71" s="29">
        <f>R71+S71+T71+W71</f>
        <v>8292</v>
      </c>
      <c r="Q71" s="50"/>
      <c r="R71" s="49">
        <f>SUMIFS(DATI!E$1:E$65536,DATI!A$1:A$65536,'2007'!B4,DATI!B$1:B$65536,'2007'!R12,DATI!C$1:C$65536,'2007'!N8,DATI!D$1:D$65536,'2007'!L71)</f>
        <v>0</v>
      </c>
      <c r="S71" s="49">
        <f>SUMIFS(DATI!E$1:E$65536,DATI!A$1:A$65536,'2007'!B4,DATI!B$1:B$65536,'2007'!S12,DATI!C$1:C$65536,'2007'!N8,DATI!D$1:D$65536,'2007'!L71)</f>
        <v>0</v>
      </c>
      <c r="T71" s="49">
        <f>SUMIFS(DATI!E$1:E$65536,DATI!A$1:A$65536,'2007'!B4,DATI!B$1:B$65536,'2007'!T12,DATI!C$1:C$65536,'2007'!N8,DATI!D$1:D$65536,'2007'!L71)</f>
        <v>0</v>
      </c>
      <c r="U71" s="49">
        <f>SUMIFS(DATI!E$1:E$65536,DATI!A$1:A$65536,'2007'!B4,DATI!B$1:B$65536,'2007'!U12,DATI!C$1:C$65536,'2007'!N8,DATI!D$1:D$65536,'2007'!L71)</f>
        <v>8292</v>
      </c>
      <c r="V71" s="24">
        <f>SUMIFS(DATI!E$1:E$65536,DATI!A$1:A$65536,'2007'!B4,DATI!B$1:B$65536,'2007'!V12,DATI!C$1:C$65536,'2007'!N8,DATI!D$1:D$65536,'2007'!L71)</f>
        <v>0</v>
      </c>
      <c r="W71" s="63">
        <f t="shared" si="5"/>
        <v>8292</v>
      </c>
    </row>
    <row r="72" spans="1:23">
      <c r="A72" s="7"/>
      <c r="B72" s="98">
        <f t="shared" si="6"/>
        <v>0</v>
      </c>
      <c r="C72" s="30">
        <f>SUMIFS(DATI!E$1:E$65536,DATI!A$1:A$65536,'2007'!B4,DATI!B$1:B$65536,'2007'!C12,DATI!C$1:C$65536,'2007'!B8,DATI!D$1:D$65536,'2007'!L72)</f>
        <v>0</v>
      </c>
      <c r="D72" s="30">
        <f>SUMIFS(DATI!E$1:E$65536,DATI!A$1:A$65536,'2007'!B4,DATI!B$1:B$65536,'2007'!D12,DATI!C$1:C$65536,'2007'!B8,DATI!D$1:D$65536,'2007'!L72)</f>
        <v>0</v>
      </c>
      <c r="E72" s="30">
        <f>SUMIFS(DATI!E$1:E$65536,DATI!A$1:A$65536,'2007'!B4,DATI!B$1:B$65536,'2007'!E12,DATI!C$1:C$65536,'2007'!B8,DATI!D$1:D$65536,'2007'!L72)</f>
        <v>0</v>
      </c>
      <c r="F72" s="30">
        <f>SUMIFS(DATI!E$1:E$65536,DATI!A$1:A$65536,'2007'!B4,DATI!B$1:B$65536,'2007'!F12,DATI!C$1:C$65536,'2007'!B8,DATI!D$1:D$65536,'2007'!L72)</f>
        <v>132805</v>
      </c>
      <c r="G72" s="49">
        <f>SUMIFS(DATI!E$1:E$65536,DATI!A$1:A$65536,'2007'!B4,DATI!B$1:B$65536,'2007'!G12,DATI!C$1:C$65536,'2007'!B8,DATI!D$1:D$65536,'2007'!L72)</f>
        <v>0</v>
      </c>
      <c r="H72" s="28"/>
      <c r="I72" s="94">
        <f t="shared" si="7"/>
        <v>132805</v>
      </c>
      <c r="J72" s="101">
        <f>SUMIFS(DATI!E$1:E$65536,DATI!A$1:A$65536,'2007'!B4,DATI!B$1:B$65536,'2007'!J12,DATI!C$1:C$65536,'2007'!B8,DATI!D$1:D$65536,'2007'!L72)</f>
        <v>0</v>
      </c>
      <c r="K72" s="95">
        <f>I72+J72</f>
        <v>132805</v>
      </c>
      <c r="L72" s="53" t="s">
        <v>43</v>
      </c>
      <c r="M72" s="201" t="s">
        <v>255</v>
      </c>
      <c r="N72" s="91">
        <f t="shared" si="3"/>
        <v>132805</v>
      </c>
      <c r="O72" s="102">
        <f>SUMIFS(DATI!E$1:E$65536,DATI!A$1:A$65536,'2007'!B4,DATI!B$1:B$65536,'2007'!O12,DATI!C$1:C$65536,'2007'!N8,DATI!D$1:D$65536,'2007'!L72)</f>
        <v>0</v>
      </c>
      <c r="P72" s="29">
        <f>R72+S72+T72+W72</f>
        <v>132805</v>
      </c>
      <c r="Q72" s="50"/>
      <c r="R72" s="49">
        <f>SUMIFS(DATI!E$1:E$65536,DATI!A$1:A$65536,'2007'!B4,DATI!B$1:B$65536,'2007'!R12,DATI!C$1:C$65536,'2007'!N8,DATI!D$1:D$65536,'2007'!L72)</f>
        <v>29048</v>
      </c>
      <c r="S72" s="49">
        <f>SUMIFS(DATI!E$1:E$65536,DATI!A$1:A$65536,'2007'!B4,DATI!B$1:B$65536,'2007'!S12,DATI!C$1:C$65536,'2007'!N8,DATI!D$1:D$65536,'2007'!L72)</f>
        <v>103757</v>
      </c>
      <c r="T72" s="49">
        <f>SUMIFS(DATI!E$1:E$65536,DATI!A$1:A$65536,'2007'!B4,DATI!B$1:B$65536,'2007'!T12,DATI!C$1:C$65536,'2007'!N8,DATI!D$1:D$65536,'2007'!L72)</f>
        <v>0</v>
      </c>
      <c r="U72" s="49">
        <f>SUMIFS(DATI!E$1:E$65536,DATI!A$1:A$65536,'2007'!B4,DATI!B$1:B$65536,'2007'!U12,DATI!C$1:C$65536,'2007'!N8,DATI!D$1:D$65536,'2007'!L72)</f>
        <v>0</v>
      </c>
      <c r="V72" s="24">
        <f>SUMIFS(DATI!E$1:E$65536,DATI!A$1:A$65536,'2007'!B4,DATI!B$1:B$65536,'2007'!V12,DATI!C$1:C$65536,'2007'!N8,DATI!D$1:D$65536,'2007'!L72)</f>
        <v>0</v>
      </c>
      <c r="W72" s="63">
        <f t="shared" si="5"/>
        <v>0</v>
      </c>
    </row>
    <row r="73" spans="1:23">
      <c r="A73" s="7"/>
      <c r="B73" s="98">
        <f t="shared" si="6"/>
        <v>8091</v>
      </c>
      <c r="C73" s="103">
        <f>SUMIFS(DATI!E$1:E$65536,DATI!A$1:A$65536,'2007'!B4,DATI!B$1:B$65536,'2007'!C12,DATI!C$1:C$65536,'2007'!B8,DATI!D$1:D$65536,'2007'!L73)</f>
        <v>0</v>
      </c>
      <c r="D73" s="103">
        <f>SUMIFS(DATI!E$1:E$65536,DATI!A$1:A$65536,'2007'!B4,DATI!B$1:B$65536,'2007'!D12,DATI!C$1:C$65536,'2007'!B8,DATI!D$1:D$65536,'2007'!L73)</f>
        <v>8091</v>
      </c>
      <c r="E73" s="49">
        <f>SUMIFS(DATI!E$1:E$65536,DATI!A$1:A$65536,'2007'!B4,DATI!B$1:B$65536,'2007'!E12,DATI!C$1:C$65536,'2007'!B8,DATI!D$1:D$65536,'2007'!L73)</f>
        <v>0</v>
      </c>
      <c r="F73" s="49">
        <f>SUMIFS(DATI!E$1:E$65536,DATI!A$1:A$65536,'2007'!B4,DATI!B$1:B$65536,'2007'!F12,DATI!C$1:C$65536,'2007'!B8,DATI!D$1:D$65536,'2007'!L73)</f>
        <v>0</v>
      </c>
      <c r="G73" s="49">
        <f>SUMIFS(DATI!E$1:E$65536,DATI!A$1:A$65536,'2007'!B4,DATI!B$1:B$65536,'2007'!G12,DATI!C$1:C$65536,'2007'!B8,DATI!D$1:D$65536,'2007'!L73)</f>
        <v>23646</v>
      </c>
      <c r="H73" s="28"/>
      <c r="I73" s="94">
        <f t="shared" si="7"/>
        <v>31737</v>
      </c>
      <c r="J73" s="104"/>
      <c r="K73" s="31">
        <f>I73</f>
        <v>31737</v>
      </c>
      <c r="L73" s="40" t="s">
        <v>44</v>
      </c>
      <c r="M73" s="134" t="s">
        <v>254</v>
      </c>
      <c r="N73" s="91">
        <f>P73</f>
        <v>31738</v>
      </c>
      <c r="O73" s="105"/>
      <c r="P73" s="29">
        <f>R73+S73+T73+W73</f>
        <v>31738</v>
      </c>
      <c r="Q73" s="50"/>
      <c r="R73" s="49">
        <f>SUMIFS(DATI!E$1:E$65536,DATI!A$1:A$65536,'2007'!B4,DATI!B$1:B$65536,'2007'!R12,DATI!C$1:C$65536,'2007'!N8,DATI!D$1:D$65536,'2007'!L73)</f>
        <v>0</v>
      </c>
      <c r="S73" s="49">
        <f>SUMIFS(DATI!E$1:E$65536,DATI!A$1:A$65536,'2007'!B4,DATI!B$1:B$65536,'2007'!S12,DATI!C$1:C$65536,'2007'!N8,DATI!D$1:D$65536,'2007'!L73)</f>
        <v>0</v>
      </c>
      <c r="T73" s="49">
        <f>SUMIFS(DATI!E$1:E$65536,DATI!A$1:A$65536,'2007'!B4,DATI!B$1:B$65536,'2007'!T12,DATI!C$1:C$65536,'2007'!N8,DATI!D$1:D$65536,'2007'!L73)</f>
        <v>8182</v>
      </c>
      <c r="U73" s="49">
        <f>SUMIFS(DATI!E$1:E$65536,DATI!A$1:A$65536,'2007'!B4,DATI!B$1:B$65536,'2007'!U12,DATI!C$1:C$65536,'2007'!N8,DATI!D$1:D$65536,'2007'!L73)</f>
        <v>23556</v>
      </c>
      <c r="V73" s="24">
        <f>SUMIFS(DATI!E$1:E$65536,DATI!A$1:A$65536,'2007'!B4,DATI!B$1:B$65536,'2007'!V12,DATI!C$1:C$65536,'2007'!N8,DATI!D$1:D$65536,'2007'!L73)</f>
        <v>0</v>
      </c>
      <c r="W73" s="63">
        <f t="shared" si="5"/>
        <v>23556</v>
      </c>
    </row>
    <row r="74" spans="1:23">
      <c r="A74" s="7"/>
      <c r="B74" s="98">
        <f t="shared" si="6"/>
        <v>521909</v>
      </c>
      <c r="C74" s="49">
        <f>SUMIFS(DATI!E$1:E$65536,DATI!A$1:A$65536,'2007'!B4,DATI!B$1:B$65536,'2007'!C12,DATI!C$1:C$65536,'2007'!B8,DATI!D$1:D$65536,'2007'!L74)</f>
        <v>1764</v>
      </c>
      <c r="D74" s="49">
        <f>SUMIFS(DATI!E$1:E$65536,DATI!A$1:A$65536,'2007'!B4,DATI!B$1:B$65536,'2007'!D12,DATI!C$1:C$65536,'2007'!B8,DATI!D$1:D$65536,'2007'!L74)</f>
        <v>520145</v>
      </c>
      <c r="E74" s="132">
        <f>SUMIFS(DATI!E$1:E$65536,DATI!A$1:A$65536,'2007'!B4,DATI!B$1:B$65536,'2007'!E12,DATI!C$1:C$65536,'2007'!B8,DATI!D$1:D$65536,'2007'!L74)</f>
        <v>83919</v>
      </c>
      <c r="F74" s="132">
        <f>SUMIFS(DATI!E$1:E$65536,DATI!A$1:A$65536,'2007'!B4,DATI!B$1:B$65536,'2007'!F12,DATI!C$1:C$65536,'2007'!B8,DATI!D$1:D$65536,'2007'!L74)</f>
        <v>931899</v>
      </c>
      <c r="G74" s="132">
        <f>SUMIFS(DATI!E$1:E$65536,DATI!A$1:A$65536,'2007'!B4,DATI!B$1:B$65536,'2007'!G12,DATI!C$1:C$65536,'2007'!B8,DATI!D$1:D$65536,'2007'!L74)</f>
        <v>954010</v>
      </c>
      <c r="H74" s="50"/>
      <c r="I74" s="94">
        <f t="shared" si="7"/>
        <v>2491737</v>
      </c>
      <c r="J74" s="30">
        <f>SUMIFS(DATI!E$1:E$65536,DATI!A$1:A$65536,'2007'!B4,DATI!B$1:B$65536,'2007'!J12,DATI!C$1:C$65536,'2007'!B8,DATI!D$1:D$65536,'2007'!L74)</f>
        <v>631720</v>
      </c>
      <c r="K74" s="95">
        <f>I74+J74</f>
        <v>3123457</v>
      </c>
      <c r="L74" s="40" t="s">
        <v>35</v>
      </c>
      <c r="M74" s="134" t="s">
        <v>229</v>
      </c>
      <c r="N74" s="91">
        <f t="shared" si="3"/>
        <v>3123457</v>
      </c>
      <c r="O74" s="30">
        <f>SUMIFS(DATI!E$1:E$65536,DATI!A$1:A$65536,'2007'!B4,DATI!B$1:B$65536,'2007'!O12,DATI!C$1:C$65536,'2007'!N8,DATI!D$1:D$65536,'2007'!L74)</f>
        <v>854765</v>
      </c>
      <c r="P74" s="29">
        <f>R74+S74+T74+W74</f>
        <v>2268692</v>
      </c>
      <c r="Q74" s="50"/>
      <c r="R74" s="49">
        <f>SUMIFS(DATI!E$1:E$65536,DATI!A$1:A$65536,'2007'!B4,DATI!B$1:B$65536,'2007'!R12,DATI!C$1:C$65536,'2007'!N8,DATI!D$1:D$65536,'2007'!L74)</f>
        <v>308697</v>
      </c>
      <c r="S74" s="49">
        <f>SUMIFS(DATI!E$1:E$65536,DATI!A$1:A$65536,'2007'!B4,DATI!B$1:B$65536,'2007'!S12,DATI!C$1:C$65536,'2007'!N8,DATI!D$1:D$65536,'2007'!L74)</f>
        <v>1802228</v>
      </c>
      <c r="T74" s="49">
        <f>SUMIFS(DATI!E$1:E$65536,DATI!A$1:A$65536,'2007'!B4,DATI!B$1:B$65536,'2007'!T12,DATI!C$1:C$65536,'2007'!N8,DATI!D$1:D$65536,'2007'!L74)</f>
        <v>27413</v>
      </c>
      <c r="U74" s="49">
        <f>SUMIFS(DATI!E$1:E$65536,DATI!A$1:A$65536,'2007'!B4,DATI!B$1:B$65536,'2007'!U12,DATI!C$1:C$65536,'2007'!N8,DATI!D$1:D$65536,'2007'!L74)</f>
        <v>127599</v>
      </c>
      <c r="V74" s="24">
        <f>SUMIFS(DATI!E$1:E$65536,DATI!A$1:A$65536,'2007'!B4,DATI!B$1:B$65536,'2007'!V12,DATI!C$1:C$65536,'2007'!N8,DATI!D$1:D$65536,'2007'!L74)</f>
        <v>2755</v>
      </c>
      <c r="W74" s="63">
        <f t="shared" si="5"/>
        <v>130354</v>
      </c>
    </row>
    <row r="75" spans="1:23" ht="13">
      <c r="A75" s="7"/>
      <c r="B75" s="28"/>
      <c r="C75" s="28"/>
      <c r="D75" s="28"/>
      <c r="E75" s="28"/>
      <c r="F75" s="29">
        <f>R45+R58-G59-G69-G73</f>
        <v>5788509</v>
      </c>
      <c r="G75" s="29">
        <f>S45+S58-F59-F69-F73</f>
        <v>853452</v>
      </c>
      <c r="H75" s="50"/>
      <c r="I75" s="28"/>
      <c r="J75" s="28"/>
      <c r="K75" s="42"/>
      <c r="L75" s="135" t="s">
        <v>17</v>
      </c>
      <c r="M75" s="202" t="s">
        <v>165</v>
      </c>
      <c r="N75" s="28"/>
      <c r="O75" s="28"/>
      <c r="P75" s="28"/>
      <c r="Q75" s="28"/>
      <c r="R75" s="28"/>
      <c r="S75" s="28"/>
      <c r="T75" s="28"/>
      <c r="U75" s="28"/>
      <c r="V75" s="28"/>
      <c r="W75" s="42"/>
    </row>
    <row r="76" spans="1:23" ht="27.75" customHeight="1">
      <c r="A76" s="7"/>
      <c r="B76" s="98">
        <f t="shared" si="6"/>
        <v>13518684</v>
      </c>
      <c r="C76" s="91">
        <f>V45+W49+V58-C58</f>
        <v>14974</v>
      </c>
      <c r="D76" s="91">
        <f>U45+U46+U49+U58-D58</f>
        <v>13503710</v>
      </c>
      <c r="E76" s="29">
        <f>T45+T49+T58-E55-E58</f>
        <v>3270186</v>
      </c>
      <c r="F76" s="29">
        <f>S45+S58-F58</f>
        <v>807062</v>
      </c>
      <c r="G76" s="29">
        <f>R45+R58-G58</f>
        <v>3239043</v>
      </c>
      <c r="H76" s="61"/>
      <c r="I76" s="94">
        <f>B76+E76+F76+G76</f>
        <v>20834975</v>
      </c>
      <c r="J76" s="28"/>
      <c r="K76" s="42"/>
      <c r="L76" s="106" t="s">
        <v>18</v>
      </c>
      <c r="M76" s="203" t="s">
        <v>166</v>
      </c>
      <c r="N76" s="28"/>
      <c r="O76" s="28"/>
      <c r="P76" s="28"/>
      <c r="Q76" s="28"/>
      <c r="R76" s="28"/>
      <c r="S76" s="28"/>
      <c r="T76" s="28"/>
      <c r="U76" s="28"/>
      <c r="V76" s="28"/>
      <c r="W76" s="42"/>
    </row>
    <row r="77" spans="1:23">
      <c r="A77" s="7"/>
      <c r="B77" s="98">
        <f t="shared" si="6"/>
        <v>479593</v>
      </c>
      <c r="C77" s="91">
        <f>C22</f>
        <v>11812</v>
      </c>
      <c r="D77" s="91">
        <f>D22</f>
        <v>467781</v>
      </c>
      <c r="E77" s="91">
        <f>E22</f>
        <v>715090</v>
      </c>
      <c r="F77" s="91">
        <f>F22</f>
        <v>107299</v>
      </c>
      <c r="G77" s="91">
        <f>G22</f>
        <v>2102065</v>
      </c>
      <c r="H77" s="61"/>
      <c r="I77" s="94">
        <f>B77+E77+F77+G77</f>
        <v>3404047</v>
      </c>
      <c r="J77" s="28"/>
      <c r="K77" s="42"/>
      <c r="L77" s="53" t="s">
        <v>77</v>
      </c>
      <c r="M77" s="65" t="s">
        <v>167</v>
      </c>
      <c r="N77" s="28"/>
      <c r="O77" s="28"/>
      <c r="P77" s="28"/>
      <c r="Q77" s="28"/>
      <c r="R77" s="28"/>
      <c r="S77" s="28"/>
      <c r="T77" s="28"/>
      <c r="U77" s="28"/>
      <c r="V77" s="28"/>
      <c r="W77" s="42"/>
    </row>
    <row r="78" spans="1:23" ht="13.5" thickBot="1">
      <c r="A78" s="7"/>
      <c r="B78" s="98">
        <f t="shared" si="6"/>
        <v>13039091</v>
      </c>
      <c r="C78" s="107">
        <f>C76-C77</f>
        <v>3162</v>
      </c>
      <c r="D78" s="107">
        <f>D76-D77</f>
        <v>13035929</v>
      </c>
      <c r="E78" s="107">
        <f>E76-E77</f>
        <v>2555096</v>
      </c>
      <c r="F78" s="107">
        <f>F76-F77</f>
        <v>699763</v>
      </c>
      <c r="G78" s="107">
        <f>G76-G77</f>
        <v>1136978</v>
      </c>
      <c r="H78" s="88"/>
      <c r="I78" s="108">
        <f>B78+E78+F78+G78</f>
        <v>17430928</v>
      </c>
      <c r="J78" s="28"/>
      <c r="K78" s="109"/>
      <c r="L78" s="106" t="s">
        <v>168</v>
      </c>
      <c r="M78" s="198" t="s">
        <v>169</v>
      </c>
      <c r="N78" s="28"/>
      <c r="O78" s="28"/>
      <c r="P78" s="28"/>
      <c r="Q78" s="28"/>
      <c r="R78" s="28"/>
      <c r="S78" s="28"/>
      <c r="T78" s="28"/>
      <c r="U78" s="28"/>
      <c r="V78" s="28"/>
      <c r="W78" s="42"/>
    </row>
    <row r="79" spans="1:23" ht="14" thickTop="1" thickBot="1">
      <c r="A79" s="7"/>
      <c r="B79" s="110"/>
      <c r="C79" s="110"/>
      <c r="D79" s="110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6"/>
    </row>
    <row r="80" spans="1:23" ht="21.75" customHeight="1" thickTop="1" thickBot="1">
      <c r="A80" s="7"/>
      <c r="B80" s="253" t="s">
        <v>119</v>
      </c>
      <c r="C80" s="253"/>
      <c r="D80" s="253"/>
      <c r="E80" s="253"/>
      <c r="F80" s="253"/>
      <c r="G80" s="253"/>
      <c r="H80" s="253"/>
      <c r="I80" s="253"/>
      <c r="J80" s="253"/>
      <c r="K80" s="254"/>
      <c r="L80" s="274" t="s">
        <v>120</v>
      </c>
      <c r="M80" s="275"/>
      <c r="N80" s="278" t="s">
        <v>121</v>
      </c>
      <c r="O80" s="279"/>
      <c r="P80" s="279"/>
      <c r="Q80" s="279"/>
      <c r="R80" s="279"/>
      <c r="S80" s="279"/>
      <c r="T80" s="279"/>
      <c r="U80" s="280"/>
      <c r="V80" s="280"/>
      <c r="W80" s="281"/>
    </row>
    <row r="81" spans="1:23" ht="13.5" customHeight="1" thickTop="1">
      <c r="A81" s="7"/>
      <c r="B81" s="261" t="s">
        <v>122</v>
      </c>
      <c r="C81" s="264" t="s">
        <v>123</v>
      </c>
      <c r="D81" s="264" t="s">
        <v>124</v>
      </c>
      <c r="E81" s="239" t="s">
        <v>125</v>
      </c>
      <c r="F81" s="239" t="s">
        <v>126</v>
      </c>
      <c r="G81" s="239" t="s">
        <v>127</v>
      </c>
      <c r="H81" s="239" t="s">
        <v>128</v>
      </c>
      <c r="I81" s="239" t="s">
        <v>129</v>
      </c>
      <c r="J81" s="239" t="s">
        <v>130</v>
      </c>
      <c r="K81" s="243" t="s">
        <v>131</v>
      </c>
      <c r="L81" s="276"/>
      <c r="M81" s="277"/>
      <c r="N81" s="264" t="s">
        <v>131</v>
      </c>
      <c r="O81" s="239" t="s">
        <v>130</v>
      </c>
      <c r="P81" s="239" t="s">
        <v>129</v>
      </c>
      <c r="Q81" s="239" t="s">
        <v>128</v>
      </c>
      <c r="R81" s="239" t="s">
        <v>127</v>
      </c>
      <c r="S81" s="239" t="s">
        <v>126</v>
      </c>
      <c r="T81" s="239" t="s">
        <v>125</v>
      </c>
      <c r="U81" s="264" t="s">
        <v>124</v>
      </c>
      <c r="V81" s="264" t="s">
        <v>123</v>
      </c>
      <c r="W81" s="266" t="s">
        <v>122</v>
      </c>
    </row>
    <row r="82" spans="1:23" ht="12.75" customHeight="1">
      <c r="A82" s="7"/>
      <c r="B82" s="262"/>
      <c r="C82" s="216"/>
      <c r="D82" s="216"/>
      <c r="E82" s="213"/>
      <c r="F82" s="213"/>
      <c r="G82" s="213"/>
      <c r="H82" s="229"/>
      <c r="I82" s="213"/>
      <c r="J82" s="213"/>
      <c r="K82" s="244"/>
      <c r="L82" s="276"/>
      <c r="M82" s="277"/>
      <c r="N82" s="215"/>
      <c r="O82" s="213"/>
      <c r="P82" s="213"/>
      <c r="Q82" s="229"/>
      <c r="R82" s="213"/>
      <c r="S82" s="213"/>
      <c r="T82" s="213"/>
      <c r="U82" s="216"/>
      <c r="V82" s="216"/>
      <c r="W82" s="219"/>
    </row>
    <row r="83" spans="1:23" ht="51" customHeight="1" thickBot="1">
      <c r="A83" s="7"/>
      <c r="B83" s="263"/>
      <c r="C83" s="265"/>
      <c r="D83" s="265"/>
      <c r="E83" s="241"/>
      <c r="F83" s="241"/>
      <c r="G83" s="241"/>
      <c r="H83" s="242"/>
      <c r="I83" s="241"/>
      <c r="J83" s="240"/>
      <c r="K83" s="245"/>
      <c r="L83" s="276"/>
      <c r="M83" s="277"/>
      <c r="N83" s="268"/>
      <c r="O83" s="240"/>
      <c r="P83" s="241"/>
      <c r="Q83" s="242"/>
      <c r="R83" s="241"/>
      <c r="S83" s="241"/>
      <c r="T83" s="241"/>
      <c r="U83" s="265"/>
      <c r="V83" s="265"/>
      <c r="W83" s="267"/>
    </row>
    <row r="84" spans="1:23" ht="19" thickTop="1" thickBot="1">
      <c r="A84" s="7"/>
      <c r="B84" s="231" t="s">
        <v>170</v>
      </c>
      <c r="C84" s="231"/>
      <c r="D84" s="231"/>
      <c r="E84" s="231"/>
      <c r="F84" s="231"/>
      <c r="G84" s="231"/>
      <c r="H84" s="231"/>
      <c r="I84" s="231"/>
      <c r="J84" s="231"/>
      <c r="K84" s="231"/>
      <c r="L84" s="231"/>
      <c r="M84" s="231"/>
      <c r="N84" s="231"/>
      <c r="O84" s="231"/>
      <c r="P84" s="231"/>
      <c r="Q84" s="231"/>
      <c r="R84" s="231"/>
      <c r="S84" s="231"/>
      <c r="T84" s="231"/>
      <c r="U84" s="231"/>
      <c r="V84" s="231"/>
      <c r="W84" s="232"/>
    </row>
    <row r="85" spans="1:23" ht="32.25" customHeight="1" thickTop="1">
      <c r="A85" s="7"/>
      <c r="B85" s="111"/>
      <c r="C85" s="111"/>
      <c r="D85" s="111"/>
      <c r="E85" s="111"/>
      <c r="F85" s="111"/>
      <c r="G85" s="111"/>
      <c r="H85" s="28"/>
      <c r="I85" s="111"/>
      <c r="J85" s="111"/>
      <c r="K85" s="112"/>
      <c r="L85" s="113" t="s">
        <v>18</v>
      </c>
      <c r="M85" s="204" t="s">
        <v>166</v>
      </c>
      <c r="N85" s="47"/>
      <c r="O85" s="47"/>
      <c r="P85" s="22">
        <f>R85+S85+T85+W85</f>
        <v>20834975</v>
      </c>
      <c r="Q85" s="50"/>
      <c r="R85" s="22">
        <f>G76</f>
        <v>3239043</v>
      </c>
      <c r="S85" s="22">
        <f>F76</f>
        <v>807062</v>
      </c>
      <c r="T85" s="22">
        <f>E76</f>
        <v>3270186</v>
      </c>
      <c r="U85" s="114">
        <f>D76</f>
        <v>13503710</v>
      </c>
      <c r="V85" s="62">
        <f>C76</f>
        <v>14974</v>
      </c>
      <c r="W85" s="63">
        <f>U85+V85</f>
        <v>13518684</v>
      </c>
    </row>
    <row r="86" spans="1:23">
      <c r="A86" s="7"/>
      <c r="B86" s="115">
        <f>C86+D86</f>
        <v>1302502</v>
      </c>
      <c r="C86" s="91">
        <f>C87+C88</f>
        <v>0</v>
      </c>
      <c r="D86" s="91">
        <f>D87+D88</f>
        <v>1302502</v>
      </c>
      <c r="E86" s="91">
        <f>E87+E88</f>
        <v>131</v>
      </c>
      <c r="F86" s="91">
        <f>F87+F88</f>
        <v>103400</v>
      </c>
      <c r="G86" s="91">
        <f>G87+G88</f>
        <v>466670</v>
      </c>
      <c r="H86" s="28"/>
      <c r="I86" s="94">
        <f>B86+E86+F86+G86</f>
        <v>1872703</v>
      </c>
      <c r="J86" s="94">
        <f>J87+J88</f>
        <v>0</v>
      </c>
      <c r="K86" s="31">
        <f>I86+J86</f>
        <v>1872703</v>
      </c>
      <c r="L86" s="53" t="s">
        <v>45</v>
      </c>
      <c r="M86" s="54" t="s">
        <v>171</v>
      </c>
      <c r="N86" s="91">
        <f>O86+P86</f>
        <v>1872703</v>
      </c>
      <c r="O86" s="116">
        <f>O87+O88</f>
        <v>0</v>
      </c>
      <c r="P86" s="29">
        <f>T86</f>
        <v>1872703</v>
      </c>
      <c r="Q86" s="28"/>
      <c r="R86" s="28"/>
      <c r="S86" s="104"/>
      <c r="T86" s="29">
        <f>T87+T88</f>
        <v>1872703</v>
      </c>
      <c r="U86" s="92"/>
      <c r="V86" s="23"/>
      <c r="W86" s="32"/>
    </row>
    <row r="87" spans="1:23">
      <c r="A87" s="7"/>
      <c r="B87" s="115">
        <f>C87+D87</f>
        <v>1286529</v>
      </c>
      <c r="C87" s="103">
        <f>SUMIFS(DATI!E$1:E$65536,DATI!A$1:A$65536,'2007'!B4,DATI!B$1:B$65536,'2007'!C12,DATI!C$1:C$65536,'2007'!B8,DATI!D$1:D$65536,'2007'!L87)</f>
        <v>0</v>
      </c>
      <c r="D87" s="117">
        <f>SUMIFS(DATI!E$1:E$65536,DATI!A$1:A$65536,'2007'!B4,DATI!B$1:B$65536,'2007'!D12,DATI!C$1:C$65536,'2007'!B8,DATI!D$1:D$65536,'2007'!L87)</f>
        <v>1286529</v>
      </c>
      <c r="E87" s="49">
        <f>SUMIFS(DATI!E$1:E$65536,DATI!A$1:A$65536,'2007'!B4,DATI!B$1:B$65536,'2007'!E12,DATI!C$1:C$65536,'2007'!B8,DATI!D$1:D$65536,'2007'!L87)</f>
        <v>131</v>
      </c>
      <c r="F87" s="49">
        <f>SUMIFS(DATI!E$1:E$65536,DATI!A$1:A$65536,'2007'!B4,DATI!B$1:B$65536,'2007'!F12,DATI!C$1:C$65536,'2007'!B8,DATI!D$1:D$65536,'2007'!L87)</f>
        <v>103400</v>
      </c>
      <c r="G87" s="49">
        <f>SUMIFS(DATI!E$1:E$65536,DATI!A$1:A$65536,'2007'!B4,DATI!B$1:B$65536,'2007'!G12,DATI!C$1:C$65536,'2007'!B8,DATI!D$1:D$65536,'2007'!L87)</f>
        <v>466670</v>
      </c>
      <c r="H87" s="28"/>
      <c r="I87" s="94">
        <f>B87+E87+F87+G87</f>
        <v>1856730</v>
      </c>
      <c r="J87" s="30">
        <f>SUMIFS(DATI!E$1:E$65536,DATI!A$1:A$65536,'2007'!B4,DATI!B$1:B$65536,'2007'!J12,DATI!C$1:C$65536,'2007'!B8,DATI!D$1:D$65536,'2007'!L87)</f>
        <v>0</v>
      </c>
      <c r="K87" s="31">
        <f t="shared" ref="K87:K106" si="8">I87+J87</f>
        <v>1856730</v>
      </c>
      <c r="L87" s="53" t="s">
        <v>46</v>
      </c>
      <c r="M87" s="199" t="s">
        <v>240</v>
      </c>
      <c r="N87" s="91">
        <f t="shared" ref="N87:N105" si="9">O87+P87</f>
        <v>1856730</v>
      </c>
      <c r="O87" s="100">
        <f>SUMIFS(DATI!E$1:E$65536,DATI!A$1:A$65536,'2007'!B4,DATI!B$1:B$65536,'2007'!O12,DATI!C$1:C$65536,'2007'!N8,DATI!D$1:D$65536,'2007'!L87)</f>
        <v>0</v>
      </c>
      <c r="P87" s="29">
        <f>+T87+U87+W87</f>
        <v>1856730</v>
      </c>
      <c r="Q87" s="28"/>
      <c r="R87" s="28"/>
      <c r="S87" s="61"/>
      <c r="T87" s="49">
        <f>SUMIFS(DATI!E$1:E$65536,DATI!A$1:A$65536,'2007'!B4,DATI!B$1:B$65536,'2007'!T12,DATI!C$1:C$65536,'2007'!N8,DATI!D$1:D$65536,'2007'!L87)</f>
        <v>1856730</v>
      </c>
      <c r="U87" s="50"/>
      <c r="V87" s="28"/>
      <c r="W87" s="42"/>
    </row>
    <row r="88" spans="1:23">
      <c r="A88" s="7"/>
      <c r="B88" s="115">
        <f>C88+D88</f>
        <v>15973</v>
      </c>
      <c r="C88" s="103">
        <f>SUMIFS(DATI!E$1:E$65536,DATI!A$1:A$65536,'2007'!B4,DATI!B$1:B$65536,'2007'!C12,DATI!C$1:C$65536,'2007'!B8,DATI!D$1:D$65536,'2007'!L88)</f>
        <v>0</v>
      </c>
      <c r="D88" s="117">
        <f>SUMIFS(DATI!E$1:E$65536,DATI!A$1:A$65536,'2007'!B4,DATI!B$1:B$65536,'2007'!D12,DATI!C$1:C$65536,'2007'!B8,DATI!D$1:D$65536,'2007'!L88)</f>
        <v>15973</v>
      </c>
      <c r="E88" s="49">
        <f>SUMIFS(DATI!E$1:E$65536,DATI!A$1:A$65536,'2007'!B4,DATI!B$1:B$65536,'2007'!E12,DATI!C$1:C$65536,'2007'!B8,DATI!D$1:D$65536,'2007'!L88)</f>
        <v>0</v>
      </c>
      <c r="F88" s="49">
        <f>SUMIFS(DATI!E$1:E$65536,DATI!A$1:A$65536,'2007'!B4,DATI!B$1:B$65536,'2007'!F12,DATI!C$1:C$65536,'2007'!B8,DATI!D$1:D$65536,'2007'!L88)</f>
        <v>0</v>
      </c>
      <c r="G88" s="49">
        <f>SUMIFS(DATI!E$1:E$65536,DATI!A$1:A$65536,'2007'!B4,DATI!B$1:B$65536,'2007'!G12,DATI!C$1:C$65536,'2007'!B8,DATI!D$1:D$65536,'2007'!L88)</f>
        <v>0</v>
      </c>
      <c r="H88" s="28"/>
      <c r="I88" s="94">
        <f>B88+E88+F88+G88</f>
        <v>15973</v>
      </c>
      <c r="J88" s="30">
        <f>SUMIFS(DATI!E$1:E$65536,DATI!A$1:A$65536,'2007'!B4,DATI!B$1:B$65536,'2007'!J12,DATI!C$1:C$65536,'2007'!B8,DATI!D$1:D$65536,'2007'!L88)</f>
        <v>0</v>
      </c>
      <c r="K88" s="31">
        <f t="shared" si="8"/>
        <v>15973</v>
      </c>
      <c r="L88" s="53" t="s">
        <v>47</v>
      </c>
      <c r="M88" s="199" t="s">
        <v>241</v>
      </c>
      <c r="N88" s="91">
        <f t="shared" si="9"/>
        <v>15973</v>
      </c>
      <c r="O88" s="100">
        <f>SUMIFS(DATI!E$1:E$65536,DATI!A$1:A$65536,'2007'!B4,DATI!B$1:B$65536,'2007'!O12,DATI!C$1:C$65536,'2007'!N8,DATI!D$1:D$65536,'2007'!L88)</f>
        <v>0</v>
      </c>
      <c r="P88" s="29">
        <f>+T88+U88+W88</f>
        <v>15973</v>
      </c>
      <c r="Q88" s="28"/>
      <c r="R88" s="28"/>
      <c r="S88" s="28"/>
      <c r="T88" s="49">
        <f>SUMIFS(DATI!E$1:E$65536,DATI!A$1:A$65536,'2007'!B4,DATI!B$1:B$65536,'2007'!T12,DATI!C$1:C$65536,'2007'!N8,DATI!D$1:D$65536,'2007'!L88)</f>
        <v>15973</v>
      </c>
      <c r="U88" s="28"/>
      <c r="V88" s="28"/>
      <c r="W88" s="42"/>
    </row>
    <row r="89" spans="1:23">
      <c r="A89" s="7"/>
      <c r="B89" s="115">
        <f>C89+D89</f>
        <v>2311330</v>
      </c>
      <c r="C89" s="91">
        <f>C96+C97</f>
        <v>240157</v>
      </c>
      <c r="D89" s="99">
        <f>D90+D96</f>
        <v>2071173</v>
      </c>
      <c r="E89" s="29">
        <f>E96+E97</f>
        <v>3189567</v>
      </c>
      <c r="F89" s="29">
        <f>F96</f>
        <v>5243</v>
      </c>
      <c r="G89" s="29">
        <f>G96</f>
        <v>75401</v>
      </c>
      <c r="H89" s="28"/>
      <c r="I89" s="94">
        <f>B89+E89+F89+G89</f>
        <v>5581541</v>
      </c>
      <c r="J89" s="94">
        <f>J90+J96</f>
        <v>62153</v>
      </c>
      <c r="K89" s="31">
        <f t="shared" si="8"/>
        <v>5643694</v>
      </c>
      <c r="L89" s="53" t="s">
        <v>48</v>
      </c>
      <c r="M89" s="54" t="s">
        <v>172</v>
      </c>
      <c r="N89" s="91">
        <f>O89+P89</f>
        <v>5643694</v>
      </c>
      <c r="O89" s="116">
        <f>O90+O96</f>
        <v>4204</v>
      </c>
      <c r="P89" s="29">
        <f t="shared" ref="P89:P95" si="10">R89+S89+T89+W89</f>
        <v>5639490</v>
      </c>
      <c r="Q89" s="28"/>
      <c r="R89" s="29">
        <f>R90</f>
        <v>71197</v>
      </c>
      <c r="S89" s="29">
        <f>S90</f>
        <v>174047</v>
      </c>
      <c r="T89" s="91">
        <f>T90</f>
        <v>1824873</v>
      </c>
      <c r="U89" s="29">
        <f>U90+U96+U97</f>
        <v>3569191</v>
      </c>
      <c r="V89" s="29">
        <f>V90</f>
        <v>182</v>
      </c>
      <c r="W89" s="63">
        <f t="shared" ref="W89:W95" si="11">U89+V89</f>
        <v>3569373</v>
      </c>
    </row>
    <row r="90" spans="1:23">
      <c r="A90" s="7"/>
      <c r="B90" s="115">
        <f t="shared" ref="B90:B95" si="12">D90</f>
        <v>2070736</v>
      </c>
      <c r="C90" s="28"/>
      <c r="D90" s="49">
        <f>SUMIFS(DATI!E$1:E$65536,DATI!A$1:A$65536,'2007'!B4,DATI!B$1:B$65536,'2007'!D12,DATI!C$1:C$65536,'2007'!B8,DATI!D$1:D$65536,'2007'!L90)</f>
        <v>2070736</v>
      </c>
      <c r="E90" s="28"/>
      <c r="F90" s="28"/>
      <c r="G90" s="28"/>
      <c r="H90" s="28"/>
      <c r="I90" s="94">
        <f t="shared" ref="I90:I95" si="13">B90</f>
        <v>2070736</v>
      </c>
      <c r="J90" s="49">
        <f>SUMIFS(DATI!E$1:E$65536,DATI!A$1:A$65536,'2007'!B4,DATI!B$1:B$65536,'2007'!J12,DATI!C$1:C$65536,'2007'!B8,DATI!D$1:D$65536,'2007'!L90)</f>
        <v>0</v>
      </c>
      <c r="K90" s="31">
        <f t="shared" si="8"/>
        <v>2070736</v>
      </c>
      <c r="L90" s="53" t="s">
        <v>49</v>
      </c>
      <c r="M90" s="199" t="s">
        <v>173</v>
      </c>
      <c r="N90" s="91">
        <f t="shared" si="9"/>
        <v>2070736</v>
      </c>
      <c r="O90" s="49">
        <f>SUMIFS(DATI!E$1:E$65536,DATI!A$1:A$65536,'2007'!B4,DATI!B$1:B$65536,'2007'!O12,DATI!C$1:C$65536,'2007'!N8,DATI!D$1:D$65536,'2007'!L90)</f>
        <v>0</v>
      </c>
      <c r="P90" s="29">
        <f t="shared" si="10"/>
        <v>2070736</v>
      </c>
      <c r="Q90" s="28"/>
      <c r="R90" s="49">
        <f>SUMIFS(DATI!E$1:E$65536,DATI!A$1:A$65536,'2007'!B4,DATI!B$1:B$65536,'2007'!R12,DATI!C$1:C$65536,'2007'!N8,DATI!D$1:D$65536,'2007'!L90)</f>
        <v>71197</v>
      </c>
      <c r="S90" s="49">
        <f>SUMIFS(DATI!E$1:E$65536,DATI!A$1:A$65536,'2007'!B4,DATI!B$1:B$65536,'2007'!S12,DATI!C$1:C$65536,'2007'!N8,DATI!D$1:D$65536,'2007'!L90)</f>
        <v>174047</v>
      </c>
      <c r="T90" s="103">
        <f>SUMIFS(DATI!E$1:E$65536,DATI!A$1:A$65536,'2007'!B4,DATI!B$1:B$65536,'2007'!T12,DATI!C$1:C$65536,'2007'!N8,DATI!D$1:D$65536,'2007'!L90)</f>
        <v>1824873</v>
      </c>
      <c r="U90" s="49">
        <f>SUMIFS(DATI!E$1:E$65536,DATI!A$1:A$65536,'2007'!B4,DATI!B$1:B$65536,'2007'!U12,DATI!C$1:C$65536,'2007'!N8,DATI!D$1:D$65536,'2007'!L90)</f>
        <v>437</v>
      </c>
      <c r="V90" s="49">
        <f>SUMIFS(DATI!E$1:E$65536,DATI!A$1:A$65536,'2007'!B4,DATI!B$1:B$65536,'2007'!V12,DATI!C$1:C$65536,'2007'!N8,DATI!D$1:D$65536,'2007'!L90)</f>
        <v>182</v>
      </c>
      <c r="W90" s="63">
        <f t="shared" si="11"/>
        <v>619</v>
      </c>
    </row>
    <row r="91" spans="1:23">
      <c r="A91" s="7"/>
      <c r="B91" s="115">
        <f t="shared" si="12"/>
        <v>1369240</v>
      </c>
      <c r="C91" s="28"/>
      <c r="D91" s="49">
        <f>SUMIFS(DATI!E$1:E$65536,DATI!A$1:A$65536,'2007'!B4,DATI!B$1:B$65536,'2007'!D12,DATI!C$1:C$65536,'2007'!B8,DATI!D$1:D$65536,'2007'!L91)</f>
        <v>1369240</v>
      </c>
      <c r="E91" s="28"/>
      <c r="F91" s="28"/>
      <c r="G91" s="28"/>
      <c r="H91" s="28"/>
      <c r="I91" s="94">
        <f t="shared" si="13"/>
        <v>1369240</v>
      </c>
      <c r="J91" s="49">
        <f>SUMIFS(DATI!E$1:E$65536,DATI!A$1:A$65536,'2007'!B4,DATI!B$1:B$65536,'2007'!J12,DATI!C$1:C$65536,'2007'!B8,DATI!D$1:D$65536,'2007'!L91)</f>
        <v>0</v>
      </c>
      <c r="K91" s="31">
        <f t="shared" si="8"/>
        <v>1369240</v>
      </c>
      <c r="L91" s="53" t="s">
        <v>50</v>
      </c>
      <c r="M91" s="78" t="s">
        <v>174</v>
      </c>
      <c r="N91" s="91">
        <f t="shared" si="9"/>
        <v>1369240</v>
      </c>
      <c r="O91" s="49">
        <f>SUMIFS(DATI!E$1:E$65536,DATI!A$1:A$65536,'2007'!B4,DATI!B$1:B$65536,'2007'!O12,DATI!C$1:C$65536,'2007'!N8,DATI!D$1:D$65536,'2007'!L91)</f>
        <v>0</v>
      </c>
      <c r="P91" s="22">
        <f t="shared" si="10"/>
        <v>1369240</v>
      </c>
      <c r="Q91" s="28"/>
      <c r="R91" s="49">
        <f>SUMIFS(DATI!E$1:E$65536,DATI!A$1:A$65536,'2007'!B4,DATI!B$1:B$65536,'2007'!R12,DATI!C$1:C$65536,'2007'!N8,DATI!D$1:D$65536,'2007'!L91)</f>
        <v>0</v>
      </c>
      <c r="S91" s="49">
        <f>SUMIFS(DATI!E$1:E$65536,DATI!A$1:A$65536,'2007'!B4,DATI!B$1:B$65536,'2007'!S12,DATI!C$1:C$65536,'2007'!N8,DATI!D$1:D$65536,'2007'!L91)</f>
        <v>84089</v>
      </c>
      <c r="T91" s="117">
        <f>SUMIFS(DATI!E$1:E$65536,DATI!A$1:A$65536,'2007'!B4,DATI!B$1:B$65536,'2007'!T12,DATI!C$1:C$65536,'2007'!N8,DATI!D$1:D$65536,'2007'!L91)</f>
        <v>1285151</v>
      </c>
      <c r="U91" s="96">
        <f>SUMIFS(DATI!E$1:E$65536,DATI!A$1:A$65536,'2007'!B4,DATI!B$1:B$65536,'2007'!U12,DATI!C$1:C$65536,'2007'!N8,DATI!D$1:D$65536,'2007'!L91)</f>
        <v>0</v>
      </c>
      <c r="V91" s="30">
        <f>SUMIFS(DATI!E$1:E$65536,DATI!A$1:A$65536,'2007'!B4,DATI!B$1:B$65536,'2007'!V12,DATI!C$1:C$65536,'2007'!N8,DATI!D$1:D$65536,'2007'!L91)</f>
        <v>0</v>
      </c>
      <c r="W91" s="63">
        <f t="shared" si="11"/>
        <v>0</v>
      </c>
    </row>
    <row r="92" spans="1:23">
      <c r="A92" s="7"/>
      <c r="B92" s="115">
        <f t="shared" si="12"/>
        <v>128194</v>
      </c>
      <c r="C92" s="28"/>
      <c r="D92" s="49">
        <f>SUMIFS(DATI!E$1:E$65536,DATI!A$1:A$65536,'2007'!B4,DATI!B$1:B$65536,'2007'!D12,DATI!C$1:C$65536,'2007'!B8,DATI!D$1:D$65536,'2007'!L92)</f>
        <v>128194</v>
      </c>
      <c r="E92" s="28"/>
      <c r="F92" s="28"/>
      <c r="G92" s="28"/>
      <c r="H92" s="28"/>
      <c r="I92" s="94">
        <f t="shared" si="13"/>
        <v>128194</v>
      </c>
      <c r="J92" s="49">
        <f>SUMIFS(DATI!E$1:E$65536,DATI!A$1:A$65536,'2007'!B4,DATI!B$1:B$65536,'2007'!J12,DATI!C$1:C$65536,'2007'!B8,DATI!D$1:D$65536,'2007'!L92)</f>
        <v>0</v>
      </c>
      <c r="K92" s="31">
        <f t="shared" si="8"/>
        <v>128194</v>
      </c>
      <c r="L92" s="53" t="s">
        <v>51</v>
      </c>
      <c r="M92" s="78" t="s">
        <v>175</v>
      </c>
      <c r="N92" s="91">
        <f t="shared" si="9"/>
        <v>128194</v>
      </c>
      <c r="O92" s="49">
        <f>SUMIFS(DATI!E$1:E$65536,DATI!A$1:A$65536,'2007'!B4,DATI!B$1:B$65536,'2007'!O12,DATI!C$1:C$65536,'2007'!N8,DATI!D$1:D$65536,'2007'!L92)</f>
        <v>0</v>
      </c>
      <c r="P92" s="22">
        <f t="shared" si="10"/>
        <v>128194</v>
      </c>
      <c r="Q92" s="28"/>
      <c r="R92" s="49">
        <f>SUMIFS(DATI!E$1:E$65536,DATI!A$1:A$65536,'2007'!B4,DATI!B$1:B$65536,'2007'!R12,DATI!C$1:C$65536,'2007'!N8,DATI!D$1:D$65536,'2007'!L92)</f>
        <v>71197</v>
      </c>
      <c r="S92" s="49">
        <f>SUMIFS(DATI!E$1:E$65536,DATI!A$1:A$65536,'2007'!B4,DATI!B$1:B$65536,'2007'!S12,DATI!C$1:C$65536,'2007'!N8,DATI!D$1:D$65536,'2007'!L92)</f>
        <v>5243</v>
      </c>
      <c r="T92" s="117">
        <f>SUMIFS(DATI!E$1:E$65536,DATI!A$1:A$65536,'2007'!B4,DATI!B$1:B$65536,'2007'!T12,DATI!C$1:C$65536,'2007'!N8,DATI!D$1:D$65536,'2007'!L92)</f>
        <v>51135</v>
      </c>
      <c r="U92" s="96">
        <f>SUMIFS(DATI!E$1:E$65536,DATI!A$1:A$65536,'2007'!B4,DATI!B$1:B$65536,'2007'!U12,DATI!C$1:C$65536,'2007'!N8,DATI!D$1:D$65536,'2007'!L92)</f>
        <v>437</v>
      </c>
      <c r="V92" s="30">
        <f>SUMIFS(DATI!E$1:E$65536,DATI!A$1:A$65536,'2007'!B4,DATI!B$1:B$65536,'2007'!V12,DATI!C$1:C$65536,'2007'!N8,DATI!D$1:D$65536,'2007'!L92)</f>
        <v>182</v>
      </c>
      <c r="W92" s="63">
        <f t="shared" si="11"/>
        <v>619</v>
      </c>
    </row>
    <row r="93" spans="1:23">
      <c r="A93" s="7"/>
      <c r="B93" s="115">
        <f t="shared" si="12"/>
        <v>565010</v>
      </c>
      <c r="C93" s="28"/>
      <c r="D93" s="49">
        <f>SUMIFS(DATI!E$1:E$65536,DATI!A$1:A$65536,'2007'!B4,DATI!B$1:B$65536,'2007'!D12,DATI!C$1:C$65536,'2007'!B8,DATI!D$1:D$65536,'2007'!L93)</f>
        <v>565010</v>
      </c>
      <c r="E93" s="28"/>
      <c r="F93" s="28"/>
      <c r="G93" s="28"/>
      <c r="H93" s="28"/>
      <c r="I93" s="94">
        <f t="shared" si="13"/>
        <v>565010</v>
      </c>
      <c r="J93" s="49">
        <f>SUMIFS(DATI!E$1:E$65536,DATI!A$1:A$65536,'2007'!B4,DATI!B$1:B$65536,'2007'!J12,DATI!C$1:C$65536,'2007'!B8,DATI!D$1:D$65536,'2007'!L93)</f>
        <v>0</v>
      </c>
      <c r="K93" s="31">
        <f t="shared" si="8"/>
        <v>565010</v>
      </c>
      <c r="L93" s="53" t="s">
        <v>52</v>
      </c>
      <c r="M93" s="78" t="s">
        <v>176</v>
      </c>
      <c r="N93" s="91">
        <f t="shared" si="9"/>
        <v>565010</v>
      </c>
      <c r="O93" s="49">
        <f>SUMIFS(DATI!E$1:E$65536,DATI!A$1:A$65536,'2007'!B4,DATI!B$1:B$65536,'2007'!O12,DATI!C$1:C$65536,'2007'!N8,DATI!D$1:D$65536,'2007'!L93)</f>
        <v>0</v>
      </c>
      <c r="P93" s="22">
        <f t="shared" si="10"/>
        <v>565010</v>
      </c>
      <c r="Q93" s="28"/>
      <c r="R93" s="49">
        <f>SUMIFS(DATI!E$1:E$65536,DATI!A$1:A$65536,'2007'!B4,DATI!B$1:B$65536,'2007'!R12,DATI!C$1:C$65536,'2007'!N8,DATI!D$1:D$65536,'2007'!L93)</f>
        <v>0</v>
      </c>
      <c r="S93" s="49">
        <f>SUMIFS(DATI!E$1:E$65536,DATI!A$1:A$65536,'2007'!B4,DATI!B$1:B$65536,'2007'!S12,DATI!C$1:C$65536,'2007'!N8,DATI!D$1:D$65536,'2007'!L93)</f>
        <v>76423</v>
      </c>
      <c r="T93" s="117">
        <f>SUMIFS(DATI!E$1:E$65536,DATI!A$1:A$65536,'2007'!B4,DATI!B$1:B$65536,'2007'!T12,DATI!C$1:C$65536,'2007'!N8,DATI!D$1:D$65536,'2007'!L93)</f>
        <v>488587</v>
      </c>
      <c r="U93" s="96">
        <f>SUMIFS(DATI!E$1:E$65536,DATI!A$1:A$65536,'2007'!B4,DATI!B$1:B$65536,'2007'!U12,DATI!C$1:C$65536,'2007'!N8,DATI!D$1:D$65536,'2007'!L93)</f>
        <v>0</v>
      </c>
      <c r="V93" s="30">
        <f>SUMIFS(DATI!E$1:E$65536,DATI!A$1:A$65536,'2007'!B4,DATI!B$1:B$65536,'2007'!V12,DATI!C$1:C$65536,'2007'!N8,DATI!D$1:D$65536,'2007'!L93)</f>
        <v>0</v>
      </c>
      <c r="W93" s="63">
        <f t="shared" si="11"/>
        <v>0</v>
      </c>
    </row>
    <row r="94" spans="1:23">
      <c r="A94" s="7"/>
      <c r="B94" s="115">
        <f t="shared" si="12"/>
        <v>8292</v>
      </c>
      <c r="C94" s="28"/>
      <c r="D94" s="49">
        <f>SUMIFS(DATI!E$1:E$65536,DATI!A$1:A$65536,'2007'!B4,DATI!B$1:B$65536,'2007'!D12,DATI!C$1:C$65536,'2007'!B8,DATI!D$1:D$65536,'2007'!L94)</f>
        <v>8292</v>
      </c>
      <c r="E94" s="28"/>
      <c r="F94" s="28"/>
      <c r="G94" s="28"/>
      <c r="H94" s="28"/>
      <c r="I94" s="94">
        <f t="shared" si="13"/>
        <v>8292</v>
      </c>
      <c r="J94" s="49">
        <f>SUMIFS(DATI!E$1:E$65536,DATI!A$1:A$65536,'2007'!B4,DATI!B$1:B$65536,'2007'!J12,DATI!C$1:C$65536,'2007'!B8,DATI!D$1:D$65536,'2007'!L94)</f>
        <v>0</v>
      </c>
      <c r="K94" s="31">
        <f t="shared" si="8"/>
        <v>8292</v>
      </c>
      <c r="L94" s="53" t="s">
        <v>53</v>
      </c>
      <c r="M94" s="78" t="s">
        <v>177</v>
      </c>
      <c r="N94" s="91">
        <f t="shared" si="9"/>
        <v>8292</v>
      </c>
      <c r="O94" s="49">
        <f>SUMIFS(DATI!E$1:E$65536,DATI!A$1:A$65536,'2007'!B4,DATI!B$1:B$65536,'2007'!O12,DATI!C$1:C$65536,'2007'!N8,DATI!D$1:D$65536,'2007'!L94)</f>
        <v>0</v>
      </c>
      <c r="P94" s="22">
        <f t="shared" si="10"/>
        <v>8292</v>
      </c>
      <c r="Q94" s="50"/>
      <c r="R94" s="49">
        <f>SUMIFS(DATI!E$1:E$65536,DATI!A$1:A$65536,'2007'!B4,DATI!B$1:B$65536,'2007'!R12,DATI!C$1:C$65536,'2007'!N8,DATI!D$1:D$65536,'2007'!L94)</f>
        <v>0</v>
      </c>
      <c r="S94" s="49">
        <f>SUMIFS(DATI!E$1:E$65536,DATI!A$1:A$65536,'2007'!B4,DATI!B$1:B$65536,'2007'!S12,DATI!C$1:C$65536,'2007'!N8,DATI!D$1:D$65536,'2007'!L94)</f>
        <v>8292</v>
      </c>
      <c r="T94" s="117">
        <f>SUMIFS(DATI!E$1:E$65536,DATI!A$1:A$65536,'2007'!B4,DATI!B$1:B$65536,'2007'!T12,DATI!C$1:C$65536,'2007'!N8,DATI!D$1:D$65536,'2007'!L94)</f>
        <v>0</v>
      </c>
      <c r="U94" s="96">
        <f>SUMIFS(DATI!E$1:E$65536,DATI!A$1:A$65536,'2007'!B4,DATI!B$1:B$65536,'2007'!U12,DATI!C$1:C$65536,'2007'!N8,DATI!D$1:D$65536,'2007'!L94)</f>
        <v>0</v>
      </c>
      <c r="V94" s="30">
        <f>SUMIFS(DATI!E$1:E$65536,DATI!A$1:A$65536,'2007'!B4,DATI!B$1:B$65536,'2007'!V12,DATI!C$1:C$65536,'2007'!N8,DATI!D$1:D$65536,'2007'!L94)</f>
        <v>0</v>
      </c>
      <c r="W94" s="63">
        <f t="shared" si="11"/>
        <v>0</v>
      </c>
    </row>
    <row r="95" spans="1:23">
      <c r="A95" s="7"/>
      <c r="B95" s="115">
        <f t="shared" si="12"/>
        <v>0</v>
      </c>
      <c r="C95" s="28"/>
      <c r="D95" s="49">
        <f>SUMIFS(DATI!E$1:E$65536,DATI!A$1:A$65536,'2007'!B4,DATI!B$1:B$65536,'2007'!D12,DATI!C$1:C$65536,'2007'!B8,DATI!D$1:D$65536,'2007'!L95)</f>
        <v>0</v>
      </c>
      <c r="E95" s="28"/>
      <c r="F95" s="28"/>
      <c r="G95" s="28"/>
      <c r="H95" s="28"/>
      <c r="I95" s="94">
        <f t="shared" si="13"/>
        <v>0</v>
      </c>
      <c r="J95" s="49">
        <f>SUMIFS(DATI!E$1:E$65536,DATI!A$1:A$65536,'2007'!B4,DATI!B$1:B$65536,'2007'!J12,DATI!C$1:C$65536,'2007'!B8,DATI!D$1:D$65536,'2007'!L95)</f>
        <v>0</v>
      </c>
      <c r="K95" s="31">
        <f t="shared" si="8"/>
        <v>0</v>
      </c>
      <c r="L95" s="53" t="s">
        <v>54</v>
      </c>
      <c r="M95" s="78" t="s">
        <v>178</v>
      </c>
      <c r="N95" s="91">
        <f t="shared" si="9"/>
        <v>0</v>
      </c>
      <c r="O95" s="49">
        <f>SUMIFS(DATI!E$1:E$65536,DATI!A$1:A$65536,'2007'!B4,DATI!B$1:B$65536,'2007'!O12,DATI!C$1:C$65536,'2007'!N8,DATI!D$1:D$65536,'2007'!L95)</f>
        <v>0</v>
      </c>
      <c r="P95" s="22">
        <f t="shared" si="10"/>
        <v>0</v>
      </c>
      <c r="Q95" s="50"/>
      <c r="R95" s="49">
        <f>SUMIFS(DATI!E$1:E$65536,DATI!A$1:A$65536,'2007'!B4,DATI!B$1:B$65536,'2007'!R12,DATI!C$1:C$65536,'2007'!N8,DATI!D$1:D$65536,'2007'!L95)</f>
        <v>0</v>
      </c>
      <c r="S95" s="49">
        <f>SUMIFS(DATI!E$1:E$65536,DATI!A$1:A$65536,'2007'!B4,DATI!B$1:B$65536,'2007'!S12,DATI!C$1:C$65536,'2007'!N8,DATI!D$1:D$65536,'2007'!L95)</f>
        <v>0</v>
      </c>
      <c r="T95" s="117">
        <f>SUMIFS(DATI!E$1:E$65536,DATI!A$1:A$65536,'2007'!B4,DATI!B$1:B$65536,'2007'!T12,DATI!C$1:C$65536,'2007'!N8,DATI!D$1:D$65536,'2007'!L95)</f>
        <v>0</v>
      </c>
      <c r="U95" s="96">
        <f>SUMIFS(DATI!E$1:E$65536,DATI!A$1:A$65536,'2007'!B4,DATI!B$1:B$65536,'2007'!U12,DATI!C$1:C$65536,'2007'!N8,DATI!D$1:D$65536,'2007'!L95)</f>
        <v>0</v>
      </c>
      <c r="V95" s="30">
        <f>SUMIFS(DATI!E$1:E$65536,DATI!A$1:A$65536,'2007'!B4,DATI!B$1:B$65536,'2007'!V12,DATI!C$1:C$65536,'2007'!N8,DATI!D$1:D$65536,'2007'!L95)</f>
        <v>0</v>
      </c>
      <c r="W95" s="63">
        <f t="shared" si="11"/>
        <v>0</v>
      </c>
    </row>
    <row r="96" spans="1:23">
      <c r="A96" s="7"/>
      <c r="B96" s="118">
        <f>C96+D96</f>
        <v>619</v>
      </c>
      <c r="C96" s="49">
        <f>SUMIFS(DATI!E$1:E$65536,DATI!A$1:A$65536,'2007'!B4,DATI!B$1:B$65536,'2007'!C12,DATI!C$1:C$65536,'2007'!B8,DATI!D$1:D$65536,'2007'!L96)</f>
        <v>182</v>
      </c>
      <c r="D96" s="96">
        <f>SUMIFS(DATI!E$1:E$65536,DATI!A$1:A$65536,'2007'!B4,DATI!B$1:B$65536,'2007'!D12,DATI!C$1:C$65536,'2007'!B8,DATI!D$1:D$65536,'2007'!L96)</f>
        <v>437</v>
      </c>
      <c r="E96" s="49">
        <f>SUMIFS(DATI!E$1:E$65536,DATI!A$1:A$65536,'2007'!B4,DATI!B$1:B$65536,'2007'!E12,DATI!C$1:C$65536,'2007'!B8,DATI!D$1:D$65536,'2007'!L96)</f>
        <v>1587930</v>
      </c>
      <c r="F96" s="49">
        <f>SUMIFS(DATI!E$1:E$65536,DATI!A$1:A$65536,'2007'!B4,DATI!B$1:B$65536,'2007'!F12,DATI!C$1:C$65536,'2007'!B8,DATI!D$1:D$65536,'2007'!L96)</f>
        <v>5243</v>
      </c>
      <c r="G96" s="49">
        <f>SUMIFS(DATI!E$1:E$65536,DATI!A$1:A$65536,'2007'!B4,DATI!B$1:B$65536,'2007'!G12,DATI!C$1:C$65536,'2007'!B8,DATI!D$1:D$65536,'2007'!L96)</f>
        <v>75401</v>
      </c>
      <c r="H96" s="28"/>
      <c r="I96" s="94">
        <f>B96+E96+F96+G96</f>
        <v>1669193</v>
      </c>
      <c r="J96" s="30">
        <f>SUMIFS(DATI!E$1:E$65536,DATI!A$1:A$65536,'2007'!B4,DATI!B$1:B$65536,'2007'!J12,DATI!C$1:C$65536,'2007'!B8,DATI!D$1:D$65536,'2007'!L96)</f>
        <v>62153</v>
      </c>
      <c r="K96" s="31">
        <f t="shared" si="8"/>
        <v>1731346</v>
      </c>
      <c r="L96" s="53" t="s">
        <v>55</v>
      </c>
      <c r="M96" s="199" t="s">
        <v>179</v>
      </c>
      <c r="N96" s="91">
        <f t="shared" si="9"/>
        <v>1731346</v>
      </c>
      <c r="O96" s="49">
        <f>SUMIFS(DATI!E$1:E$65536,DATI!A$1:A$65536,'2007'!B4,DATI!B$1:B$65536,'2007'!O12,DATI!C$1:C$65536,'2007'!N8,DATI!D$1:D$65536,'2007'!L96)</f>
        <v>4204</v>
      </c>
      <c r="P96" s="29">
        <f>W96</f>
        <v>1727142</v>
      </c>
      <c r="Q96" s="50"/>
      <c r="R96" s="23"/>
      <c r="S96" s="23"/>
      <c r="T96" s="23"/>
      <c r="U96" s="49">
        <f>SUMIFS(DATI!E$1:E$65536,DATI!A$1:A$65536,'2007'!B4,DATI!B$1:B$65536,'2007'!U12,DATI!C$1:C$65536,'2007'!N8,DATI!D$1:D$65536,'2007'!L96)</f>
        <v>1727142</v>
      </c>
      <c r="V96" s="28"/>
      <c r="W96" s="63">
        <f>U96</f>
        <v>1727142</v>
      </c>
    </row>
    <row r="97" spans="1:23">
      <c r="A97" s="7"/>
      <c r="B97" s="28"/>
      <c r="C97" s="49">
        <f>SUMIFS(DATI!E$1:E$65536,DATI!A$1:A$65536,'2007'!B4,DATI!B$1:B$65536,'2007'!C12,DATI!C$1:C$65536,'2007'!B8,DATI!D$1:D$65536,'2007'!L97)</f>
        <v>239975</v>
      </c>
      <c r="D97" s="28"/>
      <c r="E97" s="49">
        <f>SUMIFS(DATI!E$1:E$65536,DATI!A$1:A$65536,'2007'!B4,DATI!B$1:B$65536,'2007'!E12,DATI!C$1:C$65536,'2007'!B8,DATI!D$1:D$65536,'2007'!L97)</f>
        <v>1601637</v>
      </c>
      <c r="F97" s="28"/>
      <c r="G97" s="28"/>
      <c r="H97" s="28"/>
      <c r="I97" s="94">
        <f>C97+E97+F97+G97</f>
        <v>1841612</v>
      </c>
      <c r="J97" s="28"/>
      <c r="K97" s="31">
        <f>I97</f>
        <v>1841612</v>
      </c>
      <c r="L97" s="53" t="s">
        <v>56</v>
      </c>
      <c r="M97" s="199" t="s">
        <v>180</v>
      </c>
      <c r="N97" s="91">
        <f>P97</f>
        <v>1841612</v>
      </c>
      <c r="O97" s="28"/>
      <c r="P97" s="29">
        <f>W97</f>
        <v>1841612</v>
      </c>
      <c r="Q97" s="28"/>
      <c r="R97" s="28"/>
      <c r="S97" s="28"/>
      <c r="T97" s="28"/>
      <c r="U97" s="49">
        <f>SUMIFS(DATI!E$1:E$65536,DATI!A$1:A$65536,'2007'!B4,DATI!B$1:B$65536,'2007'!U12,DATI!C$1:C$65536,'2007'!N8,DATI!D$1:D$65536,'2007'!L97)</f>
        <v>1841612</v>
      </c>
      <c r="V97" s="28"/>
      <c r="W97" s="31">
        <f>U97</f>
        <v>1841612</v>
      </c>
    </row>
    <row r="98" spans="1:23">
      <c r="A98" s="7"/>
      <c r="B98" s="28"/>
      <c r="C98" s="49">
        <f>SUMIFS(DATI!E$1:E$65536,DATI!A$1:A$65536,'2007'!B4,DATI!B$1:B$65536,'2007'!C12,DATI!C$1:C$65536,'2007'!B8,DATI!D$1:D$65536,'2007'!L98)</f>
        <v>164518</v>
      </c>
      <c r="D98" s="28"/>
      <c r="E98" s="49">
        <f>SUMIFS(DATI!E$1:E$65536,DATI!A$1:A$65536,'2007'!B4,DATI!B$1:B$65536,'2007'!E12,DATI!C$1:C$65536,'2007'!B8,DATI!D$1:D$65536,'2007'!L98)</f>
        <v>1403398</v>
      </c>
      <c r="F98" s="28"/>
      <c r="G98" s="28"/>
      <c r="H98" s="28"/>
      <c r="I98" s="94">
        <f>E98+C98</f>
        <v>1567916</v>
      </c>
      <c r="J98" s="28"/>
      <c r="K98" s="31">
        <f>I98</f>
        <v>1567916</v>
      </c>
      <c r="L98" s="53" t="s">
        <v>57</v>
      </c>
      <c r="M98" s="78" t="s">
        <v>181</v>
      </c>
      <c r="N98" s="91">
        <f>P98</f>
        <v>1567916</v>
      </c>
      <c r="O98" s="28"/>
      <c r="P98" s="29">
        <f>W98</f>
        <v>1567916</v>
      </c>
      <c r="Q98" s="28"/>
      <c r="R98" s="28"/>
      <c r="S98" s="28"/>
      <c r="T98" s="28"/>
      <c r="U98" s="49">
        <f>SUMIFS(DATI!E$1:E$65536,DATI!A$1:A$65536,'2007'!B4,DATI!B$1:B$65536,'2007'!U12,DATI!C$1:C$65536,'2007'!N8,DATI!D$1:D$65536,'2007'!L98)</f>
        <v>1567916</v>
      </c>
      <c r="V98" s="28"/>
      <c r="W98" s="31">
        <f>U98</f>
        <v>1567916</v>
      </c>
    </row>
    <row r="99" spans="1:23">
      <c r="A99" s="7"/>
      <c r="B99" s="28"/>
      <c r="C99" s="49">
        <f>SUMIFS(DATI!E$1:E$65536,DATI!A$1:A$65536,'2007'!B4,DATI!B$1:B$65536,'2007'!C12,DATI!C$1:C$65536,'2007'!B8,DATI!D$1:D$65536,'2007'!L99)</f>
        <v>75457</v>
      </c>
      <c r="D99" s="28"/>
      <c r="E99" s="49">
        <f>SUMIFS(DATI!E$1:E$65536,DATI!A$1:A$65536,'2007'!B4,DATI!B$1:B$65536,'2007'!E12,DATI!C$1:C$65536,'2007'!B8,DATI!D$1:D$65536,'2007'!L99)</f>
        <v>198239</v>
      </c>
      <c r="F99" s="28"/>
      <c r="G99" s="28"/>
      <c r="H99" s="28"/>
      <c r="I99" s="94">
        <f>E99+C99</f>
        <v>273696</v>
      </c>
      <c r="J99" s="28"/>
      <c r="K99" s="31">
        <f>I99</f>
        <v>273696</v>
      </c>
      <c r="L99" s="53" t="s">
        <v>58</v>
      </c>
      <c r="M99" s="78" t="s">
        <v>182</v>
      </c>
      <c r="N99" s="91">
        <f>P99</f>
        <v>273696</v>
      </c>
      <c r="O99" s="28"/>
      <c r="P99" s="29">
        <f>W99</f>
        <v>273696</v>
      </c>
      <c r="Q99" s="28"/>
      <c r="R99" s="28"/>
      <c r="S99" s="28"/>
      <c r="T99" s="28"/>
      <c r="U99" s="49">
        <f>SUMIFS(DATI!E$1:E$65536,DATI!A$1:A$65536,'2007'!B4,DATI!B$1:B$65536,'2007'!U12,DATI!C$1:C$65536,'2007'!N8,DATI!D$1:D$65536,'2007'!L99)</f>
        <v>273696</v>
      </c>
      <c r="V99" s="28"/>
      <c r="W99" s="31">
        <f>U99</f>
        <v>273696</v>
      </c>
    </row>
    <row r="100" spans="1:23">
      <c r="A100" s="7"/>
      <c r="B100" s="115">
        <f>C100+D100</f>
        <v>619627</v>
      </c>
      <c r="C100" s="91">
        <f>C101+C103</f>
        <v>49227</v>
      </c>
      <c r="D100" s="99">
        <f>D101+D103</f>
        <v>570400</v>
      </c>
      <c r="E100" s="29">
        <f>E101+E102+E103</f>
        <v>678293</v>
      </c>
      <c r="F100" s="91">
        <f>F101+F102+F103</f>
        <v>256764</v>
      </c>
      <c r="G100" s="91">
        <f>G101+G103</f>
        <v>938264</v>
      </c>
      <c r="H100" s="28"/>
      <c r="I100" s="94">
        <f>B100+E100+F100+G100</f>
        <v>2492948</v>
      </c>
      <c r="J100" s="94">
        <f>J101+J102+J103</f>
        <v>1260152</v>
      </c>
      <c r="K100" s="31">
        <f t="shared" si="8"/>
        <v>3753100</v>
      </c>
      <c r="L100" s="53" t="s">
        <v>59</v>
      </c>
      <c r="M100" s="54" t="s">
        <v>183</v>
      </c>
      <c r="N100" s="91">
        <f t="shared" si="9"/>
        <v>3753101</v>
      </c>
      <c r="O100" s="94">
        <f>O101+O102+O103</f>
        <v>974786</v>
      </c>
      <c r="P100" s="29">
        <f>R100+S100+T100+W100</f>
        <v>2778315</v>
      </c>
      <c r="Q100" s="50"/>
      <c r="R100" s="29">
        <f>R102+R103</f>
        <v>943594</v>
      </c>
      <c r="S100" s="29">
        <f>S101+S102+S103</f>
        <v>218914</v>
      </c>
      <c r="T100" s="29">
        <f>T101+T102+T103</f>
        <v>278312</v>
      </c>
      <c r="U100" s="93">
        <f>U102+U103</f>
        <v>1098334</v>
      </c>
      <c r="V100" s="94">
        <f>V102+V103</f>
        <v>239161</v>
      </c>
      <c r="W100" s="63">
        <f>U100+V100</f>
        <v>1337495</v>
      </c>
    </row>
    <row r="101" spans="1:23">
      <c r="A101" s="7"/>
      <c r="B101" s="115">
        <f>C101+D101</f>
        <v>85469</v>
      </c>
      <c r="C101" s="103">
        <f>SUMIFS(DATI!E$1:E$65536,DATI!A$1:A$65536,'2007'!B4,DATI!B$1:B$65536,'2007'!C12,DATI!C$1:C$65536,'2007'!B8,DATI!D$1:D$65536,'2007'!L101)</f>
        <v>0</v>
      </c>
      <c r="D101" s="117">
        <f>SUMIFS(DATI!E$1:E$65536,DATI!A$1:A$65536,'2007'!B4,DATI!B$1:B$65536,'2007'!D12,DATI!C$1:C$65536,'2007'!B8,DATI!D$1:D$65536,'2007'!L101)</f>
        <v>85469</v>
      </c>
      <c r="E101" s="49">
        <f>SUMIFS(DATI!E$1:E$65536,DATI!A$1:A$65536,'2007'!B4,DATI!B$1:B$65536,'2007'!E12,DATI!C$1:C$65536,'2007'!B8,DATI!D$1:D$65536,'2007'!L101)</f>
        <v>308</v>
      </c>
      <c r="F101" s="49">
        <f>SUMIFS(DATI!E$1:E$65536,DATI!A$1:A$65536,'2007'!B4,DATI!B$1:B$65536,'2007'!F12,DATI!C$1:C$65536,'2007'!B8,DATI!D$1:D$65536,'2007'!L101)</f>
        <v>629</v>
      </c>
      <c r="G101" s="49">
        <f>SUMIFS(DATI!E$1:E$65536,DATI!A$1:A$65536,'2007'!B4,DATI!B$1:B$65536,'2007'!G12,DATI!C$1:C$65536,'2007'!B8,DATI!D$1:D$65536,'2007'!L101)</f>
        <v>132507</v>
      </c>
      <c r="H101" s="28"/>
      <c r="I101" s="94">
        <f>B101+E101+F101+G101</f>
        <v>218913</v>
      </c>
      <c r="J101" s="30">
        <f>SUMIFS(DATI!E$1:E$65536,DATI!A$1:A$65536,'2007'!B4,DATI!B$1:B$65536,'2007'!J12,DATI!C$1:C$65536,'2007'!B8,DATI!D$1:D$65536,'2007'!L101)</f>
        <v>0</v>
      </c>
      <c r="K101" s="31">
        <f t="shared" si="8"/>
        <v>218913</v>
      </c>
      <c r="L101" s="119" t="s">
        <v>60</v>
      </c>
      <c r="M101" s="205" t="s">
        <v>242</v>
      </c>
      <c r="N101" s="91">
        <f t="shared" si="9"/>
        <v>218914</v>
      </c>
      <c r="O101" s="30">
        <f>SUMIFS(DATI!E$1:E$65536,DATI!A$1:A$65536,'2007'!B4,DATI!B$1:B$65536,'2007'!O12,DATI!C$1:C$65536,'2007'!N8,DATI!D$1:D$65536,'2007'!L101)</f>
        <v>0</v>
      </c>
      <c r="P101" s="29">
        <f>S101+T101</f>
        <v>218914</v>
      </c>
      <c r="Q101" s="50"/>
      <c r="R101" s="73"/>
      <c r="S101" s="49">
        <f>SUMIFS(DATI!E$1:E$65536,DATI!A$1:A$65536,'2007'!B4,DATI!B$1:B$65536,'2007'!S12,DATI!C$1:C$65536,'2007'!N8,DATI!D$1:D$65536,'2007'!L101)</f>
        <v>218914</v>
      </c>
      <c r="T101" s="49">
        <f>SUMIFS(DATI!E$1:E$65536,DATI!A$1:A$65536,'2007'!B4,DATI!B$1:B$65536,'2007'!T12,DATI!C$1:C$65536,'2007'!N8,DATI!D$1:D$65536,'2007'!L101)</f>
        <v>0</v>
      </c>
      <c r="U101" s="73"/>
      <c r="V101" s="28"/>
      <c r="W101" s="42"/>
    </row>
    <row r="102" spans="1:23">
      <c r="A102" s="7"/>
      <c r="B102" s="120"/>
      <c r="C102" s="23"/>
      <c r="D102" s="28"/>
      <c r="E102" s="30">
        <f>SUMIFS(DATI!E$1:E$65536,DATI!A$1:A$65536,'2007'!B4,DATI!B$1:B$65536,'2007'!E12,DATI!C$1:C$65536,'2007'!B8,DATI!D$1:D$65536,'2007'!L102)</f>
        <v>0</v>
      </c>
      <c r="F102" s="49">
        <f>SUMIFS(DATI!E$1:E$65536,DATI!A$1:A$65536,'2007'!B4,DATI!B$1:B$65536,'2007'!F12,DATI!C$1:C$65536,'2007'!B8,DATI!D$1:D$65536,'2007'!L102)</f>
        <v>213389</v>
      </c>
      <c r="G102" s="73"/>
      <c r="H102" s="28"/>
      <c r="I102" s="94">
        <f>F102</f>
        <v>213389</v>
      </c>
      <c r="J102" s="30">
        <f>SUMIFS(DATI!E$1:E$65536,DATI!A$1:A$65536,'2007'!B4,DATI!B$1:B$65536,'2007'!J12,DATI!C$1:C$65536,'2007'!B8,DATI!D$1:D$65536,'2007'!L102)</f>
        <v>0</v>
      </c>
      <c r="K102" s="31">
        <f t="shared" si="8"/>
        <v>213389</v>
      </c>
      <c r="L102" s="53" t="s">
        <v>61</v>
      </c>
      <c r="M102" s="199" t="s">
        <v>243</v>
      </c>
      <c r="N102" s="91">
        <f t="shared" si="9"/>
        <v>213389</v>
      </c>
      <c r="O102" s="30">
        <f>SUMIFS(DATI!E$1:E$65536,DATI!A$1:A$65536,'2007'!B4,DATI!B$1:B$65536,'2007'!O12,DATI!C$1:C$65536,'2007'!N8,DATI!D$1:D$65536,'2007'!L102)</f>
        <v>0</v>
      </c>
      <c r="P102" s="29">
        <f>R102+S102+T102+U102+V102</f>
        <v>213389</v>
      </c>
      <c r="Q102" s="50"/>
      <c r="R102" s="49">
        <f>SUMIFS(DATI!E$1:E$65536,DATI!A$1:A$65536,'2007'!B4,DATI!B$1:B$65536,'2007'!R12,DATI!C$1:C$65536,'2007'!N8,DATI!D$1:D$65536,'2007'!L102)</f>
        <v>122768</v>
      </c>
      <c r="S102" s="49">
        <f>SUMIFS(DATI!E$1:E$65536,DATI!A$1:A$65536,'2007'!B4,DATI!B$1:B$65536,'2007'!S12,DATI!C$1:C$65536,'2007'!N8,DATI!D$1:D$65536,'2007'!L102)</f>
        <v>0</v>
      </c>
      <c r="T102" s="49">
        <f>SUMIFS(DATI!E$1:E$65536,DATI!A$1:A$65536,'2007'!B4,DATI!B$1:B$65536,'2007'!T12,DATI!C$1:C$65536,'2007'!N8,DATI!D$1:D$65536,'2007'!L102)</f>
        <v>0</v>
      </c>
      <c r="U102" s="96">
        <f>SUMIFS(DATI!E$1:E$65536,DATI!A$1:A$65536,'2007'!B4,DATI!B$1:B$65536,'2007'!U12,DATI!C$1:C$65536,'2007'!N8,DATI!D$1:D$65536,'2007'!L102)</f>
        <v>90621</v>
      </c>
      <c r="V102" s="30">
        <f>SUMIFS(DATI!E$1:E$65536,DATI!A$1:A$65536,'2007'!B4,DATI!B$1:B$65536,'2007'!V12,DATI!C$1:C$65536,'2007'!N8,DATI!D$1:D$65536,'2007'!L102)</f>
        <v>0</v>
      </c>
      <c r="W102" s="31">
        <f>U102+V102</f>
        <v>90621</v>
      </c>
    </row>
    <row r="103" spans="1:23" ht="25">
      <c r="A103" s="7"/>
      <c r="B103" s="115">
        <f>C103+D103</f>
        <v>534158</v>
      </c>
      <c r="C103" s="91">
        <f>C106</f>
        <v>49227</v>
      </c>
      <c r="D103" s="91">
        <f>D106</f>
        <v>484931</v>
      </c>
      <c r="E103" s="91">
        <f>E106+E104+E107</f>
        <v>677985</v>
      </c>
      <c r="F103" s="91">
        <f>F106</f>
        <v>42746</v>
      </c>
      <c r="G103" s="91">
        <f>G106</f>
        <v>805757</v>
      </c>
      <c r="H103" s="28"/>
      <c r="I103" s="94">
        <f>B103+E103+F103+G103</f>
        <v>2060646</v>
      </c>
      <c r="J103" s="121">
        <f>J104+J106+J107</f>
        <v>1260152</v>
      </c>
      <c r="K103" s="31">
        <f t="shared" si="8"/>
        <v>3320798</v>
      </c>
      <c r="L103" s="53" t="s">
        <v>184</v>
      </c>
      <c r="M103" s="54" t="s">
        <v>244</v>
      </c>
      <c r="N103" s="91">
        <f>O103+P103</f>
        <v>3320798</v>
      </c>
      <c r="O103" s="94">
        <f>O104+O106+O107</f>
        <v>974786</v>
      </c>
      <c r="P103" s="29">
        <f>R103+S103+T103+W103</f>
        <v>2346012</v>
      </c>
      <c r="Q103" s="28"/>
      <c r="R103" s="29">
        <f>R106</f>
        <v>820826</v>
      </c>
      <c r="S103" s="99">
        <f>S106</f>
        <v>0</v>
      </c>
      <c r="T103" s="29">
        <f>T104+T106</f>
        <v>278312</v>
      </c>
      <c r="U103" s="29">
        <f>U106</f>
        <v>1007713</v>
      </c>
      <c r="V103" s="94">
        <f>V106</f>
        <v>239161</v>
      </c>
      <c r="W103" s="31">
        <f>U103+V103</f>
        <v>1246874</v>
      </c>
    </row>
    <row r="104" spans="1:23">
      <c r="A104" s="7"/>
      <c r="B104" s="28"/>
      <c r="C104" s="28"/>
      <c r="D104" s="28"/>
      <c r="E104" s="49">
        <f>SUMIFS(DATI!E$1:E$65536,DATI!A$1:A$65536,'2007'!B4,DATI!B$1:B$65536,'2007'!E12,DATI!C$1:C$65536,'2007'!B8,DATI!D$1:D$65536,'2007'!L104)</f>
        <v>8068</v>
      </c>
      <c r="F104" s="28"/>
      <c r="G104" s="28"/>
      <c r="H104" s="28"/>
      <c r="I104" s="94">
        <f>E104</f>
        <v>8068</v>
      </c>
      <c r="J104" s="30">
        <f>SUMIFS(DATI!E$1:E$65536,DATI!A$1:A$65536,'2007'!B4,DATI!B$1:B$65536,'2007'!J12,DATI!C$1:C$65536,'2007'!B8,DATI!D$1:D$65536,'2007'!L104)</f>
        <v>67427</v>
      </c>
      <c r="K104" s="31">
        <f t="shared" si="8"/>
        <v>75495</v>
      </c>
      <c r="L104" s="53" t="s">
        <v>62</v>
      </c>
      <c r="M104" s="199" t="s">
        <v>245</v>
      </c>
      <c r="N104" s="91">
        <f t="shared" si="9"/>
        <v>75495</v>
      </c>
      <c r="O104" s="30">
        <f>SUMIFS(DATI!E$1:E$65536,DATI!A$1:A$65536,'2007'!B4,DATI!B$1:B$65536,'2007'!O12,DATI!C$1:C$65536,'2007'!N8,DATI!D$1:D$65536,'2007'!L104)</f>
        <v>8068</v>
      </c>
      <c r="P104" s="29">
        <f>T104</f>
        <v>67427</v>
      </c>
      <c r="Q104" s="28"/>
      <c r="R104" s="28"/>
      <c r="S104" s="28"/>
      <c r="T104" s="49">
        <f>SUMIFS(DATI!E$1:E$65536,DATI!A$1:A$65536,'2007'!B4,DATI!B$1:B$65536,'2007'!T12,DATI!C$1:C$65536,'2007'!N8,DATI!D$1:D$65536,'2007'!L104)</f>
        <v>67427</v>
      </c>
      <c r="U104" s="28"/>
      <c r="V104" s="28"/>
      <c r="W104" s="42"/>
    </row>
    <row r="105" spans="1:23" ht="25">
      <c r="A105" s="7"/>
      <c r="B105" s="28"/>
      <c r="C105" s="28"/>
      <c r="D105" s="28"/>
      <c r="E105" s="49">
        <f>SUMIFS(DATI!E$1:E$65536,DATI!A$1:A$65536,'2007'!B4,DATI!B$1:B$65536,'2007'!E12,DATI!C$1:C$65536,'2007'!B8,DATI!D$1:D$65536,'2007'!L105)</f>
        <v>0</v>
      </c>
      <c r="F105" s="28"/>
      <c r="G105" s="28"/>
      <c r="H105" s="28"/>
      <c r="I105" s="94">
        <f>E105</f>
        <v>0</v>
      </c>
      <c r="J105" s="30">
        <f>SUMIFS(DATI!E$1:E$65536,DATI!A$1:A$65536,'2007'!B4,DATI!B$1:B$65536,'2007'!J12,DATI!C$1:C$65536,'2007'!B8,DATI!D$1:D$65536,'2007'!L105)</f>
        <v>0</v>
      </c>
      <c r="K105" s="31">
        <f t="shared" si="8"/>
        <v>0</v>
      </c>
      <c r="L105" s="53" t="s">
        <v>63</v>
      </c>
      <c r="M105" s="78" t="s">
        <v>185</v>
      </c>
      <c r="N105" s="91">
        <f t="shared" si="9"/>
        <v>0</v>
      </c>
      <c r="O105" s="30">
        <f>SUMIFS(DATI!E$1:E$65536,DATI!A$1:A$65536,'2007'!B4,DATI!B$1:B$65536,'2007'!O12,DATI!C$1:C$65536,'2007'!N8,DATI!D$1:D$65536,'2007'!L105)</f>
        <v>0</v>
      </c>
      <c r="P105" s="29">
        <f>T105</f>
        <v>0</v>
      </c>
      <c r="Q105" s="50"/>
      <c r="R105" s="28"/>
      <c r="S105" s="28"/>
      <c r="T105" s="49">
        <f>SUMIFS(DATI!E$1:E$65536,DATI!A$1:A$65536,'2007'!B4,DATI!B$1:B$65536,'2007'!T12,DATI!C$1:C$65536,'2007'!N8,DATI!D$1:D$65536,'2007'!L105)</f>
        <v>0</v>
      </c>
      <c r="U105" s="28"/>
      <c r="V105" s="28"/>
      <c r="W105" s="42"/>
    </row>
    <row r="106" spans="1:23">
      <c r="A106" s="7"/>
      <c r="B106" s="115">
        <f>C106+D106</f>
        <v>534158</v>
      </c>
      <c r="C106" s="103">
        <f>SUMIFS(DATI!E$1:E$65536,DATI!A$1:A$65536,'2007'!B4,DATI!B$1:B$65536,'2007'!C12,DATI!C$1:C$65536,'2007'!B8,DATI!D$1:D$65536,'2007'!L106)</f>
        <v>49227</v>
      </c>
      <c r="D106" s="103">
        <f>SUMIFS(DATI!E$1:E$65536,DATI!A$1:A$65536,'2007'!B4,DATI!B$1:B$65536,'2007'!D12,DATI!C$1:C$65536,'2007'!B8,DATI!D$1:D$65536,'2007'!L106)</f>
        <v>484931</v>
      </c>
      <c r="E106" s="49">
        <f>SUMIFS(DATI!E$1:E$65536,DATI!A$1:A$65536,'2007'!B4,DATI!B$1:B$65536,'2007'!E12,DATI!C$1:C$65536,'2007'!B8,DATI!D$1:D$65536,'2007'!L106)</f>
        <v>502484</v>
      </c>
      <c r="F106" s="30">
        <f>SUMIFS(DATI!E$1:E$65536,DATI!A$1:A$65536,'2007'!B4,DATI!B$1:B$65536,'2007'!F12,DATI!C$1:C$65536,'2007'!B8,DATI!D$1:D$65536,'2007'!L106)</f>
        <v>42746</v>
      </c>
      <c r="G106" s="49">
        <f>SUMIFS(DATI!E$1:E$65536,DATI!A$1:A$65536,'2007'!B4,DATI!B$1:B$65536,'2007'!G12,DATI!C$1:C$65536,'2007'!B8,DATI!D$1:D$65536,'2007'!L106)</f>
        <v>805757</v>
      </c>
      <c r="H106" s="28"/>
      <c r="I106" s="94">
        <f>B106+E106+F106+G106</f>
        <v>1885145</v>
      </c>
      <c r="J106" s="30">
        <f>SUMIFS(DATI!E$1:E$65536,DATI!A$1:A$65536,'2007'!B4,DATI!B$1:B$65536,'2007'!J12,DATI!C$1:C$65536,'2007'!B8,DATI!D$1:D$65536,'2007'!L106)</f>
        <v>1192725</v>
      </c>
      <c r="K106" s="31">
        <f t="shared" si="8"/>
        <v>3077870</v>
      </c>
      <c r="L106" s="119" t="s">
        <v>64</v>
      </c>
      <c r="M106" s="205" t="s">
        <v>246</v>
      </c>
      <c r="N106" s="91">
        <f>O106+P106</f>
        <v>3077870</v>
      </c>
      <c r="O106" s="30">
        <f>SUMIFS(DATI!E$1:E$65536,DATI!A$1:A$65536,'2007'!B4,DATI!B$1:B$65536,'2007'!O12,DATI!C$1:C$65536,'2007'!N8,DATI!D$1:D$65536,'2007'!L106)</f>
        <v>799285</v>
      </c>
      <c r="P106" s="29">
        <f>R106+S106+T106+W106</f>
        <v>2278585</v>
      </c>
      <c r="Q106" s="28"/>
      <c r="R106" s="49">
        <f>SUMIFS(DATI!E$1:E$65536,DATI!A$1:A$65536,'2007'!B4,DATI!B$1:B$65536,'2007'!R12,DATI!C$1:C$65536,'2007'!N8,DATI!D$1:D$65536,'2007'!L106)</f>
        <v>820826</v>
      </c>
      <c r="S106" s="49">
        <f>SUMIFS(DATI!E$1:E$65536,DATI!A$1:A$65536,'2007'!B4,DATI!B$1:B$65536,'2007'!S12,DATI!C$1:C$65536,'2007'!N8,DATI!D$1:D$65536,'2007'!L106)</f>
        <v>0</v>
      </c>
      <c r="T106" s="49">
        <f>SUMIFS(DATI!E$1:E$65536,DATI!A$1:A$65536,'2007'!B4,DATI!B$1:B$65536,'2007'!T12,DATI!C$1:C$65536,'2007'!N8,DATI!D$1:D$65536,'2007'!L106)</f>
        <v>210885</v>
      </c>
      <c r="U106" s="96">
        <f>SUMIFS(DATI!E$1:E$65536,DATI!A$1:A$65536,'2007'!B4,DATI!B$1:B$65536,'2007'!U12,DATI!C$1:C$65536,'2007'!N8,DATI!D$1:D$65536,'2007'!L106)</f>
        <v>1007713</v>
      </c>
      <c r="V106" s="24">
        <f>SUMIFS(DATI!E$1:E$65536,DATI!A$1:A$65536,'2007'!B4,DATI!B$1:B$65536,'2007'!V12,DATI!C$1:C$65536,'2007'!N8,DATI!D$1:D$65536,'2007'!L106)</f>
        <v>239161</v>
      </c>
      <c r="W106" s="63">
        <f>U106+V106</f>
        <v>1246874</v>
      </c>
    </row>
    <row r="107" spans="1:23">
      <c r="A107" s="7"/>
      <c r="B107" s="122"/>
      <c r="C107" s="74"/>
      <c r="D107" s="74"/>
      <c r="E107" s="49">
        <f>SUMIFS(DATI!E$1:E$65536,DATI!A$1:A$65536,'2007'!B4,DATI!B$1:B$65536,'2007'!E12,DATI!C$1:C$65536,'2007'!B8,DATI!D$1:D$65536,'2007'!L107)</f>
        <v>167433</v>
      </c>
      <c r="F107" s="74"/>
      <c r="G107" s="74"/>
      <c r="H107" s="28"/>
      <c r="I107" s="94">
        <f>E107</f>
        <v>167433</v>
      </c>
      <c r="J107" s="92"/>
      <c r="K107" s="31">
        <f>I107</f>
        <v>167433</v>
      </c>
      <c r="L107" s="119" t="s">
        <v>65</v>
      </c>
      <c r="M107" s="205" t="s">
        <v>186</v>
      </c>
      <c r="N107" s="91">
        <f>O107</f>
        <v>167433</v>
      </c>
      <c r="O107" s="30">
        <f>SUMIFS(DATI!E$1:E$65536,DATI!A$1:A$65536,'2007'!B4,DATI!B$1:B$65536,'2007'!O12,DATI!C$1:C$65536,'2007'!N8,DATI!D$1:D$65536,'2007'!L107)</f>
        <v>167433</v>
      </c>
      <c r="P107" s="23"/>
      <c r="Q107" s="28"/>
      <c r="R107" s="23"/>
      <c r="S107" s="23"/>
      <c r="T107" s="23"/>
      <c r="U107" s="23"/>
      <c r="V107" s="23"/>
      <c r="W107" s="32"/>
    </row>
    <row r="108" spans="1:23" ht="13">
      <c r="A108" s="7"/>
      <c r="B108" s="115">
        <f>C108+D108</f>
        <v>12590456</v>
      </c>
      <c r="C108" s="91">
        <f>V85+W86+V90+V100-C86-C96-C100</f>
        <v>204908</v>
      </c>
      <c r="D108" s="91">
        <f>U85+U86+U90+U96+U100-D86-D90-D96-D100</f>
        <v>12385548</v>
      </c>
      <c r="E108" s="29">
        <f>T85+T86+T90+T100-E86-E96-E100</f>
        <v>4979720</v>
      </c>
      <c r="F108" s="29">
        <f>S85+S90+S100-F86-F96-F100</f>
        <v>834616</v>
      </c>
      <c r="G108" s="29">
        <f>R85+R90+R100-G86-G96-G100</f>
        <v>2773499</v>
      </c>
      <c r="H108" s="28"/>
      <c r="I108" s="94">
        <f>B108+E108+F108+G108</f>
        <v>21178291</v>
      </c>
      <c r="J108" s="50"/>
      <c r="K108" s="32"/>
      <c r="L108" s="106" t="s">
        <v>19</v>
      </c>
      <c r="M108" s="197" t="s">
        <v>187</v>
      </c>
      <c r="N108" s="23"/>
      <c r="O108" s="28"/>
      <c r="P108" s="28"/>
      <c r="Q108" s="28"/>
      <c r="R108" s="28"/>
      <c r="S108" s="28"/>
      <c r="T108" s="28"/>
      <c r="U108" s="28"/>
      <c r="V108" s="28"/>
      <c r="W108" s="42"/>
    </row>
    <row r="109" spans="1:23">
      <c r="A109" s="7"/>
      <c r="B109" s="115">
        <f>C109+D109</f>
        <v>479593</v>
      </c>
      <c r="C109" s="91">
        <f>C22</f>
        <v>11812</v>
      </c>
      <c r="D109" s="91">
        <f>D22</f>
        <v>467781</v>
      </c>
      <c r="E109" s="91">
        <f>E22</f>
        <v>715090</v>
      </c>
      <c r="F109" s="91">
        <f>F22</f>
        <v>107299</v>
      </c>
      <c r="G109" s="91">
        <f>G22</f>
        <v>2102065</v>
      </c>
      <c r="H109" s="28"/>
      <c r="I109" s="94">
        <f>B109+E109+F109+G109</f>
        <v>3404047</v>
      </c>
      <c r="J109" s="50"/>
      <c r="K109" s="42"/>
      <c r="L109" s="53" t="s">
        <v>77</v>
      </c>
      <c r="M109" s="65" t="s">
        <v>167</v>
      </c>
      <c r="N109" s="28"/>
      <c r="O109" s="28"/>
      <c r="P109" s="28"/>
      <c r="Q109" s="28"/>
      <c r="R109" s="28"/>
      <c r="S109" s="28"/>
      <c r="T109" s="28"/>
      <c r="U109" s="28"/>
      <c r="V109" s="28"/>
      <c r="W109" s="42"/>
    </row>
    <row r="110" spans="1:23" ht="13.5" thickBot="1">
      <c r="A110" s="7"/>
      <c r="B110" s="115">
        <f>C110+D110</f>
        <v>12110863</v>
      </c>
      <c r="C110" s="123">
        <f>C108-C109</f>
        <v>193096</v>
      </c>
      <c r="D110" s="123">
        <f>D108-D109</f>
        <v>11917767</v>
      </c>
      <c r="E110" s="123">
        <f>E108-E109</f>
        <v>4264630</v>
      </c>
      <c r="F110" s="123">
        <f>F108-F109</f>
        <v>727317</v>
      </c>
      <c r="G110" s="123">
        <f>G108-G109</f>
        <v>671434</v>
      </c>
      <c r="H110" s="124"/>
      <c r="I110" s="125">
        <f>B110+E110+F110+G110</f>
        <v>17774244</v>
      </c>
      <c r="J110" s="126"/>
      <c r="K110" s="109"/>
      <c r="L110" s="127" t="s">
        <v>188</v>
      </c>
      <c r="M110" s="198" t="s">
        <v>189</v>
      </c>
      <c r="N110" s="124"/>
      <c r="O110" s="124"/>
      <c r="P110" s="124"/>
      <c r="Q110" s="124"/>
      <c r="R110" s="124"/>
      <c r="S110" s="124"/>
      <c r="T110" s="124"/>
      <c r="U110" s="124"/>
      <c r="V110" s="124"/>
      <c r="W110" s="109"/>
    </row>
    <row r="111" spans="1:23" ht="14" thickTop="1" thickBot="1">
      <c r="A111" s="7"/>
      <c r="B111" s="269"/>
      <c r="C111" s="270"/>
      <c r="D111" s="270"/>
      <c r="E111" s="270"/>
      <c r="F111" s="270"/>
      <c r="G111" s="270"/>
      <c r="H111" s="270"/>
      <c r="I111" s="270"/>
      <c r="J111" s="270"/>
      <c r="K111" s="270"/>
      <c r="L111" s="270"/>
      <c r="M111" s="270"/>
      <c r="N111" s="270"/>
      <c r="O111" s="270"/>
      <c r="P111" s="270"/>
      <c r="Q111" s="270"/>
      <c r="R111" s="270"/>
      <c r="S111" s="270"/>
      <c r="T111" s="270"/>
      <c r="U111" s="270"/>
      <c r="V111" s="270"/>
      <c r="W111" s="271"/>
    </row>
    <row r="112" spans="1:23" ht="13.5" thickTop="1">
      <c r="A112" s="7"/>
      <c r="B112" s="47"/>
      <c r="C112" s="47"/>
      <c r="D112" s="47"/>
      <c r="E112" s="47"/>
      <c r="F112" s="128"/>
      <c r="G112" s="128"/>
      <c r="H112" s="128"/>
      <c r="I112" s="47"/>
      <c r="J112" s="128"/>
      <c r="K112" s="129"/>
      <c r="L112" s="130" t="s">
        <v>19</v>
      </c>
      <c r="M112" s="197" t="s">
        <v>187</v>
      </c>
      <c r="N112" s="28"/>
      <c r="O112" s="28"/>
      <c r="P112" s="22">
        <f>R112+S112+T112+W112</f>
        <v>21178291</v>
      </c>
      <c r="Q112" s="50"/>
      <c r="R112" s="22">
        <f>G108</f>
        <v>2773499</v>
      </c>
      <c r="S112" s="22">
        <f>F108</f>
        <v>834616</v>
      </c>
      <c r="T112" s="22">
        <f>E108</f>
        <v>4979720</v>
      </c>
      <c r="U112" s="114">
        <f>D108</f>
        <v>12385548</v>
      </c>
      <c r="V112" s="62">
        <f>C108</f>
        <v>204908</v>
      </c>
      <c r="W112" s="63">
        <f>U112+V112</f>
        <v>12590456</v>
      </c>
    </row>
    <row r="113" spans="1:23">
      <c r="A113" s="7"/>
      <c r="B113" s="115">
        <f>C113+D113</f>
        <v>12679965</v>
      </c>
      <c r="C113" s="29">
        <f>C114</f>
        <v>239975</v>
      </c>
      <c r="D113" s="29">
        <f>D114</f>
        <v>12439990</v>
      </c>
      <c r="E113" s="91">
        <f>E114+E115</f>
        <v>3762228</v>
      </c>
      <c r="F113" s="50"/>
      <c r="G113" s="28"/>
      <c r="H113" s="61"/>
      <c r="I113" s="94">
        <f>B113+E113</f>
        <v>16442193</v>
      </c>
      <c r="J113" s="50"/>
      <c r="K113" s="42"/>
      <c r="L113" s="53" t="s">
        <v>73</v>
      </c>
      <c r="M113" s="54" t="s">
        <v>190</v>
      </c>
      <c r="N113" s="28"/>
      <c r="O113" s="28"/>
      <c r="P113" s="23"/>
      <c r="Q113" s="28"/>
      <c r="R113" s="23"/>
      <c r="S113" s="23"/>
      <c r="T113" s="23"/>
      <c r="U113" s="28"/>
      <c r="V113" s="28"/>
      <c r="W113" s="42"/>
    </row>
    <row r="114" spans="1:23">
      <c r="A114" s="7"/>
      <c r="B114" s="115">
        <f>C114+D114</f>
        <v>12679965</v>
      </c>
      <c r="C114" s="103">
        <f>SUMIFS(DATI!E$1:E$65536,DATI!A$1:A$65536,'2007'!B4,DATI!B$1:B$65536,'2007'!C12,DATI!C$1:C$65536,'2007'!B8,DATI!D$1:D$65536,'2007'!L114)</f>
        <v>239975</v>
      </c>
      <c r="D114" s="103">
        <f>SUMIFS(DATI!E$1:E$65536,DATI!A$1:A$65536,'2007'!B4,DATI!B$1:B$65536,'2007'!D12,DATI!C$1:C$65536,'2007'!B8,DATI!D$1:D$65536,'2007'!L114)</f>
        <v>12439990</v>
      </c>
      <c r="E114" s="49">
        <f>SUMIFS(DATI!E$1:E$65536,DATI!A$1:A$65536,'2007'!B4,DATI!B$1:B$65536,'2007'!E12,DATI!C$1:C$65536,'2007'!B8,DATI!D$1:D$65536,'2007'!L114)</f>
        <v>1601637</v>
      </c>
      <c r="F114" s="50"/>
      <c r="G114" s="28"/>
      <c r="H114" s="61"/>
      <c r="I114" s="94">
        <f>B114+E114</f>
        <v>14281602</v>
      </c>
      <c r="J114" s="50"/>
      <c r="K114" s="42"/>
      <c r="L114" s="53" t="s">
        <v>74</v>
      </c>
      <c r="M114" s="199" t="s">
        <v>238</v>
      </c>
      <c r="N114" s="28"/>
      <c r="O114" s="28"/>
      <c r="P114" s="28"/>
      <c r="Q114" s="28"/>
      <c r="R114" s="28"/>
      <c r="S114" s="28"/>
      <c r="T114" s="28"/>
      <c r="U114" s="28"/>
      <c r="V114" s="28"/>
      <c r="W114" s="42"/>
    </row>
    <row r="115" spans="1:23">
      <c r="A115" s="7"/>
      <c r="B115" s="131"/>
      <c r="C115" s="88"/>
      <c r="D115" s="88"/>
      <c r="E115" s="49">
        <f>SUMIFS(DATI!E$1:E$65536,DATI!A$1:A$65536,'2007'!B4,DATI!B$1:B$65536,'2007'!E12,DATI!C$1:C$65536,'2007'!B8,DATI!D$1:D$65536,'2007'!L115)</f>
        <v>2160591</v>
      </c>
      <c r="F115" s="97"/>
      <c r="G115" s="47"/>
      <c r="H115" s="28"/>
      <c r="I115" s="94">
        <f>E115</f>
        <v>2160591</v>
      </c>
      <c r="J115" s="97"/>
      <c r="K115" s="72"/>
      <c r="L115" s="53" t="s">
        <v>75</v>
      </c>
      <c r="M115" s="199" t="s">
        <v>239</v>
      </c>
      <c r="N115" s="47"/>
      <c r="O115" s="47"/>
      <c r="P115" s="47"/>
      <c r="Q115" s="28"/>
      <c r="R115" s="28"/>
      <c r="S115" s="28"/>
      <c r="T115" s="28"/>
      <c r="U115" s="28"/>
      <c r="V115" s="28"/>
      <c r="W115" s="42"/>
    </row>
    <row r="116" spans="1:23">
      <c r="A116" s="7"/>
      <c r="B116" s="115">
        <f>C116+D116</f>
        <v>0</v>
      </c>
      <c r="C116" s="132">
        <f>SUMIFS(DATI!E$1:E$65536,DATI!A$1:A$65536,'2007'!B4,DATI!B$1:B$65536,'2007'!C12,DATI!C$1:C$65536,'2007'!B8,DATI!D$1:D$65536,'2007'!L116)</f>
        <v>0</v>
      </c>
      <c r="D116" s="132">
        <f>SUMIFS(DATI!E$1:E$65536,DATI!A$1:A$65536,'2007'!B4,DATI!B$1:B$65536,'2007'!D12,DATI!C$1:C$65536,'2007'!B8,DATI!D$1:D$65536,'2007'!L116)</f>
        <v>0</v>
      </c>
      <c r="E116" s="49">
        <f>SUMIFS(DATI!E$1:E$65536,DATI!A$1:A$65536,'2007'!B4,DATI!B$1:B$65536,'2007'!E12,DATI!C$1:C$65536,'2007'!B8,DATI!D$1:D$65536,'2007'!L116)</f>
        <v>0</v>
      </c>
      <c r="F116" s="49">
        <f>SUMIFS(DATI!E$1:E$65536,DATI!A$1:A$65536,'2007'!B4,DATI!B$1:B$65536,'2007'!F12,DATI!C$1:C$65536,'2007'!B8,DATI!D$1:D$65536,'2007'!L116)</f>
        <v>168804</v>
      </c>
      <c r="G116" s="30">
        <f>SUMIFS(DATI!E$1:E$65536,DATI!A$1:A$65536,'2007'!B4,DATI!B$1:B$65536,'2007'!G12,DATI!C$1:C$65536,'2007'!B8,DATI!D$1:D$65536,'2007'!L116)</f>
        <v>0</v>
      </c>
      <c r="H116" s="28"/>
      <c r="I116" s="94">
        <f>B116+E116+F116+G116</f>
        <v>168804</v>
      </c>
      <c r="J116" s="49">
        <f>SUMIFS(DATI!E$1:E$65536,DATI!A$1:A$65536,'2007'!B4,DATI!B$1:B$65536,'2007'!J12,DATI!C$1:C$65536,'2007'!B8,DATI!D$1:D$65536,'2007'!L116)</f>
        <v>0</v>
      </c>
      <c r="K116" s="31">
        <f>I116+J116</f>
        <v>168804</v>
      </c>
      <c r="L116" s="53" t="s">
        <v>66</v>
      </c>
      <c r="M116" s="54" t="s">
        <v>191</v>
      </c>
      <c r="N116" s="91">
        <f>O116+P116</f>
        <v>168804</v>
      </c>
      <c r="O116" s="30">
        <f>SUMIFS(DATI!E$1:E$65536,DATI!A$1:A$65536,'2007'!B4,DATI!B$1:B$65536,'2007'!O12,DATI!C$1:C$65536,'2007'!B8,DATI!D$1:D$65536,'2007'!L116)</f>
        <v>0</v>
      </c>
      <c r="P116" s="29">
        <f>W116</f>
        <v>168804</v>
      </c>
      <c r="Q116" s="28"/>
      <c r="R116" s="28"/>
      <c r="S116" s="28"/>
      <c r="T116" s="28"/>
      <c r="U116" s="49">
        <f>SUMIFS(DATI!E$1:E$65536,DATI!A$1:A$65536,'2007'!B4,DATI!B$1:B$65536,'2007'!U12,DATI!C$1:C$65536,'2007'!N8,DATI!D$1:D$65536,'2007'!L116)</f>
        <v>168804</v>
      </c>
      <c r="V116" s="28"/>
      <c r="W116" s="31">
        <f>U116</f>
        <v>168804</v>
      </c>
    </row>
    <row r="117" spans="1:23" ht="13">
      <c r="A117" s="7"/>
      <c r="B117" s="115">
        <f>C117+D117</f>
        <v>79295</v>
      </c>
      <c r="C117" s="27">
        <f>V112-C113-C116</f>
        <v>-35067</v>
      </c>
      <c r="D117" s="27">
        <f>U112+U116-D113-D116</f>
        <v>114362</v>
      </c>
      <c r="E117" s="94">
        <f>T112-E113-E116</f>
        <v>1217492</v>
      </c>
      <c r="F117" s="94">
        <f>S112-F116</f>
        <v>665812</v>
      </c>
      <c r="G117" s="94">
        <f>R112-G116</f>
        <v>2773499</v>
      </c>
      <c r="H117" s="28"/>
      <c r="I117" s="94">
        <f>B117+E117+F117+G117</f>
        <v>4736098</v>
      </c>
      <c r="J117" s="28"/>
      <c r="K117" s="32"/>
      <c r="L117" s="113" t="s">
        <v>21</v>
      </c>
      <c r="M117" s="206" t="s">
        <v>192</v>
      </c>
      <c r="N117" s="23"/>
      <c r="O117" s="28"/>
      <c r="P117" s="23"/>
      <c r="Q117" s="28"/>
      <c r="R117" s="28"/>
      <c r="S117" s="28"/>
      <c r="T117" s="28"/>
      <c r="U117" s="28"/>
      <c r="V117" s="28"/>
      <c r="W117" s="42"/>
    </row>
    <row r="118" spans="1:23">
      <c r="A118" s="7"/>
      <c r="B118" s="115">
        <f>C118+D118</f>
        <v>479593</v>
      </c>
      <c r="C118" s="91">
        <f>C22</f>
        <v>11812</v>
      </c>
      <c r="D118" s="91">
        <f>D22</f>
        <v>467781</v>
      </c>
      <c r="E118" s="91">
        <f>E22</f>
        <v>715090</v>
      </c>
      <c r="F118" s="91">
        <f>F22</f>
        <v>107299</v>
      </c>
      <c r="G118" s="91">
        <f>G22</f>
        <v>2102065</v>
      </c>
      <c r="H118" s="28"/>
      <c r="I118" s="94">
        <f>B118+E118+F118+G118</f>
        <v>3404047</v>
      </c>
      <c r="J118" s="50"/>
      <c r="K118" s="42"/>
      <c r="L118" s="53" t="s">
        <v>77</v>
      </c>
      <c r="M118" s="65" t="s">
        <v>167</v>
      </c>
      <c r="N118" s="28"/>
      <c r="O118" s="28"/>
      <c r="P118" s="28"/>
      <c r="Q118" s="28"/>
      <c r="R118" s="28"/>
      <c r="S118" s="28"/>
      <c r="T118" s="28"/>
      <c r="U118" s="28"/>
      <c r="V118" s="28"/>
      <c r="W118" s="42"/>
    </row>
    <row r="119" spans="1:23" ht="13.5" thickBot="1">
      <c r="A119" s="7"/>
      <c r="B119" s="115">
        <f>C119+D119</f>
        <v>-400298</v>
      </c>
      <c r="C119" s="133">
        <f>C117-C118</f>
        <v>-46879</v>
      </c>
      <c r="D119" s="133">
        <f>D117-D118</f>
        <v>-353419</v>
      </c>
      <c r="E119" s="133">
        <f>E117-E118</f>
        <v>502402</v>
      </c>
      <c r="F119" s="133">
        <f>F117-F118</f>
        <v>558513</v>
      </c>
      <c r="G119" s="133">
        <f>G117-G118</f>
        <v>671434</v>
      </c>
      <c r="H119" s="28"/>
      <c r="I119" s="94">
        <f>B119+E119+F119+G119</f>
        <v>1332051</v>
      </c>
      <c r="J119" s="50"/>
      <c r="K119" s="109"/>
      <c r="L119" s="130" t="s">
        <v>193</v>
      </c>
      <c r="M119" s="207" t="s">
        <v>194</v>
      </c>
      <c r="N119" s="28"/>
      <c r="O119" s="28"/>
      <c r="P119" s="28"/>
      <c r="Q119" s="28"/>
      <c r="R119" s="28"/>
      <c r="S119" s="28"/>
      <c r="T119" s="28"/>
      <c r="U119" s="28"/>
      <c r="V119" s="28"/>
      <c r="W119" s="42"/>
    </row>
    <row r="120" spans="1:23" ht="13.5" thickTop="1" thickBot="1">
      <c r="A120" s="7"/>
      <c r="B120" s="272"/>
      <c r="C120" s="272"/>
      <c r="D120" s="272"/>
      <c r="E120" s="272"/>
      <c r="F120" s="272"/>
      <c r="G120" s="272"/>
      <c r="H120" s="272"/>
      <c r="I120" s="272"/>
      <c r="J120" s="272"/>
      <c r="K120" s="272"/>
      <c r="L120" s="272"/>
      <c r="M120" s="272"/>
      <c r="N120" s="272"/>
      <c r="O120" s="272"/>
      <c r="P120" s="272"/>
      <c r="Q120" s="272"/>
      <c r="R120" s="272"/>
      <c r="S120" s="272"/>
      <c r="T120" s="272"/>
      <c r="U120" s="272"/>
      <c r="V120" s="272"/>
      <c r="W120" s="273"/>
    </row>
    <row r="121" spans="1:23" ht="21.75" customHeight="1" thickTop="1" thickBot="1">
      <c r="A121" s="7"/>
      <c r="B121" s="253" t="s">
        <v>119</v>
      </c>
      <c r="C121" s="253"/>
      <c r="D121" s="253"/>
      <c r="E121" s="253"/>
      <c r="F121" s="253"/>
      <c r="G121" s="253"/>
      <c r="H121" s="253"/>
      <c r="I121" s="253"/>
      <c r="J121" s="253"/>
      <c r="K121" s="254"/>
      <c r="L121" s="274" t="s">
        <v>120</v>
      </c>
      <c r="M121" s="275"/>
      <c r="N121" s="278" t="s">
        <v>121</v>
      </c>
      <c r="O121" s="279"/>
      <c r="P121" s="279"/>
      <c r="Q121" s="279"/>
      <c r="R121" s="279"/>
      <c r="S121" s="279"/>
      <c r="T121" s="279"/>
      <c r="U121" s="280"/>
      <c r="V121" s="280"/>
      <c r="W121" s="281"/>
    </row>
    <row r="122" spans="1:23" ht="13.5" customHeight="1" thickTop="1">
      <c r="A122" s="7"/>
      <c r="B122" s="261" t="s">
        <v>122</v>
      </c>
      <c r="C122" s="264" t="s">
        <v>123</v>
      </c>
      <c r="D122" s="264" t="s">
        <v>124</v>
      </c>
      <c r="E122" s="239" t="s">
        <v>125</v>
      </c>
      <c r="F122" s="239" t="s">
        <v>126</v>
      </c>
      <c r="G122" s="239" t="s">
        <v>127</v>
      </c>
      <c r="H122" s="239" t="s">
        <v>128</v>
      </c>
      <c r="I122" s="239" t="s">
        <v>129</v>
      </c>
      <c r="J122" s="239" t="s">
        <v>130</v>
      </c>
      <c r="K122" s="243" t="s">
        <v>131</v>
      </c>
      <c r="L122" s="276"/>
      <c r="M122" s="277"/>
      <c r="N122" s="264" t="s">
        <v>131</v>
      </c>
      <c r="O122" s="239" t="s">
        <v>130</v>
      </c>
      <c r="P122" s="239" t="s">
        <v>129</v>
      </c>
      <c r="Q122" s="239" t="s">
        <v>128</v>
      </c>
      <c r="R122" s="239" t="s">
        <v>127</v>
      </c>
      <c r="S122" s="239" t="s">
        <v>126</v>
      </c>
      <c r="T122" s="239" t="s">
        <v>125</v>
      </c>
      <c r="U122" s="264" t="s">
        <v>124</v>
      </c>
      <c r="V122" s="264" t="s">
        <v>123</v>
      </c>
      <c r="W122" s="266" t="s">
        <v>122</v>
      </c>
    </row>
    <row r="123" spans="1:23" ht="12.75" customHeight="1">
      <c r="A123" s="7"/>
      <c r="B123" s="262"/>
      <c r="C123" s="216"/>
      <c r="D123" s="216"/>
      <c r="E123" s="213"/>
      <c r="F123" s="213"/>
      <c r="G123" s="213"/>
      <c r="H123" s="229"/>
      <c r="I123" s="213"/>
      <c r="J123" s="213"/>
      <c r="K123" s="244"/>
      <c r="L123" s="276"/>
      <c r="M123" s="277"/>
      <c r="N123" s="215"/>
      <c r="O123" s="213"/>
      <c r="P123" s="213"/>
      <c r="Q123" s="229"/>
      <c r="R123" s="213"/>
      <c r="S123" s="213"/>
      <c r="T123" s="213"/>
      <c r="U123" s="216"/>
      <c r="V123" s="216"/>
      <c r="W123" s="219"/>
    </row>
    <row r="124" spans="1:23" ht="53.25" customHeight="1" thickBot="1">
      <c r="A124" s="7"/>
      <c r="B124" s="263"/>
      <c r="C124" s="265"/>
      <c r="D124" s="265"/>
      <c r="E124" s="241"/>
      <c r="F124" s="241"/>
      <c r="G124" s="241"/>
      <c r="H124" s="242"/>
      <c r="I124" s="241"/>
      <c r="J124" s="240"/>
      <c r="K124" s="245"/>
      <c r="L124" s="276"/>
      <c r="M124" s="277"/>
      <c r="N124" s="268"/>
      <c r="O124" s="240"/>
      <c r="P124" s="241"/>
      <c r="Q124" s="242"/>
      <c r="R124" s="241"/>
      <c r="S124" s="241"/>
      <c r="T124" s="241"/>
      <c r="U124" s="265"/>
      <c r="V124" s="265"/>
      <c r="W124" s="267"/>
    </row>
    <row r="125" spans="1:23" ht="19" thickTop="1" thickBot="1">
      <c r="A125" s="7"/>
      <c r="B125" s="249" t="s">
        <v>195</v>
      </c>
      <c r="C125" s="249"/>
      <c r="D125" s="249"/>
      <c r="E125" s="249"/>
      <c r="F125" s="249"/>
      <c r="G125" s="249"/>
      <c r="H125" s="249"/>
      <c r="I125" s="249"/>
      <c r="J125" s="249"/>
      <c r="K125" s="249"/>
      <c r="L125" s="249"/>
      <c r="M125" s="249"/>
      <c r="N125" s="249"/>
      <c r="O125" s="249"/>
      <c r="P125" s="249"/>
      <c r="Q125" s="249"/>
      <c r="R125" s="249"/>
      <c r="S125" s="249"/>
      <c r="T125" s="249"/>
      <c r="U125" s="249"/>
      <c r="V125" s="249"/>
      <c r="W125" s="250"/>
    </row>
    <row r="126" spans="1:23" ht="13" thickTop="1">
      <c r="A126" s="7"/>
      <c r="B126" s="28"/>
      <c r="C126" s="28"/>
      <c r="D126" s="28"/>
      <c r="E126" s="28"/>
      <c r="F126" s="28"/>
      <c r="G126" s="28"/>
      <c r="H126" s="28"/>
      <c r="I126" s="28"/>
      <c r="J126" s="22">
        <f>J127+J128</f>
        <v>8686852</v>
      </c>
      <c r="K126" s="129"/>
      <c r="L126" s="18" t="s">
        <v>109</v>
      </c>
      <c r="M126" s="19" t="s">
        <v>196</v>
      </c>
      <c r="N126" s="44"/>
      <c r="O126" s="44"/>
      <c r="P126" s="44"/>
      <c r="Q126" s="44"/>
      <c r="R126" s="44"/>
      <c r="S126" s="44"/>
      <c r="T126" s="44"/>
      <c r="U126" s="44"/>
      <c r="V126" s="44"/>
      <c r="W126" s="45"/>
    </row>
    <row r="127" spans="1:23">
      <c r="A127" s="7"/>
      <c r="B127" s="28"/>
      <c r="C127" s="28"/>
      <c r="D127" s="28"/>
      <c r="E127" s="28"/>
      <c r="F127" s="28"/>
      <c r="G127" s="28"/>
      <c r="H127" s="28"/>
      <c r="I127" s="28"/>
      <c r="J127" s="49">
        <f>SUMIFS(DATI!E$1:E$65536,DATI!A$1:A$65536,'2007'!B4,DATI!B$1:B$65536,'2007'!J12,DATI!C$1:C$65536,'2007'!B8,DATI!D$1:D$65536,'2007'!L127)</f>
        <v>5655226</v>
      </c>
      <c r="K127" s="42"/>
      <c r="L127" s="40" t="s">
        <v>110</v>
      </c>
      <c r="M127" s="134" t="s">
        <v>234</v>
      </c>
      <c r="N127" s="44"/>
      <c r="O127" s="44"/>
      <c r="P127" s="44"/>
      <c r="Q127" s="44"/>
      <c r="R127" s="44"/>
      <c r="S127" s="44"/>
      <c r="T127" s="44"/>
      <c r="U127" s="44"/>
      <c r="V127" s="44"/>
      <c r="W127" s="45"/>
    </row>
    <row r="128" spans="1:23">
      <c r="A128" s="7"/>
      <c r="B128" s="28"/>
      <c r="C128" s="28"/>
      <c r="D128" s="28"/>
      <c r="E128" s="28"/>
      <c r="F128" s="28"/>
      <c r="G128" s="28"/>
      <c r="H128" s="28"/>
      <c r="I128" s="28"/>
      <c r="J128" s="49">
        <f>SUMIFS(DATI!E$1:E$65536,DATI!A$1:A$65536,'2007'!B4,DATI!B$1:B$65536,'2007'!J12,DATI!C$1:C$65536,'2007'!B8,DATI!D$1:D$65536,'2007'!L128)</f>
        <v>3031626</v>
      </c>
      <c r="K128" s="42"/>
      <c r="L128" s="40" t="s">
        <v>111</v>
      </c>
      <c r="M128" s="134" t="s">
        <v>235</v>
      </c>
      <c r="N128" s="44"/>
      <c r="O128" s="44"/>
      <c r="P128" s="44"/>
      <c r="Q128" s="44"/>
      <c r="R128" s="44"/>
      <c r="S128" s="44"/>
      <c r="T128" s="44"/>
      <c r="U128" s="44"/>
      <c r="V128" s="44"/>
      <c r="W128" s="45"/>
    </row>
    <row r="129" spans="1:23">
      <c r="A129" s="7"/>
      <c r="B129" s="28"/>
      <c r="C129" s="28"/>
      <c r="D129" s="28"/>
      <c r="E129" s="28"/>
      <c r="F129" s="28"/>
      <c r="G129" s="28"/>
      <c r="H129" s="28"/>
      <c r="I129" s="61"/>
      <c r="J129" s="49">
        <f>SUMIFS(DATI!E$1:E$65536,DATI!A$1:A$65536,'2007'!B4,DATI!B$1:B$65536,'2007'!J12,DATI!C$1:C$65536,'2007'!B8,DATI!D$1:D$65536,'2007'!L129)</f>
        <v>183279</v>
      </c>
      <c r="K129" s="42"/>
      <c r="L129" s="40" t="s">
        <v>112</v>
      </c>
      <c r="M129" s="185" t="s">
        <v>227</v>
      </c>
      <c r="N129" s="44"/>
      <c r="O129" s="44"/>
      <c r="P129" s="44"/>
      <c r="Q129" s="44"/>
      <c r="R129" s="44"/>
      <c r="S129" s="44"/>
      <c r="T129" s="44"/>
      <c r="U129" s="44"/>
      <c r="V129" s="44"/>
      <c r="W129" s="45"/>
    </row>
    <row r="130" spans="1:23">
      <c r="A130" s="7"/>
      <c r="B130" s="28"/>
      <c r="C130" s="28"/>
      <c r="D130" s="28"/>
      <c r="E130" s="28"/>
      <c r="F130" s="28"/>
      <c r="G130" s="28"/>
      <c r="H130" s="28"/>
      <c r="I130" s="28"/>
      <c r="J130" s="28"/>
      <c r="K130" s="42"/>
      <c r="L130" s="40" t="s">
        <v>113</v>
      </c>
      <c r="M130" s="41" t="s">
        <v>197</v>
      </c>
      <c r="N130" s="44"/>
      <c r="O130" s="43">
        <f>O131+O132</f>
        <v>13011953</v>
      </c>
      <c r="P130" s="44"/>
      <c r="Q130" s="44"/>
      <c r="R130" s="44"/>
      <c r="S130" s="44"/>
      <c r="T130" s="44"/>
      <c r="U130" s="44"/>
      <c r="V130" s="44"/>
      <c r="W130" s="45"/>
    </row>
    <row r="131" spans="1:23">
      <c r="A131" s="7"/>
      <c r="B131" s="28"/>
      <c r="C131" s="28"/>
      <c r="D131" s="28"/>
      <c r="E131" s="28"/>
      <c r="F131" s="28"/>
      <c r="G131" s="28"/>
      <c r="H131" s="28"/>
      <c r="I131" s="28"/>
      <c r="J131" s="28"/>
      <c r="K131" s="42"/>
      <c r="L131" s="40" t="s">
        <v>114</v>
      </c>
      <c r="M131" s="134" t="s">
        <v>236</v>
      </c>
      <c r="N131" s="44"/>
      <c r="O131" s="36">
        <f>SUMIFS(DATI!E$1:E$65536,DATI!A$1:A$65536,'2007'!B4,DATI!B$1:B$65536,'2007'!O12,DATI!C$1:C$65536,'2007'!N8,DATI!D$1:D$65536,'2007'!L131)</f>
        <v>10956709</v>
      </c>
      <c r="P131" s="44"/>
      <c r="Q131" s="44"/>
      <c r="R131" s="44"/>
      <c r="S131" s="44"/>
      <c r="T131" s="44"/>
      <c r="U131" s="44"/>
      <c r="V131" s="44"/>
      <c r="W131" s="45"/>
    </row>
    <row r="132" spans="1:23">
      <c r="A132" s="7"/>
      <c r="B132" s="28"/>
      <c r="C132" s="28"/>
      <c r="D132" s="28"/>
      <c r="E132" s="28"/>
      <c r="F132" s="28"/>
      <c r="G132" s="28"/>
      <c r="H132" s="28"/>
      <c r="I132" s="28"/>
      <c r="J132" s="28"/>
      <c r="K132" s="42"/>
      <c r="L132" s="40" t="s">
        <v>115</v>
      </c>
      <c r="M132" s="134" t="s">
        <v>237</v>
      </c>
      <c r="N132" s="44"/>
      <c r="O132" s="36">
        <f>SUMIFS(DATI!E$1:E$65536,DATI!A$1:A$65536,'2007'!B4,DATI!B$1:B$65536,'2007'!O12,DATI!C$1:C$65536,'2007'!N8,DATI!D$1:D$65536,'2007'!L132)</f>
        <v>2055244</v>
      </c>
      <c r="P132" s="44"/>
      <c r="Q132" s="44"/>
      <c r="R132" s="44"/>
      <c r="S132" s="44"/>
      <c r="T132" s="44"/>
      <c r="U132" s="44"/>
      <c r="V132" s="44"/>
      <c r="W132" s="45"/>
    </row>
    <row r="133" spans="1:23">
      <c r="A133" s="7"/>
      <c r="B133" s="28"/>
      <c r="C133" s="28"/>
      <c r="D133" s="28"/>
      <c r="E133" s="28"/>
      <c r="F133" s="28"/>
      <c r="G133" s="28"/>
      <c r="H133" s="28"/>
      <c r="I133" s="28"/>
      <c r="J133" s="28"/>
      <c r="K133" s="42"/>
      <c r="L133" s="40" t="s">
        <v>116</v>
      </c>
      <c r="M133" s="185" t="s">
        <v>228</v>
      </c>
      <c r="N133" s="44"/>
      <c r="O133" s="36">
        <f>SUMIFS(DATI!E$1:E$65536,DATI!A$1:A$65536,'2007'!B4,DATI!B$1:B$65536,'2007'!O12,DATI!C$1:C$65536,'2007'!N8,DATI!D$1:D$65536,'2007'!L133)</f>
        <v>60374</v>
      </c>
      <c r="P133" s="44"/>
      <c r="Q133" s="44"/>
      <c r="R133" s="44"/>
      <c r="S133" s="44"/>
      <c r="T133" s="44"/>
      <c r="U133" s="44"/>
      <c r="V133" s="44"/>
      <c r="W133" s="45"/>
    </row>
    <row r="134" spans="1:23" ht="13">
      <c r="A134" s="7"/>
      <c r="B134" s="28"/>
      <c r="C134" s="28"/>
      <c r="D134" s="28"/>
      <c r="E134" s="28"/>
      <c r="F134" s="28"/>
      <c r="G134" s="28"/>
      <c r="H134" s="28"/>
      <c r="I134" s="28"/>
      <c r="J134" s="29">
        <f>O130-J126</f>
        <v>4325101</v>
      </c>
      <c r="K134" s="42"/>
      <c r="L134" s="135" t="s">
        <v>107</v>
      </c>
      <c r="M134" s="202" t="s">
        <v>198</v>
      </c>
      <c r="N134" s="44"/>
      <c r="O134" s="44"/>
      <c r="P134" s="44"/>
      <c r="Q134" s="44"/>
      <c r="R134" s="44"/>
      <c r="S134" s="44"/>
      <c r="T134" s="44"/>
      <c r="U134" s="44"/>
      <c r="V134" s="44"/>
      <c r="W134" s="45"/>
    </row>
    <row r="135" spans="1:23">
      <c r="A135" s="7"/>
      <c r="B135" s="28"/>
      <c r="C135" s="28"/>
      <c r="D135" s="28"/>
      <c r="E135" s="28"/>
      <c r="F135" s="28"/>
      <c r="G135" s="28"/>
      <c r="H135" s="61"/>
      <c r="I135" s="94">
        <f>I27+I30+I55+I58+I86+I89+I100+I116</f>
        <v>28282116</v>
      </c>
      <c r="J135" s="94">
        <f>J27+J30+J55+J58+J86+J89+J100+J116</f>
        <v>2552025</v>
      </c>
      <c r="K135" s="31">
        <f>I135+J135</f>
        <v>30834141</v>
      </c>
      <c r="L135" s="40" t="s">
        <v>199</v>
      </c>
      <c r="M135" s="41" t="s">
        <v>200</v>
      </c>
      <c r="N135" s="33">
        <f>O135+P135</f>
        <v>30834143</v>
      </c>
      <c r="O135" s="37">
        <f>O46+O49+O58+O86+O89+O100+O116</f>
        <v>2883064</v>
      </c>
      <c r="P135" s="43">
        <f>P33+P46+P49+P58+P86+P89+P100+P116</f>
        <v>27951079</v>
      </c>
      <c r="Q135" s="43">
        <f>Q33</f>
        <v>55170</v>
      </c>
      <c r="R135" s="136"/>
      <c r="S135" s="44"/>
      <c r="T135" s="44"/>
      <c r="U135" s="44"/>
      <c r="V135" s="44"/>
      <c r="W135" s="45"/>
    </row>
    <row r="136" spans="1:23" ht="13.5" thickBot="1">
      <c r="A136" s="7"/>
      <c r="B136" s="28"/>
      <c r="C136" s="28"/>
      <c r="D136" s="28"/>
      <c r="E136" s="28"/>
      <c r="F136" s="28"/>
      <c r="G136" s="28"/>
      <c r="H136" s="28"/>
      <c r="I136" s="23"/>
      <c r="J136" s="137">
        <f>J134+O46+O49+O58+O86+O90+O96+O100+O116+O97-J27-J55-J58-J86-J90-J96-J100-J116-J97</f>
        <v>4656140</v>
      </c>
      <c r="K136" s="138"/>
      <c r="L136" s="130" t="s">
        <v>108</v>
      </c>
      <c r="M136" s="207" t="s">
        <v>201</v>
      </c>
      <c r="N136" s="44"/>
      <c r="O136" s="44"/>
      <c r="P136" s="44"/>
      <c r="Q136" s="44"/>
      <c r="R136" s="44"/>
      <c r="S136" s="44"/>
      <c r="T136" s="44"/>
      <c r="U136" s="44"/>
      <c r="V136" s="44"/>
      <c r="W136" s="45"/>
    </row>
    <row r="137" spans="1:23" ht="13.5" thickTop="1" thickBot="1">
      <c r="A137" s="7"/>
      <c r="B137" s="251"/>
      <c r="C137" s="251"/>
      <c r="D137" s="251"/>
      <c r="E137" s="251"/>
      <c r="F137" s="251"/>
      <c r="G137" s="251"/>
      <c r="H137" s="251"/>
      <c r="I137" s="251"/>
      <c r="J137" s="251"/>
      <c r="K137" s="251"/>
      <c r="L137" s="251"/>
      <c r="M137" s="251"/>
      <c r="N137" s="251"/>
      <c r="O137" s="251"/>
      <c r="P137" s="251"/>
      <c r="Q137" s="251"/>
      <c r="R137" s="251"/>
      <c r="S137" s="251"/>
      <c r="T137" s="251"/>
      <c r="U137" s="251"/>
      <c r="V137" s="251"/>
      <c r="W137" s="252"/>
    </row>
    <row r="138" spans="1:23" ht="21.75" customHeight="1" thickTop="1" thickBot="1">
      <c r="A138" s="7"/>
      <c r="B138" s="253" t="s">
        <v>202</v>
      </c>
      <c r="C138" s="253"/>
      <c r="D138" s="253"/>
      <c r="E138" s="253"/>
      <c r="F138" s="253"/>
      <c r="G138" s="253"/>
      <c r="H138" s="253"/>
      <c r="I138" s="253"/>
      <c r="J138" s="253"/>
      <c r="K138" s="254"/>
      <c r="L138" s="255" t="s">
        <v>203</v>
      </c>
      <c r="M138" s="256"/>
      <c r="N138" s="259" t="s">
        <v>204</v>
      </c>
      <c r="O138" s="259"/>
      <c r="P138" s="259"/>
      <c r="Q138" s="259"/>
      <c r="R138" s="259"/>
      <c r="S138" s="259"/>
      <c r="T138" s="259"/>
      <c r="U138" s="259"/>
      <c r="V138" s="259"/>
      <c r="W138" s="260"/>
    </row>
    <row r="139" spans="1:23" ht="13.5" customHeight="1" thickTop="1">
      <c r="A139" s="7"/>
      <c r="B139" s="261" t="s">
        <v>122</v>
      </c>
      <c r="C139" s="264" t="s">
        <v>123</v>
      </c>
      <c r="D139" s="264" t="s">
        <v>124</v>
      </c>
      <c r="E139" s="239" t="s">
        <v>125</v>
      </c>
      <c r="F139" s="239" t="s">
        <v>126</v>
      </c>
      <c r="G139" s="239" t="s">
        <v>127</v>
      </c>
      <c r="H139" s="239" t="s">
        <v>128</v>
      </c>
      <c r="I139" s="239" t="s">
        <v>129</v>
      </c>
      <c r="J139" s="239" t="s">
        <v>130</v>
      </c>
      <c r="K139" s="243" t="s">
        <v>131</v>
      </c>
      <c r="L139" s="222"/>
      <c r="M139" s="223"/>
      <c r="N139" s="246" t="s">
        <v>131</v>
      </c>
      <c r="O139" s="239" t="s">
        <v>130</v>
      </c>
      <c r="P139" s="239" t="s">
        <v>129</v>
      </c>
      <c r="Q139" s="239" t="s">
        <v>128</v>
      </c>
      <c r="R139" s="239" t="s">
        <v>127</v>
      </c>
      <c r="S139" s="239" t="s">
        <v>126</v>
      </c>
      <c r="T139" s="239" t="s">
        <v>125</v>
      </c>
      <c r="U139" s="264" t="s">
        <v>124</v>
      </c>
      <c r="V139" s="264" t="s">
        <v>123</v>
      </c>
      <c r="W139" s="266" t="s">
        <v>122</v>
      </c>
    </row>
    <row r="140" spans="1:23" ht="12.75" customHeight="1">
      <c r="A140" s="7"/>
      <c r="B140" s="262"/>
      <c r="C140" s="216"/>
      <c r="D140" s="216"/>
      <c r="E140" s="213"/>
      <c r="F140" s="213"/>
      <c r="G140" s="213"/>
      <c r="H140" s="229"/>
      <c r="I140" s="213"/>
      <c r="J140" s="213"/>
      <c r="K140" s="244"/>
      <c r="L140" s="222"/>
      <c r="M140" s="223"/>
      <c r="N140" s="247"/>
      <c r="O140" s="213"/>
      <c r="P140" s="213"/>
      <c r="Q140" s="229"/>
      <c r="R140" s="213"/>
      <c r="S140" s="213"/>
      <c r="T140" s="213"/>
      <c r="U140" s="216"/>
      <c r="V140" s="216"/>
      <c r="W140" s="219"/>
    </row>
    <row r="141" spans="1:23" ht="57.75" customHeight="1" thickBot="1">
      <c r="A141" s="7"/>
      <c r="B141" s="263"/>
      <c r="C141" s="265"/>
      <c r="D141" s="265"/>
      <c r="E141" s="241"/>
      <c r="F141" s="241"/>
      <c r="G141" s="241"/>
      <c r="H141" s="242"/>
      <c r="I141" s="241"/>
      <c r="J141" s="240"/>
      <c r="K141" s="245"/>
      <c r="L141" s="257"/>
      <c r="M141" s="258"/>
      <c r="N141" s="248"/>
      <c r="O141" s="240"/>
      <c r="P141" s="241"/>
      <c r="Q141" s="242"/>
      <c r="R141" s="241"/>
      <c r="S141" s="241"/>
      <c r="T141" s="241"/>
      <c r="U141" s="265"/>
      <c r="V141" s="265"/>
      <c r="W141" s="267"/>
    </row>
    <row r="142" spans="1:23" ht="19" thickTop="1" thickBot="1">
      <c r="A142" s="7"/>
      <c r="B142" s="231" t="s">
        <v>205</v>
      </c>
      <c r="C142" s="231"/>
      <c r="D142" s="231"/>
      <c r="E142" s="231"/>
      <c r="F142" s="231"/>
      <c r="G142" s="231"/>
      <c r="H142" s="231"/>
      <c r="I142" s="231"/>
      <c r="J142" s="231"/>
      <c r="K142" s="231"/>
      <c r="L142" s="231"/>
      <c r="M142" s="231"/>
      <c r="N142" s="231"/>
      <c r="O142" s="231"/>
      <c r="P142" s="231"/>
      <c r="Q142" s="231"/>
      <c r="R142" s="231"/>
      <c r="S142" s="231"/>
      <c r="T142" s="231"/>
      <c r="U142" s="231"/>
      <c r="V142" s="231"/>
      <c r="W142" s="232"/>
    </row>
    <row r="143" spans="1:23" ht="13.5" thickTop="1">
      <c r="A143" s="7"/>
      <c r="B143" s="76"/>
      <c r="C143" s="76"/>
      <c r="D143" s="76"/>
      <c r="E143" s="76"/>
      <c r="F143" s="76"/>
      <c r="G143" s="76"/>
      <c r="H143" s="28"/>
      <c r="I143" s="76"/>
      <c r="J143" s="76"/>
      <c r="K143" s="139"/>
      <c r="L143" s="113" t="s">
        <v>206</v>
      </c>
      <c r="M143" s="208" t="s">
        <v>207</v>
      </c>
      <c r="N143" s="140">
        <f t="shared" ref="N143:N148" si="14">O143+P143</f>
        <v>5988191</v>
      </c>
      <c r="O143" s="141">
        <f>J136</f>
        <v>4656140</v>
      </c>
      <c r="P143" s="141">
        <f>R143+S143+T143+W143</f>
        <v>1332051</v>
      </c>
      <c r="Q143" s="28"/>
      <c r="R143" s="142">
        <f>G119</f>
        <v>671434</v>
      </c>
      <c r="S143" s="142">
        <f>F119</f>
        <v>558513</v>
      </c>
      <c r="T143" s="142">
        <f>E119</f>
        <v>502402</v>
      </c>
      <c r="U143" s="143">
        <f>D119</f>
        <v>-353419</v>
      </c>
      <c r="V143" s="62">
        <f>C119</f>
        <v>-46879</v>
      </c>
      <c r="W143" s="63">
        <f>U143+V143</f>
        <v>-400298</v>
      </c>
    </row>
    <row r="144" spans="1:23">
      <c r="A144" s="7"/>
      <c r="B144" s="115">
        <f>C144+D144</f>
        <v>0</v>
      </c>
      <c r="C144" s="144">
        <f>C145+C146</f>
        <v>0</v>
      </c>
      <c r="D144" s="144">
        <f>D145+D146</f>
        <v>0</v>
      </c>
      <c r="E144" s="144">
        <f>E146</f>
        <v>24998</v>
      </c>
      <c r="F144" s="144">
        <f>F145+F146</f>
        <v>0</v>
      </c>
      <c r="G144" s="144">
        <f>G145+G146</f>
        <v>11026</v>
      </c>
      <c r="H144" s="28"/>
      <c r="I144" s="37">
        <f>B144+E144+F144+G144</f>
        <v>36024</v>
      </c>
      <c r="J144" s="37">
        <f>J145+J146</f>
        <v>417267</v>
      </c>
      <c r="K144" s="145">
        <f t="shared" ref="K144:K149" si="15">I144+J144</f>
        <v>453291</v>
      </c>
      <c r="L144" s="53" t="s">
        <v>67</v>
      </c>
      <c r="M144" s="65" t="s">
        <v>208</v>
      </c>
      <c r="N144" s="140">
        <f t="shared" si="14"/>
        <v>453291</v>
      </c>
      <c r="O144" s="37">
        <f>O145+O146</f>
        <v>7540</v>
      </c>
      <c r="P144" s="43">
        <f>R144+S144+T144+W144</f>
        <v>445751</v>
      </c>
      <c r="Q144" s="28"/>
      <c r="R144" s="146">
        <f>R146</f>
        <v>288456</v>
      </c>
      <c r="S144" s="146">
        <f>S146</f>
        <v>0</v>
      </c>
      <c r="T144" s="146">
        <f>T146+T145</f>
        <v>157295</v>
      </c>
      <c r="U144" s="146">
        <f>U146</f>
        <v>0</v>
      </c>
      <c r="V144" s="62">
        <f>V146</f>
        <v>0</v>
      </c>
      <c r="W144" s="63">
        <f>U144+V144</f>
        <v>0</v>
      </c>
    </row>
    <row r="145" spans="1:23">
      <c r="A145" s="7"/>
      <c r="B145" s="115">
        <f>C145+D145</f>
        <v>0</v>
      </c>
      <c r="C145" s="147">
        <f>SUMIFS(DATI!E$1:E$65536,DATI!A$1:A$65536,'2007'!B4,DATI!B$1:B$65536,'2007'!C12,DATI!C$1:C$65536,'2007'!B8,DATI!D$1:D$65536,'2007'!L145)</f>
        <v>0</v>
      </c>
      <c r="D145" s="147">
        <f>SUMIFS(DATI!E$1:E$65536,DATI!A$1:A$65536,'2007'!B4,DATI!B$1:B$65536,'2007'!D12,DATI!C$1:C$65536,'2007'!B8,DATI!D$1:D$65536,'2007'!L145)</f>
        <v>0</v>
      </c>
      <c r="E145" s="148"/>
      <c r="F145" s="149">
        <f>SUMIFS(DATI!E$1:E$65536,DATI!A$1:A$65536,'2007'!B4,DATI!B$1:B$65536,'2007'!F12,DATI!C$1:C$65536,'2007'!B8,DATI!D$1:D$65536,'2007'!L145)</f>
        <v>0</v>
      </c>
      <c r="G145" s="149">
        <f>SUMIFS(DATI!E$1:E$65536,DATI!A$1:A$65536,'2007'!B4,DATI!B$1:B$65536,'2007'!G12,DATI!C$1:C$65536,'2007'!B8,DATI!D$1:D$65536,'2007'!L145)</f>
        <v>3486</v>
      </c>
      <c r="H145" s="28"/>
      <c r="I145" s="37">
        <f>B145+F145+G145</f>
        <v>3486</v>
      </c>
      <c r="J145" s="149">
        <f>SUMIFS(DATI!E$1:E$65536,DATI!A$1:A$65536,'2007'!B4,DATI!B$1:B$65536,'2007'!J12,DATI!C$1:C$65536,'2007'!B8,DATI!D$1:D$65536,'2007'!L145)</f>
        <v>0</v>
      </c>
      <c r="K145" s="145">
        <f t="shared" si="15"/>
        <v>3486</v>
      </c>
      <c r="L145" s="53" t="s">
        <v>68</v>
      </c>
      <c r="M145" s="199" t="s">
        <v>230</v>
      </c>
      <c r="N145" s="140">
        <f t="shared" si="14"/>
        <v>3486</v>
      </c>
      <c r="O145" s="149">
        <f>SUMIFS(DATI!E$1:E$65536,DATI!A$1:A$65536,'2007'!B4,DATI!B$1:B$65536,'2007'!O12,DATI!C$1:C$65536,'2007'!N8,DATI!D$1:D$65536,'2007'!L145)</f>
        <v>0</v>
      </c>
      <c r="P145" s="43">
        <f>T145</f>
        <v>3486</v>
      </c>
      <c r="Q145" s="28"/>
      <c r="R145" s="150"/>
      <c r="S145" s="151"/>
      <c r="T145" s="36">
        <f>SUMIFS(DATI!E$1:E$65536,DATI!A$1:A$65536,'2007'!B4,DATI!B$1:B$65536,'2007'!T12,DATI!C$1:C$65536,'2007'!N8,DATI!D$1:D$65536,'2007'!L145)</f>
        <v>3486</v>
      </c>
      <c r="U145" s="152"/>
      <c r="V145" s="28"/>
      <c r="W145" s="42"/>
    </row>
    <row r="146" spans="1:23">
      <c r="A146" s="7"/>
      <c r="B146" s="115">
        <f>C146+D146</f>
        <v>0</v>
      </c>
      <c r="C146" s="144">
        <f>C148</f>
        <v>0</v>
      </c>
      <c r="D146" s="144">
        <f>D148</f>
        <v>0</v>
      </c>
      <c r="E146" s="144">
        <f>E147+E148</f>
        <v>24998</v>
      </c>
      <c r="F146" s="144">
        <f>F148</f>
        <v>0</v>
      </c>
      <c r="G146" s="144">
        <f>G148</f>
        <v>7540</v>
      </c>
      <c r="H146" s="44"/>
      <c r="I146" s="37">
        <f>B146+E146+F146+G146</f>
        <v>32538</v>
      </c>
      <c r="J146" s="144">
        <f>J147+J148</f>
        <v>417267</v>
      </c>
      <c r="K146" s="145">
        <f t="shared" si="15"/>
        <v>449805</v>
      </c>
      <c r="L146" s="53" t="s">
        <v>209</v>
      </c>
      <c r="M146" s="199" t="s">
        <v>231</v>
      </c>
      <c r="N146" s="140">
        <f t="shared" si="14"/>
        <v>449805</v>
      </c>
      <c r="O146" s="37">
        <f>O147+O148</f>
        <v>7540</v>
      </c>
      <c r="P146" s="43">
        <f>R146+S146+T146+W146</f>
        <v>442265</v>
      </c>
      <c r="Q146" s="44"/>
      <c r="R146" s="146">
        <f>R147+R148</f>
        <v>288456</v>
      </c>
      <c r="S146" s="146">
        <f>S147+S148</f>
        <v>0</v>
      </c>
      <c r="T146" s="146">
        <f>T147+T148</f>
        <v>153809</v>
      </c>
      <c r="U146" s="146">
        <f>U147+U148</f>
        <v>0</v>
      </c>
      <c r="V146" s="94">
        <f>V147+V148</f>
        <v>0</v>
      </c>
      <c r="W146" s="31">
        <f>U146+V146</f>
        <v>0</v>
      </c>
    </row>
    <row r="147" spans="1:23">
      <c r="A147" s="7"/>
      <c r="B147" s="153"/>
      <c r="C147" s="154"/>
      <c r="D147" s="154"/>
      <c r="E147" s="149">
        <f>SUMIFS(DATI!E$1:E$65536,DATI!A$1:A$65536,'2007'!B4,DATI!B$1:B$65536,'2007'!E12,DATI!C$1:C$65536,'2007'!B8,DATI!D$1:D$65536,'2007'!L147)</f>
        <v>8699</v>
      </c>
      <c r="F147" s="152"/>
      <c r="G147" s="71"/>
      <c r="H147" s="44"/>
      <c r="I147" s="37">
        <f>E147</f>
        <v>8699</v>
      </c>
      <c r="J147" s="149">
        <f>SUMIFS(DATI!E$1:E$65536,DATI!A$1:A$65536,'2007'!B4,DATI!B$1:B$65536,'2007'!J12,DATI!C$1:C$65536,'2007'!B8,DATI!D$1:D$65536,'2007'!L147)</f>
        <v>416850</v>
      </c>
      <c r="K147" s="145">
        <f t="shared" si="15"/>
        <v>425549</v>
      </c>
      <c r="L147" s="53" t="s">
        <v>69</v>
      </c>
      <c r="M147" s="78" t="s">
        <v>232</v>
      </c>
      <c r="N147" s="140">
        <f t="shared" si="14"/>
        <v>425549</v>
      </c>
      <c r="O147" s="149">
        <f>SUMIFS(DATI!E$1:E$65536,DATI!A$1:A$65536,'2007'!B4,DATI!B$1:B$65536,'2007'!O12,DATI!C$1:C$65536,'2007'!N8,DATI!D$1:D$65536,'2007'!L147)</f>
        <v>0</v>
      </c>
      <c r="P147" s="43">
        <f>R147+S147+T147+W147</f>
        <v>425549</v>
      </c>
      <c r="Q147" s="44"/>
      <c r="R147" s="149">
        <f>SUMIFS(DATI!E$1:E$65536,DATI!A$1:A$65536,'2007'!B4,DATI!B$1:B$65536,'2007'!R12,DATI!C$1:C$65536,'2007'!N8,DATI!D$1:D$65536,'2007'!L147)</f>
        <v>271740</v>
      </c>
      <c r="S147" s="149">
        <f>SUMIFS(DATI!E$1:E$65536,DATI!A$1:A$65536,'2007'!B4,DATI!B$1:B$65536,'2007'!D12,DATI!C$1:C$65536,'2007'!N8,DATI!D$1:D$65536,'2007'!L147)</f>
        <v>0</v>
      </c>
      <c r="T147" s="36">
        <f>SUMIFS(DATI!E$1:E$65536,DATI!A$1:A$65536,'2007'!B4,DATI!B$1:B$65536,'2007'!T12,DATI!C$1:C$65536,'2007'!N8,DATI!D$1:D$65536,'2007'!L147)</f>
        <v>153809</v>
      </c>
      <c r="U147" s="155">
        <f>SUMIFS(DATI!E$1:E$65536,DATI!A$1:A$65536,'2007'!B4,DATI!B$1:B$65536,'2007'!U12,DATI!C$1:C$65536,'2007'!N8,DATI!D$1:D$65536,'2007'!L147)</f>
        <v>0</v>
      </c>
      <c r="V147" s="30">
        <f>SUMIFS(DATI!E$1:E$65536,DATI!A$1:A$65536,'2007'!B4,DATI!B$1:B$65536,'2007'!V12,DATI!C$1:C$65536,'2007'!N8,DATI!D$1:D$65536,'2007'!L147)</f>
        <v>0</v>
      </c>
      <c r="W147" s="31">
        <f>U147+V147</f>
        <v>0</v>
      </c>
    </row>
    <row r="148" spans="1:23">
      <c r="A148" s="7"/>
      <c r="B148" s="115">
        <f>C148+D148</f>
        <v>0</v>
      </c>
      <c r="C148" s="156">
        <f>SUMIFS(DATI!E$1:E$65536,DATI!A$1:A$65536,'2007'!B4,DATI!B$1:B$65536,'2007'!C12,DATI!C$1:C$65536,'2007'!B8,DATI!D$1:D$65536,'2007'!L148)</f>
        <v>0</v>
      </c>
      <c r="D148" s="156">
        <f>SUMIFS(DATI!E$1:E$65536,DATI!A$1:A$65536,'2007'!B4,DATI!B$1:B$65536,'2007'!D12,DATI!C$1:C$65536,'2007'!B8,DATI!D$1:D$65536,'2007'!L148)</f>
        <v>0</v>
      </c>
      <c r="E148" s="149">
        <f>SUMIFS(DATI!E$1:E$65536,DATI!A$1:A$65536,'2007'!B4,DATI!B$1:B$65536,'2007'!E12,DATI!C$1:C$65536,'2007'!B8,DATI!D$1:D$65536,'2007'!L148)</f>
        <v>16299</v>
      </c>
      <c r="F148" s="149">
        <f>SUMIFS(DATI!E$1:E$65536,DATI!A$1:A$65536,'2007'!B4,DATI!B$1:B$65536,'2007'!F12,DATI!C$1:C$65536,'2007'!B8,DATI!D$1:D$65536,'2007'!L148)</f>
        <v>0</v>
      </c>
      <c r="G148" s="149">
        <f>SUMIFS(DATI!E$1:E$65536,DATI!A$1:A$65536,'2007'!B4,DATI!B$1:B$65536,'2007'!G12,DATI!C$1:C$65536,'2007'!B8,DATI!D$1:D$65536,'2007'!L148)</f>
        <v>7540</v>
      </c>
      <c r="H148" s="44"/>
      <c r="I148" s="37">
        <f>B148+E148+F148+G148</f>
        <v>23839</v>
      </c>
      <c r="J148" s="149">
        <f>SUMIFS(DATI!E$1:E$65536,DATI!A$1:A$65536,'2007'!B4,DATI!B$1:B$65536,'2007'!J12,DATI!C$1:C$65536,'2007'!B8,DATI!D$1:D$65536,'2007'!L148)</f>
        <v>417</v>
      </c>
      <c r="K148" s="145">
        <f t="shared" si="15"/>
        <v>24256</v>
      </c>
      <c r="L148" s="53" t="s">
        <v>70</v>
      </c>
      <c r="M148" s="78" t="s">
        <v>233</v>
      </c>
      <c r="N148" s="140">
        <f t="shared" si="14"/>
        <v>24256</v>
      </c>
      <c r="O148" s="149">
        <f>SUMIFS(DATI!E$1:E$65536,DATI!A$1:A$65536,'2007'!B4,DATI!B$1:B$65536,'2007'!O12,DATI!C$1:C$65536,'2007'!N8,DATI!D$1:D$65536,'2007'!L148)</f>
        <v>7540</v>
      </c>
      <c r="P148" s="43">
        <f>R148+S148+T148+W148</f>
        <v>16716</v>
      </c>
      <c r="Q148" s="44"/>
      <c r="R148" s="149">
        <f>SUMIFS(DATI!E$1:E$65536,DATI!A$1:A$65536,'2007'!B4,DATI!B$1:B$65536,'2007'!R12,DATI!C$1:C$65536,'2007'!N8,DATI!D$1:D$65536,'2007'!L148)</f>
        <v>16716</v>
      </c>
      <c r="S148" s="149">
        <f>SUMIFS(DATI!E$1:E$65536,DATI!A$1:A$65536,'2007'!B4,DATI!B$1:B$65536,'2007'!S12,DATI!C$1:C$65536,'2007'!N8,DATI!D$1:D$65536,'2007'!L148)</f>
        <v>0</v>
      </c>
      <c r="T148" s="36">
        <f>SUMIFS(DATI!E$1:E$65536,DATI!A$1:A$65536,'2007'!B4,DATI!B$1:B$65536,'2007'!T12,DATI!C$1:C$65536,'2007'!N8,DATI!D$1:D$65536,'2007'!L148)</f>
        <v>0</v>
      </c>
      <c r="U148" s="155">
        <f>SUMIFS(DATI!E$1:E$65536,DATI!A$1:A$65536,'2007'!B4,DATI!B$1:B$65536,'2007'!U12,DATI!C$1:C$65536,'2007'!N8,DATI!D$1:D$65536,'2007'!L148)</f>
        <v>0</v>
      </c>
      <c r="V148" s="30">
        <f>SUMIFS(DATI!E$1:E$65536,DATI!A$1:A$65536,'2007'!B4,DATI!B$1:B$65536,'2007'!V12,DATI!C$1:C$65536,'2007'!N8,DATI!D$1:D$65536,'2007'!L148)</f>
        <v>0</v>
      </c>
      <c r="W148" s="31">
        <f>U148+V148</f>
        <v>0</v>
      </c>
    </row>
    <row r="149" spans="1:23" ht="26.5" thickBot="1">
      <c r="A149" s="7"/>
      <c r="B149" s="115">
        <f>C149+D149</f>
        <v>-400298</v>
      </c>
      <c r="C149" s="157">
        <f>V143+V144-C144</f>
        <v>-46879</v>
      </c>
      <c r="D149" s="157">
        <f>U143+U144-D144</f>
        <v>-353419</v>
      </c>
      <c r="E149" s="80">
        <f>T143+T144-E144</f>
        <v>634699</v>
      </c>
      <c r="F149" s="80">
        <f>S143+S144-F144</f>
        <v>558513</v>
      </c>
      <c r="G149" s="80">
        <f>G119+R144-G144</f>
        <v>948864</v>
      </c>
      <c r="H149" s="44"/>
      <c r="I149" s="80">
        <f>B149+E149+F149+G149</f>
        <v>1741778</v>
      </c>
      <c r="J149" s="80">
        <f>O143+O144-J144</f>
        <v>4246413</v>
      </c>
      <c r="K149" s="158">
        <f t="shared" si="15"/>
        <v>5988191</v>
      </c>
      <c r="L149" s="130" t="s">
        <v>11</v>
      </c>
      <c r="M149" s="200" t="s">
        <v>210</v>
      </c>
      <c r="N149" s="44"/>
      <c r="O149" s="44"/>
      <c r="P149" s="44"/>
      <c r="Q149" s="44"/>
      <c r="R149" s="44"/>
      <c r="S149" s="44"/>
      <c r="T149" s="44"/>
      <c r="U149" s="44"/>
      <c r="V149" s="44"/>
      <c r="W149" s="45"/>
    </row>
    <row r="150" spans="1:23" ht="19" thickTop="1" thickBot="1">
      <c r="A150" s="7"/>
      <c r="B150" s="233" t="s">
        <v>211</v>
      </c>
      <c r="C150" s="234"/>
      <c r="D150" s="234"/>
      <c r="E150" s="234"/>
      <c r="F150" s="234"/>
      <c r="G150" s="234"/>
      <c r="H150" s="234"/>
      <c r="I150" s="234"/>
      <c r="J150" s="234"/>
      <c r="K150" s="234"/>
      <c r="L150" s="234"/>
      <c r="M150" s="234"/>
      <c r="N150" s="234"/>
      <c r="O150" s="234"/>
      <c r="P150" s="234"/>
      <c r="Q150" s="234"/>
      <c r="R150" s="234"/>
      <c r="S150" s="234"/>
      <c r="T150" s="234"/>
      <c r="U150" s="234"/>
      <c r="V150" s="234"/>
      <c r="W150" s="235"/>
    </row>
    <row r="151" spans="1:23" ht="26.5" thickTop="1">
      <c r="B151" s="159"/>
      <c r="C151" s="76"/>
      <c r="D151" s="76"/>
      <c r="E151" s="76"/>
      <c r="F151" s="76"/>
      <c r="G151" s="76"/>
      <c r="H151" s="28"/>
      <c r="I151" s="76"/>
      <c r="J151" s="44"/>
      <c r="K151" s="160"/>
      <c r="L151" s="113" t="s">
        <v>11</v>
      </c>
      <c r="M151" s="200" t="s">
        <v>210</v>
      </c>
      <c r="N151" s="161">
        <f>O151+P151</f>
        <v>5988191</v>
      </c>
      <c r="O151" s="162">
        <f>J149</f>
        <v>4246413</v>
      </c>
      <c r="P151" s="163">
        <f>R151+S151+T151+W151</f>
        <v>1741778</v>
      </c>
      <c r="Q151" s="28"/>
      <c r="R151" s="162">
        <f>G149</f>
        <v>948864</v>
      </c>
      <c r="S151" s="162">
        <f>F149</f>
        <v>558513</v>
      </c>
      <c r="T151" s="163">
        <f>E149</f>
        <v>634699</v>
      </c>
      <c r="U151" s="164">
        <f>D149</f>
        <v>-353419</v>
      </c>
      <c r="V151" s="62">
        <f>C149</f>
        <v>-46879</v>
      </c>
      <c r="W151" s="63">
        <f>U151+V151</f>
        <v>-400298</v>
      </c>
    </row>
    <row r="152" spans="1:23">
      <c r="B152" s="115">
        <f>C152+D152</f>
        <v>1754982</v>
      </c>
      <c r="C152" s="43">
        <f>C153+C154</f>
        <v>17912</v>
      </c>
      <c r="D152" s="43">
        <f>D153+D154</f>
        <v>1737070</v>
      </c>
      <c r="E152" s="33">
        <f>E153+E154</f>
        <v>1503518</v>
      </c>
      <c r="F152" s="33">
        <f>F153+F154</f>
        <v>44071</v>
      </c>
      <c r="G152" s="33">
        <f>G153+G154</f>
        <v>6089667</v>
      </c>
      <c r="H152" s="28"/>
      <c r="I152" s="37">
        <f>B152+E152+F152+G152</f>
        <v>9392238</v>
      </c>
      <c r="J152" s="148"/>
      <c r="K152" s="165">
        <f>I152</f>
        <v>9392238</v>
      </c>
      <c r="L152" s="53" t="s">
        <v>76</v>
      </c>
      <c r="M152" s="65" t="s">
        <v>212</v>
      </c>
      <c r="N152" s="166"/>
      <c r="O152" s="44"/>
      <c r="P152" s="166"/>
      <c r="Q152" s="28"/>
      <c r="R152" s="166"/>
      <c r="S152" s="166"/>
      <c r="T152" s="166"/>
      <c r="U152" s="166"/>
      <c r="V152" s="166"/>
      <c r="W152" s="70"/>
    </row>
    <row r="153" spans="1:23">
      <c r="B153" s="115">
        <f>C153+D153</f>
        <v>1737119</v>
      </c>
      <c r="C153" s="34">
        <f>SUMIFS(DATI!E$1:E$65536,DATI!A$1:A$65536,'2007'!B4,DATI!B$1:B$65536,'2007'!C12,DATI!C$1:C$65536,'2007'!B8,DATI!D$1:D$65536,'2007'!L153)</f>
        <v>19026</v>
      </c>
      <c r="D153" s="34">
        <f>SUMIFS(DATI!E$1:E$65536,DATI!A$1:A$65536,'2007'!B4,DATI!B$1:B$65536,'2007'!D12,DATI!C$1:C$65536,'2007'!B8,DATI!D$1:D$65536,'2007'!L153)</f>
        <v>1718093</v>
      </c>
      <c r="E153" s="36">
        <f>SUMIFS(DATI!E$1:E$65536,DATI!A$1:A$65536,'2007'!B4,DATI!B$1:B$65536,'2007'!E12,DATI!C$1:C$65536,'2007'!B8,DATI!D$1:D$65536,'2007'!L153)</f>
        <v>1357982</v>
      </c>
      <c r="F153" s="36">
        <f>SUMIFS(DATI!E$1:E$65536,DATI!A$1:A$65536,'2007'!B4,DATI!B$1:B$65536,'2007'!F12,DATI!C$1:C$65536,'2007'!B8,DATI!D$1:D$65536,'2007'!L153)</f>
        <v>56530</v>
      </c>
      <c r="G153" s="36">
        <f>SUMIFS(DATI!E$1:E$65536,DATI!A$1:A$65536,'2007'!B4,DATI!B$1:B$65536,'2007'!G12,DATI!C$1:C$65536,'2007'!B8,DATI!D$1:D$65536,'2007'!L153)</f>
        <v>5046332</v>
      </c>
      <c r="H153" s="28"/>
      <c r="I153" s="37">
        <f>B153+E153+F153+G153</f>
        <v>8197963</v>
      </c>
      <c r="J153" s="148"/>
      <c r="K153" s="165">
        <f>I153</f>
        <v>8197963</v>
      </c>
      <c r="L153" s="53" t="s">
        <v>78</v>
      </c>
      <c r="M153" s="199" t="s">
        <v>213</v>
      </c>
      <c r="N153" s="44"/>
      <c r="O153" s="44"/>
      <c r="P153" s="44"/>
      <c r="Q153" s="28"/>
      <c r="R153" s="44"/>
      <c r="S153" s="44"/>
      <c r="T153" s="44"/>
      <c r="U153" s="44"/>
      <c r="V153" s="44"/>
      <c r="W153" s="45"/>
    </row>
    <row r="154" spans="1:23">
      <c r="B154" s="115">
        <f>C154+D154</f>
        <v>17863</v>
      </c>
      <c r="C154" s="33">
        <f>C155+C156</f>
        <v>-1114</v>
      </c>
      <c r="D154" s="33">
        <f>D155+D156</f>
        <v>18977</v>
      </c>
      <c r="E154" s="33">
        <f>E155+E156</f>
        <v>145536</v>
      </c>
      <c r="F154" s="33">
        <f>F155+F156</f>
        <v>-12459</v>
      </c>
      <c r="G154" s="33">
        <f>G155+G156</f>
        <v>1043335</v>
      </c>
      <c r="H154" s="44"/>
      <c r="I154" s="37">
        <f>B154+E154+F154+G154</f>
        <v>1194275</v>
      </c>
      <c r="J154" s="148"/>
      <c r="K154" s="165">
        <f>I154</f>
        <v>1194275</v>
      </c>
      <c r="L154" s="53" t="s">
        <v>214</v>
      </c>
      <c r="M154" s="199" t="s">
        <v>215</v>
      </c>
      <c r="N154" s="44"/>
      <c r="O154" s="44"/>
      <c r="P154" s="44"/>
      <c r="Q154" s="44"/>
      <c r="R154" s="44"/>
      <c r="S154" s="44"/>
      <c r="T154" s="44"/>
      <c r="U154" s="44"/>
      <c r="V154" s="44"/>
      <c r="W154" s="45"/>
    </row>
    <row r="155" spans="1:23">
      <c r="B155" s="115">
        <f>C155+D155</f>
        <v>17863</v>
      </c>
      <c r="C155" s="34">
        <f>SUMIFS(DATI!E$1:E$65536,DATI!A$1:A$65536,'2007'!B4,DATI!B$1:B$65536,'2007'!C12,DATI!C$1:C$65536,'2007'!B8,DATI!D$1:D$65536,'2007'!L155)</f>
        <v>-1114</v>
      </c>
      <c r="D155" s="34">
        <f>SUMIFS(DATI!E$1:E$65536,DATI!A$1:A$65536,'2007'!B4,DATI!B$1:B$65536,'2007'!D12,DATI!C$1:C$65536,'2007'!B8,DATI!D$1:D$65536,'2007'!L155)</f>
        <v>18977</v>
      </c>
      <c r="E155" s="36">
        <f>SUMIFS(DATI!E$1:E$65536,DATI!A$1:A$65536,'2007'!B4,DATI!B$1:B$65536,'2007'!E12,DATI!C$1:C$65536,'2007'!B8,DATI!D$1:D$65536,'2007'!L155)</f>
        <v>144949</v>
      </c>
      <c r="F155" s="36">
        <f>SUMIFS(DATI!E$1:E$65536,DATI!A$1:A$65536,'2007'!B4,DATI!B$1:B$65536,'2007'!F12,DATI!C$1:C$65536,'2007'!B8,DATI!D$1:D$65536,'2007'!L155)</f>
        <v>-12470</v>
      </c>
      <c r="G155" s="36">
        <v>1043335</v>
      </c>
      <c r="H155" s="44"/>
      <c r="I155" s="37">
        <f>B155+E155+F155+G155</f>
        <v>1193677</v>
      </c>
      <c r="J155" s="148"/>
      <c r="K155" s="165">
        <f>I155</f>
        <v>1193677</v>
      </c>
      <c r="L155" s="53" t="s">
        <v>79</v>
      </c>
      <c r="M155" s="78" t="s">
        <v>216</v>
      </c>
      <c r="N155" s="44"/>
      <c r="O155" s="44"/>
      <c r="P155" s="44"/>
      <c r="Q155" s="44"/>
      <c r="R155" s="44"/>
      <c r="S155" s="44"/>
      <c r="T155" s="44"/>
      <c r="U155" s="44"/>
      <c r="V155" s="44"/>
      <c r="W155" s="45"/>
    </row>
    <row r="156" spans="1:23">
      <c r="B156" s="115">
        <f>C156+D156</f>
        <v>0</v>
      </c>
      <c r="C156" s="167">
        <f>SUMIFS(DATI!E$1:E$65536,DATI!A$1:A$65536,'2007'!B4,DATI!B$1:B$65536,'2007'!C12,DATI!C$1:C$65536,'2007'!B8,DATI!D$1:D$65536,'2007'!L156)</f>
        <v>0</v>
      </c>
      <c r="D156" s="167">
        <f>SUMIFS(DATI!E$1:E$65536,DATI!A$1:A$65536,'2007'!B4,DATI!B$1:B$65536,'2007'!D12,DATI!C$1:C$65536,'2007'!B8,DATI!D$1:D$65536,'2007'!L156)</f>
        <v>0</v>
      </c>
      <c r="E156" s="168">
        <f>SUMIFS(DATI!E$1:E$65536,DATI!A$1:A$65536,'2007'!B4,DATI!B$1:B$65536,'2007'!E12,DATI!C$1:C$65536,'2007'!B8,DATI!D$1:D$65536,'2007'!L156)</f>
        <v>587</v>
      </c>
      <c r="F156" s="168">
        <f>SUMIFS(DATI!E$1:E$65536,DATI!A$1:A$65536,'2007'!B4,DATI!B$1:B$65536,'2007'!F12,DATI!C$1:C$65536,'2007'!B8,DATI!D$1:D$65536,'2007'!L156)</f>
        <v>11</v>
      </c>
      <c r="G156" s="168">
        <f>SUMIFS(DATI!E$1:E$65536,DATI!A$1:A$65536,'2007'!B4,DATI!B$1:B$65536,'2007'!G12,DATI!C$1:C$65536,'2007'!B8,DATI!D$1:D$65536,'2007'!L156)</f>
        <v>0</v>
      </c>
      <c r="H156" s="44"/>
      <c r="I156" s="37">
        <f>B156+E156+F156+G156</f>
        <v>598</v>
      </c>
      <c r="J156" s="148"/>
      <c r="K156" s="165">
        <f>I156</f>
        <v>598</v>
      </c>
      <c r="L156" s="53" t="s">
        <v>80</v>
      </c>
      <c r="M156" s="78" t="s">
        <v>217</v>
      </c>
      <c r="N156" s="44"/>
      <c r="O156" s="44"/>
      <c r="P156" s="44"/>
      <c r="Q156" s="44"/>
      <c r="R156" s="44"/>
      <c r="S156" s="44"/>
      <c r="T156" s="44"/>
      <c r="U156" s="44"/>
      <c r="V156" s="44"/>
      <c r="W156" s="45"/>
    </row>
    <row r="157" spans="1:23">
      <c r="B157" s="169"/>
      <c r="C157" s="71"/>
      <c r="D157" s="71"/>
      <c r="E157" s="71"/>
      <c r="F157" s="71"/>
      <c r="G157" s="71"/>
      <c r="H157" s="44"/>
      <c r="I157" s="71"/>
      <c r="J157" s="76"/>
      <c r="K157" s="170"/>
      <c r="L157" s="53" t="s">
        <v>77</v>
      </c>
      <c r="M157" s="65" t="s">
        <v>167</v>
      </c>
      <c r="N157" s="33">
        <f>P157</f>
        <v>3404047</v>
      </c>
      <c r="O157" s="136"/>
      <c r="P157" s="43">
        <f>R157+S157+T157+W157</f>
        <v>3404047</v>
      </c>
      <c r="Q157" s="44"/>
      <c r="R157" s="146">
        <f>G22</f>
        <v>2102065</v>
      </c>
      <c r="S157" s="146">
        <f>F22</f>
        <v>107299</v>
      </c>
      <c r="T157" s="146">
        <f>E22</f>
        <v>715090</v>
      </c>
      <c r="U157" s="146">
        <f>D22</f>
        <v>467781</v>
      </c>
      <c r="V157" s="94">
        <f>C22</f>
        <v>11812</v>
      </c>
      <c r="W157" s="31">
        <f>U157+V157</f>
        <v>479593</v>
      </c>
    </row>
    <row r="158" spans="1:23">
      <c r="B158" s="115">
        <f>C158+D158</f>
        <v>0</v>
      </c>
      <c r="C158" s="34">
        <f>SUMIFS(DATI!E$1:E$65536,DATI!A$1:A$65536,'2007'!B4,DATI!B$1:B$65536,'2007'!C12,DATI!C$1:C$65536,'2007'!B8,DATI!D$1:D$65536,'2007'!L158)</f>
        <v>0</v>
      </c>
      <c r="D158" s="34">
        <f>SUMIFS(DATI!E$1:E$65536,DATI!A$1:A$65536,'2007'!B4,DATI!B$1:B$65536,'2007'!D12,DATI!C$1:C$65536,'2007'!B8,DATI!D$1:D$65536,'2007'!L158)</f>
        <v>0</v>
      </c>
      <c r="E158" s="36">
        <f>SUMIFS(DATI!E$1:E$65536,DATI!A$1:A$65536,'2007'!B4,DATI!B$1:B$65536,'2007'!E12,DATI!C$1:C$65536,'2007'!B8,DATI!D$1:D$65536,'2007'!L158)</f>
        <v>-25787</v>
      </c>
      <c r="F158" s="171">
        <f>SUMIFS(DATI!E$1:E$65536,DATI!A$1:A$65536,'2007'!B4,DATI!B$1:B$65536,'2007'!F12,DATI!C$1:C$65536,'2007'!B8,DATI!D$1:D$65536,'2007'!L158)</f>
        <v>1343</v>
      </c>
      <c r="G158" s="171">
        <f>SUMIFS(DATI!E$1:E$65536,DATI!A$1:A$65536,'2007'!B4,DATI!B$1:B$65536,'2007'!G12,DATI!C$1:C$65536,'2007'!B8,DATI!D$1:D$65536,'2007'!L158)</f>
        <v>24187</v>
      </c>
      <c r="H158" s="44"/>
      <c r="I158" s="37">
        <f>B158+E158+F158+G158</f>
        <v>-257</v>
      </c>
      <c r="J158" s="171">
        <f>SUMIFS(DATI!E$1:E$65536,DATI!A$1:A$65536,'2007'!B4,DATI!B$1:B$65536,'2007'!J12,DATI!C$1:C$65536,'2007'!B8,DATI!D$1:D$65536,'2007'!L158)</f>
        <v>257</v>
      </c>
      <c r="K158" s="39">
        <f>I158+J158</f>
        <v>0</v>
      </c>
      <c r="L158" s="53" t="s">
        <v>71</v>
      </c>
      <c r="M158" s="65" t="s">
        <v>218</v>
      </c>
      <c r="N158" s="44"/>
      <c r="O158" s="44"/>
      <c r="P158" s="166"/>
      <c r="Q158" s="44"/>
      <c r="R158" s="166"/>
      <c r="S158" s="44"/>
      <c r="T158" s="44"/>
      <c r="U158" s="44"/>
      <c r="V158" s="44"/>
      <c r="W158" s="45"/>
    </row>
    <row r="159" spans="1:23" ht="13">
      <c r="B159" s="115">
        <f>C159+D159</f>
        <v>-1675687</v>
      </c>
      <c r="C159" s="172">
        <f>V151+V157-C152-C158</f>
        <v>-52979</v>
      </c>
      <c r="D159" s="172">
        <f>U151+U157-D152-D158</f>
        <v>-1622708</v>
      </c>
      <c r="E159" s="172">
        <f>T151+T157-E152-E158</f>
        <v>-127942</v>
      </c>
      <c r="F159" s="172">
        <f>S151+S157-F152-F158</f>
        <v>620398</v>
      </c>
      <c r="G159" s="172">
        <f>R151+R157-G152-G158</f>
        <v>-3062925</v>
      </c>
      <c r="H159" s="44"/>
      <c r="I159" s="80">
        <f>B159+E159+F159+G159</f>
        <v>-4246156</v>
      </c>
      <c r="J159" s="80">
        <f>O151-J158</f>
        <v>4246156</v>
      </c>
      <c r="K159" s="39">
        <f>I159+J159</f>
        <v>0</v>
      </c>
      <c r="L159" s="106" t="s">
        <v>22</v>
      </c>
      <c r="M159" s="203" t="s">
        <v>219</v>
      </c>
      <c r="N159" s="44"/>
      <c r="O159" s="44"/>
      <c r="P159" s="44"/>
      <c r="Q159" s="44"/>
      <c r="R159" s="44"/>
      <c r="S159" s="44"/>
      <c r="T159" s="44"/>
      <c r="U159" s="44"/>
      <c r="V159" s="44"/>
      <c r="W159" s="45"/>
    </row>
    <row r="160" spans="1:23" ht="13" thickBot="1">
      <c r="B160" s="236"/>
      <c r="C160" s="237"/>
      <c r="D160" s="237"/>
      <c r="E160" s="237"/>
      <c r="F160" s="237"/>
      <c r="G160" s="237"/>
      <c r="H160" s="237"/>
      <c r="I160" s="237"/>
      <c r="J160" s="237"/>
      <c r="K160" s="237"/>
      <c r="L160" s="237"/>
      <c r="M160" s="237"/>
      <c r="N160" s="237"/>
      <c r="O160" s="237"/>
      <c r="P160" s="237"/>
      <c r="Q160" s="237"/>
      <c r="R160" s="237"/>
      <c r="S160" s="237"/>
      <c r="T160" s="237"/>
      <c r="U160" s="237"/>
      <c r="V160" s="237"/>
      <c r="W160" s="238"/>
    </row>
    <row r="161" spans="2:23" ht="21.75" customHeight="1" thickTop="1">
      <c r="L161" s="222" t="s">
        <v>220</v>
      </c>
      <c r="M161" s="223"/>
      <c r="N161" s="226" t="s">
        <v>131</v>
      </c>
      <c r="O161" s="213" t="s">
        <v>130</v>
      </c>
      <c r="P161" s="213" t="s">
        <v>129</v>
      </c>
      <c r="Q161" s="213" t="s">
        <v>128</v>
      </c>
      <c r="R161" s="213" t="s">
        <v>127</v>
      </c>
      <c r="S161" s="213" t="s">
        <v>126</v>
      </c>
      <c r="T161" s="213" t="s">
        <v>125</v>
      </c>
      <c r="U161" s="215" t="s">
        <v>124</v>
      </c>
      <c r="V161" s="215" t="s">
        <v>123</v>
      </c>
      <c r="W161" s="218" t="s">
        <v>122</v>
      </c>
    </row>
    <row r="162" spans="2:23" ht="13.5" customHeight="1">
      <c r="L162" s="222"/>
      <c r="M162" s="223"/>
      <c r="N162" s="226"/>
      <c r="O162" s="213"/>
      <c r="P162" s="213"/>
      <c r="Q162" s="229"/>
      <c r="R162" s="213"/>
      <c r="S162" s="213"/>
      <c r="T162" s="213"/>
      <c r="U162" s="216"/>
      <c r="V162" s="216"/>
      <c r="W162" s="219"/>
    </row>
    <row r="163" spans="2:23" ht="51.75" customHeight="1" thickBot="1">
      <c r="B163" s="221" t="s">
        <v>221</v>
      </c>
      <c r="C163" s="221"/>
      <c r="D163" s="221"/>
      <c r="E163" s="221"/>
      <c r="F163" s="221"/>
      <c r="G163" s="221"/>
      <c r="H163" s="221"/>
      <c r="I163" s="221"/>
      <c r="K163" s="7"/>
      <c r="L163" s="224"/>
      <c r="M163" s="225"/>
      <c r="N163" s="227"/>
      <c r="O163" s="228"/>
      <c r="P163" s="214"/>
      <c r="Q163" s="230"/>
      <c r="R163" s="214"/>
      <c r="S163" s="214"/>
      <c r="T163" s="214"/>
      <c r="U163" s="217"/>
      <c r="V163" s="217"/>
      <c r="W163" s="220"/>
    </row>
    <row r="164" spans="2:23" ht="13.5" thickTop="1">
      <c r="B164" s="173"/>
      <c r="C164" s="173"/>
      <c r="D164" s="173"/>
      <c r="E164" s="173"/>
      <c r="F164" s="173"/>
      <c r="G164" s="173"/>
      <c r="H164" s="173"/>
      <c r="K164" s="7"/>
      <c r="L164" s="193" t="s">
        <v>263</v>
      </c>
      <c r="M164" s="209" t="s">
        <v>222</v>
      </c>
      <c r="N164" s="140">
        <f>O164+P164</f>
        <v>0</v>
      </c>
      <c r="O164" s="174">
        <v>-226044</v>
      </c>
      <c r="P164" s="142">
        <f>R164+S164+T164+W164</f>
        <v>226044</v>
      </c>
      <c r="Q164" s="44"/>
      <c r="R164" s="175">
        <f>SUMIFS(DATI!E$1:E$65536,DATI!A$1:A$65536,'2007'!B4,DATI!B$1:B$65536,'2007'!R12,DATI!D$1:D$65536,'2007'!L164)</f>
        <v>11776</v>
      </c>
      <c r="S164" s="174">
        <f>SUMIFS(DATI!E$1:E$65536,DATI!A$1:A$65536,'2007'!B4,DATI!B$1:B$65536,'2007'!S12,DATI!D$1:D$65536,'2007'!L164)</f>
        <v>191795</v>
      </c>
      <c r="T164" s="175">
        <f>SUMIFS(DATI!E$1:E$65536,DATI!A$1:A$65536,'2007'!B4,DATI!B$1:B$65536,'2007'!T12,DATI!D$1:D$65536,'2007'!L164)</f>
        <v>-26542</v>
      </c>
      <c r="U164" s="176">
        <f>SUMIFS(DATI!E$1:E$65536,DATI!A$1:A$65536,'2007'!B4,DATI!B$1:B$65536,'2007'!U12,DATI!D$1:D$65536,'2007'!L164)</f>
        <v>109993</v>
      </c>
      <c r="V164" s="175">
        <f>SUMIFS(DATI!E$1:E$65536,DATI!A$1:A$65536,'2007'!B4,DATI!B$1:B$65536,'2007'!V12,DATI!D$1:D$65536,'2007'!L164)</f>
        <v>-60978</v>
      </c>
      <c r="W164" s="177">
        <f>U164+V164</f>
        <v>49015</v>
      </c>
    </row>
    <row r="165" spans="2:23">
      <c r="B165" s="173"/>
      <c r="C165" s="173"/>
      <c r="D165" s="173"/>
      <c r="E165" s="173"/>
      <c r="F165" s="173"/>
      <c r="G165" s="173"/>
      <c r="H165" s="173"/>
      <c r="K165" s="7"/>
      <c r="L165" s="191" t="s">
        <v>99</v>
      </c>
      <c r="M165" s="187" t="s">
        <v>223</v>
      </c>
      <c r="N165" s="166"/>
      <c r="O165" s="44"/>
      <c r="P165" s="44"/>
      <c r="Q165" s="44"/>
      <c r="R165" s="166"/>
      <c r="S165" s="166"/>
      <c r="T165" s="178">
        <f>SUMIFS(DATI!E$1:E$65536,DATI!A$1:A$65536,'2007'!B4,DATI!B$1:B$65536,'2007'!T12,DATI!C$1:C$65536,'2007'!B8,DATI!D$1:D$65536,'2007'!L165)</f>
        <v>7841487</v>
      </c>
      <c r="U165" s="166"/>
      <c r="V165" s="166"/>
      <c r="W165" s="179"/>
    </row>
    <row r="166" spans="2:23">
      <c r="B166" s="173"/>
      <c r="C166" s="173"/>
      <c r="D166" s="173"/>
      <c r="E166" s="173"/>
      <c r="F166" s="173"/>
      <c r="G166" s="173"/>
      <c r="H166" s="173"/>
      <c r="K166" s="7"/>
      <c r="L166" s="191" t="s">
        <v>100</v>
      </c>
      <c r="M166" s="188" t="s">
        <v>224</v>
      </c>
      <c r="N166" s="44"/>
      <c r="O166" s="44"/>
      <c r="P166" s="44"/>
      <c r="Q166" s="44"/>
      <c r="R166" s="44"/>
      <c r="S166" s="44"/>
      <c r="T166" s="180">
        <f>SUMIFS(DATI!E$1:E$65536,DATI!A$1:A$65536,'2007'!B4,DATI!B$1:B$65536,'2007'!T12,DATI!C$1:C$65536,'2007'!N8,DATI!D$1:D$65536,'2007'!L166)</f>
        <v>7713545</v>
      </c>
      <c r="U166" s="44"/>
      <c r="V166" s="44"/>
      <c r="W166" s="181"/>
    </row>
    <row r="167" spans="2:23">
      <c r="B167" s="173"/>
      <c r="C167" s="173"/>
      <c r="D167" s="173"/>
      <c r="E167" s="173"/>
      <c r="F167" s="173"/>
      <c r="G167" s="173"/>
      <c r="H167" s="173"/>
      <c r="K167" s="7"/>
      <c r="L167" s="191" t="s">
        <v>8</v>
      </c>
      <c r="M167" s="189" t="s">
        <v>225</v>
      </c>
      <c r="N167" s="44"/>
      <c r="O167" s="44"/>
      <c r="P167" s="178">
        <f>SUMIFS(DATI!E$1:E$65536,DATI!A$1:A$65536,'2007'!B4,DATI!B$1:B$65536,'2007'!P12,DATI!D$1:D$65536,'2007'!L167)</f>
        <v>1064074</v>
      </c>
      <c r="Q167" s="44"/>
      <c r="R167" s="44"/>
      <c r="S167" s="44"/>
      <c r="T167" s="178">
        <f>SUMIFS(DATI!E$1:E$65536,DATI!A$1:A$65536,'2007'!B4,DATI!B$1:B$65536,'2007'!T12,DATI!D$1:D$65536,'2007'!L167)</f>
        <v>207214</v>
      </c>
      <c r="U167" s="44"/>
      <c r="V167" s="44"/>
      <c r="W167" s="181"/>
    </row>
    <row r="168" spans="2:23" ht="25.5" thickBot="1">
      <c r="B168" s="173"/>
      <c r="C168" s="173"/>
      <c r="D168" s="173"/>
      <c r="E168" s="173"/>
      <c r="F168" s="173"/>
      <c r="G168" s="173"/>
      <c r="H168" s="173"/>
      <c r="K168" s="7"/>
      <c r="L168" s="192" t="s">
        <v>9</v>
      </c>
      <c r="M168" s="190" t="s">
        <v>226</v>
      </c>
      <c r="N168" s="182"/>
      <c r="O168" s="182"/>
      <c r="P168" s="183">
        <f>SUMIFS(DATI!E$1:E$65536,DATI!A$1:A$65536,'2007'!B4,DATI!B$1:B$65536,'2007'!P12,DATI!D$1:D$65536,'2007'!L168)</f>
        <v>2182306</v>
      </c>
      <c r="Q168" s="182"/>
      <c r="R168" s="182"/>
      <c r="S168" s="182"/>
      <c r="T168" s="183">
        <f>SUMIFS(DATI!E$1:E$65536,DATI!A$1:A$65536,'2007'!B4,DATI!B$1:B$65536,'2007'!T12,DATI!D$1:D$65536,'2007'!L168)</f>
        <v>399690</v>
      </c>
      <c r="U168" s="182"/>
      <c r="V168" s="182"/>
      <c r="W168" s="184"/>
    </row>
    <row r="169" spans="2:23" ht="13" thickTop="1">
      <c r="N169" s="6"/>
    </row>
    <row r="172" spans="2:23">
      <c r="V172" s="6"/>
    </row>
    <row r="173" spans="2:23">
      <c r="V173" s="6"/>
    </row>
    <row r="174" spans="2:23">
      <c r="V174" s="6"/>
    </row>
    <row r="175" spans="2:23">
      <c r="V175" s="6"/>
    </row>
  </sheetData>
  <sheetProtection algorithmName="SHA-512" hashValue="ENfGMD/wYalTwOwI6lhGifcz2Qd6S56zmXKDCZWt5X9F1U2Zx6f63iqRlMyPbaqwe3JjTIvvmxRO2jwGa+hdyg==" saltValue="ku7pvG5BT3rBV0m0nPUviA==" spinCount="100000" sheet="1" objects="1" scenarios="1"/>
  <mergeCells count="146">
    <mergeCell ref="S161:S163"/>
    <mergeCell ref="T161:T163"/>
    <mergeCell ref="U161:U163"/>
    <mergeCell ref="V161:V163"/>
    <mergeCell ref="W161:W163"/>
    <mergeCell ref="B163:I163"/>
    <mergeCell ref="L161:M163"/>
    <mergeCell ref="N161:N163"/>
    <mergeCell ref="O161:O163"/>
    <mergeCell ref="P161:P163"/>
    <mergeCell ref="Q161:Q163"/>
    <mergeCell ref="R161:R163"/>
    <mergeCell ref="B142:W142"/>
    <mergeCell ref="B150:W150"/>
    <mergeCell ref="B160:W160"/>
    <mergeCell ref="O139:O141"/>
    <mergeCell ref="P139:P141"/>
    <mergeCell ref="Q139:Q141"/>
    <mergeCell ref="R139:R141"/>
    <mergeCell ref="S139:S141"/>
    <mergeCell ref="T139:T141"/>
    <mergeCell ref="G139:G141"/>
    <mergeCell ref="H139:H141"/>
    <mergeCell ref="I139:I141"/>
    <mergeCell ref="J139:J141"/>
    <mergeCell ref="K139:K141"/>
    <mergeCell ref="N139:N141"/>
    <mergeCell ref="B125:W125"/>
    <mergeCell ref="B137:W137"/>
    <mergeCell ref="B138:K138"/>
    <mergeCell ref="L138:M141"/>
    <mergeCell ref="N138:W138"/>
    <mergeCell ref="B139:B141"/>
    <mergeCell ref="C139:C141"/>
    <mergeCell ref="D139:D141"/>
    <mergeCell ref="E139:E141"/>
    <mergeCell ref="F139:F141"/>
    <mergeCell ref="U139:U141"/>
    <mergeCell ref="V139:V141"/>
    <mergeCell ref="W139:W141"/>
    <mergeCell ref="R122:R124"/>
    <mergeCell ref="S122:S124"/>
    <mergeCell ref="T122:T124"/>
    <mergeCell ref="U122:U124"/>
    <mergeCell ref="V122:V124"/>
    <mergeCell ref="W122:W124"/>
    <mergeCell ref="J122:J124"/>
    <mergeCell ref="K122:K124"/>
    <mergeCell ref="N122:N124"/>
    <mergeCell ref="O122:O124"/>
    <mergeCell ref="P122:P124"/>
    <mergeCell ref="Q122:Q124"/>
    <mergeCell ref="D122:D124"/>
    <mergeCell ref="E122:E124"/>
    <mergeCell ref="F122:F124"/>
    <mergeCell ref="G122:G124"/>
    <mergeCell ref="H122:H124"/>
    <mergeCell ref="I122:I124"/>
    <mergeCell ref="V81:V83"/>
    <mergeCell ref="W81:W83"/>
    <mergeCell ref="B84:W84"/>
    <mergeCell ref="B111:W111"/>
    <mergeCell ref="B120:W120"/>
    <mergeCell ref="B121:K121"/>
    <mergeCell ref="L121:M124"/>
    <mergeCell ref="N121:W121"/>
    <mergeCell ref="B122:B124"/>
    <mergeCell ref="C122:C124"/>
    <mergeCell ref="P81:P83"/>
    <mergeCell ref="Q81:Q83"/>
    <mergeCell ref="R81:R83"/>
    <mergeCell ref="S81:S83"/>
    <mergeCell ref="T81:T83"/>
    <mergeCell ref="U81:U83"/>
    <mergeCell ref="H81:H83"/>
    <mergeCell ref="I81:I83"/>
    <mergeCell ref="J81:J83"/>
    <mergeCell ref="K81:K83"/>
    <mergeCell ref="N81:N83"/>
    <mergeCell ref="O81:O83"/>
    <mergeCell ref="B44:W44"/>
    <mergeCell ref="B80:K80"/>
    <mergeCell ref="L80:M83"/>
    <mergeCell ref="N80:W80"/>
    <mergeCell ref="B81:B83"/>
    <mergeCell ref="C81:C83"/>
    <mergeCell ref="D81:D83"/>
    <mergeCell ref="E81:E83"/>
    <mergeCell ref="F81:F83"/>
    <mergeCell ref="G81:G83"/>
    <mergeCell ref="R41:R43"/>
    <mergeCell ref="S41:S43"/>
    <mergeCell ref="T41:T43"/>
    <mergeCell ref="U41:U43"/>
    <mergeCell ref="V41:V43"/>
    <mergeCell ref="W41:W43"/>
    <mergeCell ref="J41:J43"/>
    <mergeCell ref="K41:K43"/>
    <mergeCell ref="N41:N43"/>
    <mergeCell ref="O41:O43"/>
    <mergeCell ref="P41:P43"/>
    <mergeCell ref="Q41:Q43"/>
    <mergeCell ref="D41:D43"/>
    <mergeCell ref="E41:E43"/>
    <mergeCell ref="F41:F43"/>
    <mergeCell ref="G41:G43"/>
    <mergeCell ref="H41:H43"/>
    <mergeCell ref="I41:I43"/>
    <mergeCell ref="V9:V11"/>
    <mergeCell ref="W9:W11"/>
    <mergeCell ref="B13:W13"/>
    <mergeCell ref="B24:W24"/>
    <mergeCell ref="B25:W25"/>
    <mergeCell ref="B40:K40"/>
    <mergeCell ref="L40:M43"/>
    <mergeCell ref="N40:W40"/>
    <mergeCell ref="B41:B43"/>
    <mergeCell ref="C41:C43"/>
    <mergeCell ref="P9:P11"/>
    <mergeCell ref="Q9:Q11"/>
    <mergeCell ref="R9:R11"/>
    <mergeCell ref="S9:S11"/>
    <mergeCell ref="T9:T11"/>
    <mergeCell ref="U9:U11"/>
    <mergeCell ref="H9:H11"/>
    <mergeCell ref="I9:I11"/>
    <mergeCell ref="B2:W2"/>
    <mergeCell ref="B3:W3"/>
    <mergeCell ref="B4:W4"/>
    <mergeCell ref="B5:W5"/>
    <mergeCell ref="B6:W6"/>
    <mergeCell ref="B7:K7"/>
    <mergeCell ref="L7:M12"/>
    <mergeCell ref="N7:W7"/>
    <mergeCell ref="B8:K8"/>
    <mergeCell ref="N8:W8"/>
    <mergeCell ref="J9:J11"/>
    <mergeCell ref="K9:K11"/>
    <mergeCell ref="N9:N11"/>
    <mergeCell ref="O9:O11"/>
    <mergeCell ref="B9:B11"/>
    <mergeCell ref="C9:C11"/>
    <mergeCell ref="D9:D11"/>
    <mergeCell ref="E9:E11"/>
    <mergeCell ref="F9:F11"/>
    <mergeCell ref="G9:G11"/>
  </mergeCells>
  <conditionalFormatting sqref="B2:W37 B38:K38 N38:W38">
    <cfRule type="containsText" dxfId="233" priority="26" stopIfTrue="1" operator="containsText" text="SUMIFS">
      <formula>NOT(ISERROR(SEARCH("SUMIFS",B2)))</formula>
    </cfRule>
  </conditionalFormatting>
  <conditionalFormatting sqref="C95">
    <cfRule type="containsText" dxfId="232" priority="10" stopIfTrue="1" operator="containsText" text="SUMIFS">
      <formula>NOT(ISERROR(SEARCH("SUMIFS",C95)))</formula>
    </cfRule>
  </conditionalFormatting>
  <conditionalFormatting sqref="E95:G95">
    <cfRule type="containsText" dxfId="231" priority="11" stopIfTrue="1" operator="containsText" text="SUMIFS">
      <formula>NOT(ISERROR(SEARCH("SUMIFS",E95)))</formula>
    </cfRule>
  </conditionalFormatting>
  <conditionalFormatting sqref="H74:H75">
    <cfRule type="containsText" dxfId="230" priority="1" stopIfTrue="1" operator="containsText" text="SUMIFS">
      <formula>NOT(ISERROR(SEARCH("SUMIFS",H74)))</formula>
    </cfRule>
  </conditionalFormatting>
  <conditionalFormatting sqref="H86:H87">
    <cfRule type="containsText" dxfId="229" priority="8" stopIfTrue="1" operator="containsText" text="SUMIFS">
      <formula>NOT(ISERROR(SEARCH("SUMIFS",H86)))</formula>
    </cfRule>
  </conditionalFormatting>
  <conditionalFormatting sqref="H95:H96">
    <cfRule type="containsText" dxfId="228" priority="16" stopIfTrue="1" operator="containsText" text="SUMIFS">
      <formula>NOT(ISERROR(SEARCH("SUMIFS",H95)))</formula>
    </cfRule>
  </conditionalFormatting>
  <conditionalFormatting sqref="H102">
    <cfRule type="containsText" dxfId="227" priority="9" stopIfTrue="1" operator="containsText" text="SUMIFS">
      <formula>NOT(ISERROR(SEARCH("SUMIFS",H102)))</formula>
    </cfRule>
  </conditionalFormatting>
  <conditionalFormatting sqref="H106:H107">
    <cfRule type="containsText" dxfId="226" priority="15" stopIfTrue="1" operator="containsText" text="SUMIFS">
      <formula>NOT(ISERROR(SEARCH("SUMIFS",H106)))</formula>
    </cfRule>
  </conditionalFormatting>
  <conditionalFormatting sqref="L47:M48">
    <cfRule type="containsText" dxfId="225" priority="5" stopIfTrue="1" operator="containsText" text="SUMIFS">
      <formula>NOT(ISERROR(SEARCH("SUMIFS",L47)))</formula>
    </cfRule>
  </conditionalFormatting>
  <conditionalFormatting sqref="L50:M51">
    <cfRule type="containsText" dxfId="224" priority="3" stopIfTrue="1" operator="containsText" text="SUMIFS">
      <formula>NOT(ISERROR(SEARCH("SUMIFS",L50)))</formula>
    </cfRule>
  </conditionalFormatting>
  <conditionalFormatting sqref="Q45 Q54:Q56">
    <cfRule type="containsText" dxfId="223" priority="25" stopIfTrue="1" operator="containsText" text="SUMIFS">
      <formula>NOT(ISERROR(SEARCH("SUMIFS",Q45)))</formula>
    </cfRule>
  </conditionalFormatting>
  <conditionalFormatting sqref="Q58:Q64">
    <cfRule type="containsText" dxfId="222" priority="21" stopIfTrue="1" operator="containsText" text="SUMIFS">
      <formula>NOT(ISERROR(SEARCH("SUMIFS",Q58)))</formula>
    </cfRule>
  </conditionalFormatting>
  <conditionalFormatting sqref="Q69:Q74">
    <cfRule type="containsText" dxfId="221" priority="22" stopIfTrue="1" operator="containsText" text="SUMIFS">
      <formula>NOT(ISERROR(SEARCH("SUMIFS",Q69)))</formula>
    </cfRule>
  </conditionalFormatting>
  <conditionalFormatting sqref="Q85">
    <cfRule type="containsText" dxfId="220" priority="20" stopIfTrue="1" operator="containsText" text="SUMIFS">
      <formula>NOT(ISERROR(SEARCH("SUMIFS",Q85)))</formula>
    </cfRule>
  </conditionalFormatting>
  <conditionalFormatting sqref="Q94:Q96">
    <cfRule type="containsText" dxfId="219" priority="14" stopIfTrue="1" operator="containsText" text="SUMIFS">
      <formula>NOT(ISERROR(SEARCH("SUMIFS",Q94)))</formula>
    </cfRule>
  </conditionalFormatting>
  <conditionalFormatting sqref="Q99:Q102">
    <cfRule type="containsText" dxfId="218" priority="18" stopIfTrue="1" operator="containsText" text="SUMIFS">
      <formula>NOT(ISERROR(SEARCH("SUMIFS",Q99)))</formula>
    </cfRule>
  </conditionalFormatting>
  <conditionalFormatting sqref="Q105:Q107">
    <cfRule type="containsText" dxfId="217" priority="17" stopIfTrue="1" operator="containsText" text="SUMIFS">
      <formula>NOT(ISERROR(SEARCH("SUMIFS",Q105)))</formula>
    </cfRule>
  </conditionalFormatting>
  <conditionalFormatting sqref="Q112">
    <cfRule type="containsText" dxfId="216" priority="7" stopIfTrue="1" operator="containsText" text="SUMIFS">
      <formula>NOT(ISERROR(SEARCH("SUMIFS",Q112)))</formula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4EA45E-3870-4692-8FEB-9757510354E0}">
  <sheetPr codeName="Sheet29"/>
  <dimension ref="A1:Y175"/>
  <sheetViews>
    <sheetView tabSelected="1" zoomScale="70" zoomScaleNormal="70" workbookViewId="0">
      <selection activeCell="E18" sqref="E18"/>
    </sheetView>
  </sheetViews>
  <sheetFormatPr defaultColWidth="9.1796875" defaultRowHeight="12.5"/>
  <cols>
    <col min="1" max="1" width="4.81640625" style="2" customWidth="1"/>
    <col min="2" max="2" width="16.81640625" style="2" customWidth="1"/>
    <col min="3" max="4" width="15.54296875" style="2" customWidth="1"/>
    <col min="5" max="11" width="11.7265625" style="2" customWidth="1"/>
    <col min="12" max="12" width="18.453125" style="2" customWidth="1"/>
    <col min="13" max="13" width="52.1796875" style="2" customWidth="1"/>
    <col min="14" max="14" width="12.54296875" style="2" customWidth="1"/>
    <col min="15" max="15" width="13.1796875" style="2" customWidth="1"/>
    <col min="16" max="20" width="11.7265625" style="2" customWidth="1"/>
    <col min="21" max="22" width="15.54296875" style="2" customWidth="1"/>
    <col min="23" max="23" width="16.7265625" style="2" customWidth="1"/>
    <col min="24" max="16384" width="9.1796875" style="2"/>
  </cols>
  <sheetData>
    <row r="1" spans="1:23">
      <c r="B1" s="3"/>
      <c r="C1" s="3"/>
      <c r="D1" s="3"/>
      <c r="E1" s="3"/>
      <c r="F1" s="3"/>
      <c r="G1" s="3"/>
      <c r="H1" s="3"/>
      <c r="I1" s="3"/>
      <c r="J1" s="3"/>
      <c r="K1" s="3"/>
      <c r="L1" s="4"/>
      <c r="M1" s="5"/>
      <c r="N1" s="3"/>
      <c r="O1" s="3"/>
      <c r="P1" s="3"/>
      <c r="Q1" s="3"/>
      <c r="R1" s="3"/>
      <c r="S1" s="3"/>
      <c r="T1" s="3"/>
      <c r="U1" s="3"/>
      <c r="V1" s="3"/>
      <c r="W1" s="3"/>
    </row>
    <row r="2" spans="1:23" ht="32.5">
      <c r="B2" s="286" t="s">
        <v>117</v>
      </c>
      <c r="C2" s="286"/>
      <c r="D2" s="286"/>
      <c r="E2" s="286"/>
      <c r="F2" s="286"/>
      <c r="G2" s="286"/>
      <c r="H2" s="286"/>
      <c r="I2" s="286"/>
      <c r="J2" s="286"/>
      <c r="K2" s="286"/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W2" s="286"/>
    </row>
    <row r="3" spans="1:23" ht="13">
      <c r="B3" s="287"/>
      <c r="C3" s="287"/>
      <c r="D3" s="287"/>
      <c r="E3" s="287"/>
      <c r="F3" s="287"/>
      <c r="G3" s="287"/>
      <c r="H3" s="287"/>
      <c r="I3" s="287"/>
      <c r="J3" s="287"/>
      <c r="K3" s="287"/>
      <c r="L3" s="287"/>
      <c r="M3" s="287"/>
      <c r="N3" s="287"/>
      <c r="O3" s="287"/>
      <c r="P3" s="287"/>
      <c r="Q3" s="287"/>
      <c r="R3" s="287"/>
      <c r="S3" s="287"/>
      <c r="T3" s="287"/>
      <c r="U3" s="287"/>
      <c r="V3" s="287"/>
      <c r="W3" s="287"/>
    </row>
    <row r="4" spans="1:23" ht="25">
      <c r="B4" s="288">
        <v>2024</v>
      </c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</row>
    <row r="5" spans="1:23" ht="25">
      <c r="B5" s="289" t="s">
        <v>118</v>
      </c>
      <c r="C5" s="289"/>
      <c r="D5" s="289"/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89"/>
      <c r="P5" s="289"/>
      <c r="Q5" s="289"/>
      <c r="R5" s="289"/>
      <c r="S5" s="289"/>
      <c r="T5" s="289"/>
      <c r="U5" s="289"/>
      <c r="V5" s="289"/>
      <c r="W5" s="289"/>
    </row>
    <row r="6" spans="1:23" ht="18" customHeight="1" thickBot="1">
      <c r="B6" s="290" t="str">
        <f>DATI!I1</f>
        <v>pēdējais datu labošanas datums: 21.10.2025</v>
      </c>
      <c r="C6" s="291"/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2"/>
      <c r="O6" s="292"/>
      <c r="P6" s="292"/>
      <c r="Q6" s="292"/>
      <c r="R6" s="292"/>
      <c r="S6" s="292"/>
      <c r="T6" s="292"/>
      <c r="U6" s="292"/>
      <c r="V6" s="292"/>
      <c r="W6" s="292"/>
    </row>
    <row r="7" spans="1:23" ht="21.75" customHeight="1" thickTop="1" thickBot="1">
      <c r="A7" s="7"/>
      <c r="B7" s="293" t="s">
        <v>119</v>
      </c>
      <c r="C7" s="294"/>
      <c r="D7" s="294"/>
      <c r="E7" s="294"/>
      <c r="F7" s="294"/>
      <c r="G7" s="294"/>
      <c r="H7" s="294"/>
      <c r="I7" s="294"/>
      <c r="J7" s="294"/>
      <c r="K7" s="295"/>
      <c r="L7" s="296" t="s">
        <v>120</v>
      </c>
      <c r="M7" s="297"/>
      <c r="N7" s="299" t="s">
        <v>121</v>
      </c>
      <c r="O7" s="300"/>
      <c r="P7" s="300"/>
      <c r="Q7" s="300"/>
      <c r="R7" s="300"/>
      <c r="S7" s="300"/>
      <c r="T7" s="300"/>
      <c r="U7" s="301"/>
      <c r="V7" s="301"/>
      <c r="W7" s="302"/>
    </row>
    <row r="8" spans="1:23" ht="21.75" customHeight="1" thickTop="1" thickBot="1">
      <c r="A8" s="7"/>
      <c r="B8" s="303" t="s">
        <v>23</v>
      </c>
      <c r="C8" s="231"/>
      <c r="D8" s="231"/>
      <c r="E8" s="231"/>
      <c r="F8" s="231"/>
      <c r="G8" s="231"/>
      <c r="H8" s="231"/>
      <c r="I8" s="231"/>
      <c r="J8" s="231"/>
      <c r="K8" s="232"/>
      <c r="L8" s="276"/>
      <c r="M8" s="223"/>
      <c r="N8" s="304" t="s">
        <v>81</v>
      </c>
      <c r="O8" s="304"/>
      <c r="P8" s="304"/>
      <c r="Q8" s="304"/>
      <c r="R8" s="304"/>
      <c r="S8" s="304"/>
      <c r="T8" s="304"/>
      <c r="U8" s="304"/>
      <c r="V8" s="304"/>
      <c r="W8" s="305"/>
    </row>
    <row r="9" spans="1:23" ht="13.5" customHeight="1" thickTop="1">
      <c r="A9" s="7"/>
      <c r="B9" s="306" t="s">
        <v>122</v>
      </c>
      <c r="C9" s="239" t="s">
        <v>123</v>
      </c>
      <c r="D9" s="246" t="s">
        <v>124</v>
      </c>
      <c r="E9" s="239" t="s">
        <v>125</v>
      </c>
      <c r="F9" s="261" t="s">
        <v>126</v>
      </c>
      <c r="G9" s="239" t="s">
        <v>127</v>
      </c>
      <c r="H9" s="239" t="s">
        <v>128</v>
      </c>
      <c r="I9" s="239" t="s">
        <v>129</v>
      </c>
      <c r="J9" s="239" t="s">
        <v>130</v>
      </c>
      <c r="K9" s="243" t="s">
        <v>131</v>
      </c>
      <c r="L9" s="276"/>
      <c r="M9" s="223"/>
      <c r="N9" s="246" t="s">
        <v>131</v>
      </c>
      <c r="O9" s="239" t="s">
        <v>130</v>
      </c>
      <c r="P9" s="239" t="s">
        <v>129</v>
      </c>
      <c r="Q9" s="239" t="s">
        <v>128</v>
      </c>
      <c r="R9" s="239" t="s">
        <v>127</v>
      </c>
      <c r="S9" s="239" t="s">
        <v>126</v>
      </c>
      <c r="T9" s="239" t="s">
        <v>125</v>
      </c>
      <c r="U9" s="264" t="s">
        <v>124</v>
      </c>
      <c r="V9" s="264" t="s">
        <v>123</v>
      </c>
      <c r="W9" s="266" t="s">
        <v>122</v>
      </c>
    </row>
    <row r="10" spans="1:23" ht="12.75" customHeight="1">
      <c r="A10" s="7"/>
      <c r="B10" s="307"/>
      <c r="C10" s="229"/>
      <c r="D10" s="309"/>
      <c r="E10" s="213"/>
      <c r="F10" s="311"/>
      <c r="G10" s="213"/>
      <c r="H10" s="229"/>
      <c r="I10" s="213"/>
      <c r="J10" s="213"/>
      <c r="K10" s="244"/>
      <c r="L10" s="276"/>
      <c r="M10" s="223"/>
      <c r="N10" s="247"/>
      <c r="O10" s="213"/>
      <c r="P10" s="213"/>
      <c r="Q10" s="229"/>
      <c r="R10" s="213"/>
      <c r="S10" s="213"/>
      <c r="T10" s="213"/>
      <c r="U10" s="216"/>
      <c r="V10" s="216"/>
      <c r="W10" s="219"/>
    </row>
    <row r="11" spans="1:23" ht="55.5" customHeight="1" thickBot="1">
      <c r="A11" s="7"/>
      <c r="B11" s="308"/>
      <c r="C11" s="242"/>
      <c r="D11" s="310"/>
      <c r="E11" s="241"/>
      <c r="F11" s="312"/>
      <c r="G11" s="241"/>
      <c r="H11" s="242"/>
      <c r="I11" s="241"/>
      <c r="J11" s="240"/>
      <c r="K11" s="245"/>
      <c r="L11" s="276"/>
      <c r="M11" s="223"/>
      <c r="N11" s="248"/>
      <c r="O11" s="240"/>
      <c r="P11" s="241"/>
      <c r="Q11" s="242"/>
      <c r="R11" s="241"/>
      <c r="S11" s="241"/>
      <c r="T11" s="241"/>
      <c r="U11" s="265"/>
      <c r="V11" s="265"/>
      <c r="W11" s="267"/>
    </row>
    <row r="12" spans="1:23" ht="33.75" customHeight="1" thickTop="1" thickBot="1">
      <c r="A12" s="7"/>
      <c r="B12" s="8" t="s">
        <v>103</v>
      </c>
      <c r="C12" s="9" t="s">
        <v>104</v>
      </c>
      <c r="D12" s="9" t="s">
        <v>102</v>
      </c>
      <c r="E12" s="10" t="s">
        <v>98</v>
      </c>
      <c r="F12" s="10" t="s">
        <v>97</v>
      </c>
      <c r="G12" s="10" t="s">
        <v>90</v>
      </c>
      <c r="H12" s="9" t="s">
        <v>105</v>
      </c>
      <c r="I12" s="10" t="s">
        <v>6</v>
      </c>
      <c r="J12" s="9" t="s">
        <v>106</v>
      </c>
      <c r="K12" s="11" t="s">
        <v>132</v>
      </c>
      <c r="L12" s="298"/>
      <c r="M12" s="225"/>
      <c r="N12" s="12" t="s">
        <v>132</v>
      </c>
      <c r="O12" s="13" t="s">
        <v>106</v>
      </c>
      <c r="P12" s="14" t="s">
        <v>6</v>
      </c>
      <c r="Q12" s="13" t="s">
        <v>105</v>
      </c>
      <c r="R12" s="14" t="s">
        <v>90</v>
      </c>
      <c r="S12" s="14" t="s">
        <v>97</v>
      </c>
      <c r="T12" s="14" t="s">
        <v>98</v>
      </c>
      <c r="U12" s="14" t="s">
        <v>102</v>
      </c>
      <c r="V12" s="13" t="s">
        <v>104</v>
      </c>
      <c r="W12" s="15" t="s">
        <v>103</v>
      </c>
    </row>
    <row r="13" spans="1:23" ht="19" thickTop="1" thickBot="1">
      <c r="A13" s="7"/>
      <c r="B13" s="283" t="s">
        <v>133</v>
      </c>
      <c r="C13" s="283"/>
      <c r="D13" s="283"/>
      <c r="E13" s="283"/>
      <c r="F13" s="283"/>
      <c r="G13" s="283"/>
      <c r="H13" s="283"/>
      <c r="I13" s="283"/>
      <c r="J13" s="283"/>
      <c r="K13" s="283"/>
      <c r="L13" s="283"/>
      <c r="M13" s="283"/>
      <c r="N13" s="231"/>
      <c r="O13" s="231"/>
      <c r="P13" s="231"/>
      <c r="Q13" s="231"/>
      <c r="R13" s="231"/>
      <c r="S13" s="231"/>
      <c r="T13" s="231"/>
      <c r="U13" s="231"/>
      <c r="V13" s="231"/>
      <c r="W13" s="232"/>
    </row>
    <row r="14" spans="1:23" ht="13.5" thickTop="1">
      <c r="A14" s="7"/>
      <c r="B14" s="16"/>
      <c r="C14" s="16"/>
      <c r="D14" s="16"/>
      <c r="E14" s="16"/>
      <c r="F14" s="16"/>
      <c r="G14" s="16"/>
      <c r="H14" s="16"/>
      <c r="I14" s="16"/>
      <c r="J14" s="16"/>
      <c r="K14" s="17"/>
      <c r="L14" s="18" t="s">
        <v>86</v>
      </c>
      <c r="M14" s="19" t="s">
        <v>134</v>
      </c>
      <c r="N14" s="20">
        <f>P14</f>
        <v>73369473</v>
      </c>
      <c r="O14" s="21"/>
      <c r="P14" s="22">
        <f>R14+S14+T14+W14</f>
        <v>73369473</v>
      </c>
      <c r="Q14" s="23"/>
      <c r="R14" s="24">
        <f>SUMIFS(DATI!E$1:E$65536,DATI!A$1:A$65536,'2024'!B4,DATI!B$1:B$65536,'2024'!R12,DATI!C$1:C$65536,'2024'!N8,DATI!D$1:D$65536,'2024'!L14)</f>
        <v>55709758</v>
      </c>
      <c r="S14" s="24">
        <f>SUMIFS(DATI!E$1:E$65536,DATI!A$1:A$65536,'2024'!B4,DATI!B$1:B$65536,'2024'!S12,DATI!C$1:C$65536,'2024'!N8,DATI!D$1:D$65536,'2024'!L14)</f>
        <v>2710079</v>
      </c>
      <c r="T14" s="24">
        <f>SUMIFS(DATI!E$1:E$65536,DATI!A$1:A$65536,'2024'!B4,DATI!B$1:B$65536,'2024'!T12,DATI!C$1:C$65536,'2024'!N8,DATI!D$1:D$65536,'2024'!L14)</f>
        <v>9432491</v>
      </c>
      <c r="U14" s="24">
        <f>SUMIFS(DATI!E$1:E$65536,DATI!A$1:A$65536,'2024'!B4,DATI!B$1:B$65536,'2024'!U12,DATI!C$1:C$65536,'2024'!N8,DATI!D$1:D$65536,'2024'!L14)</f>
        <v>5090445</v>
      </c>
      <c r="V14" s="24">
        <f>SUMIFS(DATI!E$1:E$65536,DATI!A$1:A$65536,'2024'!B4,DATI!B$1:B$65536,'2024'!V12,DATI!C$1:C$65536,'2024'!N8,DATI!D$1:D$65536,'2024'!L14)</f>
        <v>426700</v>
      </c>
      <c r="W14" s="25">
        <f>U14+V14</f>
        <v>5517145</v>
      </c>
    </row>
    <row r="15" spans="1:23" ht="13">
      <c r="A15" s="7"/>
      <c r="B15" s="16"/>
      <c r="C15" s="16"/>
      <c r="D15" s="16"/>
      <c r="E15" s="16"/>
      <c r="F15" s="16"/>
      <c r="G15" s="16"/>
      <c r="H15" s="16"/>
      <c r="I15" s="16"/>
      <c r="J15" s="16"/>
      <c r="K15" s="26"/>
      <c r="L15" s="40" t="s">
        <v>87</v>
      </c>
      <c r="M15" s="134" t="s">
        <v>136</v>
      </c>
      <c r="N15" s="27">
        <f>P15</f>
        <v>61952232</v>
      </c>
      <c r="O15" s="28"/>
      <c r="P15" s="29">
        <f>R15+S15+T15+W15</f>
        <v>61952232</v>
      </c>
      <c r="Q15" s="28"/>
      <c r="R15" s="30">
        <f>SUMIFS(DATI!E$1:E$65536,DATI!A$1:A$65536,'2024'!B4,DATI!B$1:B$65536,'2024'!R12,DATI!C$1:C$65536,'2024'!N8,DATI!D$1:D$65536,'2024'!L15)</f>
        <v>55349176</v>
      </c>
      <c r="S15" s="30">
        <f>SUMIFS(DATI!E$1:E$65536,DATI!A$1:A$65536,'2024'!B4,DATI!B$1:B$65536,'2024'!S12,DATI!C$1:C$65536,'2024'!N8,DATI!D$1:D$65536,'2024'!L15)</f>
        <v>2666989</v>
      </c>
      <c r="T15" s="30">
        <f>SUMIFS(DATI!E$1:E$65536,DATI!A$1:A$65536,'2024'!B4,DATI!B$1:B$65536,'2024'!T12,DATI!C$1:C$65536,'2024'!N8,DATI!D$1:D$65536,'2024'!L15)</f>
        <v>1036847</v>
      </c>
      <c r="U15" s="30">
        <f>SUMIFS(DATI!E$1:E$65536,DATI!A$1:A$65536,'2024'!B4,DATI!B$1:B$65536,'2024'!U12,DATI!C$1:C$65536,'2024'!N8,DATI!D$1:D$65536,'2024'!L15)</f>
        <v>2822298</v>
      </c>
      <c r="V15" s="30">
        <f>SUMIFS(DATI!E$1:E$65536,DATI!A$1:A$65536,'2024'!B4,DATI!B$1:B$65536,'2024'!V12,DATI!C$1:C$65536,'2024'!N8,DATI!D$1:D$65536,'2024'!L15)</f>
        <v>76922</v>
      </c>
      <c r="W15" s="31">
        <f>U15+V15</f>
        <v>2899220</v>
      </c>
    </row>
    <row r="16" spans="1:23" ht="13">
      <c r="A16" s="7"/>
      <c r="B16" s="16"/>
      <c r="C16" s="16"/>
      <c r="D16" s="16"/>
      <c r="E16" s="16"/>
      <c r="F16" s="16"/>
      <c r="G16" s="16"/>
      <c r="H16" s="16"/>
      <c r="I16" s="16"/>
      <c r="J16" s="16"/>
      <c r="K16" s="26"/>
      <c r="L16" s="40" t="s">
        <v>88</v>
      </c>
      <c r="M16" s="134" t="s">
        <v>137</v>
      </c>
      <c r="N16" s="27">
        <f>P16</f>
        <v>2912974</v>
      </c>
      <c r="O16" s="28"/>
      <c r="P16" s="29">
        <f>R16+S16+T16+W16</f>
        <v>2912974</v>
      </c>
      <c r="Q16" s="28"/>
      <c r="R16" s="30">
        <f>SUMIFS(DATI!E$1:E$65536,DATI!A$1:A$65536,'2024'!B4,DATI!B$1:B$65536,'2024'!R12,DATI!C$1:C$65536,'2024'!N8,DATI!D$1:D$65536,'2024'!L16)</f>
        <v>360581</v>
      </c>
      <c r="S16" s="30">
        <f>SUMIFS(DATI!E$1:E$65536,DATI!A$1:A$65536,'2024'!B4,DATI!B$1:B$65536,'2024'!S12,DATI!C$1:C$65536,'2024'!N8,DATI!D$1:D$65536,'2024'!L16)</f>
        <v>43090</v>
      </c>
      <c r="T16" s="30">
        <f>SUMIFS(DATI!E$1:E$65536,DATI!A$1:A$65536,'2024'!B4,DATI!B$1:B$65536,'2024'!T12,DATI!C$1:C$65536,'2024'!N8,DATI!D$1:D$65536,'2024'!L16)</f>
        <v>241155</v>
      </c>
      <c r="U16" s="30">
        <f>SUMIFS(DATI!E$1:E$65536,DATI!A$1:A$65536,'2024'!B4,DATI!B$1:B$65536,'2024'!U12,DATI!C$1:C$65536,'2024'!N8,DATI!D$1:D$65536,'2024'!L16)</f>
        <v>2268148</v>
      </c>
      <c r="V16" s="30">
        <f>SUMIFS(DATI!E$1:E$65536,DATI!A$1:A$65536,'2024'!B4,DATI!B$1:B$65536,'2024'!V12,DATI!C$1:C$65536,'2024'!N8,DATI!D$1:D$65536,'2024'!L16)</f>
        <v>0</v>
      </c>
      <c r="W16" s="31">
        <f>U16+V16</f>
        <v>2268148</v>
      </c>
    </row>
    <row r="17" spans="1:23" ht="13">
      <c r="A17" s="7"/>
      <c r="B17" s="16"/>
      <c r="C17" s="16"/>
      <c r="D17" s="16"/>
      <c r="E17" s="16"/>
      <c r="F17" s="16"/>
      <c r="G17" s="16"/>
      <c r="H17" s="16"/>
      <c r="I17" s="16"/>
      <c r="J17" s="16"/>
      <c r="K17" s="26"/>
      <c r="L17" s="40" t="s">
        <v>89</v>
      </c>
      <c r="M17" s="134" t="s">
        <v>138</v>
      </c>
      <c r="N17" s="27">
        <f>P17</f>
        <v>8504267</v>
      </c>
      <c r="O17" s="28"/>
      <c r="P17" s="29">
        <f>R17+S17+T17+W17</f>
        <v>8504267</v>
      </c>
      <c r="Q17" s="28"/>
      <c r="R17" s="28"/>
      <c r="S17" s="28"/>
      <c r="T17" s="30">
        <f>SUMIFS(DATI!E$1:E$65536,DATI!A$1:A$65536,'2024'!B4,DATI!B$1:B$65536,'2024'!T12,DATI!C$1:C$65536,'2024'!N8,DATI!D$1:D$65536,'2024'!L17)</f>
        <v>8154489</v>
      </c>
      <c r="U17" s="28"/>
      <c r="V17" s="30">
        <f>SUMIFS(DATI!E$1:E$65536,DATI!A$1:A$65536,'2024'!B4,DATI!B$1:B$65536,'2024'!V12,DATI!C$1:C$65536,'2024'!N8,DATI!D$1:D$65536,'2024'!L17)</f>
        <v>349778</v>
      </c>
      <c r="W17" s="31">
        <f>V17</f>
        <v>349778</v>
      </c>
    </row>
    <row r="18" spans="1:23" ht="13">
      <c r="A18" s="7"/>
      <c r="B18" s="33">
        <f>C18+D18</f>
        <v>2446260</v>
      </c>
      <c r="C18" s="34">
        <f>SUMIFS(DATI!E$1:E$65536,DATI!A$1:A$65536,'2024'!B4,DATI!B$1:B$65536,'2024'!C12,DATI!C$1:C$65536,'2024'!B8,DATI!D$1:D$65536,'2024'!L18)</f>
        <v>238776</v>
      </c>
      <c r="D18" s="34">
        <f>SUMIFS(DATI!E$1:E$65536,DATI!A$1:A$65536,'2024'!B4,DATI!B$1:B$65536,'2024'!D12,DATI!C$1:C$65536,'2024'!B8,DATI!D$1:D$65536,'2024'!L18)</f>
        <v>2207484</v>
      </c>
      <c r="E18" s="35">
        <f>SUMIFS(DATI!E$1:E$65536,DATI!A$1:A$65536,'2024'!B4,DATI!B$1:B$65536,'2024'!E12,DATI!C$1:C$65536,'2024'!B8,DATI!D$1:D$65536,'2024'!L18)</f>
        <v>2481373</v>
      </c>
      <c r="F18" s="36">
        <f>SUMIFS(DATI!E$1:E$65536,DATI!A$1:A$65536,'2024'!B4,DATI!B$1:B$65536,'2024'!F12,DATI!C$1:C$65536,'2024'!B8,DATI!D$1:D$65536,'2024'!L18)</f>
        <v>1047844</v>
      </c>
      <c r="G18" s="36">
        <f>SUMIFS(DATI!E$1:E$65536,DATI!A$1:A$65536,'2024'!B4,DATI!B$1:B$65536,'2024'!G12,DATI!C$1:C$65536,'2024'!B8,DATI!D$1:D$65536,'2024'!L18)</f>
        <v>32226359</v>
      </c>
      <c r="H18" s="16"/>
      <c r="I18" s="37">
        <f>B18+E18+F18+G18</f>
        <v>38201836</v>
      </c>
      <c r="J18" s="38"/>
      <c r="K18" s="39">
        <f>I18</f>
        <v>38201836</v>
      </c>
      <c r="L18" s="40" t="s">
        <v>72</v>
      </c>
      <c r="M18" s="41" t="s">
        <v>139</v>
      </c>
      <c r="N18" s="28"/>
      <c r="O18" s="28"/>
      <c r="P18" s="28"/>
      <c r="Q18" s="28"/>
      <c r="R18" s="28"/>
      <c r="S18" s="28"/>
      <c r="T18" s="23"/>
      <c r="U18" s="28"/>
      <c r="V18" s="28"/>
      <c r="W18" s="42"/>
    </row>
    <row r="19" spans="1:23" ht="13">
      <c r="A19" s="7"/>
      <c r="B19" s="33">
        <f>C19+D19</f>
        <v>3070885</v>
      </c>
      <c r="C19" s="43">
        <f>V14-C18</f>
        <v>187924</v>
      </c>
      <c r="D19" s="33">
        <f>U14-D18</f>
        <v>2882961</v>
      </c>
      <c r="E19" s="43">
        <f>T14-E18</f>
        <v>6951118</v>
      </c>
      <c r="F19" s="43">
        <f>S14-F18</f>
        <v>1662235</v>
      </c>
      <c r="G19" s="43">
        <f>R14-G18</f>
        <v>23483399</v>
      </c>
      <c r="H19" s="16"/>
      <c r="I19" s="37">
        <f>B19+E19+F19+G19</f>
        <v>35167637</v>
      </c>
      <c r="J19" s="44"/>
      <c r="K19" s="45"/>
      <c r="L19" s="46" t="s">
        <v>91</v>
      </c>
      <c r="M19" s="194" t="s">
        <v>140</v>
      </c>
      <c r="N19" s="28"/>
      <c r="O19" s="28"/>
      <c r="P19" s="28"/>
      <c r="Q19" s="47"/>
      <c r="R19" s="28"/>
      <c r="S19" s="28"/>
      <c r="T19" s="28"/>
      <c r="U19" s="28"/>
      <c r="V19" s="28"/>
      <c r="W19" s="42"/>
    </row>
    <row r="20" spans="1:23">
      <c r="A20" s="7"/>
      <c r="B20" s="44"/>
      <c r="C20" s="44"/>
      <c r="D20" s="48"/>
      <c r="E20" s="44"/>
      <c r="F20" s="44"/>
      <c r="G20" s="44"/>
      <c r="H20" s="44"/>
      <c r="I20" s="48"/>
      <c r="J20" s="44"/>
      <c r="K20" s="45"/>
      <c r="L20" s="40" t="s">
        <v>85</v>
      </c>
      <c r="M20" s="41" t="s">
        <v>141</v>
      </c>
      <c r="N20" s="28"/>
      <c r="O20" s="28"/>
      <c r="P20" s="29">
        <f>Q20</f>
        <v>5191789</v>
      </c>
      <c r="Q20" s="49">
        <f>SUMIFS(DATI!E$1:E$65536,DATI!A$1:A$65536,'2024'!B4,DATI!B$1:B$65536,'2024'!Q12,DATI!C$1:C$65536,'2024'!N8,DATI!D$1:D$65536,'2024'!L20)</f>
        <v>5191789</v>
      </c>
      <c r="R20" s="50"/>
      <c r="S20" s="28"/>
      <c r="T20" s="28"/>
      <c r="U20" s="28"/>
      <c r="V20" s="28"/>
      <c r="W20" s="42"/>
    </row>
    <row r="21" spans="1:23" ht="13">
      <c r="A21" s="7"/>
      <c r="B21" s="44"/>
      <c r="C21" s="44"/>
      <c r="D21" s="48"/>
      <c r="E21" s="44"/>
      <c r="F21" s="44"/>
      <c r="G21" s="44"/>
      <c r="H21" s="44"/>
      <c r="I21" s="43">
        <f>I19+P20</f>
        <v>40359426</v>
      </c>
      <c r="J21" s="44"/>
      <c r="K21" s="45"/>
      <c r="L21" s="46" t="s">
        <v>12</v>
      </c>
      <c r="M21" s="194" t="s">
        <v>142</v>
      </c>
      <c r="N21" s="28"/>
      <c r="O21" s="28"/>
      <c r="P21" s="23"/>
      <c r="Q21" s="23"/>
      <c r="R21" s="28"/>
      <c r="S21" s="28"/>
      <c r="T21" s="28"/>
      <c r="U21" s="28"/>
      <c r="V21" s="28"/>
      <c r="W21" s="42"/>
    </row>
    <row r="22" spans="1:23" ht="13">
      <c r="A22" s="7"/>
      <c r="B22" s="51">
        <f>C22+D22</f>
        <v>1228082</v>
      </c>
      <c r="C22" s="52">
        <f>SUMIFS(DATI!E$1:E$65536,DATI!A$1:A$65536,'2024'!B4,DATI!B$1:B$65536,'2024'!C12,DATI!C$1:C$65536,'2024'!B8,DATI!D$1:D$65536,'2024'!L22)</f>
        <v>29026</v>
      </c>
      <c r="D22" s="52">
        <f>SUMIFS(DATI!E$1:E$65536,DATI!A$1:A$65536,'2024'!B4,DATI!B$1:B$65536,'2024'!D12,DATI!C$1:C$65536,'2024'!B8,DATI!D$1:D$65536,'2024'!L22)</f>
        <v>1199056</v>
      </c>
      <c r="E22" s="52">
        <f>SUMIFS(DATI!E$1:E$65536,DATI!A$1:A$65536,'2024'!B4,DATI!B$1:B$65536,'2024'!E12,DATI!C$1:C$65536,'2024'!B8,DATI!D$1:D$65536,'2024'!L22)</f>
        <v>1612142</v>
      </c>
      <c r="F22" s="52">
        <f>SUMIFS(DATI!E$1:E$65536,DATI!A$1:A$65536,'2024'!B4,DATI!B$1:B$65536,'2024'!F12,DATI!C$1:C$65536,'2024'!B8,DATI!D$1:D$65536,'2024'!L22)</f>
        <v>98683</v>
      </c>
      <c r="G22" s="52">
        <f>SUMIFS(DATI!E$1:E$65536,DATI!A$1:A$65536,'2024'!B4,DATI!B$1:B$65536,'2024'!G12,DATI!C$1:C$65536,'2024'!B8,DATI!D$1:D$65536,'2024'!L22)</f>
        <v>4342778</v>
      </c>
      <c r="H22" s="16"/>
      <c r="I22" s="43">
        <f>C22+D22+E22+F22+G22</f>
        <v>7281685</v>
      </c>
      <c r="J22" s="44"/>
      <c r="K22" s="45"/>
      <c r="L22" s="53" t="s">
        <v>77</v>
      </c>
      <c r="M22" s="54" t="s">
        <v>167</v>
      </c>
      <c r="N22" s="28"/>
      <c r="O22" s="28"/>
      <c r="P22" s="28"/>
      <c r="Q22" s="28"/>
      <c r="R22" s="28" t="s">
        <v>135</v>
      </c>
      <c r="S22" s="28"/>
      <c r="T22" s="28"/>
      <c r="U22" s="28"/>
      <c r="V22" s="28"/>
      <c r="W22" s="42"/>
    </row>
    <row r="23" spans="1:23" ht="13.5" thickBot="1">
      <c r="A23" s="7"/>
      <c r="B23" s="55">
        <f>C23+D23</f>
        <v>1842803</v>
      </c>
      <c r="C23" s="56">
        <f>C19-C22</f>
        <v>158898</v>
      </c>
      <c r="D23" s="56">
        <f>D19-D22</f>
        <v>1683905</v>
      </c>
      <c r="E23" s="56">
        <f>E19-E22</f>
        <v>5338976</v>
      </c>
      <c r="F23" s="56">
        <f>F19-F22</f>
        <v>1563552</v>
      </c>
      <c r="G23" s="56">
        <f>G19-G22</f>
        <v>19140621</v>
      </c>
      <c r="H23" s="43">
        <f>P20</f>
        <v>5191789</v>
      </c>
      <c r="I23" s="43">
        <f>B23+E23+F23+G23+H23</f>
        <v>33077741</v>
      </c>
      <c r="J23" s="44"/>
      <c r="K23" s="57"/>
      <c r="L23" s="46" t="s">
        <v>13</v>
      </c>
      <c r="M23" s="195" t="s">
        <v>247</v>
      </c>
      <c r="N23" s="28"/>
      <c r="O23" s="28"/>
      <c r="P23" s="28"/>
      <c r="Q23" s="28"/>
      <c r="R23" s="28"/>
      <c r="S23" s="28"/>
      <c r="T23" s="28"/>
      <c r="U23" s="28"/>
      <c r="V23" s="28"/>
      <c r="W23" s="42"/>
    </row>
    <row r="24" spans="1:23" ht="26.25" customHeight="1" thickTop="1" thickBot="1">
      <c r="A24" s="7"/>
      <c r="B24" s="284" t="s">
        <v>143</v>
      </c>
      <c r="C24" s="284"/>
      <c r="D24" s="284"/>
      <c r="E24" s="284"/>
      <c r="F24" s="284"/>
      <c r="G24" s="284"/>
      <c r="H24" s="284"/>
      <c r="I24" s="284"/>
      <c r="J24" s="284"/>
      <c r="K24" s="284"/>
      <c r="L24" s="284"/>
      <c r="M24" s="284"/>
      <c r="N24" s="284"/>
      <c r="O24" s="284"/>
      <c r="P24" s="284"/>
      <c r="Q24" s="284"/>
      <c r="R24" s="284"/>
      <c r="S24" s="284"/>
      <c r="T24" s="284"/>
      <c r="U24" s="284"/>
      <c r="V24" s="284"/>
      <c r="W24" s="285"/>
    </row>
    <row r="25" spans="1:23" ht="19" thickTop="1" thickBot="1">
      <c r="A25" s="7"/>
      <c r="B25" s="231" t="s">
        <v>144</v>
      </c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232"/>
    </row>
    <row r="26" spans="1:23" ht="13.5" thickTop="1">
      <c r="A26" s="7"/>
      <c r="B26" s="58"/>
      <c r="C26" s="58"/>
      <c r="D26" s="58"/>
      <c r="E26" s="58"/>
      <c r="F26" s="58"/>
      <c r="G26" s="58"/>
      <c r="H26" s="58"/>
      <c r="I26" s="59"/>
      <c r="J26" s="58"/>
      <c r="K26" s="60"/>
      <c r="L26" s="46" t="s">
        <v>12</v>
      </c>
      <c r="M26" s="196" t="s">
        <v>145</v>
      </c>
      <c r="N26" s="28"/>
      <c r="O26" s="61"/>
      <c r="P26" s="22">
        <f>R26+S26+T26+W26+Q26</f>
        <v>40359426</v>
      </c>
      <c r="Q26" s="22">
        <f>H23</f>
        <v>5191789</v>
      </c>
      <c r="R26" s="62">
        <f>G19</f>
        <v>23483399</v>
      </c>
      <c r="S26" s="62">
        <f>F19</f>
        <v>1662235</v>
      </c>
      <c r="T26" s="62">
        <f>E19</f>
        <v>6951118</v>
      </c>
      <c r="U26" s="62">
        <f>D19</f>
        <v>2882961</v>
      </c>
      <c r="V26" s="62">
        <f>C19</f>
        <v>187924</v>
      </c>
      <c r="W26" s="63">
        <f>U26+V26</f>
        <v>3070885</v>
      </c>
    </row>
    <row r="27" spans="1:23">
      <c r="A27" s="7"/>
      <c r="B27" s="64">
        <f>C27+D27</f>
        <v>363808</v>
      </c>
      <c r="C27" s="64">
        <f>C28+C29</f>
        <v>169844</v>
      </c>
      <c r="D27" s="64">
        <f>D28+D29</f>
        <v>193964</v>
      </c>
      <c r="E27" s="64">
        <f>E28+E29</f>
        <v>5333346</v>
      </c>
      <c r="F27" s="64">
        <f>F28+F29</f>
        <v>708999</v>
      </c>
      <c r="G27" s="64">
        <f>G28+G29</f>
        <v>14889400</v>
      </c>
      <c r="H27" s="44"/>
      <c r="I27" s="37">
        <f>B27+E27+F27+G27</f>
        <v>21295553</v>
      </c>
      <c r="J27" s="43">
        <f>J28+J29</f>
        <v>530903</v>
      </c>
      <c r="K27" s="39">
        <f>J27+I27</f>
        <v>21826456</v>
      </c>
      <c r="L27" s="53" t="s">
        <v>24</v>
      </c>
      <c r="M27" s="65" t="s">
        <v>146</v>
      </c>
      <c r="N27" s="28"/>
      <c r="O27" s="28"/>
      <c r="P27" s="23"/>
      <c r="Q27" s="23"/>
      <c r="R27" s="23"/>
      <c r="S27" s="23"/>
      <c r="T27" s="23"/>
      <c r="U27" s="23"/>
      <c r="V27" s="23"/>
      <c r="W27" s="32"/>
    </row>
    <row r="28" spans="1:23">
      <c r="A28" s="7"/>
      <c r="B28" s="66">
        <f>C28+D28</f>
        <v>306782</v>
      </c>
      <c r="C28" s="67">
        <f>SUMIFS(DATI!E$1:E$65536,DATI!A$1:A$65536,'2024'!B4,DATI!B$1:B$65536,'2024'!C12,DATI!C$1:C$65536,'2024'!B8,DATI!D$1:D$65536,'2024'!L28)</f>
        <v>139833</v>
      </c>
      <c r="D28" s="67">
        <f>SUMIFS(DATI!E$1:E$65536,DATI!A$1:A$65536,'2024'!B4,DATI!B$1:B$65536,'2024'!D12,DATI!C$1:C$65536,'2024'!B8,DATI!D$1:D$65536,'2024'!L28)</f>
        <v>166949</v>
      </c>
      <c r="E28" s="67">
        <f>SUMIFS(DATI!E$1:E$65536,DATI!A$1:A$65536,'2024'!B4,DATI!B$1:B$65536,'2024'!E12,DATI!C$1:C$65536,'2024'!B8,DATI!D$1:D$65536,'2024'!L28)</f>
        <v>4073773</v>
      </c>
      <c r="F28" s="67">
        <f>SUMIFS(DATI!E$1:E$65536,DATI!A$1:A$65536,'2024'!B4,DATI!B$1:B$65536,'2024'!F12,DATI!C$1:C$65536,'2024'!B8,DATI!D$1:D$65536,'2024'!L28)</f>
        <v>568791</v>
      </c>
      <c r="G28" s="67">
        <f>SUMIFS(DATI!E$1:E$65536,DATI!A$1:A$65536,'2024'!B4,DATI!B$1:B$65536,'2024'!G12,DATI!C$1:C$65536,'2024'!B8,DATI!D$1:D$65536,'2024'!L28)</f>
        <v>12316977</v>
      </c>
      <c r="H28" s="44"/>
      <c r="I28" s="37">
        <f>B28+E28+F28+G28</f>
        <v>17266323</v>
      </c>
      <c r="J28" s="36">
        <f>SUMIFS(DATI!E$1:E$65536,DATI!A$1:A$65536,'2024'!B4,DATI!B$1:B$65536,'2024'!J12,DATI!C$1:C$65536,'2024'!B8,DATI!D$1:D$65536,'2024'!L28)</f>
        <v>530903</v>
      </c>
      <c r="K28" s="39">
        <f>J28+I28</f>
        <v>17797226</v>
      </c>
      <c r="L28" s="53" t="s">
        <v>25</v>
      </c>
      <c r="M28" s="199" t="s">
        <v>248</v>
      </c>
      <c r="N28" s="28"/>
      <c r="O28" s="28"/>
      <c r="P28" s="28"/>
      <c r="Q28" s="28"/>
      <c r="R28" s="28"/>
      <c r="S28" s="28"/>
      <c r="T28" s="28"/>
      <c r="U28" s="28"/>
      <c r="V28" s="28"/>
      <c r="W28" s="42"/>
    </row>
    <row r="29" spans="1:23">
      <c r="A29" s="7"/>
      <c r="B29" s="66">
        <f>C29+D29</f>
        <v>57026</v>
      </c>
      <c r="C29" s="67">
        <f>SUMIFS(DATI!E$1:E$65536,DATI!A$1:A$65536,'2024'!B4,DATI!B$1:B$65536,'2024'!C12,DATI!C$1:C$65536,'2024'!B8,DATI!D$1:D$65536,'2024'!L29)</f>
        <v>30011</v>
      </c>
      <c r="D29" s="67">
        <f>SUMIFS(DATI!E$1:E$65536,DATI!A$1:A$65536,'2024'!B4,DATI!B$1:B$65536,'2024'!D12,DATI!C$1:C$65536,'2024'!B8,DATI!D$1:D$65536,'2024'!L29)</f>
        <v>27015</v>
      </c>
      <c r="E29" s="67">
        <f>SUMIFS(DATI!E$1:E$65536,DATI!A$1:A$65536,'2024'!B4,DATI!B$1:B$65536,'2024'!E12,DATI!C$1:C$65536,'2024'!B8,DATI!D$1:D$65536,'2024'!L29)</f>
        <v>1259573</v>
      </c>
      <c r="F29" s="67">
        <f>SUMIFS(DATI!E$1:E$65536,DATI!A$1:A$65536,'2024'!B4,DATI!B$1:B$65536,'2024'!F12,DATI!C$1:C$65536,'2024'!B8,DATI!D$1:D$65536,'2024'!L29)</f>
        <v>140208</v>
      </c>
      <c r="G29" s="67">
        <f>SUMIFS(DATI!E$1:E$65536,DATI!A$1:A$65536,'2024'!B4,DATI!B$1:B$65536,'2024'!G12,DATI!C$1:C$65536,'2024'!B8,DATI!D$1:D$65536,'2024'!L29)</f>
        <v>2572423</v>
      </c>
      <c r="H29" s="44"/>
      <c r="I29" s="37">
        <f>B29+E29+F29+G29</f>
        <v>4029230</v>
      </c>
      <c r="J29" s="36">
        <f>SUMIFS(DATI!E$1:E$65536,DATI!A$1:A$65536,'2024'!B4,DATI!B$1:B$65536,'2024'!J12,DATI!C$1:C$65536,'2024'!B8,DATI!D$1:D$65536,'2024'!L29)</f>
        <v>0</v>
      </c>
      <c r="K29" s="39">
        <f>J29+I29</f>
        <v>4029230</v>
      </c>
      <c r="L29" s="53" t="s">
        <v>26</v>
      </c>
      <c r="M29" s="199" t="s">
        <v>249</v>
      </c>
      <c r="N29" s="28"/>
      <c r="O29" s="28"/>
      <c r="P29" s="28"/>
      <c r="Q29" s="28"/>
      <c r="R29" s="28"/>
      <c r="S29" s="28"/>
      <c r="T29" s="28"/>
      <c r="U29" s="28"/>
      <c r="V29" s="28"/>
      <c r="W29" s="42"/>
    </row>
    <row r="30" spans="1:23">
      <c r="A30" s="7"/>
      <c r="B30" s="68">
        <f>C30+D30</f>
        <v>43923</v>
      </c>
      <c r="C30" s="68">
        <f>C32</f>
        <v>1861</v>
      </c>
      <c r="D30" s="68">
        <f>D32</f>
        <v>42062</v>
      </c>
      <c r="E30" s="68">
        <f>E32</f>
        <v>5675</v>
      </c>
      <c r="F30" s="68">
        <f>F32</f>
        <v>51741</v>
      </c>
      <c r="G30" s="68">
        <f>G32</f>
        <v>486386</v>
      </c>
      <c r="H30" s="68">
        <f>H31</f>
        <v>5321786</v>
      </c>
      <c r="I30" s="69">
        <f>I31+I32</f>
        <v>5909511</v>
      </c>
      <c r="J30" s="44"/>
      <c r="K30" s="70"/>
      <c r="L30" s="53" t="s">
        <v>27</v>
      </c>
      <c r="M30" s="65" t="s">
        <v>147</v>
      </c>
      <c r="N30" s="28"/>
      <c r="O30" s="28"/>
      <c r="P30" s="28"/>
      <c r="Q30" s="28"/>
      <c r="R30" s="28"/>
      <c r="S30" s="28"/>
      <c r="T30" s="28"/>
      <c r="U30" s="28"/>
      <c r="V30" s="28"/>
      <c r="W30" s="42"/>
    </row>
    <row r="31" spans="1:23">
      <c r="A31" s="7"/>
      <c r="B31" s="71"/>
      <c r="C31" s="71"/>
      <c r="D31" s="71"/>
      <c r="E31" s="71"/>
      <c r="F31" s="71"/>
      <c r="G31" s="71"/>
      <c r="H31" s="36">
        <f>SUMIFS(DATI!E$1:E$65536,DATI!A$1:A$65536,'2024'!B4,DATI!B$1:B$65536,'2024'!H12,DATI!C$1:C$65536,'2024'!B8,DATI!D$1:D$65536,'2024'!L31)</f>
        <v>5321786</v>
      </c>
      <c r="I31" s="37">
        <f>H31</f>
        <v>5321786</v>
      </c>
      <c r="J31" s="44"/>
      <c r="K31" s="45"/>
      <c r="L31" s="53" t="s">
        <v>28</v>
      </c>
      <c r="M31" s="199" t="s">
        <v>250</v>
      </c>
      <c r="N31" s="28"/>
      <c r="O31" s="28"/>
      <c r="P31" s="28"/>
      <c r="Q31" s="28"/>
      <c r="R31" s="28"/>
      <c r="S31" s="28"/>
      <c r="T31" s="28"/>
      <c r="U31" s="28"/>
      <c r="V31" s="28"/>
      <c r="W31" s="42"/>
    </row>
    <row r="32" spans="1:23">
      <c r="A32" s="7"/>
      <c r="B32" s="33">
        <f>C32+D32</f>
        <v>43923</v>
      </c>
      <c r="C32" s="36">
        <f>SUMIFS(DATI!E$1:E$65536,DATI!A$1:A$65536,'2024'!B4,DATI!B$1:B$65536,'2024'!C12,DATI!C$1:C$65536,'2024'!B8,DATI!D$1:D$65536,'2024'!L32)</f>
        <v>1861</v>
      </c>
      <c r="D32" s="34">
        <f>SUMIFS(DATI!E$1:E$65536,DATI!A$1:A$65536,'2024'!B4,DATI!B$1:B$65536,'2024'!D12,DATI!C$1:C$65536,'2024'!B8,DATI!D$1:D$65536,'2024'!L32)</f>
        <v>42062</v>
      </c>
      <c r="E32" s="36">
        <f>SUMIFS(DATI!E$1:E$65536,DATI!A$1:A$65536,'2024'!B4,DATI!B$1:B$65536,'2024'!E12,DATI!C$1:C$65536,'2024'!B8,DATI!D$1:D$65536,'2024'!L32)</f>
        <v>5675</v>
      </c>
      <c r="F32" s="36">
        <f>SUMIFS(DATI!E$1:E$65536,DATI!A$1:A$65536,'2024'!B4,DATI!B$1:B$65536,'2024'!F12,DATI!C$1:C$65536,'2024'!B8,DATI!D$1:D$65536,'2024'!L32)</f>
        <v>51741</v>
      </c>
      <c r="G32" s="36">
        <f>SUMIFS(DATI!E$1:E$65536,DATI!A$1:A$65536,'2024'!B4,DATI!B$1:B$65536,'2024'!G12,DATI!C$1:C$65536,'2024'!B8,DATI!D$1:D$65536,'2024'!L32)</f>
        <v>486386</v>
      </c>
      <c r="H32" s="44"/>
      <c r="I32" s="37">
        <f>B32+E32+F32+G32</f>
        <v>587725</v>
      </c>
      <c r="J32" s="44"/>
      <c r="K32" s="45"/>
      <c r="L32" s="53" t="s">
        <v>29</v>
      </c>
      <c r="M32" s="199" t="s">
        <v>251</v>
      </c>
      <c r="N32" s="28"/>
      <c r="O32" s="28"/>
      <c r="P32" s="47"/>
      <c r="Q32" s="47"/>
      <c r="R32" s="47"/>
      <c r="S32" s="47"/>
      <c r="T32" s="47"/>
      <c r="U32" s="47"/>
      <c r="V32" s="47"/>
      <c r="W32" s="72"/>
    </row>
    <row r="33" spans="1:23">
      <c r="A33" s="7"/>
      <c r="B33" s="44"/>
      <c r="C33" s="44"/>
      <c r="D33" s="44"/>
      <c r="E33" s="44"/>
      <c r="F33" s="44"/>
      <c r="G33" s="44"/>
      <c r="H33" s="44"/>
      <c r="I33" s="44"/>
      <c r="J33" s="44"/>
      <c r="K33" s="45"/>
      <c r="L33" s="53" t="s">
        <v>30</v>
      </c>
      <c r="M33" s="65" t="s">
        <v>148</v>
      </c>
      <c r="N33" s="28"/>
      <c r="O33" s="61"/>
      <c r="P33" s="29">
        <f>P34+P35</f>
        <v>848812</v>
      </c>
      <c r="Q33" s="29">
        <f>Q34+Q35</f>
        <v>129997</v>
      </c>
      <c r="R33" s="29">
        <f>R35</f>
        <v>256507</v>
      </c>
      <c r="S33" s="29">
        <f>S35</f>
        <v>0</v>
      </c>
      <c r="T33" s="29">
        <f>T35</f>
        <v>45</v>
      </c>
      <c r="U33" s="29">
        <f>U35</f>
        <v>450182</v>
      </c>
      <c r="V33" s="62">
        <f>V35</f>
        <v>12081</v>
      </c>
      <c r="W33" s="63">
        <f>U33+V33</f>
        <v>462263</v>
      </c>
    </row>
    <row r="34" spans="1:23">
      <c r="A34" s="7"/>
      <c r="B34" s="44"/>
      <c r="C34" s="44"/>
      <c r="D34" s="44"/>
      <c r="E34" s="44"/>
      <c r="F34" s="44"/>
      <c r="G34" s="44"/>
      <c r="H34" s="44"/>
      <c r="I34" s="44"/>
      <c r="J34" s="44"/>
      <c r="K34" s="45"/>
      <c r="L34" s="53" t="s">
        <v>31</v>
      </c>
      <c r="M34" s="199" t="s">
        <v>252</v>
      </c>
      <c r="N34" s="28"/>
      <c r="O34" s="61"/>
      <c r="P34" s="29">
        <f>Q34</f>
        <v>129997</v>
      </c>
      <c r="Q34" s="49">
        <f>SUMIFS(DATI!E$1:E$65536,DATI!A$1:A$65536,'2024'!B4,DATI!B$1:B$65536,'2024'!Q12,DATI!C$1:C$65536,'2024'!N8,DATI!D$1:D$65536,'2024'!L34)</f>
        <v>129997</v>
      </c>
      <c r="R34" s="73"/>
      <c r="S34" s="74"/>
      <c r="T34" s="74"/>
      <c r="U34" s="74"/>
      <c r="V34" s="74"/>
      <c r="W34" s="75"/>
    </row>
    <row r="35" spans="1:23">
      <c r="A35" s="7"/>
      <c r="B35" s="44"/>
      <c r="C35" s="44"/>
      <c r="D35" s="44"/>
      <c r="E35" s="44"/>
      <c r="F35" s="44"/>
      <c r="G35" s="76"/>
      <c r="H35" s="44"/>
      <c r="I35" s="76"/>
      <c r="J35" s="44"/>
      <c r="K35" s="45"/>
      <c r="L35" s="53" t="s">
        <v>32</v>
      </c>
      <c r="M35" s="199" t="s">
        <v>253</v>
      </c>
      <c r="N35" s="28"/>
      <c r="O35" s="61"/>
      <c r="P35" s="29">
        <f>R35+S35+T35+W35</f>
        <v>718815</v>
      </c>
      <c r="Q35" s="44"/>
      <c r="R35" s="49">
        <f>SUMIFS(DATI!E$1:E$65536,DATI!A$1:A$65536,'2024'!B4,DATI!B$1:B$65536,'2024'!R12,DATI!C$1:C$65536,'2024'!N8,DATI!D$1:D$65536,'2024'!L35)</f>
        <v>256507</v>
      </c>
      <c r="S35" s="49">
        <f>SUMIFS(DATI!E$1:E$65536,DATI!A$1:A$65536,'2024'!B4,DATI!B$1:B$65536,'2024'!S12,DATI!C$1:C$65536,'2024'!N8,DATI!D$1:D$65536,'2024'!L35)</f>
        <v>0</v>
      </c>
      <c r="T35" s="49">
        <f>SUMIFS(DATI!E$1:E$65536,DATI!A$1:A$65536,'2024'!B4,DATI!B$1:B$65536,'2024'!T12,DATI!C$1:C$65536,'2024'!N8,DATI!D$1:D$65536,'2024'!L35)</f>
        <v>45</v>
      </c>
      <c r="U35" s="49">
        <f>SUMIFS(DATI!E$1:E$65536,DATI!A$1:A$65536,'2024'!B4,DATI!B$1:B$65536,'2024'!U12,DATI!C$1:C$65536,'2024'!N8,DATI!D$1:D$65536,'2024'!L35)</f>
        <v>450182</v>
      </c>
      <c r="V35" s="24">
        <f>SUMIFS(DATI!E$1:E$65536,DATI!A$1:A$65536,'2024'!B4,DATI!B$1:B$65536,'2024'!V12,DATI!C$1:C$65536,'2024'!N8,DATI!D$1:D$65536,'2024'!L35)</f>
        <v>12081</v>
      </c>
      <c r="W35" s="63">
        <f>U35+V35</f>
        <v>462263</v>
      </c>
    </row>
    <row r="36" spans="1:23" ht="13">
      <c r="A36" s="7"/>
      <c r="B36" s="33">
        <f>C36+D36</f>
        <v>3125417</v>
      </c>
      <c r="C36" s="43">
        <f>V26+V35-C27-C32</f>
        <v>28300</v>
      </c>
      <c r="D36" s="33">
        <f>U26+U35-D27-D32</f>
        <v>3097117</v>
      </c>
      <c r="E36" s="43">
        <f>T26+T35-E27-E32</f>
        <v>1612142</v>
      </c>
      <c r="F36" s="43">
        <f>S26+S35-F27-F32</f>
        <v>901495</v>
      </c>
      <c r="G36" s="43">
        <f>R26+R35-G27-G32</f>
        <v>8364120</v>
      </c>
      <c r="H36" s="44"/>
      <c r="I36" s="37">
        <f>B36+E36+F36+G36</f>
        <v>14003174</v>
      </c>
      <c r="J36" s="44"/>
      <c r="K36" s="45"/>
      <c r="L36" s="77" t="s">
        <v>14</v>
      </c>
      <c r="M36" s="197" t="s">
        <v>149</v>
      </c>
      <c r="N36" s="28"/>
      <c r="O36" s="28"/>
      <c r="P36" s="23"/>
      <c r="Q36" s="44"/>
      <c r="R36" s="23"/>
      <c r="S36" s="23"/>
      <c r="T36" s="23"/>
      <c r="U36" s="23"/>
      <c r="V36" s="23"/>
      <c r="W36" s="32"/>
    </row>
    <row r="37" spans="1:23">
      <c r="A37" s="7"/>
      <c r="B37" s="33">
        <f>C37+D37</f>
        <v>1228082</v>
      </c>
      <c r="C37" s="33">
        <f>C22</f>
        <v>29026</v>
      </c>
      <c r="D37" s="33">
        <f>D22</f>
        <v>1199056</v>
      </c>
      <c r="E37" s="33">
        <f>E22</f>
        <v>1612142</v>
      </c>
      <c r="F37" s="33">
        <f>F22</f>
        <v>98683</v>
      </c>
      <c r="G37" s="33">
        <f>G22</f>
        <v>4342778</v>
      </c>
      <c r="H37" s="44"/>
      <c r="I37" s="37">
        <f>B37+E37+F37+G37</f>
        <v>7281685</v>
      </c>
      <c r="J37" s="44"/>
      <c r="K37" s="45"/>
      <c r="L37" s="53" t="s">
        <v>77</v>
      </c>
      <c r="M37" s="65" t="s">
        <v>150</v>
      </c>
      <c r="N37" s="28"/>
      <c r="O37" s="28"/>
      <c r="P37" s="28"/>
      <c r="Q37" s="28"/>
      <c r="R37" s="28"/>
      <c r="S37" s="28"/>
      <c r="T37" s="28"/>
      <c r="U37" s="28"/>
      <c r="V37" s="28"/>
      <c r="W37" s="42"/>
    </row>
    <row r="38" spans="1:23" ht="26.5" thickBot="1">
      <c r="A38" s="7"/>
      <c r="B38" s="79">
        <f>C38+D38</f>
        <v>1897335</v>
      </c>
      <c r="C38" s="79">
        <f>C36-C37</f>
        <v>-726</v>
      </c>
      <c r="D38" s="79">
        <f>D36-D37</f>
        <v>1898061</v>
      </c>
      <c r="E38" s="79">
        <f>E36-E37</f>
        <v>0</v>
      </c>
      <c r="F38" s="79">
        <f>F36-F37</f>
        <v>802812</v>
      </c>
      <c r="G38" s="79">
        <f>G36-G37</f>
        <v>4021342</v>
      </c>
      <c r="H38" s="44"/>
      <c r="I38" s="80">
        <f>B38+E38+F38+G38</f>
        <v>6721489</v>
      </c>
      <c r="J38" s="44"/>
      <c r="K38" s="57"/>
      <c r="L38" s="106" t="s">
        <v>151</v>
      </c>
      <c r="M38" s="198" t="s">
        <v>152</v>
      </c>
      <c r="N38" s="81"/>
      <c r="O38" s="81"/>
      <c r="P38" s="81"/>
      <c r="Q38" s="81"/>
      <c r="R38" s="81"/>
      <c r="S38" s="81"/>
      <c r="T38" s="81"/>
      <c r="U38" s="81"/>
      <c r="V38" s="81"/>
      <c r="W38" s="82"/>
    </row>
    <row r="39" spans="1:23" ht="16.5" thickTop="1" thickBot="1">
      <c r="A39" s="7"/>
      <c r="B39" s="83"/>
      <c r="C39" s="83"/>
      <c r="D39" s="83"/>
      <c r="E39" s="84"/>
      <c r="F39" s="84"/>
      <c r="G39" s="84"/>
      <c r="H39" s="84"/>
      <c r="I39" s="84"/>
      <c r="J39" s="84"/>
      <c r="K39" s="84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6"/>
    </row>
    <row r="40" spans="1:23" ht="21.75" customHeight="1" thickTop="1" thickBot="1">
      <c r="A40" s="7"/>
      <c r="B40" s="253" t="s">
        <v>119</v>
      </c>
      <c r="C40" s="253"/>
      <c r="D40" s="253"/>
      <c r="E40" s="253"/>
      <c r="F40" s="253"/>
      <c r="G40" s="253"/>
      <c r="H40" s="253"/>
      <c r="I40" s="253"/>
      <c r="J40" s="253"/>
      <c r="K40" s="254"/>
      <c r="L40" s="274" t="s">
        <v>120</v>
      </c>
      <c r="M40" s="275"/>
      <c r="N40" s="278" t="s">
        <v>121</v>
      </c>
      <c r="O40" s="279"/>
      <c r="P40" s="279"/>
      <c r="Q40" s="279"/>
      <c r="R40" s="279"/>
      <c r="S40" s="279"/>
      <c r="T40" s="279"/>
      <c r="U40" s="280"/>
      <c r="V40" s="280"/>
      <c r="W40" s="281"/>
    </row>
    <row r="41" spans="1:23" ht="13.5" customHeight="1" thickTop="1">
      <c r="A41" s="7"/>
      <c r="B41" s="261" t="s">
        <v>122</v>
      </c>
      <c r="C41" s="264" t="s">
        <v>123</v>
      </c>
      <c r="D41" s="264" t="s">
        <v>124</v>
      </c>
      <c r="E41" s="239" t="s">
        <v>125</v>
      </c>
      <c r="F41" s="239" t="s">
        <v>126</v>
      </c>
      <c r="G41" s="239" t="s">
        <v>127</v>
      </c>
      <c r="H41" s="239" t="s">
        <v>128</v>
      </c>
      <c r="I41" s="239" t="s">
        <v>129</v>
      </c>
      <c r="J41" s="239" t="s">
        <v>130</v>
      </c>
      <c r="K41" s="243" t="s">
        <v>131</v>
      </c>
      <c r="L41" s="276"/>
      <c r="M41" s="277"/>
      <c r="N41" s="264" t="s">
        <v>131</v>
      </c>
      <c r="O41" s="239" t="s">
        <v>130</v>
      </c>
      <c r="P41" s="239" t="s">
        <v>129</v>
      </c>
      <c r="Q41" s="239" t="s">
        <v>128</v>
      </c>
      <c r="R41" s="239" t="s">
        <v>127</v>
      </c>
      <c r="S41" s="239" t="s">
        <v>126</v>
      </c>
      <c r="T41" s="239" t="s">
        <v>125</v>
      </c>
      <c r="U41" s="264" t="s">
        <v>124</v>
      </c>
      <c r="V41" s="264" t="s">
        <v>123</v>
      </c>
      <c r="W41" s="266" t="s">
        <v>122</v>
      </c>
    </row>
    <row r="42" spans="1:23" ht="12.75" customHeight="1">
      <c r="A42" s="7"/>
      <c r="B42" s="262"/>
      <c r="C42" s="216"/>
      <c r="D42" s="216"/>
      <c r="E42" s="213"/>
      <c r="F42" s="213"/>
      <c r="G42" s="213"/>
      <c r="H42" s="229"/>
      <c r="I42" s="213"/>
      <c r="J42" s="213"/>
      <c r="K42" s="244"/>
      <c r="L42" s="276"/>
      <c r="M42" s="277"/>
      <c r="N42" s="215"/>
      <c r="O42" s="213"/>
      <c r="P42" s="213"/>
      <c r="Q42" s="229"/>
      <c r="R42" s="213"/>
      <c r="S42" s="213"/>
      <c r="T42" s="213"/>
      <c r="U42" s="216"/>
      <c r="V42" s="216"/>
      <c r="W42" s="219"/>
    </row>
    <row r="43" spans="1:23" ht="63" customHeight="1" thickBot="1">
      <c r="A43" s="7"/>
      <c r="B43" s="262"/>
      <c r="C43" s="216"/>
      <c r="D43" s="216"/>
      <c r="E43" s="213"/>
      <c r="F43" s="213"/>
      <c r="G43" s="213"/>
      <c r="H43" s="229"/>
      <c r="I43" s="213"/>
      <c r="J43" s="282"/>
      <c r="K43" s="244"/>
      <c r="L43" s="276"/>
      <c r="M43" s="277"/>
      <c r="N43" s="215"/>
      <c r="O43" s="282"/>
      <c r="P43" s="213"/>
      <c r="Q43" s="229"/>
      <c r="R43" s="213"/>
      <c r="S43" s="213"/>
      <c r="T43" s="213"/>
      <c r="U43" s="216"/>
      <c r="V43" s="216"/>
      <c r="W43" s="219"/>
    </row>
    <row r="44" spans="1:23" ht="19" thickTop="1" thickBot="1">
      <c r="A44" s="7"/>
      <c r="B44" s="233" t="s">
        <v>153</v>
      </c>
      <c r="C44" s="234"/>
      <c r="D44" s="234"/>
      <c r="E44" s="234"/>
      <c r="F44" s="234"/>
      <c r="G44" s="234"/>
      <c r="H44" s="234"/>
      <c r="I44" s="234"/>
      <c r="J44" s="234"/>
      <c r="K44" s="234"/>
      <c r="L44" s="234"/>
      <c r="M44" s="234"/>
      <c r="N44" s="234"/>
      <c r="O44" s="234"/>
      <c r="P44" s="234"/>
      <c r="Q44" s="234"/>
      <c r="R44" s="234"/>
      <c r="S44" s="234"/>
      <c r="T44" s="234"/>
      <c r="U44" s="234"/>
      <c r="V44" s="234"/>
      <c r="W44" s="235"/>
    </row>
    <row r="45" spans="1:23" ht="13.5" thickTop="1">
      <c r="A45" s="7"/>
      <c r="B45" s="28"/>
      <c r="C45" s="28"/>
      <c r="D45" s="28"/>
      <c r="E45" s="28"/>
      <c r="F45" s="28"/>
      <c r="G45" s="28"/>
      <c r="H45" s="28"/>
      <c r="I45" s="28"/>
      <c r="J45" s="28"/>
      <c r="K45" s="42"/>
      <c r="L45" s="87" t="s">
        <v>14</v>
      </c>
      <c r="M45" s="200" t="s">
        <v>149</v>
      </c>
      <c r="N45" s="47"/>
      <c r="O45" s="88"/>
      <c r="P45" s="22">
        <f>R45+S45+T45+W45</f>
        <v>14003174</v>
      </c>
      <c r="Q45" s="50"/>
      <c r="R45" s="22">
        <f>G36</f>
        <v>8364120</v>
      </c>
      <c r="S45" s="22">
        <f>F36</f>
        <v>901495</v>
      </c>
      <c r="T45" s="22">
        <f>E36</f>
        <v>1612142</v>
      </c>
      <c r="U45" s="22">
        <f>D36</f>
        <v>3097117</v>
      </c>
      <c r="V45" s="89">
        <f>C36</f>
        <v>28300</v>
      </c>
      <c r="W45" s="90">
        <f>U45+V45</f>
        <v>3125417</v>
      </c>
    </row>
    <row r="46" spans="1:23" ht="12.75" customHeight="1">
      <c r="A46" s="7"/>
      <c r="B46" s="28"/>
      <c r="C46" s="28"/>
      <c r="D46" s="28"/>
      <c r="E46" s="28"/>
      <c r="F46" s="28"/>
      <c r="G46" s="28"/>
      <c r="H46" s="28"/>
      <c r="I46" s="28"/>
      <c r="J46" s="28"/>
      <c r="K46" s="42"/>
      <c r="L46" s="53" t="s">
        <v>24</v>
      </c>
      <c r="M46" s="65" t="s">
        <v>146</v>
      </c>
      <c r="N46" s="91">
        <f t="shared" ref="N46:N54" si="0">O46+P46</f>
        <v>21826457</v>
      </c>
      <c r="O46" s="49">
        <f>SUMIFS(DATI!E$1:E$65536,DATI!A$1:A$65536,'2024'!B4,DATI!B$1:B$65536,'2024'!O12,DATI!C$1:C$65536,'2024'!N8,DATI!D$1:D$65536,'2024'!L46)</f>
        <v>159088</v>
      </c>
      <c r="P46" s="29">
        <f>U46</f>
        <v>21667369</v>
      </c>
      <c r="Q46" s="28"/>
      <c r="R46" s="23"/>
      <c r="S46" s="23"/>
      <c r="T46" s="28"/>
      <c r="U46" s="49">
        <f>SUMIFS(DATI!E$1:E$65536,DATI!A$1:A$65536,'2024'!B4,DATI!B$1:B$65536,'2024'!U12,DATI!C$1:C$65536,'2024'!N8,DATI!D$1:D$65536,'2024'!L46)</f>
        <v>21667369</v>
      </c>
      <c r="V46" s="28"/>
      <c r="W46" s="31">
        <f>U46</f>
        <v>21667369</v>
      </c>
    </row>
    <row r="47" spans="1:23" ht="12.75" customHeight="1">
      <c r="A47" s="7"/>
      <c r="B47" s="28"/>
      <c r="C47" s="28"/>
      <c r="D47" s="28"/>
      <c r="E47" s="28"/>
      <c r="F47" s="28"/>
      <c r="G47" s="28"/>
      <c r="H47" s="28"/>
      <c r="I47" s="28"/>
      <c r="J47" s="28"/>
      <c r="K47" s="42"/>
      <c r="L47" s="40" t="s">
        <v>25</v>
      </c>
      <c r="M47" s="134" t="s">
        <v>248</v>
      </c>
      <c r="N47" s="91">
        <f t="shared" si="0"/>
        <v>17797227</v>
      </c>
      <c r="O47" s="49">
        <f>SUMIFS(DATI!E$1:E$65536,DATI!A$1:A$65536,'2024'!B4,DATI!B$1:B$65536,'2024'!O12,DATI!C$1:C$65536,'2024'!N8,DATI!D$1:D$65536,'2024'!L47)</f>
        <v>129692</v>
      </c>
      <c r="P47" s="49">
        <f>SUMIFS(DATI!E$1:E$65536,DATI!A$1:A$65536,'2024'!B4,DATI!B$1:B$65536,'2024'!P12,DATI!C$1:C$65536,'2024'!N8,DATI!D$1:D$65536,'2024'!L47)</f>
        <v>17667535</v>
      </c>
      <c r="Q47" s="28"/>
      <c r="R47" s="28"/>
      <c r="S47" s="28"/>
      <c r="T47" s="28"/>
      <c r="U47" s="49">
        <f>SUMIFS(DATI!E$1:E$65536,DATI!A$1:A$65536,'2024'!B4,DATI!B$1:B$65536,'2024'!U12,DATI!C$1:C$65536,'2024'!N8,DATI!D$1:D$65536,'2024'!L47)</f>
        <v>17667535</v>
      </c>
      <c r="V47" s="28"/>
      <c r="W47" s="31">
        <f>U47</f>
        <v>17667535</v>
      </c>
    </row>
    <row r="48" spans="1:23" ht="12.75" customHeight="1">
      <c r="A48" s="7"/>
      <c r="B48" s="28"/>
      <c r="C48" s="28"/>
      <c r="D48" s="28"/>
      <c r="E48" s="28"/>
      <c r="F48" s="28"/>
      <c r="G48" s="28"/>
      <c r="H48" s="28"/>
      <c r="I48" s="28"/>
      <c r="J48" s="28"/>
      <c r="K48" s="42"/>
      <c r="L48" s="40" t="s">
        <v>26</v>
      </c>
      <c r="M48" s="134" t="s">
        <v>249</v>
      </c>
      <c r="N48" s="91">
        <f t="shared" si="0"/>
        <v>4029231</v>
      </c>
      <c r="O48" s="49">
        <f>SUMIFS(DATI!E$1:E$65536,DATI!A$1:A$65536,'2024'!B4,DATI!B$1:B$65536,'2024'!O12,DATI!C$1:C$65536,'2024'!N8,DATI!D$1:D$65536,'2024'!L48)</f>
        <v>29397</v>
      </c>
      <c r="P48" s="49">
        <f>SUMIFS(DATI!E$1:E$65536,DATI!A$1:A$65536,'2024'!B4,DATI!B$1:B$65536,'2024'!P12,DATI!C$1:C$65536,'2024'!N8,DATI!D$1:D$65536,'2024'!L48)</f>
        <v>3999834</v>
      </c>
      <c r="Q48" s="28"/>
      <c r="R48" s="28"/>
      <c r="S48" s="28"/>
      <c r="T48" s="28"/>
      <c r="U48" s="49">
        <f>SUMIFS(DATI!E$1:E$65536,DATI!A$1:A$65536,'2024'!B4,DATI!B$1:B$65536,'2024'!U12,DATI!C$1:C$65536,'2024'!N8,DATI!D$1:D$65536,'2024'!L48)</f>
        <v>3999834</v>
      </c>
      <c r="V48" s="28"/>
      <c r="W48" s="31">
        <f>U48</f>
        <v>3999834</v>
      </c>
    </row>
    <row r="49" spans="1:23" ht="12.75" customHeight="1">
      <c r="A49" s="7"/>
      <c r="B49" s="28"/>
      <c r="C49" s="28"/>
      <c r="D49" s="28"/>
      <c r="E49" s="28"/>
      <c r="F49" s="28"/>
      <c r="G49" s="28"/>
      <c r="H49" s="28"/>
      <c r="I49" s="28"/>
      <c r="J49" s="28"/>
      <c r="K49" s="42"/>
      <c r="L49" s="40" t="s">
        <v>27</v>
      </c>
      <c r="M49" s="41" t="s">
        <v>147</v>
      </c>
      <c r="N49" s="91">
        <f t="shared" si="0"/>
        <v>5909510</v>
      </c>
      <c r="O49" s="29">
        <f>O50+O54</f>
        <v>59141</v>
      </c>
      <c r="P49" s="29">
        <f t="shared" ref="P49:P54" si="1">T49</f>
        <v>5850369</v>
      </c>
      <c r="Q49" s="28"/>
      <c r="R49" s="28"/>
      <c r="S49" s="28"/>
      <c r="T49" s="29">
        <f>T50+T54</f>
        <v>5850369</v>
      </c>
      <c r="U49" s="92"/>
      <c r="V49" s="28"/>
      <c r="W49" s="42"/>
    </row>
    <row r="50" spans="1:23" ht="12.75" customHeight="1">
      <c r="A50" s="7"/>
      <c r="B50" s="28"/>
      <c r="C50" s="28"/>
      <c r="D50" s="28"/>
      <c r="E50" s="28"/>
      <c r="F50" s="28"/>
      <c r="G50" s="28"/>
      <c r="H50" s="28"/>
      <c r="I50" s="28"/>
      <c r="J50" s="28"/>
      <c r="K50" s="42"/>
      <c r="L50" s="40" t="s">
        <v>28</v>
      </c>
      <c r="M50" s="134" t="s">
        <v>250</v>
      </c>
      <c r="N50" s="91">
        <f t="shared" si="0"/>
        <v>5321786</v>
      </c>
      <c r="O50" s="49">
        <f>SUMIFS(DATI!E$1:E$65536,DATI!A$1:A$65536,'2024'!B4,DATI!B$1:B$65536,'2024'!O12,DATI!C$1:C$65536,'2024'!N8,DATI!D$1:D$65536,'2024'!L50)</f>
        <v>62658</v>
      </c>
      <c r="P50" s="29">
        <f t="shared" si="1"/>
        <v>5259128</v>
      </c>
      <c r="Q50" s="28"/>
      <c r="R50" s="28"/>
      <c r="S50" s="28"/>
      <c r="T50" s="49">
        <f>SUMIFS(DATI!E$1:E$65536,DATI!A$1:A$65536,'2024'!B4,DATI!B$1:B$65536,'2024'!T12,DATI!C$1:C$65536,'2024'!N8,DATI!D$1:D$65536,'2024'!L50)</f>
        <v>5259128</v>
      </c>
      <c r="U50" s="50"/>
      <c r="V50" s="28"/>
      <c r="W50" s="42"/>
    </row>
    <row r="51" spans="1:23" ht="12.75" customHeight="1">
      <c r="A51" s="7"/>
      <c r="B51" s="28"/>
      <c r="C51" s="28"/>
      <c r="D51" s="28"/>
      <c r="E51" s="28"/>
      <c r="F51" s="28"/>
      <c r="G51" s="28"/>
      <c r="H51" s="28"/>
      <c r="I51" s="28"/>
      <c r="J51" s="28"/>
      <c r="K51" s="42"/>
      <c r="L51" s="40" t="s">
        <v>82</v>
      </c>
      <c r="M51" s="185" t="s">
        <v>154</v>
      </c>
      <c r="N51" s="91">
        <f t="shared" si="0"/>
        <v>3845034</v>
      </c>
      <c r="O51" s="49">
        <f>SUMIFS(DATI!E$1:E$65536,DATI!A$1:A$65536,'2024'!B4,DATI!B$1:B$65536,'2024'!O12,DATI!C$1:C$65536,'2024'!N8,DATI!D$1:D$65536,'2024'!L51)</f>
        <v>0</v>
      </c>
      <c r="P51" s="29">
        <f t="shared" si="1"/>
        <v>3845034</v>
      </c>
      <c r="Q51" s="28"/>
      <c r="R51" s="28"/>
      <c r="S51" s="28"/>
      <c r="T51" s="49">
        <f>SUMIFS(DATI!E$1:E$65536,DATI!A$1:A$65536,'2024'!B4,DATI!B$1:B$65536,'2024'!T12,DATI!C$1:C$65536,'2024'!N8,DATI!D$1:D$65536,'2024'!L51)</f>
        <v>3845034</v>
      </c>
      <c r="U51" s="50"/>
      <c r="V51" s="28"/>
      <c r="W51" s="42"/>
    </row>
    <row r="52" spans="1:23" ht="12.75" customHeight="1">
      <c r="A52" s="7"/>
      <c r="B52" s="28"/>
      <c r="C52" s="28"/>
      <c r="D52" s="28"/>
      <c r="E52" s="28"/>
      <c r="F52" s="28"/>
      <c r="G52" s="28"/>
      <c r="H52" s="28"/>
      <c r="I52" s="28"/>
      <c r="J52" s="28"/>
      <c r="K52" s="42"/>
      <c r="L52" s="40" t="s">
        <v>83</v>
      </c>
      <c r="M52" s="185" t="s">
        <v>155</v>
      </c>
      <c r="N52" s="91">
        <f t="shared" si="0"/>
        <v>64171</v>
      </c>
      <c r="O52" s="49">
        <f>SUMIFS(DATI!E$1:E$65536,DATI!A$1:A$65536,'2024'!B4,DATI!B$1:B$65536,'2024'!O12,DATI!C$1:C$65536,'2024'!N8,DATI!D$1:D$65536,'2024'!L52)</f>
        <v>62658</v>
      </c>
      <c r="P52" s="29">
        <f t="shared" si="1"/>
        <v>1513</v>
      </c>
      <c r="Q52" s="28"/>
      <c r="R52" s="28"/>
      <c r="S52" s="28"/>
      <c r="T52" s="49">
        <f>SUMIFS(DATI!E$1:E$65536,DATI!A$1:A$65536,'2024'!B4,DATI!B$1:B$65536,'2024'!T12,DATI!C$1:C$65536,'2024'!N8,DATI!D$1:D$65536,'2024'!L52)</f>
        <v>1513</v>
      </c>
      <c r="U52" s="50"/>
      <c r="V52" s="28"/>
      <c r="W52" s="42"/>
    </row>
    <row r="53" spans="1:23" ht="12.75" customHeight="1">
      <c r="A53" s="7"/>
      <c r="B53" s="28"/>
      <c r="C53" s="28"/>
      <c r="D53" s="28"/>
      <c r="E53" s="28"/>
      <c r="F53" s="28"/>
      <c r="G53" s="28"/>
      <c r="H53" s="28"/>
      <c r="I53" s="28"/>
      <c r="J53" s="28"/>
      <c r="K53" s="42"/>
      <c r="L53" s="40" t="s">
        <v>84</v>
      </c>
      <c r="M53" s="185" t="s">
        <v>156</v>
      </c>
      <c r="N53" s="91">
        <f t="shared" si="0"/>
        <v>1412581</v>
      </c>
      <c r="O53" s="49">
        <f>SUMIFS(DATI!E$1:E$65536,DATI!A$1:A$65536,'2024'!B4,DATI!B$1:B$65536,'2024'!O12,DATI!C$1:C$65536,'2024'!N8,DATI!D$1:D$65536,'2024'!L53)</f>
        <v>0</v>
      </c>
      <c r="P53" s="29">
        <f t="shared" si="1"/>
        <v>1412581</v>
      </c>
      <c r="Q53" s="28"/>
      <c r="R53" s="28"/>
      <c r="S53" s="28"/>
      <c r="T53" s="49">
        <f>SUMIFS(DATI!E$1:E$65536,DATI!A$1:A$65536,'2024'!B4,DATI!B$1:B$65536,'2024'!T12,DATI!C$1:C$65536,'2024'!N8,DATI!D$1:D$65536,'2024'!L53)</f>
        <v>1412581</v>
      </c>
      <c r="U53" s="50"/>
      <c r="V53" s="28"/>
      <c r="W53" s="42"/>
    </row>
    <row r="54" spans="1:23" ht="12.75" customHeight="1">
      <c r="A54" s="7"/>
      <c r="B54" s="28"/>
      <c r="C54" s="28"/>
      <c r="D54" s="28"/>
      <c r="E54" s="28"/>
      <c r="F54" s="28"/>
      <c r="G54" s="28"/>
      <c r="H54" s="28"/>
      <c r="I54" s="47"/>
      <c r="J54" s="47"/>
      <c r="K54" s="72"/>
      <c r="L54" s="40" t="s">
        <v>29</v>
      </c>
      <c r="M54" s="134" t="s">
        <v>251</v>
      </c>
      <c r="N54" s="91">
        <f t="shared" si="0"/>
        <v>587724</v>
      </c>
      <c r="O54" s="49">
        <f>SUMIFS(DATI!E$1:E$65536,DATI!A$1:A$65536,'2024'!B4,DATI!B$1:B$65536,'2024'!O12,DATI!C$1:C$65536,'2024'!N8,DATI!D$1:D$65536,'2024'!L54)</f>
        <v>-3517</v>
      </c>
      <c r="P54" s="29">
        <f t="shared" si="1"/>
        <v>591241</v>
      </c>
      <c r="Q54" s="50"/>
      <c r="R54" s="28"/>
      <c r="S54" s="28"/>
      <c r="T54" s="49">
        <f>SUMIFS(DATI!E$1:E$65536,DATI!A$1:A$65536,'2024'!B4,DATI!B$1:B$65536,'2024'!T12,DATI!C$1:C$65536,'2024'!N8,DATI!D$1:D$65536,'2024'!L54)</f>
        <v>591241</v>
      </c>
      <c r="U54" s="50"/>
      <c r="V54" s="28"/>
      <c r="W54" s="42"/>
    </row>
    <row r="55" spans="1:23" ht="12.75" customHeight="1">
      <c r="A55" s="7"/>
      <c r="B55" s="28"/>
      <c r="C55" s="28"/>
      <c r="D55" s="28"/>
      <c r="E55" s="93">
        <f>E56+E57</f>
        <v>359210</v>
      </c>
      <c r="F55" s="50"/>
      <c r="G55" s="28"/>
      <c r="H55" s="61"/>
      <c r="I55" s="94">
        <f>E55</f>
        <v>359210</v>
      </c>
      <c r="J55" s="29">
        <f>J56+J57</f>
        <v>489602</v>
      </c>
      <c r="K55" s="95">
        <f>I55+J55</f>
        <v>848812</v>
      </c>
      <c r="L55" s="40" t="s">
        <v>30</v>
      </c>
      <c r="M55" s="41" t="s">
        <v>148</v>
      </c>
      <c r="N55" s="23"/>
      <c r="O55" s="28"/>
      <c r="P55" s="28"/>
      <c r="Q55" s="28"/>
      <c r="R55" s="28"/>
      <c r="S55" s="28"/>
      <c r="T55" s="23"/>
      <c r="U55" s="28"/>
      <c r="V55" s="28"/>
      <c r="W55" s="42"/>
    </row>
    <row r="56" spans="1:23">
      <c r="A56" s="7"/>
      <c r="B56" s="28"/>
      <c r="C56" s="28"/>
      <c r="D56" s="28"/>
      <c r="E56" s="96">
        <f>SUMIFS(DATI!E$1:E$65536,DATI!A$1:A$65536,'2024'!B4,DATI!B$1:B$65536,'2024'!E12,DATI!C$1:C$65536,'2024'!B8,DATI!D$1:D$65536,'2024'!L56)</f>
        <v>129997</v>
      </c>
      <c r="F56" s="50"/>
      <c r="G56" s="28"/>
      <c r="H56" s="28"/>
      <c r="I56" s="94">
        <f>E56</f>
        <v>129997</v>
      </c>
      <c r="J56" s="49">
        <f>SUMIFS(DATI!E$1:E$65536,DATI!A$1:A$65536,'2024'!B4,DATI!B$1:B$65536,'2024'!J12,DATI!C$1:C$65536,'2024'!B8,DATI!D$1:D$65536,'2024'!L56)</f>
        <v>0</v>
      </c>
      <c r="K56" s="95">
        <f t="shared" ref="K56:K64" si="2">I56+J56</f>
        <v>129997</v>
      </c>
      <c r="L56" s="40" t="s">
        <v>31</v>
      </c>
      <c r="M56" s="134" t="s">
        <v>252</v>
      </c>
      <c r="N56" s="28"/>
      <c r="O56" s="28"/>
      <c r="P56" s="28"/>
      <c r="Q56" s="28"/>
      <c r="R56" s="28"/>
      <c r="S56" s="28"/>
      <c r="T56" s="28"/>
      <c r="U56" s="28"/>
      <c r="V56" s="28"/>
      <c r="W56" s="42"/>
    </row>
    <row r="57" spans="1:23">
      <c r="A57" s="7"/>
      <c r="B57" s="47"/>
      <c r="C57" s="47"/>
      <c r="D57" s="47"/>
      <c r="E57" s="96">
        <f>SUMIFS(DATI!E$1:E$65536,DATI!A$1:A$65536,'2024'!B4,DATI!B$1:B$65536,'2024'!E12,DATI!C$1:C$65536,'2024'!B8,DATI!D$1:D$65536,'2024'!L57)</f>
        <v>229213</v>
      </c>
      <c r="F57" s="97"/>
      <c r="G57" s="47"/>
      <c r="H57" s="28"/>
      <c r="I57" s="94">
        <f>E57</f>
        <v>229213</v>
      </c>
      <c r="J57" s="210">
        <f>SUMIFS(DATI!E$1:E$65536,DATI!A$1:A$65536,'2024'!B4,DATI!B$1:B$65536,'2024'!J12,DATI!C$1:C$65536,'2024'!B8,DATI!D$1:D$65536,'2024'!L57)</f>
        <v>489602</v>
      </c>
      <c r="K57" s="95">
        <f t="shared" si="2"/>
        <v>718815</v>
      </c>
      <c r="L57" s="40" t="s">
        <v>32</v>
      </c>
      <c r="M57" s="134" t="s">
        <v>253</v>
      </c>
      <c r="N57" s="47"/>
      <c r="O57" s="47"/>
      <c r="P57" s="47"/>
      <c r="Q57" s="28"/>
      <c r="R57" s="47"/>
      <c r="S57" s="47"/>
      <c r="T57" s="47"/>
      <c r="U57" s="47"/>
      <c r="V57" s="47"/>
      <c r="W57" s="72"/>
    </row>
    <row r="58" spans="1:23">
      <c r="A58" s="7"/>
      <c r="B58" s="98">
        <f>C58+D58</f>
        <v>1025596</v>
      </c>
      <c r="C58" s="29">
        <f>C59+C60</f>
        <v>6861</v>
      </c>
      <c r="D58" s="29">
        <f>D59+D60</f>
        <v>1018735</v>
      </c>
      <c r="E58" s="99">
        <f>E59+E60</f>
        <v>444816</v>
      </c>
      <c r="F58" s="29">
        <f>F59+F60</f>
        <v>4033283</v>
      </c>
      <c r="G58" s="91">
        <f>G59+G60</f>
        <v>4411145</v>
      </c>
      <c r="H58" s="28"/>
      <c r="I58" s="94">
        <f>B58+E58+F58+G58</f>
        <v>9914840</v>
      </c>
      <c r="J58" s="94">
        <f>J59+J60</f>
        <v>1977476</v>
      </c>
      <c r="K58" s="95">
        <f t="shared" si="2"/>
        <v>11892316</v>
      </c>
      <c r="L58" s="40" t="s">
        <v>33</v>
      </c>
      <c r="M58" s="41" t="s">
        <v>157</v>
      </c>
      <c r="N58" s="91">
        <f t="shared" ref="N58:N74" si="3">O58+P58</f>
        <v>11892317</v>
      </c>
      <c r="O58" s="94">
        <f>O59+O60</f>
        <v>3616573</v>
      </c>
      <c r="P58" s="29">
        <f t="shared" ref="P58:P63" si="4">R58+S58+T58+W58</f>
        <v>8275744</v>
      </c>
      <c r="Q58" s="50"/>
      <c r="R58" s="29">
        <f>R59+R60</f>
        <v>2013333</v>
      </c>
      <c r="S58" s="29">
        <f>S59+S60</f>
        <v>3254784</v>
      </c>
      <c r="T58" s="29">
        <f>T59+T60</f>
        <v>616659</v>
      </c>
      <c r="U58" s="29">
        <f>U59+U60</f>
        <v>2375272</v>
      </c>
      <c r="V58" s="62">
        <f>V59+V60</f>
        <v>15696</v>
      </c>
      <c r="W58" s="63">
        <f>U58+V58</f>
        <v>2390968</v>
      </c>
    </row>
    <row r="59" spans="1:23">
      <c r="A59" s="7"/>
      <c r="B59" s="98">
        <f>C59+D59</f>
        <v>987726</v>
      </c>
      <c r="C59" s="49">
        <f>SUMIFS(DATI!E$1:E$65536,DATI!A$1:A$65536,'2024'!B4,DATI!B$1:B$65536,'2024'!C12,DATI!C$1:C$65536,'2024'!B8,DATI!D$1:D$65536,'2024'!L59)</f>
        <v>6861</v>
      </c>
      <c r="D59" s="49">
        <f>SUMIFS(DATI!E$1:E$65536,DATI!A$1:A$65536,'2024'!B4,DATI!B$1:B$65536,'2024'!D12,DATI!C$1:C$65536,'2024'!B8,DATI!D$1:D$65536,'2024'!L59)</f>
        <v>980865</v>
      </c>
      <c r="E59" s="100">
        <f>SUMIFS(DATI!E$1:E$65536,DATI!A$1:A$65536,'2024'!B4,DATI!B$1:B$65536,'2024'!E12,DATI!C$1:C$65536,'2024'!B8,DATI!D$1:D$65536,'2024'!L59)</f>
        <v>443345</v>
      </c>
      <c r="F59" s="30">
        <f>SUMIFS(DATI!E$1:E$65536,DATI!A$1:A$65536,'2024'!B4,DATI!B$1:B$65536,'2024'!F12,DATI!C$1:C$65536,'2024'!B8,DATI!D$1:D$65536,'2024'!L59)</f>
        <v>2127292</v>
      </c>
      <c r="G59" s="30">
        <f>SUMIFS(DATI!E$1:E$65536,DATI!A$1:A$65536,'2024'!B4,DATI!B$1:B$65536,'2024'!G12,DATI!C$1:C$65536,'2024'!B8,DATI!D$1:D$65536,'2024'!L59)</f>
        <v>1114299</v>
      </c>
      <c r="H59" s="28"/>
      <c r="I59" s="94">
        <f>B59+E59+F59+G59</f>
        <v>4672662</v>
      </c>
      <c r="J59" s="30">
        <f>SUMIFS(DATI!E$1:E$65536,DATI!A$1:A$65536,'2024'!B4,DATI!B$1:B$65536,'2024'!J12,DATI!C$1:C$65536,'2024'!B8,DATI!D$1:D$65536,'2024'!L59)</f>
        <v>1043610</v>
      </c>
      <c r="K59" s="95">
        <f t="shared" si="2"/>
        <v>5716272</v>
      </c>
      <c r="L59" s="40" t="s">
        <v>34</v>
      </c>
      <c r="M59" s="134" t="s">
        <v>262</v>
      </c>
      <c r="N59" s="91">
        <f t="shared" si="3"/>
        <v>5716271</v>
      </c>
      <c r="O59" s="30">
        <f>SUMIFS(DATI!E$1:E$65536,DATI!A$1:A$65536,'2024'!B4,DATI!B$1:B$65536,'2024'!O12,DATI!C$1:C$65536,'2024'!N8,DATI!D$1:D$65536,'2024'!L59)</f>
        <v>1197252</v>
      </c>
      <c r="P59" s="29">
        <f t="shared" si="4"/>
        <v>4519019</v>
      </c>
      <c r="Q59" s="28"/>
      <c r="R59" s="49">
        <f>SUMIFS(DATI!E$1:E$65536,DATI!A$1:A$65536,'2024'!B4,DATI!B$1:B$65536,'2024'!R12,DATI!C$1:C$65536,'2024'!N8,DATI!D$1:D$65536,'2024'!L59)</f>
        <v>1586111</v>
      </c>
      <c r="S59" s="49">
        <f>SUMIFS(DATI!E$1:E$65536,DATI!A$1:A$65536,'2024'!B4,DATI!B$1:B$65536,'2024'!S12,DATI!C$1:C$65536,'2024'!N8,DATI!D$1:D$65536,'2024'!L59)</f>
        <v>2074036</v>
      </c>
      <c r="T59" s="49">
        <f>SUMIFS(DATI!E$1:E$65536,DATI!A$1:A$65536,'2024'!B4,DATI!B$1:B$65536,'2024'!T12,DATI!C$1:C$65536,'2024'!N8,DATI!D$1:D$65536,'2024'!L59)</f>
        <v>199778</v>
      </c>
      <c r="U59" s="49">
        <f>SUMIFS(DATI!E$1:E$65536,DATI!A$1:A$65536,'2024'!B4,DATI!B$1:B$65536,'2024'!U12,DATI!C$1:C$65536,'2024'!N8,DATI!D$1:D$65536,'2024'!L59)</f>
        <v>643438</v>
      </c>
      <c r="V59" s="24">
        <f>SUMIFS(DATI!E$1:E$65536,DATI!A$1:A$65536,'2024'!B4,DATI!B$1:B$65536,'2024'!V12,DATI!C$1:C$65536,'2024'!N8,DATI!D$1:D$65536,'2024'!L59)</f>
        <v>15656</v>
      </c>
      <c r="W59" s="63">
        <f t="shared" ref="W59:W74" si="5">U59+V59</f>
        <v>659094</v>
      </c>
    </row>
    <row r="60" spans="1:23">
      <c r="A60" s="7"/>
      <c r="B60" s="98">
        <f>C60+D60</f>
        <v>37870</v>
      </c>
      <c r="C60" s="29">
        <f>C61+C64+C69+C73</f>
        <v>0</v>
      </c>
      <c r="D60" s="29">
        <f>D61+D64+D69+D73</f>
        <v>37870</v>
      </c>
      <c r="E60" s="99">
        <f>E69+E73</f>
        <v>1471</v>
      </c>
      <c r="F60" s="29">
        <f>F61+F64+F69+F73</f>
        <v>1905991</v>
      </c>
      <c r="G60" s="91">
        <f>G61+G64+G69+G73</f>
        <v>3296846</v>
      </c>
      <c r="H60" s="28"/>
      <c r="I60" s="94">
        <f>B60+E60+F60+G60</f>
        <v>5242178</v>
      </c>
      <c r="J60" s="94">
        <f>J61+J64+J69</f>
        <v>933866</v>
      </c>
      <c r="K60" s="95">
        <f>I60+J60</f>
        <v>6176044</v>
      </c>
      <c r="L60" s="40" t="s">
        <v>158</v>
      </c>
      <c r="M60" s="134" t="s">
        <v>261</v>
      </c>
      <c r="N60" s="91">
        <f>O60+P60</f>
        <v>6176046</v>
      </c>
      <c r="O60" s="94">
        <f>O61+O64+O69</f>
        <v>2419321</v>
      </c>
      <c r="P60" s="29">
        <f t="shared" si="4"/>
        <v>3756725</v>
      </c>
      <c r="Q60" s="50"/>
      <c r="R60" s="29">
        <f>R61+R64+R69+R73</f>
        <v>427222</v>
      </c>
      <c r="S60" s="29">
        <f>S61+S64+S69+S73</f>
        <v>1180748</v>
      </c>
      <c r="T60" s="29">
        <f>T61+T64+T69+T73</f>
        <v>416881</v>
      </c>
      <c r="U60" s="29">
        <f>U61+U64+U69+U73</f>
        <v>1731834</v>
      </c>
      <c r="V60" s="62">
        <f>V61+V64+V69+V73</f>
        <v>40</v>
      </c>
      <c r="W60" s="63">
        <f t="shared" si="5"/>
        <v>1731874</v>
      </c>
    </row>
    <row r="61" spans="1:23">
      <c r="A61" s="7"/>
      <c r="B61" s="28"/>
      <c r="C61" s="28"/>
      <c r="D61" s="28"/>
      <c r="E61" s="28"/>
      <c r="F61" s="49">
        <f>SUMIFS(DATI!E$1:E$65536,DATI!A$1:A$65536,'2024'!B4,DATI!B$1:B$65536,'2024'!F12,DATI!C$1:C$65536,'2024'!B8,DATI!D$1:D$65536,'2024'!L61)</f>
        <v>996044</v>
      </c>
      <c r="G61" s="29">
        <f>G62+G63</f>
        <v>2937256</v>
      </c>
      <c r="H61" s="28"/>
      <c r="I61" s="94">
        <f>F61+G61</f>
        <v>3933300</v>
      </c>
      <c r="J61" s="30">
        <v>992352</v>
      </c>
      <c r="K61" s="95">
        <f>I61+J61</f>
        <v>4925652</v>
      </c>
      <c r="L61" s="40" t="s">
        <v>36</v>
      </c>
      <c r="M61" s="185" t="s">
        <v>260</v>
      </c>
      <c r="N61" s="91">
        <f t="shared" si="3"/>
        <v>4925654</v>
      </c>
      <c r="O61" s="30">
        <v>1403821</v>
      </c>
      <c r="P61" s="29">
        <f t="shared" si="4"/>
        <v>3521833</v>
      </c>
      <c r="Q61" s="50"/>
      <c r="R61" s="49">
        <f>SUMIFS(DATI!E$1:E$65536,DATI!A$1:A$65536,'2024'!B4,DATI!B$1:B$65536,'2024'!R12,DATI!C$1:C$65536,'2024'!N8,DATI!D$1:D$65536,'2024'!L61)</f>
        <v>362178</v>
      </c>
      <c r="S61" s="30">
        <f>SUMIFS(DATI!E$1:E$65536,DATI!A$1:A$65536,'2024'!B4,DATI!B$1:B$65536,'2024'!S12,DATI!C$1:C$65536,'2024'!N8,DATI!D$1:D$65536,'2024'!L61)</f>
        <v>1217619</v>
      </c>
      <c r="T61" s="30">
        <f>SUMIFS(DATI!E$1:E$65536,DATI!A$1:A$65536,'2024'!B4,DATI!B$1:B$65536,'2024'!T12,DATI!C$1:C$65536,'2024'!N8,DATI!D$1:D$65536,'2024'!L61)</f>
        <v>399188</v>
      </c>
      <c r="U61" s="30">
        <f>SUMIFS(DATI!E$1:E$65536,DATI!A$1:A$65536,'2024'!B4,DATI!B$1:B$65536,'2024'!U12,DATI!C$1:C$65536,'2024'!N8,DATI!D$1:D$65536,'2024'!L61)</f>
        <v>1542847</v>
      </c>
      <c r="V61" s="30">
        <f>SUMIFS(DATI!E$1:E$65536,DATI!A$1:A$65536,'2024'!B4,DATI!B$1:B$65536,'2024'!V12,DATI!C$1:C$65536,'2024'!N8,DATI!D$1:D$65536,'2024'!L61)</f>
        <v>1</v>
      </c>
      <c r="W61" s="63">
        <f t="shared" si="5"/>
        <v>1542848</v>
      </c>
    </row>
    <row r="62" spans="1:23">
      <c r="A62" s="7"/>
      <c r="B62" s="28"/>
      <c r="C62" s="28"/>
      <c r="D62" s="28"/>
      <c r="E62" s="28"/>
      <c r="F62" s="49">
        <f>SUMIFS(DATI!E$1:E$65536,DATI!A$1:A$65536,'2024'!B4,DATI!B$1:B$65536,'2024'!F12,DATI!C$1:C$65536,'2024'!B8,DATI!D$1:D$65536,'2024'!L62)</f>
        <v>996044</v>
      </c>
      <c r="G62" s="49">
        <f>SUMIFS(DATI!E$1:E$65536,DATI!A$1:A$65536,'2024'!B4,DATI!B$1:B$65536,'2024'!G12,DATI!C$1:C$65536,'2024'!B8,DATI!D$1:D$65536,'2024'!L62)</f>
        <v>1801014</v>
      </c>
      <c r="H62" s="28"/>
      <c r="I62" s="94">
        <f>F62+G62</f>
        <v>2797058</v>
      </c>
      <c r="J62" s="30">
        <v>992352</v>
      </c>
      <c r="K62" s="95">
        <f>I62+J62</f>
        <v>3789410</v>
      </c>
      <c r="L62" s="40" t="s">
        <v>37</v>
      </c>
      <c r="M62" s="186" t="s">
        <v>159</v>
      </c>
      <c r="N62" s="91">
        <f t="shared" si="3"/>
        <v>3789412</v>
      </c>
      <c r="O62" s="30">
        <v>1403821</v>
      </c>
      <c r="P62" s="29">
        <f t="shared" si="4"/>
        <v>2385591</v>
      </c>
      <c r="Q62" s="50"/>
      <c r="R62" s="49">
        <f>SUMIFS(DATI!E$1:E$65536,DATI!A$1:A$65536,'2024'!B4,DATI!B$1:B$65536,'2024'!R12,DATI!C$1:C$65536,'2024'!N8,DATI!D$1:D$65536,'2024'!L62)</f>
        <v>362178</v>
      </c>
      <c r="S62" s="49">
        <f>SUMIFS(DATI!E$1:E$65536,DATI!A$1:A$65536,'2024'!B4,DATI!B$1:B$65536,'2024'!S12,DATI!C$1:C$65536,'2024'!N8,DATI!D$1:D$65536,'2024'!L62)</f>
        <v>1217619</v>
      </c>
      <c r="T62" s="49">
        <f>SUMIFS(DATI!E$1:E$65536,DATI!A$1:A$65536,'2024'!B4,DATI!B$1:B$65536,'2024'!T12,DATI!C$1:C$65536,'2024'!N8,DATI!D$1:D$65536,'2024'!L62)</f>
        <v>399188</v>
      </c>
      <c r="U62" s="49">
        <f>SUMIFS(DATI!E$1:E$65536,DATI!A$1:A$65536,'2024'!B4,DATI!B$1:B$65536,'2024'!U12,DATI!C$1:C$65536,'2024'!N8,DATI!D$1:D$65536,'2024'!L62)</f>
        <v>406605</v>
      </c>
      <c r="V62" s="24">
        <f>SUMIFS(DATI!E$1:E$65536,DATI!A$1:A$65536,'2024'!B4,DATI!B$1:B$65536,'2024'!V12,DATI!C$1:C$65536,'2024'!N8,DATI!D$1:D$65536,'2024'!L62)</f>
        <v>1</v>
      </c>
      <c r="W62" s="63">
        <f t="shared" si="5"/>
        <v>406606</v>
      </c>
    </row>
    <row r="63" spans="1:23">
      <c r="A63" s="7"/>
      <c r="B63" s="28"/>
      <c r="C63" s="28"/>
      <c r="D63" s="28"/>
      <c r="E63" s="28"/>
      <c r="F63" s="49">
        <f>SUMIFS(DATI!E$1:E$65536,DATI!A$1:A$65536,'2024'!B4,DATI!B$1:B$65536,'2024'!F12,DATI!C$1:C$65536,'2024'!B8,DATI!D$1:D$65536,'2024'!L63)</f>
        <v>0</v>
      </c>
      <c r="G63" s="49">
        <f>SUMIFS(DATI!E$1:E$65536,DATI!A$1:A$65536,'2024'!B4,DATI!B$1:B$65536,'2024'!G12,DATI!C$1:C$65536,'2024'!B8,DATI!D$1:D$65536,'2024'!L63)</f>
        <v>1136242</v>
      </c>
      <c r="H63" s="28"/>
      <c r="I63" s="94">
        <f>F63+G63</f>
        <v>1136242</v>
      </c>
      <c r="J63" s="30">
        <f>SUMIFS(DATI!E$1:E$65536,DATI!A$1:A$65536,'2024'!B4,DATI!B$1:B$65536,'2024'!J12,DATI!C$1:C$65536,'2024'!B8,DATI!D$1:D$65536,'2024'!L63)</f>
        <v>0</v>
      </c>
      <c r="K63" s="95">
        <f>I63+J63</f>
        <v>1136242</v>
      </c>
      <c r="L63" s="40" t="s">
        <v>38</v>
      </c>
      <c r="M63" s="186" t="s">
        <v>160</v>
      </c>
      <c r="N63" s="91">
        <f t="shared" si="3"/>
        <v>1136242</v>
      </c>
      <c r="O63" s="30">
        <f>SUMIFS(DATI!E$1:E$65536,DATI!A$1:A$65536,'2024'!B4,DATI!B$1:B$65536,'2024'!O12,DATI!C$1:C$65536,'2024'!N8,DATI!D$1:D$65536,'2024'!L63)</f>
        <v>0</v>
      </c>
      <c r="P63" s="29">
        <f t="shared" si="4"/>
        <v>1136242</v>
      </c>
      <c r="Q63" s="50"/>
      <c r="R63" s="49">
        <f>SUMIFS(DATI!E$1:E$65536,DATI!A$1:A$65536,'2024'!B4,DATI!B$1:B$65536,'2024'!R12,DATI!C$1:C$65536,'2024'!N8,DATI!D$1:D$65536,'2024'!L63)</f>
        <v>0</v>
      </c>
      <c r="S63" s="49">
        <f>SUMIFS(DATI!E$1:E$65536,DATI!A$1:A$65536,'2024'!B4,DATI!B$1:B$65536,'2024'!S12,DATI!C$1:C$65536,'2024'!N8,DATI!D$1:D$65536,'2024'!L63)</f>
        <v>0</v>
      </c>
      <c r="T63" s="49">
        <f>SUMIFS(DATI!E$1:E$65536,DATI!A$1:A$65536,'2024'!B4,DATI!B$1:B$65536,'2024'!T12,DATI!C$1:C$65536,'2024'!N8,DATI!D$1:D$65536,'2024'!L63)</f>
        <v>0</v>
      </c>
      <c r="U63" s="49">
        <f>SUMIFS(DATI!E$1:E$65536,DATI!A$1:A$65536,'2024'!B4,DATI!B$1:B$65536,'2024'!U12,DATI!C$1:C$65536,'2024'!N8,DATI!D$1:D$65536,'2024'!L63)</f>
        <v>1136242</v>
      </c>
      <c r="V63" s="24">
        <f>SUMIFS(DATI!E$1:E$65536,DATI!A$1:A$65536,'2024'!B4,DATI!B$1:B$65536,'2024'!V12,DATI!C$1:C$65536,'2024'!N8,DATI!D$1:D$65536,'2024'!L63)</f>
        <v>0</v>
      </c>
      <c r="W63" s="63">
        <f t="shared" si="5"/>
        <v>1136242</v>
      </c>
    </row>
    <row r="64" spans="1:23" ht="25">
      <c r="A64" s="7"/>
      <c r="B64" s="98">
        <f>C64+D64</f>
        <v>0</v>
      </c>
      <c r="C64" s="30">
        <f>SUMIFS(DATI!E$1:E$65536,DATI!A$1:A$65536,'2024'!B4,DATI!B$1:B$65536,'2024'!C12,DATI!C$1:C$65536,'2024'!B8,DATI!D$1:D$65536,'2024'!L64)</f>
        <v>0</v>
      </c>
      <c r="D64" s="30">
        <f>SUMIFS(DATI!E$1:E$65536,DATI!A$1:A$65536,'2024'!B4,DATI!B$1:B$65536,'2024'!D12,DATI!C$1:C$65536,'2024'!B8,DATI!D$1:D$65536,'2024'!L64)</f>
        <v>0</v>
      </c>
      <c r="E64" s="28"/>
      <c r="F64" s="49">
        <f>SUMIFS(DATI!E$1:E$65536,DATI!A$1:A$65536,'2024'!B4,DATI!B$1:B$65536,'2024'!F12,DATI!C$1:C$65536,'2024'!B8,DATI!D$1:D$65536,'2024'!L64)</f>
        <v>749925</v>
      </c>
      <c r="G64" s="49">
        <f>SUMIFS(DATI!E$1:E$65536,DATI!A$1:A$65536,'2024'!B4,DATI!B$1:B$65536,'2024'!G12,DATI!C$1:C$65536,'2024'!B8,DATI!D$1:D$65536,'2024'!L64)</f>
        <v>265559</v>
      </c>
      <c r="H64" s="28"/>
      <c r="I64" s="94">
        <f>F64+G64</f>
        <v>1015484</v>
      </c>
      <c r="J64" s="30">
        <f>SUMIFS(DATI!E$1:E$65536,DATI!A$1:A$65536,'2024'!B4,DATI!B$1:B$65536,'2024'!J12,DATI!C$1:C$65536,'2024'!B8,DATI!D$1:D$65536,'2024'!L64)</f>
        <v>-102328</v>
      </c>
      <c r="K64" s="95">
        <f t="shared" si="2"/>
        <v>913156</v>
      </c>
      <c r="L64" s="40" t="s">
        <v>39</v>
      </c>
      <c r="M64" s="185" t="s">
        <v>259</v>
      </c>
      <c r="N64" s="91">
        <f t="shared" si="3"/>
        <v>913155</v>
      </c>
      <c r="O64" s="30">
        <f>SUMIFS(DATI!E$1:E$65536,DATI!A$1:A$65536,'2024'!B4,DATI!B$1:B$65536,'2024'!O12,DATI!C$1:C$65536,'2024'!N8,DATI!D$1:D$65536,'2024'!L64)</f>
        <v>1015483</v>
      </c>
      <c r="P64" s="29">
        <f>R64+S64+T64+U64+V64</f>
        <v>-102328</v>
      </c>
      <c r="Q64" s="50"/>
      <c r="R64" s="49">
        <f>SUMIFS(DATI!E$1:E$65536,DATI!A$1:A$65536,'2024'!B4,DATI!B$1:B$65536,'2024'!R12,DATI!C$1:C$65536,'2024'!N8,DATI!D$1:D$65536,'2024'!L64)</f>
        <v>14058</v>
      </c>
      <c r="S64" s="49">
        <f>SUMIFS(DATI!E$1:E$65536,DATI!A$1:A$65536,'2024'!B4,DATI!B$1:B$65536,'2024'!S12,DATI!C$1:C$65536,'2024'!N8,DATI!D$1:D$65536,'2024'!L64)</f>
        <v>-116386</v>
      </c>
      <c r="T64" s="49">
        <f>SUMIFS(DATI!E$1:E$65536,DATI!A$1:A$65536,'2024'!B4,DATI!B$1:B$65536,'2024'!T12,DATI!C$1:C$65536,'2024'!N8,DATI!D$1:D$65536,'2024'!L64)</f>
        <v>0</v>
      </c>
      <c r="U64" s="49">
        <f>SUMIFS(DATI!E$1:E$65536,DATI!A$1:A$65536,'2024'!B4,DATI!B$1:B$65536,'2024'!U12,DATI!C$1:C$65536,'2024'!N8,DATI!D$1:D$65536,'2024'!L64)</f>
        <v>0</v>
      </c>
      <c r="V64" s="24">
        <f>SUMIFS(DATI!E$1:E$65536,DATI!A$1:A$65536,'2024'!B4,DATI!B$1:B$65536,'2024'!V12,DATI!C$1:C$65536,'2024'!N8,DATI!D$1:D$65536,'2024'!L64)</f>
        <v>0</v>
      </c>
      <c r="W64" s="63">
        <f t="shared" si="5"/>
        <v>0</v>
      </c>
    </row>
    <row r="65" spans="1:23" ht="25">
      <c r="A65" s="7"/>
      <c r="B65" s="28"/>
      <c r="C65" s="28"/>
      <c r="D65" s="28"/>
      <c r="E65" s="28"/>
      <c r="F65" s="49">
        <f>SUMIFS(DATI!E$1:E$65536,DATI!A$1:A$65536,'2024'!B4,DATI!B$1:B$65536,'2024'!F12,DATI!C$1:C$65536,'2024'!B8,DATI!D$1:D$65536,'2024'!L65)</f>
        <v>732219</v>
      </c>
      <c r="G65" s="49">
        <f>SUMIFS(DATI!E$1:E$65536,DATI!A$1:A$65536,'2024'!B4,DATI!B$1:B$65536,'2024'!G12,DATI!C$1:C$65536,'2024'!B8,DATI!D$1:D$65536,'2024'!L65)</f>
        <v>177233</v>
      </c>
      <c r="H65" s="28"/>
      <c r="I65" s="28"/>
      <c r="J65" s="28"/>
      <c r="K65" s="42"/>
      <c r="L65" s="40" t="s">
        <v>93</v>
      </c>
      <c r="M65" s="186" t="s">
        <v>161</v>
      </c>
      <c r="N65" s="28"/>
      <c r="O65" s="28"/>
      <c r="P65" s="28"/>
      <c r="Q65" s="28"/>
      <c r="R65" s="49">
        <f>SUMIFS(DATI!E$1:E$65536,DATI!A$1:A$65536,'2024'!B4,DATI!B$1:B$65536,'2024'!R12,DATI!C$1:C$65536,'2024'!N8,DATI!D$1:D$65536,'2024'!L65)</f>
        <v>9585</v>
      </c>
      <c r="S65" s="49">
        <f>SUMIFS(DATI!E$1:E$65536,DATI!A$1:A$65536,'2024'!B4,DATI!B$1:B$65536,'2024'!S12,DATI!C$1:C$65536,'2024'!N8,DATI!D$1:D$65536,'2024'!L65)</f>
        <v>-138743</v>
      </c>
      <c r="T65" s="28"/>
      <c r="U65" s="28"/>
      <c r="V65" s="28"/>
      <c r="W65" s="42"/>
    </row>
    <row r="66" spans="1:23" ht="25">
      <c r="A66" s="7"/>
      <c r="B66" s="28"/>
      <c r="C66" s="28"/>
      <c r="D66" s="28"/>
      <c r="E66" s="28"/>
      <c r="F66" s="49">
        <f>SUMIFS(DATI!E$1:E$65536,DATI!A$1:A$65536,'2024'!B4,DATI!B$1:B$65536,'2024'!F12,DATI!C$1:C$65536,'2024'!B8,DATI!D$1:D$65536,'2024'!L66)</f>
        <v>17706</v>
      </c>
      <c r="G66" s="49">
        <f>SUMIFS(DATI!E$1:E$65536,DATI!A$1:A$65536,'2024'!B4,DATI!B$1:B$65536,'2024'!G12,DATI!C$1:C$65536,'2024'!B8,DATI!D$1:D$65536,'2024'!L66)</f>
        <v>88325</v>
      </c>
      <c r="H66" s="28"/>
      <c r="I66" s="28"/>
      <c r="J66" s="28"/>
      <c r="K66" s="42"/>
      <c r="L66" s="40" t="s">
        <v>94</v>
      </c>
      <c r="M66" s="186" t="s">
        <v>162</v>
      </c>
      <c r="N66" s="28"/>
      <c r="O66" s="28"/>
      <c r="P66" s="28"/>
      <c r="Q66" s="28"/>
      <c r="R66" s="49">
        <f>SUMIFS(DATI!E$1:E$65536,DATI!A$1:A$65536,'2024'!B4,DATI!B$1:B$65536,'2024'!R12,DATI!C$1:C$65536,'2024'!N8,DATI!D$1:D$65536,'2024'!L66)</f>
        <v>4472</v>
      </c>
      <c r="S66" s="49">
        <f>SUMIFS(DATI!E$1:E$65536,DATI!A$1:A$65536,'2024'!B4,DATI!B$1:B$65536,'2024'!S12,DATI!C$1:C$65536,'2024'!N8,DATI!D$1:D$65536,'2024'!L66)</f>
        <v>22357</v>
      </c>
      <c r="T66" s="28"/>
      <c r="U66" s="28"/>
      <c r="V66" s="28"/>
      <c r="W66" s="42"/>
    </row>
    <row r="67" spans="1:23" ht="25">
      <c r="A67" s="7"/>
      <c r="B67" s="28"/>
      <c r="C67" s="28"/>
      <c r="D67" s="28"/>
      <c r="E67" s="28"/>
      <c r="F67" s="49">
        <f>SUMIFS(DATI!E$1:E$65536,DATI!A$1:A$65536,'2024'!B4,DATI!B$1:B$65536,'2024'!F12,DATI!C$1:C$65536,'2024'!B8,DATI!D$1:D$65536,'2024'!L67)</f>
        <v>-34207</v>
      </c>
      <c r="G67" s="49">
        <f>SUMIFS(DATI!E$1:E$65536,DATI!A$1:A$65536,'2024'!B4,DATI!B$1:B$65536,'2024'!G12,DATI!C$1:C$65536,'2024'!B8,DATI!D$1:D$65536,'2024'!L67)</f>
        <v>123077</v>
      </c>
      <c r="H67" s="28"/>
      <c r="I67" s="28"/>
      <c r="J67" s="28"/>
      <c r="K67" s="42"/>
      <c r="L67" s="40" t="s">
        <v>95</v>
      </c>
      <c r="M67" s="186" t="s">
        <v>163</v>
      </c>
      <c r="N67" s="28"/>
      <c r="O67" s="28"/>
      <c r="P67" s="28"/>
      <c r="Q67" s="28"/>
      <c r="R67" s="49">
        <f>SUMIFS(DATI!E$1:E$65536,DATI!A$1:A$65536,'2024'!B4,DATI!B$1:B$65536,'2024'!R12,DATI!C$1:C$65536,'2024'!N8,DATI!D$1:D$65536,'2024'!L67)</f>
        <v>4741</v>
      </c>
      <c r="S67" s="49">
        <f>SUMIFS(DATI!E$1:E$65536,DATI!A$1:A$65536,'2024'!B4,DATI!B$1:B$65536,'2024'!S12,DATI!C$1:C$65536,'2024'!N8,DATI!D$1:D$65536,'2024'!L67)</f>
        <v>-137720</v>
      </c>
      <c r="T67" s="28"/>
      <c r="U67" s="28"/>
      <c r="V67" s="28"/>
      <c r="W67" s="42"/>
    </row>
    <row r="68" spans="1:23" ht="25">
      <c r="A68" s="7"/>
      <c r="B68" s="28"/>
      <c r="C68" s="28"/>
      <c r="D68" s="28"/>
      <c r="E68" s="28"/>
      <c r="F68" s="49">
        <f>SUMIFS(DATI!E$1:E$65536,DATI!A$1:A$65536,'2024'!B4,DATI!B$1:B$65536,'2024'!F12,DATI!C$1:C$65536,'2024'!B8,DATI!D$1:D$65536,'2024'!L68)</f>
        <v>784131</v>
      </c>
      <c r="G68" s="49">
        <f>SUMIFS(DATI!E$1:E$65536,DATI!A$1:A$65536,'2024'!B4,DATI!B$1:B$65536,'2024'!G12,DATI!C$1:C$65536,'2024'!B8,DATI!D$1:D$65536,'2024'!L68)</f>
        <v>142482</v>
      </c>
      <c r="H68" s="28"/>
      <c r="I68" s="28"/>
      <c r="J68" s="28"/>
      <c r="K68" s="42"/>
      <c r="L68" s="40" t="s">
        <v>96</v>
      </c>
      <c r="M68" s="186" t="s">
        <v>164</v>
      </c>
      <c r="N68" s="28"/>
      <c r="O68" s="28"/>
      <c r="P68" s="28"/>
      <c r="Q68" s="28"/>
      <c r="R68" s="49">
        <f>SUMIFS(DATI!E$1:E$65536,DATI!A$1:A$65536,'2024'!B4,DATI!B$1:B$65536,'2024'!R12,DATI!C$1:C$65536,'2024'!N8,DATI!D$1:D$65536,'2024'!L68)</f>
        <v>9317</v>
      </c>
      <c r="S68" s="49">
        <f>SUMIFS(DATI!E$1:E$65536,DATI!A$1:A$65536,'2024'!B4,DATI!B$1:B$65536,'2024'!S12,DATI!C$1:C$65536,'2024'!N8,DATI!D$1:D$65536,'2024'!L68)</f>
        <v>21334</v>
      </c>
      <c r="T68" s="28"/>
      <c r="U68" s="28"/>
      <c r="V68" s="28"/>
      <c r="W68" s="42"/>
    </row>
    <row r="69" spans="1:23">
      <c r="A69" s="7"/>
      <c r="B69" s="98">
        <f t="shared" ref="B69:B78" si="6">C69+D69</f>
        <v>0</v>
      </c>
      <c r="C69" s="94">
        <f>C70+C71+C72</f>
        <v>0</v>
      </c>
      <c r="D69" s="94">
        <f>D70+D71+D72</f>
        <v>0</v>
      </c>
      <c r="E69" s="94">
        <f>E70+E71+E72</f>
        <v>0</v>
      </c>
      <c r="F69" s="94">
        <f>F70+F71+F72</f>
        <v>160022</v>
      </c>
      <c r="G69" s="94">
        <f>G70+G71+G72</f>
        <v>0</v>
      </c>
      <c r="H69" s="28"/>
      <c r="I69" s="94">
        <f t="shared" ref="I69:I74" si="7">E69+F69+G69+B69</f>
        <v>160022</v>
      </c>
      <c r="J69" s="94">
        <f>J70+J71+J72</f>
        <v>43842</v>
      </c>
      <c r="K69" s="95">
        <f>I69+J69</f>
        <v>203864</v>
      </c>
      <c r="L69" s="53" t="s">
        <v>40</v>
      </c>
      <c r="M69" s="78" t="s">
        <v>258</v>
      </c>
      <c r="N69" s="91">
        <f t="shared" si="3"/>
        <v>203865</v>
      </c>
      <c r="O69" s="94">
        <f>O70+O71+O72</f>
        <v>17</v>
      </c>
      <c r="P69" s="29">
        <f>R69+S69+T69+U69+V69</f>
        <v>203848</v>
      </c>
      <c r="Q69" s="50"/>
      <c r="R69" s="29">
        <f>R70+R71+R72</f>
        <v>50986</v>
      </c>
      <c r="S69" s="29">
        <f>S70+S71+S72</f>
        <v>79515</v>
      </c>
      <c r="T69" s="29">
        <f>T70+T71+T72</f>
        <v>751</v>
      </c>
      <c r="U69" s="29">
        <f>U70+U71+U72</f>
        <v>72557</v>
      </c>
      <c r="V69" s="62">
        <f>V70+V71+V72</f>
        <v>39</v>
      </c>
      <c r="W69" s="63">
        <f t="shared" si="5"/>
        <v>72596</v>
      </c>
    </row>
    <row r="70" spans="1:23" ht="23.25" customHeight="1">
      <c r="A70" s="7"/>
      <c r="B70" s="98">
        <f t="shared" si="6"/>
        <v>0</v>
      </c>
      <c r="C70" s="30">
        <f>SUMIFS(DATI!E$1:E$65536,DATI!A$1:A$65536,'2024'!B4,DATI!B$1:B$65536,'2024'!C12,DATI!C$1:C$65536,'2024'!B8,DATI!D$1:D$65536,'2024'!L70)</f>
        <v>0</v>
      </c>
      <c r="D70" s="30">
        <f>SUMIFS(DATI!E$1:E$65536,DATI!A$1:A$65536,'2024'!B4,DATI!B$1:B$65536,'2024'!D12,DATI!C$1:C$65536,'2024'!B8,DATI!D$1:D$65536,'2024'!L70)</f>
        <v>0</v>
      </c>
      <c r="E70" s="30">
        <f>SUMIFS(DATI!E$1:E$65536,DATI!A$1:A$65536,'2024'!B4,DATI!B$1:B$65536,'2024'!E12,DATI!C$1:C$65536,'2024'!B8,DATI!D$1:D$65536,'2024'!L70)</f>
        <v>0</v>
      </c>
      <c r="F70" s="30">
        <f>SUMIFS(DATI!E$1:E$65536,DATI!A$1:A$65536,'2024'!B4,DATI!B$1:B$65536,'2024'!F12,DATI!C$1:C$65536,'2024'!B8,DATI!D$1:D$65536,'2024'!L70)</f>
        <v>9255</v>
      </c>
      <c r="G70" s="49">
        <f>SUMIFS(DATI!E$1:E$65536,DATI!A$1:A$65536,'2024'!B4,DATI!B$1:B$65536,'2024'!G12,DATI!C$1:C$65536,'2024'!B8,DATI!D$1:D$65536,'2024'!L70)</f>
        <v>0</v>
      </c>
      <c r="H70" s="28"/>
      <c r="I70" s="94">
        <f t="shared" si="7"/>
        <v>9255</v>
      </c>
      <c r="J70" s="101">
        <f>SUMIFS(DATI!E$1:E$65536,DATI!A$1:A$65536,'2024'!B4,DATI!B$1:B$65536,'2024'!J12,DATI!C$1:C$65536,'2024'!B8,DATI!D$1:D$65536,'2024'!L70)</f>
        <v>0</v>
      </c>
      <c r="K70" s="95">
        <f>I70+J70</f>
        <v>9255</v>
      </c>
      <c r="L70" s="53" t="s">
        <v>41</v>
      </c>
      <c r="M70" s="201" t="s">
        <v>257</v>
      </c>
      <c r="N70" s="91">
        <f t="shared" si="3"/>
        <v>9256</v>
      </c>
      <c r="O70" s="102">
        <f>SUMIFS(DATI!E$1:E$65536,DATI!A$1:A$65536,'2024'!B4,DATI!B$1:B$65536,'2024'!O12,DATI!C$1:C$65536,'2024'!N8,DATI!D$1:D$65536,'2024'!L70)</f>
        <v>0</v>
      </c>
      <c r="P70" s="29">
        <f>R70+S70+T70+W70</f>
        <v>9256</v>
      </c>
      <c r="Q70" s="50"/>
      <c r="R70" s="49">
        <f>SUMIFS(DATI!E$1:E$65536,DATI!A$1:A$65536,'2024'!B4,DATI!B$1:B$65536,'2024'!R12,DATI!C$1:C$65536,'2024'!N8,DATI!D$1:D$65536,'2024'!L70)</f>
        <v>6017</v>
      </c>
      <c r="S70" s="49">
        <f>SUMIFS(DATI!E$1:E$65536,DATI!A$1:A$65536,'2024'!B4,DATI!B$1:B$65536,'2024'!S12,DATI!C$1:C$65536,'2024'!N8,DATI!D$1:D$65536,'2024'!L70)</f>
        <v>1088</v>
      </c>
      <c r="T70" s="49">
        <f>SUMIFS(DATI!E$1:E$65536,DATI!A$1:A$65536,'2024'!B4,DATI!B$1:B$65536,'2024'!T12,DATI!C$1:C$65536,'2024'!N8,DATI!D$1:D$65536,'2024'!L70)</f>
        <v>751</v>
      </c>
      <c r="U70" s="49">
        <f>SUMIFS(DATI!E$1:E$65536,DATI!A$1:A$65536,'2024'!B4,DATI!B$1:B$65536,'2024'!U12,DATI!C$1:C$65536,'2024'!N8,DATI!D$1:D$65536,'2024'!L70)</f>
        <v>1400</v>
      </c>
      <c r="V70" s="24">
        <f>SUMIFS(DATI!E$1:E$65536,DATI!A$1:A$65536,'2024'!B4,DATI!B$1:B$65536,'2024'!V12,DATI!C$1:C$65536,'2024'!N8,DATI!D$1:D$65536,'2024'!L70)</f>
        <v>0</v>
      </c>
      <c r="W70" s="63">
        <f t="shared" si="5"/>
        <v>1400</v>
      </c>
    </row>
    <row r="71" spans="1:23">
      <c r="A71" s="7"/>
      <c r="B71" s="98">
        <f t="shared" si="6"/>
        <v>0</v>
      </c>
      <c r="C71" s="30">
        <f>SUMIFS(DATI!E$1:E$65536,DATI!A$1:A$65536,'2024'!B4,DATI!B$1:B$65536,'2024'!C12,DATI!C$1:C$65536,'2024'!B8,DATI!D$1:D$65536,'2024'!L71)</f>
        <v>0</v>
      </c>
      <c r="D71" s="30">
        <f>SUMIFS(DATI!E$1:E$65536,DATI!A$1:A$65536,'2024'!B4,DATI!B$1:B$65536,'2024'!D12,DATI!C$1:C$65536,'2024'!B8,DATI!D$1:D$65536,'2024'!L71)</f>
        <v>0</v>
      </c>
      <c r="E71" s="30">
        <f>SUMIFS(DATI!E$1:E$65536,DATI!A$1:A$65536,'2024'!B4,DATI!B$1:B$65536,'2024'!E12,DATI!C$1:C$65536,'2024'!B8,DATI!D$1:D$65536,'2024'!L71)</f>
        <v>0</v>
      </c>
      <c r="F71" s="30">
        <f>SUMIFS(DATI!E$1:E$65536,DATI!A$1:A$65536,'2024'!B4,DATI!B$1:B$65536,'2024'!F12,DATI!C$1:C$65536,'2024'!B8,DATI!D$1:D$65536,'2024'!L71)</f>
        <v>67738</v>
      </c>
      <c r="G71" s="49">
        <f>SUMIFS(DATI!E$1:E$65536,DATI!A$1:A$65536,'2024'!B4,DATI!B$1:B$65536,'2024'!G12,DATI!C$1:C$65536,'2024'!B8,DATI!D$1:D$65536,'2024'!L71)</f>
        <v>0</v>
      </c>
      <c r="H71" s="28"/>
      <c r="I71" s="94">
        <f t="shared" si="7"/>
        <v>67738</v>
      </c>
      <c r="J71" s="101">
        <f>SUMIFS(DATI!E$1:E$65536,DATI!A$1:A$65536,'2024'!B4,DATI!B$1:B$65536,'2024'!J12,DATI!C$1:C$65536,'2024'!B8,DATI!D$1:D$65536,'2024'!L71)</f>
        <v>0</v>
      </c>
      <c r="K71" s="95">
        <f>I71+J71</f>
        <v>67738</v>
      </c>
      <c r="L71" s="53" t="s">
        <v>42</v>
      </c>
      <c r="M71" s="201" t="s">
        <v>256</v>
      </c>
      <c r="N71" s="91">
        <f t="shared" si="3"/>
        <v>67738</v>
      </c>
      <c r="O71" s="102">
        <f>SUMIFS(DATI!E$1:E$65536,DATI!A$1:A$65536,'2024'!B4,DATI!B$1:B$65536,'2024'!O12,DATI!C$1:C$65536,'2024'!N8,DATI!D$1:D$65536,'2024'!L71)</f>
        <v>0</v>
      </c>
      <c r="P71" s="29">
        <f>R71+S71+T71+W71</f>
        <v>67738</v>
      </c>
      <c r="Q71" s="50"/>
      <c r="R71" s="49">
        <f>SUMIFS(DATI!E$1:E$65536,DATI!A$1:A$65536,'2024'!B4,DATI!B$1:B$65536,'2024'!R12,DATI!C$1:C$65536,'2024'!N8,DATI!D$1:D$65536,'2024'!L71)</f>
        <v>0</v>
      </c>
      <c r="S71" s="49">
        <f>SUMIFS(DATI!E$1:E$65536,DATI!A$1:A$65536,'2024'!B4,DATI!B$1:B$65536,'2024'!S12,DATI!C$1:C$65536,'2024'!N8,DATI!D$1:D$65536,'2024'!L71)</f>
        <v>0</v>
      </c>
      <c r="T71" s="49">
        <f>SUMIFS(DATI!E$1:E$65536,DATI!A$1:A$65536,'2024'!B4,DATI!B$1:B$65536,'2024'!T12,DATI!C$1:C$65536,'2024'!N8,DATI!D$1:D$65536,'2024'!L71)</f>
        <v>0</v>
      </c>
      <c r="U71" s="49">
        <f>SUMIFS(DATI!E$1:E$65536,DATI!A$1:A$65536,'2024'!B4,DATI!B$1:B$65536,'2024'!U12,DATI!C$1:C$65536,'2024'!N8,DATI!D$1:D$65536,'2024'!L71)</f>
        <v>67738</v>
      </c>
      <c r="V71" s="24">
        <f>SUMIFS(DATI!E$1:E$65536,DATI!A$1:A$65536,'2024'!B4,DATI!B$1:B$65536,'2024'!V12,DATI!C$1:C$65536,'2024'!N8,DATI!D$1:D$65536,'2024'!L71)</f>
        <v>0</v>
      </c>
      <c r="W71" s="63">
        <f t="shared" si="5"/>
        <v>67738</v>
      </c>
    </row>
    <row r="72" spans="1:23">
      <c r="A72" s="7"/>
      <c r="B72" s="98">
        <f t="shared" si="6"/>
        <v>0</v>
      </c>
      <c r="C72" s="30">
        <f>SUMIFS(DATI!E$1:E$65536,DATI!A$1:A$65536,'2024'!B4,DATI!B$1:B$65536,'2024'!C12,DATI!C$1:C$65536,'2024'!B8,DATI!D$1:D$65536,'2024'!L72)</f>
        <v>0</v>
      </c>
      <c r="D72" s="30">
        <f>SUMIFS(DATI!E$1:E$65536,DATI!A$1:A$65536,'2024'!B4,DATI!B$1:B$65536,'2024'!D12,DATI!C$1:C$65536,'2024'!B8,DATI!D$1:D$65536,'2024'!L72)</f>
        <v>0</v>
      </c>
      <c r="E72" s="30">
        <f>SUMIFS(DATI!E$1:E$65536,DATI!A$1:A$65536,'2024'!B4,DATI!B$1:B$65536,'2024'!E12,DATI!C$1:C$65536,'2024'!B8,DATI!D$1:D$65536,'2024'!L72)</f>
        <v>0</v>
      </c>
      <c r="F72" s="30">
        <f>SUMIFS(DATI!E$1:E$65536,DATI!A$1:A$65536,'2024'!B4,DATI!B$1:B$65536,'2024'!F12,DATI!C$1:C$65536,'2024'!B8,DATI!D$1:D$65536,'2024'!L72)</f>
        <v>83029</v>
      </c>
      <c r="G72" s="49">
        <f>SUMIFS(DATI!E$1:E$65536,DATI!A$1:A$65536,'2024'!B4,DATI!B$1:B$65536,'2024'!G12,DATI!C$1:C$65536,'2024'!B8,DATI!D$1:D$65536,'2024'!L72)</f>
        <v>0</v>
      </c>
      <c r="H72" s="28"/>
      <c r="I72" s="94">
        <f t="shared" si="7"/>
        <v>83029</v>
      </c>
      <c r="J72" s="101">
        <f>SUMIFS(DATI!E$1:E$65536,DATI!A$1:A$65536,'2024'!B4,DATI!B$1:B$65536,'2024'!J12,DATI!C$1:C$65536,'2024'!B8,DATI!D$1:D$65536,'2024'!L72)</f>
        <v>43842</v>
      </c>
      <c r="K72" s="95">
        <f>I72+J72</f>
        <v>126871</v>
      </c>
      <c r="L72" s="53" t="s">
        <v>43</v>
      </c>
      <c r="M72" s="201" t="s">
        <v>255</v>
      </c>
      <c r="N72" s="91">
        <f t="shared" si="3"/>
        <v>126871</v>
      </c>
      <c r="O72" s="102">
        <f>SUMIFS(DATI!E$1:E$65536,DATI!A$1:A$65536,'2024'!B4,DATI!B$1:B$65536,'2024'!O12,DATI!C$1:C$65536,'2024'!N8,DATI!D$1:D$65536,'2024'!L72)</f>
        <v>17</v>
      </c>
      <c r="P72" s="29">
        <f>R72+S72+T72+W72</f>
        <v>126854</v>
      </c>
      <c r="Q72" s="50"/>
      <c r="R72" s="49">
        <f>SUMIFS(DATI!E$1:E$65536,DATI!A$1:A$65536,'2024'!B4,DATI!B$1:B$65536,'2024'!R12,DATI!C$1:C$65536,'2024'!N8,DATI!D$1:D$65536,'2024'!L72)</f>
        <v>44969</v>
      </c>
      <c r="S72" s="49">
        <f>SUMIFS(DATI!E$1:E$65536,DATI!A$1:A$65536,'2024'!B4,DATI!B$1:B$65536,'2024'!S12,DATI!C$1:C$65536,'2024'!N8,DATI!D$1:D$65536,'2024'!L72)</f>
        <v>78427</v>
      </c>
      <c r="T72" s="49">
        <f>SUMIFS(DATI!E$1:E$65536,DATI!A$1:A$65536,'2024'!B4,DATI!B$1:B$65536,'2024'!T12,DATI!C$1:C$65536,'2024'!N8,DATI!D$1:D$65536,'2024'!L72)</f>
        <v>0</v>
      </c>
      <c r="U72" s="49">
        <f>SUMIFS(DATI!E$1:E$65536,DATI!A$1:A$65536,'2024'!B4,DATI!B$1:B$65536,'2024'!U12,DATI!C$1:C$65536,'2024'!N8,DATI!D$1:D$65536,'2024'!L72)</f>
        <v>3419</v>
      </c>
      <c r="V72" s="24">
        <f>SUMIFS(DATI!E$1:E$65536,DATI!A$1:A$65536,'2024'!B4,DATI!B$1:B$65536,'2024'!V12,DATI!C$1:C$65536,'2024'!N8,DATI!D$1:D$65536,'2024'!L72)</f>
        <v>39</v>
      </c>
      <c r="W72" s="63">
        <f t="shared" si="5"/>
        <v>3458</v>
      </c>
    </row>
    <row r="73" spans="1:23">
      <c r="A73" s="7"/>
      <c r="B73" s="98">
        <f t="shared" si="6"/>
        <v>37870</v>
      </c>
      <c r="C73" s="103">
        <f>SUMIFS(DATI!E$1:E$65536,DATI!A$1:A$65536,'2024'!B4,DATI!B$1:B$65536,'2024'!C12,DATI!C$1:C$65536,'2024'!B8,DATI!D$1:D$65536,'2024'!L73)</f>
        <v>0</v>
      </c>
      <c r="D73" s="103">
        <f>SUMIFS(DATI!E$1:E$65536,DATI!A$1:A$65536,'2024'!B4,DATI!B$1:B$65536,'2024'!D12,DATI!C$1:C$65536,'2024'!B8,DATI!D$1:D$65536,'2024'!L73)</f>
        <v>37870</v>
      </c>
      <c r="E73" s="49">
        <f>SUMIFS(DATI!E$1:E$65536,DATI!A$1:A$65536,'2024'!B4,DATI!B$1:B$65536,'2024'!E12,DATI!C$1:C$65536,'2024'!B8,DATI!D$1:D$65536,'2024'!L73)</f>
        <v>1471</v>
      </c>
      <c r="F73" s="49">
        <f>SUMIFS(DATI!E$1:E$65536,DATI!A$1:A$65536,'2024'!B4,DATI!B$1:B$65536,'2024'!F12,DATI!C$1:C$65536,'2024'!B8,DATI!D$1:D$65536,'2024'!L73)</f>
        <v>0</v>
      </c>
      <c r="G73" s="49">
        <f>SUMIFS(DATI!E$1:E$65536,DATI!A$1:A$65536,'2024'!B4,DATI!B$1:B$65536,'2024'!G12,DATI!C$1:C$65536,'2024'!B8,DATI!D$1:D$65536,'2024'!L73)</f>
        <v>94031</v>
      </c>
      <c r="H73" s="28"/>
      <c r="I73" s="94">
        <f t="shared" si="7"/>
        <v>133372</v>
      </c>
      <c r="J73" s="104"/>
      <c r="K73" s="31">
        <f>I73</f>
        <v>133372</v>
      </c>
      <c r="L73" s="40" t="s">
        <v>44</v>
      </c>
      <c r="M73" s="134" t="s">
        <v>254</v>
      </c>
      <c r="N73" s="91">
        <f>P73</f>
        <v>133372</v>
      </c>
      <c r="O73" s="105"/>
      <c r="P73" s="29">
        <f>R73+S73+T73+W73</f>
        <v>133372</v>
      </c>
      <c r="Q73" s="50"/>
      <c r="R73" s="49">
        <f>SUMIFS(DATI!E$1:E$65536,DATI!A$1:A$65536,'2024'!B4,DATI!B$1:B$65536,'2024'!R12,DATI!C$1:C$65536,'2024'!N8,DATI!D$1:D$65536,'2024'!L73)</f>
        <v>0</v>
      </c>
      <c r="S73" s="49">
        <f>SUMIFS(DATI!E$1:E$65536,DATI!A$1:A$65536,'2024'!B4,DATI!B$1:B$65536,'2024'!S12,DATI!C$1:C$65536,'2024'!N8,DATI!D$1:D$65536,'2024'!L73)</f>
        <v>0</v>
      </c>
      <c r="T73" s="49">
        <f>SUMIFS(DATI!E$1:E$65536,DATI!A$1:A$65536,'2024'!B4,DATI!B$1:B$65536,'2024'!T12,DATI!C$1:C$65536,'2024'!N8,DATI!D$1:D$65536,'2024'!L73)</f>
        <v>16942</v>
      </c>
      <c r="U73" s="49">
        <f>SUMIFS(DATI!E$1:E$65536,DATI!A$1:A$65536,'2024'!B4,DATI!B$1:B$65536,'2024'!U12,DATI!C$1:C$65536,'2024'!N8,DATI!D$1:D$65536,'2024'!L73)</f>
        <v>116430</v>
      </c>
      <c r="V73" s="24">
        <f>SUMIFS(DATI!E$1:E$65536,DATI!A$1:A$65536,'2024'!B4,DATI!B$1:B$65536,'2024'!V12,DATI!C$1:C$65536,'2024'!N8,DATI!D$1:D$65536,'2024'!L73)</f>
        <v>0</v>
      </c>
      <c r="W73" s="63">
        <f t="shared" si="5"/>
        <v>116430</v>
      </c>
    </row>
    <row r="74" spans="1:23">
      <c r="A74" s="7"/>
      <c r="B74" s="98">
        <f t="shared" si="6"/>
        <v>1243776</v>
      </c>
      <c r="C74" s="49">
        <f>SUMIFS(DATI!E$1:E$65536,DATI!A$1:A$65536,'2024'!B4,DATI!B$1:B$65536,'2024'!C12,DATI!C$1:C$65536,'2024'!B8,DATI!D$1:D$65536,'2024'!L74)</f>
        <v>7803</v>
      </c>
      <c r="D74" s="49">
        <f>SUMIFS(DATI!E$1:E$65536,DATI!A$1:A$65536,'2024'!B4,DATI!B$1:B$65536,'2024'!D12,DATI!C$1:C$65536,'2024'!B8,DATI!D$1:D$65536,'2024'!L74)</f>
        <v>1235973</v>
      </c>
      <c r="E74" s="132">
        <f>SUMIFS(DATI!E$1:E$65536,DATI!A$1:A$65536,'2024'!B4,DATI!B$1:B$65536,'2024'!E12,DATI!C$1:C$65536,'2024'!B8,DATI!D$1:D$65536,'2024'!L74)</f>
        <v>443243</v>
      </c>
      <c r="F74" s="132">
        <f>SUMIFS(DATI!E$1:E$65536,DATI!A$1:A$65536,'2024'!B4,DATI!B$1:B$65536,'2024'!F12,DATI!C$1:C$65536,'2024'!B8,DATI!D$1:D$65536,'2024'!L74)</f>
        <v>1302232</v>
      </c>
      <c r="G74" s="132">
        <f>SUMIFS(DATI!E$1:E$65536,DATI!A$1:A$65536,'2024'!B4,DATI!B$1:B$65536,'2024'!G12,DATI!C$1:C$65536,'2024'!B8,DATI!D$1:D$65536,'2024'!L74)</f>
        <v>1177928</v>
      </c>
      <c r="H74" s="50"/>
      <c r="I74" s="94">
        <f t="shared" si="7"/>
        <v>4167179</v>
      </c>
      <c r="J74" s="30">
        <f>SUMIFS(DATI!E$1:E$65536,DATI!A$1:A$65536,'2024'!B4,DATI!B$1:B$65536,'2024'!J12,DATI!C$1:C$65536,'2024'!B8,DATI!D$1:D$65536,'2024'!L74)</f>
        <v>1009809</v>
      </c>
      <c r="K74" s="95">
        <f>I74+J74</f>
        <v>5176988</v>
      </c>
      <c r="L74" s="40" t="s">
        <v>35</v>
      </c>
      <c r="M74" s="134" t="s">
        <v>229</v>
      </c>
      <c r="N74" s="91">
        <f t="shared" si="3"/>
        <v>5176986</v>
      </c>
      <c r="O74" s="30">
        <f>SUMIFS(DATI!E$1:E$65536,DATI!A$1:A$65536,'2024'!B4,DATI!B$1:B$65536,'2024'!O12,DATI!C$1:C$65536,'2024'!N8,DATI!D$1:D$65536,'2024'!L74)</f>
        <v>1133388</v>
      </c>
      <c r="P74" s="29">
        <f>R74+S74+T74+W74</f>
        <v>4043598</v>
      </c>
      <c r="Q74" s="50"/>
      <c r="R74" s="49">
        <f>SUMIFS(DATI!E$1:E$65536,DATI!A$1:A$65536,'2024'!B4,DATI!B$1:B$65536,'2024'!R12,DATI!C$1:C$65536,'2024'!N8,DATI!D$1:D$65536,'2024'!L74)</f>
        <v>1279559</v>
      </c>
      <c r="S74" s="49">
        <f>SUMIFS(DATI!E$1:E$65536,DATI!A$1:A$65536,'2024'!B4,DATI!B$1:B$65536,'2024'!S12,DATI!C$1:C$65536,'2024'!N8,DATI!D$1:D$65536,'2024'!L74)</f>
        <v>2391813</v>
      </c>
      <c r="T74" s="49">
        <f>SUMIFS(DATI!E$1:E$65536,DATI!A$1:A$65536,'2024'!B4,DATI!B$1:B$65536,'2024'!T12,DATI!C$1:C$65536,'2024'!N8,DATI!D$1:D$65536,'2024'!L74)</f>
        <v>165359</v>
      </c>
      <c r="U74" s="49">
        <f>SUMIFS(DATI!E$1:E$65536,DATI!A$1:A$65536,'2024'!B4,DATI!B$1:B$65536,'2024'!U12,DATI!C$1:C$65536,'2024'!N8,DATI!D$1:D$65536,'2024'!L74)</f>
        <v>202074</v>
      </c>
      <c r="V74" s="24">
        <f>SUMIFS(DATI!E$1:E$65536,DATI!A$1:A$65536,'2024'!B4,DATI!B$1:B$65536,'2024'!V12,DATI!C$1:C$65536,'2024'!N8,DATI!D$1:D$65536,'2024'!L74)</f>
        <v>4793</v>
      </c>
      <c r="W74" s="63">
        <f t="shared" si="5"/>
        <v>206867</v>
      </c>
    </row>
    <row r="75" spans="1:23" ht="13">
      <c r="A75" s="7"/>
      <c r="B75" s="28"/>
      <c r="C75" s="28"/>
      <c r="D75" s="28"/>
      <c r="E75" s="28"/>
      <c r="F75" s="29">
        <f>R45+R58-G59-G69-G73</f>
        <v>9169123</v>
      </c>
      <c r="G75" s="29">
        <f>S45+S58-F59-F69-F73</f>
        <v>1868965</v>
      </c>
      <c r="H75" s="50"/>
      <c r="I75" s="28"/>
      <c r="J75" s="28"/>
      <c r="K75" s="42"/>
      <c r="L75" s="135" t="s">
        <v>17</v>
      </c>
      <c r="M75" s="202" t="s">
        <v>165</v>
      </c>
      <c r="N75" s="28"/>
      <c r="O75" s="28"/>
      <c r="P75" s="28"/>
      <c r="Q75" s="28"/>
      <c r="R75" s="28"/>
      <c r="S75" s="28"/>
      <c r="T75" s="28"/>
      <c r="U75" s="28"/>
      <c r="V75" s="28"/>
      <c r="W75" s="42"/>
    </row>
    <row r="76" spans="1:23" ht="27.75" customHeight="1">
      <c r="A76" s="7"/>
      <c r="B76" s="98">
        <f t="shared" si="6"/>
        <v>26158158</v>
      </c>
      <c r="C76" s="91">
        <f>V45+W49+V58-C58</f>
        <v>37135</v>
      </c>
      <c r="D76" s="91">
        <f>U45+U46+U49+U58-D58</f>
        <v>26121023</v>
      </c>
      <c r="E76" s="29">
        <f>T45+T49+T58-E55-E58</f>
        <v>7275144</v>
      </c>
      <c r="F76" s="29">
        <f>S45+S58-F58</f>
        <v>122996</v>
      </c>
      <c r="G76" s="29">
        <f>R45+R58-G58</f>
        <v>5966308</v>
      </c>
      <c r="H76" s="61"/>
      <c r="I76" s="94">
        <f>B76+E76+F76+G76</f>
        <v>39522606</v>
      </c>
      <c r="J76" s="28"/>
      <c r="K76" s="42"/>
      <c r="L76" s="106" t="s">
        <v>18</v>
      </c>
      <c r="M76" s="203" t="s">
        <v>166</v>
      </c>
      <c r="N76" s="28"/>
      <c r="O76" s="28"/>
      <c r="P76" s="28"/>
      <c r="Q76" s="28"/>
      <c r="R76" s="28"/>
      <c r="S76" s="28"/>
      <c r="T76" s="28"/>
      <c r="U76" s="28"/>
      <c r="V76" s="28"/>
      <c r="W76" s="42"/>
    </row>
    <row r="77" spans="1:23">
      <c r="A77" s="7"/>
      <c r="B77" s="98">
        <f t="shared" si="6"/>
        <v>1228082</v>
      </c>
      <c r="C77" s="91">
        <f>C22</f>
        <v>29026</v>
      </c>
      <c r="D77" s="91">
        <f>D22</f>
        <v>1199056</v>
      </c>
      <c r="E77" s="91">
        <f>E22</f>
        <v>1612142</v>
      </c>
      <c r="F77" s="91">
        <f>F22</f>
        <v>98683</v>
      </c>
      <c r="G77" s="91">
        <f>G22</f>
        <v>4342778</v>
      </c>
      <c r="H77" s="61"/>
      <c r="I77" s="94">
        <f>B77+E77+F77+G77</f>
        <v>7281685</v>
      </c>
      <c r="J77" s="28"/>
      <c r="K77" s="42"/>
      <c r="L77" s="53" t="s">
        <v>77</v>
      </c>
      <c r="M77" s="65" t="s">
        <v>167</v>
      </c>
      <c r="N77" s="28"/>
      <c r="O77" s="28"/>
      <c r="P77" s="28"/>
      <c r="Q77" s="28"/>
      <c r="R77" s="28"/>
      <c r="S77" s="28"/>
      <c r="T77" s="28"/>
      <c r="U77" s="28"/>
      <c r="V77" s="28"/>
      <c r="W77" s="42"/>
    </row>
    <row r="78" spans="1:23" ht="13.5" thickBot="1">
      <c r="A78" s="7"/>
      <c r="B78" s="98">
        <f t="shared" si="6"/>
        <v>24930076</v>
      </c>
      <c r="C78" s="107">
        <f>C76-C77</f>
        <v>8109</v>
      </c>
      <c r="D78" s="107">
        <f>D76-D77</f>
        <v>24921967</v>
      </c>
      <c r="E78" s="107">
        <f>E76-E77</f>
        <v>5663002</v>
      </c>
      <c r="F78" s="107">
        <f>F76-F77</f>
        <v>24313</v>
      </c>
      <c r="G78" s="107">
        <f>G76-G77</f>
        <v>1623530</v>
      </c>
      <c r="H78" s="88"/>
      <c r="I78" s="108">
        <f>B78+E78+F78+G78</f>
        <v>32240921</v>
      </c>
      <c r="J78" s="28"/>
      <c r="K78" s="109"/>
      <c r="L78" s="106" t="s">
        <v>168</v>
      </c>
      <c r="M78" s="198" t="s">
        <v>169</v>
      </c>
      <c r="N78" s="28"/>
      <c r="O78" s="28"/>
      <c r="P78" s="28"/>
      <c r="Q78" s="28"/>
      <c r="R78" s="28"/>
      <c r="S78" s="28"/>
      <c r="T78" s="28"/>
      <c r="U78" s="28"/>
      <c r="V78" s="28"/>
      <c r="W78" s="42"/>
    </row>
    <row r="79" spans="1:23" ht="14" thickTop="1" thickBot="1">
      <c r="A79" s="7"/>
      <c r="B79" s="110"/>
      <c r="C79" s="110"/>
      <c r="D79" s="110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6"/>
    </row>
    <row r="80" spans="1:23" ht="21.75" customHeight="1" thickTop="1" thickBot="1">
      <c r="A80" s="7"/>
      <c r="B80" s="253" t="s">
        <v>119</v>
      </c>
      <c r="C80" s="253"/>
      <c r="D80" s="253"/>
      <c r="E80" s="253"/>
      <c r="F80" s="253"/>
      <c r="G80" s="253"/>
      <c r="H80" s="253"/>
      <c r="I80" s="253"/>
      <c r="J80" s="253"/>
      <c r="K80" s="254"/>
      <c r="L80" s="274" t="s">
        <v>120</v>
      </c>
      <c r="M80" s="275"/>
      <c r="N80" s="278" t="s">
        <v>121</v>
      </c>
      <c r="O80" s="279"/>
      <c r="P80" s="279"/>
      <c r="Q80" s="279"/>
      <c r="R80" s="279"/>
      <c r="S80" s="279"/>
      <c r="T80" s="279"/>
      <c r="U80" s="280"/>
      <c r="V80" s="280"/>
      <c r="W80" s="281"/>
    </row>
    <row r="81" spans="1:23" ht="13.5" customHeight="1" thickTop="1">
      <c r="A81" s="7"/>
      <c r="B81" s="261" t="s">
        <v>122</v>
      </c>
      <c r="C81" s="264" t="s">
        <v>123</v>
      </c>
      <c r="D81" s="264" t="s">
        <v>124</v>
      </c>
      <c r="E81" s="239" t="s">
        <v>125</v>
      </c>
      <c r="F81" s="239" t="s">
        <v>126</v>
      </c>
      <c r="G81" s="239" t="s">
        <v>127</v>
      </c>
      <c r="H81" s="239" t="s">
        <v>128</v>
      </c>
      <c r="I81" s="239" t="s">
        <v>129</v>
      </c>
      <c r="J81" s="239" t="s">
        <v>130</v>
      </c>
      <c r="K81" s="243" t="s">
        <v>131</v>
      </c>
      <c r="L81" s="276"/>
      <c r="M81" s="277"/>
      <c r="N81" s="264" t="s">
        <v>131</v>
      </c>
      <c r="O81" s="239" t="s">
        <v>130</v>
      </c>
      <c r="P81" s="239" t="s">
        <v>129</v>
      </c>
      <c r="Q81" s="239" t="s">
        <v>128</v>
      </c>
      <c r="R81" s="239" t="s">
        <v>127</v>
      </c>
      <c r="S81" s="239" t="s">
        <v>126</v>
      </c>
      <c r="T81" s="239" t="s">
        <v>125</v>
      </c>
      <c r="U81" s="264" t="s">
        <v>124</v>
      </c>
      <c r="V81" s="264" t="s">
        <v>123</v>
      </c>
      <c r="W81" s="266" t="s">
        <v>122</v>
      </c>
    </row>
    <row r="82" spans="1:23" ht="12.75" customHeight="1">
      <c r="A82" s="7"/>
      <c r="B82" s="262"/>
      <c r="C82" s="216"/>
      <c r="D82" s="216"/>
      <c r="E82" s="213"/>
      <c r="F82" s="213"/>
      <c r="G82" s="213"/>
      <c r="H82" s="229"/>
      <c r="I82" s="213"/>
      <c r="J82" s="213"/>
      <c r="K82" s="244"/>
      <c r="L82" s="276"/>
      <c r="M82" s="277"/>
      <c r="N82" s="215"/>
      <c r="O82" s="213"/>
      <c r="P82" s="213"/>
      <c r="Q82" s="229"/>
      <c r="R82" s="213"/>
      <c r="S82" s="213"/>
      <c r="T82" s="213"/>
      <c r="U82" s="216"/>
      <c r="V82" s="216"/>
      <c r="W82" s="219"/>
    </row>
    <row r="83" spans="1:23" ht="51" customHeight="1" thickBot="1">
      <c r="A83" s="7"/>
      <c r="B83" s="263"/>
      <c r="C83" s="265"/>
      <c r="D83" s="265"/>
      <c r="E83" s="241"/>
      <c r="F83" s="241"/>
      <c r="G83" s="241"/>
      <c r="H83" s="242"/>
      <c r="I83" s="241"/>
      <c r="J83" s="240"/>
      <c r="K83" s="245"/>
      <c r="L83" s="276"/>
      <c r="M83" s="277"/>
      <c r="N83" s="268"/>
      <c r="O83" s="240"/>
      <c r="P83" s="241"/>
      <c r="Q83" s="242"/>
      <c r="R83" s="241"/>
      <c r="S83" s="241"/>
      <c r="T83" s="241"/>
      <c r="U83" s="265"/>
      <c r="V83" s="265"/>
      <c r="W83" s="267"/>
    </row>
    <row r="84" spans="1:23" ht="19" thickTop="1" thickBot="1">
      <c r="A84" s="7"/>
      <c r="B84" s="231" t="s">
        <v>170</v>
      </c>
      <c r="C84" s="231"/>
      <c r="D84" s="231"/>
      <c r="E84" s="231"/>
      <c r="F84" s="231"/>
      <c r="G84" s="231"/>
      <c r="H84" s="231"/>
      <c r="I84" s="231"/>
      <c r="J84" s="231"/>
      <c r="K84" s="231"/>
      <c r="L84" s="231"/>
      <c r="M84" s="231"/>
      <c r="N84" s="231"/>
      <c r="O84" s="231"/>
      <c r="P84" s="231"/>
      <c r="Q84" s="231"/>
      <c r="R84" s="231"/>
      <c r="S84" s="231"/>
      <c r="T84" s="231"/>
      <c r="U84" s="231"/>
      <c r="V84" s="231"/>
      <c r="W84" s="232"/>
    </row>
    <row r="85" spans="1:23" ht="32.25" customHeight="1" thickTop="1">
      <c r="A85" s="7"/>
      <c r="B85" s="111"/>
      <c r="C85" s="111"/>
      <c r="D85" s="111"/>
      <c r="E85" s="111"/>
      <c r="F85" s="111"/>
      <c r="G85" s="111"/>
      <c r="H85" s="28"/>
      <c r="I85" s="111"/>
      <c r="J85" s="111"/>
      <c r="K85" s="112"/>
      <c r="L85" s="113" t="s">
        <v>18</v>
      </c>
      <c r="M85" s="204" t="s">
        <v>166</v>
      </c>
      <c r="N85" s="47"/>
      <c r="O85" s="47"/>
      <c r="P85" s="22">
        <f>R85+S85+T85+W85</f>
        <v>39522606</v>
      </c>
      <c r="Q85" s="50"/>
      <c r="R85" s="22">
        <f>G76</f>
        <v>5966308</v>
      </c>
      <c r="S85" s="22">
        <f>F76</f>
        <v>122996</v>
      </c>
      <c r="T85" s="22">
        <f>E76</f>
        <v>7275144</v>
      </c>
      <c r="U85" s="114">
        <f>D76</f>
        <v>26121023</v>
      </c>
      <c r="V85" s="62">
        <f>C76</f>
        <v>37135</v>
      </c>
      <c r="W85" s="63">
        <f>U85+V85</f>
        <v>26158158</v>
      </c>
    </row>
    <row r="86" spans="1:23">
      <c r="A86" s="7"/>
      <c r="B86" s="115">
        <f>C86+D86</f>
        <v>2942133</v>
      </c>
      <c r="C86" s="91">
        <f>C87+C88</f>
        <v>0</v>
      </c>
      <c r="D86" s="91">
        <f>D87+D88</f>
        <v>2942133</v>
      </c>
      <c r="E86" s="91">
        <f>E87+E88</f>
        <v>1544</v>
      </c>
      <c r="F86" s="91">
        <f>F87+F88</f>
        <v>146782</v>
      </c>
      <c r="G86" s="91">
        <f>G87+G88</f>
        <v>609242</v>
      </c>
      <c r="H86" s="28"/>
      <c r="I86" s="94">
        <f>B86+E86+F86+G86</f>
        <v>3699701</v>
      </c>
      <c r="J86" s="94">
        <f>J87+J88</f>
        <v>33500</v>
      </c>
      <c r="K86" s="31">
        <f>I86+J86</f>
        <v>3733201</v>
      </c>
      <c r="L86" s="53" t="s">
        <v>45</v>
      </c>
      <c r="M86" s="54" t="s">
        <v>171</v>
      </c>
      <c r="N86" s="91">
        <f>O86+P86</f>
        <v>3733200</v>
      </c>
      <c r="O86" s="116">
        <f>O87+O88</f>
        <v>0</v>
      </c>
      <c r="P86" s="29">
        <f>T86</f>
        <v>3733200</v>
      </c>
      <c r="Q86" s="28"/>
      <c r="R86" s="28"/>
      <c r="S86" s="104"/>
      <c r="T86" s="29">
        <f>T87+T88</f>
        <v>3733200</v>
      </c>
      <c r="U86" s="92"/>
      <c r="V86" s="23"/>
      <c r="W86" s="32"/>
    </row>
    <row r="87" spans="1:23">
      <c r="A87" s="7"/>
      <c r="B87" s="115">
        <f>C87+D87</f>
        <v>2869775</v>
      </c>
      <c r="C87" s="103">
        <f>SUMIFS(DATI!E$1:E$65536,DATI!A$1:A$65536,'2024'!B4,DATI!B$1:B$65536,'2024'!C12,DATI!C$1:C$65536,'2024'!B8,DATI!D$1:D$65536,'2024'!L87)</f>
        <v>0</v>
      </c>
      <c r="D87" s="117">
        <f>SUMIFS(DATI!E$1:E$65536,DATI!A$1:A$65536,'2024'!B4,DATI!B$1:B$65536,'2024'!D12,DATI!C$1:C$65536,'2024'!B8,DATI!D$1:D$65536,'2024'!L87)</f>
        <v>2869775</v>
      </c>
      <c r="E87" s="49">
        <f>SUMIFS(DATI!E$1:E$65536,DATI!A$1:A$65536,'2024'!B4,DATI!B$1:B$65536,'2024'!E12,DATI!C$1:C$65536,'2024'!B8,DATI!D$1:D$65536,'2024'!L87)</f>
        <v>1544</v>
      </c>
      <c r="F87" s="49">
        <f>SUMIFS(DATI!E$1:E$65536,DATI!A$1:A$65536,'2024'!B4,DATI!B$1:B$65536,'2024'!F12,DATI!C$1:C$65536,'2024'!B8,DATI!D$1:D$65536,'2024'!L87)</f>
        <v>146782</v>
      </c>
      <c r="G87" s="49">
        <f>SUMIFS(DATI!E$1:E$65536,DATI!A$1:A$65536,'2024'!B4,DATI!B$1:B$65536,'2024'!G12,DATI!C$1:C$65536,'2024'!B8,DATI!D$1:D$65536,'2024'!L87)</f>
        <v>609242</v>
      </c>
      <c r="H87" s="28"/>
      <c r="I87" s="94">
        <f>B87+E87+F87+G87</f>
        <v>3627343</v>
      </c>
      <c r="J87" s="30">
        <f>SUMIFS(DATI!E$1:E$65536,DATI!A$1:A$65536,'2024'!B4,DATI!B$1:B$65536,'2024'!J12,DATI!C$1:C$65536,'2024'!B8,DATI!D$1:D$65536,'2024'!L87)</f>
        <v>33500</v>
      </c>
      <c r="K87" s="31">
        <f t="shared" ref="K87:K106" si="8">I87+J87</f>
        <v>3660843</v>
      </c>
      <c r="L87" s="53" t="s">
        <v>46</v>
      </c>
      <c r="M87" s="199" t="s">
        <v>240</v>
      </c>
      <c r="N87" s="91">
        <f t="shared" ref="N87:N105" si="9">O87+P87</f>
        <v>3660842</v>
      </c>
      <c r="O87" s="100">
        <f>SUMIFS(DATI!E$1:E$65536,DATI!A$1:A$65536,'2024'!B4,DATI!B$1:B$65536,'2024'!O12,DATI!C$1:C$65536,'2024'!N8,DATI!D$1:D$65536,'2024'!L87)</f>
        <v>0</v>
      </c>
      <c r="P87" s="29">
        <f>+T87+U87+W87</f>
        <v>3660842</v>
      </c>
      <c r="Q87" s="28"/>
      <c r="R87" s="28"/>
      <c r="S87" s="61"/>
      <c r="T87" s="49">
        <f>SUMIFS(DATI!E$1:E$65536,DATI!A$1:A$65536,'2024'!B4,DATI!B$1:B$65536,'2024'!T12,DATI!C$1:C$65536,'2024'!N8,DATI!D$1:D$65536,'2024'!L87)</f>
        <v>3660842</v>
      </c>
      <c r="U87" s="50"/>
      <c r="V87" s="28"/>
      <c r="W87" s="42"/>
    </row>
    <row r="88" spans="1:23">
      <c r="A88" s="7"/>
      <c r="B88" s="115">
        <f>C88+D88</f>
        <v>72358</v>
      </c>
      <c r="C88" s="103">
        <f>SUMIFS(DATI!E$1:E$65536,DATI!A$1:A$65536,'2024'!B4,DATI!B$1:B$65536,'2024'!C12,DATI!C$1:C$65536,'2024'!B8,DATI!D$1:D$65536,'2024'!L88)</f>
        <v>0</v>
      </c>
      <c r="D88" s="117">
        <f>SUMIFS(DATI!E$1:E$65536,DATI!A$1:A$65536,'2024'!B4,DATI!B$1:B$65536,'2024'!D12,DATI!C$1:C$65536,'2024'!B8,DATI!D$1:D$65536,'2024'!L88)</f>
        <v>72358</v>
      </c>
      <c r="E88" s="49">
        <f>SUMIFS(DATI!E$1:E$65536,DATI!A$1:A$65536,'2024'!B4,DATI!B$1:B$65536,'2024'!E12,DATI!C$1:C$65536,'2024'!B8,DATI!D$1:D$65536,'2024'!L88)</f>
        <v>0</v>
      </c>
      <c r="F88" s="49">
        <f>SUMIFS(DATI!E$1:E$65536,DATI!A$1:A$65536,'2024'!B4,DATI!B$1:B$65536,'2024'!F12,DATI!C$1:C$65536,'2024'!B8,DATI!D$1:D$65536,'2024'!L88)</f>
        <v>0</v>
      </c>
      <c r="G88" s="49">
        <f>SUMIFS(DATI!E$1:E$65536,DATI!A$1:A$65536,'2024'!B4,DATI!B$1:B$65536,'2024'!G12,DATI!C$1:C$65536,'2024'!B8,DATI!D$1:D$65536,'2024'!L88)</f>
        <v>0</v>
      </c>
      <c r="H88" s="28"/>
      <c r="I88" s="94">
        <f>B88+E88+F88+G88</f>
        <v>72358</v>
      </c>
      <c r="J88" s="30">
        <f>SUMIFS(DATI!E$1:E$65536,DATI!A$1:A$65536,'2024'!B4,DATI!B$1:B$65536,'2024'!J12,DATI!C$1:C$65536,'2024'!B8,DATI!D$1:D$65536,'2024'!L88)</f>
        <v>0</v>
      </c>
      <c r="K88" s="31">
        <f t="shared" si="8"/>
        <v>72358</v>
      </c>
      <c r="L88" s="53" t="s">
        <v>47</v>
      </c>
      <c r="M88" s="199" t="s">
        <v>241</v>
      </c>
      <c r="N88" s="91">
        <f t="shared" si="9"/>
        <v>72358</v>
      </c>
      <c r="O88" s="100">
        <f>SUMIFS(DATI!E$1:E$65536,DATI!A$1:A$65536,'2024'!B4,DATI!B$1:B$65536,'2024'!O12,DATI!C$1:C$65536,'2024'!N8,DATI!D$1:D$65536,'2024'!L88)</f>
        <v>0</v>
      </c>
      <c r="P88" s="29">
        <f>+T88+U88+W88</f>
        <v>72358</v>
      </c>
      <c r="Q88" s="28"/>
      <c r="R88" s="28"/>
      <c r="S88" s="28"/>
      <c r="T88" s="49">
        <f>SUMIFS(DATI!E$1:E$65536,DATI!A$1:A$65536,'2024'!B4,DATI!B$1:B$65536,'2024'!T12,DATI!C$1:C$65536,'2024'!N8,DATI!D$1:D$65536,'2024'!L88)</f>
        <v>72358</v>
      </c>
      <c r="U88" s="28"/>
      <c r="V88" s="28"/>
      <c r="W88" s="42"/>
    </row>
    <row r="89" spans="1:23">
      <c r="A89" s="7"/>
      <c r="B89" s="115">
        <f>C89+D89</f>
        <v>6078650</v>
      </c>
      <c r="C89" s="91">
        <f>C96+C97</f>
        <v>400770</v>
      </c>
      <c r="D89" s="99">
        <f>D90+D96</f>
        <v>5677880</v>
      </c>
      <c r="E89" s="29">
        <f>E96+E97</f>
        <v>9625578</v>
      </c>
      <c r="F89" s="29">
        <f>F96</f>
        <v>58661</v>
      </c>
      <c r="G89" s="29">
        <f>G96</f>
        <v>214315</v>
      </c>
      <c r="H89" s="28"/>
      <c r="I89" s="94">
        <f>B89+E89+F89+G89</f>
        <v>15977204</v>
      </c>
      <c r="J89" s="94">
        <f>J90+J96</f>
        <v>144968</v>
      </c>
      <c r="K89" s="31">
        <f t="shared" si="8"/>
        <v>16122172</v>
      </c>
      <c r="L89" s="53" t="s">
        <v>48</v>
      </c>
      <c r="M89" s="54" t="s">
        <v>172</v>
      </c>
      <c r="N89" s="91">
        <f>O89+P89</f>
        <v>16122174</v>
      </c>
      <c r="O89" s="116">
        <f>O90+O96</f>
        <v>77404</v>
      </c>
      <c r="P89" s="29">
        <f t="shared" ref="P89:P95" si="10">R89+S89+T89+W89</f>
        <v>16044770</v>
      </c>
      <c r="Q89" s="28"/>
      <c r="R89" s="29">
        <f>R90</f>
        <v>136913</v>
      </c>
      <c r="S89" s="29">
        <f>S90</f>
        <v>897714</v>
      </c>
      <c r="T89" s="91">
        <f>T90</f>
        <v>4668860</v>
      </c>
      <c r="U89" s="29">
        <f>U90+U96+U97</f>
        <v>10340370</v>
      </c>
      <c r="V89" s="29">
        <f>V90</f>
        <v>913</v>
      </c>
      <c r="W89" s="63">
        <f t="shared" ref="W89:W95" si="11">U89+V89</f>
        <v>10341283</v>
      </c>
    </row>
    <row r="90" spans="1:23">
      <c r="A90" s="7"/>
      <c r="B90" s="115">
        <f t="shared" ref="B90:B95" si="12">D90</f>
        <v>5676442</v>
      </c>
      <c r="C90" s="28"/>
      <c r="D90" s="49">
        <f>SUMIFS(DATI!E$1:E$65536,DATI!A$1:A$65536,'2024'!B4,DATI!B$1:B$65536,'2024'!D12,DATI!C$1:C$65536,'2024'!B8,DATI!D$1:D$65536,'2024'!L90)</f>
        <v>5676442</v>
      </c>
      <c r="E90" s="28"/>
      <c r="F90" s="28"/>
      <c r="G90" s="28"/>
      <c r="H90" s="28"/>
      <c r="I90" s="94">
        <f t="shared" ref="I90:I95" si="13">B90</f>
        <v>5676442</v>
      </c>
      <c r="J90" s="49">
        <f>SUMIFS(DATI!E$1:E$65536,DATI!A$1:A$65536,'2024'!B4,DATI!B$1:B$65536,'2024'!J12,DATI!C$1:C$65536,'2024'!B8,DATI!D$1:D$65536,'2024'!L90)</f>
        <v>29396</v>
      </c>
      <c r="K90" s="31">
        <f t="shared" si="8"/>
        <v>5705838</v>
      </c>
      <c r="L90" s="53" t="s">
        <v>49</v>
      </c>
      <c r="M90" s="199" t="s">
        <v>173</v>
      </c>
      <c r="N90" s="91">
        <f t="shared" si="9"/>
        <v>5705838</v>
      </c>
      <c r="O90" s="49">
        <f>SUMIFS(DATI!E$1:E$65536,DATI!A$1:A$65536,'2024'!B4,DATI!B$1:B$65536,'2024'!O12,DATI!C$1:C$65536,'2024'!N8,DATI!D$1:D$65536,'2024'!L90)</f>
        <v>0</v>
      </c>
      <c r="P90" s="29">
        <f t="shared" si="10"/>
        <v>5705838</v>
      </c>
      <c r="Q90" s="28"/>
      <c r="R90" s="49">
        <f>SUMIFS(DATI!E$1:E$65536,DATI!A$1:A$65536,'2024'!B4,DATI!B$1:B$65536,'2024'!R12,DATI!C$1:C$65536,'2024'!N8,DATI!D$1:D$65536,'2024'!L90)</f>
        <v>136913</v>
      </c>
      <c r="S90" s="49">
        <f>SUMIFS(DATI!E$1:E$65536,DATI!A$1:A$65536,'2024'!B4,DATI!B$1:B$65536,'2024'!S12,DATI!C$1:C$65536,'2024'!N8,DATI!D$1:D$65536,'2024'!L90)</f>
        <v>897714</v>
      </c>
      <c r="T90" s="103">
        <f>SUMIFS(DATI!E$1:E$65536,DATI!A$1:A$65536,'2024'!B4,DATI!B$1:B$65536,'2024'!T12,DATI!C$1:C$65536,'2024'!N8,DATI!D$1:D$65536,'2024'!L90)</f>
        <v>4668860</v>
      </c>
      <c r="U90" s="49">
        <f>SUMIFS(DATI!E$1:E$65536,DATI!A$1:A$65536,'2024'!B4,DATI!B$1:B$65536,'2024'!U12,DATI!C$1:C$65536,'2024'!N8,DATI!D$1:D$65536,'2024'!L90)</f>
        <v>1438</v>
      </c>
      <c r="V90" s="49">
        <f>SUMIFS(DATI!E$1:E$65536,DATI!A$1:A$65536,'2024'!B4,DATI!B$1:B$65536,'2024'!V12,DATI!C$1:C$65536,'2024'!N8,DATI!D$1:D$65536,'2024'!L90)</f>
        <v>913</v>
      </c>
      <c r="W90" s="63">
        <f t="shared" si="11"/>
        <v>2351</v>
      </c>
    </row>
    <row r="91" spans="1:23">
      <c r="A91" s="7"/>
      <c r="B91" s="115">
        <f t="shared" si="12"/>
        <v>3604845</v>
      </c>
      <c r="C91" s="28"/>
      <c r="D91" s="49">
        <f>SUMIFS(DATI!E$1:E$65536,DATI!A$1:A$65536,'2024'!B4,DATI!B$1:B$65536,'2024'!D12,DATI!C$1:C$65536,'2024'!B8,DATI!D$1:D$65536,'2024'!L91)</f>
        <v>3604845</v>
      </c>
      <c r="E91" s="28"/>
      <c r="F91" s="28"/>
      <c r="G91" s="28"/>
      <c r="H91" s="28"/>
      <c r="I91" s="94">
        <f t="shared" si="13"/>
        <v>3604845</v>
      </c>
      <c r="J91" s="49">
        <f>SUMIFS(DATI!E$1:E$65536,DATI!A$1:A$65536,'2024'!B4,DATI!B$1:B$65536,'2024'!J12,DATI!C$1:C$65536,'2024'!B8,DATI!D$1:D$65536,'2024'!L91)</f>
        <v>29396</v>
      </c>
      <c r="K91" s="31">
        <f t="shared" si="8"/>
        <v>3634241</v>
      </c>
      <c r="L91" s="53" t="s">
        <v>50</v>
      </c>
      <c r="M91" s="78" t="s">
        <v>174</v>
      </c>
      <c r="N91" s="91">
        <f t="shared" si="9"/>
        <v>3634241</v>
      </c>
      <c r="O91" s="49">
        <f>SUMIFS(DATI!E$1:E$65536,DATI!A$1:A$65536,'2024'!B4,DATI!B$1:B$65536,'2024'!O12,DATI!C$1:C$65536,'2024'!N8,DATI!D$1:D$65536,'2024'!L91)</f>
        <v>0</v>
      </c>
      <c r="P91" s="22">
        <f t="shared" si="10"/>
        <v>3634241</v>
      </c>
      <c r="Q91" s="28"/>
      <c r="R91" s="49">
        <f>SUMIFS(DATI!E$1:E$65536,DATI!A$1:A$65536,'2024'!B4,DATI!B$1:B$65536,'2024'!R12,DATI!C$1:C$65536,'2024'!N8,DATI!D$1:D$65536,'2024'!L91)</f>
        <v>0</v>
      </c>
      <c r="S91" s="49">
        <f>SUMIFS(DATI!E$1:E$65536,DATI!A$1:A$65536,'2024'!B4,DATI!B$1:B$65536,'2024'!S12,DATI!C$1:C$65536,'2024'!N8,DATI!D$1:D$65536,'2024'!L91)</f>
        <v>609621</v>
      </c>
      <c r="T91" s="117">
        <f>SUMIFS(DATI!E$1:E$65536,DATI!A$1:A$65536,'2024'!B4,DATI!B$1:B$65536,'2024'!T12,DATI!C$1:C$65536,'2024'!N8,DATI!D$1:D$65536,'2024'!L91)</f>
        <v>3024620</v>
      </c>
      <c r="U91" s="96">
        <f>SUMIFS(DATI!E$1:E$65536,DATI!A$1:A$65536,'2024'!B4,DATI!B$1:B$65536,'2024'!U12,DATI!C$1:C$65536,'2024'!N8,DATI!D$1:D$65536,'2024'!L91)</f>
        <v>0</v>
      </c>
      <c r="V91" s="30">
        <f>SUMIFS(DATI!E$1:E$65536,DATI!A$1:A$65536,'2024'!B4,DATI!B$1:B$65536,'2024'!V12,DATI!C$1:C$65536,'2024'!N8,DATI!D$1:D$65536,'2024'!L91)</f>
        <v>0</v>
      </c>
      <c r="W91" s="63">
        <f t="shared" si="11"/>
        <v>0</v>
      </c>
    </row>
    <row r="92" spans="1:23">
      <c r="A92" s="7"/>
      <c r="B92" s="115">
        <f t="shared" si="12"/>
        <v>394989</v>
      </c>
      <c r="C92" s="28"/>
      <c r="D92" s="49">
        <f>SUMIFS(DATI!E$1:E$65536,DATI!A$1:A$65536,'2024'!B4,DATI!B$1:B$65536,'2024'!D12,DATI!C$1:C$65536,'2024'!B8,DATI!D$1:D$65536,'2024'!L92)</f>
        <v>394989</v>
      </c>
      <c r="E92" s="28"/>
      <c r="F92" s="28"/>
      <c r="G92" s="28"/>
      <c r="H92" s="28"/>
      <c r="I92" s="94">
        <f t="shared" si="13"/>
        <v>394989</v>
      </c>
      <c r="J92" s="49">
        <f>SUMIFS(DATI!E$1:E$65536,DATI!A$1:A$65536,'2024'!B4,DATI!B$1:B$65536,'2024'!J12,DATI!C$1:C$65536,'2024'!B8,DATI!D$1:D$65536,'2024'!L92)</f>
        <v>0</v>
      </c>
      <c r="K92" s="31">
        <f t="shared" si="8"/>
        <v>394989</v>
      </c>
      <c r="L92" s="53" t="s">
        <v>51</v>
      </c>
      <c r="M92" s="78" t="s">
        <v>175</v>
      </c>
      <c r="N92" s="91">
        <f t="shared" si="9"/>
        <v>394989</v>
      </c>
      <c r="O92" s="49">
        <f>SUMIFS(DATI!E$1:E$65536,DATI!A$1:A$65536,'2024'!B4,DATI!B$1:B$65536,'2024'!O12,DATI!C$1:C$65536,'2024'!N8,DATI!D$1:D$65536,'2024'!L92)</f>
        <v>0</v>
      </c>
      <c r="P92" s="22">
        <f t="shared" si="10"/>
        <v>394989</v>
      </c>
      <c r="Q92" s="28"/>
      <c r="R92" s="49">
        <f>SUMIFS(DATI!E$1:E$65536,DATI!A$1:A$65536,'2024'!B4,DATI!B$1:B$65536,'2024'!R12,DATI!C$1:C$65536,'2024'!N8,DATI!D$1:D$65536,'2024'!L92)</f>
        <v>136913</v>
      </c>
      <c r="S92" s="49">
        <f>SUMIFS(DATI!E$1:E$65536,DATI!A$1:A$65536,'2024'!B4,DATI!B$1:B$65536,'2024'!S12,DATI!C$1:C$65536,'2024'!N8,DATI!D$1:D$65536,'2024'!L92)</f>
        <v>7462</v>
      </c>
      <c r="T92" s="117">
        <f>SUMIFS(DATI!E$1:E$65536,DATI!A$1:A$65536,'2024'!B4,DATI!B$1:B$65536,'2024'!T12,DATI!C$1:C$65536,'2024'!N8,DATI!D$1:D$65536,'2024'!L92)</f>
        <v>248263</v>
      </c>
      <c r="U92" s="96">
        <f>SUMIFS(DATI!E$1:E$65536,DATI!A$1:A$65536,'2024'!B4,DATI!B$1:B$65536,'2024'!U12,DATI!C$1:C$65536,'2024'!N8,DATI!D$1:D$65536,'2024'!L92)</f>
        <v>1438</v>
      </c>
      <c r="V92" s="30">
        <f>SUMIFS(DATI!E$1:E$65536,DATI!A$1:A$65536,'2024'!B4,DATI!B$1:B$65536,'2024'!V12,DATI!C$1:C$65536,'2024'!N8,DATI!D$1:D$65536,'2024'!L92)</f>
        <v>913</v>
      </c>
      <c r="W92" s="63">
        <f t="shared" si="11"/>
        <v>2351</v>
      </c>
    </row>
    <row r="93" spans="1:23">
      <c r="A93" s="7"/>
      <c r="B93" s="115">
        <f t="shared" si="12"/>
        <v>1658481</v>
      </c>
      <c r="C93" s="28"/>
      <c r="D93" s="49">
        <f>SUMIFS(DATI!E$1:E$65536,DATI!A$1:A$65536,'2024'!B4,DATI!B$1:B$65536,'2024'!D12,DATI!C$1:C$65536,'2024'!B8,DATI!D$1:D$65536,'2024'!L93)</f>
        <v>1658481</v>
      </c>
      <c r="E93" s="28"/>
      <c r="F93" s="28"/>
      <c r="G93" s="28"/>
      <c r="H93" s="28"/>
      <c r="I93" s="94">
        <f t="shared" si="13"/>
        <v>1658481</v>
      </c>
      <c r="J93" s="49">
        <f>SUMIFS(DATI!E$1:E$65536,DATI!A$1:A$65536,'2024'!B4,DATI!B$1:B$65536,'2024'!J12,DATI!C$1:C$65536,'2024'!B8,DATI!D$1:D$65536,'2024'!L93)</f>
        <v>0</v>
      </c>
      <c r="K93" s="31">
        <f t="shared" si="8"/>
        <v>1658481</v>
      </c>
      <c r="L93" s="53" t="s">
        <v>52</v>
      </c>
      <c r="M93" s="78" t="s">
        <v>176</v>
      </c>
      <c r="N93" s="91">
        <f t="shared" si="9"/>
        <v>1658481</v>
      </c>
      <c r="O93" s="49">
        <f>SUMIFS(DATI!E$1:E$65536,DATI!A$1:A$65536,'2024'!B4,DATI!B$1:B$65536,'2024'!O12,DATI!C$1:C$65536,'2024'!N8,DATI!D$1:D$65536,'2024'!L93)</f>
        <v>0</v>
      </c>
      <c r="P93" s="22">
        <f t="shared" si="10"/>
        <v>1658481</v>
      </c>
      <c r="Q93" s="28"/>
      <c r="R93" s="49">
        <f>SUMIFS(DATI!E$1:E$65536,DATI!A$1:A$65536,'2024'!B4,DATI!B$1:B$65536,'2024'!R12,DATI!C$1:C$65536,'2024'!N8,DATI!D$1:D$65536,'2024'!L93)</f>
        <v>0</v>
      </c>
      <c r="S93" s="49">
        <f>SUMIFS(DATI!E$1:E$65536,DATI!A$1:A$65536,'2024'!B4,DATI!B$1:B$65536,'2024'!S12,DATI!C$1:C$65536,'2024'!N8,DATI!D$1:D$65536,'2024'!L93)</f>
        <v>262504</v>
      </c>
      <c r="T93" s="117">
        <f>SUMIFS(DATI!E$1:E$65536,DATI!A$1:A$65536,'2024'!B4,DATI!B$1:B$65536,'2024'!T12,DATI!C$1:C$65536,'2024'!N8,DATI!D$1:D$65536,'2024'!L93)</f>
        <v>1395977</v>
      </c>
      <c r="U93" s="96">
        <f>SUMIFS(DATI!E$1:E$65536,DATI!A$1:A$65536,'2024'!B4,DATI!B$1:B$65536,'2024'!U12,DATI!C$1:C$65536,'2024'!N8,DATI!D$1:D$65536,'2024'!L93)</f>
        <v>0</v>
      </c>
      <c r="V93" s="30">
        <f>SUMIFS(DATI!E$1:E$65536,DATI!A$1:A$65536,'2024'!B4,DATI!B$1:B$65536,'2024'!V12,DATI!C$1:C$65536,'2024'!N8,DATI!D$1:D$65536,'2024'!L93)</f>
        <v>0</v>
      </c>
      <c r="W93" s="63">
        <f t="shared" si="11"/>
        <v>0</v>
      </c>
    </row>
    <row r="94" spans="1:23">
      <c r="A94" s="7"/>
      <c r="B94" s="115">
        <f t="shared" si="12"/>
        <v>67738</v>
      </c>
      <c r="C94" s="28"/>
      <c r="D94" s="49">
        <f>SUMIFS(DATI!E$1:E$65536,DATI!A$1:A$65536,'2024'!B4,DATI!B$1:B$65536,'2024'!D12,DATI!C$1:C$65536,'2024'!B8,DATI!D$1:D$65536,'2024'!L94)</f>
        <v>67738</v>
      </c>
      <c r="E94" s="28"/>
      <c r="F94" s="28"/>
      <c r="G94" s="28"/>
      <c r="H94" s="28"/>
      <c r="I94" s="94">
        <f t="shared" si="13"/>
        <v>67738</v>
      </c>
      <c r="J94" s="49">
        <f>SUMIFS(DATI!E$1:E$65536,DATI!A$1:A$65536,'2024'!B4,DATI!B$1:B$65536,'2024'!J12,DATI!C$1:C$65536,'2024'!B8,DATI!D$1:D$65536,'2024'!L94)</f>
        <v>0</v>
      </c>
      <c r="K94" s="31">
        <f t="shared" si="8"/>
        <v>67738</v>
      </c>
      <c r="L94" s="53" t="s">
        <v>53</v>
      </c>
      <c r="M94" s="78" t="s">
        <v>177</v>
      </c>
      <c r="N94" s="91">
        <f t="shared" si="9"/>
        <v>67738</v>
      </c>
      <c r="O94" s="49">
        <f>SUMIFS(DATI!E$1:E$65536,DATI!A$1:A$65536,'2024'!B4,DATI!B$1:B$65536,'2024'!O12,DATI!C$1:C$65536,'2024'!N8,DATI!D$1:D$65536,'2024'!L94)</f>
        <v>0</v>
      </c>
      <c r="P94" s="22">
        <f t="shared" si="10"/>
        <v>67738</v>
      </c>
      <c r="Q94" s="50"/>
      <c r="R94" s="49">
        <f>SUMIFS(DATI!E$1:E$65536,DATI!A$1:A$65536,'2024'!B4,DATI!B$1:B$65536,'2024'!R12,DATI!C$1:C$65536,'2024'!N8,DATI!D$1:D$65536,'2024'!L94)</f>
        <v>0</v>
      </c>
      <c r="S94" s="49">
        <f>SUMIFS(DATI!E$1:E$65536,DATI!A$1:A$65536,'2024'!B4,DATI!B$1:B$65536,'2024'!S12,DATI!C$1:C$65536,'2024'!N8,DATI!D$1:D$65536,'2024'!L94)</f>
        <v>67738</v>
      </c>
      <c r="T94" s="117">
        <f>SUMIFS(DATI!E$1:E$65536,DATI!A$1:A$65536,'2024'!B4,DATI!B$1:B$65536,'2024'!T12,DATI!C$1:C$65536,'2024'!N8,DATI!D$1:D$65536,'2024'!L94)</f>
        <v>0</v>
      </c>
      <c r="U94" s="96">
        <f>SUMIFS(DATI!E$1:E$65536,DATI!A$1:A$65536,'2024'!B4,DATI!B$1:B$65536,'2024'!U12,DATI!C$1:C$65536,'2024'!N8,DATI!D$1:D$65536,'2024'!L94)</f>
        <v>0</v>
      </c>
      <c r="V94" s="30">
        <f>SUMIFS(DATI!E$1:E$65536,DATI!A$1:A$65536,'2024'!B4,DATI!B$1:B$65536,'2024'!V12,DATI!C$1:C$65536,'2024'!N8,DATI!D$1:D$65536,'2024'!L94)</f>
        <v>0</v>
      </c>
      <c r="W94" s="63">
        <f t="shared" si="11"/>
        <v>0</v>
      </c>
    </row>
    <row r="95" spans="1:23">
      <c r="A95" s="7"/>
      <c r="B95" s="115">
        <f t="shared" si="12"/>
        <v>49611</v>
      </c>
      <c r="C95" s="28"/>
      <c r="D95" s="49">
        <f>SUMIFS(DATI!E$1:E$65536,DATI!A$1:A$65536,'2024'!B4,DATI!B$1:B$65536,'2024'!D12,DATI!C$1:C$65536,'2024'!B8,DATI!D$1:D$65536,'2024'!L95)</f>
        <v>49611</v>
      </c>
      <c r="E95" s="28"/>
      <c r="F95" s="28"/>
      <c r="G95" s="28"/>
      <c r="H95" s="28"/>
      <c r="I95" s="94">
        <f t="shared" si="13"/>
        <v>49611</v>
      </c>
      <c r="J95" s="49">
        <f>SUMIFS(DATI!E$1:E$65536,DATI!A$1:A$65536,'2024'!B4,DATI!B$1:B$65536,'2024'!J12,DATI!C$1:C$65536,'2024'!B8,DATI!D$1:D$65536,'2024'!L95)</f>
        <v>0</v>
      </c>
      <c r="K95" s="31">
        <f t="shared" si="8"/>
        <v>49611</v>
      </c>
      <c r="L95" s="53" t="s">
        <v>54</v>
      </c>
      <c r="M95" s="78" t="s">
        <v>178</v>
      </c>
      <c r="N95" s="91">
        <f t="shared" si="9"/>
        <v>49611</v>
      </c>
      <c r="O95" s="49">
        <f>SUMIFS(DATI!E$1:E$65536,DATI!A$1:A$65536,'2024'!B4,DATI!B$1:B$65536,'2024'!O12,DATI!C$1:C$65536,'2024'!N8,DATI!D$1:D$65536,'2024'!L95)</f>
        <v>0</v>
      </c>
      <c r="P95" s="22">
        <f t="shared" si="10"/>
        <v>49611</v>
      </c>
      <c r="Q95" s="50"/>
      <c r="R95" s="49">
        <f>SUMIFS(DATI!E$1:E$65536,DATI!A$1:A$65536,'2024'!B4,DATI!B$1:B$65536,'2024'!R12,DATI!C$1:C$65536,'2024'!N8,DATI!D$1:D$65536,'2024'!L95)</f>
        <v>0</v>
      </c>
      <c r="S95" s="49">
        <f>SUMIFS(DATI!E$1:E$65536,DATI!A$1:A$65536,'2024'!B4,DATI!B$1:B$65536,'2024'!S12,DATI!C$1:C$65536,'2024'!N8,DATI!D$1:D$65536,'2024'!L95)</f>
        <v>49611</v>
      </c>
      <c r="T95" s="117">
        <f>SUMIFS(DATI!E$1:E$65536,DATI!A$1:A$65536,'2024'!B4,DATI!B$1:B$65536,'2024'!T12,DATI!C$1:C$65536,'2024'!N8,DATI!D$1:D$65536,'2024'!L95)</f>
        <v>0</v>
      </c>
      <c r="U95" s="96">
        <f>SUMIFS(DATI!E$1:E$65536,DATI!A$1:A$65536,'2024'!B4,DATI!B$1:B$65536,'2024'!U12,DATI!C$1:C$65536,'2024'!N8,DATI!D$1:D$65536,'2024'!L95)</f>
        <v>0</v>
      </c>
      <c r="V95" s="30">
        <f>SUMIFS(DATI!E$1:E$65536,DATI!A$1:A$65536,'2024'!B4,DATI!B$1:B$65536,'2024'!V12,DATI!C$1:C$65536,'2024'!N8,DATI!D$1:D$65536,'2024'!L95)</f>
        <v>0</v>
      </c>
      <c r="W95" s="63">
        <f t="shared" si="11"/>
        <v>0</v>
      </c>
    </row>
    <row r="96" spans="1:23">
      <c r="A96" s="7"/>
      <c r="B96" s="118">
        <f>C96+D96</f>
        <v>2351</v>
      </c>
      <c r="C96" s="49">
        <f>SUMIFS(DATI!E$1:E$65536,DATI!A$1:A$65536,'2024'!B4,DATI!B$1:B$65536,'2024'!C12,DATI!C$1:C$65536,'2024'!B8,DATI!D$1:D$65536,'2024'!L96)</f>
        <v>913</v>
      </c>
      <c r="D96" s="96">
        <f>SUMIFS(DATI!E$1:E$65536,DATI!A$1:A$65536,'2024'!B4,DATI!B$1:B$65536,'2024'!D12,DATI!C$1:C$65536,'2024'!B8,DATI!D$1:D$65536,'2024'!L96)</f>
        <v>1438</v>
      </c>
      <c r="E96" s="49">
        <f>SUMIFS(DATI!E$1:E$65536,DATI!A$1:A$65536,'2024'!B4,DATI!B$1:B$65536,'2024'!E12,DATI!C$1:C$65536,'2024'!B8,DATI!D$1:D$65536,'2024'!L96)</f>
        <v>5101427</v>
      </c>
      <c r="F96" s="49">
        <f>SUMIFS(DATI!E$1:E$65536,DATI!A$1:A$65536,'2024'!B4,DATI!B$1:B$65536,'2024'!F12,DATI!C$1:C$65536,'2024'!B8,DATI!D$1:D$65536,'2024'!L96)</f>
        <v>58661</v>
      </c>
      <c r="G96" s="49">
        <v>214315</v>
      </c>
      <c r="H96" s="28"/>
      <c r="I96" s="94">
        <f>B96+E96+F96+G96</f>
        <v>5376754</v>
      </c>
      <c r="J96" s="30">
        <f>SUMIFS(DATI!E$1:E$65536,DATI!A$1:A$65536,'2024'!B4,DATI!B$1:B$65536,'2024'!J12,DATI!C$1:C$65536,'2024'!B8,DATI!D$1:D$65536,'2024'!L96)</f>
        <v>115572</v>
      </c>
      <c r="K96" s="31">
        <f t="shared" si="8"/>
        <v>5492326</v>
      </c>
      <c r="L96" s="53" t="s">
        <v>55</v>
      </c>
      <c r="M96" s="199" t="s">
        <v>179</v>
      </c>
      <c r="N96" s="91">
        <f t="shared" si="9"/>
        <v>5492328</v>
      </c>
      <c r="O96" s="49">
        <v>77404</v>
      </c>
      <c r="P96" s="29">
        <f>W96</f>
        <v>5414924</v>
      </c>
      <c r="Q96" s="50"/>
      <c r="R96" s="23"/>
      <c r="S96" s="23"/>
      <c r="T96" s="23"/>
      <c r="U96" s="49">
        <f>SUMIFS(DATI!E$1:E$65536,DATI!A$1:A$65536,'2024'!B4,DATI!B$1:B$65536,'2024'!U12,DATI!C$1:C$65536,'2024'!N8,DATI!D$1:D$65536,'2024'!L96)</f>
        <v>5414924</v>
      </c>
      <c r="V96" s="28"/>
      <c r="W96" s="63">
        <f>U96</f>
        <v>5414924</v>
      </c>
    </row>
    <row r="97" spans="1:23">
      <c r="A97" s="7"/>
      <c r="B97" s="28"/>
      <c r="C97" s="49">
        <f>SUMIFS(DATI!E$1:E$65536,DATI!A$1:A$65536,'2024'!B4,DATI!B$1:B$65536,'2024'!C12,DATI!C$1:C$65536,'2024'!B8,DATI!D$1:D$65536,'2024'!L97)</f>
        <v>399857</v>
      </c>
      <c r="D97" s="28"/>
      <c r="E97" s="49">
        <f>SUMIFS(DATI!E$1:E$65536,DATI!A$1:A$65536,'2024'!B4,DATI!B$1:B$65536,'2024'!E12,DATI!C$1:C$65536,'2024'!B8,DATI!D$1:D$65536,'2024'!L97)</f>
        <v>4524151</v>
      </c>
      <c r="F97" s="28"/>
      <c r="G97" s="28"/>
      <c r="H97" s="28"/>
      <c r="I97" s="94">
        <f>C97+E97+F97+G97</f>
        <v>4924008</v>
      </c>
      <c r="J97" s="28"/>
      <c r="K97" s="31">
        <f>I97</f>
        <v>4924008</v>
      </c>
      <c r="L97" s="53" t="s">
        <v>56</v>
      </c>
      <c r="M97" s="199" t="s">
        <v>180</v>
      </c>
      <c r="N97" s="91">
        <f>P97</f>
        <v>4924008</v>
      </c>
      <c r="O97" s="28"/>
      <c r="P97" s="29">
        <f>W97</f>
        <v>4924008</v>
      </c>
      <c r="Q97" s="28"/>
      <c r="R97" s="28"/>
      <c r="S97" s="28"/>
      <c r="T97" s="28"/>
      <c r="U97" s="49">
        <f>SUMIFS(DATI!E$1:E$65536,DATI!A$1:A$65536,'2024'!B4,DATI!B$1:B$65536,'2024'!U12,DATI!C$1:C$65536,'2024'!N8,DATI!D$1:D$65536,'2024'!L97)</f>
        <v>4924008</v>
      </c>
      <c r="V97" s="28"/>
      <c r="W97" s="31">
        <f>U97</f>
        <v>4924008</v>
      </c>
    </row>
    <row r="98" spans="1:23">
      <c r="A98" s="7"/>
      <c r="B98" s="28"/>
      <c r="C98" s="49">
        <f>SUMIFS(DATI!E$1:E$65536,DATI!A$1:A$65536,'2024'!B4,DATI!B$1:B$65536,'2024'!C12,DATI!C$1:C$65536,'2024'!B8,DATI!D$1:D$65536,'2024'!L98)</f>
        <v>344488</v>
      </c>
      <c r="D98" s="28"/>
      <c r="E98" s="49">
        <f>SUMIFS(DATI!E$1:E$65536,DATI!A$1:A$65536,'2024'!B4,DATI!B$1:B$65536,'2024'!E12,DATI!C$1:C$65536,'2024'!B8,DATI!D$1:D$65536,'2024'!L98)</f>
        <v>3654082</v>
      </c>
      <c r="F98" s="28"/>
      <c r="G98" s="28"/>
      <c r="H98" s="28"/>
      <c r="I98" s="94">
        <f>E98+C98</f>
        <v>3998570</v>
      </c>
      <c r="J98" s="28"/>
      <c r="K98" s="31">
        <f>I98</f>
        <v>3998570</v>
      </c>
      <c r="L98" s="53" t="s">
        <v>57</v>
      </c>
      <c r="M98" s="78" t="s">
        <v>181</v>
      </c>
      <c r="N98" s="91">
        <f>P98</f>
        <v>3998570</v>
      </c>
      <c r="O98" s="28"/>
      <c r="P98" s="29">
        <f>W98</f>
        <v>3998570</v>
      </c>
      <c r="Q98" s="28"/>
      <c r="R98" s="28"/>
      <c r="S98" s="28"/>
      <c r="T98" s="28"/>
      <c r="U98" s="49">
        <f>SUMIFS(DATI!E$1:E$65536,DATI!A$1:A$65536,'2024'!B4,DATI!B$1:B$65536,'2024'!U12,DATI!C$1:C$65536,'2024'!N8,DATI!D$1:D$65536,'2024'!L98)</f>
        <v>3998570</v>
      </c>
      <c r="V98" s="28"/>
      <c r="W98" s="31">
        <f>U98</f>
        <v>3998570</v>
      </c>
    </row>
    <row r="99" spans="1:23">
      <c r="A99" s="7"/>
      <c r="B99" s="28"/>
      <c r="C99" s="49">
        <f>SUMIFS(DATI!E$1:E$65536,DATI!A$1:A$65536,'2024'!B4,DATI!B$1:B$65536,'2024'!C12,DATI!C$1:C$65536,'2024'!B8,DATI!D$1:D$65536,'2024'!L99)</f>
        <v>55369</v>
      </c>
      <c r="D99" s="28"/>
      <c r="E99" s="49">
        <f>SUMIFS(DATI!E$1:E$65536,DATI!A$1:A$65536,'2024'!B4,DATI!B$1:B$65536,'2024'!E12,DATI!C$1:C$65536,'2024'!B8,DATI!D$1:D$65536,'2024'!L99)</f>
        <v>870069</v>
      </c>
      <c r="F99" s="28"/>
      <c r="G99" s="28"/>
      <c r="H99" s="28"/>
      <c r="I99" s="94">
        <f>E99+C99</f>
        <v>925438</v>
      </c>
      <c r="J99" s="28"/>
      <c r="K99" s="31">
        <f>I99</f>
        <v>925438</v>
      </c>
      <c r="L99" s="53" t="s">
        <v>58</v>
      </c>
      <c r="M99" s="78" t="s">
        <v>182</v>
      </c>
      <c r="N99" s="91">
        <f>P99</f>
        <v>925438</v>
      </c>
      <c r="O99" s="28"/>
      <c r="P99" s="29">
        <f>W99</f>
        <v>925438</v>
      </c>
      <c r="Q99" s="28"/>
      <c r="R99" s="28"/>
      <c r="S99" s="28"/>
      <c r="T99" s="28"/>
      <c r="U99" s="49">
        <f>SUMIFS(DATI!E$1:E$65536,DATI!A$1:A$65536,'2024'!B4,DATI!B$1:B$65536,'2024'!U12,DATI!C$1:C$65536,'2024'!N8,DATI!D$1:D$65536,'2024'!L99)</f>
        <v>925438</v>
      </c>
      <c r="V99" s="28"/>
      <c r="W99" s="31">
        <f>U99</f>
        <v>925438</v>
      </c>
    </row>
    <row r="100" spans="1:23">
      <c r="A100" s="7"/>
      <c r="B100" s="115">
        <f>C100+D100</f>
        <v>635307</v>
      </c>
      <c r="C100" s="91">
        <f>C101+C103</f>
        <v>114</v>
      </c>
      <c r="D100" s="99">
        <f>D101+D103</f>
        <v>635193</v>
      </c>
      <c r="E100" s="29">
        <f>E101+E102+E103</f>
        <v>979464</v>
      </c>
      <c r="F100" s="91">
        <f>F101+F102+F103</f>
        <v>758296</v>
      </c>
      <c r="G100" s="91">
        <f>G101+G103</f>
        <v>766988</v>
      </c>
      <c r="H100" s="28"/>
      <c r="I100" s="94">
        <f>B100+E100+F100+G100</f>
        <v>3140055</v>
      </c>
      <c r="J100" s="94">
        <f>J101+J102+J103</f>
        <v>1728099</v>
      </c>
      <c r="K100" s="31">
        <f t="shared" si="8"/>
        <v>4868154</v>
      </c>
      <c r="L100" s="53" t="s">
        <v>59</v>
      </c>
      <c r="M100" s="54" t="s">
        <v>183</v>
      </c>
      <c r="N100" s="91">
        <f t="shared" si="9"/>
        <v>4868154</v>
      </c>
      <c r="O100" s="94">
        <f>O101+O102+O103</f>
        <v>979285</v>
      </c>
      <c r="P100" s="29">
        <f>R100+S100+T100+W100</f>
        <v>3888869</v>
      </c>
      <c r="Q100" s="50"/>
      <c r="R100" s="29">
        <f>R102+R103</f>
        <v>443733</v>
      </c>
      <c r="S100" s="29">
        <f>S101+S102+S103</f>
        <v>646462</v>
      </c>
      <c r="T100" s="29">
        <f>T101+T102+T103</f>
        <v>977753</v>
      </c>
      <c r="U100" s="93">
        <f>U102+U103</f>
        <v>1225457</v>
      </c>
      <c r="V100" s="94">
        <f>V102+V103</f>
        <v>595464</v>
      </c>
      <c r="W100" s="63">
        <f>U100+V100</f>
        <v>1820921</v>
      </c>
    </row>
    <row r="101" spans="1:23">
      <c r="A101" s="7"/>
      <c r="B101" s="115">
        <f>C101+D101</f>
        <v>107612</v>
      </c>
      <c r="C101" s="103">
        <f>SUMIFS(DATI!E$1:E$65536,DATI!A$1:A$65536,'2024'!B4,DATI!B$1:B$65536,'2024'!C12,DATI!C$1:C$65536,'2024'!B8,DATI!D$1:D$65536,'2024'!L101)</f>
        <v>0</v>
      </c>
      <c r="D101" s="117">
        <f>SUMIFS(DATI!E$1:E$65536,DATI!A$1:A$65536,'2024'!B4,DATI!B$1:B$65536,'2024'!D12,DATI!C$1:C$65536,'2024'!B8,DATI!D$1:D$65536,'2024'!L101)</f>
        <v>107612</v>
      </c>
      <c r="E101" s="49">
        <f>SUMIFS(DATI!E$1:E$65536,DATI!A$1:A$65536,'2024'!B4,DATI!B$1:B$65536,'2024'!E12,DATI!C$1:C$65536,'2024'!B8,DATI!D$1:D$65536,'2024'!L101)</f>
        <v>751</v>
      </c>
      <c r="F101" s="49">
        <f>SUMIFS(DATI!E$1:E$65536,DATI!A$1:A$65536,'2024'!B4,DATI!B$1:B$65536,'2024'!F12,DATI!C$1:C$65536,'2024'!B8,DATI!D$1:D$65536,'2024'!L101)</f>
        <v>151584</v>
      </c>
      <c r="G101" s="49">
        <f>SUMIFS(DATI!E$1:E$65536,DATI!A$1:A$65536,'2024'!B4,DATI!B$1:B$65536,'2024'!G12,DATI!C$1:C$65536,'2024'!B8,DATI!D$1:D$65536,'2024'!L101)</f>
        <v>179869</v>
      </c>
      <c r="H101" s="28"/>
      <c r="I101" s="94">
        <f>B101+E101+F101+G101</f>
        <v>439816</v>
      </c>
      <c r="J101" s="30">
        <f>SUMIFS(DATI!E$1:E$65536,DATI!A$1:A$65536,'2024'!B4,DATI!B$1:B$65536,'2024'!J12,DATI!C$1:C$65536,'2024'!B8,DATI!D$1:D$65536,'2024'!L101)</f>
        <v>28073</v>
      </c>
      <c r="K101" s="31">
        <f t="shared" si="8"/>
        <v>467889</v>
      </c>
      <c r="L101" s="119" t="s">
        <v>60</v>
      </c>
      <c r="M101" s="205" t="s">
        <v>242</v>
      </c>
      <c r="N101" s="91">
        <f t="shared" si="9"/>
        <v>467889</v>
      </c>
      <c r="O101" s="30">
        <f>SUMIFS(DATI!E$1:E$65536,DATI!A$1:A$65536,'2024'!B4,DATI!B$1:B$65536,'2024'!O12,DATI!C$1:C$65536,'2024'!N8,DATI!D$1:D$65536,'2024'!L101)</f>
        <v>49837</v>
      </c>
      <c r="P101" s="29">
        <f>S101+T101</f>
        <v>418052</v>
      </c>
      <c r="Q101" s="50"/>
      <c r="R101" s="73"/>
      <c r="S101" s="49">
        <f>SUMIFS(DATI!E$1:E$65536,DATI!A$1:A$65536,'2024'!B4,DATI!B$1:B$65536,'2024'!S12,DATI!C$1:C$65536,'2024'!N8,DATI!D$1:D$65536,'2024'!L101)</f>
        <v>418052</v>
      </c>
      <c r="T101" s="49">
        <f>SUMIFS(DATI!E$1:E$65536,DATI!A$1:A$65536,'2024'!B4,DATI!B$1:B$65536,'2024'!T12,DATI!C$1:C$65536,'2024'!N8,DATI!D$1:D$65536,'2024'!L101)</f>
        <v>0</v>
      </c>
      <c r="U101" s="73"/>
      <c r="V101" s="28"/>
      <c r="W101" s="42"/>
    </row>
    <row r="102" spans="1:23">
      <c r="A102" s="7"/>
      <c r="B102" s="120"/>
      <c r="C102" s="23"/>
      <c r="D102" s="28"/>
      <c r="E102" s="30">
        <f>SUMIFS(DATI!E$1:E$65536,DATI!A$1:A$65536,'2024'!B4,DATI!B$1:B$65536,'2024'!E12,DATI!C$1:C$65536,'2024'!B8,DATI!D$1:D$65536,'2024'!L102)</f>
        <v>0</v>
      </c>
      <c r="F102" s="49">
        <f>SUMIFS(DATI!E$1:E$65536,DATI!A$1:A$65536,'2024'!B4,DATI!B$1:B$65536,'2024'!F12,DATI!C$1:C$65536,'2024'!B8,DATI!D$1:D$65536,'2024'!L102)</f>
        <v>414929</v>
      </c>
      <c r="G102" s="73"/>
      <c r="H102" s="28"/>
      <c r="I102" s="94">
        <f>F102</f>
        <v>414929</v>
      </c>
      <c r="J102" s="30">
        <f>SUMIFS(DATI!E$1:E$65536,DATI!A$1:A$65536,'2024'!B4,DATI!B$1:B$65536,'2024'!J12,DATI!C$1:C$65536,'2024'!B8,DATI!D$1:D$65536,'2024'!L102)</f>
        <v>33545</v>
      </c>
      <c r="K102" s="31">
        <f t="shared" si="8"/>
        <v>448474</v>
      </c>
      <c r="L102" s="53" t="s">
        <v>61</v>
      </c>
      <c r="M102" s="199" t="s">
        <v>243</v>
      </c>
      <c r="N102" s="91">
        <f t="shared" si="9"/>
        <v>448474</v>
      </c>
      <c r="O102" s="30">
        <f>SUMIFS(DATI!E$1:E$65536,DATI!A$1:A$65536,'2024'!B4,DATI!B$1:B$65536,'2024'!O12,DATI!C$1:C$65536,'2024'!N8,DATI!D$1:D$65536,'2024'!L102)</f>
        <v>15326</v>
      </c>
      <c r="P102" s="29">
        <f>R102+S102+T102+U102+V102</f>
        <v>433148</v>
      </c>
      <c r="Q102" s="50"/>
      <c r="R102" s="49">
        <f>SUMIFS(DATI!E$1:E$65536,DATI!A$1:A$65536,'2024'!B4,DATI!B$1:B$65536,'2024'!R12,DATI!C$1:C$65536,'2024'!N8,DATI!D$1:D$65536,'2024'!L102)</f>
        <v>247381</v>
      </c>
      <c r="S102" s="49">
        <f>SUMIFS(DATI!E$1:E$65536,DATI!A$1:A$65536,'2024'!B4,DATI!B$1:B$65536,'2024'!S12,DATI!C$1:C$65536,'2024'!N8,DATI!D$1:D$65536,'2024'!L102)</f>
        <v>26190</v>
      </c>
      <c r="T102" s="49">
        <f>SUMIFS(DATI!E$1:E$65536,DATI!A$1:A$65536,'2024'!B4,DATI!B$1:B$65536,'2024'!T12,DATI!C$1:C$65536,'2024'!N8,DATI!D$1:D$65536,'2024'!L102)</f>
        <v>3809</v>
      </c>
      <c r="U102" s="96">
        <f>SUMIFS(DATI!E$1:E$65536,DATI!A$1:A$65536,'2024'!B4,DATI!B$1:B$65536,'2024'!U12,DATI!C$1:C$65536,'2024'!N8,DATI!D$1:D$65536,'2024'!L102)</f>
        <v>155768</v>
      </c>
      <c r="V102" s="30">
        <f>SUMIFS(DATI!E$1:E$65536,DATI!A$1:A$65536,'2024'!B4,DATI!B$1:B$65536,'2024'!V12,DATI!C$1:C$65536,'2024'!N8,DATI!D$1:D$65536,'2024'!L102)</f>
        <v>0</v>
      </c>
      <c r="W102" s="31">
        <f>U102+V102</f>
        <v>155768</v>
      </c>
    </row>
    <row r="103" spans="1:23" ht="25">
      <c r="A103" s="7"/>
      <c r="B103" s="115">
        <f>C103+D103</f>
        <v>527695</v>
      </c>
      <c r="C103" s="91">
        <f>C106</f>
        <v>114</v>
      </c>
      <c r="D103" s="91">
        <f>D106</f>
        <v>527581</v>
      </c>
      <c r="E103" s="91">
        <f>E106+E104+E107</f>
        <v>978713</v>
      </c>
      <c r="F103" s="91">
        <f>F106</f>
        <v>191783</v>
      </c>
      <c r="G103" s="91">
        <f>G106</f>
        <v>587119</v>
      </c>
      <c r="H103" s="28"/>
      <c r="I103" s="94">
        <f>B103+E103+F103+G103</f>
        <v>2285310</v>
      </c>
      <c r="J103" s="121">
        <f>J104+J106+J107</f>
        <v>1666481</v>
      </c>
      <c r="K103" s="31">
        <f t="shared" si="8"/>
        <v>3951791</v>
      </c>
      <c r="L103" s="53" t="s">
        <v>184</v>
      </c>
      <c r="M103" s="54" t="s">
        <v>244</v>
      </c>
      <c r="N103" s="91">
        <f>O103+P103</f>
        <v>3951791</v>
      </c>
      <c r="O103" s="94">
        <f>O104+O106+O107</f>
        <v>914122</v>
      </c>
      <c r="P103" s="29">
        <f>R103+S103+T103+W103</f>
        <v>3037669</v>
      </c>
      <c r="Q103" s="28"/>
      <c r="R103" s="29">
        <f>R106</f>
        <v>196352</v>
      </c>
      <c r="S103" s="99">
        <f>S106</f>
        <v>202220</v>
      </c>
      <c r="T103" s="29">
        <f>T104+T106</f>
        <v>973944</v>
      </c>
      <c r="U103" s="29">
        <f>U106</f>
        <v>1069689</v>
      </c>
      <c r="V103" s="94">
        <f>V106</f>
        <v>595464</v>
      </c>
      <c r="W103" s="31">
        <f>U103+V103</f>
        <v>1665153</v>
      </c>
    </row>
    <row r="104" spans="1:23">
      <c r="A104" s="7"/>
      <c r="B104" s="28"/>
      <c r="C104" s="28"/>
      <c r="D104" s="28"/>
      <c r="E104" s="49">
        <f>SUMIFS(DATI!E$1:E$65536,DATI!A$1:A$65536,'2024'!B4,DATI!B$1:B$65536,'2024'!E12,DATI!C$1:C$65536,'2024'!B8,DATI!D$1:D$65536,'2024'!L104)</f>
        <v>160416</v>
      </c>
      <c r="F104" s="28"/>
      <c r="G104" s="28"/>
      <c r="H104" s="28"/>
      <c r="I104" s="94">
        <f>E104</f>
        <v>160416</v>
      </c>
      <c r="J104" s="30">
        <f>SUMIFS(DATI!E$1:E$65536,DATI!A$1:A$65536,'2024'!B4,DATI!B$1:B$65536,'2024'!J12,DATI!C$1:C$65536,'2024'!B8,DATI!D$1:D$65536,'2024'!L104)</f>
        <v>475139</v>
      </c>
      <c r="K104" s="31">
        <f t="shared" si="8"/>
        <v>635555</v>
      </c>
      <c r="L104" s="53" t="s">
        <v>62</v>
      </c>
      <c r="M104" s="199" t="s">
        <v>245</v>
      </c>
      <c r="N104" s="91">
        <f t="shared" si="9"/>
        <v>635555</v>
      </c>
      <c r="O104" s="30">
        <f>SUMIFS(DATI!E$1:E$65536,DATI!A$1:A$65536,'2024'!B4,DATI!B$1:B$65536,'2024'!O12,DATI!C$1:C$65536,'2024'!N8,DATI!D$1:D$65536,'2024'!L104)</f>
        <v>160416</v>
      </c>
      <c r="P104" s="29">
        <f>T104</f>
        <v>475139</v>
      </c>
      <c r="Q104" s="28"/>
      <c r="R104" s="28"/>
      <c r="S104" s="28"/>
      <c r="T104" s="49">
        <f>SUMIFS(DATI!E$1:E$65536,DATI!A$1:A$65536,'2024'!B4,DATI!B$1:B$65536,'2024'!T12,DATI!C$1:C$65536,'2024'!N8,DATI!D$1:D$65536,'2024'!L104)</f>
        <v>475139</v>
      </c>
      <c r="U104" s="28"/>
      <c r="V104" s="28"/>
      <c r="W104" s="42"/>
    </row>
    <row r="105" spans="1:23" ht="25">
      <c r="A105" s="7"/>
      <c r="B105" s="28"/>
      <c r="C105" s="28"/>
      <c r="D105" s="28"/>
      <c r="E105" s="49">
        <f>SUMIFS(DATI!E$1:E$65536,DATI!A$1:A$65536,'2024'!B4,DATI!B$1:B$65536,'2024'!E12,DATI!C$1:C$65536,'2024'!B8,DATI!D$1:D$65536,'2024'!L105)</f>
        <v>0</v>
      </c>
      <c r="F105" s="28"/>
      <c r="G105" s="28"/>
      <c r="H105" s="28"/>
      <c r="I105" s="94">
        <f>E105</f>
        <v>0</v>
      </c>
      <c r="J105" s="30">
        <f>SUMIFS(DATI!E$1:E$65536,DATI!A$1:A$65536,'2024'!B4,DATI!B$1:B$65536,'2024'!J12,DATI!C$1:C$65536,'2024'!B8,DATI!D$1:D$65536,'2024'!L105)</f>
        <v>0</v>
      </c>
      <c r="K105" s="31">
        <f t="shared" si="8"/>
        <v>0</v>
      </c>
      <c r="L105" s="53" t="s">
        <v>63</v>
      </c>
      <c r="M105" s="78" t="s">
        <v>185</v>
      </c>
      <c r="N105" s="91">
        <f t="shared" si="9"/>
        <v>0</v>
      </c>
      <c r="O105" s="30">
        <f>SUMIFS(DATI!E$1:E$65536,DATI!A$1:A$65536,'2024'!B4,DATI!B$1:B$65536,'2024'!O12,DATI!C$1:C$65536,'2024'!N8,DATI!D$1:D$65536,'2024'!L105)</f>
        <v>0</v>
      </c>
      <c r="P105" s="29">
        <f>T105</f>
        <v>0</v>
      </c>
      <c r="Q105" s="50"/>
      <c r="R105" s="28"/>
      <c r="S105" s="28"/>
      <c r="T105" s="49">
        <f>SUMIFS(DATI!E$1:E$65536,DATI!A$1:A$65536,'2024'!B4,DATI!B$1:B$65536,'2024'!T12,DATI!C$1:C$65536,'2024'!N8,DATI!D$1:D$65536,'2024'!L105)</f>
        <v>0</v>
      </c>
      <c r="U105" s="28"/>
      <c r="V105" s="28"/>
      <c r="W105" s="42"/>
    </row>
    <row r="106" spans="1:23">
      <c r="A106" s="7"/>
      <c r="B106" s="115">
        <f>C106+D106</f>
        <v>527695</v>
      </c>
      <c r="C106" s="103">
        <f>SUMIFS(DATI!E$1:E$65536,DATI!A$1:A$65536,'2024'!B4,DATI!B$1:B$65536,'2024'!C12,DATI!C$1:C$65536,'2024'!B8,DATI!D$1:D$65536,'2024'!L106)</f>
        <v>114</v>
      </c>
      <c r="D106" s="103">
        <f>SUMIFS(DATI!E$1:E$65536,DATI!A$1:A$65536,'2024'!B4,DATI!B$1:B$65536,'2024'!D12,DATI!C$1:C$65536,'2024'!B8,DATI!D$1:D$65536,'2024'!L106)</f>
        <v>527581</v>
      </c>
      <c r="E106" s="49">
        <f>SUMIFS(DATI!E$1:E$65536,DATI!A$1:A$65536,'2024'!B4,DATI!B$1:B$65536,'2024'!E12,DATI!C$1:C$65536,'2024'!B8,DATI!D$1:D$65536,'2024'!L106)</f>
        <v>496125</v>
      </c>
      <c r="F106" s="30">
        <f>SUMIFS(DATI!E$1:E$65536,DATI!A$1:A$65536,'2024'!B4,DATI!B$1:B$65536,'2024'!F12,DATI!C$1:C$65536,'2024'!B8,DATI!D$1:D$65536,'2024'!L106)</f>
        <v>191783</v>
      </c>
      <c r="G106" s="49">
        <f>SUMIFS(DATI!E$1:E$65536,DATI!A$1:A$65536,'2024'!B4,DATI!B$1:B$65536,'2024'!G12,DATI!C$1:C$65536,'2024'!B8,DATI!D$1:D$65536,'2024'!L106)</f>
        <v>587119</v>
      </c>
      <c r="H106" s="28"/>
      <c r="I106" s="94">
        <f>B106+E106+F106+G106</f>
        <v>1802722</v>
      </c>
      <c r="J106" s="30">
        <f>SUMIFS(DATI!E$1:E$65536,DATI!A$1:A$65536,'2024'!B4,DATI!B$1:B$65536,'2024'!J12,DATI!C$1:C$65536,'2024'!B8,DATI!D$1:D$65536,'2024'!L106)</f>
        <v>1191342</v>
      </c>
      <c r="K106" s="31">
        <f t="shared" si="8"/>
        <v>2994064</v>
      </c>
      <c r="L106" s="119" t="s">
        <v>64</v>
      </c>
      <c r="M106" s="205" t="s">
        <v>246</v>
      </c>
      <c r="N106" s="91">
        <f>O106+P106</f>
        <v>2994064</v>
      </c>
      <c r="O106" s="30">
        <f>SUMIFS(DATI!E$1:E$65536,DATI!A$1:A$65536,'2024'!B4,DATI!B$1:B$65536,'2024'!O12,DATI!C$1:C$65536,'2024'!N8,DATI!D$1:D$65536,'2024'!L106)</f>
        <v>431534</v>
      </c>
      <c r="P106" s="29">
        <f>R106+S106+T106+W106</f>
        <v>2562530</v>
      </c>
      <c r="Q106" s="28"/>
      <c r="R106" s="49">
        <f>SUMIFS(DATI!E$1:E$65536,DATI!A$1:A$65536,'2024'!B4,DATI!B$1:B$65536,'2024'!R12,DATI!C$1:C$65536,'2024'!N8,DATI!D$1:D$65536,'2024'!L106)</f>
        <v>196352</v>
      </c>
      <c r="S106" s="49">
        <f>SUMIFS(DATI!E$1:E$65536,DATI!A$1:A$65536,'2024'!B4,DATI!B$1:B$65536,'2024'!S12,DATI!C$1:C$65536,'2024'!N8,DATI!D$1:D$65536,'2024'!L106)</f>
        <v>202220</v>
      </c>
      <c r="T106" s="49">
        <f>SUMIFS(DATI!E$1:E$65536,DATI!A$1:A$65536,'2024'!B4,DATI!B$1:B$65536,'2024'!T12,DATI!C$1:C$65536,'2024'!N8,DATI!D$1:D$65536,'2024'!L106)</f>
        <v>498805</v>
      </c>
      <c r="U106" s="96">
        <f>SUMIFS(DATI!E$1:E$65536,DATI!A$1:A$65536,'2024'!B4,DATI!B$1:B$65536,'2024'!U12,DATI!C$1:C$65536,'2024'!N8,DATI!D$1:D$65536,'2024'!L106)</f>
        <v>1069689</v>
      </c>
      <c r="V106" s="24">
        <f>SUMIFS(DATI!E$1:E$65536,DATI!A$1:A$65536,'2024'!B4,DATI!B$1:B$65536,'2024'!V12,DATI!C$1:C$65536,'2024'!N8,DATI!D$1:D$65536,'2024'!L106)</f>
        <v>595464</v>
      </c>
      <c r="W106" s="63">
        <f>U106+V106</f>
        <v>1665153</v>
      </c>
    </row>
    <row r="107" spans="1:23">
      <c r="A107" s="7"/>
      <c r="B107" s="122"/>
      <c r="C107" s="74"/>
      <c r="D107" s="74"/>
      <c r="E107" s="49">
        <f>SUMIFS(DATI!E$1:E$65536,DATI!A$1:A$65536,'2024'!B4,DATI!B$1:B$65536,'2024'!E12,DATI!C$1:C$65536,'2024'!B8,DATI!D$1:D$65536,'2024'!L107)</f>
        <v>322172</v>
      </c>
      <c r="F107" s="74"/>
      <c r="G107" s="74"/>
      <c r="H107" s="28"/>
      <c r="I107" s="94">
        <f>E107</f>
        <v>322172</v>
      </c>
      <c r="J107" s="92"/>
      <c r="K107" s="31">
        <f>I107</f>
        <v>322172</v>
      </c>
      <c r="L107" s="119" t="s">
        <v>65</v>
      </c>
      <c r="M107" s="205" t="s">
        <v>186</v>
      </c>
      <c r="N107" s="91">
        <f>O107</f>
        <v>322172</v>
      </c>
      <c r="O107" s="30">
        <f>SUMIFS(DATI!E$1:E$65536,DATI!A$1:A$65536,'2024'!B4,DATI!B$1:B$65536,'2024'!O12,DATI!C$1:C$65536,'2024'!N8,DATI!D$1:D$65536,'2024'!L107)</f>
        <v>322172</v>
      </c>
      <c r="P107" s="23"/>
      <c r="Q107" s="28"/>
      <c r="R107" s="23"/>
      <c r="S107" s="23"/>
      <c r="T107" s="23"/>
      <c r="U107" s="23"/>
      <c r="V107" s="23"/>
      <c r="W107" s="32"/>
    </row>
    <row r="108" spans="1:23" ht="13">
      <c r="A108" s="7"/>
      <c r="B108" s="115">
        <f>C108+D108</f>
        <v>24140121</v>
      </c>
      <c r="C108" s="91">
        <f>V85+W86+V90+V100-C86-C96-C100</f>
        <v>632485</v>
      </c>
      <c r="D108" s="91">
        <f>U85+U86+U90+U96+U100-D86-D90-D96-D100</f>
        <v>23507636</v>
      </c>
      <c r="E108" s="29">
        <f>T85+T86+T90+T100-E86-E96-E100</f>
        <v>10572522</v>
      </c>
      <c r="F108" s="29">
        <f>S85+S90+S100-F86-F96-F100</f>
        <v>703433</v>
      </c>
      <c r="G108" s="29">
        <f>R85+R90+R100-G86-G96-G100</f>
        <v>4956409</v>
      </c>
      <c r="H108" s="28"/>
      <c r="I108" s="94">
        <f>B108+E108+F108+G108</f>
        <v>40372485</v>
      </c>
      <c r="J108" s="50"/>
      <c r="K108" s="32"/>
      <c r="L108" s="106" t="s">
        <v>19</v>
      </c>
      <c r="M108" s="197" t="s">
        <v>187</v>
      </c>
      <c r="N108" s="23"/>
      <c r="O108" s="28"/>
      <c r="P108" s="28"/>
      <c r="Q108" s="28"/>
      <c r="R108" s="28"/>
      <c r="S108" s="28"/>
      <c r="T108" s="28"/>
      <c r="U108" s="28"/>
      <c r="V108" s="28"/>
      <c r="W108" s="42"/>
    </row>
    <row r="109" spans="1:23">
      <c r="A109" s="7"/>
      <c r="B109" s="115">
        <f>C109+D109</f>
        <v>1228082</v>
      </c>
      <c r="C109" s="91">
        <f>C22</f>
        <v>29026</v>
      </c>
      <c r="D109" s="91">
        <f>D22</f>
        <v>1199056</v>
      </c>
      <c r="E109" s="91">
        <f>E22</f>
        <v>1612142</v>
      </c>
      <c r="F109" s="91">
        <f>F22</f>
        <v>98683</v>
      </c>
      <c r="G109" s="91">
        <f>G22</f>
        <v>4342778</v>
      </c>
      <c r="H109" s="28"/>
      <c r="I109" s="94">
        <f>B109+E109+F109+G109</f>
        <v>7281685</v>
      </c>
      <c r="J109" s="50"/>
      <c r="K109" s="42"/>
      <c r="L109" s="53" t="s">
        <v>77</v>
      </c>
      <c r="M109" s="65" t="s">
        <v>167</v>
      </c>
      <c r="N109" s="28"/>
      <c r="O109" s="28"/>
      <c r="P109" s="28"/>
      <c r="Q109" s="28"/>
      <c r="R109" s="28"/>
      <c r="S109" s="28"/>
      <c r="T109" s="28"/>
      <c r="U109" s="28"/>
      <c r="V109" s="28"/>
      <c r="W109" s="42"/>
    </row>
    <row r="110" spans="1:23" ht="13.5" thickBot="1">
      <c r="A110" s="7"/>
      <c r="B110" s="115">
        <f>C110+D110</f>
        <v>22912039</v>
      </c>
      <c r="C110" s="123">
        <f>C108-C109</f>
        <v>603459</v>
      </c>
      <c r="D110" s="123">
        <f>D108-D109</f>
        <v>22308580</v>
      </c>
      <c r="E110" s="123">
        <f>E108-E109</f>
        <v>8960380</v>
      </c>
      <c r="F110" s="123">
        <f>F108-F109</f>
        <v>604750</v>
      </c>
      <c r="G110" s="123">
        <f>G108-G109</f>
        <v>613631</v>
      </c>
      <c r="H110" s="124"/>
      <c r="I110" s="125">
        <f>B110+E110+F110+G110</f>
        <v>33090800</v>
      </c>
      <c r="J110" s="126"/>
      <c r="K110" s="109"/>
      <c r="L110" s="127" t="s">
        <v>188</v>
      </c>
      <c r="M110" s="198" t="s">
        <v>189</v>
      </c>
      <c r="N110" s="124"/>
      <c r="O110" s="124"/>
      <c r="P110" s="124"/>
      <c r="Q110" s="124"/>
      <c r="R110" s="124"/>
      <c r="S110" s="124"/>
      <c r="T110" s="124"/>
      <c r="U110" s="124"/>
      <c r="V110" s="124"/>
      <c r="W110" s="109"/>
    </row>
    <row r="111" spans="1:23" ht="14" thickTop="1" thickBot="1">
      <c r="A111" s="7"/>
      <c r="B111" s="269"/>
      <c r="C111" s="270"/>
      <c r="D111" s="270"/>
      <c r="E111" s="270"/>
      <c r="F111" s="270"/>
      <c r="G111" s="270"/>
      <c r="H111" s="270"/>
      <c r="I111" s="270"/>
      <c r="J111" s="270"/>
      <c r="K111" s="270"/>
      <c r="L111" s="270"/>
      <c r="M111" s="270"/>
      <c r="N111" s="270"/>
      <c r="O111" s="270"/>
      <c r="P111" s="270"/>
      <c r="Q111" s="270"/>
      <c r="R111" s="270"/>
      <c r="S111" s="270"/>
      <c r="T111" s="270"/>
      <c r="U111" s="270"/>
      <c r="V111" s="270"/>
      <c r="W111" s="271"/>
    </row>
    <row r="112" spans="1:23" ht="13.5" thickTop="1">
      <c r="A112" s="7"/>
      <c r="B112" s="47"/>
      <c r="C112" s="47"/>
      <c r="D112" s="47"/>
      <c r="E112" s="47"/>
      <c r="F112" s="128"/>
      <c r="G112" s="128"/>
      <c r="H112" s="128"/>
      <c r="I112" s="47"/>
      <c r="J112" s="128"/>
      <c r="K112" s="129"/>
      <c r="L112" s="130" t="s">
        <v>19</v>
      </c>
      <c r="M112" s="197" t="s">
        <v>187</v>
      </c>
      <c r="N112" s="28"/>
      <c r="O112" s="28"/>
      <c r="P112" s="22">
        <f>R112+S112+T112+W112</f>
        <v>40372485</v>
      </c>
      <c r="Q112" s="50"/>
      <c r="R112" s="22">
        <f>G108</f>
        <v>4956409</v>
      </c>
      <c r="S112" s="22">
        <f>F108</f>
        <v>703433</v>
      </c>
      <c r="T112" s="22">
        <f>E108</f>
        <v>10572522</v>
      </c>
      <c r="U112" s="114">
        <f>D108</f>
        <v>23507636</v>
      </c>
      <c r="V112" s="62">
        <f>C108</f>
        <v>632485</v>
      </c>
      <c r="W112" s="63">
        <f>U112+V112</f>
        <v>24140121</v>
      </c>
    </row>
    <row r="113" spans="1:23">
      <c r="A113" s="7"/>
      <c r="B113" s="115">
        <f>C113+D113</f>
        <v>23745887</v>
      </c>
      <c r="C113" s="29">
        <f>C114</f>
        <v>399857</v>
      </c>
      <c r="D113" s="29">
        <f>D114</f>
        <v>23346030</v>
      </c>
      <c r="E113" s="91">
        <f>E114+E115</f>
        <v>8824169</v>
      </c>
      <c r="F113" s="50"/>
      <c r="G113" s="28"/>
      <c r="H113" s="61"/>
      <c r="I113" s="94">
        <f>B113+E113</f>
        <v>32570056</v>
      </c>
      <c r="J113" s="50"/>
      <c r="K113" s="42"/>
      <c r="L113" s="53" t="s">
        <v>73</v>
      </c>
      <c r="M113" s="54" t="s">
        <v>190</v>
      </c>
      <c r="N113" s="28"/>
      <c r="O113" s="28"/>
      <c r="P113" s="23"/>
      <c r="Q113" s="28"/>
      <c r="R113" s="23"/>
      <c r="S113" s="23"/>
      <c r="T113" s="23"/>
      <c r="U113" s="28"/>
      <c r="V113" s="28"/>
      <c r="W113" s="42"/>
    </row>
    <row r="114" spans="1:23">
      <c r="A114" s="7"/>
      <c r="B114" s="115">
        <f>C114+D114</f>
        <v>23745887</v>
      </c>
      <c r="C114" s="103">
        <f>SUMIFS(DATI!E$1:E$65536,DATI!A$1:A$65536,'2024'!B4,DATI!B$1:B$65536,'2024'!C12,DATI!C$1:C$65536,'2024'!B8,DATI!D$1:D$65536,'2024'!L114)</f>
        <v>399857</v>
      </c>
      <c r="D114" s="103">
        <f>SUMIFS(DATI!E$1:E$65536,DATI!A$1:A$65536,'2024'!B4,DATI!B$1:B$65536,'2024'!D12,DATI!C$1:C$65536,'2024'!B8,DATI!D$1:D$65536,'2024'!L114)</f>
        <v>23346030</v>
      </c>
      <c r="E114" s="49">
        <f>SUMIFS(DATI!E$1:E$65536,DATI!A$1:A$65536,'2024'!B4,DATI!B$1:B$65536,'2024'!E12,DATI!C$1:C$65536,'2024'!B8,DATI!D$1:D$65536,'2024'!L114)</f>
        <v>4524151</v>
      </c>
      <c r="F114" s="50"/>
      <c r="G114" s="28"/>
      <c r="H114" s="61"/>
      <c r="I114" s="94">
        <f>B114+E114</f>
        <v>28270038</v>
      </c>
      <c r="J114" s="50"/>
      <c r="K114" s="42"/>
      <c r="L114" s="53" t="s">
        <v>74</v>
      </c>
      <c r="M114" s="199" t="s">
        <v>238</v>
      </c>
      <c r="N114" s="28"/>
      <c r="O114" s="28"/>
      <c r="P114" s="28"/>
      <c r="Q114" s="28"/>
      <c r="R114" s="28"/>
      <c r="S114" s="28"/>
      <c r="T114" s="28"/>
      <c r="U114" s="28"/>
      <c r="V114" s="28"/>
      <c r="W114" s="42"/>
    </row>
    <row r="115" spans="1:23">
      <c r="A115" s="7"/>
      <c r="B115" s="131"/>
      <c r="C115" s="88"/>
      <c r="D115" s="88"/>
      <c r="E115" s="49">
        <f>SUMIFS(DATI!E$1:E$65536,DATI!A$1:A$65536,'2024'!B4,DATI!B$1:B$65536,'2024'!E12,DATI!C$1:C$65536,'2024'!B8,DATI!D$1:D$65536,'2024'!L115)</f>
        <v>4300018</v>
      </c>
      <c r="F115" s="97"/>
      <c r="G115" s="47"/>
      <c r="H115" s="28"/>
      <c r="I115" s="94">
        <f>E115</f>
        <v>4300018</v>
      </c>
      <c r="J115" s="97"/>
      <c r="K115" s="72"/>
      <c r="L115" s="53" t="s">
        <v>75</v>
      </c>
      <c r="M115" s="199" t="s">
        <v>239</v>
      </c>
      <c r="N115" s="47"/>
      <c r="O115" s="47"/>
      <c r="P115" s="47"/>
      <c r="Q115" s="28"/>
      <c r="R115" s="28"/>
      <c r="S115" s="28"/>
      <c r="T115" s="28"/>
      <c r="U115" s="28"/>
      <c r="V115" s="28"/>
      <c r="W115" s="42"/>
    </row>
    <row r="116" spans="1:23">
      <c r="A116" s="7"/>
      <c r="B116" s="115">
        <f>C116+D116</f>
        <v>0</v>
      </c>
      <c r="C116" s="132">
        <f>SUMIFS(DATI!E$1:E$65536,DATI!A$1:A$65536,'2024'!B4,DATI!B$1:B$65536,'2024'!C12,DATI!C$1:C$65536,'2024'!B8,DATI!D$1:D$65536,'2024'!L116)</f>
        <v>0</v>
      </c>
      <c r="D116" s="132">
        <f>SUMIFS(DATI!E$1:E$65536,DATI!A$1:A$65536,'2024'!B4,DATI!B$1:B$65536,'2024'!D12,DATI!C$1:C$65536,'2024'!B8,DATI!D$1:D$65536,'2024'!L116)</f>
        <v>0</v>
      </c>
      <c r="E116" s="49">
        <f>SUMIFS(DATI!E$1:E$65536,DATI!A$1:A$65536,'2024'!B4,DATI!B$1:B$65536,'2024'!E12,DATI!C$1:C$65536,'2024'!B8,DATI!D$1:D$65536,'2024'!L116)</f>
        <v>0</v>
      </c>
      <c r="F116" s="49">
        <f>SUMIFS(DATI!E$1:E$65536,DATI!A$1:A$65536,'2024'!B4,DATI!B$1:B$65536,'2024'!F12,DATI!C$1:C$65536,'2024'!B8,DATI!D$1:D$65536,'2024'!L116)</f>
        <v>839053</v>
      </c>
      <c r="G116" s="30">
        <f>SUMIFS(DATI!E$1:E$65536,DATI!A$1:A$65536,'2024'!B4,DATI!B$1:B$65536,'2024'!G12,DATI!C$1:C$65536,'2024'!B8,DATI!D$1:D$65536,'2024'!L116)</f>
        <v>0</v>
      </c>
      <c r="H116" s="28"/>
      <c r="I116" s="94">
        <f>B116+E116+F116+G116</f>
        <v>839053</v>
      </c>
      <c r="J116" s="49">
        <f>SUMIFS(DATI!E$1:E$65536,DATI!A$1:A$65536,'2024'!B4,DATI!B$1:B$65536,'2024'!J12,DATI!C$1:C$65536,'2024'!B8,DATI!D$1:D$65536,'2024'!L116)</f>
        <v>0</v>
      </c>
      <c r="K116" s="31">
        <f>I116+J116</f>
        <v>839053</v>
      </c>
      <c r="L116" s="53" t="s">
        <v>66</v>
      </c>
      <c r="M116" s="54" t="s">
        <v>191</v>
      </c>
      <c r="N116" s="91">
        <f>O116+P116</f>
        <v>839053</v>
      </c>
      <c r="O116" s="30">
        <f>SUMIFS(DATI!E$1:E$65536,DATI!A$1:A$65536,'2024'!B4,DATI!B$1:B$65536,'2024'!O12,DATI!C$1:C$65536,'2024'!B8,DATI!D$1:D$65536,'2024'!L116)</f>
        <v>0</v>
      </c>
      <c r="P116" s="29">
        <f>W116</f>
        <v>839053</v>
      </c>
      <c r="Q116" s="28"/>
      <c r="R116" s="28"/>
      <c r="S116" s="28"/>
      <c r="T116" s="28"/>
      <c r="U116" s="49">
        <f>SUMIFS(DATI!E$1:E$65536,DATI!A$1:A$65536,'2024'!B4,DATI!B$1:B$65536,'2024'!U12,DATI!C$1:C$65536,'2024'!N8,DATI!D$1:D$65536,'2024'!L116)</f>
        <v>839053</v>
      </c>
      <c r="V116" s="28"/>
      <c r="W116" s="31">
        <f>U116</f>
        <v>839053</v>
      </c>
    </row>
    <row r="117" spans="1:23" ht="13">
      <c r="A117" s="7"/>
      <c r="B117" s="115">
        <f>C117+D117</f>
        <v>1233287</v>
      </c>
      <c r="C117" s="27">
        <f>V112-C113-C116</f>
        <v>232628</v>
      </c>
      <c r="D117" s="27">
        <f>U112+U116-D113-D116</f>
        <v>1000659</v>
      </c>
      <c r="E117" s="94">
        <f>T112-E113-E116</f>
        <v>1748353</v>
      </c>
      <c r="F117" s="94">
        <f>S112-F116</f>
        <v>-135620</v>
      </c>
      <c r="G117" s="94">
        <f>R112-G116</f>
        <v>4956409</v>
      </c>
      <c r="H117" s="28"/>
      <c r="I117" s="94">
        <f>B117+E117+F117+G117</f>
        <v>7802429</v>
      </c>
      <c r="J117" s="28"/>
      <c r="K117" s="32"/>
      <c r="L117" s="113" t="s">
        <v>21</v>
      </c>
      <c r="M117" s="206" t="s">
        <v>192</v>
      </c>
      <c r="N117" s="23"/>
      <c r="O117" s="28"/>
      <c r="P117" s="23"/>
      <c r="Q117" s="28"/>
      <c r="R117" s="28"/>
      <c r="S117" s="28"/>
      <c r="T117" s="28"/>
      <c r="U117" s="28"/>
      <c r="V117" s="28"/>
      <c r="W117" s="42"/>
    </row>
    <row r="118" spans="1:23">
      <c r="A118" s="7"/>
      <c r="B118" s="115">
        <f>C118+D118</f>
        <v>1228082</v>
      </c>
      <c r="C118" s="91">
        <f>C22</f>
        <v>29026</v>
      </c>
      <c r="D118" s="91">
        <f>D22</f>
        <v>1199056</v>
      </c>
      <c r="E118" s="91">
        <f>E22</f>
        <v>1612142</v>
      </c>
      <c r="F118" s="91">
        <f>F22</f>
        <v>98683</v>
      </c>
      <c r="G118" s="91">
        <f>G22</f>
        <v>4342778</v>
      </c>
      <c r="H118" s="28"/>
      <c r="I118" s="94">
        <f>B118+E118+F118+G118</f>
        <v>7281685</v>
      </c>
      <c r="J118" s="50"/>
      <c r="K118" s="42"/>
      <c r="L118" s="53" t="s">
        <v>77</v>
      </c>
      <c r="M118" s="65" t="s">
        <v>167</v>
      </c>
      <c r="N118" s="28"/>
      <c r="O118" s="28"/>
      <c r="P118" s="28"/>
      <c r="Q118" s="28"/>
      <c r="R118" s="28"/>
      <c r="S118" s="28"/>
      <c r="T118" s="28"/>
      <c r="U118" s="28"/>
      <c r="V118" s="28"/>
      <c r="W118" s="42"/>
    </row>
    <row r="119" spans="1:23" ht="13.5" thickBot="1">
      <c r="A119" s="7"/>
      <c r="B119" s="115">
        <f>C119+D119</f>
        <v>5205</v>
      </c>
      <c r="C119" s="133">
        <f>C117-C118</f>
        <v>203602</v>
      </c>
      <c r="D119" s="133">
        <f>D117-D118</f>
        <v>-198397</v>
      </c>
      <c r="E119" s="133">
        <f>E117-E118</f>
        <v>136211</v>
      </c>
      <c r="F119" s="133">
        <f>F117-F118</f>
        <v>-234303</v>
      </c>
      <c r="G119" s="133">
        <f>G117-G118</f>
        <v>613631</v>
      </c>
      <c r="H119" s="28"/>
      <c r="I119" s="94">
        <f>B119+E119+F119+G119</f>
        <v>520744</v>
      </c>
      <c r="J119" s="50"/>
      <c r="K119" s="109"/>
      <c r="L119" s="130" t="s">
        <v>193</v>
      </c>
      <c r="M119" s="207" t="s">
        <v>194</v>
      </c>
      <c r="N119" s="28"/>
      <c r="O119" s="28"/>
      <c r="P119" s="28"/>
      <c r="Q119" s="28"/>
      <c r="R119" s="28"/>
      <c r="S119" s="28"/>
      <c r="T119" s="28"/>
      <c r="U119" s="28"/>
      <c r="V119" s="28"/>
      <c r="W119" s="42"/>
    </row>
    <row r="120" spans="1:23" ht="13.5" thickTop="1" thickBot="1">
      <c r="A120" s="7"/>
      <c r="B120" s="272"/>
      <c r="C120" s="272"/>
      <c r="D120" s="272"/>
      <c r="E120" s="272"/>
      <c r="F120" s="272"/>
      <c r="G120" s="272"/>
      <c r="H120" s="272"/>
      <c r="I120" s="272"/>
      <c r="J120" s="272"/>
      <c r="K120" s="272"/>
      <c r="L120" s="272"/>
      <c r="M120" s="272"/>
      <c r="N120" s="272"/>
      <c r="O120" s="272"/>
      <c r="P120" s="272"/>
      <c r="Q120" s="272"/>
      <c r="R120" s="272"/>
      <c r="S120" s="272"/>
      <c r="T120" s="272"/>
      <c r="U120" s="272"/>
      <c r="V120" s="272"/>
      <c r="W120" s="273"/>
    </row>
    <row r="121" spans="1:23" ht="21.75" customHeight="1" thickTop="1" thickBot="1">
      <c r="A121" s="7"/>
      <c r="B121" s="253" t="s">
        <v>119</v>
      </c>
      <c r="C121" s="253"/>
      <c r="D121" s="253"/>
      <c r="E121" s="253"/>
      <c r="F121" s="253"/>
      <c r="G121" s="253"/>
      <c r="H121" s="253"/>
      <c r="I121" s="253"/>
      <c r="J121" s="253"/>
      <c r="K121" s="254"/>
      <c r="L121" s="274" t="s">
        <v>120</v>
      </c>
      <c r="M121" s="275"/>
      <c r="N121" s="278" t="s">
        <v>121</v>
      </c>
      <c r="O121" s="279"/>
      <c r="P121" s="279"/>
      <c r="Q121" s="279"/>
      <c r="R121" s="279"/>
      <c r="S121" s="279"/>
      <c r="T121" s="279"/>
      <c r="U121" s="280"/>
      <c r="V121" s="280"/>
      <c r="W121" s="281"/>
    </row>
    <row r="122" spans="1:23" ht="13.5" customHeight="1" thickTop="1">
      <c r="A122" s="7"/>
      <c r="B122" s="261" t="s">
        <v>122</v>
      </c>
      <c r="C122" s="264" t="s">
        <v>123</v>
      </c>
      <c r="D122" s="264" t="s">
        <v>124</v>
      </c>
      <c r="E122" s="239" t="s">
        <v>125</v>
      </c>
      <c r="F122" s="239" t="s">
        <v>126</v>
      </c>
      <c r="G122" s="239" t="s">
        <v>127</v>
      </c>
      <c r="H122" s="239" t="s">
        <v>128</v>
      </c>
      <c r="I122" s="239" t="s">
        <v>129</v>
      </c>
      <c r="J122" s="239" t="s">
        <v>130</v>
      </c>
      <c r="K122" s="243" t="s">
        <v>131</v>
      </c>
      <c r="L122" s="276"/>
      <c r="M122" s="277"/>
      <c r="N122" s="264" t="s">
        <v>131</v>
      </c>
      <c r="O122" s="239" t="s">
        <v>130</v>
      </c>
      <c r="P122" s="239" t="s">
        <v>129</v>
      </c>
      <c r="Q122" s="239" t="s">
        <v>128</v>
      </c>
      <c r="R122" s="239" t="s">
        <v>127</v>
      </c>
      <c r="S122" s="239" t="s">
        <v>126</v>
      </c>
      <c r="T122" s="239" t="s">
        <v>125</v>
      </c>
      <c r="U122" s="264" t="s">
        <v>124</v>
      </c>
      <c r="V122" s="264" t="s">
        <v>123</v>
      </c>
      <c r="W122" s="266" t="s">
        <v>122</v>
      </c>
    </row>
    <row r="123" spans="1:23" ht="12.75" customHeight="1">
      <c r="A123" s="7"/>
      <c r="B123" s="262"/>
      <c r="C123" s="216"/>
      <c r="D123" s="216"/>
      <c r="E123" s="213"/>
      <c r="F123" s="213"/>
      <c r="G123" s="213"/>
      <c r="H123" s="229"/>
      <c r="I123" s="213"/>
      <c r="J123" s="213"/>
      <c r="K123" s="244"/>
      <c r="L123" s="276"/>
      <c r="M123" s="277"/>
      <c r="N123" s="215"/>
      <c r="O123" s="213"/>
      <c r="P123" s="213"/>
      <c r="Q123" s="229"/>
      <c r="R123" s="213"/>
      <c r="S123" s="213"/>
      <c r="T123" s="213"/>
      <c r="U123" s="216"/>
      <c r="V123" s="216"/>
      <c r="W123" s="219"/>
    </row>
    <row r="124" spans="1:23" ht="53.25" customHeight="1" thickBot="1">
      <c r="A124" s="7"/>
      <c r="B124" s="263"/>
      <c r="C124" s="265"/>
      <c r="D124" s="265"/>
      <c r="E124" s="241"/>
      <c r="F124" s="241"/>
      <c r="G124" s="241"/>
      <c r="H124" s="242"/>
      <c r="I124" s="241"/>
      <c r="J124" s="240"/>
      <c r="K124" s="245"/>
      <c r="L124" s="276"/>
      <c r="M124" s="277"/>
      <c r="N124" s="268"/>
      <c r="O124" s="240"/>
      <c r="P124" s="241"/>
      <c r="Q124" s="242"/>
      <c r="R124" s="241"/>
      <c r="S124" s="241"/>
      <c r="T124" s="241"/>
      <c r="U124" s="265"/>
      <c r="V124" s="265"/>
      <c r="W124" s="267"/>
    </row>
    <row r="125" spans="1:23" ht="19" thickTop="1" thickBot="1">
      <c r="A125" s="7"/>
      <c r="B125" s="249" t="s">
        <v>195</v>
      </c>
      <c r="C125" s="249"/>
      <c r="D125" s="249"/>
      <c r="E125" s="249"/>
      <c r="F125" s="249"/>
      <c r="G125" s="249"/>
      <c r="H125" s="249"/>
      <c r="I125" s="249"/>
      <c r="J125" s="249"/>
      <c r="K125" s="249"/>
      <c r="L125" s="249"/>
      <c r="M125" s="249"/>
      <c r="N125" s="249"/>
      <c r="O125" s="249"/>
      <c r="P125" s="249"/>
      <c r="Q125" s="249"/>
      <c r="R125" s="249"/>
      <c r="S125" s="249"/>
      <c r="T125" s="249"/>
      <c r="U125" s="249"/>
      <c r="V125" s="249"/>
      <c r="W125" s="250"/>
    </row>
    <row r="126" spans="1:23" ht="13" thickTop="1">
      <c r="A126" s="7"/>
      <c r="B126" s="28"/>
      <c r="C126" s="28"/>
      <c r="D126" s="28"/>
      <c r="E126" s="28"/>
      <c r="F126" s="28"/>
      <c r="G126" s="28"/>
      <c r="H126" s="28"/>
      <c r="I126" s="28"/>
      <c r="J126" s="22">
        <f>J127+J128</f>
        <v>26368481</v>
      </c>
      <c r="K126" s="129"/>
      <c r="L126" s="18" t="s">
        <v>109</v>
      </c>
      <c r="M126" s="19" t="s">
        <v>196</v>
      </c>
      <c r="N126" s="44"/>
      <c r="O126" s="44"/>
      <c r="P126" s="44"/>
      <c r="Q126" s="44"/>
      <c r="R126" s="44"/>
      <c r="S126" s="44"/>
      <c r="T126" s="44"/>
      <c r="U126" s="44"/>
      <c r="V126" s="44"/>
      <c r="W126" s="45"/>
    </row>
    <row r="127" spans="1:23">
      <c r="A127" s="7"/>
      <c r="B127" s="28"/>
      <c r="C127" s="28"/>
      <c r="D127" s="28"/>
      <c r="E127" s="28"/>
      <c r="F127" s="28"/>
      <c r="G127" s="28"/>
      <c r="H127" s="28"/>
      <c r="I127" s="28"/>
      <c r="J127" s="49">
        <f>SUMIFS(DATI!E$1:E$65536,DATI!A$1:A$65536,'2024'!B4,DATI!B$1:B$65536,'2024'!J12,DATI!C$1:C$65536,'2024'!B8,DATI!D$1:D$65536,'2024'!L127)</f>
        <v>18585592</v>
      </c>
      <c r="K127" s="42"/>
      <c r="L127" s="40" t="s">
        <v>110</v>
      </c>
      <c r="M127" s="134" t="s">
        <v>234</v>
      </c>
      <c r="N127" s="44"/>
      <c r="O127" s="44"/>
      <c r="P127" s="44"/>
      <c r="Q127" s="44"/>
      <c r="R127" s="44"/>
      <c r="S127" s="44"/>
      <c r="T127" s="44"/>
      <c r="U127" s="44"/>
      <c r="V127" s="44"/>
      <c r="W127" s="45"/>
    </row>
    <row r="128" spans="1:23">
      <c r="A128" s="7"/>
      <c r="B128" s="28"/>
      <c r="C128" s="28"/>
      <c r="D128" s="28"/>
      <c r="E128" s="28"/>
      <c r="F128" s="28"/>
      <c r="G128" s="28"/>
      <c r="H128" s="28"/>
      <c r="I128" s="28"/>
      <c r="J128" s="49">
        <f>SUMIFS(DATI!E$1:E$65536,DATI!A$1:A$65536,'2024'!B4,DATI!B$1:B$65536,'2024'!J12,DATI!C$1:C$65536,'2024'!B8,DATI!D$1:D$65536,'2024'!L128)</f>
        <v>7782889</v>
      </c>
      <c r="K128" s="42"/>
      <c r="L128" s="40" t="s">
        <v>111</v>
      </c>
      <c r="M128" s="134" t="s">
        <v>235</v>
      </c>
      <c r="N128" s="44"/>
      <c r="O128" s="44"/>
      <c r="P128" s="44"/>
      <c r="Q128" s="44"/>
      <c r="R128" s="44"/>
      <c r="S128" s="44"/>
      <c r="T128" s="44"/>
      <c r="U128" s="44"/>
      <c r="V128" s="44"/>
      <c r="W128" s="45"/>
    </row>
    <row r="129" spans="1:23">
      <c r="A129" s="7"/>
      <c r="B129" s="28"/>
      <c r="C129" s="28"/>
      <c r="D129" s="28"/>
      <c r="E129" s="28"/>
      <c r="F129" s="28"/>
      <c r="G129" s="28"/>
      <c r="H129" s="28"/>
      <c r="I129" s="61"/>
      <c r="J129" s="49">
        <f>SUMIFS(DATI!E$1:E$65536,DATI!A$1:A$65536,'2024'!B4,DATI!B$1:B$65536,'2024'!J12,DATI!C$1:C$65536,'2024'!B8,DATI!D$1:D$65536,'2024'!L129)</f>
        <v>60807</v>
      </c>
      <c r="K129" s="42"/>
      <c r="L129" s="40" t="s">
        <v>112</v>
      </c>
      <c r="M129" s="185" t="s">
        <v>227</v>
      </c>
      <c r="N129" s="44"/>
      <c r="O129" s="44"/>
      <c r="P129" s="44"/>
      <c r="Q129" s="44"/>
      <c r="R129" s="44"/>
      <c r="S129" s="44"/>
      <c r="T129" s="44"/>
      <c r="U129" s="44"/>
      <c r="V129" s="44"/>
      <c r="W129" s="45"/>
    </row>
    <row r="130" spans="1:23">
      <c r="A130" s="7"/>
      <c r="B130" s="28"/>
      <c r="C130" s="28"/>
      <c r="D130" s="28"/>
      <c r="E130" s="28"/>
      <c r="F130" s="28"/>
      <c r="G130" s="28"/>
      <c r="H130" s="28"/>
      <c r="I130" s="28"/>
      <c r="J130" s="28"/>
      <c r="K130" s="42"/>
      <c r="L130" s="40" t="s">
        <v>113</v>
      </c>
      <c r="M130" s="41" t="s">
        <v>197</v>
      </c>
      <c r="N130" s="44"/>
      <c r="O130" s="43">
        <f>O131+O132</f>
        <v>27011909</v>
      </c>
      <c r="P130" s="44"/>
      <c r="Q130" s="44"/>
      <c r="R130" s="44"/>
      <c r="S130" s="44"/>
      <c r="T130" s="44"/>
      <c r="U130" s="44"/>
      <c r="V130" s="44"/>
      <c r="W130" s="45"/>
    </row>
    <row r="131" spans="1:23">
      <c r="A131" s="7"/>
      <c r="B131" s="28"/>
      <c r="C131" s="28"/>
      <c r="D131" s="28"/>
      <c r="E131" s="28"/>
      <c r="F131" s="28"/>
      <c r="G131" s="28"/>
      <c r="H131" s="28"/>
      <c r="I131" s="28"/>
      <c r="J131" s="28"/>
      <c r="K131" s="42"/>
      <c r="L131" s="40" t="s">
        <v>114</v>
      </c>
      <c r="M131" s="134" t="s">
        <v>236</v>
      </c>
      <c r="N131" s="44"/>
      <c r="O131" s="36">
        <f>SUMIFS(DATI!E$1:E$65536,DATI!A$1:A$65536,'2024'!B4,DATI!B$1:B$65536,'2024'!O12,DATI!C$1:C$65536,'2024'!N8,DATI!D$1:D$65536,'2024'!L131)</f>
        <v>21593397</v>
      </c>
      <c r="P131" s="44"/>
      <c r="Q131" s="44"/>
      <c r="R131" s="44"/>
      <c r="S131" s="44"/>
      <c r="T131" s="44"/>
      <c r="U131" s="44"/>
      <c r="V131" s="44"/>
      <c r="W131" s="45"/>
    </row>
    <row r="132" spans="1:23">
      <c r="A132" s="7"/>
      <c r="B132" s="28"/>
      <c r="C132" s="28"/>
      <c r="D132" s="28"/>
      <c r="E132" s="28"/>
      <c r="F132" s="28"/>
      <c r="G132" s="28"/>
      <c r="H132" s="28"/>
      <c r="I132" s="28"/>
      <c r="J132" s="28"/>
      <c r="K132" s="42"/>
      <c r="L132" s="40" t="s">
        <v>115</v>
      </c>
      <c r="M132" s="134" t="s">
        <v>237</v>
      </c>
      <c r="N132" s="44"/>
      <c r="O132" s="36">
        <f>SUMIFS(DATI!E$1:E$65536,DATI!A$1:A$65536,'2024'!B4,DATI!B$1:B$65536,'2024'!O12,DATI!C$1:C$65536,'2024'!N8,DATI!D$1:D$65536,'2024'!L132)</f>
        <v>5418512</v>
      </c>
      <c r="P132" s="44"/>
      <c r="Q132" s="44"/>
      <c r="R132" s="44"/>
      <c r="S132" s="44"/>
      <c r="T132" s="44"/>
      <c r="U132" s="44"/>
      <c r="V132" s="44"/>
      <c r="W132" s="45"/>
    </row>
    <row r="133" spans="1:23">
      <c r="A133" s="7"/>
      <c r="B133" s="28"/>
      <c r="C133" s="28"/>
      <c r="D133" s="28"/>
      <c r="E133" s="28"/>
      <c r="F133" s="28"/>
      <c r="G133" s="28"/>
      <c r="H133" s="28"/>
      <c r="I133" s="28"/>
      <c r="J133" s="28"/>
      <c r="K133" s="42"/>
      <c r="L133" s="40" t="s">
        <v>116</v>
      </c>
      <c r="M133" s="185" t="s">
        <v>228</v>
      </c>
      <c r="N133" s="44"/>
      <c r="O133" s="36">
        <f>SUMIFS(DATI!E$1:E$65536,DATI!A$1:A$65536,'2024'!B4,DATI!B$1:B$65536,'2024'!O12,DATI!C$1:C$65536,'2024'!N8,DATI!D$1:D$65536,'2024'!L133)</f>
        <v>30743</v>
      </c>
      <c r="P133" s="44"/>
      <c r="Q133" s="44"/>
      <c r="R133" s="44"/>
      <c r="S133" s="44"/>
      <c r="T133" s="44"/>
      <c r="U133" s="44"/>
      <c r="V133" s="44"/>
      <c r="W133" s="45"/>
    </row>
    <row r="134" spans="1:23" ht="13">
      <c r="A134" s="7"/>
      <c r="B134" s="28"/>
      <c r="C134" s="28"/>
      <c r="D134" s="28"/>
      <c r="E134" s="28"/>
      <c r="F134" s="28"/>
      <c r="G134" s="28"/>
      <c r="H134" s="28"/>
      <c r="I134" s="28"/>
      <c r="J134" s="29">
        <f>O130-J126</f>
        <v>643428</v>
      </c>
      <c r="K134" s="42"/>
      <c r="L134" s="135" t="s">
        <v>107</v>
      </c>
      <c r="M134" s="202" t="s">
        <v>198</v>
      </c>
      <c r="N134" s="44"/>
      <c r="O134" s="44"/>
      <c r="P134" s="44"/>
      <c r="Q134" s="44"/>
      <c r="R134" s="44"/>
      <c r="S134" s="44"/>
      <c r="T134" s="44"/>
      <c r="U134" s="44"/>
      <c r="V134" s="44"/>
      <c r="W134" s="45"/>
    </row>
    <row r="135" spans="1:23">
      <c r="A135" s="7"/>
      <c r="B135" s="28"/>
      <c r="C135" s="28"/>
      <c r="D135" s="28"/>
      <c r="E135" s="28"/>
      <c r="F135" s="28"/>
      <c r="G135" s="28"/>
      <c r="H135" s="61"/>
      <c r="I135" s="94">
        <f>I27+I30+I55+I58+I86+I89+I100+I116</f>
        <v>61135127</v>
      </c>
      <c r="J135" s="94">
        <f>J27+J30+J55+J58+J86+J89+J100+J116</f>
        <v>4904548</v>
      </c>
      <c r="K135" s="31">
        <f>I135+J135</f>
        <v>66039675</v>
      </c>
      <c r="L135" s="40" t="s">
        <v>199</v>
      </c>
      <c r="M135" s="41" t="s">
        <v>200</v>
      </c>
      <c r="N135" s="33">
        <f>O135+P135</f>
        <v>66039677</v>
      </c>
      <c r="O135" s="37">
        <f>O46+O49+O58+O86+O89+O100+O116</f>
        <v>4891491</v>
      </c>
      <c r="P135" s="43">
        <f>P33+P46+P49+P58+P86+P89+P100+P116</f>
        <v>61148186</v>
      </c>
      <c r="Q135" s="43">
        <f>Q33</f>
        <v>129997</v>
      </c>
      <c r="R135" s="136"/>
      <c r="S135" s="44"/>
      <c r="T135" s="44"/>
      <c r="U135" s="44"/>
      <c r="V135" s="44"/>
      <c r="W135" s="45"/>
    </row>
    <row r="136" spans="1:23" ht="13.5" thickBot="1">
      <c r="A136" s="7"/>
      <c r="B136" s="28"/>
      <c r="C136" s="28"/>
      <c r="D136" s="28"/>
      <c r="E136" s="28"/>
      <c r="F136" s="28"/>
      <c r="G136" s="28"/>
      <c r="H136" s="28"/>
      <c r="I136" s="23"/>
      <c r="J136" s="137">
        <f>J134+O46+O49+O58+O86+O90+O96+O100+O116+O97-J27-J55-J58-J86-J90-J96-J100-J116-J97</f>
        <v>630371</v>
      </c>
      <c r="K136" s="138"/>
      <c r="L136" s="130" t="s">
        <v>108</v>
      </c>
      <c r="M136" s="207" t="s">
        <v>201</v>
      </c>
      <c r="N136" s="44"/>
      <c r="O136" s="44"/>
      <c r="P136" s="44"/>
      <c r="Q136" s="44"/>
      <c r="R136" s="44"/>
      <c r="S136" s="44"/>
      <c r="T136" s="44"/>
      <c r="U136" s="44"/>
      <c r="V136" s="44"/>
      <c r="W136" s="45"/>
    </row>
    <row r="137" spans="1:23" ht="13.5" thickTop="1" thickBot="1">
      <c r="A137" s="7"/>
      <c r="B137" s="251"/>
      <c r="C137" s="251"/>
      <c r="D137" s="251"/>
      <c r="E137" s="251"/>
      <c r="F137" s="251"/>
      <c r="G137" s="251"/>
      <c r="H137" s="251"/>
      <c r="I137" s="251"/>
      <c r="J137" s="251"/>
      <c r="K137" s="251"/>
      <c r="L137" s="251"/>
      <c r="M137" s="251"/>
      <c r="N137" s="251"/>
      <c r="O137" s="251"/>
      <c r="P137" s="251"/>
      <c r="Q137" s="251"/>
      <c r="R137" s="251"/>
      <c r="S137" s="251"/>
      <c r="T137" s="251"/>
      <c r="U137" s="251"/>
      <c r="V137" s="251"/>
      <c r="W137" s="252"/>
    </row>
    <row r="138" spans="1:23" ht="21.75" customHeight="1" thickTop="1" thickBot="1">
      <c r="A138" s="7"/>
      <c r="B138" s="253" t="s">
        <v>202</v>
      </c>
      <c r="C138" s="253"/>
      <c r="D138" s="253"/>
      <c r="E138" s="253"/>
      <c r="F138" s="253"/>
      <c r="G138" s="253"/>
      <c r="H138" s="253"/>
      <c r="I138" s="253"/>
      <c r="J138" s="253"/>
      <c r="K138" s="254"/>
      <c r="L138" s="255" t="s">
        <v>203</v>
      </c>
      <c r="M138" s="256"/>
      <c r="N138" s="259" t="s">
        <v>204</v>
      </c>
      <c r="O138" s="259"/>
      <c r="P138" s="259"/>
      <c r="Q138" s="259"/>
      <c r="R138" s="259"/>
      <c r="S138" s="259"/>
      <c r="T138" s="259"/>
      <c r="U138" s="259"/>
      <c r="V138" s="259"/>
      <c r="W138" s="260"/>
    </row>
    <row r="139" spans="1:23" ht="13.5" customHeight="1" thickTop="1">
      <c r="A139" s="7"/>
      <c r="B139" s="261" t="s">
        <v>122</v>
      </c>
      <c r="C139" s="264" t="s">
        <v>123</v>
      </c>
      <c r="D139" s="264" t="s">
        <v>124</v>
      </c>
      <c r="E139" s="239" t="s">
        <v>125</v>
      </c>
      <c r="F139" s="239" t="s">
        <v>126</v>
      </c>
      <c r="G139" s="239" t="s">
        <v>127</v>
      </c>
      <c r="H139" s="239" t="s">
        <v>128</v>
      </c>
      <c r="I139" s="239" t="s">
        <v>129</v>
      </c>
      <c r="J139" s="239" t="s">
        <v>130</v>
      </c>
      <c r="K139" s="243" t="s">
        <v>131</v>
      </c>
      <c r="L139" s="222"/>
      <c r="M139" s="223"/>
      <c r="N139" s="246" t="s">
        <v>131</v>
      </c>
      <c r="O139" s="239" t="s">
        <v>130</v>
      </c>
      <c r="P139" s="239" t="s">
        <v>129</v>
      </c>
      <c r="Q139" s="239" t="s">
        <v>128</v>
      </c>
      <c r="R139" s="239" t="s">
        <v>127</v>
      </c>
      <c r="S139" s="239" t="s">
        <v>126</v>
      </c>
      <c r="T139" s="239" t="s">
        <v>125</v>
      </c>
      <c r="U139" s="264" t="s">
        <v>124</v>
      </c>
      <c r="V139" s="264" t="s">
        <v>123</v>
      </c>
      <c r="W139" s="266" t="s">
        <v>122</v>
      </c>
    </row>
    <row r="140" spans="1:23" ht="12.75" customHeight="1">
      <c r="A140" s="7"/>
      <c r="B140" s="262"/>
      <c r="C140" s="216"/>
      <c r="D140" s="216"/>
      <c r="E140" s="213"/>
      <c r="F140" s="213"/>
      <c r="G140" s="213"/>
      <c r="H140" s="229"/>
      <c r="I140" s="213"/>
      <c r="J140" s="213"/>
      <c r="K140" s="244"/>
      <c r="L140" s="222"/>
      <c r="M140" s="223"/>
      <c r="N140" s="247"/>
      <c r="O140" s="213"/>
      <c r="P140" s="213"/>
      <c r="Q140" s="229"/>
      <c r="R140" s="213"/>
      <c r="S140" s="213"/>
      <c r="T140" s="213"/>
      <c r="U140" s="216"/>
      <c r="V140" s="216"/>
      <c r="W140" s="219"/>
    </row>
    <row r="141" spans="1:23" ht="57.75" customHeight="1" thickBot="1">
      <c r="A141" s="7"/>
      <c r="B141" s="263"/>
      <c r="C141" s="265"/>
      <c r="D141" s="265"/>
      <c r="E141" s="241"/>
      <c r="F141" s="241"/>
      <c r="G141" s="241"/>
      <c r="H141" s="242"/>
      <c r="I141" s="241"/>
      <c r="J141" s="240"/>
      <c r="K141" s="245"/>
      <c r="L141" s="257"/>
      <c r="M141" s="258"/>
      <c r="N141" s="248"/>
      <c r="O141" s="240"/>
      <c r="P141" s="241"/>
      <c r="Q141" s="242"/>
      <c r="R141" s="241"/>
      <c r="S141" s="241"/>
      <c r="T141" s="241"/>
      <c r="U141" s="265"/>
      <c r="V141" s="265"/>
      <c r="W141" s="267"/>
    </row>
    <row r="142" spans="1:23" ht="19" thickTop="1" thickBot="1">
      <c r="A142" s="7"/>
      <c r="B142" s="231" t="s">
        <v>205</v>
      </c>
      <c r="C142" s="231"/>
      <c r="D142" s="231"/>
      <c r="E142" s="231"/>
      <c r="F142" s="231"/>
      <c r="G142" s="231"/>
      <c r="H142" s="231"/>
      <c r="I142" s="231"/>
      <c r="J142" s="231"/>
      <c r="K142" s="231"/>
      <c r="L142" s="231"/>
      <c r="M142" s="231"/>
      <c r="N142" s="231"/>
      <c r="O142" s="231"/>
      <c r="P142" s="231"/>
      <c r="Q142" s="231"/>
      <c r="R142" s="231"/>
      <c r="S142" s="231"/>
      <c r="T142" s="231"/>
      <c r="U142" s="231"/>
      <c r="V142" s="231"/>
      <c r="W142" s="232"/>
    </row>
    <row r="143" spans="1:23" ht="13.5" thickTop="1">
      <c r="A143" s="7"/>
      <c r="B143" s="76"/>
      <c r="C143" s="76"/>
      <c r="D143" s="76"/>
      <c r="E143" s="76"/>
      <c r="F143" s="76"/>
      <c r="G143" s="76"/>
      <c r="H143" s="28"/>
      <c r="I143" s="76"/>
      <c r="J143" s="76"/>
      <c r="K143" s="139"/>
      <c r="L143" s="113" t="s">
        <v>206</v>
      </c>
      <c r="M143" s="208" t="s">
        <v>207</v>
      </c>
      <c r="N143" s="140">
        <f t="shared" ref="N143:N148" si="14">O143+P143</f>
        <v>1151115</v>
      </c>
      <c r="O143" s="141">
        <f>J136</f>
        <v>630371</v>
      </c>
      <c r="P143" s="141">
        <f>R143+S143+T143+W143</f>
        <v>520744</v>
      </c>
      <c r="Q143" s="28"/>
      <c r="R143" s="142">
        <f>G119</f>
        <v>613631</v>
      </c>
      <c r="S143" s="142">
        <f>F119</f>
        <v>-234303</v>
      </c>
      <c r="T143" s="142">
        <f>E119</f>
        <v>136211</v>
      </c>
      <c r="U143" s="143">
        <f>D119</f>
        <v>-198397</v>
      </c>
      <c r="V143" s="62">
        <f>C119</f>
        <v>203602</v>
      </c>
      <c r="W143" s="63">
        <f>U143+V143</f>
        <v>5205</v>
      </c>
    </row>
    <row r="144" spans="1:23">
      <c r="A144" s="7"/>
      <c r="B144" s="115">
        <f>C144+D144</f>
        <v>0</v>
      </c>
      <c r="C144" s="144">
        <f>C145+C146</f>
        <v>0</v>
      </c>
      <c r="D144" s="144">
        <f>D145+D146</f>
        <v>0</v>
      </c>
      <c r="E144" s="144">
        <f>E146</f>
        <v>128258</v>
      </c>
      <c r="F144" s="144">
        <f>F145+F146</f>
        <v>90</v>
      </c>
      <c r="G144" s="144">
        <f>G145+G146</f>
        <v>126222</v>
      </c>
      <c r="H144" s="28"/>
      <c r="I144" s="37">
        <f>B144+E144+F144+G144</f>
        <v>254570</v>
      </c>
      <c r="J144" s="37">
        <f>J145+J146</f>
        <v>612357</v>
      </c>
      <c r="K144" s="145">
        <f t="shared" ref="K144:K149" si="15">I144+J144</f>
        <v>866927</v>
      </c>
      <c r="L144" s="53" t="s">
        <v>67</v>
      </c>
      <c r="M144" s="65" t="s">
        <v>208</v>
      </c>
      <c r="N144" s="140">
        <f t="shared" si="14"/>
        <v>866928</v>
      </c>
      <c r="O144" s="37">
        <f>O145+O146</f>
        <v>106310</v>
      </c>
      <c r="P144" s="43">
        <f>R144+S144+T144+W144</f>
        <v>760618</v>
      </c>
      <c r="Q144" s="28"/>
      <c r="R144" s="146">
        <f>R146</f>
        <v>396856</v>
      </c>
      <c r="S144" s="146">
        <f>S146</f>
        <v>0</v>
      </c>
      <c r="T144" s="146">
        <f>T146+T145</f>
        <v>361691</v>
      </c>
      <c r="U144" s="146">
        <f>U146</f>
        <v>0</v>
      </c>
      <c r="V144" s="62">
        <f>V146</f>
        <v>2071</v>
      </c>
      <c r="W144" s="63">
        <f>U144+V144</f>
        <v>2071</v>
      </c>
    </row>
    <row r="145" spans="1:23">
      <c r="A145" s="7"/>
      <c r="B145" s="115">
        <f>C145+D145</f>
        <v>0</v>
      </c>
      <c r="C145" s="147">
        <f>SUMIFS(DATI!E$1:E$65536,DATI!A$1:A$65536,'2024'!B4,DATI!B$1:B$65536,'2024'!C12,DATI!C$1:C$65536,'2024'!B8,DATI!D$1:D$65536,'2024'!L145)</f>
        <v>0</v>
      </c>
      <c r="D145" s="147">
        <f>SUMIFS(DATI!E$1:E$65536,DATI!A$1:A$65536,'2024'!B4,DATI!B$1:B$65536,'2024'!D12,DATI!C$1:C$65536,'2024'!B8,DATI!D$1:D$65536,'2024'!L145)</f>
        <v>0</v>
      </c>
      <c r="E145" s="148"/>
      <c r="F145" s="149">
        <f>SUMIFS(DATI!E$1:E$65536,DATI!A$1:A$65536,'2024'!B4,DATI!B$1:B$65536,'2024'!F12,DATI!C$1:C$65536,'2024'!B8,DATI!D$1:D$65536,'2024'!L145)</f>
        <v>0</v>
      </c>
      <c r="G145" s="149">
        <f>SUMIFS(DATI!E$1:E$65536,DATI!A$1:A$65536,'2024'!B4,DATI!B$1:B$65536,'2024'!G12,DATI!C$1:C$65536,'2024'!B8,DATI!D$1:D$65536,'2024'!L145)</f>
        <v>15294</v>
      </c>
      <c r="H145" s="28"/>
      <c r="I145" s="37">
        <f>B145+F145+G145</f>
        <v>15294</v>
      </c>
      <c r="J145" s="149">
        <f>SUMIFS(DATI!E$1:E$65536,DATI!A$1:A$65536,'2024'!B4,DATI!B$1:B$65536,'2024'!J12,DATI!C$1:C$65536,'2024'!B8,DATI!D$1:D$65536,'2024'!L145)</f>
        <v>0</v>
      </c>
      <c r="K145" s="145">
        <f t="shared" si="15"/>
        <v>15294</v>
      </c>
      <c r="L145" s="53" t="s">
        <v>68</v>
      </c>
      <c r="M145" s="199" t="s">
        <v>230</v>
      </c>
      <c r="N145" s="140">
        <f t="shared" si="14"/>
        <v>15294</v>
      </c>
      <c r="O145" s="149">
        <f>SUMIFS(DATI!E$1:E$65536,DATI!A$1:A$65536,'2024'!B4,DATI!B$1:B$65536,'2024'!O12,DATI!C$1:C$65536,'2024'!N8,DATI!D$1:D$65536,'2024'!L145)</f>
        <v>0</v>
      </c>
      <c r="P145" s="43">
        <f>T145</f>
        <v>15294</v>
      </c>
      <c r="Q145" s="28"/>
      <c r="R145" s="150"/>
      <c r="S145" s="151"/>
      <c r="T145" s="36">
        <f>SUMIFS(DATI!E$1:E$65536,DATI!A$1:A$65536,'2024'!B4,DATI!B$1:B$65536,'2024'!T12,DATI!C$1:C$65536,'2024'!N8,DATI!D$1:D$65536,'2024'!L145)</f>
        <v>15294</v>
      </c>
      <c r="U145" s="152"/>
      <c r="V145" s="28"/>
      <c r="W145" s="42"/>
    </row>
    <row r="146" spans="1:23">
      <c r="A146" s="7"/>
      <c r="B146" s="115">
        <f>C146+D146</f>
        <v>0</v>
      </c>
      <c r="C146" s="144">
        <f>C148</f>
        <v>0</v>
      </c>
      <c r="D146" s="144">
        <f>D148</f>
        <v>0</v>
      </c>
      <c r="E146" s="144">
        <f>E147+E148</f>
        <v>128258</v>
      </c>
      <c r="F146" s="144">
        <f>F148</f>
        <v>90</v>
      </c>
      <c r="G146" s="144">
        <f>G148</f>
        <v>110928</v>
      </c>
      <c r="H146" s="44"/>
      <c r="I146" s="37">
        <f>B146+E146+F146+G146</f>
        <v>239276</v>
      </c>
      <c r="J146" s="144">
        <f>J147+J148</f>
        <v>612357</v>
      </c>
      <c r="K146" s="145">
        <f t="shared" si="15"/>
        <v>851633</v>
      </c>
      <c r="L146" s="53" t="s">
        <v>209</v>
      </c>
      <c r="M146" s="199" t="s">
        <v>231</v>
      </c>
      <c r="N146" s="140">
        <f t="shared" si="14"/>
        <v>851634</v>
      </c>
      <c r="O146" s="37">
        <f>O147+O148</f>
        <v>106310</v>
      </c>
      <c r="P146" s="43">
        <f>R146+S146+T146+W146</f>
        <v>745324</v>
      </c>
      <c r="Q146" s="44"/>
      <c r="R146" s="146">
        <f>R147+R148</f>
        <v>396856</v>
      </c>
      <c r="S146" s="146">
        <f>S147+S148</f>
        <v>0</v>
      </c>
      <c r="T146" s="146">
        <f>T147+T148</f>
        <v>346397</v>
      </c>
      <c r="U146" s="146">
        <f>U147+U148</f>
        <v>0</v>
      </c>
      <c r="V146" s="94">
        <f>V147+V148</f>
        <v>2071</v>
      </c>
      <c r="W146" s="31">
        <f>U146+V146</f>
        <v>2071</v>
      </c>
    </row>
    <row r="147" spans="1:23">
      <c r="A147" s="7"/>
      <c r="B147" s="153"/>
      <c r="C147" s="154"/>
      <c r="D147" s="154"/>
      <c r="E147" s="149">
        <f>SUMIFS(DATI!E$1:E$65536,DATI!A$1:A$65536,'2024'!B4,DATI!B$1:B$65536,'2024'!E12,DATI!C$1:C$65536,'2024'!B8,DATI!D$1:D$65536,'2024'!L147)</f>
        <v>105953</v>
      </c>
      <c r="F147" s="152"/>
      <c r="G147" s="71"/>
      <c r="H147" s="44"/>
      <c r="I147" s="37">
        <f>E147</f>
        <v>105953</v>
      </c>
      <c r="J147" s="149">
        <f>SUMIFS(DATI!E$1:E$65536,DATI!A$1:A$65536,'2024'!B4,DATI!B$1:B$65536,'2024'!J12,DATI!C$1:C$65536,'2024'!B8,DATI!D$1:D$65536,'2024'!L147)</f>
        <v>576084</v>
      </c>
      <c r="K147" s="145">
        <f t="shared" si="15"/>
        <v>682037</v>
      </c>
      <c r="L147" s="53" t="s">
        <v>69</v>
      </c>
      <c r="M147" s="78" t="s">
        <v>232</v>
      </c>
      <c r="N147" s="140">
        <f t="shared" si="14"/>
        <v>682037</v>
      </c>
      <c r="O147" s="149">
        <f>SUMIFS(DATI!E$1:E$65536,DATI!A$1:A$65536,'2024'!B4,DATI!B$1:B$65536,'2024'!O12,DATI!C$1:C$65536,'2024'!N8,DATI!D$1:D$65536,'2024'!L147)</f>
        <v>0</v>
      </c>
      <c r="P147" s="43">
        <f>R147+S147+T147+W147</f>
        <v>682037</v>
      </c>
      <c r="Q147" s="44"/>
      <c r="R147" s="149">
        <f>SUMIFS(DATI!E$1:E$65536,DATI!A$1:A$65536,'2024'!B4,DATI!B$1:B$65536,'2024'!R12,DATI!C$1:C$65536,'2024'!N8,DATI!D$1:D$65536,'2024'!L147)</f>
        <v>340260</v>
      </c>
      <c r="S147" s="149">
        <f>SUMIFS(DATI!E$1:E$65536,DATI!A$1:A$65536,'2024'!B4,DATI!B$1:B$65536,'2024'!D12,DATI!C$1:C$65536,'2024'!N8,DATI!D$1:D$65536,'2024'!L147)</f>
        <v>0</v>
      </c>
      <c r="T147" s="36">
        <f>SUMIFS(DATI!E$1:E$65536,DATI!A$1:A$65536,'2024'!B4,DATI!B$1:B$65536,'2024'!T12,DATI!C$1:C$65536,'2024'!N8,DATI!D$1:D$65536,'2024'!L147)</f>
        <v>341777</v>
      </c>
      <c r="U147" s="155">
        <f>SUMIFS(DATI!E$1:E$65536,DATI!A$1:A$65536,'2024'!B4,DATI!B$1:B$65536,'2024'!U12,DATI!C$1:C$65536,'2024'!N8,DATI!D$1:D$65536,'2024'!L147)</f>
        <v>0</v>
      </c>
      <c r="V147" s="30">
        <f>SUMIFS(DATI!E$1:E$65536,DATI!A$1:A$65536,'2024'!B4,DATI!B$1:B$65536,'2024'!V12,DATI!C$1:C$65536,'2024'!N8,DATI!D$1:D$65536,'2024'!L147)</f>
        <v>0</v>
      </c>
      <c r="W147" s="31">
        <f>U147+V147</f>
        <v>0</v>
      </c>
    </row>
    <row r="148" spans="1:23">
      <c r="A148" s="7"/>
      <c r="B148" s="115">
        <f>C148+D148</f>
        <v>0</v>
      </c>
      <c r="C148" s="156">
        <f>SUMIFS(DATI!E$1:E$65536,DATI!A$1:A$65536,'2024'!B4,DATI!B$1:B$65536,'2024'!C12,DATI!C$1:C$65536,'2024'!B8,DATI!D$1:D$65536,'2024'!L148)</f>
        <v>0</v>
      </c>
      <c r="D148" s="156">
        <f>SUMIFS(DATI!E$1:E$65536,DATI!A$1:A$65536,'2024'!B4,DATI!B$1:B$65536,'2024'!D12,DATI!C$1:C$65536,'2024'!B8,DATI!D$1:D$65536,'2024'!L148)</f>
        <v>0</v>
      </c>
      <c r="E148" s="149">
        <f>SUMIFS(DATI!E$1:E$65536,DATI!A$1:A$65536,'2024'!B4,DATI!B$1:B$65536,'2024'!E12,DATI!C$1:C$65536,'2024'!B8,DATI!D$1:D$65536,'2024'!L148)</f>
        <v>22305</v>
      </c>
      <c r="F148" s="149">
        <f>SUMIFS(DATI!E$1:E$65536,DATI!A$1:A$65536,'2024'!B4,DATI!B$1:B$65536,'2024'!F12,DATI!C$1:C$65536,'2024'!B8,DATI!D$1:D$65536,'2024'!L148)</f>
        <v>90</v>
      </c>
      <c r="G148" s="149">
        <v>110928</v>
      </c>
      <c r="H148" s="44"/>
      <c r="I148" s="37">
        <f>B148+E148+F148+G148</f>
        <v>133323</v>
      </c>
      <c r="J148" s="149">
        <f>SUMIFS(DATI!E$1:E$65536,DATI!A$1:A$65536,'2024'!B4,DATI!B$1:B$65536,'2024'!J12,DATI!C$1:C$65536,'2024'!B8,DATI!D$1:D$65536,'2024'!L148)</f>
        <v>36273</v>
      </c>
      <c r="K148" s="145">
        <f t="shared" si="15"/>
        <v>169596</v>
      </c>
      <c r="L148" s="53" t="s">
        <v>70</v>
      </c>
      <c r="M148" s="78" t="s">
        <v>233</v>
      </c>
      <c r="N148" s="140">
        <f t="shared" si="14"/>
        <v>169597</v>
      </c>
      <c r="O148" s="149">
        <v>106310</v>
      </c>
      <c r="P148" s="43">
        <f>R148+S148+T148+W148</f>
        <v>63287</v>
      </c>
      <c r="Q148" s="44"/>
      <c r="R148" s="149">
        <f>SUMIFS(DATI!E$1:E$65536,DATI!A$1:A$65536,'2024'!B4,DATI!B$1:B$65536,'2024'!R12,DATI!C$1:C$65536,'2024'!N8,DATI!D$1:D$65536,'2024'!L148)</f>
        <v>56596</v>
      </c>
      <c r="S148" s="149">
        <f>SUMIFS(DATI!E$1:E$65536,DATI!A$1:A$65536,'2024'!B4,DATI!B$1:B$65536,'2024'!S12,DATI!C$1:C$65536,'2024'!N8,DATI!D$1:D$65536,'2024'!L148)</f>
        <v>0</v>
      </c>
      <c r="T148" s="36">
        <f>SUMIFS(DATI!E$1:E$65536,DATI!A$1:A$65536,'2024'!B4,DATI!B$1:B$65536,'2024'!T12,DATI!C$1:C$65536,'2024'!N8,DATI!D$1:D$65536,'2024'!L148)</f>
        <v>4620</v>
      </c>
      <c r="U148" s="155">
        <f>SUMIFS(DATI!E$1:E$65536,DATI!A$1:A$65536,'2024'!B4,DATI!B$1:B$65536,'2024'!U12,DATI!C$1:C$65536,'2024'!N8,DATI!D$1:D$65536,'2024'!L148)</f>
        <v>0</v>
      </c>
      <c r="V148" s="30">
        <f>SUMIFS(DATI!E$1:E$65536,DATI!A$1:A$65536,'2024'!B4,DATI!B$1:B$65536,'2024'!V12,DATI!C$1:C$65536,'2024'!N8,DATI!D$1:D$65536,'2024'!L148)</f>
        <v>2071</v>
      </c>
      <c r="W148" s="31">
        <f>U148+V148</f>
        <v>2071</v>
      </c>
    </row>
    <row r="149" spans="1:23" ht="26.5" thickBot="1">
      <c r="A149" s="7"/>
      <c r="B149" s="115">
        <f>C149+D149</f>
        <v>7276</v>
      </c>
      <c r="C149" s="157">
        <f>V143+V144-C144</f>
        <v>205673</v>
      </c>
      <c r="D149" s="157">
        <f>U143+U144-D144</f>
        <v>-198397</v>
      </c>
      <c r="E149" s="80">
        <f>T143+T144-E144</f>
        <v>369644</v>
      </c>
      <c r="F149" s="80">
        <f>S143+S144-F144</f>
        <v>-234393</v>
      </c>
      <c r="G149" s="80">
        <f>G119+R144-G144</f>
        <v>884265</v>
      </c>
      <c r="H149" s="44"/>
      <c r="I149" s="80">
        <f>B149+E149+F149+G149</f>
        <v>1026792</v>
      </c>
      <c r="J149" s="80">
        <f>O143+O144-J144</f>
        <v>124324</v>
      </c>
      <c r="K149" s="158">
        <f t="shared" si="15"/>
        <v>1151116</v>
      </c>
      <c r="L149" s="130" t="s">
        <v>11</v>
      </c>
      <c r="M149" s="200" t="s">
        <v>210</v>
      </c>
      <c r="N149" s="44"/>
      <c r="O149" s="44"/>
      <c r="P149" s="44"/>
      <c r="Q149" s="44"/>
      <c r="R149" s="44"/>
      <c r="S149" s="44"/>
      <c r="T149" s="44"/>
      <c r="U149" s="44"/>
      <c r="V149" s="44"/>
      <c r="W149" s="45"/>
    </row>
    <row r="150" spans="1:23" ht="19" thickTop="1" thickBot="1">
      <c r="A150" s="7"/>
      <c r="B150" s="233" t="s">
        <v>211</v>
      </c>
      <c r="C150" s="234"/>
      <c r="D150" s="234"/>
      <c r="E150" s="234"/>
      <c r="F150" s="234"/>
      <c r="G150" s="234"/>
      <c r="H150" s="234"/>
      <c r="I150" s="234"/>
      <c r="J150" s="234"/>
      <c r="K150" s="234"/>
      <c r="L150" s="234"/>
      <c r="M150" s="234"/>
      <c r="N150" s="234"/>
      <c r="O150" s="234"/>
      <c r="P150" s="234"/>
      <c r="Q150" s="234"/>
      <c r="R150" s="234"/>
      <c r="S150" s="234"/>
      <c r="T150" s="234"/>
      <c r="U150" s="234"/>
      <c r="V150" s="234"/>
      <c r="W150" s="235"/>
    </row>
    <row r="151" spans="1:23" ht="26.5" thickTop="1">
      <c r="B151" s="159"/>
      <c r="C151" s="76"/>
      <c r="D151" s="76"/>
      <c r="E151" s="76"/>
      <c r="F151" s="76"/>
      <c r="G151" s="76"/>
      <c r="H151" s="28"/>
      <c r="I151" s="76"/>
      <c r="J151" s="44"/>
      <c r="K151" s="160"/>
      <c r="L151" s="113" t="s">
        <v>11</v>
      </c>
      <c r="M151" s="200" t="s">
        <v>210</v>
      </c>
      <c r="N151" s="161">
        <f>O151+P151</f>
        <v>1151116</v>
      </c>
      <c r="O151" s="162">
        <f>J149</f>
        <v>124324</v>
      </c>
      <c r="P151" s="163">
        <f>R151+S151+T151+W151</f>
        <v>1026792</v>
      </c>
      <c r="Q151" s="28"/>
      <c r="R151" s="162">
        <f>G149</f>
        <v>884265</v>
      </c>
      <c r="S151" s="162">
        <f>F149</f>
        <v>-234393</v>
      </c>
      <c r="T151" s="163">
        <f>E149</f>
        <v>369644</v>
      </c>
      <c r="U151" s="164">
        <f>D149</f>
        <v>-198397</v>
      </c>
      <c r="V151" s="62">
        <f>C149</f>
        <v>205673</v>
      </c>
      <c r="W151" s="63">
        <f>U151+V151</f>
        <v>7276</v>
      </c>
    </row>
    <row r="152" spans="1:23">
      <c r="B152" s="115">
        <f>C152+D152</f>
        <v>777581</v>
      </c>
      <c r="C152" s="43">
        <f>C153+C154</f>
        <v>28344</v>
      </c>
      <c r="D152" s="43">
        <f>D153+D154</f>
        <v>749237</v>
      </c>
      <c r="E152" s="33">
        <f>E153+E154</f>
        <v>2699108</v>
      </c>
      <c r="F152" s="33">
        <f>F153+F154</f>
        <v>89928</v>
      </c>
      <c r="G152" s="33">
        <f>G153+G154</f>
        <v>4866184</v>
      </c>
      <c r="H152" s="28"/>
      <c r="I152" s="37">
        <f>B152+E152+F152+G152</f>
        <v>8432801</v>
      </c>
      <c r="J152" s="148"/>
      <c r="K152" s="165">
        <f>I152</f>
        <v>8432801</v>
      </c>
      <c r="L152" s="53" t="s">
        <v>76</v>
      </c>
      <c r="M152" s="65" t="s">
        <v>212</v>
      </c>
      <c r="N152" s="166"/>
      <c r="O152" s="44"/>
      <c r="P152" s="166"/>
      <c r="Q152" s="28"/>
      <c r="R152" s="166"/>
      <c r="S152" s="166"/>
      <c r="T152" s="166"/>
      <c r="U152" s="166"/>
      <c r="V152" s="166"/>
      <c r="W152" s="70"/>
    </row>
    <row r="153" spans="1:23">
      <c r="B153" s="115">
        <f>C153+D153</f>
        <v>1164131</v>
      </c>
      <c r="C153" s="34">
        <f>SUMIFS(DATI!E$1:E$65536,DATI!A$1:A$65536,'2024'!B4,DATI!B$1:B$65536,'2024'!C12,DATI!C$1:C$65536,'2024'!B8,DATI!D$1:D$65536,'2024'!L153)</f>
        <v>28633</v>
      </c>
      <c r="D153" s="34">
        <f>SUMIFS(DATI!E$1:E$65536,DATI!A$1:A$65536,'2024'!B4,DATI!B$1:B$65536,'2024'!D12,DATI!C$1:C$65536,'2024'!B8,DATI!D$1:D$65536,'2024'!L153)</f>
        <v>1135498</v>
      </c>
      <c r="E153" s="36">
        <f>SUMIFS(DATI!E$1:E$65536,DATI!A$1:A$65536,'2024'!B4,DATI!B$1:B$65536,'2024'!E12,DATI!C$1:C$65536,'2024'!B8,DATI!D$1:D$65536,'2024'!L153)</f>
        <v>2560664</v>
      </c>
      <c r="F153" s="36">
        <f>SUMIFS(DATI!E$1:E$65536,DATI!A$1:A$65536,'2024'!B4,DATI!B$1:B$65536,'2024'!F12,DATI!C$1:C$65536,'2024'!B8,DATI!D$1:D$65536,'2024'!L153)</f>
        <v>102330</v>
      </c>
      <c r="G153" s="36">
        <f>SUMIFS(DATI!E$1:E$65536,DATI!A$1:A$65536,'2024'!B4,DATI!B$1:B$65536,'2024'!G12,DATI!C$1:C$65536,'2024'!B8,DATI!D$1:D$65536,'2024'!L153)</f>
        <v>5215917</v>
      </c>
      <c r="H153" s="28"/>
      <c r="I153" s="37">
        <f>B153+E153+F153+G153</f>
        <v>9043042</v>
      </c>
      <c r="J153" s="148"/>
      <c r="K153" s="165">
        <f>I153</f>
        <v>9043042</v>
      </c>
      <c r="L153" s="53" t="s">
        <v>78</v>
      </c>
      <c r="M153" s="199" t="s">
        <v>213</v>
      </c>
      <c r="N153" s="44"/>
      <c r="O153" s="44"/>
      <c r="P153" s="44"/>
      <c r="Q153" s="28"/>
      <c r="R153" s="44"/>
      <c r="S153" s="44"/>
      <c r="T153" s="44"/>
      <c r="U153" s="44"/>
      <c r="V153" s="44"/>
      <c r="W153" s="45"/>
    </row>
    <row r="154" spans="1:23">
      <c r="B154" s="115">
        <f>C154+D154</f>
        <v>-386550</v>
      </c>
      <c r="C154" s="33">
        <f>C155+C156</f>
        <v>-289</v>
      </c>
      <c r="D154" s="33">
        <f>D155+D156</f>
        <v>-386261</v>
      </c>
      <c r="E154" s="33">
        <f>E155+E156</f>
        <v>138444</v>
      </c>
      <c r="F154" s="33">
        <f>F155+F156</f>
        <v>-12402</v>
      </c>
      <c r="G154" s="33">
        <f>G155+G156</f>
        <v>-349733</v>
      </c>
      <c r="H154" s="44"/>
      <c r="I154" s="37">
        <f>B154+E154+F154+G154</f>
        <v>-610241</v>
      </c>
      <c r="J154" s="148"/>
      <c r="K154" s="165">
        <f>I154</f>
        <v>-610241</v>
      </c>
      <c r="L154" s="53" t="s">
        <v>214</v>
      </c>
      <c r="M154" s="199" t="s">
        <v>215</v>
      </c>
      <c r="N154" s="44"/>
      <c r="O154" s="44"/>
      <c r="P154" s="44"/>
      <c r="Q154" s="44"/>
      <c r="R154" s="44"/>
      <c r="S154" s="44"/>
      <c r="T154" s="44"/>
      <c r="U154" s="44"/>
      <c r="V154" s="44"/>
      <c r="W154" s="45"/>
    </row>
    <row r="155" spans="1:23">
      <c r="B155" s="115">
        <f>C155+D155</f>
        <v>-417725</v>
      </c>
      <c r="C155" s="34">
        <f>SUMIFS(DATI!E$1:E$65536,DATI!A$1:A$65536,'2024'!B4,DATI!B$1:B$65536,'2024'!C12,DATI!C$1:C$65536,'2024'!B8,DATI!D$1:D$65536,'2024'!L155)</f>
        <v>-289</v>
      </c>
      <c r="D155" s="34">
        <f>SUMIFS(DATI!E$1:E$65536,DATI!A$1:A$65536,'2024'!B4,DATI!B$1:B$65536,'2024'!D12,DATI!C$1:C$65536,'2024'!B8,DATI!D$1:D$65536,'2024'!L155)</f>
        <v>-417436</v>
      </c>
      <c r="E155" s="36">
        <f>SUMIFS(DATI!E$1:E$65536,DATI!A$1:A$65536,'2024'!B4,DATI!B$1:B$65536,'2024'!E12,DATI!C$1:C$65536,'2024'!B8,DATI!D$1:D$65536,'2024'!L155)</f>
        <v>137921</v>
      </c>
      <c r="F155" s="36">
        <f>SUMIFS(DATI!E$1:E$65536,DATI!A$1:A$65536,'2024'!B4,DATI!B$1:B$65536,'2024'!F12,DATI!C$1:C$65536,'2024'!B8,DATI!D$1:D$65536,'2024'!L155)</f>
        <v>-8816</v>
      </c>
      <c r="G155" s="36">
        <f>SUMIFS(DATI!E$1:E$65536,DATI!A$1:A$65536,'2024'!B4,DATI!B$1:B$65536,'2024'!G12,DATI!C$1:C$65536,'2024'!B8,DATI!D$1:D$65536,'2024'!L155)</f>
        <v>-349733</v>
      </c>
      <c r="H155" s="44"/>
      <c r="I155" s="37">
        <f>B155+E155+F155+G155</f>
        <v>-638353</v>
      </c>
      <c r="J155" s="148"/>
      <c r="K155" s="165">
        <f>I155</f>
        <v>-638353</v>
      </c>
      <c r="L155" s="53" t="s">
        <v>79</v>
      </c>
      <c r="M155" s="78" t="s">
        <v>216</v>
      </c>
      <c r="N155" s="44"/>
      <c r="O155" s="44"/>
      <c r="P155" s="44"/>
      <c r="Q155" s="44"/>
      <c r="R155" s="44"/>
      <c r="S155" s="44"/>
      <c r="T155" s="44"/>
      <c r="U155" s="44"/>
      <c r="V155" s="44"/>
      <c r="W155" s="45"/>
    </row>
    <row r="156" spans="1:23">
      <c r="B156" s="115">
        <f>C156+D156</f>
        <v>31175</v>
      </c>
      <c r="C156" s="167">
        <f>SUMIFS(DATI!E$1:E$65536,DATI!A$1:A$65536,'2024'!B4,DATI!B$1:B$65536,'2024'!C12,DATI!C$1:C$65536,'2024'!B8,DATI!D$1:D$65536,'2024'!L156)</f>
        <v>0</v>
      </c>
      <c r="D156" s="167">
        <f>SUMIFS(DATI!E$1:E$65536,DATI!A$1:A$65536,'2024'!B4,DATI!B$1:B$65536,'2024'!D12,DATI!C$1:C$65536,'2024'!B8,DATI!D$1:D$65536,'2024'!L156)</f>
        <v>31175</v>
      </c>
      <c r="E156" s="168">
        <f>SUMIFS(DATI!E$1:E$65536,DATI!A$1:A$65536,'2024'!B4,DATI!B$1:B$65536,'2024'!E12,DATI!C$1:C$65536,'2024'!B8,DATI!D$1:D$65536,'2024'!L156)</f>
        <v>523</v>
      </c>
      <c r="F156" s="168">
        <f>SUMIFS(DATI!E$1:E$65536,DATI!A$1:A$65536,'2024'!B4,DATI!B$1:B$65536,'2024'!F12,DATI!C$1:C$65536,'2024'!B8,DATI!D$1:D$65536,'2024'!L156)</f>
        <v>-3586</v>
      </c>
      <c r="G156" s="168">
        <f>SUMIFS(DATI!E$1:E$65536,DATI!A$1:A$65536,'2024'!B4,DATI!B$1:B$65536,'2024'!G12,DATI!C$1:C$65536,'2024'!B8,DATI!D$1:D$65536,'2024'!L156)</f>
        <v>0</v>
      </c>
      <c r="H156" s="44"/>
      <c r="I156" s="37">
        <f>B156+E156+F156+G156</f>
        <v>28112</v>
      </c>
      <c r="J156" s="148"/>
      <c r="K156" s="165">
        <f>I156</f>
        <v>28112</v>
      </c>
      <c r="L156" s="53" t="s">
        <v>80</v>
      </c>
      <c r="M156" s="78" t="s">
        <v>217</v>
      </c>
      <c r="N156" s="44"/>
      <c r="O156" s="44"/>
      <c r="P156" s="44"/>
      <c r="Q156" s="44"/>
      <c r="R156" s="44"/>
      <c r="S156" s="44"/>
      <c r="T156" s="44"/>
      <c r="U156" s="44"/>
      <c r="V156" s="44"/>
      <c r="W156" s="45"/>
    </row>
    <row r="157" spans="1:23">
      <c r="B157" s="169"/>
      <c r="C157" s="71"/>
      <c r="D157" s="71"/>
      <c r="E157" s="71"/>
      <c r="F157" s="71"/>
      <c r="G157" s="71"/>
      <c r="H157" s="44"/>
      <c r="I157" s="71"/>
      <c r="J157" s="76"/>
      <c r="K157" s="170"/>
      <c r="L157" s="53" t="s">
        <v>77</v>
      </c>
      <c r="M157" s="65" t="s">
        <v>167</v>
      </c>
      <c r="N157" s="33">
        <f>P157</f>
        <v>7281685</v>
      </c>
      <c r="O157" s="136"/>
      <c r="P157" s="43">
        <f>R157+S157+T157+W157</f>
        <v>7281685</v>
      </c>
      <c r="Q157" s="44"/>
      <c r="R157" s="146">
        <f>G22</f>
        <v>4342778</v>
      </c>
      <c r="S157" s="146">
        <f>F22</f>
        <v>98683</v>
      </c>
      <c r="T157" s="146">
        <f>E22</f>
        <v>1612142</v>
      </c>
      <c r="U157" s="146">
        <f>D22</f>
        <v>1199056</v>
      </c>
      <c r="V157" s="94">
        <f>C22</f>
        <v>29026</v>
      </c>
      <c r="W157" s="31">
        <f>U157+V157</f>
        <v>1228082</v>
      </c>
    </row>
    <row r="158" spans="1:23">
      <c r="B158" s="115">
        <f>C158+D158</f>
        <v>0</v>
      </c>
      <c r="C158" s="34">
        <f>SUMIFS(DATI!E$1:E$65536,DATI!A$1:A$65536,'2024'!B4,DATI!B$1:B$65536,'2024'!C12,DATI!C$1:C$65536,'2024'!B8,DATI!D$1:D$65536,'2024'!L158)</f>
        <v>0</v>
      </c>
      <c r="D158" s="34">
        <f>SUMIFS(DATI!E$1:E$65536,DATI!A$1:A$65536,'2024'!B4,DATI!B$1:B$65536,'2024'!D12,DATI!C$1:C$65536,'2024'!B8,DATI!D$1:D$65536,'2024'!L158)</f>
        <v>0</v>
      </c>
      <c r="E158" s="36">
        <v>14571</v>
      </c>
      <c r="F158" s="171">
        <f>SUMIFS(DATI!E$1:E$65536,DATI!A$1:A$65536,'2024'!B4,DATI!B$1:B$65536,'2024'!F12,DATI!C$1:C$65536,'2024'!B8,DATI!D$1:D$65536,'2024'!L158)</f>
        <v>0</v>
      </c>
      <c r="G158" s="171">
        <f>-J158-E158</f>
        <v>-19189</v>
      </c>
      <c r="H158" s="44"/>
      <c r="I158" s="37">
        <f>B158+E158+F158+G158</f>
        <v>-4618</v>
      </c>
      <c r="J158" s="171">
        <f>SUMIFS(DATI!E$1:E$65536,DATI!A$1:A$65536,'2024'!B4,DATI!B$1:B$65536,'2024'!J12,DATI!C$1:C$65536,'2024'!B8,DATI!D$1:D$65536,'2024'!L158)</f>
        <v>4618</v>
      </c>
      <c r="K158" s="39">
        <f>I158+J158</f>
        <v>0</v>
      </c>
      <c r="L158" s="53" t="s">
        <v>71</v>
      </c>
      <c r="M158" s="65" t="s">
        <v>218</v>
      </c>
      <c r="N158" s="44"/>
      <c r="O158" s="44"/>
      <c r="P158" s="166"/>
      <c r="Q158" s="44"/>
      <c r="R158" s="166"/>
      <c r="S158" s="44"/>
      <c r="T158" s="44"/>
      <c r="U158" s="44"/>
      <c r="V158" s="44"/>
      <c r="W158" s="45"/>
    </row>
    <row r="159" spans="1:23" ht="13">
      <c r="B159" s="115">
        <f>C159+D159</f>
        <v>457777</v>
      </c>
      <c r="C159" s="172">
        <f>V151+V157-C152-C158</f>
        <v>206355</v>
      </c>
      <c r="D159" s="172">
        <f>U151+U157-D152-D158</f>
        <v>251422</v>
      </c>
      <c r="E159" s="172">
        <f>T151+T157-E152-E158</f>
        <v>-731893</v>
      </c>
      <c r="F159" s="172">
        <f>S151+S157-F152-F158</f>
        <v>-225638</v>
      </c>
      <c r="G159" s="172">
        <f>R151+R157-G152-G158</f>
        <v>380048</v>
      </c>
      <c r="H159" s="44"/>
      <c r="I159" s="80">
        <f>B159+E159+F159+G159</f>
        <v>-119706</v>
      </c>
      <c r="J159" s="80">
        <f>O151-J158</f>
        <v>119706</v>
      </c>
      <c r="K159" s="39">
        <f>I159+J159</f>
        <v>0</v>
      </c>
      <c r="L159" s="106" t="s">
        <v>22</v>
      </c>
      <c r="M159" s="203" t="s">
        <v>219</v>
      </c>
      <c r="N159" s="44"/>
      <c r="O159" s="44"/>
      <c r="P159" s="44"/>
      <c r="Q159" s="44"/>
      <c r="R159" s="44"/>
      <c r="S159" s="44"/>
      <c r="T159" s="44"/>
      <c r="U159" s="44"/>
      <c r="V159" s="44"/>
      <c r="W159" s="45"/>
    </row>
    <row r="160" spans="1:23" ht="13" thickBot="1">
      <c r="B160" s="236"/>
      <c r="C160" s="237"/>
      <c r="D160" s="237"/>
      <c r="E160" s="237"/>
      <c r="F160" s="237"/>
      <c r="G160" s="237"/>
      <c r="H160" s="237"/>
      <c r="I160" s="237"/>
      <c r="J160" s="237"/>
      <c r="K160" s="237"/>
      <c r="L160" s="237"/>
      <c r="M160" s="237"/>
      <c r="N160" s="237"/>
      <c r="O160" s="237"/>
      <c r="P160" s="237"/>
      <c r="Q160" s="237"/>
      <c r="R160" s="237"/>
      <c r="S160" s="237"/>
      <c r="T160" s="237"/>
      <c r="U160" s="237"/>
      <c r="V160" s="237"/>
      <c r="W160" s="238"/>
    </row>
    <row r="161" spans="2:25" ht="21.75" customHeight="1" thickTop="1">
      <c r="L161" s="222" t="s">
        <v>220</v>
      </c>
      <c r="M161" s="223"/>
      <c r="N161" s="226" t="s">
        <v>131</v>
      </c>
      <c r="O161" s="213" t="s">
        <v>130</v>
      </c>
      <c r="P161" s="213" t="s">
        <v>129</v>
      </c>
      <c r="Q161" s="213" t="s">
        <v>128</v>
      </c>
      <c r="R161" s="213" t="s">
        <v>127</v>
      </c>
      <c r="S161" s="213" t="s">
        <v>126</v>
      </c>
      <c r="T161" s="213" t="s">
        <v>125</v>
      </c>
      <c r="U161" s="215" t="s">
        <v>124</v>
      </c>
      <c r="V161" s="215" t="s">
        <v>123</v>
      </c>
      <c r="W161" s="218" t="s">
        <v>122</v>
      </c>
    </row>
    <row r="162" spans="2:25" ht="13.5" customHeight="1">
      <c r="L162" s="222"/>
      <c r="M162" s="223"/>
      <c r="N162" s="226"/>
      <c r="O162" s="213"/>
      <c r="P162" s="213"/>
      <c r="Q162" s="229"/>
      <c r="R162" s="213"/>
      <c r="S162" s="213"/>
      <c r="T162" s="213"/>
      <c r="U162" s="216"/>
      <c r="V162" s="216"/>
      <c r="W162" s="219"/>
    </row>
    <row r="163" spans="2:25" ht="51.75" customHeight="1" thickBot="1">
      <c r="B163" s="221" t="s">
        <v>221</v>
      </c>
      <c r="C163" s="221"/>
      <c r="D163" s="221"/>
      <c r="E163" s="221"/>
      <c r="F163" s="221"/>
      <c r="G163" s="221"/>
      <c r="H163" s="221"/>
      <c r="I163" s="221"/>
      <c r="K163" s="7"/>
      <c r="L163" s="224"/>
      <c r="M163" s="225"/>
      <c r="N163" s="227"/>
      <c r="O163" s="228"/>
      <c r="P163" s="214"/>
      <c r="Q163" s="230"/>
      <c r="R163" s="214"/>
      <c r="S163" s="214"/>
      <c r="T163" s="214"/>
      <c r="U163" s="217"/>
      <c r="V163" s="217"/>
      <c r="W163" s="220"/>
    </row>
    <row r="164" spans="2:25" ht="13.5" thickTop="1">
      <c r="B164" s="173"/>
      <c r="C164" s="173"/>
      <c r="D164" s="173"/>
      <c r="E164" s="173"/>
      <c r="F164" s="173"/>
      <c r="G164" s="173"/>
      <c r="H164" s="173"/>
      <c r="K164" s="7"/>
      <c r="L164" s="193" t="s">
        <v>263</v>
      </c>
      <c r="M164" s="209" t="s">
        <v>222</v>
      </c>
      <c r="N164" s="140">
        <f>O164+P164</f>
        <v>0</v>
      </c>
      <c r="O164" s="174">
        <v>871706</v>
      </c>
      <c r="P164" s="142">
        <f>R164+S164+T164+W164</f>
        <v>-871706</v>
      </c>
      <c r="Q164" s="44"/>
      <c r="R164" s="175">
        <v>667048</v>
      </c>
      <c r="S164" s="174">
        <v>-61638</v>
      </c>
      <c r="T164" s="175">
        <v>-5893</v>
      </c>
      <c r="U164" s="176">
        <v>-1676578</v>
      </c>
      <c r="V164" s="175">
        <v>205355</v>
      </c>
      <c r="W164" s="177">
        <f>U164+V164</f>
        <v>-1471223</v>
      </c>
      <c r="Y164" s="6"/>
    </row>
    <row r="165" spans="2:25">
      <c r="B165" s="173"/>
      <c r="C165" s="173"/>
      <c r="D165" s="173"/>
      <c r="E165" s="173"/>
      <c r="F165" s="173"/>
      <c r="G165" s="173"/>
      <c r="H165" s="173"/>
      <c r="K165" s="7"/>
      <c r="L165" s="191" t="s">
        <v>99</v>
      </c>
      <c r="M165" s="187" t="s">
        <v>223</v>
      </c>
      <c r="N165" s="166"/>
      <c r="O165" s="44"/>
      <c r="P165" s="44"/>
      <c r="Q165" s="44"/>
      <c r="R165" s="166"/>
      <c r="S165" s="166"/>
      <c r="T165" s="178">
        <f>SUMIFS(DATI!E$1:E$65536,DATI!A$1:A$65536,'2024'!B4,DATI!B$1:B$65536,'2024'!T12,DATI!C$1:C$65536,'2024'!B8,DATI!D$1:D$65536,'2024'!L165)</f>
        <v>18418861</v>
      </c>
      <c r="U165" s="166"/>
      <c r="V165" s="166"/>
      <c r="W165" s="179"/>
    </row>
    <row r="166" spans="2:25">
      <c r="B166" s="173"/>
      <c r="C166" s="173"/>
      <c r="D166" s="173"/>
      <c r="E166" s="173"/>
      <c r="F166" s="173"/>
      <c r="G166" s="173"/>
      <c r="H166" s="173"/>
      <c r="K166" s="7"/>
      <c r="L166" s="191" t="s">
        <v>100</v>
      </c>
      <c r="M166" s="188" t="s">
        <v>224</v>
      </c>
      <c r="N166" s="44"/>
      <c r="O166" s="44"/>
      <c r="P166" s="44"/>
      <c r="Q166" s="44"/>
      <c r="R166" s="44"/>
      <c r="S166" s="44"/>
      <c r="T166" s="180">
        <f>SUMIFS(DATI!E$1:E$65536,DATI!A$1:A$65536,'2024'!B4,DATI!B$1:B$65536,'2024'!T12,DATI!C$1:C$65536,'2024'!N8,DATI!D$1:D$65536,'2024'!L166)</f>
        <v>17686968</v>
      </c>
      <c r="U166" s="44"/>
      <c r="V166" s="44"/>
      <c r="W166" s="181"/>
    </row>
    <row r="167" spans="2:25">
      <c r="B167" s="173"/>
      <c r="C167" s="173"/>
      <c r="D167" s="173"/>
      <c r="E167" s="173"/>
      <c r="F167" s="173"/>
      <c r="G167" s="173"/>
      <c r="H167" s="173"/>
      <c r="K167" s="7"/>
      <c r="L167" s="191" t="s">
        <v>8</v>
      </c>
      <c r="M167" s="189" t="s">
        <v>225</v>
      </c>
      <c r="N167" s="44"/>
      <c r="O167" s="44"/>
      <c r="P167" s="178">
        <f>SUMIFS(DATI!E$1:E$65536,DATI!A$1:A$65536,'2024'!B4,DATI!B$1:B$65536,'2024'!P12,DATI!D$1:D$65536,'2024'!L167)</f>
        <v>913562</v>
      </c>
      <c r="Q167" s="44"/>
      <c r="R167" s="44"/>
      <c r="S167" s="44"/>
      <c r="T167" s="178">
        <f>SUMIFS(DATI!E$1:E$65536,DATI!A$1:A$65536,'2024'!B4,DATI!B$1:B$65536,'2024'!T12,DATI!D$1:D$65536,'2024'!L167)</f>
        <v>216026</v>
      </c>
      <c r="U167" s="44"/>
      <c r="V167" s="44"/>
      <c r="W167" s="181"/>
    </row>
    <row r="168" spans="2:25" ht="25.5" thickBot="1">
      <c r="B168" s="173"/>
      <c r="C168" s="173"/>
      <c r="D168" s="173"/>
      <c r="E168" s="173"/>
      <c r="F168" s="173"/>
      <c r="G168" s="173"/>
      <c r="H168" s="173"/>
      <c r="K168" s="7"/>
      <c r="L168" s="192" t="s">
        <v>9</v>
      </c>
      <c r="M168" s="190" t="s">
        <v>226</v>
      </c>
      <c r="N168" s="182"/>
      <c r="O168" s="182"/>
      <c r="P168" s="183">
        <f>SUMIFS(DATI!E$1:E$65536,DATI!A$1:A$65536,'2024'!B4,DATI!B$1:B$65536,'2024'!P12,DATI!D$1:D$65536,'2024'!L168)</f>
        <v>1697726</v>
      </c>
      <c r="Q168" s="182"/>
      <c r="R168" s="182"/>
      <c r="S168" s="182"/>
      <c r="T168" s="183">
        <f>SUMIFS(DATI!E$1:E$65536,DATI!A$1:A$65536,'2024'!B4,DATI!B$1:B$65536,'2024'!T12,DATI!D$1:D$65536,'2024'!L168)</f>
        <v>333571</v>
      </c>
      <c r="U168" s="182"/>
      <c r="V168" s="182"/>
      <c r="W168" s="184"/>
    </row>
    <row r="169" spans="2:25" ht="13" thickTop="1">
      <c r="N169" s="6"/>
    </row>
    <row r="172" spans="2:25">
      <c r="V172" s="6"/>
    </row>
    <row r="173" spans="2:25">
      <c r="V173" s="6"/>
    </row>
    <row r="174" spans="2:25">
      <c r="V174" s="6"/>
    </row>
    <row r="175" spans="2:25">
      <c r="V175" s="6"/>
    </row>
  </sheetData>
  <sheetProtection algorithmName="SHA-512" hashValue="tz7wkBqWRF/R9Hs3NsNaH2owKa2myhJRmaaSPW6WoHYu62pU/oaUrFGtRQa99OzLQdCxrK+BMRawjPIViTaJkw==" saltValue="tXvzgsRuCPrsqcWFw+y4Pg==" spinCount="100000" sheet="1" objects="1" scenarios="1"/>
  <mergeCells count="146">
    <mergeCell ref="B2:W2"/>
    <mergeCell ref="B3:W3"/>
    <mergeCell ref="B4:W4"/>
    <mergeCell ref="B5:W5"/>
    <mergeCell ref="B6:W6"/>
    <mergeCell ref="B7:K7"/>
    <mergeCell ref="L7:M12"/>
    <mergeCell ref="N7:W7"/>
    <mergeCell ref="B8:K8"/>
    <mergeCell ref="N8:W8"/>
    <mergeCell ref="J9:J11"/>
    <mergeCell ref="K9:K11"/>
    <mergeCell ref="N9:N11"/>
    <mergeCell ref="O9:O11"/>
    <mergeCell ref="B9:B11"/>
    <mergeCell ref="C9:C11"/>
    <mergeCell ref="D9:D11"/>
    <mergeCell ref="E9:E11"/>
    <mergeCell ref="F9:F11"/>
    <mergeCell ref="G9:G11"/>
    <mergeCell ref="D41:D43"/>
    <mergeCell ref="E41:E43"/>
    <mergeCell ref="F41:F43"/>
    <mergeCell ref="G41:G43"/>
    <mergeCell ref="H41:H43"/>
    <mergeCell ref="I41:I43"/>
    <mergeCell ref="V9:V11"/>
    <mergeCell ref="W9:W11"/>
    <mergeCell ref="B13:W13"/>
    <mergeCell ref="B24:W24"/>
    <mergeCell ref="B25:W25"/>
    <mergeCell ref="B40:K40"/>
    <mergeCell ref="L40:M43"/>
    <mergeCell ref="N40:W40"/>
    <mergeCell ref="B41:B43"/>
    <mergeCell ref="C41:C43"/>
    <mergeCell ref="P9:P11"/>
    <mergeCell ref="Q9:Q11"/>
    <mergeCell ref="R9:R11"/>
    <mergeCell ref="S9:S11"/>
    <mergeCell ref="T9:T11"/>
    <mergeCell ref="U9:U11"/>
    <mergeCell ref="H9:H11"/>
    <mergeCell ref="I9:I11"/>
    <mergeCell ref="R41:R43"/>
    <mergeCell ref="S41:S43"/>
    <mergeCell ref="T41:T43"/>
    <mergeCell ref="U41:U43"/>
    <mergeCell ref="V41:V43"/>
    <mergeCell ref="W41:W43"/>
    <mergeCell ref="J41:J43"/>
    <mergeCell ref="K41:K43"/>
    <mergeCell ref="N41:N43"/>
    <mergeCell ref="O41:O43"/>
    <mergeCell ref="P41:P43"/>
    <mergeCell ref="Q41:Q43"/>
    <mergeCell ref="J81:J83"/>
    <mergeCell ref="K81:K83"/>
    <mergeCell ref="N81:N83"/>
    <mergeCell ref="O81:O83"/>
    <mergeCell ref="B44:W44"/>
    <mergeCell ref="B80:K80"/>
    <mergeCell ref="L80:M83"/>
    <mergeCell ref="N80:W80"/>
    <mergeCell ref="B81:B83"/>
    <mergeCell ref="C81:C83"/>
    <mergeCell ref="D81:D83"/>
    <mergeCell ref="E81:E83"/>
    <mergeCell ref="F81:F83"/>
    <mergeCell ref="G81:G83"/>
    <mergeCell ref="D122:D124"/>
    <mergeCell ref="E122:E124"/>
    <mergeCell ref="F122:F124"/>
    <mergeCell ref="G122:G124"/>
    <mergeCell ref="H122:H124"/>
    <mergeCell ref="I122:I124"/>
    <mergeCell ref="V81:V83"/>
    <mergeCell ref="W81:W83"/>
    <mergeCell ref="B84:W84"/>
    <mergeCell ref="B111:W111"/>
    <mergeCell ref="B120:W120"/>
    <mergeCell ref="B121:K121"/>
    <mergeCell ref="L121:M124"/>
    <mergeCell ref="N121:W121"/>
    <mergeCell ref="B122:B124"/>
    <mergeCell ref="C122:C124"/>
    <mergeCell ref="P81:P83"/>
    <mergeCell ref="Q81:Q83"/>
    <mergeCell ref="R81:R83"/>
    <mergeCell ref="S81:S83"/>
    <mergeCell ref="T81:T83"/>
    <mergeCell ref="U81:U83"/>
    <mergeCell ref="H81:H83"/>
    <mergeCell ref="I81:I83"/>
    <mergeCell ref="R122:R124"/>
    <mergeCell ref="S122:S124"/>
    <mergeCell ref="T122:T124"/>
    <mergeCell ref="U122:U124"/>
    <mergeCell ref="V122:V124"/>
    <mergeCell ref="W122:W124"/>
    <mergeCell ref="J122:J124"/>
    <mergeCell ref="K122:K124"/>
    <mergeCell ref="N122:N124"/>
    <mergeCell ref="O122:O124"/>
    <mergeCell ref="P122:P124"/>
    <mergeCell ref="Q122:Q124"/>
    <mergeCell ref="B125:W125"/>
    <mergeCell ref="B137:W137"/>
    <mergeCell ref="B138:K138"/>
    <mergeCell ref="L138:M141"/>
    <mergeCell ref="N138:W138"/>
    <mergeCell ref="B139:B141"/>
    <mergeCell ref="C139:C141"/>
    <mergeCell ref="D139:D141"/>
    <mergeCell ref="E139:E141"/>
    <mergeCell ref="F139:F141"/>
    <mergeCell ref="U139:U141"/>
    <mergeCell ref="V139:V141"/>
    <mergeCell ref="W139:W141"/>
    <mergeCell ref="B142:W142"/>
    <mergeCell ref="B150:W150"/>
    <mergeCell ref="B160:W160"/>
    <mergeCell ref="O139:O141"/>
    <mergeCell ref="P139:P141"/>
    <mergeCell ref="Q139:Q141"/>
    <mergeCell ref="R139:R141"/>
    <mergeCell ref="S139:S141"/>
    <mergeCell ref="T139:T141"/>
    <mergeCell ref="G139:G141"/>
    <mergeCell ref="H139:H141"/>
    <mergeCell ref="I139:I141"/>
    <mergeCell ref="J139:J141"/>
    <mergeCell ref="K139:K141"/>
    <mergeCell ref="N139:N141"/>
    <mergeCell ref="S161:S163"/>
    <mergeCell ref="T161:T163"/>
    <mergeCell ref="U161:U163"/>
    <mergeCell ref="V161:V163"/>
    <mergeCell ref="W161:W163"/>
    <mergeCell ref="B163:I163"/>
    <mergeCell ref="L161:M163"/>
    <mergeCell ref="N161:N163"/>
    <mergeCell ref="O161:O163"/>
    <mergeCell ref="P161:P163"/>
    <mergeCell ref="Q161:Q163"/>
    <mergeCell ref="R161:R163"/>
  </mergeCells>
  <conditionalFormatting sqref="B2:W37 B38:K38 N38:W38">
    <cfRule type="containsText" dxfId="539" priority="18" stopIfTrue="1" operator="containsText" text="SUMIFS">
      <formula>NOT(ISERROR(SEARCH("SUMIFS",B2)))</formula>
    </cfRule>
  </conditionalFormatting>
  <conditionalFormatting sqref="C95">
    <cfRule type="containsText" dxfId="538" priority="7" stopIfTrue="1" operator="containsText" text="SUMIFS">
      <formula>NOT(ISERROR(SEARCH("SUMIFS",C95)))</formula>
    </cfRule>
  </conditionalFormatting>
  <conditionalFormatting sqref="E95:G95">
    <cfRule type="containsText" dxfId="537" priority="8" stopIfTrue="1" operator="containsText" text="SUMIFS">
      <formula>NOT(ISERROR(SEARCH("SUMIFS",E95)))</formula>
    </cfRule>
  </conditionalFormatting>
  <conditionalFormatting sqref="H74:H75">
    <cfRule type="containsText" dxfId="536" priority="1" stopIfTrue="1" operator="containsText" text="SUMIFS">
      <formula>NOT(ISERROR(SEARCH("SUMIFS",H74)))</formula>
    </cfRule>
  </conditionalFormatting>
  <conditionalFormatting sqref="H86:H87">
    <cfRule type="containsText" dxfId="535" priority="5" stopIfTrue="1" operator="containsText" text="SUMIFS">
      <formula>NOT(ISERROR(SEARCH("SUMIFS",H86)))</formula>
    </cfRule>
  </conditionalFormatting>
  <conditionalFormatting sqref="H95:H96">
    <cfRule type="containsText" dxfId="534" priority="11" stopIfTrue="1" operator="containsText" text="SUMIFS">
      <formula>NOT(ISERROR(SEARCH("SUMIFS",H95)))</formula>
    </cfRule>
  </conditionalFormatting>
  <conditionalFormatting sqref="H102">
    <cfRule type="containsText" dxfId="533" priority="6" stopIfTrue="1" operator="containsText" text="SUMIFS">
      <formula>NOT(ISERROR(SEARCH("SUMIFS",H102)))</formula>
    </cfRule>
  </conditionalFormatting>
  <conditionalFormatting sqref="H106:H107">
    <cfRule type="containsText" dxfId="532" priority="10" stopIfTrue="1" operator="containsText" text="SUMIFS">
      <formula>NOT(ISERROR(SEARCH("SUMIFS",H106)))</formula>
    </cfRule>
  </conditionalFormatting>
  <conditionalFormatting sqref="L47:M48">
    <cfRule type="containsText" dxfId="531" priority="3" stopIfTrue="1" operator="containsText" text="SUMIFS">
      <formula>NOT(ISERROR(SEARCH("SUMIFS",L47)))</formula>
    </cfRule>
  </conditionalFormatting>
  <conditionalFormatting sqref="L50:M51">
    <cfRule type="containsText" dxfId="530" priority="2" stopIfTrue="1" operator="containsText" text="SUMIFS">
      <formula>NOT(ISERROR(SEARCH("SUMIFS",L50)))</formula>
    </cfRule>
  </conditionalFormatting>
  <conditionalFormatting sqref="Q45 Q54:Q56">
    <cfRule type="containsText" dxfId="529" priority="17" stopIfTrue="1" operator="containsText" text="SUMIFS">
      <formula>NOT(ISERROR(SEARCH("SUMIFS",Q45)))</formula>
    </cfRule>
  </conditionalFormatting>
  <conditionalFormatting sqref="Q58:Q64">
    <cfRule type="containsText" dxfId="528" priority="15" stopIfTrue="1" operator="containsText" text="SUMIFS">
      <formula>NOT(ISERROR(SEARCH("SUMIFS",Q58)))</formula>
    </cfRule>
  </conditionalFormatting>
  <conditionalFormatting sqref="Q69:Q74">
    <cfRule type="containsText" dxfId="527" priority="16" stopIfTrue="1" operator="containsText" text="SUMIFS">
      <formula>NOT(ISERROR(SEARCH("SUMIFS",Q69)))</formula>
    </cfRule>
  </conditionalFormatting>
  <conditionalFormatting sqref="Q85">
    <cfRule type="containsText" dxfId="526" priority="14" stopIfTrue="1" operator="containsText" text="SUMIFS">
      <formula>NOT(ISERROR(SEARCH("SUMIFS",Q85)))</formula>
    </cfRule>
  </conditionalFormatting>
  <conditionalFormatting sqref="Q94:Q96">
    <cfRule type="containsText" dxfId="525" priority="9" stopIfTrue="1" operator="containsText" text="SUMIFS">
      <formula>NOT(ISERROR(SEARCH("SUMIFS",Q94)))</formula>
    </cfRule>
  </conditionalFormatting>
  <conditionalFormatting sqref="Q99:Q102">
    <cfRule type="containsText" dxfId="524" priority="13" stopIfTrue="1" operator="containsText" text="SUMIFS">
      <formula>NOT(ISERROR(SEARCH("SUMIFS",Q99)))</formula>
    </cfRule>
  </conditionalFormatting>
  <conditionalFormatting sqref="Q105:Q107">
    <cfRule type="containsText" dxfId="523" priority="12" stopIfTrue="1" operator="containsText" text="SUMIFS">
      <formula>NOT(ISERROR(SEARCH("SUMIFS",Q105)))</formula>
    </cfRule>
  </conditionalFormatting>
  <conditionalFormatting sqref="Q112">
    <cfRule type="containsText" dxfId="522" priority="4" stopIfTrue="1" operator="containsText" text="SUMIFS">
      <formula>NOT(ISERROR(SEARCH("SUMIFS",Q112)))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A98ED9-F9FB-4074-A4D9-4202C99038EF}">
  <sheetPr codeName="Sheet17"/>
  <dimension ref="A1:W175"/>
  <sheetViews>
    <sheetView topLeftCell="F154" zoomScale="70" zoomScaleNormal="70" workbookViewId="0">
      <selection activeCell="R165" sqref="R165"/>
    </sheetView>
  </sheetViews>
  <sheetFormatPr defaultColWidth="9.1796875" defaultRowHeight="12.5"/>
  <cols>
    <col min="1" max="1" width="4.81640625" style="2" customWidth="1"/>
    <col min="2" max="2" width="16.81640625" style="2" customWidth="1"/>
    <col min="3" max="4" width="15.54296875" style="2" customWidth="1"/>
    <col min="5" max="11" width="11.7265625" style="2" customWidth="1"/>
    <col min="12" max="12" width="18.453125" style="2" customWidth="1"/>
    <col min="13" max="13" width="52.1796875" style="2" customWidth="1"/>
    <col min="14" max="14" width="12.54296875" style="2" customWidth="1"/>
    <col min="15" max="15" width="13.1796875" style="2" customWidth="1"/>
    <col min="16" max="20" width="11.7265625" style="2" customWidth="1"/>
    <col min="21" max="22" width="15.54296875" style="2" customWidth="1"/>
    <col min="23" max="23" width="16.7265625" style="2" customWidth="1"/>
    <col min="24" max="16384" width="9.1796875" style="2"/>
  </cols>
  <sheetData>
    <row r="1" spans="1:23">
      <c r="B1" s="3"/>
      <c r="C1" s="3"/>
      <c r="D1" s="3"/>
      <c r="E1" s="3"/>
      <c r="F1" s="3"/>
      <c r="G1" s="3"/>
      <c r="H1" s="3"/>
      <c r="I1" s="3"/>
      <c r="J1" s="3"/>
      <c r="K1" s="3"/>
      <c r="L1" s="4"/>
      <c r="M1" s="5"/>
      <c r="N1" s="3"/>
      <c r="O1" s="3"/>
      <c r="P1" s="3"/>
      <c r="Q1" s="3"/>
      <c r="R1" s="3"/>
      <c r="S1" s="3"/>
      <c r="T1" s="3"/>
      <c r="U1" s="3"/>
      <c r="V1" s="3"/>
      <c r="W1" s="3"/>
    </row>
    <row r="2" spans="1:23" ht="32.5">
      <c r="B2" s="286" t="s">
        <v>117</v>
      </c>
      <c r="C2" s="286"/>
      <c r="D2" s="286"/>
      <c r="E2" s="286"/>
      <c r="F2" s="286"/>
      <c r="G2" s="286"/>
      <c r="H2" s="286"/>
      <c r="I2" s="286"/>
      <c r="J2" s="286"/>
      <c r="K2" s="286"/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W2" s="286"/>
    </row>
    <row r="3" spans="1:23" ht="13">
      <c r="B3" s="287"/>
      <c r="C3" s="287"/>
      <c r="D3" s="287"/>
      <c r="E3" s="287"/>
      <c r="F3" s="287"/>
      <c r="G3" s="287"/>
      <c r="H3" s="287"/>
      <c r="I3" s="287"/>
      <c r="J3" s="287"/>
      <c r="K3" s="287"/>
      <c r="L3" s="287"/>
      <c r="M3" s="287"/>
      <c r="N3" s="287"/>
      <c r="O3" s="287"/>
      <c r="P3" s="287"/>
      <c r="Q3" s="287"/>
      <c r="R3" s="287"/>
      <c r="S3" s="287"/>
      <c r="T3" s="287"/>
      <c r="U3" s="287"/>
      <c r="V3" s="287"/>
      <c r="W3" s="287"/>
    </row>
    <row r="4" spans="1:23" ht="25">
      <c r="B4" s="288">
        <v>2006</v>
      </c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</row>
    <row r="5" spans="1:23" ht="25">
      <c r="B5" s="289" t="s">
        <v>118</v>
      </c>
      <c r="C5" s="289"/>
      <c r="D5" s="289"/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89"/>
      <c r="P5" s="289"/>
      <c r="Q5" s="289"/>
      <c r="R5" s="289"/>
      <c r="S5" s="289"/>
      <c r="T5" s="289"/>
      <c r="U5" s="289"/>
      <c r="V5" s="289"/>
      <c r="W5" s="289"/>
    </row>
    <row r="6" spans="1:23" ht="18" customHeight="1" thickBot="1">
      <c r="B6" s="290" t="str">
        <f>DATI!I1</f>
        <v>pēdējais datu labošanas datums: 21.10.2025</v>
      </c>
      <c r="C6" s="291"/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2"/>
      <c r="O6" s="292"/>
      <c r="P6" s="292"/>
      <c r="Q6" s="292"/>
      <c r="R6" s="292"/>
      <c r="S6" s="292"/>
      <c r="T6" s="292"/>
      <c r="U6" s="292"/>
      <c r="V6" s="292"/>
      <c r="W6" s="292"/>
    </row>
    <row r="7" spans="1:23" ht="21.75" customHeight="1" thickTop="1" thickBot="1">
      <c r="A7" s="7"/>
      <c r="B7" s="293" t="s">
        <v>119</v>
      </c>
      <c r="C7" s="294"/>
      <c r="D7" s="294"/>
      <c r="E7" s="294"/>
      <c r="F7" s="294"/>
      <c r="G7" s="294"/>
      <c r="H7" s="294"/>
      <c r="I7" s="294"/>
      <c r="J7" s="294"/>
      <c r="K7" s="295"/>
      <c r="L7" s="296" t="s">
        <v>120</v>
      </c>
      <c r="M7" s="297"/>
      <c r="N7" s="299" t="s">
        <v>121</v>
      </c>
      <c r="O7" s="300"/>
      <c r="P7" s="300"/>
      <c r="Q7" s="300"/>
      <c r="R7" s="300"/>
      <c r="S7" s="300"/>
      <c r="T7" s="300"/>
      <c r="U7" s="301"/>
      <c r="V7" s="301"/>
      <c r="W7" s="302"/>
    </row>
    <row r="8" spans="1:23" ht="21.75" customHeight="1" thickTop="1" thickBot="1">
      <c r="A8" s="7"/>
      <c r="B8" s="303" t="s">
        <v>23</v>
      </c>
      <c r="C8" s="231"/>
      <c r="D8" s="231"/>
      <c r="E8" s="231"/>
      <c r="F8" s="231"/>
      <c r="G8" s="231"/>
      <c r="H8" s="231"/>
      <c r="I8" s="231"/>
      <c r="J8" s="231"/>
      <c r="K8" s="232"/>
      <c r="L8" s="276"/>
      <c r="M8" s="223"/>
      <c r="N8" s="304" t="s">
        <v>81</v>
      </c>
      <c r="O8" s="304"/>
      <c r="P8" s="304"/>
      <c r="Q8" s="304"/>
      <c r="R8" s="304"/>
      <c r="S8" s="304"/>
      <c r="T8" s="304"/>
      <c r="U8" s="304"/>
      <c r="V8" s="304"/>
      <c r="W8" s="305"/>
    </row>
    <row r="9" spans="1:23" ht="13.5" customHeight="1" thickTop="1">
      <c r="A9" s="7"/>
      <c r="B9" s="306" t="s">
        <v>122</v>
      </c>
      <c r="C9" s="239" t="s">
        <v>123</v>
      </c>
      <c r="D9" s="246" t="s">
        <v>124</v>
      </c>
      <c r="E9" s="239" t="s">
        <v>125</v>
      </c>
      <c r="F9" s="261" t="s">
        <v>126</v>
      </c>
      <c r="G9" s="239" t="s">
        <v>127</v>
      </c>
      <c r="H9" s="239" t="s">
        <v>128</v>
      </c>
      <c r="I9" s="239" t="s">
        <v>129</v>
      </c>
      <c r="J9" s="239" t="s">
        <v>130</v>
      </c>
      <c r="K9" s="243" t="s">
        <v>131</v>
      </c>
      <c r="L9" s="276"/>
      <c r="M9" s="223"/>
      <c r="N9" s="246" t="s">
        <v>131</v>
      </c>
      <c r="O9" s="239" t="s">
        <v>130</v>
      </c>
      <c r="P9" s="239" t="s">
        <v>129</v>
      </c>
      <c r="Q9" s="239" t="s">
        <v>128</v>
      </c>
      <c r="R9" s="239" t="s">
        <v>127</v>
      </c>
      <c r="S9" s="239" t="s">
        <v>126</v>
      </c>
      <c r="T9" s="239" t="s">
        <v>125</v>
      </c>
      <c r="U9" s="264" t="s">
        <v>124</v>
      </c>
      <c r="V9" s="264" t="s">
        <v>123</v>
      </c>
      <c r="W9" s="266" t="s">
        <v>122</v>
      </c>
    </row>
    <row r="10" spans="1:23" ht="12.75" customHeight="1">
      <c r="A10" s="7"/>
      <c r="B10" s="307"/>
      <c r="C10" s="229"/>
      <c r="D10" s="309"/>
      <c r="E10" s="213"/>
      <c r="F10" s="311"/>
      <c r="G10" s="213"/>
      <c r="H10" s="229"/>
      <c r="I10" s="213"/>
      <c r="J10" s="213"/>
      <c r="K10" s="244"/>
      <c r="L10" s="276"/>
      <c r="M10" s="223"/>
      <c r="N10" s="247"/>
      <c r="O10" s="213"/>
      <c r="P10" s="213"/>
      <c r="Q10" s="229"/>
      <c r="R10" s="213"/>
      <c r="S10" s="213"/>
      <c r="T10" s="213"/>
      <c r="U10" s="216"/>
      <c r="V10" s="216"/>
      <c r="W10" s="219"/>
    </row>
    <row r="11" spans="1:23" ht="55.5" customHeight="1" thickBot="1">
      <c r="A11" s="7"/>
      <c r="B11" s="308"/>
      <c r="C11" s="242"/>
      <c r="D11" s="310"/>
      <c r="E11" s="241"/>
      <c r="F11" s="312"/>
      <c r="G11" s="241"/>
      <c r="H11" s="242"/>
      <c r="I11" s="241"/>
      <c r="J11" s="240"/>
      <c r="K11" s="245"/>
      <c r="L11" s="276"/>
      <c r="M11" s="223"/>
      <c r="N11" s="248"/>
      <c r="O11" s="240"/>
      <c r="P11" s="241"/>
      <c r="Q11" s="242"/>
      <c r="R11" s="241"/>
      <c r="S11" s="241"/>
      <c r="T11" s="241"/>
      <c r="U11" s="265"/>
      <c r="V11" s="265"/>
      <c r="W11" s="267"/>
    </row>
    <row r="12" spans="1:23" ht="33.75" customHeight="1" thickTop="1" thickBot="1">
      <c r="A12" s="7"/>
      <c r="B12" s="8" t="s">
        <v>103</v>
      </c>
      <c r="C12" s="9" t="s">
        <v>104</v>
      </c>
      <c r="D12" s="9" t="s">
        <v>102</v>
      </c>
      <c r="E12" s="10" t="s">
        <v>98</v>
      </c>
      <c r="F12" s="10" t="s">
        <v>97</v>
      </c>
      <c r="G12" s="10" t="s">
        <v>90</v>
      </c>
      <c r="H12" s="9" t="s">
        <v>105</v>
      </c>
      <c r="I12" s="10" t="s">
        <v>6</v>
      </c>
      <c r="J12" s="9" t="s">
        <v>106</v>
      </c>
      <c r="K12" s="11" t="s">
        <v>132</v>
      </c>
      <c r="L12" s="298"/>
      <c r="M12" s="225"/>
      <c r="N12" s="12" t="s">
        <v>132</v>
      </c>
      <c r="O12" s="13" t="s">
        <v>106</v>
      </c>
      <c r="P12" s="14" t="s">
        <v>6</v>
      </c>
      <c r="Q12" s="13" t="s">
        <v>105</v>
      </c>
      <c r="R12" s="14" t="s">
        <v>90</v>
      </c>
      <c r="S12" s="14" t="s">
        <v>97</v>
      </c>
      <c r="T12" s="14" t="s">
        <v>98</v>
      </c>
      <c r="U12" s="14" t="s">
        <v>102</v>
      </c>
      <c r="V12" s="13" t="s">
        <v>104</v>
      </c>
      <c r="W12" s="15" t="s">
        <v>103</v>
      </c>
    </row>
    <row r="13" spans="1:23" ht="19" thickTop="1" thickBot="1">
      <c r="A13" s="7"/>
      <c r="B13" s="283" t="s">
        <v>133</v>
      </c>
      <c r="C13" s="283"/>
      <c r="D13" s="283"/>
      <c r="E13" s="283"/>
      <c r="F13" s="283"/>
      <c r="G13" s="283"/>
      <c r="H13" s="283"/>
      <c r="I13" s="283"/>
      <c r="J13" s="283"/>
      <c r="K13" s="283"/>
      <c r="L13" s="283"/>
      <c r="M13" s="283"/>
      <c r="N13" s="231"/>
      <c r="O13" s="231"/>
      <c r="P13" s="231"/>
      <c r="Q13" s="231"/>
      <c r="R13" s="231"/>
      <c r="S13" s="231"/>
      <c r="T13" s="231"/>
      <c r="U13" s="231"/>
      <c r="V13" s="231"/>
      <c r="W13" s="232"/>
    </row>
    <row r="14" spans="1:23" ht="13.5" thickTop="1">
      <c r="A14" s="7"/>
      <c r="B14" s="16"/>
      <c r="C14" s="16"/>
      <c r="D14" s="16"/>
      <c r="E14" s="16"/>
      <c r="F14" s="16"/>
      <c r="G14" s="16"/>
      <c r="H14" s="16"/>
      <c r="I14" s="16"/>
      <c r="J14" s="16"/>
      <c r="K14" s="17"/>
      <c r="L14" s="18" t="s">
        <v>86</v>
      </c>
      <c r="M14" s="19" t="s">
        <v>134</v>
      </c>
      <c r="N14" s="20">
        <f>P14</f>
        <v>34431892</v>
      </c>
      <c r="O14" s="21"/>
      <c r="P14" s="22">
        <f>R14+S14+T14+W14</f>
        <v>34431892</v>
      </c>
      <c r="Q14" s="23"/>
      <c r="R14" s="24">
        <f>SUMIFS(DATI!E$1:E$65536,DATI!A$1:A$65536,'2006'!B4,DATI!B$1:B$65536,'2006'!R12,DATI!C$1:C$65536,'2006'!N8,DATI!D$1:D$65536,'2006'!L14)</f>
        <v>25664117</v>
      </c>
      <c r="S14" s="24">
        <f>SUMIFS(DATI!E$1:E$65536,DATI!A$1:A$65536,'2006'!B4,DATI!B$1:B$65536,'2006'!S12,DATI!C$1:C$65536,'2006'!N8,DATI!D$1:D$65536,'2006'!L14)</f>
        <v>1246188</v>
      </c>
      <c r="T14" s="24">
        <f>SUMIFS(DATI!E$1:E$65536,DATI!A$1:A$65536,'2006'!B4,DATI!B$1:B$65536,'2006'!T12,DATI!C$1:C$65536,'2006'!N8,DATI!D$1:D$65536,'2006'!L14)</f>
        <v>3277932</v>
      </c>
      <c r="U14" s="24">
        <f>SUMIFS(DATI!E$1:E$65536,DATI!A$1:A$65536,'2006'!B4,DATI!B$1:B$65536,'2006'!U12,DATI!C$1:C$65536,'2006'!N8,DATI!D$1:D$65536,'2006'!L14)</f>
        <v>4032889</v>
      </c>
      <c r="V14" s="24">
        <f>SUMIFS(DATI!E$1:E$65536,DATI!A$1:A$65536,'2006'!B4,DATI!B$1:B$65536,'2006'!V12,DATI!C$1:C$65536,'2006'!N8,DATI!D$1:D$65536,'2006'!L14)</f>
        <v>210766</v>
      </c>
      <c r="W14" s="25">
        <f>U14+V14</f>
        <v>4243655</v>
      </c>
    </row>
    <row r="15" spans="1:23" ht="13">
      <c r="A15" s="7"/>
      <c r="B15" s="16"/>
      <c r="C15" s="16"/>
      <c r="D15" s="16"/>
      <c r="E15" s="16"/>
      <c r="F15" s="16"/>
      <c r="G15" s="16"/>
      <c r="H15" s="16"/>
      <c r="I15" s="16"/>
      <c r="J15" s="16"/>
      <c r="K15" s="26"/>
      <c r="L15" s="40" t="s">
        <v>87</v>
      </c>
      <c r="M15" s="134" t="s">
        <v>136</v>
      </c>
      <c r="N15" s="27">
        <f>P15</f>
        <v>30161952</v>
      </c>
      <c r="O15" s="28"/>
      <c r="P15" s="29">
        <f>R15+S15+T15+W15</f>
        <v>30161952</v>
      </c>
      <c r="Q15" s="28"/>
      <c r="R15" s="30">
        <f>SUMIFS(DATI!E$1:E$65536,DATI!A$1:A$65536,'2006'!B4,DATI!B$1:B$65536,'2006'!R12,DATI!C$1:C$65536,'2006'!N8,DATI!D$1:D$65536,'2006'!L15)</f>
        <v>25544098</v>
      </c>
      <c r="S15" s="30">
        <f>SUMIFS(DATI!E$1:E$65536,DATI!A$1:A$65536,'2006'!B4,DATI!B$1:B$65536,'2006'!S12,DATI!C$1:C$65536,'2006'!N8,DATI!D$1:D$65536,'2006'!L15)</f>
        <v>1236079</v>
      </c>
      <c r="T15" s="30">
        <f>SUMIFS(DATI!E$1:E$65536,DATI!A$1:A$65536,'2006'!B4,DATI!B$1:B$65536,'2006'!T12,DATI!C$1:C$65536,'2006'!N8,DATI!D$1:D$65536,'2006'!L15)</f>
        <v>412668</v>
      </c>
      <c r="U15" s="30">
        <f>SUMIFS(DATI!E$1:E$65536,DATI!A$1:A$65536,'2006'!B4,DATI!B$1:B$65536,'2006'!U12,DATI!C$1:C$65536,'2006'!N8,DATI!D$1:D$65536,'2006'!L15)</f>
        <v>2938754</v>
      </c>
      <c r="V15" s="30">
        <f>SUMIFS(DATI!E$1:E$65536,DATI!A$1:A$65536,'2006'!B4,DATI!B$1:B$65536,'2006'!V12,DATI!C$1:C$65536,'2006'!N8,DATI!D$1:D$65536,'2006'!L15)</f>
        <v>30353</v>
      </c>
      <c r="W15" s="31">
        <f>U15+V15</f>
        <v>2969107</v>
      </c>
    </row>
    <row r="16" spans="1:23" ht="13">
      <c r="A16" s="7"/>
      <c r="B16" s="16"/>
      <c r="C16" s="16"/>
      <c r="D16" s="16"/>
      <c r="E16" s="16"/>
      <c r="F16" s="16"/>
      <c r="G16" s="16"/>
      <c r="H16" s="16"/>
      <c r="I16" s="16"/>
      <c r="J16" s="16"/>
      <c r="K16" s="26"/>
      <c r="L16" s="40" t="s">
        <v>88</v>
      </c>
      <c r="M16" s="134" t="s">
        <v>137</v>
      </c>
      <c r="N16" s="27">
        <f>P16</f>
        <v>1283187</v>
      </c>
      <c r="O16" s="28"/>
      <c r="P16" s="29">
        <f>R16+S16+T16+W16</f>
        <v>1283187</v>
      </c>
      <c r="Q16" s="28"/>
      <c r="R16" s="30">
        <f>SUMIFS(DATI!E$1:E$65536,DATI!A$1:A$65536,'2006'!B4,DATI!B$1:B$65536,'2006'!R12,DATI!C$1:C$65536,'2006'!N8,DATI!D$1:D$65536,'2006'!L16)</f>
        <v>120019</v>
      </c>
      <c r="S16" s="30">
        <f>SUMIFS(DATI!E$1:E$65536,DATI!A$1:A$65536,'2006'!B4,DATI!B$1:B$65536,'2006'!S12,DATI!C$1:C$65536,'2006'!N8,DATI!D$1:D$65536,'2006'!L16)</f>
        <v>10109</v>
      </c>
      <c r="T16" s="30">
        <f>SUMIFS(DATI!E$1:E$65536,DATI!A$1:A$65536,'2006'!B4,DATI!B$1:B$65536,'2006'!T12,DATI!C$1:C$65536,'2006'!N8,DATI!D$1:D$65536,'2006'!L16)</f>
        <v>56608</v>
      </c>
      <c r="U16" s="30">
        <f>SUMIFS(DATI!E$1:E$65536,DATI!A$1:A$65536,'2006'!B4,DATI!B$1:B$65536,'2006'!U12,DATI!C$1:C$65536,'2006'!N8,DATI!D$1:D$65536,'2006'!L16)</f>
        <v>1094135</v>
      </c>
      <c r="V16" s="30">
        <f>SUMIFS(DATI!E$1:E$65536,DATI!A$1:A$65536,'2006'!B4,DATI!B$1:B$65536,'2006'!V12,DATI!C$1:C$65536,'2006'!N8,DATI!D$1:D$65536,'2006'!L16)</f>
        <v>2316</v>
      </c>
      <c r="W16" s="31">
        <f>U16+V16</f>
        <v>1096451</v>
      </c>
    </row>
    <row r="17" spans="1:23" ht="13">
      <c r="A17" s="7"/>
      <c r="B17" s="16"/>
      <c r="C17" s="16"/>
      <c r="D17" s="16"/>
      <c r="E17" s="16"/>
      <c r="F17" s="16"/>
      <c r="G17" s="16"/>
      <c r="H17" s="16"/>
      <c r="I17" s="16"/>
      <c r="J17" s="16"/>
      <c r="K17" s="26"/>
      <c r="L17" s="40" t="s">
        <v>89</v>
      </c>
      <c r="M17" s="134" t="s">
        <v>138</v>
      </c>
      <c r="N17" s="27">
        <f>P17</f>
        <v>2986753</v>
      </c>
      <c r="O17" s="28"/>
      <c r="P17" s="29">
        <f>R17+S17+T17+W17</f>
        <v>2986753</v>
      </c>
      <c r="Q17" s="28"/>
      <c r="R17" s="28"/>
      <c r="S17" s="28"/>
      <c r="T17" s="30">
        <f>SUMIFS(DATI!E$1:E$65536,DATI!A$1:A$65536,'2006'!B4,DATI!B$1:B$65536,'2006'!T12,DATI!C$1:C$65536,'2006'!N8,DATI!D$1:D$65536,'2006'!L17)</f>
        <v>2808656</v>
      </c>
      <c r="U17" s="28"/>
      <c r="V17" s="30">
        <f>SUMIFS(DATI!E$1:E$65536,DATI!A$1:A$65536,'2006'!B4,DATI!B$1:B$65536,'2006'!V12,DATI!C$1:C$65536,'2006'!N8,DATI!D$1:D$65536,'2006'!L17)</f>
        <v>178097</v>
      </c>
      <c r="W17" s="31">
        <f>V17</f>
        <v>178097</v>
      </c>
    </row>
    <row r="18" spans="1:23" ht="13">
      <c r="A18" s="7"/>
      <c r="B18" s="33">
        <f>C18+D18</f>
        <v>2558049</v>
      </c>
      <c r="C18" s="34">
        <f>SUMIFS(DATI!E$1:E$65536,DATI!A$1:A$65536,'2006'!B4,DATI!B$1:B$65536,'2006'!C12,DATI!C$1:C$65536,'2006'!B8,DATI!D$1:D$65536,'2006'!L18)</f>
        <v>156189</v>
      </c>
      <c r="D18" s="34">
        <f>SUMIFS(DATI!E$1:E$65536,DATI!A$1:A$65536,'2006'!B4,DATI!B$1:B$65536,'2006'!D12,DATI!C$1:C$65536,'2006'!B8,DATI!D$1:D$65536,'2006'!L18)</f>
        <v>2401860</v>
      </c>
      <c r="E18" s="35">
        <f>SUMIFS(DATI!E$1:E$65536,DATI!A$1:A$65536,'2006'!B4,DATI!B$1:B$65536,'2006'!E12,DATI!C$1:C$65536,'2006'!B8,DATI!D$1:D$65536,'2006'!L18)</f>
        <v>1081084</v>
      </c>
      <c r="F18" s="36">
        <f>SUMIFS(DATI!E$1:E$65536,DATI!A$1:A$65536,'2006'!B4,DATI!B$1:B$65536,'2006'!F12,DATI!C$1:C$65536,'2006'!B8,DATI!D$1:D$65536,'2006'!L18)</f>
        <v>463833</v>
      </c>
      <c r="G18" s="36">
        <f>SUMIFS(DATI!E$1:E$65536,DATI!A$1:A$65536,'2006'!B4,DATI!B$1:B$65536,'2006'!G12,DATI!C$1:C$65536,'2006'!B8,DATI!D$1:D$65536,'2006'!L18)</f>
        <v>16004990</v>
      </c>
      <c r="H18" s="16"/>
      <c r="I18" s="37">
        <f>B18+E18+F18+G18</f>
        <v>20107956</v>
      </c>
      <c r="J18" s="38"/>
      <c r="K18" s="39">
        <f>I18</f>
        <v>20107956</v>
      </c>
      <c r="L18" s="40" t="s">
        <v>72</v>
      </c>
      <c r="M18" s="41" t="s">
        <v>139</v>
      </c>
      <c r="N18" s="28"/>
      <c r="O18" s="28"/>
      <c r="P18" s="28"/>
      <c r="Q18" s="28"/>
      <c r="R18" s="28"/>
      <c r="S18" s="28"/>
      <c r="T18" s="23"/>
      <c r="U18" s="28"/>
      <c r="V18" s="28"/>
      <c r="W18" s="42"/>
    </row>
    <row r="19" spans="1:23" ht="13">
      <c r="A19" s="7"/>
      <c r="B19" s="33">
        <f>C19+D19</f>
        <v>1685606</v>
      </c>
      <c r="C19" s="43">
        <f>V14-C18</f>
        <v>54577</v>
      </c>
      <c r="D19" s="33">
        <f>U14-D18</f>
        <v>1631029</v>
      </c>
      <c r="E19" s="43">
        <f>T14-E18</f>
        <v>2196848</v>
      </c>
      <c r="F19" s="43">
        <f>S14-F18</f>
        <v>782355</v>
      </c>
      <c r="G19" s="43">
        <f>R14-G18</f>
        <v>9659127</v>
      </c>
      <c r="H19" s="16"/>
      <c r="I19" s="37">
        <f>B19+E19+F19+G19</f>
        <v>14323936</v>
      </c>
      <c r="J19" s="44"/>
      <c r="K19" s="45"/>
      <c r="L19" s="46" t="s">
        <v>91</v>
      </c>
      <c r="M19" s="194" t="s">
        <v>140</v>
      </c>
      <c r="N19" s="28"/>
      <c r="O19" s="28"/>
      <c r="P19" s="28"/>
      <c r="Q19" s="47"/>
      <c r="R19" s="28"/>
      <c r="S19" s="28"/>
      <c r="T19" s="28"/>
      <c r="U19" s="28"/>
      <c r="V19" s="28"/>
      <c r="W19" s="42"/>
    </row>
    <row r="20" spans="1:23">
      <c r="A20" s="7"/>
      <c r="B20" s="44"/>
      <c r="C20" s="44"/>
      <c r="D20" s="48"/>
      <c r="E20" s="44"/>
      <c r="F20" s="44"/>
      <c r="G20" s="44"/>
      <c r="H20" s="44"/>
      <c r="I20" s="48"/>
      <c r="J20" s="44"/>
      <c r="K20" s="45"/>
      <c r="L20" s="40" t="s">
        <v>85</v>
      </c>
      <c r="M20" s="41" t="s">
        <v>141</v>
      </c>
      <c r="N20" s="28"/>
      <c r="O20" s="28"/>
      <c r="P20" s="29">
        <f>Q20</f>
        <v>1970872</v>
      </c>
      <c r="Q20" s="49">
        <f>SUMIFS(DATI!E$1:E$65536,DATI!A$1:A$65536,'2006'!B4,DATI!B$1:B$65536,'2006'!Q12,DATI!C$1:C$65536,'2006'!N8,DATI!D$1:D$65536,'2006'!L20)</f>
        <v>1970872</v>
      </c>
      <c r="R20" s="50"/>
      <c r="S20" s="28"/>
      <c r="T20" s="28"/>
      <c r="U20" s="28"/>
      <c r="V20" s="28"/>
      <c r="W20" s="42"/>
    </row>
    <row r="21" spans="1:23" ht="13">
      <c r="A21" s="7"/>
      <c r="B21" s="44"/>
      <c r="C21" s="44"/>
      <c r="D21" s="48"/>
      <c r="E21" s="44"/>
      <c r="F21" s="44"/>
      <c r="G21" s="44"/>
      <c r="H21" s="44"/>
      <c r="I21" s="43">
        <f>I19+P20</f>
        <v>16294808</v>
      </c>
      <c r="J21" s="44"/>
      <c r="K21" s="45"/>
      <c r="L21" s="46" t="s">
        <v>12</v>
      </c>
      <c r="M21" s="194" t="s">
        <v>142</v>
      </c>
      <c r="N21" s="28"/>
      <c r="O21" s="28"/>
      <c r="P21" s="23"/>
      <c r="Q21" s="23"/>
      <c r="R21" s="28"/>
      <c r="S21" s="28"/>
      <c r="T21" s="28"/>
      <c r="U21" s="28"/>
      <c r="V21" s="28"/>
      <c r="W21" s="42"/>
    </row>
    <row r="22" spans="1:23" ht="13">
      <c r="A22" s="7"/>
      <c r="B22" s="51">
        <f>C22+D22</f>
        <v>361210</v>
      </c>
      <c r="C22" s="52">
        <f>SUMIFS(DATI!E$1:E$65536,DATI!A$1:A$65536,'2006'!B4,DATI!B$1:B$65536,'2006'!C12,DATI!C$1:C$65536,'2006'!B8,DATI!D$1:D$65536,'2006'!L22)</f>
        <v>9620</v>
      </c>
      <c r="D22" s="52">
        <f>SUMIFS(DATI!E$1:E$65536,DATI!A$1:A$65536,'2006'!B4,DATI!B$1:B$65536,'2006'!D12,DATI!C$1:C$65536,'2006'!B8,DATI!D$1:D$65536,'2006'!L22)</f>
        <v>351590</v>
      </c>
      <c r="E22" s="52">
        <f>SUMIFS(DATI!E$1:E$65536,DATI!A$1:A$65536,'2006'!B4,DATI!B$1:B$65536,'2006'!E12,DATI!C$1:C$65536,'2006'!B8,DATI!D$1:D$65536,'2006'!L22)</f>
        <v>544518</v>
      </c>
      <c r="F22" s="52">
        <f>SUMIFS(DATI!E$1:E$65536,DATI!A$1:A$65536,'2006'!B4,DATI!B$1:B$65536,'2006'!F12,DATI!C$1:C$65536,'2006'!B8,DATI!D$1:D$65536,'2006'!L22)</f>
        <v>91992</v>
      </c>
      <c r="G22" s="52">
        <f>SUMIFS(DATI!E$1:E$65536,DATI!A$1:A$65536,'2006'!B4,DATI!B$1:B$65536,'2006'!G12,DATI!C$1:C$65536,'2006'!B8,DATI!D$1:D$65536,'2006'!L22)</f>
        <v>1707408</v>
      </c>
      <c r="H22" s="16"/>
      <c r="I22" s="43">
        <f>C22+D22+E22+F22+G22</f>
        <v>2705128</v>
      </c>
      <c r="J22" s="44"/>
      <c r="K22" s="45"/>
      <c r="L22" s="53" t="s">
        <v>77</v>
      </c>
      <c r="M22" s="54" t="s">
        <v>167</v>
      </c>
      <c r="N22" s="28"/>
      <c r="O22" s="28"/>
      <c r="P22" s="28"/>
      <c r="Q22" s="28"/>
      <c r="R22" s="28" t="s">
        <v>135</v>
      </c>
      <c r="S22" s="28"/>
      <c r="T22" s="28"/>
      <c r="U22" s="28"/>
      <c r="V22" s="28"/>
      <c r="W22" s="42"/>
    </row>
    <row r="23" spans="1:23" ht="13.5" thickBot="1">
      <c r="A23" s="7"/>
      <c r="B23" s="55">
        <f>C23+D23</f>
        <v>1324396</v>
      </c>
      <c r="C23" s="56">
        <f>C19-C22</f>
        <v>44957</v>
      </c>
      <c r="D23" s="56">
        <f>D19-D22</f>
        <v>1279439</v>
      </c>
      <c r="E23" s="56">
        <f>E19-E22</f>
        <v>1652330</v>
      </c>
      <c r="F23" s="56">
        <f>F19-F22</f>
        <v>690363</v>
      </c>
      <c r="G23" s="56">
        <f>G19-G22</f>
        <v>7951719</v>
      </c>
      <c r="H23" s="43">
        <f>P20</f>
        <v>1970872</v>
      </c>
      <c r="I23" s="43">
        <f>B23+E23+F23+G23+H23</f>
        <v>13589680</v>
      </c>
      <c r="J23" s="44"/>
      <c r="K23" s="57"/>
      <c r="L23" s="46" t="s">
        <v>13</v>
      </c>
      <c r="M23" s="195" t="s">
        <v>247</v>
      </c>
      <c r="N23" s="28"/>
      <c r="O23" s="28"/>
      <c r="P23" s="28"/>
      <c r="Q23" s="28"/>
      <c r="R23" s="28"/>
      <c r="S23" s="28"/>
      <c r="T23" s="28"/>
      <c r="U23" s="28"/>
      <c r="V23" s="28"/>
      <c r="W23" s="42"/>
    </row>
    <row r="24" spans="1:23" ht="26.25" customHeight="1" thickTop="1" thickBot="1">
      <c r="A24" s="7"/>
      <c r="B24" s="284" t="s">
        <v>143</v>
      </c>
      <c r="C24" s="284"/>
      <c r="D24" s="284"/>
      <c r="E24" s="284"/>
      <c r="F24" s="284"/>
      <c r="G24" s="284"/>
      <c r="H24" s="284"/>
      <c r="I24" s="284"/>
      <c r="J24" s="284"/>
      <c r="K24" s="284"/>
      <c r="L24" s="284"/>
      <c r="M24" s="284"/>
      <c r="N24" s="284"/>
      <c r="O24" s="284"/>
      <c r="P24" s="284"/>
      <c r="Q24" s="284"/>
      <c r="R24" s="284"/>
      <c r="S24" s="284"/>
      <c r="T24" s="284"/>
      <c r="U24" s="284"/>
      <c r="V24" s="284"/>
      <c r="W24" s="285"/>
    </row>
    <row r="25" spans="1:23" ht="19" thickTop="1" thickBot="1">
      <c r="A25" s="7"/>
      <c r="B25" s="231" t="s">
        <v>144</v>
      </c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232"/>
    </row>
    <row r="26" spans="1:23" ht="13.5" thickTop="1">
      <c r="A26" s="7"/>
      <c r="B26" s="58"/>
      <c r="C26" s="58"/>
      <c r="D26" s="58"/>
      <c r="E26" s="58"/>
      <c r="F26" s="58"/>
      <c r="G26" s="58"/>
      <c r="H26" s="58"/>
      <c r="I26" s="59"/>
      <c r="J26" s="58"/>
      <c r="K26" s="60"/>
      <c r="L26" s="46" t="s">
        <v>12</v>
      </c>
      <c r="M26" s="196" t="s">
        <v>145</v>
      </c>
      <c r="N26" s="28"/>
      <c r="O26" s="61"/>
      <c r="P26" s="22">
        <f>R26+S26+T26+W26+Q26</f>
        <v>16294808</v>
      </c>
      <c r="Q26" s="22">
        <f>H23</f>
        <v>1970872</v>
      </c>
      <c r="R26" s="62">
        <f>G19</f>
        <v>9659127</v>
      </c>
      <c r="S26" s="62">
        <f>F19</f>
        <v>782355</v>
      </c>
      <c r="T26" s="62">
        <f>E19</f>
        <v>2196848</v>
      </c>
      <c r="U26" s="62">
        <f>D19</f>
        <v>1631029</v>
      </c>
      <c r="V26" s="62">
        <f>C19</f>
        <v>54577</v>
      </c>
      <c r="W26" s="63">
        <f>U26+V26</f>
        <v>1685606</v>
      </c>
    </row>
    <row r="27" spans="1:23">
      <c r="A27" s="7"/>
      <c r="B27" s="64">
        <f>C27+D27</f>
        <v>198439</v>
      </c>
      <c r="C27" s="64">
        <f>C28+C29</f>
        <v>44667</v>
      </c>
      <c r="D27" s="64">
        <f>D28+D29</f>
        <v>153772</v>
      </c>
      <c r="E27" s="64">
        <f>E28+E29</f>
        <v>1648798</v>
      </c>
      <c r="F27" s="64">
        <f>F28+F29</f>
        <v>302161</v>
      </c>
      <c r="G27" s="64">
        <f>G28+G29</f>
        <v>4925431</v>
      </c>
      <c r="H27" s="44"/>
      <c r="I27" s="37">
        <f>B27+E27+F27+G27</f>
        <v>7074829</v>
      </c>
      <c r="J27" s="43">
        <f>J28+J29</f>
        <v>382521</v>
      </c>
      <c r="K27" s="39">
        <f>J27+I27</f>
        <v>7457350</v>
      </c>
      <c r="L27" s="53" t="s">
        <v>24</v>
      </c>
      <c r="M27" s="65" t="s">
        <v>146</v>
      </c>
      <c r="N27" s="28"/>
      <c r="O27" s="28"/>
      <c r="P27" s="23"/>
      <c r="Q27" s="23"/>
      <c r="R27" s="23"/>
      <c r="S27" s="23"/>
      <c r="T27" s="23"/>
      <c r="U27" s="23"/>
      <c r="V27" s="23"/>
      <c r="W27" s="32"/>
    </row>
    <row r="28" spans="1:23">
      <c r="A28" s="7"/>
      <c r="B28" s="66">
        <f>C28+D28</f>
        <v>189691</v>
      </c>
      <c r="C28" s="67">
        <f>SUMIFS(DATI!E$1:E$65536,DATI!A$1:A$65536,'2006'!B4,DATI!B$1:B$65536,'2006'!C12,DATI!C$1:C$65536,'2006'!B8,DATI!D$1:D$65536,'2006'!L28)</f>
        <v>36205</v>
      </c>
      <c r="D28" s="67">
        <f>SUMIFS(DATI!E$1:E$65536,DATI!A$1:A$65536,'2006'!B4,DATI!B$1:B$65536,'2006'!D12,DATI!C$1:C$65536,'2006'!B8,DATI!D$1:D$65536,'2006'!L28)</f>
        <v>153486</v>
      </c>
      <c r="E28" s="67">
        <f>SUMIFS(DATI!E$1:E$65536,DATI!A$1:A$65536,'2006'!B4,DATI!B$1:B$65536,'2006'!E12,DATI!C$1:C$65536,'2006'!B8,DATI!D$1:D$65536,'2006'!L28)</f>
        <v>1319570</v>
      </c>
      <c r="F28" s="67">
        <f>SUMIFS(DATI!E$1:E$65536,DATI!A$1:A$65536,'2006'!B4,DATI!B$1:B$65536,'2006'!F12,DATI!C$1:C$65536,'2006'!B8,DATI!D$1:D$65536,'2006'!L28)</f>
        <v>247412</v>
      </c>
      <c r="G28" s="67">
        <f>SUMIFS(DATI!E$1:E$65536,DATI!A$1:A$65536,'2006'!B4,DATI!B$1:B$65536,'2006'!G12,DATI!C$1:C$65536,'2006'!B8,DATI!D$1:D$65536,'2006'!L28)</f>
        <v>4219930</v>
      </c>
      <c r="H28" s="44"/>
      <c r="I28" s="37">
        <f>B28+E28+F28+G28</f>
        <v>5976603</v>
      </c>
      <c r="J28" s="36">
        <f>SUMIFS(DATI!E$1:E$65536,DATI!A$1:A$65536,'2006'!B4,DATI!B$1:B$65536,'2006'!J12,DATI!C$1:C$65536,'2006'!B8,DATI!D$1:D$65536,'2006'!L28)</f>
        <v>382521</v>
      </c>
      <c r="K28" s="39">
        <f>J28+I28</f>
        <v>6359124</v>
      </c>
      <c r="L28" s="53" t="s">
        <v>25</v>
      </c>
      <c r="M28" s="199" t="s">
        <v>248</v>
      </c>
      <c r="N28" s="28"/>
      <c r="O28" s="28"/>
      <c r="P28" s="28"/>
      <c r="Q28" s="28"/>
      <c r="R28" s="28"/>
      <c r="S28" s="28"/>
      <c r="T28" s="28"/>
      <c r="U28" s="28"/>
      <c r="V28" s="28"/>
      <c r="W28" s="42"/>
    </row>
    <row r="29" spans="1:23">
      <c r="A29" s="7"/>
      <c r="B29" s="66">
        <f>C29+D29</f>
        <v>8748</v>
      </c>
      <c r="C29" s="67">
        <f>SUMIFS(DATI!E$1:E$65536,DATI!A$1:A$65536,'2006'!B4,DATI!B$1:B$65536,'2006'!C12,DATI!C$1:C$65536,'2006'!B8,DATI!D$1:D$65536,'2006'!L29)</f>
        <v>8462</v>
      </c>
      <c r="D29" s="67">
        <f>SUMIFS(DATI!E$1:E$65536,DATI!A$1:A$65536,'2006'!B4,DATI!B$1:B$65536,'2006'!D12,DATI!C$1:C$65536,'2006'!B8,DATI!D$1:D$65536,'2006'!L29)</f>
        <v>286</v>
      </c>
      <c r="E29" s="67">
        <f>SUMIFS(DATI!E$1:E$65536,DATI!A$1:A$65536,'2006'!B4,DATI!B$1:B$65536,'2006'!E12,DATI!C$1:C$65536,'2006'!B8,DATI!D$1:D$65536,'2006'!L29)</f>
        <v>329228</v>
      </c>
      <c r="F29" s="67">
        <f>SUMIFS(DATI!E$1:E$65536,DATI!A$1:A$65536,'2006'!B4,DATI!B$1:B$65536,'2006'!F12,DATI!C$1:C$65536,'2006'!B8,DATI!D$1:D$65536,'2006'!L29)</f>
        <v>54749</v>
      </c>
      <c r="G29" s="67">
        <f>SUMIFS(DATI!E$1:E$65536,DATI!A$1:A$65536,'2006'!B4,DATI!B$1:B$65536,'2006'!G12,DATI!C$1:C$65536,'2006'!B8,DATI!D$1:D$65536,'2006'!L29)</f>
        <v>705501</v>
      </c>
      <c r="H29" s="44"/>
      <c r="I29" s="37">
        <f>B29+E29+F29+G29</f>
        <v>1098226</v>
      </c>
      <c r="J29" s="36">
        <f>SUMIFS(DATI!E$1:E$65536,DATI!A$1:A$65536,'2006'!B4,DATI!B$1:B$65536,'2006'!J12,DATI!C$1:C$65536,'2006'!B8,DATI!D$1:D$65536,'2006'!L29)</f>
        <v>0</v>
      </c>
      <c r="K29" s="39">
        <f>J29+I29</f>
        <v>1098226</v>
      </c>
      <c r="L29" s="53" t="s">
        <v>26</v>
      </c>
      <c r="M29" s="199" t="s">
        <v>249</v>
      </c>
      <c r="N29" s="28"/>
      <c r="O29" s="28"/>
      <c r="P29" s="28"/>
      <c r="Q29" s="28"/>
      <c r="R29" s="28"/>
      <c r="S29" s="28"/>
      <c r="T29" s="28"/>
      <c r="U29" s="28"/>
      <c r="V29" s="28"/>
      <c r="W29" s="42"/>
    </row>
    <row r="30" spans="1:23">
      <c r="A30" s="7"/>
      <c r="B30" s="68">
        <f>C30+D30</f>
        <v>633</v>
      </c>
      <c r="C30" s="68">
        <f>C32</f>
        <v>260</v>
      </c>
      <c r="D30" s="68">
        <f>D32</f>
        <v>373</v>
      </c>
      <c r="E30" s="68">
        <f>E32</f>
        <v>3532</v>
      </c>
      <c r="F30" s="68">
        <f>F32</f>
        <v>27134</v>
      </c>
      <c r="G30" s="68">
        <f>G32</f>
        <v>108542</v>
      </c>
      <c r="H30" s="68">
        <f>H31</f>
        <v>2048444</v>
      </c>
      <c r="I30" s="69">
        <f>I31+I32</f>
        <v>2188285</v>
      </c>
      <c r="J30" s="44"/>
      <c r="K30" s="70"/>
      <c r="L30" s="53" t="s">
        <v>27</v>
      </c>
      <c r="M30" s="65" t="s">
        <v>147</v>
      </c>
      <c r="N30" s="28"/>
      <c r="O30" s="28"/>
      <c r="P30" s="28"/>
      <c r="Q30" s="28"/>
      <c r="R30" s="28"/>
      <c r="S30" s="28"/>
      <c r="T30" s="28"/>
      <c r="U30" s="28"/>
      <c r="V30" s="28"/>
      <c r="W30" s="42"/>
    </row>
    <row r="31" spans="1:23">
      <c r="A31" s="7"/>
      <c r="B31" s="71"/>
      <c r="C31" s="71"/>
      <c r="D31" s="71"/>
      <c r="E31" s="71"/>
      <c r="F31" s="71"/>
      <c r="G31" s="71"/>
      <c r="H31" s="36">
        <f>SUMIFS(DATI!E$1:E$65536,DATI!A$1:A$65536,'2006'!B4,DATI!B$1:B$65536,'2006'!H12,DATI!C$1:C$65536,'2006'!B8,DATI!D$1:D$65536,'2006'!L31)</f>
        <v>2048444</v>
      </c>
      <c r="I31" s="37">
        <f>H31</f>
        <v>2048444</v>
      </c>
      <c r="J31" s="44"/>
      <c r="K31" s="45"/>
      <c r="L31" s="53" t="s">
        <v>28</v>
      </c>
      <c r="M31" s="199" t="s">
        <v>250</v>
      </c>
      <c r="N31" s="28"/>
      <c r="O31" s="28"/>
      <c r="P31" s="28"/>
      <c r="Q31" s="28"/>
      <c r="R31" s="28"/>
      <c r="S31" s="28"/>
      <c r="T31" s="28"/>
      <c r="U31" s="28"/>
      <c r="V31" s="28"/>
      <c r="W31" s="42"/>
    </row>
    <row r="32" spans="1:23">
      <c r="A32" s="7"/>
      <c r="B32" s="33">
        <f>C32+D32</f>
        <v>633</v>
      </c>
      <c r="C32" s="36">
        <f>SUMIFS(DATI!E$1:E$65536,DATI!A$1:A$65536,'2006'!B4,DATI!B$1:B$65536,'2006'!C12,DATI!C$1:C$65536,'2006'!B8,DATI!D$1:D$65536,'2006'!L32)</f>
        <v>260</v>
      </c>
      <c r="D32" s="34">
        <f>SUMIFS(DATI!E$1:E$65536,DATI!A$1:A$65536,'2006'!B4,DATI!B$1:B$65536,'2006'!D12,DATI!C$1:C$65536,'2006'!B8,DATI!D$1:D$65536,'2006'!L32)</f>
        <v>373</v>
      </c>
      <c r="E32" s="36">
        <f>SUMIFS(DATI!E$1:E$65536,DATI!A$1:A$65536,'2006'!B4,DATI!B$1:B$65536,'2006'!E12,DATI!C$1:C$65536,'2006'!B8,DATI!D$1:D$65536,'2006'!L32)</f>
        <v>3532</v>
      </c>
      <c r="F32" s="36">
        <f>SUMIFS(DATI!E$1:E$65536,DATI!A$1:A$65536,'2006'!B4,DATI!B$1:B$65536,'2006'!F12,DATI!C$1:C$65536,'2006'!B8,DATI!D$1:D$65536,'2006'!L32)</f>
        <v>27134</v>
      </c>
      <c r="G32" s="36">
        <f>SUMIFS(DATI!E$1:E$65536,DATI!A$1:A$65536,'2006'!B4,DATI!B$1:B$65536,'2006'!G12,DATI!C$1:C$65536,'2006'!B8,DATI!D$1:D$65536,'2006'!L32)</f>
        <v>108542</v>
      </c>
      <c r="H32" s="44"/>
      <c r="I32" s="37">
        <f>B32+E32+F32+G32</f>
        <v>139841</v>
      </c>
      <c r="J32" s="44"/>
      <c r="K32" s="45"/>
      <c r="L32" s="53" t="s">
        <v>29</v>
      </c>
      <c r="M32" s="199" t="s">
        <v>251</v>
      </c>
      <c r="N32" s="28"/>
      <c r="O32" s="28"/>
      <c r="P32" s="47"/>
      <c r="Q32" s="47"/>
      <c r="R32" s="47"/>
      <c r="S32" s="47"/>
      <c r="T32" s="47"/>
      <c r="U32" s="47"/>
      <c r="V32" s="47"/>
      <c r="W32" s="72"/>
    </row>
    <row r="33" spans="1:23">
      <c r="A33" s="7"/>
      <c r="B33" s="44"/>
      <c r="C33" s="44"/>
      <c r="D33" s="44"/>
      <c r="E33" s="44"/>
      <c r="F33" s="44"/>
      <c r="G33" s="44"/>
      <c r="H33" s="44"/>
      <c r="I33" s="44"/>
      <c r="J33" s="44"/>
      <c r="K33" s="45"/>
      <c r="L33" s="53" t="s">
        <v>30</v>
      </c>
      <c r="M33" s="65" t="s">
        <v>148</v>
      </c>
      <c r="N33" s="28"/>
      <c r="O33" s="61"/>
      <c r="P33" s="29">
        <f>P34+P35</f>
        <v>242146</v>
      </c>
      <c r="Q33" s="29">
        <f>Q34+Q35</f>
        <v>77572</v>
      </c>
      <c r="R33" s="29">
        <f>R35</f>
        <v>26076</v>
      </c>
      <c r="S33" s="29">
        <f>S35</f>
        <v>0</v>
      </c>
      <c r="T33" s="29">
        <f>T35</f>
        <v>0</v>
      </c>
      <c r="U33" s="29">
        <f>U35</f>
        <v>138498</v>
      </c>
      <c r="V33" s="62">
        <f>V35</f>
        <v>0</v>
      </c>
      <c r="W33" s="63">
        <f>U33+V33</f>
        <v>138498</v>
      </c>
    </row>
    <row r="34" spans="1:23">
      <c r="A34" s="7"/>
      <c r="B34" s="44"/>
      <c r="C34" s="44"/>
      <c r="D34" s="44"/>
      <c r="E34" s="44"/>
      <c r="F34" s="44"/>
      <c r="G34" s="44"/>
      <c r="H34" s="44"/>
      <c r="I34" s="44"/>
      <c r="J34" s="44"/>
      <c r="K34" s="45"/>
      <c r="L34" s="53" t="s">
        <v>31</v>
      </c>
      <c r="M34" s="199" t="s">
        <v>252</v>
      </c>
      <c r="N34" s="28"/>
      <c r="O34" s="61"/>
      <c r="P34" s="29">
        <f>Q34</f>
        <v>77572</v>
      </c>
      <c r="Q34" s="49">
        <f>SUMIFS(DATI!E$1:E$65536,DATI!A$1:A$65536,'2006'!B4,DATI!B$1:B$65536,'2006'!Q12,DATI!C$1:C$65536,'2006'!N8,DATI!D$1:D$65536,'2006'!L34)</f>
        <v>77572</v>
      </c>
      <c r="R34" s="73"/>
      <c r="S34" s="74"/>
      <c r="T34" s="74"/>
      <c r="U34" s="74"/>
      <c r="V34" s="74"/>
      <c r="W34" s="75"/>
    </row>
    <row r="35" spans="1:23">
      <c r="A35" s="7"/>
      <c r="B35" s="44"/>
      <c r="C35" s="44"/>
      <c r="D35" s="44"/>
      <c r="E35" s="44"/>
      <c r="F35" s="44"/>
      <c r="G35" s="76"/>
      <c r="H35" s="44"/>
      <c r="I35" s="76"/>
      <c r="J35" s="44"/>
      <c r="K35" s="45"/>
      <c r="L35" s="53" t="s">
        <v>32</v>
      </c>
      <c r="M35" s="199" t="s">
        <v>253</v>
      </c>
      <c r="N35" s="28"/>
      <c r="O35" s="61"/>
      <c r="P35" s="29">
        <f>R35+S35+T35+W35</f>
        <v>164574</v>
      </c>
      <c r="Q35" s="44"/>
      <c r="R35" s="49">
        <f>SUMIFS(DATI!E$1:E$65536,DATI!A$1:A$65536,'2006'!B4,DATI!B$1:B$65536,'2006'!R12,DATI!C$1:C$65536,'2006'!N8,DATI!D$1:D$65536,'2006'!L35)</f>
        <v>26076</v>
      </c>
      <c r="S35" s="49">
        <f>SUMIFS(DATI!E$1:E$65536,DATI!A$1:A$65536,'2006'!B4,DATI!B$1:B$65536,'2006'!S12,DATI!C$1:C$65536,'2006'!N8,DATI!D$1:D$65536,'2006'!L35)</f>
        <v>0</v>
      </c>
      <c r="T35" s="49">
        <f>SUMIFS(DATI!E$1:E$65536,DATI!A$1:A$65536,'2006'!B4,DATI!B$1:B$65536,'2006'!T12,DATI!C$1:C$65536,'2006'!N8,DATI!D$1:D$65536,'2006'!L35)</f>
        <v>0</v>
      </c>
      <c r="U35" s="49">
        <f>SUMIFS(DATI!E$1:E$65536,DATI!A$1:A$65536,'2006'!B4,DATI!B$1:B$65536,'2006'!U12,DATI!C$1:C$65536,'2006'!N8,DATI!D$1:D$65536,'2006'!L35)</f>
        <v>138498</v>
      </c>
      <c r="V35" s="24">
        <f>SUMIFS(DATI!E$1:E$65536,DATI!A$1:A$65536,'2006'!B4,DATI!B$1:B$65536,'2006'!V12,DATI!C$1:C$65536,'2006'!N8,DATI!D$1:D$65536,'2006'!L35)</f>
        <v>0</v>
      </c>
      <c r="W35" s="63">
        <f>U35+V35</f>
        <v>138498</v>
      </c>
    </row>
    <row r="36" spans="1:23" ht="13">
      <c r="A36" s="7"/>
      <c r="B36" s="33">
        <f>C36+D36</f>
        <v>1625032</v>
      </c>
      <c r="C36" s="43">
        <f>V26+V35-C27-C32</f>
        <v>9650</v>
      </c>
      <c r="D36" s="33">
        <f>U26+U35-D27-D32</f>
        <v>1615382</v>
      </c>
      <c r="E36" s="43">
        <f>T26+T35-E27-E32</f>
        <v>544518</v>
      </c>
      <c r="F36" s="43">
        <f>S26+S35-F27-F32</f>
        <v>453060</v>
      </c>
      <c r="G36" s="43">
        <f>R26+R35-G27-G32</f>
        <v>4651230</v>
      </c>
      <c r="H36" s="44"/>
      <c r="I36" s="37">
        <f>B36+E36+F36+G36</f>
        <v>7273840</v>
      </c>
      <c r="J36" s="44"/>
      <c r="K36" s="45"/>
      <c r="L36" s="77" t="s">
        <v>14</v>
      </c>
      <c r="M36" s="197" t="s">
        <v>149</v>
      </c>
      <c r="N36" s="28"/>
      <c r="O36" s="28"/>
      <c r="P36" s="23"/>
      <c r="Q36" s="44"/>
      <c r="R36" s="23"/>
      <c r="S36" s="23"/>
      <c r="T36" s="23"/>
      <c r="U36" s="23"/>
      <c r="V36" s="23"/>
      <c r="W36" s="32"/>
    </row>
    <row r="37" spans="1:23">
      <c r="A37" s="7"/>
      <c r="B37" s="33">
        <f>C37+D37</f>
        <v>361210</v>
      </c>
      <c r="C37" s="33">
        <f>C22</f>
        <v>9620</v>
      </c>
      <c r="D37" s="33">
        <f>D22</f>
        <v>351590</v>
      </c>
      <c r="E37" s="33">
        <f>E22</f>
        <v>544518</v>
      </c>
      <c r="F37" s="33">
        <f>F22</f>
        <v>91992</v>
      </c>
      <c r="G37" s="33">
        <f>G22</f>
        <v>1707408</v>
      </c>
      <c r="H37" s="44"/>
      <c r="I37" s="37">
        <f>B37+E37+F37+G37</f>
        <v>2705128</v>
      </c>
      <c r="J37" s="44"/>
      <c r="K37" s="45"/>
      <c r="L37" s="53" t="s">
        <v>77</v>
      </c>
      <c r="M37" s="65" t="s">
        <v>150</v>
      </c>
      <c r="N37" s="28"/>
      <c r="O37" s="28"/>
      <c r="P37" s="28"/>
      <c r="Q37" s="28"/>
      <c r="R37" s="28"/>
      <c r="S37" s="28"/>
      <c r="T37" s="28"/>
      <c r="U37" s="28"/>
      <c r="V37" s="28"/>
      <c r="W37" s="42"/>
    </row>
    <row r="38" spans="1:23" ht="26.5" thickBot="1">
      <c r="A38" s="7"/>
      <c r="B38" s="79">
        <f>C38+D38</f>
        <v>1263822</v>
      </c>
      <c r="C38" s="79">
        <f>C36-C37</f>
        <v>30</v>
      </c>
      <c r="D38" s="79">
        <f>D36-D37</f>
        <v>1263792</v>
      </c>
      <c r="E38" s="79">
        <f>E36-E37</f>
        <v>0</v>
      </c>
      <c r="F38" s="79">
        <f>F36-F37</f>
        <v>361068</v>
      </c>
      <c r="G38" s="79">
        <f>G36-G37</f>
        <v>2943822</v>
      </c>
      <c r="H38" s="44"/>
      <c r="I38" s="80">
        <f>B38+E38+F38+G38</f>
        <v>4568712</v>
      </c>
      <c r="J38" s="44"/>
      <c r="K38" s="57"/>
      <c r="L38" s="106" t="s">
        <v>151</v>
      </c>
      <c r="M38" s="198" t="s">
        <v>152</v>
      </c>
      <c r="N38" s="81"/>
      <c r="O38" s="81"/>
      <c r="P38" s="81"/>
      <c r="Q38" s="81"/>
      <c r="R38" s="81"/>
      <c r="S38" s="81"/>
      <c r="T38" s="81"/>
      <c r="U38" s="81"/>
      <c r="V38" s="81"/>
      <c r="W38" s="82"/>
    </row>
    <row r="39" spans="1:23" ht="16.5" thickTop="1" thickBot="1">
      <c r="A39" s="7"/>
      <c r="B39" s="83"/>
      <c r="C39" s="83"/>
      <c r="D39" s="83"/>
      <c r="E39" s="84"/>
      <c r="F39" s="84"/>
      <c r="G39" s="84"/>
      <c r="H39" s="84"/>
      <c r="I39" s="84"/>
      <c r="J39" s="84"/>
      <c r="K39" s="84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6"/>
    </row>
    <row r="40" spans="1:23" ht="21.75" customHeight="1" thickTop="1" thickBot="1">
      <c r="A40" s="7"/>
      <c r="B40" s="253" t="s">
        <v>119</v>
      </c>
      <c r="C40" s="253"/>
      <c r="D40" s="253"/>
      <c r="E40" s="253"/>
      <c r="F40" s="253"/>
      <c r="G40" s="253"/>
      <c r="H40" s="253"/>
      <c r="I40" s="253"/>
      <c r="J40" s="253"/>
      <c r="K40" s="254"/>
      <c r="L40" s="274" t="s">
        <v>120</v>
      </c>
      <c r="M40" s="275"/>
      <c r="N40" s="278" t="s">
        <v>121</v>
      </c>
      <c r="O40" s="279"/>
      <c r="P40" s="279"/>
      <c r="Q40" s="279"/>
      <c r="R40" s="279"/>
      <c r="S40" s="279"/>
      <c r="T40" s="279"/>
      <c r="U40" s="280"/>
      <c r="V40" s="280"/>
      <c r="W40" s="281"/>
    </row>
    <row r="41" spans="1:23" ht="13.5" customHeight="1" thickTop="1">
      <c r="A41" s="7"/>
      <c r="B41" s="261" t="s">
        <v>122</v>
      </c>
      <c r="C41" s="264" t="s">
        <v>123</v>
      </c>
      <c r="D41" s="264" t="s">
        <v>124</v>
      </c>
      <c r="E41" s="239" t="s">
        <v>125</v>
      </c>
      <c r="F41" s="239" t="s">
        <v>126</v>
      </c>
      <c r="G41" s="239" t="s">
        <v>127</v>
      </c>
      <c r="H41" s="239" t="s">
        <v>128</v>
      </c>
      <c r="I41" s="239" t="s">
        <v>129</v>
      </c>
      <c r="J41" s="239" t="s">
        <v>130</v>
      </c>
      <c r="K41" s="243" t="s">
        <v>131</v>
      </c>
      <c r="L41" s="276"/>
      <c r="M41" s="277"/>
      <c r="N41" s="264" t="s">
        <v>131</v>
      </c>
      <c r="O41" s="239" t="s">
        <v>130</v>
      </c>
      <c r="P41" s="239" t="s">
        <v>129</v>
      </c>
      <c r="Q41" s="239" t="s">
        <v>128</v>
      </c>
      <c r="R41" s="239" t="s">
        <v>127</v>
      </c>
      <c r="S41" s="239" t="s">
        <v>126</v>
      </c>
      <c r="T41" s="239" t="s">
        <v>125</v>
      </c>
      <c r="U41" s="264" t="s">
        <v>124</v>
      </c>
      <c r="V41" s="264" t="s">
        <v>123</v>
      </c>
      <c r="W41" s="266" t="s">
        <v>122</v>
      </c>
    </row>
    <row r="42" spans="1:23" ht="12.75" customHeight="1">
      <c r="A42" s="7"/>
      <c r="B42" s="262"/>
      <c r="C42" s="216"/>
      <c r="D42" s="216"/>
      <c r="E42" s="213"/>
      <c r="F42" s="213"/>
      <c r="G42" s="213"/>
      <c r="H42" s="229"/>
      <c r="I42" s="213"/>
      <c r="J42" s="213"/>
      <c r="K42" s="244"/>
      <c r="L42" s="276"/>
      <c r="M42" s="277"/>
      <c r="N42" s="215"/>
      <c r="O42" s="213"/>
      <c r="P42" s="213"/>
      <c r="Q42" s="229"/>
      <c r="R42" s="213"/>
      <c r="S42" s="213"/>
      <c r="T42" s="213"/>
      <c r="U42" s="216"/>
      <c r="V42" s="216"/>
      <c r="W42" s="219"/>
    </row>
    <row r="43" spans="1:23" ht="63" customHeight="1" thickBot="1">
      <c r="A43" s="7"/>
      <c r="B43" s="262"/>
      <c r="C43" s="216"/>
      <c r="D43" s="216"/>
      <c r="E43" s="213"/>
      <c r="F43" s="213"/>
      <c r="G43" s="213"/>
      <c r="H43" s="229"/>
      <c r="I43" s="213"/>
      <c r="J43" s="282"/>
      <c r="K43" s="244"/>
      <c r="L43" s="276"/>
      <c r="M43" s="277"/>
      <c r="N43" s="215"/>
      <c r="O43" s="282"/>
      <c r="P43" s="213"/>
      <c r="Q43" s="229"/>
      <c r="R43" s="213"/>
      <c r="S43" s="213"/>
      <c r="T43" s="213"/>
      <c r="U43" s="216"/>
      <c r="V43" s="216"/>
      <c r="W43" s="219"/>
    </row>
    <row r="44" spans="1:23" ht="19" thickTop="1" thickBot="1">
      <c r="A44" s="7"/>
      <c r="B44" s="233" t="s">
        <v>153</v>
      </c>
      <c r="C44" s="234"/>
      <c r="D44" s="234"/>
      <c r="E44" s="234"/>
      <c r="F44" s="234"/>
      <c r="G44" s="234"/>
      <c r="H44" s="234"/>
      <c r="I44" s="234"/>
      <c r="J44" s="234"/>
      <c r="K44" s="234"/>
      <c r="L44" s="234"/>
      <c r="M44" s="234"/>
      <c r="N44" s="234"/>
      <c r="O44" s="234"/>
      <c r="P44" s="234"/>
      <c r="Q44" s="234"/>
      <c r="R44" s="234"/>
      <c r="S44" s="234"/>
      <c r="T44" s="234"/>
      <c r="U44" s="234"/>
      <c r="V44" s="234"/>
      <c r="W44" s="235"/>
    </row>
    <row r="45" spans="1:23" ht="13.5" thickTop="1">
      <c r="A45" s="7"/>
      <c r="B45" s="28"/>
      <c r="C45" s="28"/>
      <c r="D45" s="28"/>
      <c r="E45" s="28"/>
      <c r="F45" s="28"/>
      <c r="G45" s="28"/>
      <c r="H45" s="28"/>
      <c r="I45" s="28"/>
      <c r="J45" s="28"/>
      <c r="K45" s="42"/>
      <c r="L45" s="87" t="s">
        <v>14</v>
      </c>
      <c r="M45" s="200" t="s">
        <v>149</v>
      </c>
      <c r="N45" s="47"/>
      <c r="O45" s="88"/>
      <c r="P45" s="22">
        <f>R45+S45+T45+W45</f>
        <v>7273840</v>
      </c>
      <c r="Q45" s="50"/>
      <c r="R45" s="22">
        <f>G36</f>
        <v>4651230</v>
      </c>
      <c r="S45" s="22">
        <f>F36</f>
        <v>453060</v>
      </c>
      <c r="T45" s="22">
        <f>E36</f>
        <v>544518</v>
      </c>
      <c r="U45" s="22">
        <f>D36</f>
        <v>1615382</v>
      </c>
      <c r="V45" s="89">
        <f>C36</f>
        <v>9650</v>
      </c>
      <c r="W45" s="90">
        <f>U45+V45</f>
        <v>1625032</v>
      </c>
    </row>
    <row r="46" spans="1:23" ht="12.75" customHeight="1">
      <c r="A46" s="7"/>
      <c r="B46" s="28"/>
      <c r="C46" s="28"/>
      <c r="D46" s="28"/>
      <c r="E46" s="28"/>
      <c r="F46" s="28"/>
      <c r="G46" s="28"/>
      <c r="H46" s="28"/>
      <c r="I46" s="28"/>
      <c r="J46" s="28"/>
      <c r="K46" s="42"/>
      <c r="L46" s="53" t="s">
        <v>24</v>
      </c>
      <c r="M46" s="65" t="s">
        <v>146</v>
      </c>
      <c r="N46" s="91">
        <f t="shared" ref="N46:N54" si="0">O46+P46</f>
        <v>7457351</v>
      </c>
      <c r="O46" s="49">
        <f>SUMIFS(DATI!E$1:E$65536,DATI!A$1:A$65536,'2006'!B4,DATI!B$1:B$65536,'2006'!O12,DATI!C$1:C$65536,'2006'!N8,DATI!D$1:D$65536,'2006'!L46)</f>
        <v>20179</v>
      </c>
      <c r="P46" s="29">
        <f>U46</f>
        <v>7437172</v>
      </c>
      <c r="Q46" s="28"/>
      <c r="R46" s="23"/>
      <c r="S46" s="23"/>
      <c r="T46" s="28"/>
      <c r="U46" s="49">
        <f>SUMIFS(DATI!E$1:E$65536,DATI!A$1:A$65536,'2006'!B4,DATI!B$1:B$65536,'2006'!U12,DATI!C$1:C$65536,'2006'!N8,DATI!D$1:D$65536,'2006'!L46)</f>
        <v>7437172</v>
      </c>
      <c r="V46" s="28"/>
      <c r="W46" s="31">
        <f>U46</f>
        <v>7437172</v>
      </c>
    </row>
    <row r="47" spans="1:23" ht="12.75" customHeight="1">
      <c r="A47" s="7"/>
      <c r="B47" s="28"/>
      <c r="C47" s="28"/>
      <c r="D47" s="28"/>
      <c r="E47" s="28"/>
      <c r="F47" s="28"/>
      <c r="G47" s="28"/>
      <c r="H47" s="28"/>
      <c r="I47" s="28"/>
      <c r="J47" s="28"/>
      <c r="K47" s="42"/>
      <c r="L47" s="40" t="s">
        <v>25</v>
      </c>
      <c r="M47" s="134" t="s">
        <v>248</v>
      </c>
      <c r="N47" s="91">
        <f t="shared" si="0"/>
        <v>6359124</v>
      </c>
      <c r="O47" s="49">
        <f>SUMIFS(DATI!E$1:E$65536,DATI!A$1:A$65536,'2006'!B4,DATI!B$1:B$65536,'2006'!O12,DATI!C$1:C$65536,'2006'!N8,DATI!D$1:D$65536,'2006'!L47)</f>
        <v>20179</v>
      </c>
      <c r="P47" s="49">
        <f>SUMIFS(DATI!E$1:E$65536,DATI!A$1:A$65536,'2006'!B4,DATI!B$1:B$65536,'2006'!P12,DATI!C$1:C$65536,'2006'!N8,DATI!D$1:D$65536,'2006'!L47)</f>
        <v>6338945</v>
      </c>
      <c r="Q47" s="28"/>
      <c r="R47" s="28"/>
      <c r="S47" s="28"/>
      <c r="T47" s="28"/>
      <c r="U47" s="49">
        <f>SUMIFS(DATI!E$1:E$65536,DATI!A$1:A$65536,'2006'!B4,DATI!B$1:B$65536,'2006'!U12,DATI!C$1:C$65536,'2006'!N8,DATI!D$1:D$65536,'2006'!L47)</f>
        <v>6338945</v>
      </c>
      <c r="V47" s="28"/>
      <c r="W47" s="31">
        <f>U47</f>
        <v>6338945</v>
      </c>
    </row>
    <row r="48" spans="1:23" ht="12.75" customHeight="1">
      <c r="A48" s="7"/>
      <c r="B48" s="28"/>
      <c r="C48" s="28"/>
      <c r="D48" s="28"/>
      <c r="E48" s="28"/>
      <c r="F48" s="28"/>
      <c r="G48" s="28"/>
      <c r="H48" s="28"/>
      <c r="I48" s="28"/>
      <c r="J48" s="28"/>
      <c r="K48" s="42"/>
      <c r="L48" s="40" t="s">
        <v>26</v>
      </c>
      <c r="M48" s="134" t="s">
        <v>249</v>
      </c>
      <c r="N48" s="91">
        <f t="shared" si="0"/>
        <v>1098227</v>
      </c>
      <c r="O48" s="49">
        <f>SUMIFS(DATI!E$1:E$65536,DATI!A$1:A$65536,'2006'!B4,DATI!B$1:B$65536,'2006'!O12,DATI!C$1:C$65536,'2006'!N8,DATI!D$1:D$65536,'2006'!L48)</f>
        <v>0</v>
      </c>
      <c r="P48" s="49">
        <f>SUMIFS(DATI!E$1:E$65536,DATI!A$1:A$65536,'2006'!B4,DATI!B$1:B$65536,'2006'!P12,DATI!C$1:C$65536,'2006'!N8,DATI!D$1:D$65536,'2006'!L48)</f>
        <v>1098227</v>
      </c>
      <c r="Q48" s="28"/>
      <c r="R48" s="28"/>
      <c r="S48" s="28"/>
      <c r="T48" s="28"/>
      <c r="U48" s="49">
        <f>SUMIFS(DATI!E$1:E$65536,DATI!A$1:A$65536,'2006'!B4,DATI!B$1:B$65536,'2006'!U12,DATI!C$1:C$65536,'2006'!N8,DATI!D$1:D$65536,'2006'!L48)</f>
        <v>1098227</v>
      </c>
      <c r="V48" s="28"/>
      <c r="W48" s="31">
        <f>U48</f>
        <v>1098227</v>
      </c>
    </row>
    <row r="49" spans="1:23" ht="12.75" customHeight="1">
      <c r="A49" s="7"/>
      <c r="B49" s="28"/>
      <c r="C49" s="28"/>
      <c r="D49" s="28"/>
      <c r="E49" s="28"/>
      <c r="F49" s="28"/>
      <c r="G49" s="28"/>
      <c r="H49" s="28"/>
      <c r="I49" s="28"/>
      <c r="J49" s="28"/>
      <c r="K49" s="42"/>
      <c r="L49" s="40" t="s">
        <v>27</v>
      </c>
      <c r="M49" s="41" t="s">
        <v>147</v>
      </c>
      <c r="N49" s="91">
        <f t="shared" si="0"/>
        <v>2188285</v>
      </c>
      <c r="O49" s="29">
        <f>O50+O54</f>
        <v>34606</v>
      </c>
      <c r="P49" s="29">
        <f t="shared" ref="P49:P54" si="1">T49</f>
        <v>2153679</v>
      </c>
      <c r="Q49" s="28"/>
      <c r="R49" s="28"/>
      <c r="S49" s="28"/>
      <c r="T49" s="29">
        <f>T50+T54</f>
        <v>2153679</v>
      </c>
      <c r="U49" s="92"/>
      <c r="V49" s="28"/>
      <c r="W49" s="42"/>
    </row>
    <row r="50" spans="1:23" ht="12.75" customHeight="1">
      <c r="A50" s="7"/>
      <c r="B50" s="28"/>
      <c r="C50" s="28"/>
      <c r="D50" s="28"/>
      <c r="E50" s="28"/>
      <c r="F50" s="28"/>
      <c r="G50" s="28"/>
      <c r="H50" s="28"/>
      <c r="I50" s="28"/>
      <c r="J50" s="28"/>
      <c r="K50" s="42"/>
      <c r="L50" s="40" t="s">
        <v>28</v>
      </c>
      <c r="M50" s="134" t="s">
        <v>250</v>
      </c>
      <c r="N50" s="91">
        <f t="shared" si="0"/>
        <v>2048444</v>
      </c>
      <c r="O50" s="49">
        <f>SUMIFS(DATI!E$1:E$65536,DATI!A$1:A$65536,'2006'!B4,DATI!B$1:B$65536,'2006'!O12,DATI!C$1:C$65536,'2006'!N8,DATI!D$1:D$65536,'2006'!L50)</f>
        <v>34606</v>
      </c>
      <c r="P50" s="29">
        <f t="shared" si="1"/>
        <v>2013838</v>
      </c>
      <c r="Q50" s="28"/>
      <c r="R50" s="28"/>
      <c r="S50" s="28"/>
      <c r="T50" s="49">
        <f>SUMIFS(DATI!E$1:E$65536,DATI!A$1:A$65536,'2006'!B4,DATI!B$1:B$65536,'2006'!T12,DATI!C$1:C$65536,'2006'!N8,DATI!D$1:D$65536,'2006'!L50)</f>
        <v>2013838</v>
      </c>
      <c r="U50" s="50"/>
      <c r="V50" s="28"/>
      <c r="W50" s="42"/>
    </row>
    <row r="51" spans="1:23" ht="12.75" customHeight="1">
      <c r="A51" s="7"/>
      <c r="B51" s="28"/>
      <c r="C51" s="28"/>
      <c r="D51" s="28"/>
      <c r="E51" s="28"/>
      <c r="F51" s="28"/>
      <c r="G51" s="28"/>
      <c r="H51" s="28"/>
      <c r="I51" s="28"/>
      <c r="J51" s="28"/>
      <c r="K51" s="42"/>
      <c r="L51" s="40" t="s">
        <v>82</v>
      </c>
      <c r="M51" s="185" t="s">
        <v>154</v>
      </c>
      <c r="N51" s="91">
        <f t="shared" si="0"/>
        <v>1360689</v>
      </c>
      <c r="O51" s="49">
        <f>SUMIFS(DATI!E$1:E$65536,DATI!A$1:A$65536,'2006'!B4,DATI!B$1:B$65536,'2006'!O12,DATI!C$1:C$65536,'2006'!N8,DATI!D$1:D$65536,'2006'!L51)</f>
        <v>0</v>
      </c>
      <c r="P51" s="29">
        <f t="shared" si="1"/>
        <v>1360689</v>
      </c>
      <c r="Q51" s="28"/>
      <c r="R51" s="28"/>
      <c r="S51" s="28"/>
      <c r="T51" s="49">
        <f>SUMIFS(DATI!E$1:E$65536,DATI!A$1:A$65536,'2006'!B4,DATI!B$1:B$65536,'2006'!T12,DATI!C$1:C$65536,'2006'!N8,DATI!D$1:D$65536,'2006'!L51)</f>
        <v>1360689</v>
      </c>
      <c r="U51" s="50"/>
      <c r="V51" s="28"/>
      <c r="W51" s="42"/>
    </row>
    <row r="52" spans="1:23" ht="12.75" customHeight="1">
      <c r="A52" s="7"/>
      <c r="B52" s="28"/>
      <c r="C52" s="28"/>
      <c r="D52" s="28"/>
      <c r="E52" s="28"/>
      <c r="F52" s="28"/>
      <c r="G52" s="28"/>
      <c r="H52" s="28"/>
      <c r="I52" s="28"/>
      <c r="J52" s="28"/>
      <c r="K52" s="42"/>
      <c r="L52" s="40" t="s">
        <v>83</v>
      </c>
      <c r="M52" s="185" t="s">
        <v>155</v>
      </c>
      <c r="N52" s="91">
        <f t="shared" si="0"/>
        <v>34606</v>
      </c>
      <c r="O52" s="49">
        <f>SUMIFS(DATI!E$1:E$65536,DATI!A$1:A$65536,'2006'!B4,DATI!B$1:B$65536,'2006'!O12,DATI!C$1:C$65536,'2006'!N8,DATI!D$1:D$65536,'2006'!L52)</f>
        <v>34606</v>
      </c>
      <c r="P52" s="29">
        <f t="shared" si="1"/>
        <v>0</v>
      </c>
      <c r="Q52" s="28"/>
      <c r="R52" s="28"/>
      <c r="S52" s="28"/>
      <c r="T52" s="49">
        <f>SUMIFS(DATI!E$1:E$65536,DATI!A$1:A$65536,'2006'!B4,DATI!B$1:B$65536,'2006'!T12,DATI!C$1:C$65536,'2006'!N8,DATI!D$1:D$65536,'2006'!L52)</f>
        <v>0</v>
      </c>
      <c r="U52" s="50"/>
      <c r="V52" s="28"/>
      <c r="W52" s="42"/>
    </row>
    <row r="53" spans="1:23" ht="12.75" customHeight="1">
      <c r="A53" s="7"/>
      <c r="B53" s="28"/>
      <c r="C53" s="28"/>
      <c r="D53" s="28"/>
      <c r="E53" s="28"/>
      <c r="F53" s="28"/>
      <c r="G53" s="28"/>
      <c r="H53" s="28"/>
      <c r="I53" s="28"/>
      <c r="J53" s="28"/>
      <c r="K53" s="42"/>
      <c r="L53" s="40" t="s">
        <v>84</v>
      </c>
      <c r="M53" s="185" t="s">
        <v>156</v>
      </c>
      <c r="N53" s="91">
        <f t="shared" si="0"/>
        <v>653149</v>
      </c>
      <c r="O53" s="49">
        <f>SUMIFS(DATI!E$1:E$65536,DATI!A$1:A$65536,'2006'!B4,DATI!B$1:B$65536,'2006'!O12,DATI!C$1:C$65536,'2006'!N8,DATI!D$1:D$65536,'2006'!L53)</f>
        <v>0</v>
      </c>
      <c r="P53" s="29">
        <f t="shared" si="1"/>
        <v>653149</v>
      </c>
      <c r="Q53" s="28"/>
      <c r="R53" s="28"/>
      <c r="S53" s="28"/>
      <c r="T53" s="49">
        <f>SUMIFS(DATI!E$1:E$65536,DATI!A$1:A$65536,'2006'!B4,DATI!B$1:B$65536,'2006'!T12,DATI!C$1:C$65536,'2006'!N8,DATI!D$1:D$65536,'2006'!L53)</f>
        <v>653149</v>
      </c>
      <c r="U53" s="50"/>
      <c r="V53" s="28"/>
      <c r="W53" s="42"/>
    </row>
    <row r="54" spans="1:23" ht="12.75" customHeight="1">
      <c r="A54" s="7"/>
      <c r="B54" s="28"/>
      <c r="C54" s="28"/>
      <c r="D54" s="28"/>
      <c r="E54" s="28"/>
      <c r="F54" s="28"/>
      <c r="G54" s="28"/>
      <c r="H54" s="28"/>
      <c r="I54" s="47"/>
      <c r="J54" s="47"/>
      <c r="K54" s="72"/>
      <c r="L54" s="40" t="s">
        <v>29</v>
      </c>
      <c r="M54" s="134" t="s">
        <v>251</v>
      </c>
      <c r="N54" s="91">
        <f t="shared" si="0"/>
        <v>139841</v>
      </c>
      <c r="O54" s="49">
        <f>SUMIFS(DATI!E$1:E$65536,DATI!A$1:A$65536,'2006'!B4,DATI!B$1:B$65536,'2006'!O12,DATI!C$1:C$65536,'2006'!N8,DATI!D$1:D$65536,'2006'!L54)</f>
        <v>0</v>
      </c>
      <c r="P54" s="29">
        <f t="shared" si="1"/>
        <v>139841</v>
      </c>
      <c r="Q54" s="50"/>
      <c r="R54" s="28"/>
      <c r="S54" s="28"/>
      <c r="T54" s="49">
        <f>SUMIFS(DATI!E$1:E$65536,DATI!A$1:A$65536,'2006'!B4,DATI!B$1:B$65536,'2006'!T12,DATI!C$1:C$65536,'2006'!N8,DATI!D$1:D$65536,'2006'!L54)</f>
        <v>139841</v>
      </c>
      <c r="U54" s="50"/>
      <c r="V54" s="28"/>
      <c r="W54" s="42"/>
    </row>
    <row r="55" spans="1:23" ht="12.75" customHeight="1">
      <c r="A55" s="7"/>
      <c r="B55" s="28"/>
      <c r="C55" s="28"/>
      <c r="D55" s="28"/>
      <c r="E55" s="93">
        <f>E56+E57</f>
        <v>105601</v>
      </c>
      <c r="F55" s="50"/>
      <c r="G55" s="28"/>
      <c r="H55" s="61"/>
      <c r="I55" s="94">
        <f>E55</f>
        <v>105601</v>
      </c>
      <c r="J55" s="29">
        <f>J56+J57</f>
        <v>136545</v>
      </c>
      <c r="K55" s="95">
        <f>I55+J55</f>
        <v>242146</v>
      </c>
      <c r="L55" s="40" t="s">
        <v>30</v>
      </c>
      <c r="M55" s="41" t="s">
        <v>148</v>
      </c>
      <c r="N55" s="23"/>
      <c r="O55" s="28"/>
      <c r="P55" s="28"/>
      <c r="Q55" s="28"/>
      <c r="R55" s="28"/>
      <c r="S55" s="28"/>
      <c r="T55" s="23"/>
      <c r="U55" s="28"/>
      <c r="V55" s="28"/>
      <c r="W55" s="42"/>
    </row>
    <row r="56" spans="1:23">
      <c r="A56" s="7"/>
      <c r="B56" s="28"/>
      <c r="C56" s="28"/>
      <c r="D56" s="28"/>
      <c r="E56" s="96">
        <f>SUMIFS(DATI!E$1:E$65536,DATI!A$1:A$65536,'2006'!B4,DATI!B$1:B$65536,'2006'!E12,DATI!C$1:C$65536,'2006'!B8,DATI!D$1:D$65536,'2006'!L56)</f>
        <v>77572</v>
      </c>
      <c r="F56" s="50"/>
      <c r="G56" s="28"/>
      <c r="H56" s="28"/>
      <c r="I56" s="94">
        <f>E56</f>
        <v>77572</v>
      </c>
      <c r="J56" s="49">
        <f>SUMIFS(DATI!E$1:E$65536,DATI!A$1:A$65536,'2006'!B4,DATI!B$1:B$65536,'2006'!J12,DATI!C$1:C$65536,'2006'!B8,DATI!D$1:D$65536,'2006'!L56)</f>
        <v>0</v>
      </c>
      <c r="K56" s="95">
        <f t="shared" ref="K56:K64" si="2">I56+J56</f>
        <v>77572</v>
      </c>
      <c r="L56" s="40" t="s">
        <v>31</v>
      </c>
      <c r="M56" s="134" t="s">
        <v>252</v>
      </c>
      <c r="N56" s="28"/>
      <c r="O56" s="28"/>
      <c r="P56" s="28"/>
      <c r="Q56" s="28"/>
      <c r="R56" s="28"/>
      <c r="S56" s="28"/>
      <c r="T56" s="28"/>
      <c r="U56" s="28"/>
      <c r="V56" s="28"/>
      <c r="W56" s="42"/>
    </row>
    <row r="57" spans="1:23">
      <c r="A57" s="7"/>
      <c r="B57" s="47"/>
      <c r="C57" s="47"/>
      <c r="D57" s="47"/>
      <c r="E57" s="96">
        <f>SUMIFS(DATI!E$1:E$65536,DATI!A$1:A$65536,'2006'!B4,DATI!B$1:B$65536,'2006'!E12,DATI!C$1:C$65536,'2006'!B8,DATI!D$1:D$65536,'2006'!L57)</f>
        <v>28029</v>
      </c>
      <c r="F57" s="97"/>
      <c r="G57" s="47"/>
      <c r="H57" s="28"/>
      <c r="I57" s="94">
        <f>E57</f>
        <v>28029</v>
      </c>
      <c r="J57" s="210">
        <f>SUMIFS(DATI!E$1:E$65536,DATI!A$1:A$65536,'2006'!B4,DATI!B$1:B$65536,'2006'!J12,DATI!C$1:C$65536,'2006'!B8,DATI!D$1:D$65536,'2006'!L57)</f>
        <v>136545</v>
      </c>
      <c r="K57" s="95">
        <f t="shared" si="2"/>
        <v>164574</v>
      </c>
      <c r="L57" s="40" t="s">
        <v>32</v>
      </c>
      <c r="M57" s="134" t="s">
        <v>253</v>
      </c>
      <c r="N57" s="47"/>
      <c r="O57" s="47"/>
      <c r="P57" s="47"/>
      <c r="Q57" s="28"/>
      <c r="R57" s="47"/>
      <c r="S57" s="47"/>
      <c r="T57" s="47"/>
      <c r="U57" s="47"/>
      <c r="V57" s="47"/>
      <c r="W57" s="72"/>
    </row>
    <row r="58" spans="1:23">
      <c r="A58" s="7"/>
      <c r="B58" s="98">
        <f>C58+D58</f>
        <v>178032</v>
      </c>
      <c r="C58" s="29">
        <f>C59+C60</f>
        <v>610</v>
      </c>
      <c r="D58" s="29">
        <f>D59+D60</f>
        <v>177422</v>
      </c>
      <c r="E58" s="99">
        <f>E59+E60</f>
        <v>78151</v>
      </c>
      <c r="F58" s="29">
        <f>F59+F60</f>
        <v>715479</v>
      </c>
      <c r="G58" s="91">
        <f>G59+G60</f>
        <v>2807953</v>
      </c>
      <c r="H58" s="28"/>
      <c r="I58" s="94">
        <f>B58+E58+F58+G58</f>
        <v>3779615</v>
      </c>
      <c r="J58" s="94">
        <f>J59+J60</f>
        <v>443230</v>
      </c>
      <c r="K58" s="95">
        <f t="shared" si="2"/>
        <v>4222845</v>
      </c>
      <c r="L58" s="40" t="s">
        <v>33</v>
      </c>
      <c r="M58" s="41" t="s">
        <v>157</v>
      </c>
      <c r="N58" s="91">
        <f t="shared" ref="N58:N74" si="3">O58+P58</f>
        <v>4222842</v>
      </c>
      <c r="O58" s="94">
        <f>O59+O60</f>
        <v>1337512</v>
      </c>
      <c r="P58" s="29">
        <f t="shared" ref="P58:P63" si="4">R58+S58+T58+W58</f>
        <v>2885330</v>
      </c>
      <c r="Q58" s="50"/>
      <c r="R58" s="29">
        <f>R59+R60</f>
        <v>610946</v>
      </c>
      <c r="S58" s="29">
        <f>S59+S60</f>
        <v>807212</v>
      </c>
      <c r="T58" s="29">
        <f>T59+T60</f>
        <v>92775</v>
      </c>
      <c r="U58" s="29">
        <f>U59+U60</f>
        <v>1371793</v>
      </c>
      <c r="V58" s="62">
        <f>V59+V60</f>
        <v>2604</v>
      </c>
      <c r="W58" s="63">
        <f>U58+V58</f>
        <v>1374397</v>
      </c>
    </row>
    <row r="59" spans="1:23">
      <c r="A59" s="7"/>
      <c r="B59" s="98">
        <f>C59+D59</f>
        <v>172291</v>
      </c>
      <c r="C59" s="49">
        <f>SUMIFS(DATI!E$1:E$65536,DATI!A$1:A$65536,'2006'!B4,DATI!B$1:B$65536,'2006'!C12,DATI!C$1:C$65536,'2006'!B8,DATI!D$1:D$65536,'2006'!L59)</f>
        <v>610</v>
      </c>
      <c r="D59" s="49">
        <f>SUMIFS(DATI!E$1:E$65536,DATI!A$1:A$65536,'2006'!B4,DATI!B$1:B$65536,'2006'!D12,DATI!C$1:C$65536,'2006'!B8,DATI!D$1:D$65536,'2006'!L59)</f>
        <v>171681</v>
      </c>
      <c r="E59" s="100">
        <f>SUMIFS(DATI!E$1:E$65536,DATI!A$1:A$65536,'2006'!B4,DATI!B$1:B$65536,'2006'!E12,DATI!C$1:C$65536,'2006'!B8,DATI!D$1:D$65536,'2006'!L59)</f>
        <v>78151</v>
      </c>
      <c r="F59" s="30">
        <f>SUMIFS(DATI!E$1:E$65536,DATI!A$1:A$65536,'2006'!B4,DATI!B$1:B$65536,'2006'!F12,DATI!C$1:C$65536,'2006'!B8,DATI!D$1:D$65536,'2006'!L59)</f>
        <v>620174</v>
      </c>
      <c r="G59" s="30">
        <f>SUMIFS(DATI!E$1:E$65536,DATI!A$1:A$65536,'2006'!B4,DATI!B$1:B$65536,'2006'!G12,DATI!C$1:C$65536,'2006'!B8,DATI!D$1:D$65536,'2006'!L59)</f>
        <v>481142</v>
      </c>
      <c r="H59" s="28"/>
      <c r="I59" s="94">
        <f>B59+E59+F59+G59</f>
        <v>1351758</v>
      </c>
      <c r="J59" s="30">
        <f>SUMIFS(DATI!E$1:E$65536,DATI!A$1:A$65536,'2006'!B4,DATI!B$1:B$65536,'2006'!J12,DATI!C$1:C$65536,'2006'!B8,DATI!D$1:D$65536,'2006'!L59)</f>
        <v>414798</v>
      </c>
      <c r="K59" s="95">
        <f t="shared" si="2"/>
        <v>1766556</v>
      </c>
      <c r="L59" s="40" t="s">
        <v>34</v>
      </c>
      <c r="M59" s="134" t="s">
        <v>262</v>
      </c>
      <c r="N59" s="91">
        <f t="shared" si="3"/>
        <v>1766555</v>
      </c>
      <c r="O59" s="30">
        <f>SUMIFS(DATI!E$1:E$65536,DATI!A$1:A$65536,'2006'!B4,DATI!B$1:B$65536,'2006'!O12,DATI!C$1:C$65536,'2006'!N8,DATI!D$1:D$65536,'2006'!L59)</f>
        <v>576431</v>
      </c>
      <c r="P59" s="29">
        <f t="shared" si="4"/>
        <v>1190124</v>
      </c>
      <c r="Q59" s="28"/>
      <c r="R59" s="49">
        <f>SUMIFS(DATI!E$1:E$65536,DATI!A$1:A$65536,'2006'!B4,DATI!B$1:B$65536,'2006'!R12,DATI!C$1:C$65536,'2006'!N8,DATI!D$1:D$65536,'2006'!L59)</f>
        <v>312054</v>
      </c>
      <c r="S59" s="49">
        <f>SUMIFS(DATI!E$1:E$65536,DATI!A$1:A$65536,'2006'!B4,DATI!B$1:B$65536,'2006'!S12,DATI!C$1:C$65536,'2006'!N8,DATI!D$1:D$65536,'2006'!L59)</f>
        <v>739237</v>
      </c>
      <c r="T59" s="49">
        <f>SUMIFS(DATI!E$1:E$65536,DATI!A$1:A$65536,'2006'!B4,DATI!B$1:B$65536,'2006'!T12,DATI!C$1:C$65536,'2006'!N8,DATI!D$1:D$65536,'2006'!L59)</f>
        <v>19115</v>
      </c>
      <c r="U59" s="49">
        <f>SUMIFS(DATI!E$1:E$65536,DATI!A$1:A$65536,'2006'!B4,DATI!B$1:B$65536,'2006'!U12,DATI!C$1:C$65536,'2006'!N8,DATI!D$1:D$65536,'2006'!L59)</f>
        <v>117114</v>
      </c>
      <c r="V59" s="24">
        <f>SUMIFS(DATI!E$1:E$65536,DATI!A$1:A$65536,'2006'!B4,DATI!B$1:B$65536,'2006'!V12,DATI!C$1:C$65536,'2006'!N8,DATI!D$1:D$65536,'2006'!L59)</f>
        <v>2604</v>
      </c>
      <c r="W59" s="63">
        <f t="shared" ref="W59:W74" si="5">U59+V59</f>
        <v>119718</v>
      </c>
    </row>
    <row r="60" spans="1:23">
      <c r="A60" s="7"/>
      <c r="B60" s="98">
        <f>C60+D60</f>
        <v>5741</v>
      </c>
      <c r="C60" s="29">
        <f>C61+C64+C69+C73</f>
        <v>0</v>
      </c>
      <c r="D60" s="29">
        <f>D61+D64+D69+D73</f>
        <v>5741</v>
      </c>
      <c r="E60" s="99">
        <f>E69+E73</f>
        <v>0</v>
      </c>
      <c r="F60" s="29">
        <f>F61+F64+F69+F73</f>
        <v>95305</v>
      </c>
      <c r="G60" s="91">
        <f>G61+G64+G69+G73</f>
        <v>2326811</v>
      </c>
      <c r="H60" s="28"/>
      <c r="I60" s="94">
        <f>B60+E60+F60+G60</f>
        <v>2427857</v>
      </c>
      <c r="J60" s="94">
        <f>J61+J64+J69</f>
        <v>28432</v>
      </c>
      <c r="K60" s="95">
        <f>I60+J60</f>
        <v>2456289</v>
      </c>
      <c r="L60" s="40" t="s">
        <v>158</v>
      </c>
      <c r="M60" s="134" t="s">
        <v>261</v>
      </c>
      <c r="N60" s="91">
        <f>O60+P60</f>
        <v>2456287</v>
      </c>
      <c r="O60" s="94">
        <f>O61+O64+O69</f>
        <v>761081</v>
      </c>
      <c r="P60" s="29">
        <f t="shared" si="4"/>
        <v>1695206</v>
      </c>
      <c r="Q60" s="50"/>
      <c r="R60" s="29">
        <f>R61+R64+R69+R73</f>
        <v>298892</v>
      </c>
      <c r="S60" s="29">
        <f>S61+S64+S69+S73</f>
        <v>67975</v>
      </c>
      <c r="T60" s="29">
        <f>T61+T64+T69+T73</f>
        <v>73660</v>
      </c>
      <c r="U60" s="29">
        <f>U61+U64+U69+U73</f>
        <v>1254679</v>
      </c>
      <c r="V60" s="62">
        <f>V61+V64+V69+V73</f>
        <v>0</v>
      </c>
      <c r="W60" s="63">
        <f t="shared" si="5"/>
        <v>1254679</v>
      </c>
    </row>
    <row r="61" spans="1:23">
      <c r="A61" s="7"/>
      <c r="B61" s="28"/>
      <c r="C61" s="28"/>
      <c r="D61" s="28"/>
      <c r="E61" s="28"/>
      <c r="F61" s="49">
        <f>SUMIFS(DATI!E$1:E$65536,DATI!A$1:A$65536,'2006'!B4,DATI!B$1:B$65536,'2006'!F12,DATI!C$1:C$65536,'2006'!B8,DATI!D$1:D$65536,'2006'!L61)</f>
        <v>33244</v>
      </c>
      <c r="G61" s="29">
        <f>G62+G63</f>
        <v>1724134</v>
      </c>
      <c r="H61" s="28"/>
      <c r="I61" s="94">
        <f>F61+G61</f>
        <v>1757378</v>
      </c>
      <c r="J61" s="30">
        <f>SUMIFS(DATI!E$1:E$65536,DATI!A$1:A$65536,'2006'!B4,DATI!B$1:B$65536,'2006'!J12,DATI!C$1:C$65536,'2006'!B8,DATI!D$1:D$65536,'2006'!L61)</f>
        <v>12511</v>
      </c>
      <c r="K61" s="95">
        <f>I61+J61</f>
        <v>1769889</v>
      </c>
      <c r="L61" s="40" t="s">
        <v>36</v>
      </c>
      <c r="M61" s="185" t="s">
        <v>260</v>
      </c>
      <c r="N61" s="91">
        <f t="shared" si="3"/>
        <v>1769889</v>
      </c>
      <c r="O61" s="30">
        <f>SUMIFS(DATI!E$1:E$65536,DATI!A$1:A$65536,'2006'!B4,DATI!B$1:B$65536,'2006'!O12,DATI!C$1:C$65536,'2006'!N8,DATI!D$1:D$65536,'2006'!L61)</f>
        <v>175190</v>
      </c>
      <c r="P61" s="29">
        <f t="shared" si="4"/>
        <v>1594699</v>
      </c>
      <c r="Q61" s="50"/>
      <c r="R61" s="49">
        <f>SUMIFS(DATI!E$1:E$65536,DATI!A$1:A$65536,'2006'!B4,DATI!B$1:B$65536,'2006'!R12,DATI!C$1:C$65536,'2006'!N8,DATI!D$1:D$65536,'2006'!L61)</f>
        <v>268458</v>
      </c>
      <c r="S61" s="30">
        <f>SUMIFS(DATI!E$1:E$65536,DATI!A$1:A$65536,'2006'!B4,DATI!B$1:B$65536,'2006'!S12,DATI!C$1:C$65536,'2006'!N8,DATI!D$1:D$65536,'2006'!L61)</f>
        <v>29357</v>
      </c>
      <c r="T61" s="30">
        <f>SUMIFS(DATI!E$1:E$65536,DATI!A$1:A$65536,'2006'!B4,DATI!B$1:B$65536,'2006'!T12,DATI!C$1:C$65536,'2006'!N8,DATI!D$1:D$65536,'2006'!L61)</f>
        <v>67969</v>
      </c>
      <c r="U61" s="30">
        <f>SUMIFS(DATI!E$1:E$65536,DATI!A$1:A$65536,'2006'!B4,DATI!B$1:B$65536,'2006'!U12,DATI!C$1:C$65536,'2006'!N8,DATI!D$1:D$65536,'2006'!L61)</f>
        <v>1228915</v>
      </c>
      <c r="V61" s="30">
        <f>SUMIFS(DATI!E$1:E$65536,DATI!A$1:A$65536,'2006'!B4,DATI!B$1:B$65536,'2006'!V12,DATI!C$1:C$65536,'2006'!N8,DATI!D$1:D$65536,'2006'!L61)</f>
        <v>0</v>
      </c>
      <c r="W61" s="63">
        <f t="shared" si="5"/>
        <v>1228915</v>
      </c>
    </row>
    <row r="62" spans="1:23">
      <c r="A62" s="7"/>
      <c r="B62" s="28"/>
      <c r="C62" s="28"/>
      <c r="D62" s="28"/>
      <c r="E62" s="28"/>
      <c r="F62" s="49">
        <f>SUMIFS(DATI!E$1:E$65536,DATI!A$1:A$65536,'2006'!B4,DATI!B$1:B$65536,'2006'!F12,DATI!C$1:C$65536,'2006'!B8,DATI!D$1:D$65536,'2006'!L62)</f>
        <v>33244</v>
      </c>
      <c r="G62" s="49">
        <f>SUMIFS(DATI!E$1:E$65536,DATI!A$1:A$65536,'2006'!B4,DATI!B$1:B$65536,'2006'!G12,DATI!C$1:C$65536,'2006'!B8,DATI!D$1:D$65536,'2006'!L62)</f>
        <v>795115</v>
      </c>
      <c r="H62" s="28"/>
      <c r="I62" s="94">
        <f>F62+G62</f>
        <v>828359</v>
      </c>
      <c r="J62" s="30">
        <f>SUMIFS(DATI!E$1:E$65536,DATI!A$1:A$65536,'2006'!B4,DATI!B$1:B$65536,'2006'!J12,DATI!C$1:C$65536,'2006'!B8,DATI!D$1:D$65536,'2006'!L62)</f>
        <v>12511</v>
      </c>
      <c r="K62" s="95">
        <f>I62+J62</f>
        <v>840870</v>
      </c>
      <c r="L62" s="40" t="s">
        <v>37</v>
      </c>
      <c r="M62" s="186" t="s">
        <v>159</v>
      </c>
      <c r="N62" s="91">
        <f t="shared" si="3"/>
        <v>840870</v>
      </c>
      <c r="O62" s="30">
        <f>SUMIFS(DATI!E$1:E$65536,DATI!A$1:A$65536,'2006'!B4,DATI!B$1:B$65536,'2006'!O12,DATI!C$1:C$65536,'2006'!N8,DATI!D$1:D$65536,'2006'!L62)</f>
        <v>175190</v>
      </c>
      <c r="P62" s="29">
        <f t="shared" si="4"/>
        <v>665680</v>
      </c>
      <c r="Q62" s="50"/>
      <c r="R62" s="49">
        <f>SUMIFS(DATI!E$1:E$65536,DATI!A$1:A$65536,'2006'!B4,DATI!B$1:B$65536,'2006'!R12,DATI!C$1:C$65536,'2006'!N8,DATI!D$1:D$65536,'2006'!L62)</f>
        <v>268458</v>
      </c>
      <c r="S62" s="49">
        <f>SUMIFS(DATI!E$1:E$65536,DATI!A$1:A$65536,'2006'!B4,DATI!B$1:B$65536,'2006'!S12,DATI!C$1:C$65536,'2006'!N8,DATI!D$1:D$65536,'2006'!L62)</f>
        <v>29357</v>
      </c>
      <c r="T62" s="49">
        <f>SUMIFS(DATI!E$1:E$65536,DATI!A$1:A$65536,'2006'!B4,DATI!B$1:B$65536,'2006'!T12,DATI!C$1:C$65536,'2006'!N8,DATI!D$1:D$65536,'2006'!L62)</f>
        <v>67969</v>
      </c>
      <c r="U62" s="49">
        <f>SUMIFS(DATI!E$1:E$65536,DATI!A$1:A$65536,'2006'!B4,DATI!B$1:B$65536,'2006'!U12,DATI!C$1:C$65536,'2006'!N8,DATI!D$1:D$65536,'2006'!L62)</f>
        <v>299896</v>
      </c>
      <c r="V62" s="24">
        <f>SUMIFS(DATI!E$1:E$65536,DATI!A$1:A$65536,'2006'!B4,DATI!B$1:B$65536,'2006'!V12,DATI!C$1:C$65536,'2006'!N8,DATI!D$1:D$65536,'2006'!L62)</f>
        <v>0</v>
      </c>
      <c r="W62" s="63">
        <f t="shared" si="5"/>
        <v>299896</v>
      </c>
    </row>
    <row r="63" spans="1:23">
      <c r="A63" s="7"/>
      <c r="B63" s="28"/>
      <c r="C63" s="28"/>
      <c r="D63" s="28"/>
      <c r="E63" s="28"/>
      <c r="F63" s="49">
        <f>SUMIFS(DATI!E$1:E$65536,DATI!A$1:A$65536,'2006'!B4,DATI!B$1:B$65536,'2006'!F12,DATI!C$1:C$65536,'2006'!B8,DATI!D$1:D$65536,'2006'!L63)</f>
        <v>0</v>
      </c>
      <c r="G63" s="49">
        <f>SUMIFS(DATI!E$1:E$65536,DATI!A$1:A$65536,'2006'!B4,DATI!B$1:B$65536,'2006'!G12,DATI!C$1:C$65536,'2006'!B8,DATI!D$1:D$65536,'2006'!L63)</f>
        <v>929019</v>
      </c>
      <c r="H63" s="28"/>
      <c r="I63" s="94">
        <f>F63+G63</f>
        <v>929019</v>
      </c>
      <c r="J63" s="30">
        <f>SUMIFS(DATI!E$1:E$65536,DATI!A$1:A$65536,'2006'!B4,DATI!B$1:B$65536,'2006'!J12,DATI!C$1:C$65536,'2006'!B8,DATI!D$1:D$65536,'2006'!L63)</f>
        <v>0</v>
      </c>
      <c r="K63" s="95">
        <f>I63+J63</f>
        <v>929019</v>
      </c>
      <c r="L63" s="40" t="s">
        <v>38</v>
      </c>
      <c r="M63" s="186" t="s">
        <v>160</v>
      </c>
      <c r="N63" s="91">
        <f t="shared" si="3"/>
        <v>929019</v>
      </c>
      <c r="O63" s="30">
        <f>SUMIFS(DATI!E$1:E$65536,DATI!A$1:A$65536,'2006'!B4,DATI!B$1:B$65536,'2006'!O12,DATI!C$1:C$65536,'2006'!N8,DATI!D$1:D$65536,'2006'!L63)</f>
        <v>0</v>
      </c>
      <c r="P63" s="29">
        <f t="shared" si="4"/>
        <v>929019</v>
      </c>
      <c r="Q63" s="50"/>
      <c r="R63" s="49">
        <f>SUMIFS(DATI!E$1:E$65536,DATI!A$1:A$65536,'2006'!B4,DATI!B$1:B$65536,'2006'!R12,DATI!C$1:C$65536,'2006'!N8,DATI!D$1:D$65536,'2006'!L63)</f>
        <v>0</v>
      </c>
      <c r="S63" s="49">
        <f>SUMIFS(DATI!E$1:E$65536,DATI!A$1:A$65536,'2006'!B4,DATI!B$1:B$65536,'2006'!S12,DATI!C$1:C$65536,'2006'!N8,DATI!D$1:D$65536,'2006'!L63)</f>
        <v>0</v>
      </c>
      <c r="T63" s="49">
        <f>SUMIFS(DATI!E$1:E$65536,DATI!A$1:A$65536,'2006'!B4,DATI!B$1:B$65536,'2006'!T12,DATI!C$1:C$65536,'2006'!N8,DATI!D$1:D$65536,'2006'!L63)</f>
        <v>0</v>
      </c>
      <c r="U63" s="49">
        <f>SUMIFS(DATI!E$1:E$65536,DATI!A$1:A$65536,'2006'!B4,DATI!B$1:B$65536,'2006'!U12,DATI!C$1:C$65536,'2006'!N8,DATI!D$1:D$65536,'2006'!L63)</f>
        <v>929019</v>
      </c>
      <c r="V63" s="24">
        <f>SUMIFS(DATI!E$1:E$65536,DATI!A$1:A$65536,'2006'!B4,DATI!B$1:B$65536,'2006'!V12,DATI!C$1:C$65536,'2006'!N8,DATI!D$1:D$65536,'2006'!L63)</f>
        <v>0</v>
      </c>
      <c r="W63" s="63">
        <f t="shared" si="5"/>
        <v>929019</v>
      </c>
    </row>
    <row r="64" spans="1:23" ht="25">
      <c r="A64" s="7"/>
      <c r="B64" s="98">
        <f>C64+D64</f>
        <v>0</v>
      </c>
      <c r="C64" s="30">
        <f>SUMIFS(DATI!E$1:E$65536,DATI!A$1:A$65536,'2006'!B4,DATI!B$1:B$65536,'2006'!C12,DATI!C$1:C$65536,'2006'!B8,DATI!D$1:D$65536,'2006'!L64)</f>
        <v>0</v>
      </c>
      <c r="D64" s="30">
        <f>SUMIFS(DATI!E$1:E$65536,DATI!A$1:A$65536,'2006'!B4,DATI!B$1:B$65536,'2006'!D12,DATI!C$1:C$65536,'2006'!B8,DATI!D$1:D$65536,'2006'!L64)</f>
        <v>0</v>
      </c>
      <c r="E64" s="28"/>
      <c r="F64" s="49">
        <f>SUMIFS(DATI!E$1:E$65536,DATI!A$1:A$65536,'2006'!B4,DATI!B$1:B$65536,'2006'!F12,DATI!C$1:C$65536,'2006'!B8,DATI!D$1:D$65536,'2006'!L64)</f>
        <v>0</v>
      </c>
      <c r="G64" s="49">
        <f>SUMIFS(DATI!E$1:E$65536,DATI!A$1:A$65536,'2006'!B4,DATI!B$1:B$65536,'2006'!G12,DATI!C$1:C$65536,'2006'!B8,DATI!D$1:D$65536,'2006'!L64)</f>
        <v>585892</v>
      </c>
      <c r="H64" s="28"/>
      <c r="I64" s="94">
        <f>F64+G64</f>
        <v>585892</v>
      </c>
      <c r="J64" s="30">
        <f>SUMIFS(DATI!E$1:E$65536,DATI!A$1:A$65536,'2006'!B4,DATI!B$1:B$65536,'2006'!J12,DATI!C$1:C$65536,'2006'!B8,DATI!D$1:D$65536,'2006'!L64)</f>
        <v>15921</v>
      </c>
      <c r="K64" s="95">
        <f t="shared" si="2"/>
        <v>601813</v>
      </c>
      <c r="L64" s="40" t="s">
        <v>39</v>
      </c>
      <c r="M64" s="185" t="s">
        <v>259</v>
      </c>
      <c r="N64" s="91">
        <f t="shared" si="3"/>
        <v>601813</v>
      </c>
      <c r="O64" s="30">
        <f>SUMIFS(DATI!E$1:E$65536,DATI!A$1:A$65536,'2006'!B4,DATI!B$1:B$65536,'2006'!O12,DATI!C$1:C$65536,'2006'!N8,DATI!D$1:D$65536,'2006'!L64)</f>
        <v>585891</v>
      </c>
      <c r="P64" s="29">
        <f>R64+S64+T64+U64+V64</f>
        <v>15922</v>
      </c>
      <c r="Q64" s="50"/>
      <c r="R64" s="49">
        <f>SUMIFS(DATI!E$1:E$65536,DATI!A$1:A$65536,'2006'!B4,DATI!B$1:B$65536,'2006'!R12,DATI!C$1:C$65536,'2006'!N8,DATI!D$1:D$65536,'2006'!L64)</f>
        <v>15922</v>
      </c>
      <c r="S64" s="49">
        <f>SUMIFS(DATI!E$1:E$65536,DATI!A$1:A$65536,'2006'!B4,DATI!B$1:B$65536,'2006'!S12,DATI!C$1:C$65536,'2006'!N8,DATI!D$1:D$65536,'2006'!L64)</f>
        <v>0</v>
      </c>
      <c r="T64" s="49">
        <f>SUMIFS(DATI!E$1:E$65536,DATI!A$1:A$65536,'2006'!B4,DATI!B$1:B$65536,'2006'!T12,DATI!C$1:C$65536,'2006'!N8,DATI!D$1:D$65536,'2006'!L64)</f>
        <v>0</v>
      </c>
      <c r="U64" s="49">
        <f>SUMIFS(DATI!E$1:E$65536,DATI!A$1:A$65536,'2006'!B4,DATI!B$1:B$65536,'2006'!U12,DATI!C$1:C$65536,'2006'!N8,DATI!D$1:D$65536,'2006'!L64)</f>
        <v>0</v>
      </c>
      <c r="V64" s="24">
        <f>SUMIFS(DATI!E$1:E$65536,DATI!A$1:A$65536,'2006'!B4,DATI!B$1:B$65536,'2006'!V12,DATI!C$1:C$65536,'2006'!N8,DATI!D$1:D$65536,'2006'!L64)</f>
        <v>0</v>
      </c>
      <c r="W64" s="63">
        <f t="shared" si="5"/>
        <v>0</v>
      </c>
    </row>
    <row r="65" spans="1:23" ht="25">
      <c r="A65" s="7"/>
      <c r="B65" s="28"/>
      <c r="C65" s="28"/>
      <c r="D65" s="28"/>
      <c r="E65" s="28"/>
      <c r="F65" s="49">
        <f>SUMIFS(DATI!E$1:E$65536,DATI!A$1:A$65536,'2006'!B4,DATI!B$1:B$65536,'2006'!F12,DATI!C$1:C$65536,'2006'!B8,DATI!D$1:D$65536,'2006'!L65)</f>
        <v>0</v>
      </c>
      <c r="G65" s="49">
        <f>SUMIFS(DATI!E$1:E$65536,DATI!A$1:A$65536,'2006'!B4,DATI!B$1:B$65536,'2006'!G12,DATI!C$1:C$65536,'2006'!B8,DATI!D$1:D$65536,'2006'!L65)</f>
        <v>0</v>
      </c>
      <c r="H65" s="28"/>
      <c r="I65" s="28"/>
      <c r="J65" s="28"/>
      <c r="K65" s="42"/>
      <c r="L65" s="40" t="s">
        <v>93</v>
      </c>
      <c r="M65" s="186" t="s">
        <v>161</v>
      </c>
      <c r="N65" s="28"/>
      <c r="O65" s="28"/>
      <c r="P65" s="28"/>
      <c r="Q65" s="28"/>
      <c r="R65" s="49">
        <f>SUMIFS(DATI!E$1:E$65536,DATI!A$1:A$65536,'2006'!B4,DATI!B$1:B$65536,'2006'!R12,DATI!C$1:C$65536,'2006'!N8,DATI!D$1:D$65536,'2006'!L65)</f>
        <v>0</v>
      </c>
      <c r="S65" s="49">
        <f>SUMIFS(DATI!E$1:E$65536,DATI!A$1:A$65536,'2006'!B4,DATI!B$1:B$65536,'2006'!S12,DATI!C$1:C$65536,'2006'!N8,DATI!D$1:D$65536,'2006'!L65)</f>
        <v>0</v>
      </c>
      <c r="T65" s="28"/>
      <c r="U65" s="28"/>
      <c r="V65" s="28"/>
      <c r="W65" s="42"/>
    </row>
    <row r="66" spans="1:23" ht="25">
      <c r="A66" s="7"/>
      <c r="B66" s="28"/>
      <c r="C66" s="28"/>
      <c r="D66" s="28"/>
      <c r="E66" s="28"/>
      <c r="F66" s="49">
        <f>SUMIFS(DATI!E$1:E$65536,DATI!A$1:A$65536,'2006'!B4,DATI!B$1:B$65536,'2006'!F12,DATI!C$1:C$65536,'2006'!B8,DATI!D$1:D$65536,'2006'!L66)</f>
        <v>0</v>
      </c>
      <c r="G66" s="49">
        <f>SUMIFS(DATI!E$1:E$65536,DATI!A$1:A$65536,'2006'!B4,DATI!B$1:B$65536,'2006'!G12,DATI!C$1:C$65536,'2006'!B8,DATI!D$1:D$65536,'2006'!L66)</f>
        <v>0</v>
      </c>
      <c r="H66" s="28"/>
      <c r="I66" s="28"/>
      <c r="J66" s="28"/>
      <c r="K66" s="42"/>
      <c r="L66" s="40" t="s">
        <v>94</v>
      </c>
      <c r="M66" s="186" t="s">
        <v>162</v>
      </c>
      <c r="N66" s="28"/>
      <c r="O66" s="28"/>
      <c r="P66" s="28"/>
      <c r="Q66" s="28"/>
      <c r="R66" s="49">
        <f>SUMIFS(DATI!E$1:E$65536,DATI!A$1:A$65536,'2006'!B4,DATI!B$1:B$65536,'2006'!R12,DATI!C$1:C$65536,'2006'!N8,DATI!D$1:D$65536,'2006'!L66)</f>
        <v>0</v>
      </c>
      <c r="S66" s="49">
        <f>SUMIFS(DATI!E$1:E$65536,DATI!A$1:A$65536,'2006'!B4,DATI!B$1:B$65536,'2006'!S12,DATI!C$1:C$65536,'2006'!N8,DATI!D$1:D$65536,'2006'!L66)</f>
        <v>0</v>
      </c>
      <c r="T66" s="28"/>
      <c r="U66" s="28"/>
      <c r="V66" s="28"/>
      <c r="W66" s="42"/>
    </row>
    <row r="67" spans="1:23" ht="25">
      <c r="A67" s="7"/>
      <c r="B67" s="28"/>
      <c r="C67" s="28"/>
      <c r="D67" s="28"/>
      <c r="E67" s="28"/>
      <c r="F67" s="49">
        <f>SUMIFS(DATI!E$1:E$65536,DATI!A$1:A$65536,'2006'!B4,DATI!B$1:B$65536,'2006'!F12,DATI!C$1:C$65536,'2006'!B8,DATI!D$1:D$65536,'2006'!L67)</f>
        <v>0</v>
      </c>
      <c r="G67" s="49">
        <f>SUMIFS(DATI!E$1:E$65536,DATI!A$1:A$65536,'2006'!B4,DATI!B$1:B$65536,'2006'!G12,DATI!C$1:C$65536,'2006'!B8,DATI!D$1:D$65536,'2006'!L67)</f>
        <v>0</v>
      </c>
      <c r="H67" s="28"/>
      <c r="I67" s="28"/>
      <c r="J67" s="28"/>
      <c r="K67" s="42"/>
      <c r="L67" s="40" t="s">
        <v>95</v>
      </c>
      <c r="M67" s="186" t="s">
        <v>163</v>
      </c>
      <c r="N67" s="28"/>
      <c r="O67" s="28"/>
      <c r="P67" s="28"/>
      <c r="Q67" s="28"/>
      <c r="R67" s="49">
        <f>SUMIFS(DATI!E$1:E$65536,DATI!A$1:A$65536,'2006'!B4,DATI!B$1:B$65536,'2006'!R12,DATI!C$1:C$65536,'2006'!N8,DATI!D$1:D$65536,'2006'!L67)</f>
        <v>0</v>
      </c>
      <c r="S67" s="49">
        <f>SUMIFS(DATI!E$1:E$65536,DATI!A$1:A$65536,'2006'!B4,DATI!B$1:B$65536,'2006'!S12,DATI!C$1:C$65536,'2006'!N8,DATI!D$1:D$65536,'2006'!L67)</f>
        <v>0</v>
      </c>
      <c r="T67" s="28"/>
      <c r="U67" s="28"/>
      <c r="V67" s="28"/>
      <c r="W67" s="42"/>
    </row>
    <row r="68" spans="1:23" ht="25">
      <c r="A68" s="7"/>
      <c r="B68" s="28"/>
      <c r="C68" s="28"/>
      <c r="D68" s="28"/>
      <c r="E68" s="28"/>
      <c r="F68" s="49">
        <f>SUMIFS(DATI!E$1:E$65536,DATI!A$1:A$65536,'2006'!B4,DATI!B$1:B$65536,'2006'!F12,DATI!C$1:C$65536,'2006'!B8,DATI!D$1:D$65536,'2006'!L68)</f>
        <v>0</v>
      </c>
      <c r="G68" s="49">
        <f>SUMIFS(DATI!E$1:E$65536,DATI!A$1:A$65536,'2006'!B4,DATI!B$1:B$65536,'2006'!G12,DATI!C$1:C$65536,'2006'!B8,DATI!D$1:D$65536,'2006'!L68)</f>
        <v>0</v>
      </c>
      <c r="H68" s="28"/>
      <c r="I68" s="28"/>
      <c r="J68" s="28"/>
      <c r="K68" s="42"/>
      <c r="L68" s="40" t="s">
        <v>96</v>
      </c>
      <c r="M68" s="186" t="s">
        <v>164</v>
      </c>
      <c r="N68" s="28"/>
      <c r="O68" s="28"/>
      <c r="P68" s="28"/>
      <c r="Q68" s="28"/>
      <c r="R68" s="49">
        <f>SUMIFS(DATI!E$1:E$65536,DATI!A$1:A$65536,'2006'!B4,DATI!B$1:B$65536,'2006'!R12,DATI!C$1:C$65536,'2006'!N8,DATI!D$1:D$65536,'2006'!L68)</f>
        <v>0</v>
      </c>
      <c r="S68" s="49">
        <f>SUMIFS(DATI!E$1:E$65536,DATI!A$1:A$65536,'2006'!B4,DATI!B$1:B$65536,'2006'!S12,DATI!C$1:C$65536,'2006'!N8,DATI!D$1:D$65536,'2006'!L68)</f>
        <v>0</v>
      </c>
      <c r="T68" s="28"/>
      <c r="U68" s="28"/>
      <c r="V68" s="28"/>
      <c r="W68" s="42"/>
    </row>
    <row r="69" spans="1:23">
      <c r="A69" s="7"/>
      <c r="B69" s="98">
        <f t="shared" ref="B69:B78" si="6">C69+D69</f>
        <v>0</v>
      </c>
      <c r="C69" s="94">
        <f>C70+C71+C72</f>
        <v>0</v>
      </c>
      <c r="D69" s="94">
        <f>D70+D71+D72</f>
        <v>0</v>
      </c>
      <c r="E69" s="94">
        <f>E70+E71+E72</f>
        <v>0</v>
      </c>
      <c r="F69" s="94">
        <f>F70+F71+F72</f>
        <v>62061</v>
      </c>
      <c r="G69" s="94">
        <f>G70+G71+G72</f>
        <v>0</v>
      </c>
      <c r="H69" s="28"/>
      <c r="I69" s="94">
        <f t="shared" ref="I69:I74" si="7">E69+F69+G69+B69</f>
        <v>62061</v>
      </c>
      <c r="J69" s="94">
        <f>J70+J71+J72</f>
        <v>0</v>
      </c>
      <c r="K69" s="95">
        <f>I69+J69</f>
        <v>62061</v>
      </c>
      <c r="L69" s="53" t="s">
        <v>40</v>
      </c>
      <c r="M69" s="78" t="s">
        <v>258</v>
      </c>
      <c r="N69" s="91">
        <f t="shared" si="3"/>
        <v>62059</v>
      </c>
      <c r="O69" s="94">
        <f>O70+O71+O72</f>
        <v>0</v>
      </c>
      <c r="P69" s="29">
        <f>R69+S69+T69+U69+V69</f>
        <v>62059</v>
      </c>
      <c r="Q69" s="50"/>
      <c r="R69" s="29">
        <f>R70+R71+R72</f>
        <v>14512</v>
      </c>
      <c r="S69" s="29">
        <f>S70+S71+S72</f>
        <v>38618</v>
      </c>
      <c r="T69" s="29">
        <f>T70+T71+T72</f>
        <v>236</v>
      </c>
      <c r="U69" s="29">
        <f>U70+U71+U72</f>
        <v>8693</v>
      </c>
      <c r="V69" s="62">
        <f>V70+V71+V72</f>
        <v>0</v>
      </c>
      <c r="W69" s="63">
        <f t="shared" si="5"/>
        <v>8693</v>
      </c>
    </row>
    <row r="70" spans="1:23" ht="23.25" customHeight="1">
      <c r="A70" s="7"/>
      <c r="B70" s="98">
        <f t="shared" si="6"/>
        <v>0</v>
      </c>
      <c r="C70" s="30">
        <f>SUMIFS(DATI!E$1:E$65536,DATI!A$1:A$65536,'2006'!B4,DATI!B$1:B$65536,'2006'!C12,DATI!C$1:C$65536,'2006'!B8,DATI!D$1:D$65536,'2006'!L70)</f>
        <v>0</v>
      </c>
      <c r="D70" s="30">
        <f>SUMIFS(DATI!E$1:E$65536,DATI!A$1:A$65536,'2006'!B4,DATI!B$1:B$65536,'2006'!D12,DATI!C$1:C$65536,'2006'!B8,DATI!D$1:D$65536,'2006'!L70)</f>
        <v>0</v>
      </c>
      <c r="E70" s="30">
        <f>SUMIFS(DATI!E$1:E$65536,DATI!A$1:A$65536,'2006'!B4,DATI!B$1:B$65536,'2006'!E12,DATI!C$1:C$65536,'2006'!B8,DATI!D$1:D$65536,'2006'!L70)</f>
        <v>0</v>
      </c>
      <c r="F70" s="30">
        <f>SUMIFS(DATI!E$1:E$65536,DATI!A$1:A$65536,'2006'!B4,DATI!B$1:B$65536,'2006'!F12,DATI!C$1:C$65536,'2006'!B8,DATI!D$1:D$65536,'2006'!L70)</f>
        <v>6365</v>
      </c>
      <c r="G70" s="49">
        <f>SUMIFS(DATI!E$1:E$65536,DATI!A$1:A$65536,'2006'!B4,DATI!B$1:B$65536,'2006'!G12,DATI!C$1:C$65536,'2006'!B8,DATI!D$1:D$65536,'2006'!L70)</f>
        <v>0</v>
      </c>
      <c r="H70" s="28"/>
      <c r="I70" s="94">
        <f t="shared" si="7"/>
        <v>6365</v>
      </c>
      <c r="J70" s="101">
        <f>SUMIFS(DATI!E$1:E$65536,DATI!A$1:A$65536,'2006'!B4,DATI!B$1:B$65536,'2006'!J12,DATI!C$1:C$65536,'2006'!B8,DATI!D$1:D$65536,'2006'!L70)</f>
        <v>0</v>
      </c>
      <c r="K70" s="95">
        <f>I70+J70</f>
        <v>6365</v>
      </c>
      <c r="L70" s="53" t="s">
        <v>41</v>
      </c>
      <c r="M70" s="201" t="s">
        <v>257</v>
      </c>
      <c r="N70" s="91">
        <f t="shared" si="3"/>
        <v>6364</v>
      </c>
      <c r="O70" s="102">
        <f>SUMIFS(DATI!E$1:E$65536,DATI!A$1:A$65536,'2006'!B4,DATI!B$1:B$65536,'2006'!O12,DATI!C$1:C$65536,'2006'!N8,DATI!D$1:D$65536,'2006'!L70)</f>
        <v>0</v>
      </c>
      <c r="P70" s="29">
        <f>R70+S70+T70+W70</f>
        <v>6364</v>
      </c>
      <c r="Q70" s="50"/>
      <c r="R70" s="49">
        <f>SUMIFS(DATI!E$1:E$65536,DATI!A$1:A$65536,'2006'!B4,DATI!B$1:B$65536,'2006'!R12,DATI!C$1:C$65536,'2006'!N8,DATI!D$1:D$65536,'2006'!L70)</f>
        <v>2615</v>
      </c>
      <c r="S70" s="49">
        <f>SUMIFS(DATI!E$1:E$65536,DATI!A$1:A$65536,'2006'!B4,DATI!B$1:B$65536,'2006'!S12,DATI!C$1:C$65536,'2006'!N8,DATI!D$1:D$65536,'2006'!L70)</f>
        <v>331</v>
      </c>
      <c r="T70" s="49">
        <f>SUMIFS(DATI!E$1:E$65536,DATI!A$1:A$65536,'2006'!B4,DATI!B$1:B$65536,'2006'!T12,DATI!C$1:C$65536,'2006'!N8,DATI!D$1:D$65536,'2006'!L70)</f>
        <v>236</v>
      </c>
      <c r="U70" s="49">
        <f>SUMIFS(DATI!E$1:E$65536,DATI!A$1:A$65536,'2006'!B4,DATI!B$1:B$65536,'2006'!U12,DATI!C$1:C$65536,'2006'!N8,DATI!D$1:D$65536,'2006'!L70)</f>
        <v>3182</v>
      </c>
      <c r="V70" s="24">
        <f>SUMIFS(DATI!E$1:E$65536,DATI!A$1:A$65536,'2006'!B4,DATI!B$1:B$65536,'2006'!V12,DATI!C$1:C$65536,'2006'!N8,DATI!D$1:D$65536,'2006'!L70)</f>
        <v>0</v>
      </c>
      <c r="W70" s="63">
        <f t="shared" si="5"/>
        <v>3182</v>
      </c>
    </row>
    <row r="71" spans="1:23">
      <c r="A71" s="7"/>
      <c r="B71" s="98">
        <f t="shared" si="6"/>
        <v>0</v>
      </c>
      <c r="C71" s="30">
        <f>SUMIFS(DATI!E$1:E$65536,DATI!A$1:A$65536,'2006'!B4,DATI!B$1:B$65536,'2006'!C12,DATI!C$1:C$65536,'2006'!B8,DATI!D$1:D$65536,'2006'!L71)</f>
        <v>0</v>
      </c>
      <c r="D71" s="30">
        <f>SUMIFS(DATI!E$1:E$65536,DATI!A$1:A$65536,'2006'!B4,DATI!B$1:B$65536,'2006'!D12,DATI!C$1:C$65536,'2006'!B8,DATI!D$1:D$65536,'2006'!L71)</f>
        <v>0</v>
      </c>
      <c r="E71" s="30">
        <f>SUMIFS(DATI!E$1:E$65536,DATI!A$1:A$65536,'2006'!B4,DATI!B$1:B$65536,'2006'!E12,DATI!C$1:C$65536,'2006'!B8,DATI!D$1:D$65536,'2006'!L71)</f>
        <v>0</v>
      </c>
      <c r="F71" s="30">
        <f>SUMIFS(DATI!E$1:E$65536,DATI!A$1:A$65536,'2006'!B4,DATI!B$1:B$65536,'2006'!F12,DATI!C$1:C$65536,'2006'!B8,DATI!D$1:D$65536,'2006'!L71)</f>
        <v>5511</v>
      </c>
      <c r="G71" s="49">
        <f>SUMIFS(DATI!E$1:E$65536,DATI!A$1:A$65536,'2006'!B4,DATI!B$1:B$65536,'2006'!G12,DATI!C$1:C$65536,'2006'!B8,DATI!D$1:D$65536,'2006'!L71)</f>
        <v>0</v>
      </c>
      <c r="H71" s="28"/>
      <c r="I71" s="94">
        <f t="shared" si="7"/>
        <v>5511</v>
      </c>
      <c r="J71" s="101">
        <f>SUMIFS(DATI!E$1:E$65536,DATI!A$1:A$65536,'2006'!B4,DATI!B$1:B$65536,'2006'!J12,DATI!C$1:C$65536,'2006'!B8,DATI!D$1:D$65536,'2006'!L71)</f>
        <v>0</v>
      </c>
      <c r="K71" s="95">
        <f>I71+J71</f>
        <v>5511</v>
      </c>
      <c r="L71" s="53" t="s">
        <v>42</v>
      </c>
      <c r="M71" s="201" t="s">
        <v>256</v>
      </c>
      <c r="N71" s="91">
        <f t="shared" si="3"/>
        <v>5511</v>
      </c>
      <c r="O71" s="102">
        <f>SUMIFS(DATI!E$1:E$65536,DATI!A$1:A$65536,'2006'!B4,DATI!B$1:B$65536,'2006'!O12,DATI!C$1:C$65536,'2006'!N8,DATI!D$1:D$65536,'2006'!L71)</f>
        <v>0</v>
      </c>
      <c r="P71" s="29">
        <f>R71+S71+T71+W71</f>
        <v>5511</v>
      </c>
      <c r="Q71" s="50"/>
      <c r="R71" s="49">
        <f>SUMIFS(DATI!E$1:E$65536,DATI!A$1:A$65536,'2006'!B4,DATI!B$1:B$65536,'2006'!R12,DATI!C$1:C$65536,'2006'!N8,DATI!D$1:D$65536,'2006'!L71)</f>
        <v>0</v>
      </c>
      <c r="S71" s="49">
        <f>SUMIFS(DATI!E$1:E$65536,DATI!A$1:A$65536,'2006'!B4,DATI!B$1:B$65536,'2006'!S12,DATI!C$1:C$65536,'2006'!N8,DATI!D$1:D$65536,'2006'!L71)</f>
        <v>0</v>
      </c>
      <c r="T71" s="49">
        <f>SUMIFS(DATI!E$1:E$65536,DATI!A$1:A$65536,'2006'!B4,DATI!B$1:B$65536,'2006'!T12,DATI!C$1:C$65536,'2006'!N8,DATI!D$1:D$65536,'2006'!L71)</f>
        <v>0</v>
      </c>
      <c r="U71" s="49">
        <f>SUMIFS(DATI!E$1:E$65536,DATI!A$1:A$65536,'2006'!B4,DATI!B$1:B$65536,'2006'!U12,DATI!C$1:C$65536,'2006'!N8,DATI!D$1:D$65536,'2006'!L71)</f>
        <v>5511</v>
      </c>
      <c r="V71" s="24">
        <f>SUMIFS(DATI!E$1:E$65536,DATI!A$1:A$65536,'2006'!B4,DATI!B$1:B$65536,'2006'!V12,DATI!C$1:C$65536,'2006'!N8,DATI!D$1:D$65536,'2006'!L71)</f>
        <v>0</v>
      </c>
      <c r="W71" s="63">
        <f t="shared" si="5"/>
        <v>5511</v>
      </c>
    </row>
    <row r="72" spans="1:23">
      <c r="A72" s="7"/>
      <c r="B72" s="98">
        <f t="shared" si="6"/>
        <v>0</v>
      </c>
      <c r="C72" s="30">
        <f>SUMIFS(DATI!E$1:E$65536,DATI!A$1:A$65536,'2006'!B4,DATI!B$1:B$65536,'2006'!C12,DATI!C$1:C$65536,'2006'!B8,DATI!D$1:D$65536,'2006'!L72)</f>
        <v>0</v>
      </c>
      <c r="D72" s="30">
        <f>SUMIFS(DATI!E$1:E$65536,DATI!A$1:A$65536,'2006'!B4,DATI!B$1:B$65536,'2006'!D12,DATI!C$1:C$65536,'2006'!B8,DATI!D$1:D$65536,'2006'!L72)</f>
        <v>0</v>
      </c>
      <c r="E72" s="30">
        <f>SUMIFS(DATI!E$1:E$65536,DATI!A$1:A$65536,'2006'!B4,DATI!B$1:B$65536,'2006'!E12,DATI!C$1:C$65536,'2006'!B8,DATI!D$1:D$65536,'2006'!L72)</f>
        <v>0</v>
      </c>
      <c r="F72" s="30">
        <f>SUMIFS(DATI!E$1:E$65536,DATI!A$1:A$65536,'2006'!B4,DATI!B$1:B$65536,'2006'!F12,DATI!C$1:C$65536,'2006'!B8,DATI!D$1:D$65536,'2006'!L72)</f>
        <v>50185</v>
      </c>
      <c r="G72" s="49">
        <f>SUMIFS(DATI!E$1:E$65536,DATI!A$1:A$65536,'2006'!B4,DATI!B$1:B$65536,'2006'!G12,DATI!C$1:C$65536,'2006'!B8,DATI!D$1:D$65536,'2006'!L72)</f>
        <v>0</v>
      </c>
      <c r="H72" s="28"/>
      <c r="I72" s="94">
        <f t="shared" si="7"/>
        <v>50185</v>
      </c>
      <c r="J72" s="101">
        <f>SUMIFS(DATI!E$1:E$65536,DATI!A$1:A$65536,'2006'!B4,DATI!B$1:B$65536,'2006'!J12,DATI!C$1:C$65536,'2006'!B8,DATI!D$1:D$65536,'2006'!L72)</f>
        <v>0</v>
      </c>
      <c r="K72" s="95">
        <f>I72+J72</f>
        <v>50185</v>
      </c>
      <c r="L72" s="53" t="s">
        <v>43</v>
      </c>
      <c r="M72" s="201" t="s">
        <v>255</v>
      </c>
      <c r="N72" s="91">
        <f t="shared" si="3"/>
        <v>50184</v>
      </c>
      <c r="O72" s="102">
        <f>SUMIFS(DATI!E$1:E$65536,DATI!A$1:A$65536,'2006'!B4,DATI!B$1:B$65536,'2006'!O12,DATI!C$1:C$65536,'2006'!N8,DATI!D$1:D$65536,'2006'!L72)</f>
        <v>0</v>
      </c>
      <c r="P72" s="29">
        <f>R72+S72+T72+W72</f>
        <v>50184</v>
      </c>
      <c r="Q72" s="50"/>
      <c r="R72" s="49">
        <f>SUMIFS(DATI!E$1:E$65536,DATI!A$1:A$65536,'2006'!B4,DATI!B$1:B$65536,'2006'!R12,DATI!C$1:C$65536,'2006'!N8,DATI!D$1:D$65536,'2006'!L72)</f>
        <v>11897</v>
      </c>
      <c r="S72" s="49">
        <f>SUMIFS(DATI!E$1:E$65536,DATI!A$1:A$65536,'2006'!B4,DATI!B$1:B$65536,'2006'!S12,DATI!C$1:C$65536,'2006'!N8,DATI!D$1:D$65536,'2006'!L72)</f>
        <v>38287</v>
      </c>
      <c r="T72" s="49">
        <f>SUMIFS(DATI!E$1:E$65536,DATI!A$1:A$65536,'2006'!B4,DATI!B$1:B$65536,'2006'!T12,DATI!C$1:C$65536,'2006'!N8,DATI!D$1:D$65536,'2006'!L72)</f>
        <v>0</v>
      </c>
      <c r="U72" s="49">
        <f>SUMIFS(DATI!E$1:E$65536,DATI!A$1:A$65536,'2006'!B4,DATI!B$1:B$65536,'2006'!U12,DATI!C$1:C$65536,'2006'!N8,DATI!D$1:D$65536,'2006'!L72)</f>
        <v>0</v>
      </c>
      <c r="V72" s="24">
        <f>SUMIFS(DATI!E$1:E$65536,DATI!A$1:A$65536,'2006'!B4,DATI!B$1:B$65536,'2006'!V12,DATI!C$1:C$65536,'2006'!N8,DATI!D$1:D$65536,'2006'!L72)</f>
        <v>0</v>
      </c>
      <c r="W72" s="63">
        <f t="shared" si="5"/>
        <v>0</v>
      </c>
    </row>
    <row r="73" spans="1:23">
      <c r="A73" s="7"/>
      <c r="B73" s="98">
        <f t="shared" si="6"/>
        <v>5741</v>
      </c>
      <c r="C73" s="103">
        <f>SUMIFS(DATI!E$1:E$65536,DATI!A$1:A$65536,'2006'!B4,DATI!B$1:B$65536,'2006'!C12,DATI!C$1:C$65536,'2006'!B8,DATI!D$1:D$65536,'2006'!L73)</f>
        <v>0</v>
      </c>
      <c r="D73" s="103">
        <f>SUMIFS(DATI!E$1:E$65536,DATI!A$1:A$65536,'2006'!B4,DATI!B$1:B$65536,'2006'!D12,DATI!C$1:C$65536,'2006'!B8,DATI!D$1:D$65536,'2006'!L73)</f>
        <v>5741</v>
      </c>
      <c r="E73" s="49">
        <f>SUMIFS(DATI!E$1:E$65536,DATI!A$1:A$65536,'2006'!B4,DATI!B$1:B$65536,'2006'!E12,DATI!C$1:C$65536,'2006'!B8,DATI!D$1:D$65536,'2006'!L73)</f>
        <v>0</v>
      </c>
      <c r="F73" s="49">
        <f>SUMIFS(DATI!E$1:E$65536,DATI!A$1:A$65536,'2006'!B4,DATI!B$1:B$65536,'2006'!F12,DATI!C$1:C$65536,'2006'!B8,DATI!D$1:D$65536,'2006'!L73)</f>
        <v>0</v>
      </c>
      <c r="G73" s="49">
        <f>SUMIFS(DATI!E$1:E$65536,DATI!A$1:A$65536,'2006'!B4,DATI!B$1:B$65536,'2006'!G12,DATI!C$1:C$65536,'2006'!B8,DATI!D$1:D$65536,'2006'!L73)</f>
        <v>16785</v>
      </c>
      <c r="H73" s="28"/>
      <c r="I73" s="94">
        <f t="shared" si="7"/>
        <v>22526</v>
      </c>
      <c r="J73" s="104"/>
      <c r="K73" s="31">
        <f>I73</f>
        <v>22526</v>
      </c>
      <c r="L73" s="40" t="s">
        <v>44</v>
      </c>
      <c r="M73" s="134" t="s">
        <v>254</v>
      </c>
      <c r="N73" s="91">
        <f>P73</f>
        <v>22526</v>
      </c>
      <c r="O73" s="105"/>
      <c r="P73" s="29">
        <f>R73+S73+T73+W73</f>
        <v>22526</v>
      </c>
      <c r="Q73" s="50"/>
      <c r="R73" s="49">
        <f>SUMIFS(DATI!E$1:E$65536,DATI!A$1:A$65536,'2006'!B4,DATI!B$1:B$65536,'2006'!R12,DATI!C$1:C$65536,'2006'!N8,DATI!D$1:D$65536,'2006'!L73)</f>
        <v>0</v>
      </c>
      <c r="S73" s="49">
        <f>SUMIFS(DATI!E$1:E$65536,DATI!A$1:A$65536,'2006'!B4,DATI!B$1:B$65536,'2006'!S12,DATI!C$1:C$65536,'2006'!N8,DATI!D$1:D$65536,'2006'!L73)</f>
        <v>0</v>
      </c>
      <c r="T73" s="49">
        <f>SUMIFS(DATI!E$1:E$65536,DATI!A$1:A$65536,'2006'!B4,DATI!B$1:B$65536,'2006'!T12,DATI!C$1:C$65536,'2006'!N8,DATI!D$1:D$65536,'2006'!L73)</f>
        <v>5455</v>
      </c>
      <c r="U73" s="49">
        <f>SUMIFS(DATI!E$1:E$65536,DATI!A$1:A$65536,'2006'!B4,DATI!B$1:B$65536,'2006'!U12,DATI!C$1:C$65536,'2006'!N8,DATI!D$1:D$65536,'2006'!L73)</f>
        <v>17071</v>
      </c>
      <c r="V73" s="24">
        <f>SUMIFS(DATI!E$1:E$65536,DATI!A$1:A$65536,'2006'!B4,DATI!B$1:B$65536,'2006'!V12,DATI!C$1:C$65536,'2006'!N8,DATI!D$1:D$65536,'2006'!L73)</f>
        <v>0</v>
      </c>
      <c r="W73" s="63">
        <f t="shared" si="5"/>
        <v>17071</v>
      </c>
    </row>
    <row r="74" spans="1:23">
      <c r="A74" s="7"/>
      <c r="B74" s="98">
        <f t="shared" si="6"/>
        <v>287279</v>
      </c>
      <c r="C74" s="49">
        <f>SUMIFS(DATI!E$1:E$65536,DATI!A$1:A$65536,'2006'!B4,DATI!B$1:B$65536,'2006'!C12,DATI!C$1:C$65536,'2006'!B8,DATI!D$1:D$65536,'2006'!L74)</f>
        <v>1195</v>
      </c>
      <c r="D74" s="49">
        <f>SUMIFS(DATI!E$1:E$65536,DATI!A$1:A$65536,'2006'!B4,DATI!B$1:B$65536,'2006'!D12,DATI!C$1:C$65536,'2006'!B8,DATI!D$1:D$65536,'2006'!L74)</f>
        <v>286084</v>
      </c>
      <c r="E74" s="132">
        <f>SUMIFS(DATI!E$1:E$65536,DATI!A$1:A$65536,'2006'!B4,DATI!B$1:B$65536,'2006'!E12,DATI!C$1:C$65536,'2006'!B8,DATI!D$1:D$65536,'2006'!L74)</f>
        <v>83277</v>
      </c>
      <c r="F74" s="132">
        <f>SUMIFS(DATI!E$1:E$65536,DATI!A$1:A$65536,'2006'!B4,DATI!B$1:B$65536,'2006'!F12,DATI!C$1:C$65536,'2006'!B8,DATI!D$1:D$65536,'2006'!L74)</f>
        <v>456590</v>
      </c>
      <c r="G74" s="132">
        <f>SUMIFS(DATI!E$1:E$65536,DATI!A$1:A$65536,'2006'!B4,DATI!B$1:B$65536,'2006'!G12,DATI!C$1:C$65536,'2006'!B8,DATI!D$1:D$65536,'2006'!L74)</f>
        <v>582906</v>
      </c>
      <c r="H74" s="50"/>
      <c r="I74" s="94">
        <f t="shared" si="7"/>
        <v>1410052</v>
      </c>
      <c r="J74" s="30">
        <f>SUMIFS(DATI!E$1:E$65536,DATI!A$1:A$65536,'2006'!B4,DATI!B$1:B$65536,'2006'!J12,DATI!C$1:C$65536,'2006'!B8,DATI!D$1:D$65536,'2006'!L74)</f>
        <v>445517</v>
      </c>
      <c r="K74" s="95">
        <f>I74+J74</f>
        <v>1855569</v>
      </c>
      <c r="L74" s="40" t="s">
        <v>35</v>
      </c>
      <c r="M74" s="134" t="s">
        <v>229</v>
      </c>
      <c r="N74" s="91">
        <f t="shared" si="3"/>
        <v>1855569</v>
      </c>
      <c r="O74" s="30">
        <f>SUMIFS(DATI!E$1:E$65536,DATI!A$1:A$65536,'2006'!B4,DATI!B$1:B$65536,'2006'!O12,DATI!C$1:C$65536,'2006'!N8,DATI!D$1:D$65536,'2006'!L74)</f>
        <v>498964</v>
      </c>
      <c r="P74" s="29">
        <f>R74+S74+T74+W74</f>
        <v>1356605</v>
      </c>
      <c r="Q74" s="50"/>
      <c r="R74" s="49">
        <f>SUMIFS(DATI!E$1:E$65536,DATI!A$1:A$65536,'2006'!B4,DATI!B$1:B$65536,'2006'!R12,DATI!C$1:C$65536,'2006'!N8,DATI!D$1:D$65536,'2006'!L74)</f>
        <v>250058</v>
      </c>
      <c r="S74" s="49">
        <f>SUMIFS(DATI!E$1:E$65536,DATI!A$1:A$65536,'2006'!B4,DATI!B$1:B$65536,'2006'!S12,DATI!C$1:C$65536,'2006'!N8,DATI!D$1:D$65536,'2006'!L74)</f>
        <v>1011355</v>
      </c>
      <c r="T74" s="49">
        <f>SUMIFS(DATI!E$1:E$65536,DATI!A$1:A$65536,'2006'!B4,DATI!B$1:B$65536,'2006'!T12,DATI!C$1:C$65536,'2006'!N8,DATI!D$1:D$65536,'2006'!L74)</f>
        <v>15429</v>
      </c>
      <c r="U74" s="49">
        <f>SUMIFS(DATI!E$1:E$65536,DATI!A$1:A$65536,'2006'!B4,DATI!B$1:B$65536,'2006'!U12,DATI!C$1:C$65536,'2006'!N8,DATI!D$1:D$65536,'2006'!L74)</f>
        <v>78040</v>
      </c>
      <c r="V74" s="24">
        <f>SUMIFS(DATI!E$1:E$65536,DATI!A$1:A$65536,'2006'!B4,DATI!B$1:B$65536,'2006'!V12,DATI!C$1:C$65536,'2006'!N8,DATI!D$1:D$65536,'2006'!L74)</f>
        <v>1723</v>
      </c>
      <c r="W74" s="63">
        <f t="shared" si="5"/>
        <v>79763</v>
      </c>
    </row>
    <row r="75" spans="1:23" ht="13">
      <c r="A75" s="7"/>
      <c r="B75" s="28"/>
      <c r="C75" s="28"/>
      <c r="D75" s="28"/>
      <c r="E75" s="28"/>
      <c r="F75" s="29">
        <f>R45+R58-G59-G69-G73</f>
        <v>4764249</v>
      </c>
      <c r="G75" s="29">
        <f>S45+S58-F59-F69-F73</f>
        <v>578037</v>
      </c>
      <c r="H75" s="50"/>
      <c r="I75" s="28"/>
      <c r="J75" s="28"/>
      <c r="K75" s="42"/>
      <c r="L75" s="135" t="s">
        <v>17</v>
      </c>
      <c r="M75" s="202" t="s">
        <v>165</v>
      </c>
      <c r="N75" s="28"/>
      <c r="O75" s="28"/>
      <c r="P75" s="28"/>
      <c r="Q75" s="28"/>
      <c r="R75" s="28"/>
      <c r="S75" s="28"/>
      <c r="T75" s="28"/>
      <c r="U75" s="28"/>
      <c r="V75" s="28"/>
      <c r="W75" s="42"/>
    </row>
    <row r="76" spans="1:23" ht="27.75" customHeight="1">
      <c r="A76" s="7"/>
      <c r="B76" s="98">
        <f t="shared" si="6"/>
        <v>10258569</v>
      </c>
      <c r="C76" s="91">
        <f>V45+W49+V58-C58</f>
        <v>11644</v>
      </c>
      <c r="D76" s="91">
        <f>U45+U46+U49+U58-D58</f>
        <v>10246925</v>
      </c>
      <c r="E76" s="29">
        <f>T45+T49+T58-E55-E58</f>
        <v>2607220</v>
      </c>
      <c r="F76" s="29">
        <f>S45+S58-F58</f>
        <v>544793</v>
      </c>
      <c r="G76" s="29">
        <f>R45+R58-G58</f>
        <v>2454223</v>
      </c>
      <c r="H76" s="61"/>
      <c r="I76" s="94">
        <f>B76+E76+F76+G76</f>
        <v>15864805</v>
      </c>
      <c r="J76" s="28"/>
      <c r="K76" s="42"/>
      <c r="L76" s="106" t="s">
        <v>18</v>
      </c>
      <c r="M76" s="203" t="s">
        <v>166</v>
      </c>
      <c r="N76" s="28"/>
      <c r="O76" s="28"/>
      <c r="P76" s="28"/>
      <c r="Q76" s="28"/>
      <c r="R76" s="28"/>
      <c r="S76" s="28"/>
      <c r="T76" s="28"/>
      <c r="U76" s="28"/>
      <c r="V76" s="28"/>
      <c r="W76" s="42"/>
    </row>
    <row r="77" spans="1:23">
      <c r="A77" s="7"/>
      <c r="B77" s="98">
        <f t="shared" si="6"/>
        <v>361210</v>
      </c>
      <c r="C77" s="91">
        <f>C22</f>
        <v>9620</v>
      </c>
      <c r="D77" s="91">
        <f>D22</f>
        <v>351590</v>
      </c>
      <c r="E77" s="91">
        <f>E22</f>
        <v>544518</v>
      </c>
      <c r="F77" s="91">
        <f>F22</f>
        <v>91992</v>
      </c>
      <c r="G77" s="91">
        <f>G22</f>
        <v>1707408</v>
      </c>
      <c r="H77" s="61"/>
      <c r="I77" s="94">
        <f>B77+E77+F77+G77</f>
        <v>2705128</v>
      </c>
      <c r="J77" s="28"/>
      <c r="K77" s="42"/>
      <c r="L77" s="53" t="s">
        <v>77</v>
      </c>
      <c r="M77" s="65" t="s">
        <v>167</v>
      </c>
      <c r="N77" s="28"/>
      <c r="O77" s="28"/>
      <c r="P77" s="28"/>
      <c r="Q77" s="28"/>
      <c r="R77" s="28"/>
      <c r="S77" s="28"/>
      <c r="T77" s="28"/>
      <c r="U77" s="28"/>
      <c r="V77" s="28"/>
      <c r="W77" s="42"/>
    </row>
    <row r="78" spans="1:23" ht="13.5" thickBot="1">
      <c r="A78" s="7"/>
      <c r="B78" s="98">
        <f t="shared" si="6"/>
        <v>9897359</v>
      </c>
      <c r="C78" s="107">
        <f>C76-C77</f>
        <v>2024</v>
      </c>
      <c r="D78" s="107">
        <f>D76-D77</f>
        <v>9895335</v>
      </c>
      <c r="E78" s="107">
        <f>E76-E77</f>
        <v>2062702</v>
      </c>
      <c r="F78" s="107">
        <f>F76-F77</f>
        <v>452801</v>
      </c>
      <c r="G78" s="107">
        <f>G76-G77</f>
        <v>746815</v>
      </c>
      <c r="H78" s="88"/>
      <c r="I78" s="108">
        <f>B78+E78+F78+G78</f>
        <v>13159677</v>
      </c>
      <c r="J78" s="28"/>
      <c r="K78" s="109"/>
      <c r="L78" s="106" t="s">
        <v>168</v>
      </c>
      <c r="M78" s="198" t="s">
        <v>169</v>
      </c>
      <c r="N78" s="28"/>
      <c r="O78" s="28"/>
      <c r="P78" s="28"/>
      <c r="Q78" s="28"/>
      <c r="R78" s="28"/>
      <c r="S78" s="28"/>
      <c r="T78" s="28"/>
      <c r="U78" s="28"/>
      <c r="V78" s="28"/>
      <c r="W78" s="42"/>
    </row>
    <row r="79" spans="1:23" ht="14" thickTop="1" thickBot="1">
      <c r="A79" s="7"/>
      <c r="B79" s="110"/>
      <c r="C79" s="110"/>
      <c r="D79" s="110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6"/>
    </row>
    <row r="80" spans="1:23" ht="21.75" customHeight="1" thickTop="1" thickBot="1">
      <c r="A80" s="7"/>
      <c r="B80" s="253" t="s">
        <v>119</v>
      </c>
      <c r="C80" s="253"/>
      <c r="D80" s="253"/>
      <c r="E80" s="253"/>
      <c r="F80" s="253"/>
      <c r="G80" s="253"/>
      <c r="H80" s="253"/>
      <c r="I80" s="253"/>
      <c r="J80" s="253"/>
      <c r="K80" s="254"/>
      <c r="L80" s="274" t="s">
        <v>120</v>
      </c>
      <c r="M80" s="275"/>
      <c r="N80" s="278" t="s">
        <v>121</v>
      </c>
      <c r="O80" s="279"/>
      <c r="P80" s="279"/>
      <c r="Q80" s="279"/>
      <c r="R80" s="279"/>
      <c r="S80" s="279"/>
      <c r="T80" s="279"/>
      <c r="U80" s="280"/>
      <c r="V80" s="280"/>
      <c r="W80" s="281"/>
    </row>
    <row r="81" spans="1:23" ht="13.5" customHeight="1" thickTop="1">
      <c r="A81" s="7"/>
      <c r="B81" s="261" t="s">
        <v>122</v>
      </c>
      <c r="C81" s="264" t="s">
        <v>123</v>
      </c>
      <c r="D81" s="264" t="s">
        <v>124</v>
      </c>
      <c r="E81" s="239" t="s">
        <v>125</v>
      </c>
      <c r="F81" s="239" t="s">
        <v>126</v>
      </c>
      <c r="G81" s="239" t="s">
        <v>127</v>
      </c>
      <c r="H81" s="239" t="s">
        <v>128</v>
      </c>
      <c r="I81" s="239" t="s">
        <v>129</v>
      </c>
      <c r="J81" s="239" t="s">
        <v>130</v>
      </c>
      <c r="K81" s="243" t="s">
        <v>131</v>
      </c>
      <c r="L81" s="276"/>
      <c r="M81" s="277"/>
      <c r="N81" s="264" t="s">
        <v>131</v>
      </c>
      <c r="O81" s="239" t="s">
        <v>130</v>
      </c>
      <c r="P81" s="239" t="s">
        <v>129</v>
      </c>
      <c r="Q81" s="239" t="s">
        <v>128</v>
      </c>
      <c r="R81" s="239" t="s">
        <v>127</v>
      </c>
      <c r="S81" s="239" t="s">
        <v>126</v>
      </c>
      <c r="T81" s="239" t="s">
        <v>125</v>
      </c>
      <c r="U81" s="264" t="s">
        <v>124</v>
      </c>
      <c r="V81" s="264" t="s">
        <v>123</v>
      </c>
      <c r="W81" s="266" t="s">
        <v>122</v>
      </c>
    </row>
    <row r="82" spans="1:23" ht="12.75" customHeight="1">
      <c r="A82" s="7"/>
      <c r="B82" s="262"/>
      <c r="C82" s="216"/>
      <c r="D82" s="216"/>
      <c r="E82" s="213"/>
      <c r="F82" s="213"/>
      <c r="G82" s="213"/>
      <c r="H82" s="229"/>
      <c r="I82" s="213"/>
      <c r="J82" s="213"/>
      <c r="K82" s="244"/>
      <c r="L82" s="276"/>
      <c r="M82" s="277"/>
      <c r="N82" s="215"/>
      <c r="O82" s="213"/>
      <c r="P82" s="213"/>
      <c r="Q82" s="229"/>
      <c r="R82" s="213"/>
      <c r="S82" s="213"/>
      <c r="T82" s="213"/>
      <c r="U82" s="216"/>
      <c r="V82" s="216"/>
      <c r="W82" s="219"/>
    </row>
    <row r="83" spans="1:23" ht="51" customHeight="1" thickBot="1">
      <c r="A83" s="7"/>
      <c r="B83" s="263"/>
      <c r="C83" s="265"/>
      <c r="D83" s="265"/>
      <c r="E83" s="241"/>
      <c r="F83" s="241"/>
      <c r="G83" s="241"/>
      <c r="H83" s="242"/>
      <c r="I83" s="241"/>
      <c r="J83" s="240"/>
      <c r="K83" s="245"/>
      <c r="L83" s="276"/>
      <c r="M83" s="277"/>
      <c r="N83" s="268"/>
      <c r="O83" s="240"/>
      <c r="P83" s="241"/>
      <c r="Q83" s="242"/>
      <c r="R83" s="241"/>
      <c r="S83" s="241"/>
      <c r="T83" s="241"/>
      <c r="U83" s="265"/>
      <c r="V83" s="265"/>
      <c r="W83" s="267"/>
    </row>
    <row r="84" spans="1:23" ht="19" thickTop="1" thickBot="1">
      <c r="A84" s="7"/>
      <c r="B84" s="231" t="s">
        <v>170</v>
      </c>
      <c r="C84" s="231"/>
      <c r="D84" s="231"/>
      <c r="E84" s="231"/>
      <c r="F84" s="231"/>
      <c r="G84" s="231"/>
      <c r="H84" s="231"/>
      <c r="I84" s="231"/>
      <c r="J84" s="231"/>
      <c r="K84" s="231"/>
      <c r="L84" s="231"/>
      <c r="M84" s="231"/>
      <c r="N84" s="231"/>
      <c r="O84" s="231"/>
      <c r="P84" s="231"/>
      <c r="Q84" s="231"/>
      <c r="R84" s="231"/>
      <c r="S84" s="231"/>
      <c r="T84" s="231"/>
      <c r="U84" s="231"/>
      <c r="V84" s="231"/>
      <c r="W84" s="232"/>
    </row>
    <row r="85" spans="1:23" ht="32.25" customHeight="1" thickTop="1">
      <c r="A85" s="7"/>
      <c r="B85" s="111"/>
      <c r="C85" s="111"/>
      <c r="D85" s="111"/>
      <c r="E85" s="111"/>
      <c r="F85" s="111"/>
      <c r="G85" s="111"/>
      <c r="H85" s="28"/>
      <c r="I85" s="111"/>
      <c r="J85" s="111"/>
      <c r="K85" s="112"/>
      <c r="L85" s="113" t="s">
        <v>18</v>
      </c>
      <c r="M85" s="204" t="s">
        <v>166</v>
      </c>
      <c r="N85" s="47"/>
      <c r="O85" s="47"/>
      <c r="P85" s="22">
        <f>R85+S85+T85+W85</f>
        <v>15864805</v>
      </c>
      <c r="Q85" s="50"/>
      <c r="R85" s="22">
        <f>G76</f>
        <v>2454223</v>
      </c>
      <c r="S85" s="22">
        <f>F76</f>
        <v>544793</v>
      </c>
      <c r="T85" s="22">
        <f>E76</f>
        <v>2607220</v>
      </c>
      <c r="U85" s="114">
        <f>D76</f>
        <v>10246925</v>
      </c>
      <c r="V85" s="62">
        <f>C76</f>
        <v>11644</v>
      </c>
      <c r="W85" s="63">
        <f>U85+V85</f>
        <v>10258569</v>
      </c>
    </row>
    <row r="86" spans="1:23">
      <c r="A86" s="7"/>
      <c r="B86" s="115">
        <f>C86+D86</f>
        <v>987266</v>
      </c>
      <c r="C86" s="91">
        <f>C87+C88</f>
        <v>0</v>
      </c>
      <c r="D86" s="91">
        <f>D87+D88</f>
        <v>987266</v>
      </c>
      <c r="E86" s="91">
        <f>E87+E88</f>
        <v>141</v>
      </c>
      <c r="F86" s="91">
        <f>F87+F88</f>
        <v>70485</v>
      </c>
      <c r="G86" s="91">
        <f>G87+G88</f>
        <v>292590</v>
      </c>
      <c r="H86" s="28"/>
      <c r="I86" s="94">
        <f>B86+E86+F86+G86</f>
        <v>1350482</v>
      </c>
      <c r="J86" s="94">
        <f>J87+J88</f>
        <v>0</v>
      </c>
      <c r="K86" s="31">
        <f>I86+J86</f>
        <v>1350482</v>
      </c>
      <c r="L86" s="53" t="s">
        <v>45</v>
      </c>
      <c r="M86" s="54" t="s">
        <v>171</v>
      </c>
      <c r="N86" s="91">
        <f>O86+P86</f>
        <v>1350482</v>
      </c>
      <c r="O86" s="116">
        <f>O87+O88</f>
        <v>0</v>
      </c>
      <c r="P86" s="29">
        <f>T86</f>
        <v>1350482</v>
      </c>
      <c r="Q86" s="28"/>
      <c r="R86" s="28"/>
      <c r="S86" s="104"/>
      <c r="T86" s="29">
        <f>T87+T88</f>
        <v>1350482</v>
      </c>
      <c r="U86" s="92"/>
      <c r="V86" s="23"/>
      <c r="W86" s="32"/>
    </row>
    <row r="87" spans="1:23">
      <c r="A87" s="7"/>
      <c r="B87" s="115">
        <f>C87+D87</f>
        <v>957993</v>
      </c>
      <c r="C87" s="103">
        <f>SUMIFS(DATI!E$1:E$65536,DATI!A$1:A$65536,'2006'!B4,DATI!B$1:B$65536,'2006'!C12,DATI!C$1:C$65536,'2006'!B8,DATI!D$1:D$65536,'2006'!L87)</f>
        <v>0</v>
      </c>
      <c r="D87" s="117">
        <f>SUMIFS(DATI!E$1:E$65536,DATI!A$1:A$65536,'2006'!B4,DATI!B$1:B$65536,'2006'!D12,DATI!C$1:C$65536,'2006'!B8,DATI!D$1:D$65536,'2006'!L87)</f>
        <v>957993</v>
      </c>
      <c r="E87" s="49">
        <f>SUMIFS(DATI!E$1:E$65536,DATI!A$1:A$65536,'2006'!B4,DATI!B$1:B$65536,'2006'!E12,DATI!C$1:C$65536,'2006'!B8,DATI!D$1:D$65536,'2006'!L87)</f>
        <v>141</v>
      </c>
      <c r="F87" s="49">
        <f>SUMIFS(DATI!E$1:E$65536,DATI!A$1:A$65536,'2006'!B4,DATI!B$1:B$65536,'2006'!F12,DATI!C$1:C$65536,'2006'!B8,DATI!D$1:D$65536,'2006'!L87)</f>
        <v>70485</v>
      </c>
      <c r="G87" s="49">
        <f>SUMIFS(DATI!E$1:E$65536,DATI!A$1:A$65536,'2006'!B4,DATI!B$1:B$65536,'2006'!G12,DATI!C$1:C$65536,'2006'!B8,DATI!D$1:D$65536,'2006'!L87)</f>
        <v>292590</v>
      </c>
      <c r="H87" s="28"/>
      <c r="I87" s="94">
        <f>B87+E87+F87+G87</f>
        <v>1321209</v>
      </c>
      <c r="J87" s="30">
        <f>SUMIFS(DATI!E$1:E$65536,DATI!A$1:A$65536,'2006'!B4,DATI!B$1:B$65536,'2006'!J12,DATI!C$1:C$65536,'2006'!B8,DATI!D$1:D$65536,'2006'!L87)</f>
        <v>0</v>
      </c>
      <c r="K87" s="31">
        <f t="shared" ref="K87:K106" si="8">I87+J87</f>
        <v>1321209</v>
      </c>
      <c r="L87" s="53" t="s">
        <v>46</v>
      </c>
      <c r="M87" s="199" t="s">
        <v>240</v>
      </c>
      <c r="N87" s="91">
        <f t="shared" ref="N87:N105" si="9">O87+P87</f>
        <v>1321209</v>
      </c>
      <c r="O87" s="100">
        <f>SUMIFS(DATI!E$1:E$65536,DATI!A$1:A$65536,'2006'!B4,DATI!B$1:B$65536,'2006'!O12,DATI!C$1:C$65536,'2006'!N8,DATI!D$1:D$65536,'2006'!L87)</f>
        <v>0</v>
      </c>
      <c r="P87" s="29">
        <f>+T87+U87+W87</f>
        <v>1321209</v>
      </c>
      <c r="Q87" s="28"/>
      <c r="R87" s="28"/>
      <c r="S87" s="61"/>
      <c r="T87" s="49">
        <f>SUMIFS(DATI!E$1:E$65536,DATI!A$1:A$65536,'2006'!B4,DATI!B$1:B$65536,'2006'!T12,DATI!C$1:C$65536,'2006'!N8,DATI!D$1:D$65536,'2006'!L87)</f>
        <v>1321209</v>
      </c>
      <c r="U87" s="50"/>
      <c r="V87" s="28"/>
      <c r="W87" s="42"/>
    </row>
    <row r="88" spans="1:23">
      <c r="A88" s="7"/>
      <c r="B88" s="115">
        <f>C88+D88</f>
        <v>29273</v>
      </c>
      <c r="C88" s="103">
        <f>SUMIFS(DATI!E$1:E$65536,DATI!A$1:A$65536,'2006'!B4,DATI!B$1:B$65536,'2006'!C12,DATI!C$1:C$65536,'2006'!B8,DATI!D$1:D$65536,'2006'!L88)</f>
        <v>0</v>
      </c>
      <c r="D88" s="117">
        <f>SUMIFS(DATI!E$1:E$65536,DATI!A$1:A$65536,'2006'!B4,DATI!B$1:B$65536,'2006'!D12,DATI!C$1:C$65536,'2006'!B8,DATI!D$1:D$65536,'2006'!L88)</f>
        <v>29273</v>
      </c>
      <c r="E88" s="49">
        <f>SUMIFS(DATI!E$1:E$65536,DATI!A$1:A$65536,'2006'!B4,DATI!B$1:B$65536,'2006'!E12,DATI!C$1:C$65536,'2006'!B8,DATI!D$1:D$65536,'2006'!L88)</f>
        <v>0</v>
      </c>
      <c r="F88" s="49">
        <f>SUMIFS(DATI!E$1:E$65536,DATI!A$1:A$65536,'2006'!B4,DATI!B$1:B$65536,'2006'!F12,DATI!C$1:C$65536,'2006'!B8,DATI!D$1:D$65536,'2006'!L88)</f>
        <v>0</v>
      </c>
      <c r="G88" s="49">
        <f>SUMIFS(DATI!E$1:E$65536,DATI!A$1:A$65536,'2006'!B4,DATI!B$1:B$65536,'2006'!G12,DATI!C$1:C$65536,'2006'!B8,DATI!D$1:D$65536,'2006'!L88)</f>
        <v>0</v>
      </c>
      <c r="H88" s="28"/>
      <c r="I88" s="94">
        <f>B88+E88+F88+G88</f>
        <v>29273</v>
      </c>
      <c r="J88" s="30">
        <f>SUMIFS(DATI!E$1:E$65536,DATI!A$1:A$65536,'2006'!B4,DATI!B$1:B$65536,'2006'!J12,DATI!C$1:C$65536,'2006'!B8,DATI!D$1:D$65536,'2006'!L88)</f>
        <v>0</v>
      </c>
      <c r="K88" s="31">
        <f t="shared" si="8"/>
        <v>29273</v>
      </c>
      <c r="L88" s="53" t="s">
        <v>47</v>
      </c>
      <c r="M88" s="199" t="s">
        <v>241</v>
      </c>
      <c r="N88" s="91">
        <f t="shared" si="9"/>
        <v>29273</v>
      </c>
      <c r="O88" s="100">
        <f>SUMIFS(DATI!E$1:E$65536,DATI!A$1:A$65536,'2006'!B4,DATI!B$1:B$65536,'2006'!O12,DATI!C$1:C$65536,'2006'!N8,DATI!D$1:D$65536,'2006'!L88)</f>
        <v>0</v>
      </c>
      <c r="P88" s="29">
        <f>+T88+U88+W88</f>
        <v>29273</v>
      </c>
      <c r="Q88" s="28"/>
      <c r="R88" s="28"/>
      <c r="S88" s="28"/>
      <c r="T88" s="49">
        <f>SUMIFS(DATI!E$1:E$65536,DATI!A$1:A$65536,'2006'!B4,DATI!B$1:B$65536,'2006'!T12,DATI!C$1:C$65536,'2006'!N8,DATI!D$1:D$65536,'2006'!L88)</f>
        <v>29273</v>
      </c>
      <c r="U88" s="28"/>
      <c r="V88" s="28"/>
      <c r="W88" s="42"/>
    </row>
    <row r="89" spans="1:23">
      <c r="A89" s="7"/>
      <c r="B89" s="115">
        <f>C89+D89</f>
        <v>1771460</v>
      </c>
      <c r="C89" s="91">
        <f>C96+C97</f>
        <v>230295</v>
      </c>
      <c r="D89" s="99">
        <f>D90+D96</f>
        <v>1541165</v>
      </c>
      <c r="E89" s="29">
        <f>E96+E97</f>
        <v>2679638</v>
      </c>
      <c r="F89" s="29">
        <f>F96</f>
        <v>3199</v>
      </c>
      <c r="G89" s="29">
        <f>G96</f>
        <v>59060</v>
      </c>
      <c r="H89" s="28"/>
      <c r="I89" s="94">
        <f>B89+E89+F89+G89</f>
        <v>4513357</v>
      </c>
      <c r="J89" s="94">
        <f>J90+J96</f>
        <v>62570</v>
      </c>
      <c r="K89" s="31">
        <f t="shared" si="8"/>
        <v>4575927</v>
      </c>
      <c r="L89" s="53" t="s">
        <v>48</v>
      </c>
      <c r="M89" s="54" t="s">
        <v>172</v>
      </c>
      <c r="N89" s="91">
        <f>O89+P89</f>
        <v>4575926</v>
      </c>
      <c r="O89" s="116">
        <f>O90+O96</f>
        <v>2778</v>
      </c>
      <c r="P89" s="29">
        <f t="shared" ref="P89:P95" si="10">R89+S89+T89+W89</f>
        <v>4573148</v>
      </c>
      <c r="Q89" s="28"/>
      <c r="R89" s="29">
        <f>R90</f>
        <v>56282</v>
      </c>
      <c r="S89" s="29">
        <f>S90</f>
        <v>68228</v>
      </c>
      <c r="T89" s="91">
        <f>T90</f>
        <v>1416226</v>
      </c>
      <c r="U89" s="29">
        <f>U90+U96+U97</f>
        <v>3032026</v>
      </c>
      <c r="V89" s="29">
        <f>V90</f>
        <v>386</v>
      </c>
      <c r="W89" s="63">
        <f t="shared" ref="W89:W95" si="11">U89+V89</f>
        <v>3032412</v>
      </c>
    </row>
    <row r="90" spans="1:23">
      <c r="A90" s="7"/>
      <c r="B90" s="115">
        <f t="shared" ref="B90:B95" si="12">D90</f>
        <v>1541144</v>
      </c>
      <c r="C90" s="28"/>
      <c r="D90" s="49">
        <f>SUMIFS(DATI!E$1:E$65536,DATI!A$1:A$65536,'2006'!B4,DATI!B$1:B$65536,'2006'!D12,DATI!C$1:C$65536,'2006'!B8,DATI!D$1:D$65536,'2006'!L90)</f>
        <v>1541144</v>
      </c>
      <c r="E90" s="28"/>
      <c r="F90" s="28"/>
      <c r="G90" s="28"/>
      <c r="H90" s="28"/>
      <c r="I90" s="94">
        <f t="shared" ref="I90:I95" si="13">B90</f>
        <v>1541144</v>
      </c>
      <c r="J90" s="49">
        <f>SUMIFS(DATI!E$1:E$65536,DATI!A$1:A$65536,'2006'!B4,DATI!B$1:B$65536,'2006'!J12,DATI!C$1:C$65536,'2006'!B8,DATI!D$1:D$65536,'2006'!L90)</f>
        <v>0</v>
      </c>
      <c r="K90" s="31">
        <f t="shared" si="8"/>
        <v>1541144</v>
      </c>
      <c r="L90" s="53" t="s">
        <v>49</v>
      </c>
      <c r="M90" s="199" t="s">
        <v>173</v>
      </c>
      <c r="N90" s="91">
        <f t="shared" si="9"/>
        <v>1541143</v>
      </c>
      <c r="O90" s="49">
        <f>SUMIFS(DATI!E$1:E$65536,DATI!A$1:A$65536,'2006'!B4,DATI!B$1:B$65536,'2006'!O12,DATI!C$1:C$65536,'2006'!N8,DATI!D$1:D$65536,'2006'!L90)</f>
        <v>0</v>
      </c>
      <c r="P90" s="29">
        <f t="shared" si="10"/>
        <v>1541143</v>
      </c>
      <c r="Q90" s="28"/>
      <c r="R90" s="49">
        <f>SUMIFS(DATI!E$1:E$65536,DATI!A$1:A$65536,'2006'!B4,DATI!B$1:B$65536,'2006'!R12,DATI!C$1:C$65536,'2006'!N8,DATI!D$1:D$65536,'2006'!L90)</f>
        <v>56282</v>
      </c>
      <c r="S90" s="49">
        <f>SUMIFS(DATI!E$1:E$65536,DATI!A$1:A$65536,'2006'!B4,DATI!B$1:B$65536,'2006'!S12,DATI!C$1:C$65536,'2006'!N8,DATI!D$1:D$65536,'2006'!L90)</f>
        <v>68228</v>
      </c>
      <c r="T90" s="103">
        <f>SUMIFS(DATI!E$1:E$65536,DATI!A$1:A$65536,'2006'!B4,DATI!B$1:B$65536,'2006'!T12,DATI!C$1:C$65536,'2006'!N8,DATI!D$1:D$65536,'2006'!L90)</f>
        <v>1416226</v>
      </c>
      <c r="U90" s="49">
        <f>SUMIFS(DATI!E$1:E$65536,DATI!A$1:A$65536,'2006'!B4,DATI!B$1:B$65536,'2006'!U12,DATI!C$1:C$65536,'2006'!N8,DATI!D$1:D$65536,'2006'!L90)</f>
        <v>21</v>
      </c>
      <c r="V90" s="49">
        <f>SUMIFS(DATI!E$1:E$65536,DATI!A$1:A$65536,'2006'!B4,DATI!B$1:B$65536,'2006'!V12,DATI!C$1:C$65536,'2006'!N8,DATI!D$1:D$65536,'2006'!L90)</f>
        <v>386</v>
      </c>
      <c r="W90" s="63">
        <f t="shared" si="11"/>
        <v>407</v>
      </c>
    </row>
    <row r="91" spans="1:23">
      <c r="A91" s="7"/>
      <c r="B91" s="115">
        <f t="shared" si="12"/>
        <v>999055</v>
      </c>
      <c r="C91" s="28"/>
      <c r="D91" s="49">
        <f>SUMIFS(DATI!E$1:E$65536,DATI!A$1:A$65536,'2006'!B4,DATI!B$1:B$65536,'2006'!D12,DATI!C$1:C$65536,'2006'!B8,DATI!D$1:D$65536,'2006'!L91)</f>
        <v>999055</v>
      </c>
      <c r="E91" s="28"/>
      <c r="F91" s="28"/>
      <c r="G91" s="28"/>
      <c r="H91" s="28"/>
      <c r="I91" s="94">
        <f t="shared" si="13"/>
        <v>999055</v>
      </c>
      <c r="J91" s="49">
        <f>SUMIFS(DATI!E$1:E$65536,DATI!A$1:A$65536,'2006'!B4,DATI!B$1:B$65536,'2006'!J12,DATI!C$1:C$65536,'2006'!B8,DATI!D$1:D$65536,'2006'!L91)</f>
        <v>0</v>
      </c>
      <c r="K91" s="31">
        <f t="shared" si="8"/>
        <v>999055</v>
      </c>
      <c r="L91" s="53" t="s">
        <v>50</v>
      </c>
      <c r="M91" s="78" t="s">
        <v>174</v>
      </c>
      <c r="N91" s="91">
        <f t="shared" si="9"/>
        <v>999055</v>
      </c>
      <c r="O91" s="49">
        <f>SUMIFS(DATI!E$1:E$65536,DATI!A$1:A$65536,'2006'!B4,DATI!B$1:B$65536,'2006'!O12,DATI!C$1:C$65536,'2006'!N8,DATI!D$1:D$65536,'2006'!L91)</f>
        <v>0</v>
      </c>
      <c r="P91" s="22">
        <f t="shared" si="10"/>
        <v>999055</v>
      </c>
      <c r="Q91" s="28"/>
      <c r="R91" s="49">
        <f>SUMIFS(DATI!E$1:E$65536,DATI!A$1:A$65536,'2006'!B4,DATI!B$1:B$65536,'2006'!R12,DATI!C$1:C$65536,'2006'!N8,DATI!D$1:D$65536,'2006'!L91)</f>
        <v>0</v>
      </c>
      <c r="S91" s="49">
        <f>SUMIFS(DATI!E$1:E$65536,DATI!A$1:A$65536,'2006'!B4,DATI!B$1:B$65536,'2006'!S12,DATI!C$1:C$65536,'2006'!N8,DATI!D$1:D$65536,'2006'!L91)</f>
        <v>0</v>
      </c>
      <c r="T91" s="117">
        <f>SUMIFS(DATI!E$1:E$65536,DATI!A$1:A$65536,'2006'!B4,DATI!B$1:B$65536,'2006'!T12,DATI!C$1:C$65536,'2006'!N8,DATI!D$1:D$65536,'2006'!L91)</f>
        <v>999055</v>
      </c>
      <c r="U91" s="96">
        <f>SUMIFS(DATI!E$1:E$65536,DATI!A$1:A$65536,'2006'!B4,DATI!B$1:B$65536,'2006'!U12,DATI!C$1:C$65536,'2006'!N8,DATI!D$1:D$65536,'2006'!L91)</f>
        <v>0</v>
      </c>
      <c r="V91" s="30">
        <f>SUMIFS(DATI!E$1:E$65536,DATI!A$1:A$65536,'2006'!B4,DATI!B$1:B$65536,'2006'!V12,DATI!C$1:C$65536,'2006'!N8,DATI!D$1:D$65536,'2006'!L91)</f>
        <v>0</v>
      </c>
      <c r="W91" s="63">
        <f t="shared" si="11"/>
        <v>0</v>
      </c>
    </row>
    <row r="92" spans="1:23">
      <c r="A92" s="7"/>
      <c r="B92" s="115">
        <f t="shared" si="12"/>
        <v>99172</v>
      </c>
      <c r="C92" s="28"/>
      <c r="D92" s="49">
        <f>SUMIFS(DATI!E$1:E$65536,DATI!A$1:A$65536,'2006'!B4,DATI!B$1:B$65536,'2006'!D12,DATI!C$1:C$65536,'2006'!B8,DATI!D$1:D$65536,'2006'!L92)</f>
        <v>99172</v>
      </c>
      <c r="E92" s="28"/>
      <c r="F92" s="28"/>
      <c r="G92" s="28"/>
      <c r="H92" s="28"/>
      <c r="I92" s="94">
        <f t="shared" si="13"/>
        <v>99172</v>
      </c>
      <c r="J92" s="49">
        <f>SUMIFS(DATI!E$1:E$65536,DATI!A$1:A$65536,'2006'!B4,DATI!B$1:B$65536,'2006'!J12,DATI!C$1:C$65536,'2006'!B8,DATI!D$1:D$65536,'2006'!L92)</f>
        <v>0</v>
      </c>
      <c r="K92" s="31">
        <f t="shared" si="8"/>
        <v>99172</v>
      </c>
      <c r="L92" s="53" t="s">
        <v>51</v>
      </c>
      <c r="M92" s="78" t="s">
        <v>175</v>
      </c>
      <c r="N92" s="91">
        <f t="shared" si="9"/>
        <v>99172</v>
      </c>
      <c r="O92" s="49">
        <f>SUMIFS(DATI!E$1:E$65536,DATI!A$1:A$65536,'2006'!B4,DATI!B$1:B$65536,'2006'!O12,DATI!C$1:C$65536,'2006'!N8,DATI!D$1:D$65536,'2006'!L92)</f>
        <v>0</v>
      </c>
      <c r="P92" s="22">
        <f t="shared" si="10"/>
        <v>99172</v>
      </c>
      <c r="Q92" s="28"/>
      <c r="R92" s="49">
        <f>SUMIFS(DATI!E$1:E$65536,DATI!A$1:A$65536,'2006'!B4,DATI!B$1:B$65536,'2006'!R12,DATI!C$1:C$65536,'2006'!N8,DATI!D$1:D$65536,'2006'!L92)</f>
        <v>56282</v>
      </c>
      <c r="S92" s="49">
        <f>SUMIFS(DATI!E$1:E$65536,DATI!A$1:A$65536,'2006'!B4,DATI!B$1:B$65536,'2006'!S12,DATI!C$1:C$65536,'2006'!N8,DATI!D$1:D$65536,'2006'!L92)</f>
        <v>3199</v>
      </c>
      <c r="T92" s="117">
        <f>SUMIFS(DATI!E$1:E$65536,DATI!A$1:A$65536,'2006'!B4,DATI!B$1:B$65536,'2006'!T12,DATI!C$1:C$65536,'2006'!N8,DATI!D$1:D$65536,'2006'!L92)</f>
        <v>39284</v>
      </c>
      <c r="U92" s="96">
        <f>SUMIFS(DATI!E$1:E$65536,DATI!A$1:A$65536,'2006'!B4,DATI!B$1:B$65536,'2006'!U12,DATI!C$1:C$65536,'2006'!N8,DATI!D$1:D$65536,'2006'!L92)</f>
        <v>21</v>
      </c>
      <c r="V92" s="30">
        <f>SUMIFS(DATI!E$1:E$65536,DATI!A$1:A$65536,'2006'!B4,DATI!B$1:B$65536,'2006'!V12,DATI!C$1:C$65536,'2006'!N8,DATI!D$1:D$65536,'2006'!L92)</f>
        <v>386</v>
      </c>
      <c r="W92" s="63">
        <f t="shared" si="11"/>
        <v>407</v>
      </c>
    </row>
    <row r="93" spans="1:23">
      <c r="A93" s="7"/>
      <c r="B93" s="115">
        <f t="shared" si="12"/>
        <v>437406</v>
      </c>
      <c r="C93" s="28"/>
      <c r="D93" s="49">
        <f>SUMIFS(DATI!E$1:E$65536,DATI!A$1:A$65536,'2006'!B4,DATI!B$1:B$65536,'2006'!D12,DATI!C$1:C$65536,'2006'!B8,DATI!D$1:D$65536,'2006'!L93)</f>
        <v>437406</v>
      </c>
      <c r="E93" s="28"/>
      <c r="F93" s="28"/>
      <c r="G93" s="28"/>
      <c r="H93" s="28"/>
      <c r="I93" s="94">
        <f t="shared" si="13"/>
        <v>437406</v>
      </c>
      <c r="J93" s="49">
        <f>SUMIFS(DATI!E$1:E$65536,DATI!A$1:A$65536,'2006'!B4,DATI!B$1:B$65536,'2006'!J12,DATI!C$1:C$65536,'2006'!B8,DATI!D$1:D$65536,'2006'!L93)</f>
        <v>0</v>
      </c>
      <c r="K93" s="31">
        <f t="shared" si="8"/>
        <v>437406</v>
      </c>
      <c r="L93" s="53" t="s">
        <v>52</v>
      </c>
      <c r="M93" s="78" t="s">
        <v>176</v>
      </c>
      <c r="N93" s="91">
        <f t="shared" si="9"/>
        <v>437406</v>
      </c>
      <c r="O93" s="49">
        <f>SUMIFS(DATI!E$1:E$65536,DATI!A$1:A$65536,'2006'!B4,DATI!B$1:B$65536,'2006'!O12,DATI!C$1:C$65536,'2006'!N8,DATI!D$1:D$65536,'2006'!L93)</f>
        <v>0</v>
      </c>
      <c r="P93" s="22">
        <f t="shared" si="10"/>
        <v>437406</v>
      </c>
      <c r="Q93" s="28"/>
      <c r="R93" s="49">
        <f>SUMIFS(DATI!E$1:E$65536,DATI!A$1:A$65536,'2006'!B4,DATI!B$1:B$65536,'2006'!R12,DATI!C$1:C$65536,'2006'!N8,DATI!D$1:D$65536,'2006'!L93)</f>
        <v>0</v>
      </c>
      <c r="S93" s="49">
        <f>SUMIFS(DATI!E$1:E$65536,DATI!A$1:A$65536,'2006'!B4,DATI!B$1:B$65536,'2006'!S12,DATI!C$1:C$65536,'2006'!N8,DATI!D$1:D$65536,'2006'!L93)</f>
        <v>59519</v>
      </c>
      <c r="T93" s="117">
        <f>SUMIFS(DATI!E$1:E$65536,DATI!A$1:A$65536,'2006'!B4,DATI!B$1:B$65536,'2006'!T12,DATI!C$1:C$65536,'2006'!N8,DATI!D$1:D$65536,'2006'!L93)</f>
        <v>377887</v>
      </c>
      <c r="U93" s="96">
        <f>SUMIFS(DATI!E$1:E$65536,DATI!A$1:A$65536,'2006'!B4,DATI!B$1:B$65536,'2006'!U12,DATI!C$1:C$65536,'2006'!N8,DATI!D$1:D$65536,'2006'!L93)</f>
        <v>0</v>
      </c>
      <c r="V93" s="30">
        <f>SUMIFS(DATI!E$1:E$65536,DATI!A$1:A$65536,'2006'!B4,DATI!B$1:B$65536,'2006'!V12,DATI!C$1:C$65536,'2006'!N8,DATI!D$1:D$65536,'2006'!L93)</f>
        <v>0</v>
      </c>
      <c r="W93" s="63">
        <f t="shared" si="11"/>
        <v>0</v>
      </c>
    </row>
    <row r="94" spans="1:23">
      <c r="A94" s="7"/>
      <c r="B94" s="115">
        <f t="shared" si="12"/>
        <v>5511</v>
      </c>
      <c r="C94" s="28"/>
      <c r="D94" s="49">
        <f>SUMIFS(DATI!E$1:E$65536,DATI!A$1:A$65536,'2006'!B4,DATI!B$1:B$65536,'2006'!D12,DATI!C$1:C$65536,'2006'!B8,DATI!D$1:D$65536,'2006'!L94)</f>
        <v>5511</v>
      </c>
      <c r="E94" s="28"/>
      <c r="F94" s="28"/>
      <c r="G94" s="28"/>
      <c r="H94" s="28"/>
      <c r="I94" s="94">
        <f t="shared" si="13"/>
        <v>5511</v>
      </c>
      <c r="J94" s="49">
        <f>SUMIFS(DATI!E$1:E$65536,DATI!A$1:A$65536,'2006'!B4,DATI!B$1:B$65536,'2006'!J12,DATI!C$1:C$65536,'2006'!B8,DATI!D$1:D$65536,'2006'!L94)</f>
        <v>0</v>
      </c>
      <c r="K94" s="31">
        <f t="shared" si="8"/>
        <v>5511</v>
      </c>
      <c r="L94" s="53" t="s">
        <v>53</v>
      </c>
      <c r="M94" s="78" t="s">
        <v>177</v>
      </c>
      <c r="N94" s="91">
        <f t="shared" si="9"/>
        <v>5511</v>
      </c>
      <c r="O94" s="49">
        <f>SUMIFS(DATI!E$1:E$65536,DATI!A$1:A$65536,'2006'!B4,DATI!B$1:B$65536,'2006'!O12,DATI!C$1:C$65536,'2006'!N8,DATI!D$1:D$65536,'2006'!L94)</f>
        <v>0</v>
      </c>
      <c r="P94" s="22">
        <f t="shared" si="10"/>
        <v>5511</v>
      </c>
      <c r="Q94" s="50"/>
      <c r="R94" s="49">
        <f>SUMIFS(DATI!E$1:E$65536,DATI!A$1:A$65536,'2006'!B4,DATI!B$1:B$65536,'2006'!R12,DATI!C$1:C$65536,'2006'!N8,DATI!D$1:D$65536,'2006'!L94)</f>
        <v>0</v>
      </c>
      <c r="S94" s="49">
        <f>SUMIFS(DATI!E$1:E$65536,DATI!A$1:A$65536,'2006'!B4,DATI!B$1:B$65536,'2006'!S12,DATI!C$1:C$65536,'2006'!N8,DATI!D$1:D$65536,'2006'!L94)</f>
        <v>5511</v>
      </c>
      <c r="T94" s="117">
        <f>SUMIFS(DATI!E$1:E$65536,DATI!A$1:A$65536,'2006'!B4,DATI!B$1:B$65536,'2006'!T12,DATI!C$1:C$65536,'2006'!N8,DATI!D$1:D$65536,'2006'!L94)</f>
        <v>0</v>
      </c>
      <c r="U94" s="96">
        <f>SUMIFS(DATI!E$1:E$65536,DATI!A$1:A$65536,'2006'!B4,DATI!B$1:B$65536,'2006'!U12,DATI!C$1:C$65536,'2006'!N8,DATI!D$1:D$65536,'2006'!L94)</f>
        <v>0</v>
      </c>
      <c r="V94" s="30">
        <f>SUMIFS(DATI!E$1:E$65536,DATI!A$1:A$65536,'2006'!B4,DATI!B$1:B$65536,'2006'!V12,DATI!C$1:C$65536,'2006'!N8,DATI!D$1:D$65536,'2006'!L94)</f>
        <v>0</v>
      </c>
      <c r="W94" s="63">
        <f t="shared" si="11"/>
        <v>0</v>
      </c>
    </row>
    <row r="95" spans="1:23">
      <c r="A95" s="7"/>
      <c r="B95" s="115">
        <f t="shared" si="12"/>
        <v>0</v>
      </c>
      <c r="C95" s="28"/>
      <c r="D95" s="49">
        <f>SUMIFS(DATI!E$1:E$65536,DATI!A$1:A$65536,'2006'!B4,DATI!B$1:B$65536,'2006'!D12,DATI!C$1:C$65536,'2006'!B8,DATI!D$1:D$65536,'2006'!L95)</f>
        <v>0</v>
      </c>
      <c r="E95" s="28"/>
      <c r="F95" s="28"/>
      <c r="G95" s="28"/>
      <c r="H95" s="28"/>
      <c r="I95" s="94">
        <f t="shared" si="13"/>
        <v>0</v>
      </c>
      <c r="J95" s="49">
        <f>SUMIFS(DATI!E$1:E$65536,DATI!A$1:A$65536,'2006'!B4,DATI!B$1:B$65536,'2006'!J12,DATI!C$1:C$65536,'2006'!B8,DATI!D$1:D$65536,'2006'!L95)</f>
        <v>0</v>
      </c>
      <c r="K95" s="31">
        <f t="shared" si="8"/>
        <v>0</v>
      </c>
      <c r="L95" s="53" t="s">
        <v>54</v>
      </c>
      <c r="M95" s="78" t="s">
        <v>178</v>
      </c>
      <c r="N95" s="91">
        <f t="shared" si="9"/>
        <v>0</v>
      </c>
      <c r="O95" s="49">
        <f>SUMIFS(DATI!E$1:E$65536,DATI!A$1:A$65536,'2006'!B4,DATI!B$1:B$65536,'2006'!O12,DATI!C$1:C$65536,'2006'!N8,DATI!D$1:D$65536,'2006'!L95)</f>
        <v>0</v>
      </c>
      <c r="P95" s="22">
        <f t="shared" si="10"/>
        <v>0</v>
      </c>
      <c r="Q95" s="50"/>
      <c r="R95" s="49">
        <f>SUMIFS(DATI!E$1:E$65536,DATI!A$1:A$65536,'2006'!B4,DATI!B$1:B$65536,'2006'!R12,DATI!C$1:C$65536,'2006'!N8,DATI!D$1:D$65536,'2006'!L95)</f>
        <v>0</v>
      </c>
      <c r="S95" s="49">
        <f>SUMIFS(DATI!E$1:E$65536,DATI!A$1:A$65536,'2006'!B4,DATI!B$1:B$65536,'2006'!S12,DATI!C$1:C$65536,'2006'!N8,DATI!D$1:D$65536,'2006'!L95)</f>
        <v>0</v>
      </c>
      <c r="T95" s="117">
        <f>SUMIFS(DATI!E$1:E$65536,DATI!A$1:A$65536,'2006'!B4,DATI!B$1:B$65536,'2006'!T12,DATI!C$1:C$65536,'2006'!N8,DATI!D$1:D$65536,'2006'!L95)</f>
        <v>0</v>
      </c>
      <c r="U95" s="96">
        <f>SUMIFS(DATI!E$1:E$65536,DATI!A$1:A$65536,'2006'!B4,DATI!B$1:B$65536,'2006'!U12,DATI!C$1:C$65536,'2006'!N8,DATI!D$1:D$65536,'2006'!L95)</f>
        <v>0</v>
      </c>
      <c r="V95" s="30">
        <f>SUMIFS(DATI!E$1:E$65536,DATI!A$1:A$65536,'2006'!B4,DATI!B$1:B$65536,'2006'!V12,DATI!C$1:C$65536,'2006'!N8,DATI!D$1:D$65536,'2006'!L95)</f>
        <v>0</v>
      </c>
      <c r="W95" s="63">
        <f t="shared" si="11"/>
        <v>0</v>
      </c>
    </row>
    <row r="96" spans="1:23">
      <c r="A96" s="7"/>
      <c r="B96" s="118">
        <f>C96+D96</f>
        <v>407</v>
      </c>
      <c r="C96" s="49">
        <f>SUMIFS(DATI!E$1:E$65536,DATI!A$1:A$65536,'2006'!B4,DATI!B$1:B$65536,'2006'!C12,DATI!C$1:C$65536,'2006'!B8,DATI!D$1:D$65536,'2006'!L96)</f>
        <v>386</v>
      </c>
      <c r="D96" s="96">
        <f>SUMIFS(DATI!E$1:E$65536,DATI!A$1:A$65536,'2006'!B4,DATI!B$1:B$65536,'2006'!D12,DATI!C$1:C$65536,'2006'!B8,DATI!D$1:D$65536,'2006'!L96)</f>
        <v>21</v>
      </c>
      <c r="E96" s="49">
        <f>SUMIFS(DATI!E$1:E$65536,DATI!A$1:A$65536,'2006'!B4,DATI!B$1:B$65536,'2006'!E12,DATI!C$1:C$65536,'2006'!B8,DATI!D$1:D$65536,'2006'!L96)</f>
        <v>1368798</v>
      </c>
      <c r="F96" s="49">
        <f>SUMIFS(DATI!E$1:E$65536,DATI!A$1:A$65536,'2006'!B4,DATI!B$1:B$65536,'2006'!F12,DATI!C$1:C$65536,'2006'!B8,DATI!D$1:D$65536,'2006'!L96)</f>
        <v>3199</v>
      </c>
      <c r="G96" s="49">
        <f>SUMIFS(DATI!E$1:E$65536,DATI!A$1:A$65536,'2006'!B4,DATI!B$1:B$65536,'2006'!G12,DATI!C$1:C$65536,'2006'!B8,DATI!D$1:D$65536,'2006'!L96)</f>
        <v>59060</v>
      </c>
      <c r="H96" s="28"/>
      <c r="I96" s="94">
        <f>B96+E96+F96+G96</f>
        <v>1431464</v>
      </c>
      <c r="J96" s="30">
        <f>SUMIFS(DATI!E$1:E$65536,DATI!A$1:A$65536,'2006'!B4,DATI!B$1:B$65536,'2006'!J12,DATI!C$1:C$65536,'2006'!B8,DATI!D$1:D$65536,'2006'!L96)</f>
        <v>62570</v>
      </c>
      <c r="K96" s="31">
        <f t="shared" si="8"/>
        <v>1494034</v>
      </c>
      <c r="L96" s="53" t="s">
        <v>55</v>
      </c>
      <c r="M96" s="199" t="s">
        <v>179</v>
      </c>
      <c r="N96" s="91">
        <f t="shared" si="9"/>
        <v>1494034</v>
      </c>
      <c r="O96" s="49">
        <f>SUMIFS(DATI!E$1:E$65536,DATI!A$1:A$65536,'2006'!B4,DATI!B$1:B$65536,'2006'!O12,DATI!C$1:C$65536,'2006'!N8,DATI!D$1:D$65536,'2006'!L96)</f>
        <v>2778</v>
      </c>
      <c r="P96" s="29">
        <f>W96</f>
        <v>1491256</v>
      </c>
      <c r="Q96" s="50"/>
      <c r="R96" s="23"/>
      <c r="S96" s="23"/>
      <c r="T96" s="23"/>
      <c r="U96" s="49">
        <f>SUMIFS(DATI!E$1:E$65536,DATI!A$1:A$65536,'2006'!B4,DATI!B$1:B$65536,'2006'!U12,DATI!C$1:C$65536,'2006'!N8,DATI!D$1:D$65536,'2006'!L96)</f>
        <v>1491256</v>
      </c>
      <c r="V96" s="28"/>
      <c r="W96" s="63">
        <f>U96</f>
        <v>1491256</v>
      </c>
    </row>
    <row r="97" spans="1:23">
      <c r="A97" s="7"/>
      <c r="B97" s="28"/>
      <c r="C97" s="49">
        <f>SUMIFS(DATI!E$1:E$65536,DATI!A$1:A$65536,'2006'!B4,DATI!B$1:B$65536,'2006'!C12,DATI!C$1:C$65536,'2006'!B8,DATI!D$1:D$65536,'2006'!L97)</f>
        <v>229909</v>
      </c>
      <c r="D97" s="28"/>
      <c r="E97" s="49">
        <f>SUMIFS(DATI!E$1:E$65536,DATI!A$1:A$65536,'2006'!B4,DATI!B$1:B$65536,'2006'!E12,DATI!C$1:C$65536,'2006'!B8,DATI!D$1:D$65536,'2006'!L97)</f>
        <v>1310840</v>
      </c>
      <c r="F97" s="28"/>
      <c r="G97" s="28"/>
      <c r="H97" s="28"/>
      <c r="I97" s="94">
        <f>C97+E97+F97+G97</f>
        <v>1540749</v>
      </c>
      <c r="J97" s="28"/>
      <c r="K97" s="31">
        <f>I97</f>
        <v>1540749</v>
      </c>
      <c r="L97" s="53" t="s">
        <v>56</v>
      </c>
      <c r="M97" s="199" t="s">
        <v>180</v>
      </c>
      <c r="N97" s="91">
        <f>P97</f>
        <v>1540749</v>
      </c>
      <c r="O97" s="28"/>
      <c r="P97" s="29">
        <f>W97</f>
        <v>1540749</v>
      </c>
      <c r="Q97" s="28"/>
      <c r="R97" s="28"/>
      <c r="S97" s="28"/>
      <c r="T97" s="28"/>
      <c r="U97" s="49">
        <f>SUMIFS(DATI!E$1:E$65536,DATI!A$1:A$65536,'2006'!B4,DATI!B$1:B$65536,'2006'!U12,DATI!C$1:C$65536,'2006'!N8,DATI!D$1:D$65536,'2006'!L97)</f>
        <v>1540749</v>
      </c>
      <c r="V97" s="28"/>
      <c r="W97" s="31">
        <f>U97</f>
        <v>1540749</v>
      </c>
    </row>
    <row r="98" spans="1:23">
      <c r="A98" s="7"/>
      <c r="B98" s="28"/>
      <c r="C98" s="49">
        <f>SUMIFS(DATI!E$1:E$65536,DATI!A$1:A$65536,'2006'!B4,DATI!B$1:B$65536,'2006'!C12,DATI!C$1:C$65536,'2006'!B8,DATI!D$1:D$65536,'2006'!L98)</f>
        <v>178098</v>
      </c>
      <c r="D98" s="28"/>
      <c r="E98" s="49">
        <f>SUMIFS(DATI!E$1:E$65536,DATI!A$1:A$65536,'2006'!B4,DATI!B$1:B$65536,'2006'!E12,DATI!C$1:C$65536,'2006'!B8,DATI!D$1:D$65536,'2006'!L98)</f>
        <v>1186141</v>
      </c>
      <c r="F98" s="28"/>
      <c r="G98" s="28"/>
      <c r="H98" s="28"/>
      <c r="I98" s="94">
        <f>E98+C98</f>
        <v>1364239</v>
      </c>
      <c r="J98" s="28"/>
      <c r="K98" s="31">
        <f>I98</f>
        <v>1364239</v>
      </c>
      <c r="L98" s="53" t="s">
        <v>57</v>
      </c>
      <c r="M98" s="78" t="s">
        <v>181</v>
      </c>
      <c r="N98" s="91">
        <f>P98</f>
        <v>1364239</v>
      </c>
      <c r="O98" s="28"/>
      <c r="P98" s="29">
        <f>W98</f>
        <v>1364239</v>
      </c>
      <c r="Q98" s="28"/>
      <c r="R98" s="28"/>
      <c r="S98" s="28"/>
      <c r="T98" s="28"/>
      <c r="U98" s="49">
        <f>SUMIFS(DATI!E$1:E$65536,DATI!A$1:A$65536,'2006'!B4,DATI!B$1:B$65536,'2006'!U12,DATI!C$1:C$65536,'2006'!N8,DATI!D$1:D$65536,'2006'!L98)</f>
        <v>1364239</v>
      </c>
      <c r="V98" s="28"/>
      <c r="W98" s="31">
        <f>U98</f>
        <v>1364239</v>
      </c>
    </row>
    <row r="99" spans="1:23">
      <c r="A99" s="7"/>
      <c r="B99" s="28"/>
      <c r="C99" s="49">
        <f>SUMIFS(DATI!E$1:E$65536,DATI!A$1:A$65536,'2006'!B4,DATI!B$1:B$65536,'2006'!C12,DATI!C$1:C$65536,'2006'!B8,DATI!D$1:D$65536,'2006'!L99)</f>
        <v>51811</v>
      </c>
      <c r="D99" s="28"/>
      <c r="E99" s="49">
        <f>SUMIFS(DATI!E$1:E$65536,DATI!A$1:A$65536,'2006'!B4,DATI!B$1:B$65536,'2006'!E12,DATI!C$1:C$65536,'2006'!B8,DATI!D$1:D$65536,'2006'!L99)</f>
        <v>124699</v>
      </c>
      <c r="F99" s="28"/>
      <c r="G99" s="28"/>
      <c r="H99" s="28"/>
      <c r="I99" s="94">
        <f>E99+C99</f>
        <v>176510</v>
      </c>
      <c r="J99" s="28"/>
      <c r="K99" s="31">
        <f>I99</f>
        <v>176510</v>
      </c>
      <c r="L99" s="53" t="s">
        <v>58</v>
      </c>
      <c r="M99" s="78" t="s">
        <v>182</v>
      </c>
      <c r="N99" s="91">
        <f>P99</f>
        <v>176510</v>
      </c>
      <c r="O99" s="28"/>
      <c r="P99" s="29">
        <f>W99</f>
        <v>176510</v>
      </c>
      <c r="Q99" s="28"/>
      <c r="R99" s="28"/>
      <c r="S99" s="28"/>
      <c r="T99" s="28"/>
      <c r="U99" s="49">
        <f>SUMIFS(DATI!E$1:E$65536,DATI!A$1:A$65536,'2006'!B4,DATI!B$1:B$65536,'2006'!U12,DATI!C$1:C$65536,'2006'!N8,DATI!D$1:D$65536,'2006'!L99)</f>
        <v>176510</v>
      </c>
      <c r="V99" s="28"/>
      <c r="W99" s="31">
        <f>U99</f>
        <v>176510</v>
      </c>
    </row>
    <row r="100" spans="1:23">
      <c r="A100" s="7"/>
      <c r="B100" s="115">
        <f>C100+D100</f>
        <v>397496</v>
      </c>
      <c r="C100" s="91">
        <f>C101+C103</f>
        <v>25667</v>
      </c>
      <c r="D100" s="99">
        <f>D101+D103</f>
        <v>371829</v>
      </c>
      <c r="E100" s="29">
        <f>E101+E102+E103</f>
        <v>756847</v>
      </c>
      <c r="F100" s="91">
        <f>F101+F102+F103</f>
        <v>183107</v>
      </c>
      <c r="G100" s="91">
        <f>G101+G103</f>
        <v>724375</v>
      </c>
      <c r="H100" s="28"/>
      <c r="I100" s="94">
        <f>B100+E100+F100+G100</f>
        <v>2061825</v>
      </c>
      <c r="J100" s="94">
        <f>J101+J102+J103</f>
        <v>1227671</v>
      </c>
      <c r="K100" s="31">
        <f t="shared" si="8"/>
        <v>3289496</v>
      </c>
      <c r="L100" s="53" t="s">
        <v>59</v>
      </c>
      <c r="M100" s="54" t="s">
        <v>183</v>
      </c>
      <c r="N100" s="91">
        <f t="shared" si="9"/>
        <v>3289496</v>
      </c>
      <c r="O100" s="94">
        <f>O101+O102+O103</f>
        <v>857586</v>
      </c>
      <c r="P100" s="29">
        <f>R100+S100+T100+W100</f>
        <v>2431910</v>
      </c>
      <c r="Q100" s="50"/>
      <c r="R100" s="29">
        <f>R102+R103</f>
        <v>461434</v>
      </c>
      <c r="S100" s="29">
        <f>S101+S102+S103</f>
        <v>156828</v>
      </c>
      <c r="T100" s="29">
        <f>T101+T102+T103</f>
        <v>349659</v>
      </c>
      <c r="U100" s="93">
        <f>U102+U103</f>
        <v>1276718</v>
      </c>
      <c r="V100" s="94">
        <f>V102+V103</f>
        <v>187271</v>
      </c>
      <c r="W100" s="63">
        <f>U100+V100</f>
        <v>1463989</v>
      </c>
    </row>
    <row r="101" spans="1:23">
      <c r="A101" s="7"/>
      <c r="B101" s="115">
        <f>C101+D101</f>
        <v>64481</v>
      </c>
      <c r="C101" s="103">
        <f>SUMIFS(DATI!E$1:E$65536,DATI!A$1:A$65536,'2006'!B4,DATI!B$1:B$65536,'2006'!C12,DATI!C$1:C$65536,'2006'!B8,DATI!D$1:D$65536,'2006'!L101)</f>
        <v>0</v>
      </c>
      <c r="D101" s="117">
        <f>SUMIFS(DATI!E$1:E$65536,DATI!A$1:A$65536,'2006'!B4,DATI!B$1:B$65536,'2006'!D12,DATI!C$1:C$65536,'2006'!B8,DATI!D$1:D$65536,'2006'!L101)</f>
        <v>64481</v>
      </c>
      <c r="E101" s="49">
        <f>SUMIFS(DATI!E$1:E$65536,DATI!A$1:A$65536,'2006'!B4,DATI!B$1:B$65536,'2006'!E12,DATI!C$1:C$65536,'2006'!B8,DATI!D$1:D$65536,'2006'!L101)</f>
        <v>236</v>
      </c>
      <c r="F101" s="49">
        <f>SUMIFS(DATI!E$1:E$65536,DATI!A$1:A$65536,'2006'!B4,DATI!B$1:B$65536,'2006'!F12,DATI!C$1:C$65536,'2006'!B8,DATI!D$1:D$65536,'2006'!L101)</f>
        <v>331</v>
      </c>
      <c r="G101" s="49">
        <f>SUMIFS(DATI!E$1:E$65536,DATI!A$1:A$65536,'2006'!B4,DATI!B$1:B$65536,'2006'!G12,DATI!C$1:C$65536,'2006'!B8,DATI!D$1:D$65536,'2006'!L101)</f>
        <v>91780</v>
      </c>
      <c r="H101" s="28"/>
      <c r="I101" s="94">
        <f>B101+E101+F101+G101</f>
        <v>156828</v>
      </c>
      <c r="J101" s="30">
        <f>SUMIFS(DATI!E$1:E$65536,DATI!A$1:A$65536,'2006'!B4,DATI!B$1:B$65536,'2006'!J12,DATI!C$1:C$65536,'2006'!B8,DATI!D$1:D$65536,'2006'!L101)</f>
        <v>0</v>
      </c>
      <c r="K101" s="31">
        <f t="shared" si="8"/>
        <v>156828</v>
      </c>
      <c r="L101" s="119" t="s">
        <v>60</v>
      </c>
      <c r="M101" s="205" t="s">
        <v>242</v>
      </c>
      <c r="N101" s="91">
        <f t="shared" si="9"/>
        <v>156828</v>
      </c>
      <c r="O101" s="30">
        <f>SUMIFS(DATI!E$1:E$65536,DATI!A$1:A$65536,'2006'!B4,DATI!B$1:B$65536,'2006'!O12,DATI!C$1:C$65536,'2006'!N8,DATI!D$1:D$65536,'2006'!L101)</f>
        <v>0</v>
      </c>
      <c r="P101" s="29">
        <f>S101+T101</f>
        <v>156828</v>
      </c>
      <c r="Q101" s="50"/>
      <c r="R101" s="73"/>
      <c r="S101" s="49">
        <f>SUMIFS(DATI!E$1:E$65536,DATI!A$1:A$65536,'2006'!B4,DATI!B$1:B$65536,'2006'!S12,DATI!C$1:C$65536,'2006'!N8,DATI!D$1:D$65536,'2006'!L101)</f>
        <v>156828</v>
      </c>
      <c r="T101" s="49">
        <f>SUMIFS(DATI!E$1:E$65536,DATI!A$1:A$65536,'2006'!B4,DATI!B$1:B$65536,'2006'!T12,DATI!C$1:C$65536,'2006'!N8,DATI!D$1:D$65536,'2006'!L101)</f>
        <v>0</v>
      </c>
      <c r="U101" s="73"/>
      <c r="V101" s="28"/>
      <c r="W101" s="42"/>
    </row>
    <row r="102" spans="1:23">
      <c r="A102" s="7"/>
      <c r="B102" s="120"/>
      <c r="C102" s="23"/>
      <c r="D102" s="28"/>
      <c r="E102" s="30">
        <f>SUMIFS(DATI!E$1:E$65536,DATI!A$1:A$65536,'2006'!B4,DATI!B$1:B$65536,'2006'!E12,DATI!C$1:C$65536,'2006'!B8,DATI!D$1:D$65536,'2006'!L102)</f>
        <v>0</v>
      </c>
      <c r="F102" s="49">
        <f>SUMIFS(DATI!E$1:E$65536,DATI!A$1:A$65536,'2006'!B4,DATI!B$1:B$65536,'2006'!F12,DATI!C$1:C$65536,'2006'!B8,DATI!D$1:D$65536,'2006'!L102)</f>
        <v>153646</v>
      </c>
      <c r="G102" s="73"/>
      <c r="H102" s="28"/>
      <c r="I102" s="94">
        <f>F102</f>
        <v>153646</v>
      </c>
      <c r="J102" s="30">
        <f>SUMIFS(DATI!E$1:E$65536,DATI!A$1:A$65536,'2006'!B4,DATI!B$1:B$65536,'2006'!J12,DATI!C$1:C$65536,'2006'!B8,DATI!D$1:D$65536,'2006'!L102)</f>
        <v>0</v>
      </c>
      <c r="K102" s="31">
        <f t="shared" si="8"/>
        <v>153646</v>
      </c>
      <c r="L102" s="53" t="s">
        <v>61</v>
      </c>
      <c r="M102" s="199" t="s">
        <v>243</v>
      </c>
      <c r="N102" s="91">
        <f t="shared" si="9"/>
        <v>153646</v>
      </c>
      <c r="O102" s="30">
        <f>SUMIFS(DATI!E$1:E$65536,DATI!A$1:A$65536,'2006'!B4,DATI!B$1:B$65536,'2006'!O12,DATI!C$1:C$65536,'2006'!N8,DATI!D$1:D$65536,'2006'!L102)</f>
        <v>0</v>
      </c>
      <c r="P102" s="29">
        <f>R102+S102+T102+U102+V102</f>
        <v>153646</v>
      </c>
      <c r="Q102" s="50"/>
      <c r="R102" s="49">
        <f>SUMIFS(DATI!E$1:E$65536,DATI!A$1:A$65536,'2006'!B4,DATI!B$1:B$65536,'2006'!R12,DATI!C$1:C$65536,'2006'!N8,DATI!D$1:D$65536,'2006'!L102)</f>
        <v>96755</v>
      </c>
      <c r="S102" s="49">
        <f>SUMIFS(DATI!E$1:E$65536,DATI!A$1:A$65536,'2006'!B4,DATI!B$1:B$65536,'2006'!S12,DATI!C$1:C$65536,'2006'!N8,DATI!D$1:D$65536,'2006'!L102)</f>
        <v>0</v>
      </c>
      <c r="T102" s="49">
        <f>SUMIFS(DATI!E$1:E$65536,DATI!A$1:A$65536,'2006'!B4,DATI!B$1:B$65536,'2006'!T12,DATI!C$1:C$65536,'2006'!N8,DATI!D$1:D$65536,'2006'!L102)</f>
        <v>0</v>
      </c>
      <c r="U102" s="96">
        <f>SUMIFS(DATI!E$1:E$65536,DATI!A$1:A$65536,'2006'!B4,DATI!B$1:B$65536,'2006'!U12,DATI!C$1:C$65536,'2006'!N8,DATI!D$1:D$65536,'2006'!L102)</f>
        <v>56891</v>
      </c>
      <c r="V102" s="30">
        <f>SUMIFS(DATI!E$1:E$65536,DATI!A$1:A$65536,'2006'!B4,DATI!B$1:B$65536,'2006'!V12,DATI!C$1:C$65536,'2006'!N8,DATI!D$1:D$65536,'2006'!L102)</f>
        <v>0</v>
      </c>
      <c r="W102" s="31">
        <f>U102+V102</f>
        <v>56891</v>
      </c>
    </row>
    <row r="103" spans="1:23" ht="25">
      <c r="A103" s="7"/>
      <c r="B103" s="115">
        <f>C103+D103</f>
        <v>333015</v>
      </c>
      <c r="C103" s="91">
        <f>C106</f>
        <v>25667</v>
      </c>
      <c r="D103" s="91">
        <f>D106</f>
        <v>307348</v>
      </c>
      <c r="E103" s="91">
        <f>E106+E104+E107</f>
        <v>756611</v>
      </c>
      <c r="F103" s="91">
        <f>F106</f>
        <v>29130</v>
      </c>
      <c r="G103" s="91">
        <f>G106</f>
        <v>632595</v>
      </c>
      <c r="H103" s="28"/>
      <c r="I103" s="94">
        <f>B103+E103+F103+G103</f>
        <v>1751351</v>
      </c>
      <c r="J103" s="121">
        <f>J104+J106+J107</f>
        <v>1227671</v>
      </c>
      <c r="K103" s="31">
        <f t="shared" si="8"/>
        <v>2979022</v>
      </c>
      <c r="L103" s="53" t="s">
        <v>184</v>
      </c>
      <c r="M103" s="54" t="s">
        <v>244</v>
      </c>
      <c r="N103" s="91">
        <f>O103+P103</f>
        <v>2979022</v>
      </c>
      <c r="O103" s="94">
        <f>O104+O106+O107</f>
        <v>857586</v>
      </c>
      <c r="P103" s="29">
        <f>R103+S103+T103+W103</f>
        <v>2121436</v>
      </c>
      <c r="Q103" s="28"/>
      <c r="R103" s="29">
        <f>R106</f>
        <v>364679</v>
      </c>
      <c r="S103" s="99">
        <f>S106</f>
        <v>0</v>
      </c>
      <c r="T103" s="29">
        <f>T104+T106</f>
        <v>349659</v>
      </c>
      <c r="U103" s="29">
        <f>U106</f>
        <v>1219827</v>
      </c>
      <c r="V103" s="94">
        <f>V106</f>
        <v>187271</v>
      </c>
      <c r="W103" s="31">
        <f>U103+V103</f>
        <v>1407098</v>
      </c>
    </row>
    <row r="104" spans="1:23">
      <c r="A104" s="7"/>
      <c r="B104" s="28"/>
      <c r="C104" s="28"/>
      <c r="D104" s="28"/>
      <c r="E104" s="49">
        <f>SUMIFS(DATI!E$1:E$65536,DATI!A$1:A$65536,'2006'!B4,DATI!B$1:B$65536,'2006'!E12,DATI!C$1:C$65536,'2006'!B8,DATI!D$1:D$65536,'2006'!L104)</f>
        <v>6517</v>
      </c>
      <c r="F104" s="28"/>
      <c r="G104" s="28"/>
      <c r="H104" s="28"/>
      <c r="I104" s="94">
        <f>E104</f>
        <v>6517</v>
      </c>
      <c r="J104" s="30">
        <f>SUMIFS(DATI!E$1:E$65536,DATI!A$1:A$65536,'2006'!B4,DATI!B$1:B$65536,'2006'!J12,DATI!C$1:C$65536,'2006'!B8,DATI!D$1:D$65536,'2006'!L104)</f>
        <v>62508</v>
      </c>
      <c r="K104" s="31">
        <f t="shared" si="8"/>
        <v>69025</v>
      </c>
      <c r="L104" s="53" t="s">
        <v>62</v>
      </c>
      <c r="M104" s="199" t="s">
        <v>245</v>
      </c>
      <c r="N104" s="91">
        <f t="shared" si="9"/>
        <v>69025</v>
      </c>
      <c r="O104" s="30">
        <f>SUMIFS(DATI!E$1:E$65536,DATI!A$1:A$65536,'2006'!B4,DATI!B$1:B$65536,'2006'!O12,DATI!C$1:C$65536,'2006'!N8,DATI!D$1:D$65536,'2006'!L104)</f>
        <v>6517</v>
      </c>
      <c r="P104" s="29">
        <f>T104</f>
        <v>62508</v>
      </c>
      <c r="Q104" s="28"/>
      <c r="R104" s="28"/>
      <c r="S104" s="28"/>
      <c r="T104" s="49">
        <f>SUMIFS(DATI!E$1:E$65536,DATI!A$1:A$65536,'2006'!B4,DATI!B$1:B$65536,'2006'!T12,DATI!C$1:C$65536,'2006'!N8,DATI!D$1:D$65536,'2006'!L104)</f>
        <v>62508</v>
      </c>
      <c r="U104" s="28"/>
      <c r="V104" s="28"/>
      <c r="W104" s="42"/>
    </row>
    <row r="105" spans="1:23" ht="25">
      <c r="A105" s="7"/>
      <c r="B105" s="28"/>
      <c r="C105" s="28"/>
      <c r="D105" s="28"/>
      <c r="E105" s="49">
        <f>SUMIFS(DATI!E$1:E$65536,DATI!A$1:A$65536,'2006'!B4,DATI!B$1:B$65536,'2006'!E12,DATI!C$1:C$65536,'2006'!B8,DATI!D$1:D$65536,'2006'!L105)</f>
        <v>0</v>
      </c>
      <c r="F105" s="28"/>
      <c r="G105" s="28"/>
      <c r="H105" s="28"/>
      <c r="I105" s="94">
        <f>E105</f>
        <v>0</v>
      </c>
      <c r="J105" s="30">
        <f>SUMIFS(DATI!E$1:E$65536,DATI!A$1:A$65536,'2006'!B4,DATI!B$1:B$65536,'2006'!J12,DATI!C$1:C$65536,'2006'!B8,DATI!D$1:D$65536,'2006'!L105)</f>
        <v>0</v>
      </c>
      <c r="K105" s="31">
        <f t="shared" si="8"/>
        <v>0</v>
      </c>
      <c r="L105" s="53" t="s">
        <v>63</v>
      </c>
      <c r="M105" s="78" t="s">
        <v>185</v>
      </c>
      <c r="N105" s="91">
        <f t="shared" si="9"/>
        <v>0</v>
      </c>
      <c r="O105" s="30">
        <f>SUMIFS(DATI!E$1:E$65536,DATI!A$1:A$65536,'2006'!B4,DATI!B$1:B$65536,'2006'!O12,DATI!C$1:C$65536,'2006'!N8,DATI!D$1:D$65536,'2006'!L105)</f>
        <v>0</v>
      </c>
      <c r="P105" s="29">
        <f>T105</f>
        <v>0</v>
      </c>
      <c r="Q105" s="50"/>
      <c r="R105" s="28"/>
      <c r="S105" s="28"/>
      <c r="T105" s="49">
        <f>SUMIFS(DATI!E$1:E$65536,DATI!A$1:A$65536,'2006'!B4,DATI!B$1:B$65536,'2006'!T12,DATI!C$1:C$65536,'2006'!N8,DATI!D$1:D$65536,'2006'!L105)</f>
        <v>0</v>
      </c>
      <c r="U105" s="28"/>
      <c r="V105" s="28"/>
      <c r="W105" s="42"/>
    </row>
    <row r="106" spans="1:23">
      <c r="A106" s="7"/>
      <c r="B106" s="115">
        <f>C106+D106</f>
        <v>333015</v>
      </c>
      <c r="C106" s="103">
        <f>SUMIFS(DATI!E$1:E$65536,DATI!A$1:A$65536,'2006'!B4,DATI!B$1:B$65536,'2006'!C12,DATI!C$1:C$65536,'2006'!B8,DATI!D$1:D$65536,'2006'!L106)</f>
        <v>25667</v>
      </c>
      <c r="D106" s="103">
        <f>SUMIFS(DATI!E$1:E$65536,DATI!A$1:A$65536,'2006'!B4,DATI!B$1:B$65536,'2006'!D12,DATI!C$1:C$65536,'2006'!B8,DATI!D$1:D$65536,'2006'!L106)</f>
        <v>307348</v>
      </c>
      <c r="E106" s="49">
        <f>SUMIFS(DATI!E$1:E$65536,DATI!A$1:A$65536,'2006'!B4,DATI!B$1:B$65536,'2006'!E12,DATI!C$1:C$65536,'2006'!B8,DATI!D$1:D$65536,'2006'!L106)</f>
        <v>618709</v>
      </c>
      <c r="F106" s="30">
        <f>SUMIFS(DATI!E$1:E$65536,DATI!A$1:A$65536,'2006'!B4,DATI!B$1:B$65536,'2006'!F12,DATI!C$1:C$65536,'2006'!B8,DATI!D$1:D$65536,'2006'!L106)</f>
        <v>29130</v>
      </c>
      <c r="G106" s="49">
        <f>SUMIFS(DATI!E$1:E$65536,DATI!A$1:A$65536,'2006'!B4,DATI!B$1:B$65536,'2006'!G12,DATI!C$1:C$65536,'2006'!B8,DATI!D$1:D$65536,'2006'!L106)</f>
        <v>632595</v>
      </c>
      <c r="H106" s="28"/>
      <c r="I106" s="94">
        <f>B106+E106+F106+G106</f>
        <v>1613449</v>
      </c>
      <c r="J106" s="30">
        <f>SUMIFS(DATI!E$1:E$65536,DATI!A$1:A$65536,'2006'!B4,DATI!B$1:B$65536,'2006'!J12,DATI!C$1:C$65536,'2006'!B8,DATI!D$1:D$65536,'2006'!L106)</f>
        <v>1165163</v>
      </c>
      <c r="K106" s="31">
        <f t="shared" si="8"/>
        <v>2778612</v>
      </c>
      <c r="L106" s="119" t="s">
        <v>64</v>
      </c>
      <c r="M106" s="205" t="s">
        <v>246</v>
      </c>
      <c r="N106" s="91">
        <f>O106+P106</f>
        <v>2778612</v>
      </c>
      <c r="O106" s="30">
        <f>SUMIFS(DATI!E$1:E$65536,DATI!A$1:A$65536,'2006'!B4,DATI!B$1:B$65536,'2006'!O12,DATI!C$1:C$65536,'2006'!N8,DATI!D$1:D$65536,'2006'!L106)</f>
        <v>719684</v>
      </c>
      <c r="P106" s="29">
        <f>R106+S106+T106+W106</f>
        <v>2058928</v>
      </c>
      <c r="Q106" s="28"/>
      <c r="R106" s="49">
        <f>SUMIFS(DATI!E$1:E$65536,DATI!A$1:A$65536,'2006'!B4,DATI!B$1:B$65536,'2006'!R12,DATI!C$1:C$65536,'2006'!N8,DATI!D$1:D$65536,'2006'!L106)</f>
        <v>364679</v>
      </c>
      <c r="S106" s="49">
        <f>SUMIFS(DATI!E$1:E$65536,DATI!A$1:A$65536,'2006'!B4,DATI!B$1:B$65536,'2006'!S12,DATI!C$1:C$65536,'2006'!N8,DATI!D$1:D$65536,'2006'!L106)</f>
        <v>0</v>
      </c>
      <c r="T106" s="49">
        <f>SUMIFS(DATI!E$1:E$65536,DATI!A$1:A$65536,'2006'!B4,DATI!B$1:B$65536,'2006'!T12,DATI!C$1:C$65536,'2006'!N8,DATI!D$1:D$65536,'2006'!L106)</f>
        <v>287151</v>
      </c>
      <c r="U106" s="96">
        <f>SUMIFS(DATI!E$1:E$65536,DATI!A$1:A$65536,'2006'!B4,DATI!B$1:B$65536,'2006'!U12,DATI!C$1:C$65536,'2006'!N8,DATI!D$1:D$65536,'2006'!L106)</f>
        <v>1219827</v>
      </c>
      <c r="V106" s="24">
        <f>SUMIFS(DATI!E$1:E$65536,DATI!A$1:A$65536,'2006'!B4,DATI!B$1:B$65536,'2006'!V12,DATI!C$1:C$65536,'2006'!N8,DATI!D$1:D$65536,'2006'!L106)</f>
        <v>187271</v>
      </c>
      <c r="W106" s="63">
        <f>U106+V106</f>
        <v>1407098</v>
      </c>
    </row>
    <row r="107" spans="1:23">
      <c r="A107" s="7"/>
      <c r="B107" s="122"/>
      <c r="C107" s="74"/>
      <c r="D107" s="74"/>
      <c r="E107" s="49">
        <f>SUMIFS(DATI!E$1:E$65536,DATI!A$1:A$65536,'2006'!B4,DATI!B$1:B$65536,'2006'!E12,DATI!C$1:C$65536,'2006'!B8,DATI!D$1:D$65536,'2006'!L107)</f>
        <v>131385</v>
      </c>
      <c r="F107" s="74"/>
      <c r="G107" s="74"/>
      <c r="H107" s="28"/>
      <c r="I107" s="94">
        <f>E107</f>
        <v>131385</v>
      </c>
      <c r="J107" s="92"/>
      <c r="K107" s="31">
        <f>I107</f>
        <v>131385</v>
      </c>
      <c r="L107" s="119" t="s">
        <v>65</v>
      </c>
      <c r="M107" s="205" t="s">
        <v>186</v>
      </c>
      <c r="N107" s="91">
        <f>O107</f>
        <v>131385</v>
      </c>
      <c r="O107" s="30">
        <f>SUMIFS(DATI!E$1:E$65536,DATI!A$1:A$65536,'2006'!B4,DATI!B$1:B$65536,'2006'!O12,DATI!C$1:C$65536,'2006'!N8,DATI!D$1:D$65536,'2006'!L107)</f>
        <v>131385</v>
      </c>
      <c r="P107" s="23"/>
      <c r="Q107" s="28"/>
      <c r="R107" s="23"/>
      <c r="S107" s="23"/>
      <c r="T107" s="23"/>
      <c r="U107" s="23"/>
      <c r="V107" s="23"/>
      <c r="W107" s="32"/>
    </row>
    <row r="108" spans="1:23" ht="13">
      <c r="A108" s="7"/>
      <c r="B108" s="115">
        <f>C108+D108</f>
        <v>10287908</v>
      </c>
      <c r="C108" s="91">
        <f>V85+W86+V90+V100-C86-C96-C100</f>
        <v>173248</v>
      </c>
      <c r="D108" s="91">
        <f>U85+U86+U90+U96+U100-D86-D90-D96-D100</f>
        <v>10114660</v>
      </c>
      <c r="E108" s="29">
        <f>T85+T86+T90+T100-E86-E96-E100</f>
        <v>3597801</v>
      </c>
      <c r="F108" s="29">
        <f>S85+S90+S100-F86-F96-F100</f>
        <v>513058</v>
      </c>
      <c r="G108" s="29">
        <f>R85+R90+R100-G86-G96-G100</f>
        <v>1895914</v>
      </c>
      <c r="H108" s="28"/>
      <c r="I108" s="94">
        <f>B108+E108+F108+G108</f>
        <v>16294681</v>
      </c>
      <c r="J108" s="50"/>
      <c r="K108" s="32"/>
      <c r="L108" s="106" t="s">
        <v>19</v>
      </c>
      <c r="M108" s="197" t="s">
        <v>187</v>
      </c>
      <c r="N108" s="23"/>
      <c r="O108" s="28"/>
      <c r="P108" s="28"/>
      <c r="Q108" s="28"/>
      <c r="R108" s="28"/>
      <c r="S108" s="28"/>
      <c r="T108" s="28"/>
      <c r="U108" s="28"/>
      <c r="V108" s="28"/>
      <c r="W108" s="42"/>
    </row>
    <row r="109" spans="1:23">
      <c r="A109" s="7"/>
      <c r="B109" s="115">
        <f>C109+D109</f>
        <v>361210</v>
      </c>
      <c r="C109" s="91">
        <f>C22</f>
        <v>9620</v>
      </c>
      <c r="D109" s="91">
        <f>D22</f>
        <v>351590</v>
      </c>
      <c r="E109" s="91">
        <f>E22</f>
        <v>544518</v>
      </c>
      <c r="F109" s="91">
        <f>F22</f>
        <v>91992</v>
      </c>
      <c r="G109" s="91">
        <f>G22</f>
        <v>1707408</v>
      </c>
      <c r="H109" s="28"/>
      <c r="I109" s="94">
        <f>B109+E109+F109+G109</f>
        <v>2705128</v>
      </c>
      <c r="J109" s="50"/>
      <c r="K109" s="42"/>
      <c r="L109" s="53" t="s">
        <v>77</v>
      </c>
      <c r="M109" s="65" t="s">
        <v>167</v>
      </c>
      <c r="N109" s="28"/>
      <c r="O109" s="28"/>
      <c r="P109" s="28"/>
      <c r="Q109" s="28"/>
      <c r="R109" s="28"/>
      <c r="S109" s="28"/>
      <c r="T109" s="28"/>
      <c r="U109" s="28"/>
      <c r="V109" s="28"/>
      <c r="W109" s="42"/>
    </row>
    <row r="110" spans="1:23" ht="13.5" thickBot="1">
      <c r="A110" s="7"/>
      <c r="B110" s="115">
        <f>C110+D110</f>
        <v>9926698</v>
      </c>
      <c r="C110" s="123">
        <f>C108-C109</f>
        <v>163628</v>
      </c>
      <c r="D110" s="123">
        <f>D108-D109</f>
        <v>9763070</v>
      </c>
      <c r="E110" s="123">
        <f>E108-E109</f>
        <v>3053283</v>
      </c>
      <c r="F110" s="123">
        <f>F108-F109</f>
        <v>421066</v>
      </c>
      <c r="G110" s="123">
        <f>G108-G109</f>
        <v>188506</v>
      </c>
      <c r="H110" s="124"/>
      <c r="I110" s="125">
        <f>B110+E110+F110+G110</f>
        <v>13589553</v>
      </c>
      <c r="J110" s="126"/>
      <c r="K110" s="109"/>
      <c r="L110" s="127" t="s">
        <v>188</v>
      </c>
      <c r="M110" s="198" t="s">
        <v>189</v>
      </c>
      <c r="N110" s="124"/>
      <c r="O110" s="124"/>
      <c r="P110" s="124"/>
      <c r="Q110" s="124"/>
      <c r="R110" s="124"/>
      <c r="S110" s="124"/>
      <c r="T110" s="124"/>
      <c r="U110" s="124"/>
      <c r="V110" s="124"/>
      <c r="W110" s="109"/>
    </row>
    <row r="111" spans="1:23" ht="14" thickTop="1" thickBot="1">
      <c r="A111" s="7"/>
      <c r="B111" s="269"/>
      <c r="C111" s="270"/>
      <c r="D111" s="270"/>
      <c r="E111" s="270"/>
      <c r="F111" s="270"/>
      <c r="G111" s="270"/>
      <c r="H111" s="270"/>
      <c r="I111" s="270"/>
      <c r="J111" s="270"/>
      <c r="K111" s="270"/>
      <c r="L111" s="270"/>
      <c r="M111" s="270"/>
      <c r="N111" s="270"/>
      <c r="O111" s="270"/>
      <c r="P111" s="270"/>
      <c r="Q111" s="270"/>
      <c r="R111" s="270"/>
      <c r="S111" s="270"/>
      <c r="T111" s="270"/>
      <c r="U111" s="270"/>
      <c r="V111" s="270"/>
      <c r="W111" s="271"/>
    </row>
    <row r="112" spans="1:23" ht="13.5" thickTop="1">
      <c r="A112" s="7"/>
      <c r="B112" s="47"/>
      <c r="C112" s="47"/>
      <c r="D112" s="47"/>
      <c r="E112" s="47"/>
      <c r="F112" s="128"/>
      <c r="G112" s="128"/>
      <c r="H112" s="128"/>
      <c r="I112" s="47"/>
      <c r="J112" s="128"/>
      <c r="K112" s="129"/>
      <c r="L112" s="130" t="s">
        <v>19</v>
      </c>
      <c r="M112" s="197" t="s">
        <v>187</v>
      </c>
      <c r="N112" s="28"/>
      <c r="O112" s="28"/>
      <c r="P112" s="22">
        <f>R112+S112+T112+W112</f>
        <v>16294681</v>
      </c>
      <c r="Q112" s="50"/>
      <c r="R112" s="22">
        <f>G108</f>
        <v>1895914</v>
      </c>
      <c r="S112" s="22">
        <f>F108</f>
        <v>513058</v>
      </c>
      <c r="T112" s="22">
        <f>E108</f>
        <v>3597801</v>
      </c>
      <c r="U112" s="114">
        <f>D108</f>
        <v>10114660</v>
      </c>
      <c r="V112" s="62">
        <f>C108</f>
        <v>173248</v>
      </c>
      <c r="W112" s="63">
        <f>U112+V112</f>
        <v>10287908</v>
      </c>
    </row>
    <row r="113" spans="1:23">
      <c r="A113" s="7"/>
      <c r="B113" s="115">
        <f>C113+D113</f>
        <v>10276883</v>
      </c>
      <c r="C113" s="29">
        <f>C114</f>
        <v>229909</v>
      </c>
      <c r="D113" s="29">
        <f>D114</f>
        <v>10046974</v>
      </c>
      <c r="E113" s="91">
        <f>E114+E115</f>
        <v>2753963</v>
      </c>
      <c r="F113" s="50"/>
      <c r="G113" s="28"/>
      <c r="H113" s="61"/>
      <c r="I113" s="94">
        <f>B113+E113</f>
        <v>13030846</v>
      </c>
      <c r="J113" s="50"/>
      <c r="K113" s="42"/>
      <c r="L113" s="53" t="s">
        <v>73</v>
      </c>
      <c r="M113" s="54" t="s">
        <v>190</v>
      </c>
      <c r="N113" s="28"/>
      <c r="O113" s="28"/>
      <c r="P113" s="23"/>
      <c r="Q113" s="28"/>
      <c r="R113" s="23"/>
      <c r="S113" s="23"/>
      <c r="T113" s="23"/>
      <c r="U113" s="28"/>
      <c r="V113" s="28"/>
      <c r="W113" s="42"/>
    </row>
    <row r="114" spans="1:23">
      <c r="A114" s="7"/>
      <c r="B114" s="115">
        <f>C114+D114</f>
        <v>10276883</v>
      </c>
      <c r="C114" s="103">
        <f>SUMIFS(DATI!E$1:E$65536,DATI!A$1:A$65536,'2006'!B4,DATI!B$1:B$65536,'2006'!C12,DATI!C$1:C$65536,'2006'!B8,DATI!D$1:D$65536,'2006'!L114)</f>
        <v>229909</v>
      </c>
      <c r="D114" s="103">
        <f>SUMIFS(DATI!E$1:E$65536,DATI!A$1:A$65536,'2006'!B4,DATI!B$1:B$65536,'2006'!D12,DATI!C$1:C$65536,'2006'!B8,DATI!D$1:D$65536,'2006'!L114)</f>
        <v>10046974</v>
      </c>
      <c r="E114" s="49">
        <f>SUMIFS(DATI!E$1:E$65536,DATI!A$1:A$65536,'2006'!B4,DATI!B$1:B$65536,'2006'!E12,DATI!C$1:C$65536,'2006'!B8,DATI!D$1:D$65536,'2006'!L114)</f>
        <v>1310840</v>
      </c>
      <c r="F114" s="50"/>
      <c r="G114" s="28"/>
      <c r="H114" s="61"/>
      <c r="I114" s="94">
        <f>B114+E114</f>
        <v>11587723</v>
      </c>
      <c r="J114" s="50"/>
      <c r="K114" s="42"/>
      <c r="L114" s="53" t="s">
        <v>74</v>
      </c>
      <c r="M114" s="199" t="s">
        <v>238</v>
      </c>
      <c r="N114" s="28"/>
      <c r="O114" s="28"/>
      <c r="P114" s="28"/>
      <c r="Q114" s="28"/>
      <c r="R114" s="28"/>
      <c r="S114" s="28"/>
      <c r="T114" s="28"/>
      <c r="U114" s="28"/>
      <c r="V114" s="28"/>
      <c r="W114" s="42"/>
    </row>
    <row r="115" spans="1:23">
      <c r="A115" s="7"/>
      <c r="B115" s="131"/>
      <c r="C115" s="88"/>
      <c r="D115" s="88"/>
      <c r="E115" s="49">
        <f>SUMIFS(DATI!E$1:E$65536,DATI!A$1:A$65536,'2006'!B4,DATI!B$1:B$65536,'2006'!E12,DATI!C$1:C$65536,'2006'!B8,DATI!D$1:D$65536,'2006'!L115)</f>
        <v>1443123</v>
      </c>
      <c r="F115" s="97"/>
      <c r="G115" s="47"/>
      <c r="H115" s="28"/>
      <c r="I115" s="94">
        <f>E115</f>
        <v>1443123</v>
      </c>
      <c r="J115" s="97"/>
      <c r="K115" s="72"/>
      <c r="L115" s="53" t="s">
        <v>75</v>
      </c>
      <c r="M115" s="199" t="s">
        <v>239</v>
      </c>
      <c r="N115" s="47"/>
      <c r="O115" s="47"/>
      <c r="P115" s="47"/>
      <c r="Q115" s="28"/>
      <c r="R115" s="28"/>
      <c r="S115" s="28"/>
      <c r="T115" s="28"/>
      <c r="U115" s="28"/>
      <c r="V115" s="28"/>
      <c r="W115" s="42"/>
    </row>
    <row r="116" spans="1:23">
      <c r="A116" s="7"/>
      <c r="B116" s="115">
        <f>C116+D116</f>
        <v>0</v>
      </c>
      <c r="C116" s="132">
        <f>SUMIFS(DATI!E$1:E$65536,DATI!A$1:A$65536,'2006'!B4,DATI!B$1:B$65536,'2006'!C12,DATI!C$1:C$65536,'2006'!B8,DATI!D$1:D$65536,'2006'!L116)</f>
        <v>0</v>
      </c>
      <c r="D116" s="132">
        <f>SUMIFS(DATI!E$1:E$65536,DATI!A$1:A$65536,'2006'!B4,DATI!B$1:B$65536,'2006'!D12,DATI!C$1:C$65536,'2006'!B8,DATI!D$1:D$65536,'2006'!L116)</f>
        <v>0</v>
      </c>
      <c r="E116" s="49">
        <f>SUMIFS(DATI!E$1:E$65536,DATI!A$1:A$65536,'2006'!B4,DATI!B$1:B$65536,'2006'!E12,DATI!C$1:C$65536,'2006'!B8,DATI!D$1:D$65536,'2006'!L116)</f>
        <v>0</v>
      </c>
      <c r="F116" s="49">
        <f>SUMIFS(DATI!E$1:E$65536,DATI!A$1:A$65536,'2006'!B4,DATI!B$1:B$65536,'2006'!F12,DATI!C$1:C$65536,'2006'!B8,DATI!D$1:D$65536,'2006'!L116)</f>
        <v>65030</v>
      </c>
      <c r="G116" s="30">
        <f>SUMIFS(DATI!E$1:E$65536,DATI!A$1:A$65536,'2006'!B4,DATI!B$1:B$65536,'2006'!G12,DATI!C$1:C$65536,'2006'!B8,DATI!D$1:D$65536,'2006'!L116)</f>
        <v>0</v>
      </c>
      <c r="H116" s="28"/>
      <c r="I116" s="94">
        <f>B116+E116+F116+G116</f>
        <v>65030</v>
      </c>
      <c r="J116" s="49">
        <f>SUMIFS(DATI!E$1:E$65536,DATI!A$1:A$65536,'2006'!B4,DATI!B$1:B$65536,'2006'!J12,DATI!C$1:C$65536,'2006'!B8,DATI!D$1:D$65536,'2006'!L116)</f>
        <v>0</v>
      </c>
      <c r="K116" s="31">
        <f>I116+J116</f>
        <v>65030</v>
      </c>
      <c r="L116" s="53" t="s">
        <v>66</v>
      </c>
      <c r="M116" s="54" t="s">
        <v>191</v>
      </c>
      <c r="N116" s="91">
        <f>O116+P116</f>
        <v>65030</v>
      </c>
      <c r="O116" s="30">
        <f>SUMIFS(DATI!E$1:E$65536,DATI!A$1:A$65536,'2006'!B4,DATI!B$1:B$65536,'2006'!O12,DATI!C$1:C$65536,'2006'!B8,DATI!D$1:D$65536,'2006'!L116)</f>
        <v>0</v>
      </c>
      <c r="P116" s="29">
        <f>W116</f>
        <v>65030</v>
      </c>
      <c r="Q116" s="28"/>
      <c r="R116" s="28"/>
      <c r="S116" s="28"/>
      <c r="T116" s="28"/>
      <c r="U116" s="49">
        <f>SUMIFS(DATI!E$1:E$65536,DATI!A$1:A$65536,'2006'!B4,DATI!B$1:B$65536,'2006'!U12,DATI!C$1:C$65536,'2006'!N8,DATI!D$1:D$65536,'2006'!L116)</f>
        <v>65030</v>
      </c>
      <c r="V116" s="28"/>
      <c r="W116" s="31">
        <f>U116</f>
        <v>65030</v>
      </c>
    </row>
    <row r="117" spans="1:23" ht="13">
      <c r="A117" s="7"/>
      <c r="B117" s="115">
        <f>C117+D117</f>
        <v>76055</v>
      </c>
      <c r="C117" s="27">
        <f>V112-C113-C116</f>
        <v>-56661</v>
      </c>
      <c r="D117" s="27">
        <f>U112+U116-D113-D116</f>
        <v>132716</v>
      </c>
      <c r="E117" s="94">
        <f>T112-E113-E116</f>
        <v>843838</v>
      </c>
      <c r="F117" s="94">
        <f>S112-F116</f>
        <v>448028</v>
      </c>
      <c r="G117" s="94">
        <f>R112-G116</f>
        <v>1895914</v>
      </c>
      <c r="H117" s="28"/>
      <c r="I117" s="94">
        <f>B117+E117+F117+G117</f>
        <v>3263835</v>
      </c>
      <c r="J117" s="28"/>
      <c r="K117" s="32"/>
      <c r="L117" s="113" t="s">
        <v>21</v>
      </c>
      <c r="M117" s="206" t="s">
        <v>192</v>
      </c>
      <c r="N117" s="23"/>
      <c r="O117" s="28"/>
      <c r="P117" s="23"/>
      <c r="Q117" s="28"/>
      <c r="R117" s="28"/>
      <c r="S117" s="28"/>
      <c r="T117" s="28"/>
      <c r="U117" s="28"/>
      <c r="V117" s="28"/>
      <c r="W117" s="42"/>
    </row>
    <row r="118" spans="1:23">
      <c r="A118" s="7"/>
      <c r="B118" s="115">
        <f>C118+D118</f>
        <v>361210</v>
      </c>
      <c r="C118" s="91">
        <f>C22</f>
        <v>9620</v>
      </c>
      <c r="D118" s="91">
        <f>D22</f>
        <v>351590</v>
      </c>
      <c r="E118" s="91">
        <f>E22</f>
        <v>544518</v>
      </c>
      <c r="F118" s="91">
        <f>F22</f>
        <v>91992</v>
      </c>
      <c r="G118" s="91">
        <f>G22</f>
        <v>1707408</v>
      </c>
      <c r="H118" s="28"/>
      <c r="I118" s="94">
        <f>B118+E118+F118+G118</f>
        <v>2705128</v>
      </c>
      <c r="J118" s="50"/>
      <c r="K118" s="42"/>
      <c r="L118" s="53" t="s">
        <v>77</v>
      </c>
      <c r="M118" s="65" t="s">
        <v>167</v>
      </c>
      <c r="N118" s="28"/>
      <c r="O118" s="28"/>
      <c r="P118" s="28"/>
      <c r="Q118" s="28"/>
      <c r="R118" s="28"/>
      <c r="S118" s="28"/>
      <c r="T118" s="28"/>
      <c r="U118" s="28"/>
      <c r="V118" s="28"/>
      <c r="W118" s="42"/>
    </row>
    <row r="119" spans="1:23" ht="13.5" thickBot="1">
      <c r="A119" s="7"/>
      <c r="B119" s="115">
        <f>C119+D119</f>
        <v>-285155</v>
      </c>
      <c r="C119" s="133">
        <f>C117-C118</f>
        <v>-66281</v>
      </c>
      <c r="D119" s="133">
        <f>D117-D118</f>
        <v>-218874</v>
      </c>
      <c r="E119" s="133">
        <f>E117-E118</f>
        <v>299320</v>
      </c>
      <c r="F119" s="133">
        <f>F117-F118</f>
        <v>356036</v>
      </c>
      <c r="G119" s="133">
        <f>G117-G118</f>
        <v>188506</v>
      </c>
      <c r="H119" s="28"/>
      <c r="I119" s="94">
        <f>B119+E119+F119+G119</f>
        <v>558707</v>
      </c>
      <c r="J119" s="50"/>
      <c r="K119" s="109"/>
      <c r="L119" s="130" t="s">
        <v>193</v>
      </c>
      <c r="M119" s="207" t="s">
        <v>194</v>
      </c>
      <c r="N119" s="28"/>
      <c r="O119" s="28"/>
      <c r="P119" s="28"/>
      <c r="Q119" s="28"/>
      <c r="R119" s="28"/>
      <c r="S119" s="28"/>
      <c r="T119" s="28"/>
      <c r="U119" s="28"/>
      <c r="V119" s="28"/>
      <c r="W119" s="42"/>
    </row>
    <row r="120" spans="1:23" ht="13.5" thickTop="1" thickBot="1">
      <c r="A120" s="7"/>
      <c r="B120" s="272"/>
      <c r="C120" s="272"/>
      <c r="D120" s="272"/>
      <c r="E120" s="272"/>
      <c r="F120" s="272"/>
      <c r="G120" s="272"/>
      <c r="H120" s="272"/>
      <c r="I120" s="272"/>
      <c r="J120" s="272"/>
      <c r="K120" s="272"/>
      <c r="L120" s="272"/>
      <c r="M120" s="272"/>
      <c r="N120" s="272"/>
      <c r="O120" s="272"/>
      <c r="P120" s="272"/>
      <c r="Q120" s="272"/>
      <c r="R120" s="272"/>
      <c r="S120" s="272"/>
      <c r="T120" s="272"/>
      <c r="U120" s="272"/>
      <c r="V120" s="272"/>
      <c r="W120" s="273"/>
    </row>
    <row r="121" spans="1:23" ht="21.75" customHeight="1" thickTop="1" thickBot="1">
      <c r="A121" s="7"/>
      <c r="B121" s="253" t="s">
        <v>119</v>
      </c>
      <c r="C121" s="253"/>
      <c r="D121" s="253"/>
      <c r="E121" s="253"/>
      <c r="F121" s="253"/>
      <c r="G121" s="253"/>
      <c r="H121" s="253"/>
      <c r="I121" s="253"/>
      <c r="J121" s="253"/>
      <c r="K121" s="254"/>
      <c r="L121" s="274" t="s">
        <v>120</v>
      </c>
      <c r="M121" s="275"/>
      <c r="N121" s="278" t="s">
        <v>121</v>
      </c>
      <c r="O121" s="279"/>
      <c r="P121" s="279"/>
      <c r="Q121" s="279"/>
      <c r="R121" s="279"/>
      <c r="S121" s="279"/>
      <c r="T121" s="279"/>
      <c r="U121" s="280"/>
      <c r="V121" s="280"/>
      <c r="W121" s="281"/>
    </row>
    <row r="122" spans="1:23" ht="13.5" customHeight="1" thickTop="1">
      <c r="A122" s="7"/>
      <c r="B122" s="261" t="s">
        <v>122</v>
      </c>
      <c r="C122" s="264" t="s">
        <v>123</v>
      </c>
      <c r="D122" s="264" t="s">
        <v>124</v>
      </c>
      <c r="E122" s="239" t="s">
        <v>125</v>
      </c>
      <c r="F122" s="239" t="s">
        <v>126</v>
      </c>
      <c r="G122" s="239" t="s">
        <v>127</v>
      </c>
      <c r="H122" s="239" t="s">
        <v>128</v>
      </c>
      <c r="I122" s="239" t="s">
        <v>129</v>
      </c>
      <c r="J122" s="239" t="s">
        <v>130</v>
      </c>
      <c r="K122" s="243" t="s">
        <v>131</v>
      </c>
      <c r="L122" s="276"/>
      <c r="M122" s="277"/>
      <c r="N122" s="264" t="s">
        <v>131</v>
      </c>
      <c r="O122" s="239" t="s">
        <v>130</v>
      </c>
      <c r="P122" s="239" t="s">
        <v>129</v>
      </c>
      <c r="Q122" s="239" t="s">
        <v>128</v>
      </c>
      <c r="R122" s="239" t="s">
        <v>127</v>
      </c>
      <c r="S122" s="239" t="s">
        <v>126</v>
      </c>
      <c r="T122" s="239" t="s">
        <v>125</v>
      </c>
      <c r="U122" s="264" t="s">
        <v>124</v>
      </c>
      <c r="V122" s="264" t="s">
        <v>123</v>
      </c>
      <c r="W122" s="266" t="s">
        <v>122</v>
      </c>
    </row>
    <row r="123" spans="1:23" ht="12.75" customHeight="1">
      <c r="A123" s="7"/>
      <c r="B123" s="262"/>
      <c r="C123" s="216"/>
      <c r="D123" s="216"/>
      <c r="E123" s="213"/>
      <c r="F123" s="213"/>
      <c r="G123" s="213"/>
      <c r="H123" s="229"/>
      <c r="I123" s="213"/>
      <c r="J123" s="213"/>
      <c r="K123" s="244"/>
      <c r="L123" s="276"/>
      <c r="M123" s="277"/>
      <c r="N123" s="215"/>
      <c r="O123" s="213"/>
      <c r="P123" s="213"/>
      <c r="Q123" s="229"/>
      <c r="R123" s="213"/>
      <c r="S123" s="213"/>
      <c r="T123" s="213"/>
      <c r="U123" s="216"/>
      <c r="V123" s="216"/>
      <c r="W123" s="219"/>
    </row>
    <row r="124" spans="1:23" ht="53.25" customHeight="1" thickBot="1">
      <c r="A124" s="7"/>
      <c r="B124" s="263"/>
      <c r="C124" s="265"/>
      <c r="D124" s="265"/>
      <c r="E124" s="241"/>
      <c r="F124" s="241"/>
      <c r="G124" s="241"/>
      <c r="H124" s="242"/>
      <c r="I124" s="241"/>
      <c r="J124" s="240"/>
      <c r="K124" s="245"/>
      <c r="L124" s="276"/>
      <c r="M124" s="277"/>
      <c r="N124" s="268"/>
      <c r="O124" s="240"/>
      <c r="P124" s="241"/>
      <c r="Q124" s="242"/>
      <c r="R124" s="241"/>
      <c r="S124" s="241"/>
      <c r="T124" s="241"/>
      <c r="U124" s="265"/>
      <c r="V124" s="265"/>
      <c r="W124" s="267"/>
    </row>
    <row r="125" spans="1:23" ht="19" thickTop="1" thickBot="1">
      <c r="A125" s="7"/>
      <c r="B125" s="249" t="s">
        <v>195</v>
      </c>
      <c r="C125" s="249"/>
      <c r="D125" s="249"/>
      <c r="E125" s="249"/>
      <c r="F125" s="249"/>
      <c r="G125" s="249"/>
      <c r="H125" s="249"/>
      <c r="I125" s="249"/>
      <c r="J125" s="249"/>
      <c r="K125" s="249"/>
      <c r="L125" s="249"/>
      <c r="M125" s="249"/>
      <c r="N125" s="249"/>
      <c r="O125" s="249"/>
      <c r="P125" s="249"/>
      <c r="Q125" s="249"/>
      <c r="R125" s="249"/>
      <c r="S125" s="249"/>
      <c r="T125" s="249"/>
      <c r="U125" s="249"/>
      <c r="V125" s="249"/>
      <c r="W125" s="250"/>
    </row>
    <row r="126" spans="1:23" ht="13" thickTop="1">
      <c r="A126" s="7"/>
      <c r="B126" s="28"/>
      <c r="C126" s="28"/>
      <c r="D126" s="28"/>
      <c r="E126" s="28"/>
      <c r="F126" s="28"/>
      <c r="G126" s="28"/>
      <c r="H126" s="28"/>
      <c r="I126" s="28"/>
      <c r="J126" s="22">
        <f>J127+J128</f>
        <v>6836173</v>
      </c>
      <c r="K126" s="129"/>
      <c r="L126" s="18" t="s">
        <v>109</v>
      </c>
      <c r="M126" s="19" t="s">
        <v>196</v>
      </c>
      <c r="N126" s="44"/>
      <c r="O126" s="44"/>
      <c r="P126" s="44"/>
      <c r="Q126" s="44"/>
      <c r="R126" s="44"/>
      <c r="S126" s="44"/>
      <c r="T126" s="44"/>
      <c r="U126" s="44"/>
      <c r="V126" s="44"/>
      <c r="W126" s="45"/>
    </row>
    <row r="127" spans="1:23">
      <c r="A127" s="7"/>
      <c r="B127" s="28"/>
      <c r="C127" s="28"/>
      <c r="D127" s="28"/>
      <c r="E127" s="28"/>
      <c r="F127" s="28"/>
      <c r="G127" s="28"/>
      <c r="H127" s="28"/>
      <c r="I127" s="28"/>
      <c r="J127" s="49">
        <f>SUMIFS(DATI!E$1:E$65536,DATI!A$1:A$65536,'2006'!B4,DATI!B$1:B$65536,'2006'!J12,DATI!C$1:C$65536,'2006'!B8,DATI!D$1:D$65536,'2006'!L127)</f>
        <v>4466623</v>
      </c>
      <c r="K127" s="42"/>
      <c r="L127" s="40" t="s">
        <v>110</v>
      </c>
      <c r="M127" s="134" t="s">
        <v>234</v>
      </c>
      <c r="N127" s="44"/>
      <c r="O127" s="44"/>
      <c r="P127" s="44"/>
      <c r="Q127" s="44"/>
      <c r="R127" s="44"/>
      <c r="S127" s="44"/>
      <c r="T127" s="44"/>
      <c r="U127" s="44"/>
      <c r="V127" s="44"/>
      <c r="W127" s="45"/>
    </row>
    <row r="128" spans="1:23">
      <c r="A128" s="7"/>
      <c r="B128" s="28"/>
      <c r="C128" s="28"/>
      <c r="D128" s="28"/>
      <c r="E128" s="28"/>
      <c r="F128" s="28"/>
      <c r="G128" s="28"/>
      <c r="H128" s="28"/>
      <c r="I128" s="28"/>
      <c r="J128" s="49">
        <f>SUMIFS(DATI!E$1:E$65536,DATI!A$1:A$65536,'2006'!B4,DATI!B$1:B$65536,'2006'!J12,DATI!C$1:C$65536,'2006'!B8,DATI!D$1:D$65536,'2006'!L128)</f>
        <v>2369550</v>
      </c>
      <c r="K128" s="42"/>
      <c r="L128" s="40" t="s">
        <v>111</v>
      </c>
      <c r="M128" s="134" t="s">
        <v>235</v>
      </c>
      <c r="N128" s="44"/>
      <c r="O128" s="44"/>
      <c r="P128" s="44"/>
      <c r="Q128" s="44"/>
      <c r="R128" s="44"/>
      <c r="S128" s="44"/>
      <c r="T128" s="44"/>
      <c r="U128" s="44"/>
      <c r="V128" s="44"/>
      <c r="W128" s="45"/>
    </row>
    <row r="129" spans="1:23">
      <c r="A129" s="7"/>
      <c r="B129" s="28"/>
      <c r="C129" s="28"/>
      <c r="D129" s="28"/>
      <c r="E129" s="28"/>
      <c r="F129" s="28"/>
      <c r="G129" s="28"/>
      <c r="H129" s="28"/>
      <c r="I129" s="61"/>
      <c r="J129" s="49">
        <f>SUMIFS(DATI!E$1:E$65536,DATI!A$1:A$65536,'2006'!B4,DATI!B$1:B$65536,'2006'!J12,DATI!C$1:C$65536,'2006'!B8,DATI!D$1:D$65536,'2006'!L129)</f>
        <v>128691</v>
      </c>
      <c r="K129" s="42"/>
      <c r="L129" s="40" t="s">
        <v>112</v>
      </c>
      <c r="M129" s="185" t="s">
        <v>227</v>
      </c>
      <c r="N129" s="44"/>
      <c r="O129" s="44"/>
      <c r="P129" s="44"/>
      <c r="Q129" s="44"/>
      <c r="R129" s="44"/>
      <c r="S129" s="44"/>
      <c r="T129" s="44"/>
      <c r="U129" s="44"/>
      <c r="V129" s="44"/>
      <c r="W129" s="45"/>
    </row>
    <row r="130" spans="1:23">
      <c r="A130" s="7"/>
      <c r="B130" s="28"/>
      <c r="C130" s="28"/>
      <c r="D130" s="28"/>
      <c r="E130" s="28"/>
      <c r="F130" s="28"/>
      <c r="G130" s="28"/>
      <c r="H130" s="28"/>
      <c r="I130" s="28"/>
      <c r="J130" s="28"/>
      <c r="K130" s="42"/>
      <c r="L130" s="40" t="s">
        <v>113</v>
      </c>
      <c r="M130" s="41" t="s">
        <v>197</v>
      </c>
      <c r="N130" s="44"/>
      <c r="O130" s="43">
        <f>O131+O132</f>
        <v>10386679</v>
      </c>
      <c r="P130" s="44"/>
      <c r="Q130" s="44"/>
      <c r="R130" s="44"/>
      <c r="S130" s="44"/>
      <c r="T130" s="44"/>
      <c r="U130" s="44"/>
      <c r="V130" s="44"/>
      <c r="W130" s="45"/>
    </row>
    <row r="131" spans="1:23">
      <c r="A131" s="7"/>
      <c r="B131" s="28"/>
      <c r="C131" s="28"/>
      <c r="D131" s="28"/>
      <c r="E131" s="28"/>
      <c r="F131" s="28"/>
      <c r="G131" s="28"/>
      <c r="H131" s="28"/>
      <c r="I131" s="28"/>
      <c r="J131" s="28"/>
      <c r="K131" s="42"/>
      <c r="L131" s="40" t="s">
        <v>114</v>
      </c>
      <c r="M131" s="134" t="s">
        <v>236</v>
      </c>
      <c r="N131" s="44"/>
      <c r="O131" s="36">
        <f>SUMIFS(DATI!E$1:E$65536,DATI!A$1:A$65536,'2006'!B4,DATI!B$1:B$65536,'2006'!O12,DATI!C$1:C$65536,'2006'!N8,DATI!D$1:D$65536,'2006'!L131)</f>
        <v>8777086</v>
      </c>
      <c r="P131" s="44"/>
      <c r="Q131" s="44"/>
      <c r="R131" s="44"/>
      <c r="S131" s="44"/>
      <c r="T131" s="44"/>
      <c r="U131" s="44"/>
      <c r="V131" s="44"/>
      <c r="W131" s="45"/>
    </row>
    <row r="132" spans="1:23">
      <c r="A132" s="7"/>
      <c r="B132" s="28"/>
      <c r="C132" s="28"/>
      <c r="D132" s="28"/>
      <c r="E132" s="28"/>
      <c r="F132" s="28"/>
      <c r="G132" s="28"/>
      <c r="H132" s="28"/>
      <c r="I132" s="28"/>
      <c r="J132" s="28"/>
      <c r="K132" s="42"/>
      <c r="L132" s="40" t="s">
        <v>115</v>
      </c>
      <c r="M132" s="134" t="s">
        <v>237</v>
      </c>
      <c r="N132" s="44"/>
      <c r="O132" s="36">
        <f>SUMIFS(DATI!E$1:E$65536,DATI!A$1:A$65536,'2006'!B4,DATI!B$1:B$65536,'2006'!O12,DATI!C$1:C$65536,'2006'!N8,DATI!D$1:D$65536,'2006'!L132)</f>
        <v>1609593</v>
      </c>
      <c r="P132" s="44"/>
      <c r="Q132" s="44"/>
      <c r="R132" s="44"/>
      <c r="S132" s="44"/>
      <c r="T132" s="44"/>
      <c r="U132" s="44"/>
      <c r="V132" s="44"/>
      <c r="W132" s="45"/>
    </row>
    <row r="133" spans="1:23">
      <c r="A133" s="7"/>
      <c r="B133" s="28"/>
      <c r="C133" s="28"/>
      <c r="D133" s="28"/>
      <c r="E133" s="28"/>
      <c r="F133" s="28"/>
      <c r="G133" s="28"/>
      <c r="H133" s="28"/>
      <c r="I133" s="28"/>
      <c r="J133" s="28"/>
      <c r="K133" s="42"/>
      <c r="L133" s="40" t="s">
        <v>116</v>
      </c>
      <c r="M133" s="185" t="s">
        <v>228</v>
      </c>
      <c r="N133" s="44"/>
      <c r="O133" s="36">
        <f>SUMIFS(DATI!E$1:E$65536,DATI!A$1:A$65536,'2006'!B4,DATI!B$1:B$65536,'2006'!O12,DATI!C$1:C$65536,'2006'!N8,DATI!D$1:D$65536,'2006'!L133)</f>
        <v>20505</v>
      </c>
      <c r="P133" s="44"/>
      <c r="Q133" s="44"/>
      <c r="R133" s="44"/>
      <c r="S133" s="44"/>
      <c r="T133" s="44"/>
      <c r="U133" s="44"/>
      <c r="V133" s="44"/>
      <c r="W133" s="45"/>
    </row>
    <row r="134" spans="1:23" ht="13">
      <c r="A134" s="7"/>
      <c r="B134" s="28"/>
      <c r="C134" s="28"/>
      <c r="D134" s="28"/>
      <c r="E134" s="28"/>
      <c r="F134" s="28"/>
      <c r="G134" s="28"/>
      <c r="H134" s="28"/>
      <c r="I134" s="28"/>
      <c r="J134" s="29">
        <f>O130-J126</f>
        <v>3550506</v>
      </c>
      <c r="K134" s="42"/>
      <c r="L134" s="135" t="s">
        <v>107</v>
      </c>
      <c r="M134" s="202" t="s">
        <v>198</v>
      </c>
      <c r="N134" s="44"/>
      <c r="O134" s="44"/>
      <c r="P134" s="44"/>
      <c r="Q134" s="44"/>
      <c r="R134" s="44"/>
      <c r="S134" s="44"/>
      <c r="T134" s="44"/>
      <c r="U134" s="44"/>
      <c r="V134" s="44"/>
      <c r="W134" s="45"/>
    </row>
    <row r="135" spans="1:23">
      <c r="A135" s="7"/>
      <c r="B135" s="28"/>
      <c r="C135" s="28"/>
      <c r="D135" s="28"/>
      <c r="E135" s="28"/>
      <c r="F135" s="28"/>
      <c r="G135" s="28"/>
      <c r="H135" s="61"/>
      <c r="I135" s="94">
        <f>I27+I30+I55+I58+I86+I89+I100+I116</f>
        <v>21139024</v>
      </c>
      <c r="J135" s="94">
        <f>J27+J30+J55+J58+J86+J89+J100+J116</f>
        <v>2252537</v>
      </c>
      <c r="K135" s="31">
        <f>I135+J135</f>
        <v>23391561</v>
      </c>
      <c r="L135" s="40" t="s">
        <v>199</v>
      </c>
      <c r="M135" s="41" t="s">
        <v>200</v>
      </c>
      <c r="N135" s="33">
        <f>O135+P135</f>
        <v>23391558</v>
      </c>
      <c r="O135" s="37">
        <f>O46+O49+O58+O86+O89+O100+O116</f>
        <v>2252661</v>
      </c>
      <c r="P135" s="43">
        <f>P33+P46+P49+P58+P86+P89+P100+P116</f>
        <v>21138897</v>
      </c>
      <c r="Q135" s="43">
        <f>Q33</f>
        <v>77572</v>
      </c>
      <c r="R135" s="136"/>
      <c r="S135" s="44"/>
      <c r="T135" s="44"/>
      <c r="U135" s="44"/>
      <c r="V135" s="44"/>
      <c r="W135" s="45"/>
    </row>
    <row r="136" spans="1:23" ht="13.5" thickBot="1">
      <c r="A136" s="7"/>
      <c r="B136" s="28"/>
      <c r="C136" s="28"/>
      <c r="D136" s="28"/>
      <c r="E136" s="28"/>
      <c r="F136" s="28"/>
      <c r="G136" s="28"/>
      <c r="H136" s="28"/>
      <c r="I136" s="23"/>
      <c r="J136" s="137">
        <f>J134+O46+O49+O58+O86+O90+O96+O100+O116+O97-J27-J55-J58-J86-J90-J96-J100-J116-J97</f>
        <v>3550630</v>
      </c>
      <c r="K136" s="138"/>
      <c r="L136" s="130" t="s">
        <v>108</v>
      </c>
      <c r="M136" s="207" t="s">
        <v>201</v>
      </c>
      <c r="N136" s="44"/>
      <c r="O136" s="44"/>
      <c r="P136" s="44"/>
      <c r="Q136" s="44"/>
      <c r="R136" s="44"/>
      <c r="S136" s="44"/>
      <c r="T136" s="44"/>
      <c r="U136" s="44"/>
      <c r="V136" s="44"/>
      <c r="W136" s="45"/>
    </row>
    <row r="137" spans="1:23" ht="13.5" thickTop="1" thickBot="1">
      <c r="A137" s="7"/>
      <c r="B137" s="251"/>
      <c r="C137" s="251"/>
      <c r="D137" s="251"/>
      <c r="E137" s="251"/>
      <c r="F137" s="251"/>
      <c r="G137" s="251"/>
      <c r="H137" s="251"/>
      <c r="I137" s="251"/>
      <c r="J137" s="251"/>
      <c r="K137" s="251"/>
      <c r="L137" s="251"/>
      <c r="M137" s="251"/>
      <c r="N137" s="251"/>
      <c r="O137" s="251"/>
      <c r="P137" s="251"/>
      <c r="Q137" s="251"/>
      <c r="R137" s="251"/>
      <c r="S137" s="251"/>
      <c r="T137" s="251"/>
      <c r="U137" s="251"/>
      <c r="V137" s="251"/>
      <c r="W137" s="252"/>
    </row>
    <row r="138" spans="1:23" ht="21.75" customHeight="1" thickTop="1" thickBot="1">
      <c r="A138" s="7"/>
      <c r="B138" s="253" t="s">
        <v>202</v>
      </c>
      <c r="C138" s="253"/>
      <c r="D138" s="253"/>
      <c r="E138" s="253"/>
      <c r="F138" s="253"/>
      <c r="G138" s="253"/>
      <c r="H138" s="253"/>
      <c r="I138" s="253"/>
      <c r="J138" s="253"/>
      <c r="K138" s="254"/>
      <c r="L138" s="255" t="s">
        <v>203</v>
      </c>
      <c r="M138" s="256"/>
      <c r="N138" s="259" t="s">
        <v>204</v>
      </c>
      <c r="O138" s="259"/>
      <c r="P138" s="259"/>
      <c r="Q138" s="259"/>
      <c r="R138" s="259"/>
      <c r="S138" s="259"/>
      <c r="T138" s="259"/>
      <c r="U138" s="259"/>
      <c r="V138" s="259"/>
      <c r="W138" s="260"/>
    </row>
    <row r="139" spans="1:23" ht="13.5" customHeight="1" thickTop="1">
      <c r="A139" s="7"/>
      <c r="B139" s="261" t="s">
        <v>122</v>
      </c>
      <c r="C139" s="264" t="s">
        <v>123</v>
      </c>
      <c r="D139" s="264" t="s">
        <v>124</v>
      </c>
      <c r="E139" s="239" t="s">
        <v>125</v>
      </c>
      <c r="F139" s="239" t="s">
        <v>126</v>
      </c>
      <c r="G139" s="239" t="s">
        <v>127</v>
      </c>
      <c r="H139" s="239" t="s">
        <v>128</v>
      </c>
      <c r="I139" s="239" t="s">
        <v>129</v>
      </c>
      <c r="J139" s="239" t="s">
        <v>130</v>
      </c>
      <c r="K139" s="243" t="s">
        <v>131</v>
      </c>
      <c r="L139" s="222"/>
      <c r="M139" s="223"/>
      <c r="N139" s="246" t="s">
        <v>131</v>
      </c>
      <c r="O139" s="239" t="s">
        <v>130</v>
      </c>
      <c r="P139" s="239" t="s">
        <v>129</v>
      </c>
      <c r="Q139" s="239" t="s">
        <v>128</v>
      </c>
      <c r="R139" s="239" t="s">
        <v>127</v>
      </c>
      <c r="S139" s="239" t="s">
        <v>126</v>
      </c>
      <c r="T139" s="239" t="s">
        <v>125</v>
      </c>
      <c r="U139" s="264" t="s">
        <v>124</v>
      </c>
      <c r="V139" s="264" t="s">
        <v>123</v>
      </c>
      <c r="W139" s="266" t="s">
        <v>122</v>
      </c>
    </row>
    <row r="140" spans="1:23" ht="12.75" customHeight="1">
      <c r="A140" s="7"/>
      <c r="B140" s="262"/>
      <c r="C140" s="216"/>
      <c r="D140" s="216"/>
      <c r="E140" s="213"/>
      <c r="F140" s="213"/>
      <c r="G140" s="213"/>
      <c r="H140" s="229"/>
      <c r="I140" s="213"/>
      <c r="J140" s="213"/>
      <c r="K140" s="244"/>
      <c r="L140" s="222"/>
      <c r="M140" s="223"/>
      <c r="N140" s="247"/>
      <c r="O140" s="213"/>
      <c r="P140" s="213"/>
      <c r="Q140" s="229"/>
      <c r="R140" s="213"/>
      <c r="S140" s="213"/>
      <c r="T140" s="213"/>
      <c r="U140" s="216"/>
      <c r="V140" s="216"/>
      <c r="W140" s="219"/>
    </row>
    <row r="141" spans="1:23" ht="57.75" customHeight="1" thickBot="1">
      <c r="A141" s="7"/>
      <c r="B141" s="263"/>
      <c r="C141" s="265"/>
      <c r="D141" s="265"/>
      <c r="E141" s="241"/>
      <c r="F141" s="241"/>
      <c r="G141" s="241"/>
      <c r="H141" s="242"/>
      <c r="I141" s="241"/>
      <c r="J141" s="240"/>
      <c r="K141" s="245"/>
      <c r="L141" s="257"/>
      <c r="M141" s="258"/>
      <c r="N141" s="248"/>
      <c r="O141" s="240"/>
      <c r="P141" s="241"/>
      <c r="Q141" s="242"/>
      <c r="R141" s="241"/>
      <c r="S141" s="241"/>
      <c r="T141" s="241"/>
      <c r="U141" s="265"/>
      <c r="V141" s="265"/>
      <c r="W141" s="267"/>
    </row>
    <row r="142" spans="1:23" ht="19" thickTop="1" thickBot="1">
      <c r="A142" s="7"/>
      <c r="B142" s="231" t="s">
        <v>205</v>
      </c>
      <c r="C142" s="231"/>
      <c r="D142" s="231"/>
      <c r="E142" s="231"/>
      <c r="F142" s="231"/>
      <c r="G142" s="231"/>
      <c r="H142" s="231"/>
      <c r="I142" s="231"/>
      <c r="J142" s="231"/>
      <c r="K142" s="231"/>
      <c r="L142" s="231"/>
      <c r="M142" s="231"/>
      <c r="N142" s="231"/>
      <c r="O142" s="231"/>
      <c r="P142" s="231"/>
      <c r="Q142" s="231"/>
      <c r="R142" s="231"/>
      <c r="S142" s="231"/>
      <c r="T142" s="231"/>
      <c r="U142" s="231"/>
      <c r="V142" s="231"/>
      <c r="W142" s="232"/>
    </row>
    <row r="143" spans="1:23" ht="13.5" thickTop="1">
      <c r="A143" s="7"/>
      <c r="B143" s="76"/>
      <c r="C143" s="76"/>
      <c r="D143" s="76"/>
      <c r="E143" s="76"/>
      <c r="F143" s="76"/>
      <c r="G143" s="76"/>
      <c r="H143" s="28"/>
      <c r="I143" s="76"/>
      <c r="J143" s="76"/>
      <c r="K143" s="139"/>
      <c r="L143" s="113" t="s">
        <v>206</v>
      </c>
      <c r="M143" s="208" t="s">
        <v>207</v>
      </c>
      <c r="N143" s="140">
        <f t="shared" ref="N143:N148" si="14">O143+P143</f>
        <v>4109337</v>
      </c>
      <c r="O143" s="141">
        <f>J136</f>
        <v>3550630</v>
      </c>
      <c r="P143" s="141">
        <f>R143+S143+T143+W143</f>
        <v>558707</v>
      </c>
      <c r="Q143" s="28"/>
      <c r="R143" s="142">
        <f>G119</f>
        <v>188506</v>
      </c>
      <c r="S143" s="142">
        <f>F119</f>
        <v>356036</v>
      </c>
      <c r="T143" s="142">
        <f>E119</f>
        <v>299320</v>
      </c>
      <c r="U143" s="143">
        <f>D119</f>
        <v>-218874</v>
      </c>
      <c r="V143" s="62">
        <f>C119</f>
        <v>-66281</v>
      </c>
      <c r="W143" s="63">
        <f>U143+V143</f>
        <v>-285155</v>
      </c>
    </row>
    <row r="144" spans="1:23">
      <c r="A144" s="7"/>
      <c r="B144" s="115">
        <f>C144+D144</f>
        <v>0</v>
      </c>
      <c r="C144" s="144">
        <f>C145+C146</f>
        <v>0</v>
      </c>
      <c r="D144" s="144">
        <f>D145+D146</f>
        <v>0</v>
      </c>
      <c r="E144" s="144">
        <f>E146</f>
        <v>193587</v>
      </c>
      <c r="F144" s="144">
        <f>F145+F146</f>
        <v>0</v>
      </c>
      <c r="G144" s="144">
        <f>G145+G146</f>
        <v>7106</v>
      </c>
      <c r="H144" s="28"/>
      <c r="I144" s="37">
        <f>B144+E144+F144+G144</f>
        <v>200693</v>
      </c>
      <c r="J144" s="37">
        <f>J145+J146</f>
        <v>193360</v>
      </c>
      <c r="K144" s="145">
        <f t="shared" ref="K144:K149" si="15">I144+J144</f>
        <v>394053</v>
      </c>
      <c r="L144" s="53" t="s">
        <v>67</v>
      </c>
      <c r="M144" s="65" t="s">
        <v>208</v>
      </c>
      <c r="N144" s="140">
        <f t="shared" si="14"/>
        <v>394053</v>
      </c>
      <c r="O144" s="37">
        <f>O145+O146</f>
        <v>6940</v>
      </c>
      <c r="P144" s="43">
        <f>R144+S144+T144+W144</f>
        <v>387113</v>
      </c>
      <c r="Q144" s="28"/>
      <c r="R144" s="146">
        <f>R146</f>
        <v>215372</v>
      </c>
      <c r="S144" s="146">
        <f>S146</f>
        <v>0</v>
      </c>
      <c r="T144" s="146">
        <f>T146+T145</f>
        <v>171741</v>
      </c>
      <c r="U144" s="146">
        <f>U146</f>
        <v>0</v>
      </c>
      <c r="V144" s="62">
        <f>V146</f>
        <v>0</v>
      </c>
      <c r="W144" s="63">
        <f>U144+V144</f>
        <v>0</v>
      </c>
    </row>
    <row r="145" spans="1:23">
      <c r="A145" s="7"/>
      <c r="B145" s="115">
        <f>C145+D145</f>
        <v>0</v>
      </c>
      <c r="C145" s="147">
        <f>SUMIFS(DATI!E$1:E$65536,DATI!A$1:A$65536,'2006'!B4,DATI!B$1:B$65536,'2006'!C12,DATI!C$1:C$65536,'2006'!B8,DATI!D$1:D$65536,'2006'!L145)</f>
        <v>0</v>
      </c>
      <c r="D145" s="147">
        <f>SUMIFS(DATI!E$1:E$65536,DATI!A$1:A$65536,'2006'!B4,DATI!B$1:B$65536,'2006'!D12,DATI!C$1:C$65536,'2006'!B8,DATI!D$1:D$65536,'2006'!L145)</f>
        <v>0</v>
      </c>
      <c r="E145" s="148"/>
      <c r="F145" s="149">
        <f>SUMIFS(DATI!E$1:E$65536,DATI!A$1:A$65536,'2006'!B4,DATI!B$1:B$65536,'2006'!F12,DATI!C$1:C$65536,'2006'!B8,DATI!D$1:D$65536,'2006'!L145)</f>
        <v>0</v>
      </c>
      <c r="G145" s="149">
        <f>SUMIFS(DATI!E$1:E$65536,DATI!A$1:A$65536,'2006'!B4,DATI!B$1:B$65536,'2006'!G12,DATI!C$1:C$65536,'2006'!B8,DATI!D$1:D$65536,'2006'!L145)</f>
        <v>166</v>
      </c>
      <c r="H145" s="28"/>
      <c r="I145" s="37">
        <f>B145+F145+G145</f>
        <v>166</v>
      </c>
      <c r="J145" s="149">
        <f>SUMIFS(DATI!E$1:E$65536,DATI!A$1:A$65536,'2006'!B4,DATI!B$1:B$65536,'2006'!J12,DATI!C$1:C$65536,'2006'!B8,DATI!D$1:D$65536,'2006'!L145)</f>
        <v>0</v>
      </c>
      <c r="K145" s="145">
        <f t="shared" si="15"/>
        <v>166</v>
      </c>
      <c r="L145" s="53" t="s">
        <v>68</v>
      </c>
      <c r="M145" s="199" t="s">
        <v>230</v>
      </c>
      <c r="N145" s="140">
        <f t="shared" si="14"/>
        <v>166</v>
      </c>
      <c r="O145" s="149">
        <f>SUMIFS(DATI!E$1:E$65536,DATI!A$1:A$65536,'2006'!B4,DATI!B$1:B$65536,'2006'!O12,DATI!C$1:C$65536,'2006'!N8,DATI!D$1:D$65536,'2006'!L145)</f>
        <v>0</v>
      </c>
      <c r="P145" s="43">
        <f>T145</f>
        <v>166</v>
      </c>
      <c r="Q145" s="28"/>
      <c r="R145" s="150"/>
      <c r="S145" s="151"/>
      <c r="T145" s="36">
        <f>SUMIFS(DATI!E$1:E$65536,DATI!A$1:A$65536,'2006'!B4,DATI!B$1:B$65536,'2006'!T12,DATI!C$1:C$65536,'2006'!N8,DATI!D$1:D$65536,'2006'!L145)</f>
        <v>166</v>
      </c>
      <c r="U145" s="152"/>
      <c r="V145" s="28"/>
      <c r="W145" s="42"/>
    </row>
    <row r="146" spans="1:23">
      <c r="A146" s="7"/>
      <c r="B146" s="115">
        <f>C146+D146</f>
        <v>0</v>
      </c>
      <c r="C146" s="144">
        <f>C148</f>
        <v>0</v>
      </c>
      <c r="D146" s="144">
        <f>D148</f>
        <v>0</v>
      </c>
      <c r="E146" s="144">
        <f>E147+E148</f>
        <v>193587</v>
      </c>
      <c r="F146" s="144">
        <f>F148</f>
        <v>0</v>
      </c>
      <c r="G146" s="144">
        <f>G148</f>
        <v>6940</v>
      </c>
      <c r="H146" s="44"/>
      <c r="I146" s="37">
        <f>B146+E146+F146+G146</f>
        <v>200527</v>
      </c>
      <c r="J146" s="144">
        <f>J147+J148</f>
        <v>193360</v>
      </c>
      <c r="K146" s="145">
        <f t="shared" si="15"/>
        <v>393887</v>
      </c>
      <c r="L146" s="53" t="s">
        <v>209</v>
      </c>
      <c r="M146" s="199" t="s">
        <v>231</v>
      </c>
      <c r="N146" s="140">
        <f t="shared" si="14"/>
        <v>393887</v>
      </c>
      <c r="O146" s="37">
        <f>O147+O148</f>
        <v>6940</v>
      </c>
      <c r="P146" s="43">
        <f>R146+S146+T146+W146</f>
        <v>386947</v>
      </c>
      <c r="Q146" s="44"/>
      <c r="R146" s="146">
        <f>R147+R148</f>
        <v>215372</v>
      </c>
      <c r="S146" s="146">
        <f>S147+S148</f>
        <v>0</v>
      </c>
      <c r="T146" s="146">
        <f>T147+T148</f>
        <v>171575</v>
      </c>
      <c r="U146" s="146">
        <f>U147+U148</f>
        <v>0</v>
      </c>
      <c r="V146" s="94">
        <f>V147+V148</f>
        <v>0</v>
      </c>
      <c r="W146" s="31">
        <f>U146+V146</f>
        <v>0</v>
      </c>
    </row>
    <row r="147" spans="1:23">
      <c r="A147" s="7"/>
      <c r="B147" s="153"/>
      <c r="C147" s="154"/>
      <c r="D147" s="154"/>
      <c r="E147" s="149">
        <f>SUMIFS(DATI!E$1:E$65536,DATI!A$1:A$65536,'2006'!B4,DATI!B$1:B$65536,'2006'!E12,DATI!C$1:C$65536,'2006'!B8,DATI!D$1:D$65536,'2006'!L147)</f>
        <v>192591</v>
      </c>
      <c r="F147" s="152"/>
      <c r="G147" s="71"/>
      <c r="H147" s="44"/>
      <c r="I147" s="37">
        <f>E147</f>
        <v>192591</v>
      </c>
      <c r="J147" s="149">
        <f>SUMIFS(DATI!E$1:E$65536,DATI!A$1:A$65536,'2006'!B4,DATI!B$1:B$65536,'2006'!J12,DATI!C$1:C$65536,'2006'!B8,DATI!D$1:D$65536,'2006'!L147)</f>
        <v>193239</v>
      </c>
      <c r="K147" s="145">
        <f t="shared" si="15"/>
        <v>385830</v>
      </c>
      <c r="L147" s="53" t="s">
        <v>69</v>
      </c>
      <c r="M147" s="78" t="s">
        <v>232</v>
      </c>
      <c r="N147" s="140">
        <f t="shared" si="14"/>
        <v>385830</v>
      </c>
      <c r="O147" s="149">
        <f>SUMIFS(DATI!E$1:E$65536,DATI!A$1:A$65536,'2006'!B4,DATI!B$1:B$65536,'2006'!O12,DATI!C$1:C$65536,'2006'!N8,DATI!D$1:D$65536,'2006'!L147)</f>
        <v>0</v>
      </c>
      <c r="P147" s="43">
        <f>R147+S147+T147+W147</f>
        <v>385830</v>
      </c>
      <c r="Q147" s="44"/>
      <c r="R147" s="149">
        <f>SUMIFS(DATI!E$1:E$65536,DATI!A$1:A$65536,'2006'!B4,DATI!B$1:B$65536,'2006'!R12,DATI!C$1:C$65536,'2006'!N8,DATI!D$1:D$65536,'2006'!L147)</f>
        <v>214255</v>
      </c>
      <c r="S147" s="149">
        <f>SUMIFS(DATI!E$1:E$65536,DATI!A$1:A$65536,'2006'!B4,DATI!B$1:B$65536,'2006'!D12,DATI!C$1:C$65536,'2006'!N8,DATI!D$1:D$65536,'2006'!L147)</f>
        <v>0</v>
      </c>
      <c r="T147" s="36">
        <f>SUMIFS(DATI!E$1:E$65536,DATI!A$1:A$65536,'2006'!B4,DATI!B$1:B$65536,'2006'!T12,DATI!C$1:C$65536,'2006'!N8,DATI!D$1:D$65536,'2006'!L147)</f>
        <v>171575</v>
      </c>
      <c r="U147" s="155">
        <f>SUMIFS(DATI!E$1:E$65536,DATI!A$1:A$65536,'2006'!B4,DATI!B$1:B$65536,'2006'!U12,DATI!C$1:C$65536,'2006'!N8,DATI!D$1:D$65536,'2006'!L147)</f>
        <v>0</v>
      </c>
      <c r="V147" s="30">
        <f>SUMIFS(DATI!E$1:E$65536,DATI!A$1:A$65536,'2006'!B4,DATI!B$1:B$65536,'2006'!V12,DATI!C$1:C$65536,'2006'!N8,DATI!D$1:D$65536,'2006'!L147)</f>
        <v>0</v>
      </c>
      <c r="W147" s="31">
        <f>U147+V147</f>
        <v>0</v>
      </c>
    </row>
    <row r="148" spans="1:23">
      <c r="A148" s="7"/>
      <c r="B148" s="115">
        <f>C148+D148</f>
        <v>0</v>
      </c>
      <c r="C148" s="156">
        <f>SUMIFS(DATI!E$1:E$65536,DATI!A$1:A$65536,'2006'!B4,DATI!B$1:B$65536,'2006'!C12,DATI!C$1:C$65536,'2006'!B8,DATI!D$1:D$65536,'2006'!L148)</f>
        <v>0</v>
      </c>
      <c r="D148" s="156">
        <f>SUMIFS(DATI!E$1:E$65536,DATI!A$1:A$65536,'2006'!B4,DATI!B$1:B$65536,'2006'!D12,DATI!C$1:C$65536,'2006'!B8,DATI!D$1:D$65536,'2006'!L148)</f>
        <v>0</v>
      </c>
      <c r="E148" s="149">
        <f>SUMIFS(DATI!E$1:E$65536,DATI!A$1:A$65536,'2006'!B4,DATI!B$1:B$65536,'2006'!E12,DATI!C$1:C$65536,'2006'!B8,DATI!D$1:D$65536,'2006'!L148)</f>
        <v>996</v>
      </c>
      <c r="F148" s="149">
        <f>SUMIFS(DATI!E$1:E$65536,DATI!A$1:A$65536,'2006'!B4,DATI!B$1:B$65536,'2006'!F12,DATI!C$1:C$65536,'2006'!B8,DATI!D$1:D$65536,'2006'!L148)</f>
        <v>0</v>
      </c>
      <c r="G148" s="149">
        <f>SUMIFS(DATI!E$1:E$65536,DATI!A$1:A$65536,'2006'!B4,DATI!B$1:B$65536,'2006'!G12,DATI!C$1:C$65536,'2006'!B8,DATI!D$1:D$65536,'2006'!L148)</f>
        <v>6940</v>
      </c>
      <c r="H148" s="44"/>
      <c r="I148" s="37">
        <f>B148+E148+F148+G148</f>
        <v>7936</v>
      </c>
      <c r="J148" s="149">
        <f>SUMIFS(DATI!E$1:E$65536,DATI!A$1:A$65536,'2006'!B4,DATI!B$1:B$65536,'2006'!J12,DATI!C$1:C$65536,'2006'!B8,DATI!D$1:D$65536,'2006'!L148)</f>
        <v>121</v>
      </c>
      <c r="K148" s="145">
        <f t="shared" si="15"/>
        <v>8057</v>
      </c>
      <c r="L148" s="53" t="s">
        <v>70</v>
      </c>
      <c r="M148" s="78" t="s">
        <v>233</v>
      </c>
      <c r="N148" s="140">
        <f t="shared" si="14"/>
        <v>8057</v>
      </c>
      <c r="O148" s="149">
        <f>SUMIFS(DATI!E$1:E$65536,DATI!A$1:A$65536,'2006'!B4,DATI!B$1:B$65536,'2006'!O12,DATI!C$1:C$65536,'2006'!N8,DATI!D$1:D$65536,'2006'!L148)</f>
        <v>6940</v>
      </c>
      <c r="P148" s="43">
        <f>R148+S148+T148+W148</f>
        <v>1117</v>
      </c>
      <c r="Q148" s="44"/>
      <c r="R148" s="149">
        <f>SUMIFS(DATI!E$1:E$65536,DATI!A$1:A$65536,'2006'!B4,DATI!B$1:B$65536,'2006'!R12,DATI!C$1:C$65536,'2006'!N8,DATI!D$1:D$65536,'2006'!L148)</f>
        <v>1117</v>
      </c>
      <c r="S148" s="149">
        <f>SUMIFS(DATI!E$1:E$65536,DATI!A$1:A$65536,'2006'!B4,DATI!B$1:B$65536,'2006'!S12,DATI!C$1:C$65536,'2006'!N8,DATI!D$1:D$65536,'2006'!L148)</f>
        <v>0</v>
      </c>
      <c r="T148" s="36">
        <f>SUMIFS(DATI!E$1:E$65536,DATI!A$1:A$65536,'2006'!B4,DATI!B$1:B$65536,'2006'!T12,DATI!C$1:C$65536,'2006'!N8,DATI!D$1:D$65536,'2006'!L148)</f>
        <v>0</v>
      </c>
      <c r="U148" s="155">
        <f>SUMIFS(DATI!E$1:E$65536,DATI!A$1:A$65536,'2006'!B4,DATI!B$1:B$65536,'2006'!U12,DATI!C$1:C$65536,'2006'!N8,DATI!D$1:D$65536,'2006'!L148)</f>
        <v>0</v>
      </c>
      <c r="V148" s="30">
        <f>SUMIFS(DATI!E$1:E$65536,DATI!A$1:A$65536,'2006'!B4,DATI!B$1:B$65536,'2006'!V12,DATI!C$1:C$65536,'2006'!N8,DATI!D$1:D$65536,'2006'!L148)</f>
        <v>0</v>
      </c>
      <c r="W148" s="31">
        <f>U148+V148</f>
        <v>0</v>
      </c>
    </row>
    <row r="149" spans="1:23" ht="26.5" thickBot="1">
      <c r="A149" s="7"/>
      <c r="B149" s="115">
        <f>C149+D149</f>
        <v>-285155</v>
      </c>
      <c r="C149" s="157">
        <f>V143+V144-C144</f>
        <v>-66281</v>
      </c>
      <c r="D149" s="157">
        <f>U143+U144-D144</f>
        <v>-218874</v>
      </c>
      <c r="E149" s="80">
        <f>T143+T144-E144</f>
        <v>277474</v>
      </c>
      <c r="F149" s="80">
        <f>S143+S144-F144</f>
        <v>356036</v>
      </c>
      <c r="G149" s="80">
        <f>G119+R144-G144</f>
        <v>396772</v>
      </c>
      <c r="H149" s="44"/>
      <c r="I149" s="80">
        <f>B149+E149+F149+G149</f>
        <v>745127</v>
      </c>
      <c r="J149" s="80">
        <f>O143+O144-J144</f>
        <v>3364210</v>
      </c>
      <c r="K149" s="158">
        <f t="shared" si="15"/>
        <v>4109337</v>
      </c>
      <c r="L149" s="130" t="s">
        <v>11</v>
      </c>
      <c r="M149" s="200" t="s">
        <v>210</v>
      </c>
      <c r="N149" s="44"/>
      <c r="O149" s="44"/>
      <c r="P149" s="44"/>
      <c r="Q149" s="44"/>
      <c r="R149" s="44"/>
      <c r="S149" s="44"/>
      <c r="T149" s="44"/>
      <c r="U149" s="44"/>
      <c r="V149" s="44"/>
      <c r="W149" s="45"/>
    </row>
    <row r="150" spans="1:23" ht="19" thickTop="1" thickBot="1">
      <c r="A150" s="7"/>
      <c r="B150" s="233" t="s">
        <v>211</v>
      </c>
      <c r="C150" s="234"/>
      <c r="D150" s="234"/>
      <c r="E150" s="234"/>
      <c r="F150" s="234"/>
      <c r="G150" s="234"/>
      <c r="H150" s="234"/>
      <c r="I150" s="234"/>
      <c r="J150" s="234"/>
      <c r="K150" s="234"/>
      <c r="L150" s="234"/>
      <c r="M150" s="234"/>
      <c r="N150" s="234"/>
      <c r="O150" s="234"/>
      <c r="P150" s="234"/>
      <c r="Q150" s="234"/>
      <c r="R150" s="234"/>
      <c r="S150" s="234"/>
      <c r="T150" s="234"/>
      <c r="U150" s="234"/>
      <c r="V150" s="234"/>
      <c r="W150" s="235"/>
    </row>
    <row r="151" spans="1:23" ht="26.5" thickTop="1">
      <c r="B151" s="159"/>
      <c r="C151" s="76"/>
      <c r="D151" s="76"/>
      <c r="E151" s="76"/>
      <c r="F151" s="76"/>
      <c r="G151" s="76"/>
      <c r="H151" s="28"/>
      <c r="I151" s="76"/>
      <c r="J151" s="44"/>
      <c r="K151" s="160"/>
      <c r="L151" s="113" t="s">
        <v>11</v>
      </c>
      <c r="M151" s="200" t="s">
        <v>210</v>
      </c>
      <c r="N151" s="161">
        <f>O151+P151</f>
        <v>4109337</v>
      </c>
      <c r="O151" s="162">
        <f>J149</f>
        <v>3364210</v>
      </c>
      <c r="P151" s="163">
        <f>R151+S151+T151+W151</f>
        <v>745127</v>
      </c>
      <c r="Q151" s="28"/>
      <c r="R151" s="162">
        <f>G149</f>
        <v>396772</v>
      </c>
      <c r="S151" s="162">
        <f>F149</f>
        <v>356036</v>
      </c>
      <c r="T151" s="163">
        <f>E149</f>
        <v>277474</v>
      </c>
      <c r="U151" s="164">
        <f>D149</f>
        <v>-218874</v>
      </c>
      <c r="V151" s="62">
        <f>C149</f>
        <v>-66281</v>
      </c>
      <c r="W151" s="63">
        <f>U151+V151</f>
        <v>-285155</v>
      </c>
    </row>
    <row r="152" spans="1:23">
      <c r="B152" s="115">
        <f>C152+D152</f>
        <v>1153676</v>
      </c>
      <c r="C152" s="43">
        <f>C153+C154</f>
        <v>21638</v>
      </c>
      <c r="D152" s="43">
        <f>D153+D154</f>
        <v>1132038</v>
      </c>
      <c r="E152" s="33">
        <f>E153+E154</f>
        <v>928373</v>
      </c>
      <c r="F152" s="33">
        <f>F153+F154</f>
        <v>168059</v>
      </c>
      <c r="G152" s="33">
        <f>G153+G154</f>
        <v>4564357</v>
      </c>
      <c r="H152" s="28"/>
      <c r="I152" s="37">
        <f>B152+E152+F152+G152</f>
        <v>6814465</v>
      </c>
      <c r="J152" s="148"/>
      <c r="K152" s="165">
        <f>I152</f>
        <v>6814465</v>
      </c>
      <c r="L152" s="53" t="s">
        <v>76</v>
      </c>
      <c r="M152" s="65" t="s">
        <v>212</v>
      </c>
      <c r="N152" s="166"/>
      <c r="O152" s="44"/>
      <c r="P152" s="166"/>
      <c r="Q152" s="28"/>
      <c r="R152" s="166"/>
      <c r="S152" s="166"/>
      <c r="T152" s="166"/>
      <c r="U152" s="166"/>
      <c r="V152" s="166"/>
      <c r="W152" s="70"/>
    </row>
    <row r="153" spans="1:23">
      <c r="B153" s="115">
        <f>C153+D153</f>
        <v>1140460</v>
      </c>
      <c r="C153" s="34">
        <f>SUMIFS(DATI!E$1:E$65536,DATI!A$1:A$65536,'2006'!B4,DATI!B$1:B$65536,'2006'!C12,DATI!C$1:C$65536,'2006'!B8,DATI!D$1:D$65536,'2006'!L153)</f>
        <v>19795</v>
      </c>
      <c r="D153" s="34">
        <f>SUMIFS(DATI!E$1:E$65536,DATI!A$1:A$65536,'2006'!B4,DATI!B$1:B$65536,'2006'!D12,DATI!C$1:C$65536,'2006'!B8,DATI!D$1:D$65536,'2006'!L153)</f>
        <v>1120665</v>
      </c>
      <c r="E153" s="36">
        <f>SUMIFS(DATI!E$1:E$65536,DATI!A$1:A$65536,'2006'!B4,DATI!B$1:B$65536,'2006'!E12,DATI!C$1:C$65536,'2006'!B8,DATI!D$1:D$65536,'2006'!L153)</f>
        <v>855932</v>
      </c>
      <c r="F153" s="36">
        <f>SUMIFS(DATI!E$1:E$65536,DATI!A$1:A$65536,'2006'!B4,DATI!B$1:B$65536,'2006'!F12,DATI!C$1:C$65536,'2006'!B8,DATI!D$1:D$65536,'2006'!L153)</f>
        <v>147757</v>
      </c>
      <c r="G153" s="36">
        <f>SUMIFS(DATI!E$1:E$65536,DATI!A$1:A$65536,'2006'!B4,DATI!B$1:B$65536,'2006'!G12,DATI!C$1:C$65536,'2006'!B8,DATI!D$1:D$65536,'2006'!L153)</f>
        <v>3611380</v>
      </c>
      <c r="H153" s="28"/>
      <c r="I153" s="37">
        <f>B153+E153+F153+G153</f>
        <v>5755529</v>
      </c>
      <c r="J153" s="148"/>
      <c r="K153" s="165">
        <f>I153</f>
        <v>5755529</v>
      </c>
      <c r="L153" s="53" t="s">
        <v>78</v>
      </c>
      <c r="M153" s="199" t="s">
        <v>213</v>
      </c>
      <c r="N153" s="44"/>
      <c r="O153" s="44"/>
      <c r="P153" s="44"/>
      <c r="Q153" s="28"/>
      <c r="R153" s="44"/>
      <c r="S153" s="44"/>
      <c r="T153" s="44"/>
      <c r="U153" s="44"/>
      <c r="V153" s="44"/>
      <c r="W153" s="45"/>
    </row>
    <row r="154" spans="1:23">
      <c r="B154" s="115">
        <f>C154+D154</f>
        <v>13216</v>
      </c>
      <c r="C154" s="33">
        <f>C155+C156</f>
        <v>1843</v>
      </c>
      <c r="D154" s="33">
        <f>D155+D156</f>
        <v>11373</v>
      </c>
      <c r="E154" s="33">
        <f>E155+E156</f>
        <v>72441</v>
      </c>
      <c r="F154" s="33">
        <f>F155+F156</f>
        <v>20302</v>
      </c>
      <c r="G154" s="33">
        <f>G155+G156</f>
        <v>952977</v>
      </c>
      <c r="H154" s="44"/>
      <c r="I154" s="37">
        <f>B154+E154+F154+G154</f>
        <v>1058936</v>
      </c>
      <c r="J154" s="148"/>
      <c r="K154" s="165">
        <f>I154</f>
        <v>1058936</v>
      </c>
      <c r="L154" s="53" t="s">
        <v>214</v>
      </c>
      <c r="M154" s="199" t="s">
        <v>215</v>
      </c>
      <c r="N154" s="44"/>
      <c r="O154" s="44"/>
      <c r="P154" s="44"/>
      <c r="Q154" s="44"/>
      <c r="R154" s="44"/>
      <c r="S154" s="44"/>
      <c r="T154" s="44"/>
      <c r="U154" s="44"/>
      <c r="V154" s="44"/>
      <c r="W154" s="45"/>
    </row>
    <row r="155" spans="1:23">
      <c r="B155" s="115">
        <f>C155+D155</f>
        <v>13216</v>
      </c>
      <c r="C155" s="34">
        <f>SUMIFS(DATI!E$1:E$65536,DATI!A$1:A$65536,'2006'!B4,DATI!B$1:B$65536,'2006'!C12,DATI!C$1:C$65536,'2006'!B8,DATI!D$1:D$65536,'2006'!L155)</f>
        <v>1843</v>
      </c>
      <c r="D155" s="34">
        <f>SUMIFS(DATI!E$1:E$65536,DATI!A$1:A$65536,'2006'!B4,DATI!B$1:B$65536,'2006'!D12,DATI!C$1:C$65536,'2006'!B8,DATI!D$1:D$65536,'2006'!L155)</f>
        <v>11373</v>
      </c>
      <c r="E155" s="36">
        <f>SUMIFS(DATI!E$1:E$65536,DATI!A$1:A$65536,'2006'!B4,DATI!B$1:B$65536,'2006'!E12,DATI!C$1:C$65536,'2006'!B8,DATI!D$1:D$65536,'2006'!L155)</f>
        <v>72062</v>
      </c>
      <c r="F155" s="36">
        <f>SUMIFS(DATI!E$1:E$65536,DATI!A$1:A$65536,'2006'!B4,DATI!B$1:B$65536,'2006'!F12,DATI!C$1:C$65536,'2006'!B8,DATI!D$1:D$65536,'2006'!L155)</f>
        <v>20321</v>
      </c>
      <c r="G155" s="36">
        <f>SUMIFS(DATI!E$1:E$65536,DATI!A$1:A$65536,'2006'!B4,DATI!B$1:B$65536,'2006'!G12,DATI!C$1:C$65536,'2006'!B8,DATI!D$1:D$65536,'2006'!L155)</f>
        <v>952977</v>
      </c>
      <c r="H155" s="44"/>
      <c r="I155" s="37">
        <f>B155+E155+F155+G155</f>
        <v>1058576</v>
      </c>
      <c r="J155" s="148"/>
      <c r="K155" s="165">
        <f>I155</f>
        <v>1058576</v>
      </c>
      <c r="L155" s="53" t="s">
        <v>79</v>
      </c>
      <c r="M155" s="78" t="s">
        <v>216</v>
      </c>
      <c r="N155" s="44"/>
      <c r="O155" s="44"/>
      <c r="P155" s="44"/>
      <c r="Q155" s="44"/>
      <c r="R155" s="44"/>
      <c r="S155" s="44"/>
      <c r="T155" s="44"/>
      <c r="U155" s="44"/>
      <c r="V155" s="44"/>
      <c r="W155" s="45"/>
    </row>
    <row r="156" spans="1:23">
      <c r="B156" s="115">
        <f>C156+D156</f>
        <v>0</v>
      </c>
      <c r="C156" s="167">
        <f>SUMIFS(DATI!E$1:E$65536,DATI!A$1:A$65536,'2006'!B4,DATI!B$1:B$65536,'2006'!C12,DATI!C$1:C$65536,'2006'!B8,DATI!D$1:D$65536,'2006'!L156)</f>
        <v>0</v>
      </c>
      <c r="D156" s="167">
        <f>SUMIFS(DATI!E$1:E$65536,DATI!A$1:A$65536,'2006'!B4,DATI!B$1:B$65536,'2006'!D12,DATI!C$1:C$65536,'2006'!B8,DATI!D$1:D$65536,'2006'!L156)</f>
        <v>0</v>
      </c>
      <c r="E156" s="168">
        <f>SUMIFS(DATI!E$1:E$65536,DATI!A$1:A$65536,'2006'!B4,DATI!B$1:B$65536,'2006'!E12,DATI!C$1:C$65536,'2006'!B8,DATI!D$1:D$65536,'2006'!L156)</f>
        <v>379</v>
      </c>
      <c r="F156" s="168">
        <f>SUMIFS(DATI!E$1:E$65536,DATI!A$1:A$65536,'2006'!B4,DATI!B$1:B$65536,'2006'!F12,DATI!C$1:C$65536,'2006'!B8,DATI!D$1:D$65536,'2006'!L156)</f>
        <v>-19</v>
      </c>
      <c r="G156" s="168">
        <f>SUMIFS(DATI!E$1:E$65536,DATI!A$1:A$65536,'2006'!B4,DATI!B$1:B$65536,'2006'!G12,DATI!C$1:C$65536,'2006'!B8,DATI!D$1:D$65536,'2006'!L156)</f>
        <v>0</v>
      </c>
      <c r="H156" s="44"/>
      <c r="I156" s="37">
        <f>B156+E156+F156+G156</f>
        <v>360</v>
      </c>
      <c r="J156" s="148"/>
      <c r="K156" s="165">
        <f>I156</f>
        <v>360</v>
      </c>
      <c r="L156" s="53" t="s">
        <v>80</v>
      </c>
      <c r="M156" s="78" t="s">
        <v>217</v>
      </c>
      <c r="N156" s="44"/>
      <c r="O156" s="44"/>
      <c r="P156" s="44"/>
      <c r="Q156" s="44"/>
      <c r="R156" s="44"/>
      <c r="S156" s="44"/>
      <c r="T156" s="44"/>
      <c r="U156" s="44"/>
      <c r="V156" s="44"/>
      <c r="W156" s="45"/>
    </row>
    <row r="157" spans="1:23">
      <c r="B157" s="169"/>
      <c r="C157" s="71"/>
      <c r="D157" s="71"/>
      <c r="E157" s="71"/>
      <c r="F157" s="71"/>
      <c r="G157" s="71"/>
      <c r="H157" s="44"/>
      <c r="I157" s="71"/>
      <c r="J157" s="76"/>
      <c r="K157" s="170"/>
      <c r="L157" s="53" t="s">
        <v>77</v>
      </c>
      <c r="M157" s="65" t="s">
        <v>167</v>
      </c>
      <c r="N157" s="33">
        <f>P157</f>
        <v>2705128</v>
      </c>
      <c r="O157" s="136"/>
      <c r="P157" s="43">
        <f>R157+S157+T157+W157</f>
        <v>2705128</v>
      </c>
      <c r="Q157" s="44"/>
      <c r="R157" s="146">
        <f>G22</f>
        <v>1707408</v>
      </c>
      <c r="S157" s="146">
        <f>F22</f>
        <v>91992</v>
      </c>
      <c r="T157" s="146">
        <f>E22</f>
        <v>544518</v>
      </c>
      <c r="U157" s="146">
        <f>D22</f>
        <v>351590</v>
      </c>
      <c r="V157" s="94">
        <f>C22</f>
        <v>9620</v>
      </c>
      <c r="W157" s="31">
        <f>U157+V157</f>
        <v>361210</v>
      </c>
    </row>
    <row r="158" spans="1:23">
      <c r="B158" s="115">
        <f>C158+D158</f>
        <v>0</v>
      </c>
      <c r="C158" s="34">
        <f>SUMIFS(DATI!E$1:E$65536,DATI!A$1:A$65536,'2006'!B4,DATI!B$1:B$65536,'2006'!C12,DATI!C$1:C$65536,'2006'!B8,DATI!D$1:D$65536,'2006'!L158)</f>
        <v>0</v>
      </c>
      <c r="D158" s="34">
        <f>SUMIFS(DATI!E$1:E$65536,DATI!A$1:A$65536,'2006'!B4,DATI!B$1:B$65536,'2006'!D12,DATI!C$1:C$65536,'2006'!B8,DATI!D$1:D$65536,'2006'!L158)</f>
        <v>0</v>
      </c>
      <c r="E158" s="36">
        <f>SUMIFS(DATI!E$1:E$65536,DATI!A$1:A$65536,'2006'!B4,DATI!B$1:B$65536,'2006'!E12,DATI!C$1:C$65536,'2006'!B8,DATI!D$1:D$65536,'2006'!L158)</f>
        <v>-15213</v>
      </c>
      <c r="F158" s="171">
        <f>SUMIFS(DATI!E$1:E$65536,DATI!A$1:A$65536,'2006'!B4,DATI!B$1:B$65536,'2006'!F12,DATI!C$1:C$65536,'2006'!B8,DATI!D$1:D$65536,'2006'!L158)</f>
        <v>28</v>
      </c>
      <c r="G158" s="171">
        <f>SUMIFS(DATI!E$1:E$65536,DATI!A$1:A$65536,'2006'!B4,DATI!B$1:B$65536,'2006'!G12,DATI!C$1:C$65536,'2006'!B8,DATI!D$1:D$65536,'2006'!L158)</f>
        <v>10925</v>
      </c>
      <c r="H158" s="44"/>
      <c r="I158" s="37">
        <f>B158+E158+F158+G158</f>
        <v>-4260</v>
      </c>
      <c r="J158" s="171">
        <f>SUMIFS(DATI!E$1:E$65536,DATI!A$1:A$65536,'2006'!B4,DATI!B$1:B$65536,'2006'!J12,DATI!C$1:C$65536,'2006'!B8,DATI!D$1:D$65536,'2006'!L158)</f>
        <v>4260</v>
      </c>
      <c r="K158" s="39">
        <f>I158+J158</f>
        <v>0</v>
      </c>
      <c r="L158" s="53" t="s">
        <v>71</v>
      </c>
      <c r="M158" s="65" t="s">
        <v>218</v>
      </c>
      <c r="N158" s="44"/>
      <c r="O158" s="44"/>
      <c r="P158" s="166"/>
      <c r="Q158" s="44"/>
      <c r="R158" s="166"/>
      <c r="S158" s="44"/>
      <c r="T158" s="44"/>
      <c r="U158" s="44"/>
      <c r="V158" s="44"/>
      <c r="W158" s="45"/>
    </row>
    <row r="159" spans="1:23" ht="13">
      <c r="B159" s="115">
        <f>C159+D159</f>
        <v>-1077621</v>
      </c>
      <c r="C159" s="172">
        <f>V151+V157-C152-C158</f>
        <v>-78299</v>
      </c>
      <c r="D159" s="172">
        <f>U151+U157-D152-D158</f>
        <v>-999322</v>
      </c>
      <c r="E159" s="172">
        <f>T151+T157-E152-E158</f>
        <v>-91168</v>
      </c>
      <c r="F159" s="172">
        <f>S151+S157-F152-F158</f>
        <v>279941</v>
      </c>
      <c r="G159" s="172">
        <f>R151+R157-G152-G158</f>
        <v>-2471102</v>
      </c>
      <c r="H159" s="44"/>
      <c r="I159" s="80">
        <f>B159+E159+F159+G159</f>
        <v>-3359950</v>
      </c>
      <c r="J159" s="80">
        <f>O151-J158</f>
        <v>3359950</v>
      </c>
      <c r="K159" s="39">
        <f>I159+J159</f>
        <v>0</v>
      </c>
      <c r="L159" s="106" t="s">
        <v>22</v>
      </c>
      <c r="M159" s="203" t="s">
        <v>219</v>
      </c>
      <c r="N159" s="44"/>
      <c r="O159" s="44"/>
      <c r="P159" s="44"/>
      <c r="Q159" s="44"/>
      <c r="R159" s="44"/>
      <c r="S159" s="44"/>
      <c r="T159" s="44"/>
      <c r="U159" s="44"/>
      <c r="V159" s="44"/>
      <c r="W159" s="45"/>
    </row>
    <row r="160" spans="1:23" ht="13" thickBot="1">
      <c r="B160" s="236"/>
      <c r="C160" s="237"/>
      <c r="D160" s="237"/>
      <c r="E160" s="237"/>
      <c r="F160" s="237"/>
      <c r="G160" s="237"/>
      <c r="H160" s="237"/>
      <c r="I160" s="237"/>
      <c r="J160" s="237"/>
      <c r="K160" s="237"/>
      <c r="L160" s="237"/>
      <c r="M160" s="237"/>
      <c r="N160" s="237"/>
      <c r="O160" s="237"/>
      <c r="P160" s="237"/>
      <c r="Q160" s="237"/>
      <c r="R160" s="237"/>
      <c r="S160" s="237"/>
      <c r="T160" s="237"/>
      <c r="U160" s="237"/>
      <c r="V160" s="237"/>
      <c r="W160" s="238"/>
    </row>
    <row r="161" spans="2:23" ht="21.75" customHeight="1" thickTop="1">
      <c r="L161" s="222" t="s">
        <v>220</v>
      </c>
      <c r="M161" s="223"/>
      <c r="N161" s="226" t="s">
        <v>131</v>
      </c>
      <c r="O161" s="213" t="s">
        <v>130</v>
      </c>
      <c r="P161" s="213" t="s">
        <v>129</v>
      </c>
      <c r="Q161" s="213" t="s">
        <v>128</v>
      </c>
      <c r="R161" s="213" t="s">
        <v>127</v>
      </c>
      <c r="S161" s="213" t="s">
        <v>126</v>
      </c>
      <c r="T161" s="213" t="s">
        <v>125</v>
      </c>
      <c r="U161" s="215" t="s">
        <v>124</v>
      </c>
      <c r="V161" s="215" t="s">
        <v>123</v>
      </c>
      <c r="W161" s="218" t="s">
        <v>122</v>
      </c>
    </row>
    <row r="162" spans="2:23" ht="13.5" customHeight="1">
      <c r="L162" s="222"/>
      <c r="M162" s="223"/>
      <c r="N162" s="226"/>
      <c r="O162" s="213"/>
      <c r="P162" s="213"/>
      <c r="Q162" s="229"/>
      <c r="R162" s="213"/>
      <c r="S162" s="213"/>
      <c r="T162" s="213"/>
      <c r="U162" s="216"/>
      <c r="V162" s="216"/>
      <c r="W162" s="219"/>
    </row>
    <row r="163" spans="2:23" ht="51.75" customHeight="1" thickBot="1">
      <c r="B163" s="221" t="s">
        <v>221</v>
      </c>
      <c r="C163" s="221"/>
      <c r="D163" s="221"/>
      <c r="E163" s="221"/>
      <c r="F163" s="221"/>
      <c r="G163" s="221"/>
      <c r="H163" s="221"/>
      <c r="I163" s="221"/>
      <c r="K163" s="7"/>
      <c r="L163" s="224"/>
      <c r="M163" s="225"/>
      <c r="N163" s="227"/>
      <c r="O163" s="228"/>
      <c r="P163" s="214"/>
      <c r="Q163" s="230"/>
      <c r="R163" s="214"/>
      <c r="S163" s="214"/>
      <c r="T163" s="214"/>
      <c r="U163" s="217"/>
      <c r="V163" s="217"/>
      <c r="W163" s="220"/>
    </row>
    <row r="164" spans="2:23" ht="13.5" thickTop="1">
      <c r="B164" s="173"/>
      <c r="C164" s="173"/>
      <c r="D164" s="173"/>
      <c r="E164" s="173"/>
      <c r="F164" s="173"/>
      <c r="G164" s="173"/>
      <c r="H164" s="173"/>
      <c r="K164" s="7"/>
      <c r="L164" s="193" t="s">
        <v>263</v>
      </c>
      <c r="M164" s="209" t="s">
        <v>222</v>
      </c>
      <c r="N164" s="140">
        <f>O164+P164</f>
        <v>0</v>
      </c>
      <c r="O164" s="174">
        <f>SUMIFS(DATI!E$1:E$65536,DATI!A$1:A$65536,'2006'!B4,DATI!B$1:B$65536,'2006'!O12,DATI!D$1:D$65536,'2006'!L164)</f>
        <v>51850</v>
      </c>
      <c r="P164" s="142">
        <f>R164+S164+T164+W164</f>
        <v>-51850</v>
      </c>
      <c r="Q164" s="44"/>
      <c r="R164" s="175">
        <v>23297</v>
      </c>
      <c r="S164" s="174">
        <f>SUMIFS(DATI!E$1:E$65536,DATI!A$1:A$65536,'2006'!B4,DATI!B$1:B$65536,'2006'!S12,DATI!D$1:D$65536,'2006'!L164)</f>
        <v>299142</v>
      </c>
      <c r="T164" s="175">
        <f>SUMIFS(DATI!E$1:E$65536,DATI!A$1:A$65536,'2006'!B4,DATI!B$1:B$65536,'2006'!T12,DATI!D$1:D$65536,'2006'!L164)</f>
        <v>-17468</v>
      </c>
      <c r="U164" s="176">
        <f>SUMIFS(DATI!E$1:E$65536,DATI!A$1:A$65536,'2006'!B4,DATI!B$1:B$65536,'2006'!U12,DATI!D$1:D$65536,'2006'!L164)</f>
        <v>-273522</v>
      </c>
      <c r="V164" s="175">
        <f>SUMIFS(DATI!E$1:E$65536,DATI!A$1:A$65536,'2006'!B4,DATI!B$1:B$65536,'2006'!V12,DATI!D$1:D$65536,'2006'!L164)</f>
        <v>-83299</v>
      </c>
      <c r="W164" s="177">
        <f>U164+V164</f>
        <v>-356821</v>
      </c>
    </row>
    <row r="165" spans="2:23">
      <c r="B165" s="173"/>
      <c r="C165" s="173"/>
      <c r="D165" s="173"/>
      <c r="E165" s="173"/>
      <c r="F165" s="173"/>
      <c r="G165" s="173"/>
      <c r="H165" s="173"/>
      <c r="K165" s="7"/>
      <c r="L165" s="191" t="s">
        <v>99</v>
      </c>
      <c r="M165" s="187" t="s">
        <v>223</v>
      </c>
      <c r="N165" s="166"/>
      <c r="O165" s="44"/>
      <c r="P165" s="44"/>
      <c r="Q165" s="44"/>
      <c r="R165" s="166"/>
      <c r="S165" s="166"/>
      <c r="T165" s="178">
        <f>SUMIFS(DATI!E$1:E$65536,DATI!A$1:A$65536,'2006'!B4,DATI!B$1:B$65536,'2006'!T12,DATI!C$1:C$65536,'2006'!B8,DATI!D$1:D$65536,'2006'!L165)</f>
        <v>6274398</v>
      </c>
      <c r="U165" s="166"/>
      <c r="V165" s="166"/>
      <c r="W165" s="179"/>
    </row>
    <row r="166" spans="2:23">
      <c r="B166" s="173"/>
      <c r="C166" s="173"/>
      <c r="D166" s="173"/>
      <c r="E166" s="173"/>
      <c r="F166" s="173"/>
      <c r="G166" s="173"/>
      <c r="H166" s="173"/>
      <c r="K166" s="7"/>
      <c r="L166" s="191" t="s">
        <v>100</v>
      </c>
      <c r="M166" s="188" t="s">
        <v>224</v>
      </c>
      <c r="N166" s="44"/>
      <c r="O166" s="44"/>
      <c r="P166" s="44"/>
      <c r="Q166" s="44"/>
      <c r="R166" s="44"/>
      <c r="S166" s="44"/>
      <c r="T166" s="180">
        <f>SUMIFS(DATI!E$1:E$65536,DATI!A$1:A$65536,'2006'!B4,DATI!B$1:B$65536,'2006'!T12,DATI!C$1:C$65536,'2006'!N8,DATI!D$1:D$65536,'2006'!L166)</f>
        <v>6183230</v>
      </c>
      <c r="U166" s="44"/>
      <c r="V166" s="44"/>
      <c r="W166" s="181"/>
    </row>
    <row r="167" spans="2:23">
      <c r="B167" s="173"/>
      <c r="C167" s="173"/>
      <c r="D167" s="173"/>
      <c r="E167" s="173"/>
      <c r="F167" s="173"/>
      <c r="G167" s="173"/>
      <c r="H167" s="173"/>
      <c r="K167" s="7"/>
      <c r="L167" s="191" t="s">
        <v>8</v>
      </c>
      <c r="M167" s="189" t="s">
        <v>225</v>
      </c>
      <c r="N167" s="44"/>
      <c r="O167" s="44"/>
      <c r="P167" s="178">
        <f>SUMIFS(DATI!E$1:E$65536,DATI!A$1:A$65536,'2006'!B4,DATI!B$1:B$65536,'2006'!P12,DATI!D$1:D$65536,'2006'!L167)</f>
        <v>1024945</v>
      </c>
      <c r="Q167" s="44"/>
      <c r="R167" s="44"/>
      <c r="S167" s="44"/>
      <c r="T167" s="178">
        <f>SUMIFS(DATI!E$1:E$65536,DATI!A$1:A$65536,'2006'!B4,DATI!B$1:B$65536,'2006'!T12,DATI!D$1:D$65536,'2006'!L167)</f>
        <v>202243</v>
      </c>
      <c r="U167" s="44"/>
      <c r="V167" s="44"/>
      <c r="W167" s="181"/>
    </row>
    <row r="168" spans="2:23" ht="25.5" thickBot="1">
      <c r="B168" s="173"/>
      <c r="C168" s="173"/>
      <c r="D168" s="173"/>
      <c r="E168" s="173"/>
      <c r="F168" s="173"/>
      <c r="G168" s="173"/>
      <c r="H168" s="173"/>
      <c r="K168" s="7"/>
      <c r="L168" s="192" t="s">
        <v>9</v>
      </c>
      <c r="M168" s="190" t="s">
        <v>226</v>
      </c>
      <c r="N168" s="182"/>
      <c r="O168" s="182"/>
      <c r="P168" s="183">
        <f>SUMIFS(DATI!E$1:E$65536,DATI!A$1:A$65536,'2006'!B4,DATI!B$1:B$65536,'2006'!P12,DATI!D$1:D$65536,'2006'!L168)</f>
        <v>2143518</v>
      </c>
      <c r="Q168" s="182"/>
      <c r="R168" s="182"/>
      <c r="S168" s="182"/>
      <c r="T168" s="183">
        <f>SUMIFS(DATI!E$1:E$65536,DATI!A$1:A$65536,'2006'!B4,DATI!B$1:B$65536,'2006'!T12,DATI!D$1:D$65536,'2006'!L168)</f>
        <v>399690</v>
      </c>
      <c r="U168" s="182"/>
      <c r="V168" s="182"/>
      <c r="W168" s="184"/>
    </row>
    <row r="169" spans="2:23" ht="13" thickTop="1">
      <c r="N169" s="6"/>
    </row>
    <row r="172" spans="2:23">
      <c r="V172" s="6"/>
    </row>
    <row r="173" spans="2:23">
      <c r="V173" s="6"/>
    </row>
    <row r="174" spans="2:23">
      <c r="V174" s="6"/>
    </row>
    <row r="175" spans="2:23">
      <c r="V175" s="6"/>
    </row>
  </sheetData>
  <sheetProtection algorithmName="SHA-512" hashValue="Ezvf2yrnGO2GiKnSxWjNO0Iy2GJdds0A2NLhkkDZbcuFIEmHubp+HOUFexEFpUiXMQElg7f/A9cpfksie3+0/w==" saltValue="vEmYnC0XNuxYu48FblrjNQ==" spinCount="100000" sheet="1" objects="1" scenarios="1"/>
  <mergeCells count="146">
    <mergeCell ref="S161:S163"/>
    <mergeCell ref="T161:T163"/>
    <mergeCell ref="U161:U163"/>
    <mergeCell ref="V161:V163"/>
    <mergeCell ref="W161:W163"/>
    <mergeCell ref="B163:I163"/>
    <mergeCell ref="L161:M163"/>
    <mergeCell ref="N161:N163"/>
    <mergeCell ref="O161:O163"/>
    <mergeCell ref="P161:P163"/>
    <mergeCell ref="Q161:Q163"/>
    <mergeCell ref="R161:R163"/>
    <mergeCell ref="B142:W142"/>
    <mergeCell ref="B150:W150"/>
    <mergeCell ref="B160:W160"/>
    <mergeCell ref="O139:O141"/>
    <mergeCell ref="P139:P141"/>
    <mergeCell ref="Q139:Q141"/>
    <mergeCell ref="R139:R141"/>
    <mergeCell ref="S139:S141"/>
    <mergeCell ref="T139:T141"/>
    <mergeCell ref="G139:G141"/>
    <mergeCell ref="H139:H141"/>
    <mergeCell ref="I139:I141"/>
    <mergeCell ref="J139:J141"/>
    <mergeCell ref="K139:K141"/>
    <mergeCell ref="N139:N141"/>
    <mergeCell ref="B125:W125"/>
    <mergeCell ref="B137:W137"/>
    <mergeCell ref="B138:K138"/>
    <mergeCell ref="L138:M141"/>
    <mergeCell ref="N138:W138"/>
    <mergeCell ref="B139:B141"/>
    <mergeCell ref="C139:C141"/>
    <mergeCell ref="D139:D141"/>
    <mergeCell ref="E139:E141"/>
    <mergeCell ref="F139:F141"/>
    <mergeCell ref="U139:U141"/>
    <mergeCell ref="V139:V141"/>
    <mergeCell ref="W139:W141"/>
    <mergeCell ref="R122:R124"/>
    <mergeCell ref="S122:S124"/>
    <mergeCell ref="T122:T124"/>
    <mergeCell ref="U122:U124"/>
    <mergeCell ref="V122:V124"/>
    <mergeCell ref="W122:W124"/>
    <mergeCell ref="J122:J124"/>
    <mergeCell ref="K122:K124"/>
    <mergeCell ref="N122:N124"/>
    <mergeCell ref="O122:O124"/>
    <mergeCell ref="P122:P124"/>
    <mergeCell ref="Q122:Q124"/>
    <mergeCell ref="D122:D124"/>
    <mergeCell ref="E122:E124"/>
    <mergeCell ref="F122:F124"/>
    <mergeCell ref="G122:G124"/>
    <mergeCell ref="H122:H124"/>
    <mergeCell ref="I122:I124"/>
    <mergeCell ref="V81:V83"/>
    <mergeCell ref="W81:W83"/>
    <mergeCell ref="B84:W84"/>
    <mergeCell ref="B111:W111"/>
    <mergeCell ref="B120:W120"/>
    <mergeCell ref="B121:K121"/>
    <mergeCell ref="L121:M124"/>
    <mergeCell ref="N121:W121"/>
    <mergeCell ref="B122:B124"/>
    <mergeCell ref="C122:C124"/>
    <mergeCell ref="P81:P83"/>
    <mergeCell ref="Q81:Q83"/>
    <mergeCell ref="R81:R83"/>
    <mergeCell ref="S81:S83"/>
    <mergeCell ref="T81:T83"/>
    <mergeCell ref="U81:U83"/>
    <mergeCell ref="H81:H83"/>
    <mergeCell ref="I81:I83"/>
    <mergeCell ref="J81:J83"/>
    <mergeCell ref="K81:K83"/>
    <mergeCell ref="N81:N83"/>
    <mergeCell ref="O81:O83"/>
    <mergeCell ref="B44:W44"/>
    <mergeCell ref="B80:K80"/>
    <mergeCell ref="L80:M83"/>
    <mergeCell ref="N80:W80"/>
    <mergeCell ref="B81:B83"/>
    <mergeCell ref="C81:C83"/>
    <mergeCell ref="D81:D83"/>
    <mergeCell ref="E81:E83"/>
    <mergeCell ref="F81:F83"/>
    <mergeCell ref="G81:G83"/>
    <mergeCell ref="R41:R43"/>
    <mergeCell ref="S41:S43"/>
    <mergeCell ref="T41:T43"/>
    <mergeCell ref="U41:U43"/>
    <mergeCell ref="V41:V43"/>
    <mergeCell ref="W41:W43"/>
    <mergeCell ref="J41:J43"/>
    <mergeCell ref="K41:K43"/>
    <mergeCell ref="N41:N43"/>
    <mergeCell ref="O41:O43"/>
    <mergeCell ref="P41:P43"/>
    <mergeCell ref="Q41:Q43"/>
    <mergeCell ref="D41:D43"/>
    <mergeCell ref="E41:E43"/>
    <mergeCell ref="F41:F43"/>
    <mergeCell ref="G41:G43"/>
    <mergeCell ref="H41:H43"/>
    <mergeCell ref="I41:I43"/>
    <mergeCell ref="V9:V11"/>
    <mergeCell ref="W9:W11"/>
    <mergeCell ref="B13:W13"/>
    <mergeCell ref="B24:W24"/>
    <mergeCell ref="B25:W25"/>
    <mergeCell ref="B40:K40"/>
    <mergeCell ref="L40:M43"/>
    <mergeCell ref="N40:W40"/>
    <mergeCell ref="B41:B43"/>
    <mergeCell ref="C41:C43"/>
    <mergeCell ref="P9:P11"/>
    <mergeCell ref="Q9:Q11"/>
    <mergeCell ref="R9:R11"/>
    <mergeCell ref="S9:S11"/>
    <mergeCell ref="T9:T11"/>
    <mergeCell ref="U9:U11"/>
    <mergeCell ref="H9:H11"/>
    <mergeCell ref="I9:I11"/>
    <mergeCell ref="B2:W2"/>
    <mergeCell ref="B3:W3"/>
    <mergeCell ref="B4:W4"/>
    <mergeCell ref="B5:W5"/>
    <mergeCell ref="B6:W6"/>
    <mergeCell ref="B7:K7"/>
    <mergeCell ref="L7:M12"/>
    <mergeCell ref="N7:W7"/>
    <mergeCell ref="B8:K8"/>
    <mergeCell ref="N8:W8"/>
    <mergeCell ref="J9:J11"/>
    <mergeCell ref="K9:K11"/>
    <mergeCell ref="N9:N11"/>
    <mergeCell ref="O9:O11"/>
    <mergeCell ref="B9:B11"/>
    <mergeCell ref="C9:C11"/>
    <mergeCell ref="D9:D11"/>
    <mergeCell ref="E9:E11"/>
    <mergeCell ref="F9:F11"/>
    <mergeCell ref="G9:G11"/>
  </mergeCells>
  <conditionalFormatting sqref="B2:W37 B38:K38 N38:W38">
    <cfRule type="containsText" dxfId="215" priority="26" stopIfTrue="1" operator="containsText" text="SUMIFS">
      <formula>NOT(ISERROR(SEARCH("SUMIFS",B2)))</formula>
    </cfRule>
  </conditionalFormatting>
  <conditionalFormatting sqref="C95">
    <cfRule type="containsText" dxfId="214" priority="10" stopIfTrue="1" operator="containsText" text="SUMIFS">
      <formula>NOT(ISERROR(SEARCH("SUMIFS",C95)))</formula>
    </cfRule>
  </conditionalFormatting>
  <conditionalFormatting sqref="E95:G95">
    <cfRule type="containsText" dxfId="213" priority="11" stopIfTrue="1" operator="containsText" text="SUMIFS">
      <formula>NOT(ISERROR(SEARCH("SUMIFS",E95)))</formula>
    </cfRule>
  </conditionalFormatting>
  <conditionalFormatting sqref="H74:H75">
    <cfRule type="containsText" dxfId="212" priority="1" stopIfTrue="1" operator="containsText" text="SUMIFS">
      <formula>NOT(ISERROR(SEARCH("SUMIFS",H74)))</formula>
    </cfRule>
  </conditionalFormatting>
  <conditionalFormatting sqref="H86:H87">
    <cfRule type="containsText" dxfId="211" priority="8" stopIfTrue="1" operator="containsText" text="SUMIFS">
      <formula>NOT(ISERROR(SEARCH("SUMIFS",H86)))</formula>
    </cfRule>
  </conditionalFormatting>
  <conditionalFormatting sqref="H95:H96">
    <cfRule type="containsText" dxfId="210" priority="16" stopIfTrue="1" operator="containsText" text="SUMIFS">
      <formula>NOT(ISERROR(SEARCH("SUMIFS",H95)))</formula>
    </cfRule>
  </conditionalFormatting>
  <conditionalFormatting sqref="H102">
    <cfRule type="containsText" dxfId="209" priority="9" stopIfTrue="1" operator="containsText" text="SUMIFS">
      <formula>NOT(ISERROR(SEARCH("SUMIFS",H102)))</formula>
    </cfRule>
  </conditionalFormatting>
  <conditionalFormatting sqref="H106:H107">
    <cfRule type="containsText" dxfId="208" priority="15" stopIfTrue="1" operator="containsText" text="SUMIFS">
      <formula>NOT(ISERROR(SEARCH("SUMIFS",H106)))</formula>
    </cfRule>
  </conditionalFormatting>
  <conditionalFormatting sqref="L47:M48">
    <cfRule type="containsText" dxfId="207" priority="5" stopIfTrue="1" operator="containsText" text="SUMIFS">
      <formula>NOT(ISERROR(SEARCH("SUMIFS",L47)))</formula>
    </cfRule>
  </conditionalFormatting>
  <conditionalFormatting sqref="L50:M51">
    <cfRule type="containsText" dxfId="206" priority="3" stopIfTrue="1" operator="containsText" text="SUMIFS">
      <formula>NOT(ISERROR(SEARCH("SUMIFS",L50)))</formula>
    </cfRule>
  </conditionalFormatting>
  <conditionalFormatting sqref="Q45 Q54:Q56">
    <cfRule type="containsText" dxfId="205" priority="25" stopIfTrue="1" operator="containsText" text="SUMIFS">
      <formula>NOT(ISERROR(SEARCH("SUMIFS",Q45)))</formula>
    </cfRule>
  </conditionalFormatting>
  <conditionalFormatting sqref="Q58:Q64">
    <cfRule type="containsText" dxfId="204" priority="21" stopIfTrue="1" operator="containsText" text="SUMIFS">
      <formula>NOT(ISERROR(SEARCH("SUMIFS",Q58)))</formula>
    </cfRule>
  </conditionalFormatting>
  <conditionalFormatting sqref="Q69:Q74">
    <cfRule type="containsText" dxfId="203" priority="22" stopIfTrue="1" operator="containsText" text="SUMIFS">
      <formula>NOT(ISERROR(SEARCH("SUMIFS",Q69)))</formula>
    </cfRule>
  </conditionalFormatting>
  <conditionalFormatting sqref="Q85">
    <cfRule type="containsText" dxfId="202" priority="20" stopIfTrue="1" operator="containsText" text="SUMIFS">
      <formula>NOT(ISERROR(SEARCH("SUMIFS",Q85)))</formula>
    </cfRule>
  </conditionalFormatting>
  <conditionalFormatting sqref="Q94:Q96">
    <cfRule type="containsText" dxfId="201" priority="14" stopIfTrue="1" operator="containsText" text="SUMIFS">
      <formula>NOT(ISERROR(SEARCH("SUMIFS",Q94)))</formula>
    </cfRule>
  </conditionalFormatting>
  <conditionalFormatting sqref="Q99:Q102">
    <cfRule type="containsText" dxfId="200" priority="18" stopIfTrue="1" operator="containsText" text="SUMIFS">
      <formula>NOT(ISERROR(SEARCH("SUMIFS",Q99)))</formula>
    </cfRule>
  </conditionalFormatting>
  <conditionalFormatting sqref="Q105:Q107">
    <cfRule type="containsText" dxfId="199" priority="17" stopIfTrue="1" operator="containsText" text="SUMIFS">
      <formula>NOT(ISERROR(SEARCH("SUMIFS",Q105)))</formula>
    </cfRule>
  </conditionalFormatting>
  <conditionalFormatting sqref="Q112">
    <cfRule type="containsText" dxfId="198" priority="7" stopIfTrue="1" operator="containsText" text="SUMIFS">
      <formula>NOT(ISERROR(SEARCH("SUMIFS",Q112)))</formula>
    </cfRule>
  </conditionalFormatting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EE2F9E-1DEA-4D9A-9019-7C413D731CAC}">
  <sheetPr codeName="Sheet18"/>
  <dimension ref="A1:W175"/>
  <sheetViews>
    <sheetView topLeftCell="A137" zoomScale="70" zoomScaleNormal="70" workbookViewId="0">
      <selection activeCell="G156" sqref="G156"/>
    </sheetView>
  </sheetViews>
  <sheetFormatPr defaultColWidth="9.1796875" defaultRowHeight="12.5"/>
  <cols>
    <col min="1" max="1" width="4.81640625" style="2" customWidth="1"/>
    <col min="2" max="2" width="16.81640625" style="2" customWidth="1"/>
    <col min="3" max="4" width="15.54296875" style="2" customWidth="1"/>
    <col min="5" max="11" width="11.7265625" style="2" customWidth="1"/>
    <col min="12" max="12" width="18.453125" style="2" customWidth="1"/>
    <col min="13" max="13" width="52.1796875" style="2" customWidth="1"/>
    <col min="14" max="14" width="12.54296875" style="2" customWidth="1"/>
    <col min="15" max="15" width="13.1796875" style="2" customWidth="1"/>
    <col min="16" max="20" width="11.7265625" style="2" customWidth="1"/>
    <col min="21" max="22" width="15.54296875" style="2" customWidth="1"/>
    <col min="23" max="23" width="16.7265625" style="2" customWidth="1"/>
    <col min="24" max="16384" width="9.1796875" style="2"/>
  </cols>
  <sheetData>
    <row r="1" spans="1:23">
      <c r="B1" s="3"/>
      <c r="C1" s="3"/>
      <c r="D1" s="3"/>
      <c r="E1" s="3"/>
      <c r="F1" s="3"/>
      <c r="G1" s="3"/>
      <c r="H1" s="3"/>
      <c r="I1" s="3"/>
      <c r="J1" s="3"/>
      <c r="K1" s="3"/>
      <c r="L1" s="4"/>
      <c r="M1" s="5"/>
      <c r="N1" s="3"/>
      <c r="O1" s="3"/>
      <c r="P1" s="3"/>
      <c r="Q1" s="3"/>
      <c r="R1" s="3"/>
      <c r="S1" s="3"/>
      <c r="T1" s="3"/>
      <c r="U1" s="3"/>
      <c r="V1" s="3"/>
      <c r="W1" s="3"/>
    </row>
    <row r="2" spans="1:23" ht="32.5">
      <c r="B2" s="286" t="s">
        <v>117</v>
      </c>
      <c r="C2" s="286"/>
      <c r="D2" s="286"/>
      <c r="E2" s="286"/>
      <c r="F2" s="286"/>
      <c r="G2" s="286"/>
      <c r="H2" s="286"/>
      <c r="I2" s="286"/>
      <c r="J2" s="286"/>
      <c r="K2" s="286"/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W2" s="286"/>
    </row>
    <row r="3" spans="1:23" ht="13">
      <c r="B3" s="287"/>
      <c r="C3" s="287"/>
      <c r="D3" s="287"/>
      <c r="E3" s="287"/>
      <c r="F3" s="287"/>
      <c r="G3" s="287"/>
      <c r="H3" s="287"/>
      <c r="I3" s="287"/>
      <c r="J3" s="287"/>
      <c r="K3" s="287"/>
      <c r="L3" s="287"/>
      <c r="M3" s="287"/>
      <c r="N3" s="287"/>
      <c r="O3" s="287"/>
      <c r="P3" s="287"/>
      <c r="Q3" s="287"/>
      <c r="R3" s="287"/>
      <c r="S3" s="287"/>
      <c r="T3" s="287"/>
      <c r="U3" s="287"/>
      <c r="V3" s="287"/>
      <c r="W3" s="287"/>
    </row>
    <row r="4" spans="1:23" ht="25">
      <c r="B4" s="288">
        <v>2005</v>
      </c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</row>
    <row r="5" spans="1:23" ht="25">
      <c r="B5" s="289" t="s">
        <v>118</v>
      </c>
      <c r="C5" s="289"/>
      <c r="D5" s="289"/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89"/>
      <c r="P5" s="289"/>
      <c r="Q5" s="289"/>
      <c r="R5" s="289"/>
      <c r="S5" s="289"/>
      <c r="T5" s="289"/>
      <c r="U5" s="289"/>
      <c r="V5" s="289"/>
      <c r="W5" s="289"/>
    </row>
    <row r="6" spans="1:23" ht="18" customHeight="1" thickBot="1">
      <c r="B6" s="290" t="str">
        <f>DATI!I1</f>
        <v>pēdējais datu labošanas datums: 21.10.2025</v>
      </c>
      <c r="C6" s="291"/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2"/>
      <c r="O6" s="292"/>
      <c r="P6" s="292"/>
      <c r="Q6" s="292"/>
      <c r="R6" s="292"/>
      <c r="S6" s="292"/>
      <c r="T6" s="292"/>
      <c r="U6" s="292"/>
      <c r="V6" s="292"/>
      <c r="W6" s="292"/>
    </row>
    <row r="7" spans="1:23" ht="21.75" customHeight="1" thickTop="1" thickBot="1">
      <c r="A7" s="7"/>
      <c r="B7" s="293" t="s">
        <v>119</v>
      </c>
      <c r="C7" s="294"/>
      <c r="D7" s="294"/>
      <c r="E7" s="294"/>
      <c r="F7" s="294"/>
      <c r="G7" s="294"/>
      <c r="H7" s="294"/>
      <c r="I7" s="294"/>
      <c r="J7" s="294"/>
      <c r="K7" s="295"/>
      <c r="L7" s="296" t="s">
        <v>120</v>
      </c>
      <c r="M7" s="297"/>
      <c r="N7" s="299" t="s">
        <v>121</v>
      </c>
      <c r="O7" s="300"/>
      <c r="P7" s="300"/>
      <c r="Q7" s="300"/>
      <c r="R7" s="300"/>
      <c r="S7" s="300"/>
      <c r="T7" s="300"/>
      <c r="U7" s="301"/>
      <c r="V7" s="301"/>
      <c r="W7" s="302"/>
    </row>
    <row r="8" spans="1:23" ht="21.75" customHeight="1" thickTop="1" thickBot="1">
      <c r="A8" s="7"/>
      <c r="B8" s="303" t="s">
        <v>23</v>
      </c>
      <c r="C8" s="231"/>
      <c r="D8" s="231"/>
      <c r="E8" s="231"/>
      <c r="F8" s="231"/>
      <c r="G8" s="231"/>
      <c r="H8" s="231"/>
      <c r="I8" s="231"/>
      <c r="J8" s="231"/>
      <c r="K8" s="232"/>
      <c r="L8" s="276"/>
      <c r="M8" s="223"/>
      <c r="N8" s="304" t="s">
        <v>81</v>
      </c>
      <c r="O8" s="304"/>
      <c r="P8" s="304"/>
      <c r="Q8" s="304"/>
      <c r="R8" s="304"/>
      <c r="S8" s="304"/>
      <c r="T8" s="304"/>
      <c r="U8" s="304"/>
      <c r="V8" s="304"/>
      <c r="W8" s="305"/>
    </row>
    <row r="9" spans="1:23" ht="13.5" customHeight="1" thickTop="1">
      <c r="A9" s="7"/>
      <c r="B9" s="306" t="s">
        <v>122</v>
      </c>
      <c r="C9" s="239" t="s">
        <v>123</v>
      </c>
      <c r="D9" s="246" t="s">
        <v>124</v>
      </c>
      <c r="E9" s="239" t="s">
        <v>125</v>
      </c>
      <c r="F9" s="261" t="s">
        <v>126</v>
      </c>
      <c r="G9" s="239" t="s">
        <v>127</v>
      </c>
      <c r="H9" s="239" t="s">
        <v>128</v>
      </c>
      <c r="I9" s="239" t="s">
        <v>129</v>
      </c>
      <c r="J9" s="239" t="s">
        <v>130</v>
      </c>
      <c r="K9" s="243" t="s">
        <v>131</v>
      </c>
      <c r="L9" s="276"/>
      <c r="M9" s="223"/>
      <c r="N9" s="246" t="s">
        <v>131</v>
      </c>
      <c r="O9" s="239" t="s">
        <v>130</v>
      </c>
      <c r="P9" s="239" t="s">
        <v>129</v>
      </c>
      <c r="Q9" s="239" t="s">
        <v>128</v>
      </c>
      <c r="R9" s="239" t="s">
        <v>127</v>
      </c>
      <c r="S9" s="239" t="s">
        <v>126</v>
      </c>
      <c r="T9" s="239" t="s">
        <v>125</v>
      </c>
      <c r="U9" s="264" t="s">
        <v>124</v>
      </c>
      <c r="V9" s="264" t="s">
        <v>123</v>
      </c>
      <c r="W9" s="266" t="s">
        <v>122</v>
      </c>
    </row>
    <row r="10" spans="1:23" ht="12.75" customHeight="1">
      <c r="A10" s="7"/>
      <c r="B10" s="307"/>
      <c r="C10" s="229"/>
      <c r="D10" s="309"/>
      <c r="E10" s="213"/>
      <c r="F10" s="311"/>
      <c r="G10" s="213"/>
      <c r="H10" s="229"/>
      <c r="I10" s="213"/>
      <c r="J10" s="213"/>
      <c r="K10" s="244"/>
      <c r="L10" s="276"/>
      <c r="M10" s="223"/>
      <c r="N10" s="247"/>
      <c r="O10" s="213"/>
      <c r="P10" s="213"/>
      <c r="Q10" s="229"/>
      <c r="R10" s="213"/>
      <c r="S10" s="213"/>
      <c r="T10" s="213"/>
      <c r="U10" s="216"/>
      <c r="V10" s="216"/>
      <c r="W10" s="219"/>
    </row>
    <row r="11" spans="1:23" ht="55.5" customHeight="1" thickBot="1">
      <c r="A11" s="7"/>
      <c r="B11" s="308"/>
      <c r="C11" s="242"/>
      <c r="D11" s="310"/>
      <c r="E11" s="241"/>
      <c r="F11" s="312"/>
      <c r="G11" s="241"/>
      <c r="H11" s="242"/>
      <c r="I11" s="241"/>
      <c r="J11" s="240"/>
      <c r="K11" s="245"/>
      <c r="L11" s="276"/>
      <c r="M11" s="223"/>
      <c r="N11" s="248"/>
      <c r="O11" s="240"/>
      <c r="P11" s="241"/>
      <c r="Q11" s="242"/>
      <c r="R11" s="241"/>
      <c r="S11" s="241"/>
      <c r="T11" s="241"/>
      <c r="U11" s="265"/>
      <c r="V11" s="265"/>
      <c r="W11" s="267"/>
    </row>
    <row r="12" spans="1:23" ht="33.75" customHeight="1" thickTop="1" thickBot="1">
      <c r="A12" s="7"/>
      <c r="B12" s="8" t="s">
        <v>103</v>
      </c>
      <c r="C12" s="9" t="s">
        <v>104</v>
      </c>
      <c r="D12" s="9" t="s">
        <v>102</v>
      </c>
      <c r="E12" s="10" t="s">
        <v>98</v>
      </c>
      <c r="F12" s="10" t="s">
        <v>97</v>
      </c>
      <c r="G12" s="10" t="s">
        <v>90</v>
      </c>
      <c r="H12" s="9" t="s">
        <v>105</v>
      </c>
      <c r="I12" s="10" t="s">
        <v>6</v>
      </c>
      <c r="J12" s="9" t="s">
        <v>106</v>
      </c>
      <c r="K12" s="11" t="s">
        <v>132</v>
      </c>
      <c r="L12" s="298"/>
      <c r="M12" s="225"/>
      <c r="N12" s="12" t="s">
        <v>132</v>
      </c>
      <c r="O12" s="13" t="s">
        <v>106</v>
      </c>
      <c r="P12" s="14" t="s">
        <v>6</v>
      </c>
      <c r="Q12" s="13" t="s">
        <v>105</v>
      </c>
      <c r="R12" s="14" t="s">
        <v>90</v>
      </c>
      <c r="S12" s="14" t="s">
        <v>97</v>
      </c>
      <c r="T12" s="14" t="s">
        <v>98</v>
      </c>
      <c r="U12" s="14" t="s">
        <v>102</v>
      </c>
      <c r="V12" s="13" t="s">
        <v>104</v>
      </c>
      <c r="W12" s="15" t="s">
        <v>103</v>
      </c>
    </row>
    <row r="13" spans="1:23" ht="19" thickTop="1" thickBot="1">
      <c r="A13" s="7"/>
      <c r="B13" s="283" t="s">
        <v>133</v>
      </c>
      <c r="C13" s="283"/>
      <c r="D13" s="283"/>
      <c r="E13" s="283"/>
      <c r="F13" s="283"/>
      <c r="G13" s="283"/>
      <c r="H13" s="283"/>
      <c r="I13" s="283"/>
      <c r="J13" s="283"/>
      <c r="K13" s="283"/>
      <c r="L13" s="283"/>
      <c r="M13" s="283"/>
      <c r="N13" s="231"/>
      <c r="O13" s="231"/>
      <c r="P13" s="231"/>
      <c r="Q13" s="231"/>
      <c r="R13" s="231"/>
      <c r="S13" s="231"/>
      <c r="T13" s="231"/>
      <c r="U13" s="231"/>
      <c r="V13" s="231"/>
      <c r="W13" s="232"/>
    </row>
    <row r="14" spans="1:23" ht="13.5" thickTop="1">
      <c r="A14" s="7"/>
      <c r="B14" s="16"/>
      <c r="C14" s="16"/>
      <c r="D14" s="16"/>
      <c r="E14" s="16"/>
      <c r="F14" s="16"/>
      <c r="G14" s="16"/>
      <c r="H14" s="16"/>
      <c r="I14" s="16"/>
      <c r="J14" s="16"/>
      <c r="K14" s="17"/>
      <c r="L14" s="18" t="s">
        <v>86</v>
      </c>
      <c r="M14" s="19" t="s">
        <v>134</v>
      </c>
      <c r="N14" s="20">
        <f>P14</f>
        <v>26669735</v>
      </c>
      <c r="O14" s="21"/>
      <c r="P14" s="22">
        <f>R14+S14+T14+W14</f>
        <v>26669735</v>
      </c>
      <c r="Q14" s="23"/>
      <c r="R14" s="24">
        <f>SUMIFS(DATI!E$1:E$65536,DATI!A$1:A$65536,'2005'!B4,DATI!B$1:B$65536,'2005'!R12,DATI!C$1:C$65536,'2005'!N8,DATI!D$1:D$65536,'2005'!L14)</f>
        <v>19838980</v>
      </c>
      <c r="S14" s="24">
        <f>SUMIFS(DATI!E$1:E$65536,DATI!A$1:A$65536,'2005'!B4,DATI!B$1:B$65536,'2005'!S12,DATI!C$1:C$65536,'2005'!N8,DATI!D$1:D$65536,'2005'!L14)</f>
        <v>881954</v>
      </c>
      <c r="T14" s="24">
        <f>SUMIFS(DATI!E$1:E$65536,DATI!A$1:A$65536,'2005'!B4,DATI!B$1:B$65536,'2005'!T12,DATI!C$1:C$65536,'2005'!N8,DATI!D$1:D$65536,'2005'!L14)</f>
        <v>2677183</v>
      </c>
      <c r="U14" s="24">
        <f>SUMIFS(DATI!E$1:E$65536,DATI!A$1:A$65536,'2005'!B4,DATI!B$1:B$65536,'2005'!U12,DATI!C$1:C$65536,'2005'!N8,DATI!D$1:D$65536,'2005'!L14)</f>
        <v>3083645</v>
      </c>
      <c r="V14" s="24">
        <f>SUMIFS(DATI!E$1:E$65536,DATI!A$1:A$65536,'2005'!B4,DATI!B$1:B$65536,'2005'!V12,DATI!C$1:C$65536,'2005'!N8,DATI!D$1:D$65536,'2005'!L14)</f>
        <v>187973</v>
      </c>
      <c r="W14" s="25">
        <f>U14+V14</f>
        <v>3271618</v>
      </c>
    </row>
    <row r="15" spans="1:23" ht="13">
      <c r="A15" s="7"/>
      <c r="B15" s="16"/>
      <c r="C15" s="16"/>
      <c r="D15" s="16"/>
      <c r="E15" s="16"/>
      <c r="F15" s="16"/>
      <c r="G15" s="16"/>
      <c r="H15" s="16"/>
      <c r="I15" s="16"/>
      <c r="J15" s="16"/>
      <c r="K15" s="26"/>
      <c r="L15" s="40" t="s">
        <v>87</v>
      </c>
      <c r="M15" s="134" t="s">
        <v>136</v>
      </c>
      <c r="N15" s="27">
        <f>P15</f>
        <v>23259178</v>
      </c>
      <c r="O15" s="28"/>
      <c r="P15" s="29">
        <f>R15+S15+T15+W15</f>
        <v>23259178</v>
      </c>
      <c r="Q15" s="28"/>
      <c r="R15" s="30">
        <f>SUMIFS(DATI!E$1:E$65536,DATI!A$1:A$65536,'2005'!B4,DATI!B$1:B$65536,'2005'!R12,DATI!C$1:C$65536,'2005'!N8,DATI!D$1:D$65536,'2005'!L15)</f>
        <v>19725227</v>
      </c>
      <c r="S15" s="30">
        <f>SUMIFS(DATI!E$1:E$65536,DATI!A$1:A$65536,'2005'!B4,DATI!B$1:B$65536,'2005'!S12,DATI!C$1:C$65536,'2005'!N8,DATI!D$1:D$65536,'2005'!L15)</f>
        <v>874462</v>
      </c>
      <c r="T15" s="30">
        <f>SUMIFS(DATI!E$1:E$65536,DATI!A$1:A$65536,'2005'!B4,DATI!B$1:B$65536,'2005'!T12,DATI!C$1:C$65536,'2005'!N8,DATI!D$1:D$65536,'2005'!L15)</f>
        <v>315501</v>
      </c>
      <c r="U15" s="30">
        <f>SUMIFS(DATI!E$1:E$65536,DATI!A$1:A$65536,'2005'!B4,DATI!B$1:B$65536,'2005'!U12,DATI!C$1:C$65536,'2005'!N8,DATI!D$1:D$65536,'2005'!L15)</f>
        <v>2315972</v>
      </c>
      <c r="V15" s="30">
        <f>SUMIFS(DATI!E$1:E$65536,DATI!A$1:A$65536,'2005'!B4,DATI!B$1:B$65536,'2005'!V12,DATI!C$1:C$65536,'2005'!N8,DATI!D$1:D$65536,'2005'!L15)</f>
        <v>28016</v>
      </c>
      <c r="W15" s="31">
        <f>U15+V15</f>
        <v>2343988</v>
      </c>
    </row>
    <row r="16" spans="1:23" ht="13">
      <c r="A16" s="7"/>
      <c r="B16" s="16"/>
      <c r="C16" s="16"/>
      <c r="D16" s="16"/>
      <c r="E16" s="16"/>
      <c r="F16" s="16"/>
      <c r="G16" s="16"/>
      <c r="H16" s="16"/>
      <c r="I16" s="16"/>
      <c r="J16" s="16"/>
      <c r="K16" s="26"/>
      <c r="L16" s="40" t="s">
        <v>88</v>
      </c>
      <c r="M16" s="134" t="s">
        <v>137</v>
      </c>
      <c r="N16" s="27">
        <f>P16</f>
        <v>929744</v>
      </c>
      <c r="O16" s="28"/>
      <c r="P16" s="29">
        <f>R16+S16+T16+W16</f>
        <v>929744</v>
      </c>
      <c r="Q16" s="28"/>
      <c r="R16" s="30">
        <f>SUMIFS(DATI!E$1:E$65536,DATI!A$1:A$65536,'2005'!B4,DATI!B$1:B$65536,'2005'!R12,DATI!C$1:C$65536,'2005'!N8,DATI!D$1:D$65536,'2005'!L16)</f>
        <v>113753</v>
      </c>
      <c r="S16" s="30">
        <f>SUMIFS(DATI!E$1:E$65536,DATI!A$1:A$65536,'2005'!B4,DATI!B$1:B$65536,'2005'!S12,DATI!C$1:C$65536,'2005'!N8,DATI!D$1:D$65536,'2005'!L16)</f>
        <v>7493</v>
      </c>
      <c r="T16" s="30">
        <f>SUMIFS(DATI!E$1:E$65536,DATI!A$1:A$65536,'2005'!B4,DATI!B$1:B$65536,'2005'!T12,DATI!C$1:C$65536,'2005'!N8,DATI!D$1:D$65536,'2005'!L16)</f>
        <v>40030</v>
      </c>
      <c r="U16" s="30">
        <f>SUMIFS(DATI!E$1:E$65536,DATI!A$1:A$65536,'2005'!B4,DATI!B$1:B$65536,'2005'!U12,DATI!C$1:C$65536,'2005'!N8,DATI!D$1:D$65536,'2005'!L16)</f>
        <v>767673</v>
      </c>
      <c r="V16" s="30">
        <f>SUMIFS(DATI!E$1:E$65536,DATI!A$1:A$65536,'2005'!B4,DATI!B$1:B$65536,'2005'!V12,DATI!C$1:C$65536,'2005'!N8,DATI!D$1:D$65536,'2005'!L16)</f>
        <v>795</v>
      </c>
      <c r="W16" s="31">
        <f>U16+V16</f>
        <v>768468</v>
      </c>
    </row>
    <row r="17" spans="1:23" ht="13">
      <c r="A17" s="7"/>
      <c r="B17" s="16"/>
      <c r="C17" s="16"/>
      <c r="D17" s="16"/>
      <c r="E17" s="16"/>
      <c r="F17" s="16"/>
      <c r="G17" s="16"/>
      <c r="H17" s="16"/>
      <c r="I17" s="16"/>
      <c r="J17" s="16"/>
      <c r="K17" s="26"/>
      <c r="L17" s="40" t="s">
        <v>89</v>
      </c>
      <c r="M17" s="134" t="s">
        <v>138</v>
      </c>
      <c r="N17" s="27">
        <f>P17</f>
        <v>2480813</v>
      </c>
      <c r="O17" s="28"/>
      <c r="P17" s="29">
        <f>R17+S17+T17+W17</f>
        <v>2480813</v>
      </c>
      <c r="Q17" s="28"/>
      <c r="R17" s="28"/>
      <c r="S17" s="28"/>
      <c r="T17" s="30">
        <f>SUMIFS(DATI!E$1:E$65536,DATI!A$1:A$65536,'2005'!B4,DATI!B$1:B$65536,'2005'!T12,DATI!C$1:C$65536,'2005'!N8,DATI!D$1:D$65536,'2005'!L17)</f>
        <v>2321652</v>
      </c>
      <c r="U17" s="28"/>
      <c r="V17" s="30">
        <f>SUMIFS(DATI!E$1:E$65536,DATI!A$1:A$65536,'2005'!B4,DATI!B$1:B$65536,'2005'!V12,DATI!C$1:C$65536,'2005'!N8,DATI!D$1:D$65536,'2005'!L17)</f>
        <v>159161</v>
      </c>
      <c r="W17" s="31">
        <f>V17</f>
        <v>159161</v>
      </c>
    </row>
    <row r="18" spans="1:23" ht="13">
      <c r="A18" s="7"/>
      <c r="B18" s="33">
        <f>C18+D18</f>
        <v>1926006</v>
      </c>
      <c r="C18" s="34">
        <f>SUMIFS(DATI!E$1:E$65536,DATI!A$1:A$65536,'2005'!B4,DATI!B$1:B$65536,'2005'!C12,DATI!C$1:C$65536,'2005'!B8,DATI!D$1:D$65536,'2005'!L18)</f>
        <v>148722</v>
      </c>
      <c r="D18" s="34">
        <f>SUMIFS(DATI!E$1:E$65536,DATI!A$1:A$65536,'2005'!B4,DATI!B$1:B$65536,'2005'!D12,DATI!C$1:C$65536,'2005'!B8,DATI!D$1:D$65536,'2005'!L18)</f>
        <v>1777284</v>
      </c>
      <c r="E18" s="35">
        <f>SUMIFS(DATI!E$1:E$65536,DATI!A$1:A$65536,'2005'!B4,DATI!B$1:B$65536,'2005'!E12,DATI!C$1:C$65536,'2005'!B8,DATI!D$1:D$65536,'2005'!L18)</f>
        <v>918736</v>
      </c>
      <c r="F18" s="36">
        <f>SUMIFS(DATI!E$1:E$65536,DATI!A$1:A$65536,'2005'!B4,DATI!B$1:B$65536,'2005'!F12,DATI!C$1:C$65536,'2005'!B8,DATI!D$1:D$65536,'2005'!L18)</f>
        <v>351070</v>
      </c>
      <c r="G18" s="36">
        <f>SUMIFS(DATI!E$1:E$65536,DATI!A$1:A$65536,'2005'!B4,DATI!B$1:B$65536,'2005'!G12,DATI!C$1:C$65536,'2005'!B8,DATI!D$1:D$65536,'2005'!L18)</f>
        <v>11883822</v>
      </c>
      <c r="H18" s="16"/>
      <c r="I18" s="37">
        <f>B18+E18+F18+G18</f>
        <v>15079634</v>
      </c>
      <c r="J18" s="38"/>
      <c r="K18" s="39">
        <f>I18</f>
        <v>15079634</v>
      </c>
      <c r="L18" s="40" t="s">
        <v>72</v>
      </c>
      <c r="M18" s="41" t="s">
        <v>139</v>
      </c>
      <c r="N18" s="28"/>
      <c r="O18" s="28"/>
      <c r="P18" s="28"/>
      <c r="Q18" s="28"/>
      <c r="R18" s="28"/>
      <c r="S18" s="28"/>
      <c r="T18" s="23"/>
      <c r="U18" s="28"/>
      <c r="V18" s="28"/>
      <c r="W18" s="42"/>
    </row>
    <row r="19" spans="1:23" ht="13">
      <c r="A19" s="7"/>
      <c r="B19" s="33">
        <f>C19+D19</f>
        <v>1345612</v>
      </c>
      <c r="C19" s="43">
        <f>V14-C18</f>
        <v>39251</v>
      </c>
      <c r="D19" s="33">
        <f>U14-D18</f>
        <v>1306361</v>
      </c>
      <c r="E19" s="43">
        <f>T14-E18</f>
        <v>1758447</v>
      </c>
      <c r="F19" s="43">
        <f>S14-F18</f>
        <v>530884</v>
      </c>
      <c r="G19" s="43">
        <f>R14-G18</f>
        <v>7955158</v>
      </c>
      <c r="H19" s="16"/>
      <c r="I19" s="37">
        <f>B19+E19+F19+G19</f>
        <v>11590101</v>
      </c>
      <c r="J19" s="44"/>
      <c r="K19" s="45"/>
      <c r="L19" s="46" t="s">
        <v>91</v>
      </c>
      <c r="M19" s="194" t="s">
        <v>140</v>
      </c>
      <c r="N19" s="28"/>
      <c r="O19" s="28"/>
      <c r="P19" s="28"/>
      <c r="Q19" s="47"/>
      <c r="R19" s="28"/>
      <c r="S19" s="28"/>
      <c r="T19" s="28"/>
      <c r="U19" s="28"/>
      <c r="V19" s="28"/>
      <c r="W19" s="42"/>
    </row>
    <row r="20" spans="1:23">
      <c r="A20" s="7"/>
      <c r="B20" s="44"/>
      <c r="C20" s="44"/>
      <c r="D20" s="48"/>
      <c r="E20" s="44"/>
      <c r="F20" s="44"/>
      <c r="G20" s="44"/>
      <c r="H20" s="44"/>
      <c r="I20" s="48"/>
      <c r="J20" s="44"/>
      <c r="K20" s="45"/>
      <c r="L20" s="40" t="s">
        <v>85</v>
      </c>
      <c r="M20" s="41" t="s">
        <v>141</v>
      </c>
      <c r="N20" s="28"/>
      <c r="O20" s="28"/>
      <c r="P20" s="29">
        <f>Q20</f>
        <v>1512522</v>
      </c>
      <c r="Q20" s="49">
        <f>SUMIFS(DATI!E$1:E$65536,DATI!A$1:A$65536,'2005'!B4,DATI!B$1:B$65536,'2005'!Q12,DATI!C$1:C$65536,'2005'!N8,DATI!D$1:D$65536,'2005'!L20)</f>
        <v>1512522</v>
      </c>
      <c r="R20" s="50"/>
      <c r="S20" s="28"/>
      <c r="T20" s="28"/>
      <c r="U20" s="28"/>
      <c r="V20" s="28"/>
      <c r="W20" s="42"/>
    </row>
    <row r="21" spans="1:23" ht="13">
      <c r="A21" s="7"/>
      <c r="B21" s="44"/>
      <c r="C21" s="44"/>
      <c r="D21" s="48"/>
      <c r="E21" s="44"/>
      <c r="F21" s="44"/>
      <c r="G21" s="44"/>
      <c r="H21" s="44"/>
      <c r="I21" s="43">
        <f>I19+P20</f>
        <v>13102623</v>
      </c>
      <c r="J21" s="44"/>
      <c r="K21" s="45"/>
      <c r="L21" s="46" t="s">
        <v>12</v>
      </c>
      <c r="M21" s="194" t="s">
        <v>142</v>
      </c>
      <c r="N21" s="28"/>
      <c r="O21" s="28"/>
      <c r="P21" s="23"/>
      <c r="Q21" s="23"/>
      <c r="R21" s="28"/>
      <c r="S21" s="28"/>
      <c r="T21" s="28"/>
      <c r="U21" s="28"/>
      <c r="V21" s="28"/>
      <c r="W21" s="42"/>
    </row>
    <row r="22" spans="1:23" ht="13">
      <c r="A22" s="7"/>
      <c r="B22" s="51">
        <f>C22+D22</f>
        <v>252560</v>
      </c>
      <c r="C22" s="52">
        <f>SUMIFS(DATI!E$1:E$65536,DATI!A$1:A$65536,'2005'!B4,DATI!B$1:B$65536,'2005'!C12,DATI!C$1:C$65536,'2005'!B8,DATI!D$1:D$65536,'2005'!L22)</f>
        <v>7255</v>
      </c>
      <c r="D22" s="52">
        <f>SUMIFS(DATI!E$1:E$65536,DATI!A$1:A$65536,'2005'!B4,DATI!B$1:B$65536,'2005'!D12,DATI!C$1:C$65536,'2005'!B8,DATI!D$1:D$65536,'2005'!L22)</f>
        <v>245305</v>
      </c>
      <c r="E22" s="52">
        <f>SUMIFS(DATI!E$1:E$65536,DATI!A$1:A$65536,'2005'!B4,DATI!B$1:B$65536,'2005'!E12,DATI!C$1:C$65536,'2005'!B8,DATI!D$1:D$65536,'2005'!L22)</f>
        <v>420941</v>
      </c>
      <c r="F22" s="52">
        <f>SUMIFS(DATI!E$1:E$65536,DATI!A$1:A$65536,'2005'!B4,DATI!B$1:B$65536,'2005'!F12,DATI!C$1:C$65536,'2005'!B8,DATI!D$1:D$65536,'2005'!L22)</f>
        <v>75082</v>
      </c>
      <c r="G22" s="52">
        <f>SUMIFS(DATI!E$1:E$65536,DATI!A$1:A$65536,'2005'!B4,DATI!B$1:B$65536,'2005'!G12,DATI!C$1:C$65536,'2005'!B8,DATI!D$1:D$65536,'2005'!L22)</f>
        <v>1399750</v>
      </c>
      <c r="H22" s="16"/>
      <c r="I22" s="43">
        <f>C22+D22+E22+F22+G22</f>
        <v>2148333</v>
      </c>
      <c r="J22" s="44"/>
      <c r="K22" s="45"/>
      <c r="L22" s="53" t="s">
        <v>77</v>
      </c>
      <c r="M22" s="54" t="s">
        <v>167</v>
      </c>
      <c r="N22" s="28"/>
      <c r="O22" s="28"/>
      <c r="P22" s="28"/>
      <c r="Q22" s="28"/>
      <c r="R22" s="28" t="s">
        <v>135</v>
      </c>
      <c r="S22" s="28"/>
      <c r="T22" s="28"/>
      <c r="U22" s="28"/>
      <c r="V22" s="28"/>
      <c r="W22" s="42"/>
    </row>
    <row r="23" spans="1:23" ht="13.5" thickBot="1">
      <c r="A23" s="7"/>
      <c r="B23" s="55">
        <f>C23+D23</f>
        <v>1093052</v>
      </c>
      <c r="C23" s="56">
        <f>C19-C22</f>
        <v>31996</v>
      </c>
      <c r="D23" s="56">
        <f>D19-D22</f>
        <v>1061056</v>
      </c>
      <c r="E23" s="56">
        <f>E19-E22</f>
        <v>1337506</v>
      </c>
      <c r="F23" s="56">
        <f>F19-F22</f>
        <v>455802</v>
      </c>
      <c r="G23" s="56">
        <f>G19-G22</f>
        <v>6555408</v>
      </c>
      <c r="H23" s="43">
        <f>P20</f>
        <v>1512522</v>
      </c>
      <c r="I23" s="43">
        <f>B23+E23+F23+G23+H23</f>
        <v>10954290</v>
      </c>
      <c r="J23" s="44"/>
      <c r="K23" s="57"/>
      <c r="L23" s="46" t="s">
        <v>13</v>
      </c>
      <c r="M23" s="195" t="s">
        <v>247</v>
      </c>
      <c r="N23" s="28"/>
      <c r="O23" s="28"/>
      <c r="P23" s="28"/>
      <c r="Q23" s="28"/>
      <c r="R23" s="28"/>
      <c r="S23" s="28"/>
      <c r="T23" s="28"/>
      <c r="U23" s="28"/>
      <c r="V23" s="28"/>
      <c r="W23" s="42"/>
    </row>
    <row r="24" spans="1:23" ht="26.25" customHeight="1" thickTop="1" thickBot="1">
      <c r="A24" s="7"/>
      <c r="B24" s="284" t="s">
        <v>143</v>
      </c>
      <c r="C24" s="284"/>
      <c r="D24" s="284"/>
      <c r="E24" s="284"/>
      <c r="F24" s="284"/>
      <c r="G24" s="284"/>
      <c r="H24" s="284"/>
      <c r="I24" s="284"/>
      <c r="J24" s="284"/>
      <c r="K24" s="284"/>
      <c r="L24" s="284"/>
      <c r="M24" s="284"/>
      <c r="N24" s="284"/>
      <c r="O24" s="284"/>
      <c r="P24" s="284"/>
      <c r="Q24" s="284"/>
      <c r="R24" s="284"/>
      <c r="S24" s="284"/>
      <c r="T24" s="284"/>
      <c r="U24" s="284"/>
      <c r="V24" s="284"/>
      <c r="W24" s="285"/>
    </row>
    <row r="25" spans="1:23" ht="19" thickTop="1" thickBot="1">
      <c r="A25" s="7"/>
      <c r="B25" s="231" t="s">
        <v>144</v>
      </c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232"/>
    </row>
    <row r="26" spans="1:23" ht="13.5" thickTop="1">
      <c r="A26" s="7"/>
      <c r="B26" s="58"/>
      <c r="C26" s="58"/>
      <c r="D26" s="58"/>
      <c r="E26" s="58"/>
      <c r="F26" s="58"/>
      <c r="G26" s="58"/>
      <c r="H26" s="58"/>
      <c r="I26" s="59"/>
      <c r="J26" s="58"/>
      <c r="K26" s="60"/>
      <c r="L26" s="46" t="s">
        <v>12</v>
      </c>
      <c r="M26" s="196" t="s">
        <v>145</v>
      </c>
      <c r="N26" s="28"/>
      <c r="O26" s="61"/>
      <c r="P26" s="22">
        <f>R26+S26+T26+W26+Q26</f>
        <v>13102623</v>
      </c>
      <c r="Q26" s="22">
        <f>H23</f>
        <v>1512522</v>
      </c>
      <c r="R26" s="62">
        <f>G19</f>
        <v>7955158</v>
      </c>
      <c r="S26" s="62">
        <f>F19</f>
        <v>530884</v>
      </c>
      <c r="T26" s="62">
        <f>E19</f>
        <v>1758447</v>
      </c>
      <c r="U26" s="62">
        <f>D19</f>
        <v>1306361</v>
      </c>
      <c r="V26" s="62">
        <f>C19</f>
        <v>39251</v>
      </c>
      <c r="W26" s="63">
        <f>U26+V26</f>
        <v>1345612</v>
      </c>
    </row>
    <row r="27" spans="1:23">
      <c r="A27" s="7"/>
      <c r="B27" s="64">
        <f>C27+D27</f>
        <v>152407</v>
      </c>
      <c r="C27" s="64">
        <f>C28+C29</f>
        <v>31888</v>
      </c>
      <c r="D27" s="64">
        <f>D28+D29</f>
        <v>120519</v>
      </c>
      <c r="E27" s="64">
        <f>E28+E29</f>
        <v>1333553</v>
      </c>
      <c r="F27" s="64">
        <f>F28+F29</f>
        <v>229335</v>
      </c>
      <c r="G27" s="64">
        <f>G28+G29</f>
        <v>3760637</v>
      </c>
      <c r="H27" s="44"/>
      <c r="I27" s="37">
        <f>B27+E27+F27+G27</f>
        <v>5475932</v>
      </c>
      <c r="J27" s="43">
        <f>J28+J29</f>
        <v>305918</v>
      </c>
      <c r="K27" s="39">
        <f>J27+I27</f>
        <v>5781850</v>
      </c>
      <c r="L27" s="53" t="s">
        <v>24</v>
      </c>
      <c r="M27" s="65" t="s">
        <v>146</v>
      </c>
      <c r="N27" s="28"/>
      <c r="O27" s="28"/>
      <c r="P27" s="23"/>
      <c r="Q27" s="23"/>
      <c r="R27" s="23"/>
      <c r="S27" s="23"/>
      <c r="T27" s="23"/>
      <c r="U27" s="23"/>
      <c r="V27" s="23"/>
      <c r="W27" s="32"/>
    </row>
    <row r="28" spans="1:23">
      <c r="A28" s="7"/>
      <c r="B28" s="66">
        <f>C28+D28</f>
        <v>142905</v>
      </c>
      <c r="C28" s="67">
        <f>SUMIFS(DATI!E$1:E$65536,DATI!A$1:A$65536,'2005'!B4,DATI!B$1:B$65536,'2005'!C12,DATI!C$1:C$65536,'2005'!B8,DATI!D$1:D$65536,'2005'!L28)</f>
        <v>25492</v>
      </c>
      <c r="D28" s="67">
        <f>SUMIFS(DATI!E$1:E$65536,DATI!A$1:A$65536,'2005'!B4,DATI!B$1:B$65536,'2005'!D12,DATI!C$1:C$65536,'2005'!B8,DATI!D$1:D$65536,'2005'!L28)</f>
        <v>117413</v>
      </c>
      <c r="E28" s="67">
        <f>SUMIFS(DATI!E$1:E$65536,DATI!A$1:A$65536,'2005'!B4,DATI!B$1:B$65536,'2005'!E12,DATI!C$1:C$65536,'2005'!B8,DATI!D$1:D$65536,'2005'!L28)</f>
        <v>1068368</v>
      </c>
      <c r="F28" s="67">
        <f>SUMIFS(DATI!E$1:E$65536,DATI!A$1:A$65536,'2005'!B4,DATI!B$1:B$65536,'2005'!F12,DATI!C$1:C$65536,'2005'!B8,DATI!D$1:D$65536,'2005'!L28)</f>
        <v>185735</v>
      </c>
      <c r="G28" s="67">
        <f>SUMIFS(DATI!E$1:E$65536,DATI!A$1:A$65536,'2005'!B4,DATI!B$1:B$65536,'2005'!G12,DATI!C$1:C$65536,'2005'!B8,DATI!D$1:D$65536,'2005'!L28)</f>
        <v>3220531</v>
      </c>
      <c r="H28" s="44"/>
      <c r="I28" s="37">
        <f>B28+E28+F28+G28</f>
        <v>4617539</v>
      </c>
      <c r="J28" s="36">
        <f>SUMIFS(DATI!E$1:E$65536,DATI!A$1:A$65536,'2005'!B4,DATI!B$1:B$65536,'2005'!J12,DATI!C$1:C$65536,'2005'!B8,DATI!D$1:D$65536,'2005'!L28)</f>
        <v>305918</v>
      </c>
      <c r="K28" s="39">
        <f>J28+I28</f>
        <v>4923457</v>
      </c>
      <c r="L28" s="53" t="s">
        <v>25</v>
      </c>
      <c r="M28" s="199" t="s">
        <v>248</v>
      </c>
      <c r="N28" s="28"/>
      <c r="O28" s="28"/>
      <c r="P28" s="28"/>
      <c r="Q28" s="28"/>
      <c r="R28" s="28"/>
      <c r="S28" s="28"/>
      <c r="T28" s="28"/>
      <c r="U28" s="28"/>
      <c r="V28" s="28"/>
      <c r="W28" s="42"/>
    </row>
    <row r="29" spans="1:23">
      <c r="A29" s="7"/>
      <c r="B29" s="66">
        <f>C29+D29</f>
        <v>9502</v>
      </c>
      <c r="C29" s="67">
        <f>SUMIFS(DATI!E$1:E$65536,DATI!A$1:A$65536,'2005'!B4,DATI!B$1:B$65536,'2005'!C12,DATI!C$1:C$65536,'2005'!B8,DATI!D$1:D$65536,'2005'!L29)</f>
        <v>6396</v>
      </c>
      <c r="D29" s="67">
        <f>SUMIFS(DATI!E$1:E$65536,DATI!A$1:A$65536,'2005'!B4,DATI!B$1:B$65536,'2005'!D12,DATI!C$1:C$65536,'2005'!B8,DATI!D$1:D$65536,'2005'!L29)</f>
        <v>3106</v>
      </c>
      <c r="E29" s="67">
        <f>SUMIFS(DATI!E$1:E$65536,DATI!A$1:A$65536,'2005'!B4,DATI!B$1:B$65536,'2005'!E12,DATI!C$1:C$65536,'2005'!B8,DATI!D$1:D$65536,'2005'!L29)</f>
        <v>265185</v>
      </c>
      <c r="F29" s="67">
        <f>SUMIFS(DATI!E$1:E$65536,DATI!A$1:A$65536,'2005'!B4,DATI!B$1:B$65536,'2005'!F12,DATI!C$1:C$65536,'2005'!B8,DATI!D$1:D$65536,'2005'!L29)</f>
        <v>43600</v>
      </c>
      <c r="G29" s="67">
        <f>SUMIFS(DATI!E$1:E$65536,DATI!A$1:A$65536,'2005'!B4,DATI!B$1:B$65536,'2005'!G12,DATI!C$1:C$65536,'2005'!B8,DATI!D$1:D$65536,'2005'!L29)</f>
        <v>540106</v>
      </c>
      <c r="H29" s="44"/>
      <c r="I29" s="37">
        <f>B29+E29+F29+G29</f>
        <v>858393</v>
      </c>
      <c r="J29" s="36">
        <f>SUMIFS(DATI!E$1:E$65536,DATI!A$1:A$65536,'2005'!B4,DATI!B$1:B$65536,'2005'!J12,DATI!C$1:C$65536,'2005'!B8,DATI!D$1:D$65536,'2005'!L29)</f>
        <v>0</v>
      </c>
      <c r="K29" s="39">
        <f>J29+I29</f>
        <v>858393</v>
      </c>
      <c r="L29" s="53" t="s">
        <v>26</v>
      </c>
      <c r="M29" s="199" t="s">
        <v>249</v>
      </c>
      <c r="N29" s="28"/>
      <c r="O29" s="28"/>
      <c r="P29" s="28"/>
      <c r="Q29" s="28"/>
      <c r="R29" s="28"/>
      <c r="S29" s="28"/>
      <c r="T29" s="28"/>
      <c r="U29" s="28"/>
      <c r="V29" s="28"/>
      <c r="W29" s="42"/>
    </row>
    <row r="30" spans="1:23">
      <c r="A30" s="7"/>
      <c r="B30" s="68">
        <f>C30+D30</f>
        <v>421</v>
      </c>
      <c r="C30" s="68">
        <f>C32</f>
        <v>80</v>
      </c>
      <c r="D30" s="68">
        <f>D32</f>
        <v>341</v>
      </c>
      <c r="E30" s="68">
        <f>E32</f>
        <v>3953</v>
      </c>
      <c r="F30" s="68">
        <f>F32</f>
        <v>23688</v>
      </c>
      <c r="G30" s="68">
        <f>G32</f>
        <v>99678</v>
      </c>
      <c r="H30" s="68">
        <f>H31</f>
        <v>1574923</v>
      </c>
      <c r="I30" s="69">
        <f>I31+I32</f>
        <v>1702663</v>
      </c>
      <c r="J30" s="44"/>
      <c r="K30" s="70"/>
      <c r="L30" s="53" t="s">
        <v>27</v>
      </c>
      <c r="M30" s="65" t="s">
        <v>147</v>
      </c>
      <c r="N30" s="28"/>
      <c r="O30" s="28"/>
      <c r="P30" s="28"/>
      <c r="Q30" s="28"/>
      <c r="R30" s="28"/>
      <c r="S30" s="28"/>
      <c r="T30" s="28"/>
      <c r="U30" s="28"/>
      <c r="V30" s="28"/>
      <c r="W30" s="42"/>
    </row>
    <row r="31" spans="1:23">
      <c r="A31" s="7"/>
      <c r="B31" s="71"/>
      <c r="C31" s="71"/>
      <c r="D31" s="71"/>
      <c r="E31" s="71"/>
      <c r="F31" s="71"/>
      <c r="G31" s="71"/>
      <c r="H31" s="36">
        <f>SUMIFS(DATI!E$1:E$65536,DATI!A$1:A$65536,'2005'!B4,DATI!B$1:B$65536,'2005'!H12,DATI!C$1:C$65536,'2005'!B8,DATI!D$1:D$65536,'2005'!L31)</f>
        <v>1574923</v>
      </c>
      <c r="I31" s="37">
        <f>H31</f>
        <v>1574923</v>
      </c>
      <c r="J31" s="44"/>
      <c r="K31" s="45"/>
      <c r="L31" s="53" t="s">
        <v>28</v>
      </c>
      <c r="M31" s="199" t="s">
        <v>250</v>
      </c>
      <c r="N31" s="28"/>
      <c r="O31" s="28"/>
      <c r="P31" s="28"/>
      <c r="Q31" s="28"/>
      <c r="R31" s="28"/>
      <c r="S31" s="28"/>
      <c r="T31" s="28"/>
      <c r="U31" s="28"/>
      <c r="V31" s="28"/>
      <c r="W31" s="42"/>
    </row>
    <row r="32" spans="1:23">
      <c r="A32" s="7"/>
      <c r="B32" s="33">
        <f>C32+D32</f>
        <v>421</v>
      </c>
      <c r="C32" s="36">
        <f>SUMIFS(DATI!E$1:E$65536,DATI!A$1:A$65536,'2005'!B4,DATI!B$1:B$65536,'2005'!C12,DATI!C$1:C$65536,'2005'!B8,DATI!D$1:D$65536,'2005'!L32)</f>
        <v>80</v>
      </c>
      <c r="D32" s="34">
        <f>SUMIFS(DATI!E$1:E$65536,DATI!A$1:A$65536,'2005'!B4,DATI!B$1:B$65536,'2005'!D12,DATI!C$1:C$65536,'2005'!B8,DATI!D$1:D$65536,'2005'!L32)</f>
        <v>341</v>
      </c>
      <c r="E32" s="36">
        <f>SUMIFS(DATI!E$1:E$65536,DATI!A$1:A$65536,'2005'!B4,DATI!B$1:B$65536,'2005'!E12,DATI!C$1:C$65536,'2005'!B8,DATI!D$1:D$65536,'2005'!L32)</f>
        <v>3953</v>
      </c>
      <c r="F32" s="36">
        <f>SUMIFS(DATI!E$1:E$65536,DATI!A$1:A$65536,'2005'!B4,DATI!B$1:B$65536,'2005'!F12,DATI!C$1:C$65536,'2005'!B8,DATI!D$1:D$65536,'2005'!L32)</f>
        <v>23688</v>
      </c>
      <c r="G32" s="36">
        <f>SUMIFS(DATI!E$1:E$65536,DATI!A$1:A$65536,'2005'!B4,DATI!B$1:B$65536,'2005'!G12,DATI!C$1:C$65536,'2005'!B8,DATI!D$1:D$65536,'2005'!L32)</f>
        <v>99678</v>
      </c>
      <c r="H32" s="44"/>
      <c r="I32" s="37">
        <f>B32+E32+F32+G32</f>
        <v>127740</v>
      </c>
      <c r="J32" s="44"/>
      <c r="K32" s="45"/>
      <c r="L32" s="53" t="s">
        <v>29</v>
      </c>
      <c r="M32" s="199" t="s">
        <v>251</v>
      </c>
      <c r="N32" s="28"/>
      <c r="O32" s="28"/>
      <c r="P32" s="47"/>
      <c r="Q32" s="47"/>
      <c r="R32" s="47"/>
      <c r="S32" s="47"/>
      <c r="T32" s="47"/>
      <c r="U32" s="47"/>
      <c r="V32" s="47"/>
      <c r="W32" s="72"/>
    </row>
    <row r="33" spans="1:23">
      <c r="A33" s="7"/>
      <c r="B33" s="44"/>
      <c r="C33" s="44"/>
      <c r="D33" s="44"/>
      <c r="E33" s="44"/>
      <c r="F33" s="44"/>
      <c r="G33" s="44"/>
      <c r="H33" s="44"/>
      <c r="I33" s="44"/>
      <c r="J33" s="44"/>
      <c r="K33" s="45"/>
      <c r="L33" s="53" t="s">
        <v>30</v>
      </c>
      <c r="M33" s="65" t="s">
        <v>148</v>
      </c>
      <c r="N33" s="28"/>
      <c r="O33" s="61"/>
      <c r="P33" s="29">
        <f>P34+P35</f>
        <v>188309</v>
      </c>
      <c r="Q33" s="29">
        <f>Q34+Q35</f>
        <v>62401</v>
      </c>
      <c r="R33" s="29">
        <f>R35</f>
        <v>32908</v>
      </c>
      <c r="S33" s="29">
        <f>S35</f>
        <v>0</v>
      </c>
      <c r="T33" s="29">
        <f>T35</f>
        <v>0</v>
      </c>
      <c r="U33" s="29">
        <f>U35</f>
        <v>93000</v>
      </c>
      <c r="V33" s="62">
        <f>V35</f>
        <v>0</v>
      </c>
      <c r="W33" s="63">
        <f>U33+V33</f>
        <v>93000</v>
      </c>
    </row>
    <row r="34" spans="1:23">
      <c r="A34" s="7"/>
      <c r="B34" s="44"/>
      <c r="C34" s="44"/>
      <c r="D34" s="44"/>
      <c r="E34" s="44"/>
      <c r="F34" s="44"/>
      <c r="G34" s="44"/>
      <c r="H34" s="44"/>
      <c r="I34" s="44"/>
      <c r="J34" s="44"/>
      <c r="K34" s="45"/>
      <c r="L34" s="53" t="s">
        <v>31</v>
      </c>
      <c r="M34" s="199" t="s">
        <v>252</v>
      </c>
      <c r="N34" s="28"/>
      <c r="O34" s="61"/>
      <c r="P34" s="29">
        <f>Q34</f>
        <v>62401</v>
      </c>
      <c r="Q34" s="49">
        <f>SUMIFS(DATI!E$1:E$65536,DATI!A$1:A$65536,'2005'!B4,DATI!B$1:B$65536,'2005'!Q12,DATI!C$1:C$65536,'2005'!N8,DATI!D$1:D$65536,'2005'!L34)</f>
        <v>62401</v>
      </c>
      <c r="R34" s="73"/>
      <c r="S34" s="74"/>
      <c r="T34" s="74"/>
      <c r="U34" s="74"/>
      <c r="V34" s="74"/>
      <c r="W34" s="75"/>
    </row>
    <row r="35" spans="1:23">
      <c r="A35" s="7"/>
      <c r="B35" s="44"/>
      <c r="C35" s="44"/>
      <c r="D35" s="44"/>
      <c r="E35" s="44"/>
      <c r="F35" s="44"/>
      <c r="G35" s="76"/>
      <c r="H35" s="44"/>
      <c r="I35" s="76"/>
      <c r="J35" s="44"/>
      <c r="K35" s="45"/>
      <c r="L35" s="53" t="s">
        <v>32</v>
      </c>
      <c r="M35" s="199" t="s">
        <v>253</v>
      </c>
      <c r="N35" s="28"/>
      <c r="O35" s="61"/>
      <c r="P35" s="29">
        <f>R35+S35+T35+W35</f>
        <v>125908</v>
      </c>
      <c r="Q35" s="44"/>
      <c r="R35" s="49">
        <f>SUMIFS(DATI!E$1:E$65536,DATI!A$1:A$65536,'2005'!B4,DATI!B$1:B$65536,'2005'!R12,DATI!C$1:C$65536,'2005'!N8,DATI!D$1:D$65536,'2005'!L35)</f>
        <v>32908</v>
      </c>
      <c r="S35" s="49">
        <f>SUMIFS(DATI!E$1:E$65536,DATI!A$1:A$65536,'2005'!B4,DATI!B$1:B$65536,'2005'!S12,DATI!C$1:C$65536,'2005'!N8,DATI!D$1:D$65536,'2005'!L35)</f>
        <v>0</v>
      </c>
      <c r="T35" s="49">
        <f>SUMIFS(DATI!E$1:E$65536,DATI!A$1:A$65536,'2005'!B4,DATI!B$1:B$65536,'2005'!T12,DATI!C$1:C$65536,'2005'!N8,DATI!D$1:D$65536,'2005'!L35)</f>
        <v>0</v>
      </c>
      <c r="U35" s="49">
        <f>SUMIFS(DATI!E$1:E$65536,DATI!A$1:A$65536,'2005'!B4,DATI!B$1:B$65536,'2005'!U12,DATI!C$1:C$65536,'2005'!N8,DATI!D$1:D$65536,'2005'!L35)</f>
        <v>93000</v>
      </c>
      <c r="V35" s="24">
        <f>SUMIFS(DATI!E$1:E$65536,DATI!A$1:A$65536,'2005'!B4,DATI!B$1:B$65536,'2005'!V12,DATI!C$1:C$65536,'2005'!N8,DATI!D$1:D$65536,'2005'!L35)</f>
        <v>0</v>
      </c>
      <c r="W35" s="63">
        <f>U35+V35</f>
        <v>93000</v>
      </c>
    </row>
    <row r="36" spans="1:23" ht="13">
      <c r="A36" s="7"/>
      <c r="B36" s="33">
        <f>C36+D36</f>
        <v>1285784</v>
      </c>
      <c r="C36" s="43">
        <f>V26+V35-C27-C32</f>
        <v>7283</v>
      </c>
      <c r="D36" s="33">
        <f>U26+U35-D27-D32</f>
        <v>1278501</v>
      </c>
      <c r="E36" s="43">
        <f>T26+T35-E27-E32</f>
        <v>420941</v>
      </c>
      <c r="F36" s="43">
        <f>S26+S35-F27-F32</f>
        <v>277861</v>
      </c>
      <c r="G36" s="43">
        <f>R26+R35-G27-G32</f>
        <v>4127751</v>
      </c>
      <c r="H36" s="44"/>
      <c r="I36" s="37">
        <f>B36+E36+F36+G36</f>
        <v>6112337</v>
      </c>
      <c r="J36" s="44"/>
      <c r="K36" s="45"/>
      <c r="L36" s="77" t="s">
        <v>14</v>
      </c>
      <c r="M36" s="197" t="s">
        <v>149</v>
      </c>
      <c r="N36" s="28"/>
      <c r="O36" s="28"/>
      <c r="P36" s="23"/>
      <c r="Q36" s="44"/>
      <c r="R36" s="23"/>
      <c r="S36" s="23"/>
      <c r="T36" s="23"/>
      <c r="U36" s="23"/>
      <c r="V36" s="23"/>
      <c r="W36" s="32"/>
    </row>
    <row r="37" spans="1:23">
      <c r="A37" s="7"/>
      <c r="B37" s="33">
        <f>C37+D37</f>
        <v>252560</v>
      </c>
      <c r="C37" s="33">
        <f>C22</f>
        <v>7255</v>
      </c>
      <c r="D37" s="33">
        <f>D22</f>
        <v>245305</v>
      </c>
      <c r="E37" s="33">
        <f>E22</f>
        <v>420941</v>
      </c>
      <c r="F37" s="33">
        <f>F22</f>
        <v>75082</v>
      </c>
      <c r="G37" s="33">
        <f>G22</f>
        <v>1399750</v>
      </c>
      <c r="H37" s="44"/>
      <c r="I37" s="37">
        <f>B37+E37+F37+G37</f>
        <v>2148333</v>
      </c>
      <c r="J37" s="44"/>
      <c r="K37" s="45"/>
      <c r="L37" s="53" t="s">
        <v>77</v>
      </c>
      <c r="M37" s="65" t="s">
        <v>150</v>
      </c>
      <c r="N37" s="28"/>
      <c r="O37" s="28"/>
      <c r="P37" s="28"/>
      <c r="Q37" s="28"/>
      <c r="R37" s="28"/>
      <c r="S37" s="28"/>
      <c r="T37" s="28"/>
      <c r="U37" s="28"/>
      <c r="V37" s="28"/>
      <c r="W37" s="42"/>
    </row>
    <row r="38" spans="1:23" ht="26.5" thickBot="1">
      <c r="A38" s="7"/>
      <c r="B38" s="79">
        <f>C38+D38</f>
        <v>1033224</v>
      </c>
      <c r="C38" s="79">
        <f>C36-C37</f>
        <v>28</v>
      </c>
      <c r="D38" s="79">
        <f>D36-D37</f>
        <v>1033196</v>
      </c>
      <c r="E38" s="79">
        <f>E36-E37</f>
        <v>0</v>
      </c>
      <c r="F38" s="79">
        <f>F36-F37</f>
        <v>202779</v>
      </c>
      <c r="G38" s="79">
        <f>G36-G37</f>
        <v>2728001</v>
      </c>
      <c r="H38" s="44"/>
      <c r="I38" s="80">
        <f>B38+E38+F38+G38</f>
        <v>3964004</v>
      </c>
      <c r="J38" s="44"/>
      <c r="K38" s="57"/>
      <c r="L38" s="106" t="s">
        <v>151</v>
      </c>
      <c r="M38" s="198" t="s">
        <v>152</v>
      </c>
      <c r="N38" s="81"/>
      <c r="O38" s="81"/>
      <c r="P38" s="81"/>
      <c r="Q38" s="81"/>
      <c r="R38" s="81"/>
      <c r="S38" s="81"/>
      <c r="T38" s="81"/>
      <c r="U38" s="81"/>
      <c r="V38" s="81"/>
      <c r="W38" s="82"/>
    </row>
    <row r="39" spans="1:23" ht="16.5" thickTop="1" thickBot="1">
      <c r="A39" s="7"/>
      <c r="B39" s="83"/>
      <c r="C39" s="83"/>
      <c r="D39" s="83"/>
      <c r="E39" s="84"/>
      <c r="F39" s="84"/>
      <c r="G39" s="84"/>
      <c r="H39" s="84"/>
      <c r="I39" s="84"/>
      <c r="J39" s="84"/>
      <c r="K39" s="84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6"/>
    </row>
    <row r="40" spans="1:23" ht="21.75" customHeight="1" thickTop="1" thickBot="1">
      <c r="A40" s="7"/>
      <c r="B40" s="253" t="s">
        <v>119</v>
      </c>
      <c r="C40" s="253"/>
      <c r="D40" s="253"/>
      <c r="E40" s="253"/>
      <c r="F40" s="253"/>
      <c r="G40" s="253"/>
      <c r="H40" s="253"/>
      <c r="I40" s="253"/>
      <c r="J40" s="253"/>
      <c r="K40" s="254"/>
      <c r="L40" s="274" t="s">
        <v>120</v>
      </c>
      <c r="M40" s="275"/>
      <c r="N40" s="278" t="s">
        <v>121</v>
      </c>
      <c r="O40" s="279"/>
      <c r="P40" s="279"/>
      <c r="Q40" s="279"/>
      <c r="R40" s="279"/>
      <c r="S40" s="279"/>
      <c r="T40" s="279"/>
      <c r="U40" s="280"/>
      <c r="V40" s="280"/>
      <c r="W40" s="281"/>
    </row>
    <row r="41" spans="1:23" ht="13.5" customHeight="1" thickTop="1">
      <c r="A41" s="7"/>
      <c r="B41" s="261" t="s">
        <v>122</v>
      </c>
      <c r="C41" s="264" t="s">
        <v>123</v>
      </c>
      <c r="D41" s="264" t="s">
        <v>124</v>
      </c>
      <c r="E41" s="239" t="s">
        <v>125</v>
      </c>
      <c r="F41" s="239" t="s">
        <v>126</v>
      </c>
      <c r="G41" s="239" t="s">
        <v>127</v>
      </c>
      <c r="H41" s="239" t="s">
        <v>128</v>
      </c>
      <c r="I41" s="239" t="s">
        <v>129</v>
      </c>
      <c r="J41" s="239" t="s">
        <v>130</v>
      </c>
      <c r="K41" s="243" t="s">
        <v>131</v>
      </c>
      <c r="L41" s="276"/>
      <c r="M41" s="277"/>
      <c r="N41" s="264" t="s">
        <v>131</v>
      </c>
      <c r="O41" s="239" t="s">
        <v>130</v>
      </c>
      <c r="P41" s="239" t="s">
        <v>129</v>
      </c>
      <c r="Q41" s="239" t="s">
        <v>128</v>
      </c>
      <c r="R41" s="239" t="s">
        <v>127</v>
      </c>
      <c r="S41" s="239" t="s">
        <v>126</v>
      </c>
      <c r="T41" s="239" t="s">
        <v>125</v>
      </c>
      <c r="U41" s="264" t="s">
        <v>124</v>
      </c>
      <c r="V41" s="264" t="s">
        <v>123</v>
      </c>
      <c r="W41" s="266" t="s">
        <v>122</v>
      </c>
    </row>
    <row r="42" spans="1:23" ht="12.75" customHeight="1">
      <c r="A42" s="7"/>
      <c r="B42" s="262"/>
      <c r="C42" s="216"/>
      <c r="D42" s="216"/>
      <c r="E42" s="213"/>
      <c r="F42" s="213"/>
      <c r="G42" s="213"/>
      <c r="H42" s="229"/>
      <c r="I42" s="213"/>
      <c r="J42" s="213"/>
      <c r="K42" s="244"/>
      <c r="L42" s="276"/>
      <c r="M42" s="277"/>
      <c r="N42" s="215"/>
      <c r="O42" s="213"/>
      <c r="P42" s="213"/>
      <c r="Q42" s="229"/>
      <c r="R42" s="213"/>
      <c r="S42" s="213"/>
      <c r="T42" s="213"/>
      <c r="U42" s="216"/>
      <c r="V42" s="216"/>
      <c r="W42" s="219"/>
    </row>
    <row r="43" spans="1:23" ht="63" customHeight="1" thickBot="1">
      <c r="A43" s="7"/>
      <c r="B43" s="262"/>
      <c r="C43" s="216"/>
      <c r="D43" s="216"/>
      <c r="E43" s="213"/>
      <c r="F43" s="213"/>
      <c r="G43" s="213"/>
      <c r="H43" s="229"/>
      <c r="I43" s="213"/>
      <c r="J43" s="282"/>
      <c r="K43" s="244"/>
      <c r="L43" s="276"/>
      <c r="M43" s="277"/>
      <c r="N43" s="215"/>
      <c r="O43" s="282"/>
      <c r="P43" s="213"/>
      <c r="Q43" s="229"/>
      <c r="R43" s="213"/>
      <c r="S43" s="213"/>
      <c r="T43" s="213"/>
      <c r="U43" s="216"/>
      <c r="V43" s="216"/>
      <c r="W43" s="219"/>
    </row>
    <row r="44" spans="1:23" ht="19" thickTop="1" thickBot="1">
      <c r="A44" s="7"/>
      <c r="B44" s="233" t="s">
        <v>153</v>
      </c>
      <c r="C44" s="234"/>
      <c r="D44" s="234"/>
      <c r="E44" s="234"/>
      <c r="F44" s="234"/>
      <c r="G44" s="234"/>
      <c r="H44" s="234"/>
      <c r="I44" s="234"/>
      <c r="J44" s="234"/>
      <c r="K44" s="234"/>
      <c r="L44" s="234"/>
      <c r="M44" s="234"/>
      <c r="N44" s="234"/>
      <c r="O44" s="234"/>
      <c r="P44" s="234"/>
      <c r="Q44" s="234"/>
      <c r="R44" s="234"/>
      <c r="S44" s="234"/>
      <c r="T44" s="234"/>
      <c r="U44" s="234"/>
      <c r="V44" s="234"/>
      <c r="W44" s="235"/>
    </row>
    <row r="45" spans="1:23" ht="13.5" thickTop="1">
      <c r="A45" s="7"/>
      <c r="B45" s="28"/>
      <c r="C45" s="28"/>
      <c r="D45" s="28"/>
      <c r="E45" s="28"/>
      <c r="F45" s="28"/>
      <c r="G45" s="28"/>
      <c r="H45" s="28"/>
      <c r="I45" s="28"/>
      <c r="J45" s="28"/>
      <c r="K45" s="42"/>
      <c r="L45" s="87" t="s">
        <v>14</v>
      </c>
      <c r="M45" s="200" t="s">
        <v>149</v>
      </c>
      <c r="N45" s="47"/>
      <c r="O45" s="88"/>
      <c r="P45" s="22">
        <f>R45+S45+T45+W45</f>
        <v>6112337</v>
      </c>
      <c r="Q45" s="50"/>
      <c r="R45" s="22">
        <f>G36</f>
        <v>4127751</v>
      </c>
      <c r="S45" s="22">
        <f>F36</f>
        <v>277861</v>
      </c>
      <c r="T45" s="22">
        <f>E36</f>
        <v>420941</v>
      </c>
      <c r="U45" s="22">
        <f>D36</f>
        <v>1278501</v>
      </c>
      <c r="V45" s="89">
        <f>C36</f>
        <v>7283</v>
      </c>
      <c r="W45" s="90">
        <f>U45+V45</f>
        <v>1285784</v>
      </c>
    </row>
    <row r="46" spans="1:23" ht="12.75" customHeight="1">
      <c r="A46" s="7"/>
      <c r="B46" s="28"/>
      <c r="C46" s="28"/>
      <c r="D46" s="28"/>
      <c r="E46" s="28"/>
      <c r="F46" s="28"/>
      <c r="G46" s="28"/>
      <c r="H46" s="28"/>
      <c r="I46" s="28"/>
      <c r="J46" s="28"/>
      <c r="K46" s="42"/>
      <c r="L46" s="53" t="s">
        <v>24</v>
      </c>
      <c r="M46" s="65" t="s">
        <v>146</v>
      </c>
      <c r="N46" s="91">
        <f t="shared" ref="N46:N54" si="0">O46+P46</f>
        <v>5781850</v>
      </c>
      <c r="O46" s="49">
        <f>SUMIFS(DATI!E$1:E$65536,DATI!A$1:A$65536,'2005'!B4,DATI!B$1:B$65536,'2005'!O12,DATI!C$1:C$65536,'2005'!N8,DATI!D$1:D$65536,'2005'!L46)</f>
        <v>12981</v>
      </c>
      <c r="P46" s="29">
        <f>U46</f>
        <v>5768869</v>
      </c>
      <c r="Q46" s="28"/>
      <c r="R46" s="23"/>
      <c r="S46" s="23"/>
      <c r="T46" s="28"/>
      <c r="U46" s="49">
        <f>SUMIFS(DATI!E$1:E$65536,DATI!A$1:A$65536,'2005'!B4,DATI!B$1:B$65536,'2005'!U12,DATI!C$1:C$65536,'2005'!N8,DATI!D$1:D$65536,'2005'!L46)</f>
        <v>5768869</v>
      </c>
      <c r="V46" s="28"/>
      <c r="W46" s="31">
        <f>U46</f>
        <v>5768869</v>
      </c>
    </row>
    <row r="47" spans="1:23" ht="12.75" customHeight="1">
      <c r="A47" s="7"/>
      <c r="B47" s="28"/>
      <c r="C47" s="28"/>
      <c r="D47" s="28"/>
      <c r="E47" s="28"/>
      <c r="F47" s="28"/>
      <c r="G47" s="28"/>
      <c r="H47" s="28"/>
      <c r="I47" s="28"/>
      <c r="J47" s="28"/>
      <c r="K47" s="42"/>
      <c r="L47" s="40" t="s">
        <v>25</v>
      </c>
      <c r="M47" s="134" t="s">
        <v>248</v>
      </c>
      <c r="N47" s="91">
        <f t="shared" si="0"/>
        <v>4923457</v>
      </c>
      <c r="O47" s="49">
        <f>SUMIFS(DATI!E$1:E$65536,DATI!A$1:A$65536,'2005'!B4,DATI!B$1:B$65536,'2005'!O12,DATI!C$1:C$65536,'2005'!N8,DATI!D$1:D$65536,'2005'!L47)</f>
        <v>12981</v>
      </c>
      <c r="P47" s="49">
        <f>SUMIFS(DATI!E$1:E$65536,DATI!A$1:A$65536,'2005'!B4,DATI!B$1:B$65536,'2005'!P12,DATI!C$1:C$65536,'2005'!N8,DATI!D$1:D$65536,'2005'!L47)</f>
        <v>4910476</v>
      </c>
      <c r="Q47" s="28"/>
      <c r="R47" s="28"/>
      <c r="S47" s="28"/>
      <c r="T47" s="28"/>
      <c r="U47" s="49">
        <f>SUMIFS(DATI!E$1:E$65536,DATI!A$1:A$65536,'2005'!B4,DATI!B$1:B$65536,'2005'!U12,DATI!C$1:C$65536,'2005'!N8,DATI!D$1:D$65536,'2005'!L47)</f>
        <v>4910476</v>
      </c>
      <c r="V47" s="28"/>
      <c r="W47" s="31">
        <f>U47</f>
        <v>4910476</v>
      </c>
    </row>
    <row r="48" spans="1:23" ht="12.75" customHeight="1">
      <c r="A48" s="7"/>
      <c r="B48" s="28"/>
      <c r="C48" s="28"/>
      <c r="D48" s="28"/>
      <c r="E48" s="28"/>
      <c r="F48" s="28"/>
      <c r="G48" s="28"/>
      <c r="H48" s="28"/>
      <c r="I48" s="28"/>
      <c r="J48" s="28"/>
      <c r="K48" s="42"/>
      <c r="L48" s="40" t="s">
        <v>26</v>
      </c>
      <c r="M48" s="134" t="s">
        <v>249</v>
      </c>
      <c r="N48" s="91">
        <f t="shared" si="0"/>
        <v>858393</v>
      </c>
      <c r="O48" s="49">
        <f>SUMIFS(DATI!E$1:E$65536,DATI!A$1:A$65536,'2005'!B4,DATI!B$1:B$65536,'2005'!O12,DATI!C$1:C$65536,'2005'!N8,DATI!D$1:D$65536,'2005'!L48)</f>
        <v>0</v>
      </c>
      <c r="P48" s="49">
        <f>SUMIFS(DATI!E$1:E$65536,DATI!A$1:A$65536,'2005'!B4,DATI!B$1:B$65536,'2005'!P12,DATI!C$1:C$65536,'2005'!N8,DATI!D$1:D$65536,'2005'!L48)</f>
        <v>858393</v>
      </c>
      <c r="Q48" s="28"/>
      <c r="R48" s="28"/>
      <c r="S48" s="28"/>
      <c r="T48" s="28"/>
      <c r="U48" s="49">
        <f>SUMIFS(DATI!E$1:E$65536,DATI!A$1:A$65536,'2005'!B4,DATI!B$1:B$65536,'2005'!U12,DATI!C$1:C$65536,'2005'!N8,DATI!D$1:D$65536,'2005'!L48)</f>
        <v>858393</v>
      </c>
      <c r="V48" s="28"/>
      <c r="W48" s="31">
        <f>U48</f>
        <v>858393</v>
      </c>
    </row>
    <row r="49" spans="1:23" ht="12.75" customHeight="1">
      <c r="A49" s="7"/>
      <c r="B49" s="28"/>
      <c r="C49" s="28"/>
      <c r="D49" s="28"/>
      <c r="E49" s="28"/>
      <c r="F49" s="28"/>
      <c r="G49" s="28"/>
      <c r="H49" s="28"/>
      <c r="I49" s="28"/>
      <c r="J49" s="28"/>
      <c r="K49" s="42"/>
      <c r="L49" s="40" t="s">
        <v>27</v>
      </c>
      <c r="M49" s="41" t="s">
        <v>147</v>
      </c>
      <c r="N49" s="91">
        <f t="shared" si="0"/>
        <v>1702663</v>
      </c>
      <c r="O49" s="29">
        <f>O50+O54</f>
        <v>28453</v>
      </c>
      <c r="P49" s="29">
        <f t="shared" ref="P49:P54" si="1">T49</f>
        <v>1674210</v>
      </c>
      <c r="Q49" s="28"/>
      <c r="R49" s="28"/>
      <c r="S49" s="28"/>
      <c r="T49" s="29">
        <f>T50+T54</f>
        <v>1674210</v>
      </c>
      <c r="U49" s="92"/>
      <c r="V49" s="28"/>
      <c r="W49" s="42"/>
    </row>
    <row r="50" spans="1:23" ht="12.75" customHeight="1">
      <c r="A50" s="7"/>
      <c r="B50" s="28"/>
      <c r="C50" s="28"/>
      <c r="D50" s="28"/>
      <c r="E50" s="28"/>
      <c r="F50" s="28"/>
      <c r="G50" s="28"/>
      <c r="H50" s="28"/>
      <c r="I50" s="28"/>
      <c r="J50" s="28"/>
      <c r="K50" s="42"/>
      <c r="L50" s="40" t="s">
        <v>28</v>
      </c>
      <c r="M50" s="134" t="s">
        <v>250</v>
      </c>
      <c r="N50" s="91">
        <f t="shared" si="0"/>
        <v>1574923</v>
      </c>
      <c r="O50" s="49">
        <f>SUMIFS(DATI!E$1:E$65536,DATI!A$1:A$65536,'2005'!B4,DATI!B$1:B$65536,'2005'!O12,DATI!C$1:C$65536,'2005'!N8,DATI!D$1:D$65536,'2005'!L50)</f>
        <v>28453</v>
      </c>
      <c r="P50" s="29">
        <f t="shared" si="1"/>
        <v>1546470</v>
      </c>
      <c r="Q50" s="28"/>
      <c r="R50" s="28"/>
      <c r="S50" s="28"/>
      <c r="T50" s="49">
        <f>SUMIFS(DATI!E$1:E$65536,DATI!A$1:A$65536,'2005'!B4,DATI!B$1:B$65536,'2005'!T12,DATI!C$1:C$65536,'2005'!N8,DATI!D$1:D$65536,'2005'!L50)</f>
        <v>1546470</v>
      </c>
      <c r="U50" s="50"/>
      <c r="V50" s="28"/>
      <c r="W50" s="42"/>
    </row>
    <row r="51" spans="1:23" ht="12.75" customHeight="1">
      <c r="A51" s="7"/>
      <c r="B51" s="28"/>
      <c r="C51" s="28"/>
      <c r="D51" s="28"/>
      <c r="E51" s="28"/>
      <c r="F51" s="28"/>
      <c r="G51" s="28"/>
      <c r="H51" s="28"/>
      <c r="I51" s="28"/>
      <c r="J51" s="28"/>
      <c r="K51" s="42"/>
      <c r="L51" s="40" t="s">
        <v>82</v>
      </c>
      <c r="M51" s="185" t="s">
        <v>154</v>
      </c>
      <c r="N51" s="91">
        <f t="shared" si="0"/>
        <v>1001677</v>
      </c>
      <c r="O51" s="49">
        <f>SUMIFS(DATI!E$1:E$65536,DATI!A$1:A$65536,'2005'!B4,DATI!B$1:B$65536,'2005'!O12,DATI!C$1:C$65536,'2005'!N8,DATI!D$1:D$65536,'2005'!L51)</f>
        <v>0</v>
      </c>
      <c r="P51" s="29">
        <f t="shared" si="1"/>
        <v>1001677</v>
      </c>
      <c r="Q51" s="28"/>
      <c r="R51" s="28"/>
      <c r="S51" s="28"/>
      <c r="T51" s="49">
        <f>SUMIFS(DATI!E$1:E$65536,DATI!A$1:A$65536,'2005'!B4,DATI!B$1:B$65536,'2005'!T12,DATI!C$1:C$65536,'2005'!N8,DATI!D$1:D$65536,'2005'!L51)</f>
        <v>1001677</v>
      </c>
      <c r="U51" s="50"/>
      <c r="V51" s="28"/>
      <c r="W51" s="42"/>
    </row>
    <row r="52" spans="1:23" ht="12.75" customHeight="1">
      <c r="A52" s="7"/>
      <c r="B52" s="28"/>
      <c r="C52" s="28"/>
      <c r="D52" s="28"/>
      <c r="E52" s="28"/>
      <c r="F52" s="28"/>
      <c r="G52" s="28"/>
      <c r="H52" s="28"/>
      <c r="I52" s="28"/>
      <c r="J52" s="28"/>
      <c r="K52" s="42"/>
      <c r="L52" s="40" t="s">
        <v>83</v>
      </c>
      <c r="M52" s="185" t="s">
        <v>155</v>
      </c>
      <c r="N52" s="91">
        <f t="shared" si="0"/>
        <v>28453</v>
      </c>
      <c r="O52" s="49">
        <f>SUMIFS(DATI!E$1:E$65536,DATI!A$1:A$65536,'2005'!B4,DATI!B$1:B$65536,'2005'!O12,DATI!C$1:C$65536,'2005'!N8,DATI!D$1:D$65536,'2005'!L52)</f>
        <v>28453</v>
      </c>
      <c r="P52" s="29">
        <f t="shared" si="1"/>
        <v>0</v>
      </c>
      <c r="Q52" s="28"/>
      <c r="R52" s="28"/>
      <c r="S52" s="28"/>
      <c r="T52" s="49">
        <f>SUMIFS(DATI!E$1:E$65536,DATI!A$1:A$65536,'2005'!B4,DATI!B$1:B$65536,'2005'!T12,DATI!C$1:C$65536,'2005'!N8,DATI!D$1:D$65536,'2005'!L52)</f>
        <v>0</v>
      </c>
      <c r="U52" s="50"/>
      <c r="V52" s="28"/>
      <c r="W52" s="42"/>
    </row>
    <row r="53" spans="1:23" ht="12.75" customHeight="1">
      <c r="A53" s="7"/>
      <c r="B53" s="28"/>
      <c r="C53" s="28"/>
      <c r="D53" s="28"/>
      <c r="E53" s="28"/>
      <c r="F53" s="28"/>
      <c r="G53" s="28"/>
      <c r="H53" s="28"/>
      <c r="I53" s="28"/>
      <c r="J53" s="28"/>
      <c r="K53" s="42"/>
      <c r="L53" s="40" t="s">
        <v>84</v>
      </c>
      <c r="M53" s="185" t="s">
        <v>156</v>
      </c>
      <c r="N53" s="91">
        <f t="shared" si="0"/>
        <v>544793</v>
      </c>
      <c r="O53" s="49">
        <f>SUMIFS(DATI!E$1:E$65536,DATI!A$1:A$65536,'2005'!B4,DATI!B$1:B$65536,'2005'!O12,DATI!C$1:C$65536,'2005'!N8,DATI!D$1:D$65536,'2005'!L53)</f>
        <v>0</v>
      </c>
      <c r="P53" s="29">
        <f t="shared" si="1"/>
        <v>544793</v>
      </c>
      <c r="Q53" s="28"/>
      <c r="R53" s="28"/>
      <c r="S53" s="28"/>
      <c r="T53" s="49">
        <f>SUMIFS(DATI!E$1:E$65536,DATI!A$1:A$65536,'2005'!B4,DATI!B$1:B$65536,'2005'!T12,DATI!C$1:C$65536,'2005'!N8,DATI!D$1:D$65536,'2005'!L53)</f>
        <v>544793</v>
      </c>
      <c r="U53" s="50"/>
      <c r="V53" s="28"/>
      <c r="W53" s="42"/>
    </row>
    <row r="54" spans="1:23" ht="12.75" customHeight="1">
      <c r="A54" s="7"/>
      <c r="B54" s="28"/>
      <c r="C54" s="28"/>
      <c r="D54" s="28"/>
      <c r="E54" s="28"/>
      <c r="F54" s="28"/>
      <c r="G54" s="28"/>
      <c r="H54" s="28"/>
      <c r="I54" s="47"/>
      <c r="J54" s="47"/>
      <c r="K54" s="72"/>
      <c r="L54" s="40" t="s">
        <v>29</v>
      </c>
      <c r="M54" s="134" t="s">
        <v>251</v>
      </c>
      <c r="N54" s="91">
        <f t="shared" si="0"/>
        <v>127740</v>
      </c>
      <c r="O54" s="49">
        <f>SUMIFS(DATI!E$1:E$65536,DATI!A$1:A$65536,'2005'!B4,DATI!B$1:B$65536,'2005'!O12,DATI!C$1:C$65536,'2005'!N8,DATI!D$1:D$65536,'2005'!L54)</f>
        <v>0</v>
      </c>
      <c r="P54" s="29">
        <f t="shared" si="1"/>
        <v>127740</v>
      </c>
      <c r="Q54" s="50"/>
      <c r="R54" s="28"/>
      <c r="S54" s="28"/>
      <c r="T54" s="49">
        <f>SUMIFS(DATI!E$1:E$65536,DATI!A$1:A$65536,'2005'!B4,DATI!B$1:B$65536,'2005'!T12,DATI!C$1:C$65536,'2005'!N8,DATI!D$1:D$65536,'2005'!L54)</f>
        <v>127740</v>
      </c>
      <c r="U54" s="50"/>
      <c r="V54" s="28"/>
      <c r="W54" s="42"/>
    </row>
    <row r="55" spans="1:23" ht="12.75" customHeight="1">
      <c r="A55" s="7"/>
      <c r="B55" s="28"/>
      <c r="C55" s="28"/>
      <c r="D55" s="28"/>
      <c r="E55" s="93">
        <f>E56+E57</f>
        <v>70317</v>
      </c>
      <c r="F55" s="50"/>
      <c r="G55" s="28"/>
      <c r="H55" s="61"/>
      <c r="I55" s="94">
        <f>E55</f>
        <v>70317</v>
      </c>
      <c r="J55" s="29">
        <f>J56+J57</f>
        <v>117992</v>
      </c>
      <c r="K55" s="95">
        <f>I55+J55</f>
        <v>188309</v>
      </c>
      <c r="L55" s="40" t="s">
        <v>30</v>
      </c>
      <c r="M55" s="41" t="s">
        <v>148</v>
      </c>
      <c r="N55" s="23"/>
      <c r="O55" s="28"/>
      <c r="P55" s="28"/>
      <c r="Q55" s="28"/>
      <c r="R55" s="28"/>
      <c r="S55" s="28"/>
      <c r="T55" s="23"/>
      <c r="U55" s="28"/>
      <c r="V55" s="28"/>
      <c r="W55" s="42"/>
    </row>
    <row r="56" spans="1:23">
      <c r="A56" s="7"/>
      <c r="B56" s="28"/>
      <c r="C56" s="28"/>
      <c r="D56" s="28"/>
      <c r="E56" s="96">
        <f>SUMIFS(DATI!E$1:E$65536,DATI!A$1:A$65536,'2005'!B4,DATI!B$1:B$65536,'2005'!E12,DATI!C$1:C$65536,'2005'!B8,DATI!D$1:D$65536,'2005'!L56)</f>
        <v>62401</v>
      </c>
      <c r="F56" s="50"/>
      <c r="G56" s="28"/>
      <c r="H56" s="28"/>
      <c r="I56" s="94">
        <f>E56</f>
        <v>62401</v>
      </c>
      <c r="J56" s="49">
        <f>SUMIFS(DATI!E$1:E$65536,DATI!A$1:A$65536,'2005'!B4,DATI!B$1:B$65536,'2005'!J12,DATI!C$1:C$65536,'2005'!B8,DATI!D$1:D$65536,'2005'!L56)</f>
        <v>0</v>
      </c>
      <c r="K56" s="95">
        <f t="shared" ref="K56:K64" si="2">I56+J56</f>
        <v>62401</v>
      </c>
      <c r="L56" s="40" t="s">
        <v>31</v>
      </c>
      <c r="M56" s="134" t="s">
        <v>252</v>
      </c>
      <c r="N56" s="28"/>
      <c r="O56" s="28"/>
      <c r="P56" s="28"/>
      <c r="Q56" s="28"/>
      <c r="R56" s="28"/>
      <c r="S56" s="28"/>
      <c r="T56" s="28"/>
      <c r="U56" s="28"/>
      <c r="V56" s="28"/>
      <c r="W56" s="42"/>
    </row>
    <row r="57" spans="1:23">
      <c r="A57" s="7"/>
      <c r="B57" s="47"/>
      <c r="C57" s="47"/>
      <c r="D57" s="47"/>
      <c r="E57" s="96">
        <f>SUMIFS(DATI!E$1:E$65536,DATI!A$1:A$65536,'2005'!B4,DATI!B$1:B$65536,'2005'!E12,DATI!C$1:C$65536,'2005'!B8,DATI!D$1:D$65536,'2005'!L57)</f>
        <v>7916</v>
      </c>
      <c r="F57" s="97"/>
      <c r="G57" s="47"/>
      <c r="H57" s="28"/>
      <c r="I57" s="94">
        <f>E57</f>
        <v>7916</v>
      </c>
      <c r="J57" s="210">
        <f>SUMIFS(DATI!E$1:E$65536,DATI!A$1:A$65536,'2005'!B4,DATI!B$1:B$65536,'2005'!J12,DATI!C$1:C$65536,'2005'!B8,DATI!D$1:D$65536,'2005'!L57)</f>
        <v>117992</v>
      </c>
      <c r="K57" s="95">
        <f t="shared" si="2"/>
        <v>125908</v>
      </c>
      <c r="L57" s="40" t="s">
        <v>32</v>
      </c>
      <c r="M57" s="134" t="s">
        <v>253</v>
      </c>
      <c r="N57" s="47"/>
      <c r="O57" s="47"/>
      <c r="P57" s="47"/>
      <c r="Q57" s="28"/>
      <c r="R57" s="47"/>
      <c r="S57" s="47"/>
      <c r="T57" s="47"/>
      <c r="U57" s="47"/>
      <c r="V57" s="47"/>
      <c r="W57" s="72"/>
    </row>
    <row r="58" spans="1:23">
      <c r="A58" s="7"/>
      <c r="B58" s="98">
        <f>C58+D58</f>
        <v>77747</v>
      </c>
      <c r="C58" s="29">
        <f>C59+C60</f>
        <v>262</v>
      </c>
      <c r="D58" s="29">
        <f>D59+D60</f>
        <v>77485</v>
      </c>
      <c r="E58" s="99">
        <f>E59+E60</f>
        <v>74661</v>
      </c>
      <c r="F58" s="29">
        <f>F59+F60</f>
        <v>456307</v>
      </c>
      <c r="G58" s="91">
        <f>G59+G60</f>
        <v>2185021</v>
      </c>
      <c r="H58" s="28"/>
      <c r="I58" s="94">
        <f>B58+E58+F58+G58</f>
        <v>2793736</v>
      </c>
      <c r="J58" s="94">
        <f>J59+J60</f>
        <v>279006</v>
      </c>
      <c r="K58" s="95">
        <f t="shared" si="2"/>
        <v>3072742</v>
      </c>
      <c r="L58" s="40" t="s">
        <v>33</v>
      </c>
      <c r="M58" s="41" t="s">
        <v>157</v>
      </c>
      <c r="N58" s="91">
        <f t="shared" ref="N58:N74" si="3">O58+P58</f>
        <v>3072743</v>
      </c>
      <c r="O58" s="94">
        <f>O59+O60</f>
        <v>802756</v>
      </c>
      <c r="P58" s="29">
        <f t="shared" ref="P58:P63" si="4">R58+S58+T58+W58</f>
        <v>2269987</v>
      </c>
      <c r="Q58" s="50"/>
      <c r="R58" s="29">
        <f>R59+R60</f>
        <v>487000</v>
      </c>
      <c r="S58" s="29">
        <f>S59+S60</f>
        <v>513282</v>
      </c>
      <c r="T58" s="29">
        <f>T59+T60</f>
        <v>80923</v>
      </c>
      <c r="U58" s="29">
        <f>U59+U60</f>
        <v>1187424</v>
      </c>
      <c r="V58" s="62">
        <f>V59+V60</f>
        <v>1358</v>
      </c>
      <c r="W58" s="63">
        <f>U58+V58</f>
        <v>1188782</v>
      </c>
    </row>
    <row r="59" spans="1:23">
      <c r="A59" s="7"/>
      <c r="B59" s="98">
        <f>C59+D59</f>
        <v>72504</v>
      </c>
      <c r="C59" s="49">
        <f>SUMIFS(DATI!E$1:E$65536,DATI!A$1:A$65536,'2005'!B4,DATI!B$1:B$65536,'2005'!C12,DATI!C$1:C$65536,'2005'!B8,DATI!D$1:D$65536,'2005'!L59)</f>
        <v>262</v>
      </c>
      <c r="D59" s="49">
        <f>SUMIFS(DATI!E$1:E$65536,DATI!A$1:A$65536,'2005'!B4,DATI!B$1:B$65536,'2005'!D12,DATI!C$1:C$65536,'2005'!B8,DATI!D$1:D$65536,'2005'!L59)</f>
        <v>72242</v>
      </c>
      <c r="E59" s="100">
        <f>SUMIFS(DATI!E$1:E$65536,DATI!A$1:A$65536,'2005'!B4,DATI!B$1:B$65536,'2005'!E12,DATI!C$1:C$65536,'2005'!B8,DATI!D$1:D$65536,'2005'!L59)</f>
        <v>74661</v>
      </c>
      <c r="F59" s="30">
        <f>SUMIFS(DATI!E$1:E$65536,DATI!A$1:A$65536,'2005'!B4,DATI!B$1:B$65536,'2005'!F12,DATI!C$1:C$65536,'2005'!B8,DATI!D$1:D$65536,'2005'!L59)</f>
        <v>331976</v>
      </c>
      <c r="G59" s="30">
        <f>SUMIFS(DATI!E$1:E$65536,DATI!A$1:A$65536,'2005'!B4,DATI!B$1:B$65536,'2005'!G12,DATI!C$1:C$65536,'2005'!B8,DATI!D$1:D$65536,'2005'!L59)</f>
        <v>272780</v>
      </c>
      <c r="H59" s="28"/>
      <c r="I59" s="94">
        <f>B59+E59+F59+G59</f>
        <v>751921</v>
      </c>
      <c r="J59" s="30">
        <f>SUMIFS(DATI!E$1:E$65536,DATI!A$1:A$65536,'2005'!B4,DATI!B$1:B$65536,'2005'!J12,DATI!C$1:C$65536,'2005'!B8,DATI!D$1:D$65536,'2005'!L59)</f>
        <v>250158</v>
      </c>
      <c r="K59" s="95">
        <f t="shared" si="2"/>
        <v>1002079</v>
      </c>
      <c r="L59" s="40" t="s">
        <v>34</v>
      </c>
      <c r="M59" s="134" t="s">
        <v>262</v>
      </c>
      <c r="N59" s="91">
        <f t="shared" si="3"/>
        <v>1002079</v>
      </c>
      <c r="O59" s="30">
        <f>SUMIFS(DATI!E$1:E$65536,DATI!A$1:A$65536,'2005'!B4,DATI!B$1:B$65536,'2005'!O12,DATI!C$1:C$65536,'2005'!N8,DATI!D$1:D$65536,'2005'!L59)</f>
        <v>330998</v>
      </c>
      <c r="P59" s="29">
        <f t="shared" si="4"/>
        <v>671081</v>
      </c>
      <c r="Q59" s="28"/>
      <c r="R59" s="49">
        <f>SUMIFS(DATI!E$1:E$65536,DATI!A$1:A$65536,'2005'!B4,DATI!B$1:B$65536,'2005'!R12,DATI!C$1:C$65536,'2005'!N8,DATI!D$1:D$65536,'2005'!L59)</f>
        <v>173052</v>
      </c>
      <c r="S59" s="49">
        <f>SUMIFS(DATI!E$1:E$65536,DATI!A$1:A$65536,'2005'!B4,DATI!B$1:B$65536,'2005'!S12,DATI!C$1:C$65536,'2005'!N8,DATI!D$1:D$65536,'2005'!L59)</f>
        <v>422206</v>
      </c>
      <c r="T59" s="49">
        <f>SUMIFS(DATI!E$1:E$65536,DATI!A$1:A$65536,'2005'!B4,DATI!B$1:B$65536,'2005'!T12,DATI!C$1:C$65536,'2005'!N8,DATI!D$1:D$65536,'2005'!L59)</f>
        <v>13824</v>
      </c>
      <c r="U59" s="49">
        <f>SUMIFS(DATI!E$1:E$65536,DATI!A$1:A$65536,'2005'!B4,DATI!B$1:B$65536,'2005'!U12,DATI!C$1:C$65536,'2005'!N8,DATI!D$1:D$65536,'2005'!L59)</f>
        <v>60641</v>
      </c>
      <c r="V59" s="24">
        <f>SUMIFS(DATI!E$1:E$65536,DATI!A$1:A$65536,'2005'!B4,DATI!B$1:B$65536,'2005'!V12,DATI!C$1:C$65536,'2005'!N8,DATI!D$1:D$65536,'2005'!L59)</f>
        <v>1358</v>
      </c>
      <c r="W59" s="63">
        <f t="shared" ref="W59:W74" si="5">U59+V59</f>
        <v>61999</v>
      </c>
    </row>
    <row r="60" spans="1:23">
      <c r="A60" s="7"/>
      <c r="B60" s="98">
        <f>C60+D60</f>
        <v>5243</v>
      </c>
      <c r="C60" s="29">
        <f>C61+C64+C69+C73</f>
        <v>0</v>
      </c>
      <c r="D60" s="29">
        <f>D61+D64+D69+D73</f>
        <v>5243</v>
      </c>
      <c r="E60" s="99">
        <f>E69+E73</f>
        <v>0</v>
      </c>
      <c r="F60" s="29">
        <f>F61+F64+F69+F73</f>
        <v>124331</v>
      </c>
      <c r="G60" s="91">
        <f>G61+G64+G69+G73</f>
        <v>1912241</v>
      </c>
      <c r="H60" s="28"/>
      <c r="I60" s="94">
        <f>B60+E60+F60+G60</f>
        <v>2041815</v>
      </c>
      <c r="J60" s="94">
        <f>J61+J64+J69</f>
        <v>28848</v>
      </c>
      <c r="K60" s="95">
        <f>I60+J60</f>
        <v>2070663</v>
      </c>
      <c r="L60" s="40" t="s">
        <v>158</v>
      </c>
      <c r="M60" s="134" t="s">
        <v>261</v>
      </c>
      <c r="N60" s="91">
        <f>O60+P60</f>
        <v>2070664</v>
      </c>
      <c r="O60" s="94">
        <f>O61+O64+O69</f>
        <v>471758</v>
      </c>
      <c r="P60" s="29">
        <f t="shared" si="4"/>
        <v>1598906</v>
      </c>
      <c r="Q60" s="50"/>
      <c r="R60" s="29">
        <f>R61+R64+R69+R73</f>
        <v>313948</v>
      </c>
      <c r="S60" s="29">
        <f>S61+S64+S69+S73</f>
        <v>91076</v>
      </c>
      <c r="T60" s="29">
        <f>T61+T64+T69+T73</f>
        <v>67099</v>
      </c>
      <c r="U60" s="29">
        <f>U61+U64+U69+U73</f>
        <v>1126783</v>
      </c>
      <c r="V60" s="62">
        <f>V61+V64+V69+V73</f>
        <v>0</v>
      </c>
      <c r="W60" s="63">
        <f t="shared" si="5"/>
        <v>1126783</v>
      </c>
    </row>
    <row r="61" spans="1:23">
      <c r="A61" s="7"/>
      <c r="B61" s="28"/>
      <c r="C61" s="28"/>
      <c r="D61" s="28"/>
      <c r="E61" s="28"/>
      <c r="F61" s="49">
        <f>SUMIFS(DATI!E$1:E$65536,DATI!A$1:A$65536,'2005'!B4,DATI!B$1:B$65536,'2005'!F12,DATI!C$1:C$65536,'2005'!B8,DATI!D$1:D$65536,'2005'!L61)</f>
        <v>57262</v>
      </c>
      <c r="G61" s="29">
        <f>G62+G63</f>
        <v>1626313</v>
      </c>
      <c r="H61" s="28"/>
      <c r="I61" s="94">
        <f>F61+G61</f>
        <v>1683575</v>
      </c>
      <c r="J61" s="30">
        <f>SUMIFS(DATI!E$1:E$65536,DATI!A$1:A$65536,'2005'!B4,DATI!B$1:B$65536,'2005'!J12,DATI!C$1:C$65536,'2005'!B8,DATI!D$1:D$65536,'2005'!L61)</f>
        <v>11310</v>
      </c>
      <c r="K61" s="95">
        <f>I61+J61</f>
        <v>1694885</v>
      </c>
      <c r="L61" s="40" t="s">
        <v>36</v>
      </c>
      <c r="M61" s="185" t="s">
        <v>260</v>
      </c>
      <c r="N61" s="91">
        <f t="shared" si="3"/>
        <v>1694885</v>
      </c>
      <c r="O61" s="30">
        <f>SUMIFS(DATI!E$1:E$65536,DATI!A$1:A$65536,'2005'!B4,DATI!B$1:B$65536,'2005'!O12,DATI!C$1:C$65536,'2005'!N8,DATI!D$1:D$65536,'2005'!L61)</f>
        <v>201045</v>
      </c>
      <c r="P61" s="29">
        <f t="shared" si="4"/>
        <v>1493840</v>
      </c>
      <c r="Q61" s="50"/>
      <c r="R61" s="49">
        <f>SUMIFS(DATI!E$1:E$65536,DATI!A$1:A$65536,'2005'!B4,DATI!B$1:B$65536,'2005'!R12,DATI!C$1:C$65536,'2005'!N8,DATI!D$1:D$65536,'2005'!L61)</f>
        <v>272632</v>
      </c>
      <c r="S61" s="30">
        <f>SUMIFS(DATI!E$1:E$65536,DATI!A$1:A$65536,'2005'!B4,DATI!B$1:B$65536,'2005'!S12,DATI!C$1:C$65536,'2005'!N8,DATI!D$1:D$65536,'2005'!L61)</f>
        <v>55903</v>
      </c>
      <c r="T61" s="30">
        <f>SUMIFS(DATI!E$1:E$65536,DATI!A$1:A$65536,'2005'!B4,DATI!B$1:B$65536,'2005'!T12,DATI!C$1:C$65536,'2005'!N8,DATI!D$1:D$65536,'2005'!L61)</f>
        <v>63041</v>
      </c>
      <c r="U61" s="30">
        <f>SUMIFS(DATI!E$1:E$65536,DATI!A$1:A$65536,'2005'!B4,DATI!B$1:B$65536,'2005'!U12,DATI!C$1:C$65536,'2005'!N8,DATI!D$1:D$65536,'2005'!L61)</f>
        <v>1102264</v>
      </c>
      <c r="V61" s="30">
        <f>SUMIFS(DATI!E$1:E$65536,DATI!A$1:A$65536,'2005'!B4,DATI!B$1:B$65536,'2005'!V12,DATI!C$1:C$65536,'2005'!N8,DATI!D$1:D$65536,'2005'!L61)</f>
        <v>0</v>
      </c>
      <c r="W61" s="63">
        <f t="shared" si="5"/>
        <v>1102264</v>
      </c>
    </row>
    <row r="62" spans="1:23">
      <c r="A62" s="7"/>
      <c r="B62" s="28"/>
      <c r="C62" s="28"/>
      <c r="D62" s="28"/>
      <c r="E62" s="28"/>
      <c r="F62" s="49">
        <f>SUMIFS(DATI!E$1:E$65536,DATI!A$1:A$65536,'2005'!B4,DATI!B$1:B$65536,'2005'!F12,DATI!C$1:C$65536,'2005'!B8,DATI!D$1:D$65536,'2005'!L62)</f>
        <v>57262</v>
      </c>
      <c r="G62" s="49">
        <f>SUMIFS(DATI!E$1:E$65536,DATI!A$1:A$65536,'2005'!B4,DATI!B$1:B$65536,'2005'!G12,DATI!C$1:C$65536,'2005'!B8,DATI!D$1:D$65536,'2005'!L62)</f>
        <v>675810</v>
      </c>
      <c r="H62" s="28"/>
      <c r="I62" s="94">
        <f>F62+G62</f>
        <v>733072</v>
      </c>
      <c r="J62" s="30">
        <f>SUMIFS(DATI!E$1:E$65536,DATI!A$1:A$65536,'2005'!B4,DATI!B$1:B$65536,'2005'!J12,DATI!C$1:C$65536,'2005'!B8,DATI!D$1:D$65536,'2005'!L62)</f>
        <v>11310</v>
      </c>
      <c r="K62" s="95">
        <f>I62+J62</f>
        <v>744382</v>
      </c>
      <c r="L62" s="40" t="s">
        <v>37</v>
      </c>
      <c r="M62" s="186" t="s">
        <v>159</v>
      </c>
      <c r="N62" s="91">
        <f t="shared" si="3"/>
        <v>744382</v>
      </c>
      <c r="O62" s="30">
        <f>SUMIFS(DATI!E$1:E$65536,DATI!A$1:A$65536,'2005'!B4,DATI!B$1:B$65536,'2005'!O12,DATI!C$1:C$65536,'2005'!N8,DATI!D$1:D$65536,'2005'!L62)</f>
        <v>201045</v>
      </c>
      <c r="P62" s="29">
        <f t="shared" si="4"/>
        <v>543337</v>
      </c>
      <c r="Q62" s="50"/>
      <c r="R62" s="49">
        <f>SUMIFS(DATI!E$1:E$65536,DATI!A$1:A$65536,'2005'!B4,DATI!B$1:B$65536,'2005'!R12,DATI!C$1:C$65536,'2005'!N8,DATI!D$1:D$65536,'2005'!L62)</f>
        <v>272632</v>
      </c>
      <c r="S62" s="49">
        <f>SUMIFS(DATI!E$1:E$65536,DATI!A$1:A$65536,'2005'!B4,DATI!B$1:B$65536,'2005'!S12,DATI!C$1:C$65536,'2005'!N8,DATI!D$1:D$65536,'2005'!L62)</f>
        <v>55903</v>
      </c>
      <c r="T62" s="49">
        <f>SUMIFS(DATI!E$1:E$65536,DATI!A$1:A$65536,'2005'!B4,DATI!B$1:B$65536,'2005'!T12,DATI!C$1:C$65536,'2005'!N8,DATI!D$1:D$65536,'2005'!L62)</f>
        <v>63041</v>
      </c>
      <c r="U62" s="49">
        <f>SUMIFS(DATI!E$1:E$65536,DATI!A$1:A$65536,'2005'!B4,DATI!B$1:B$65536,'2005'!U12,DATI!C$1:C$65536,'2005'!N8,DATI!D$1:D$65536,'2005'!L62)</f>
        <v>151761</v>
      </c>
      <c r="V62" s="24">
        <f>SUMIFS(DATI!E$1:E$65536,DATI!A$1:A$65536,'2005'!B4,DATI!B$1:B$65536,'2005'!V12,DATI!C$1:C$65536,'2005'!N8,DATI!D$1:D$65536,'2005'!L62)</f>
        <v>0</v>
      </c>
      <c r="W62" s="63">
        <f t="shared" si="5"/>
        <v>151761</v>
      </c>
    </row>
    <row r="63" spans="1:23">
      <c r="A63" s="7"/>
      <c r="B63" s="28"/>
      <c r="C63" s="28"/>
      <c r="D63" s="28"/>
      <c r="E63" s="28"/>
      <c r="F63" s="49">
        <f>SUMIFS(DATI!E$1:E$65536,DATI!A$1:A$65536,'2005'!B4,DATI!B$1:B$65536,'2005'!F12,DATI!C$1:C$65536,'2005'!B8,DATI!D$1:D$65536,'2005'!L63)</f>
        <v>0</v>
      </c>
      <c r="G63" s="49">
        <f>SUMIFS(DATI!E$1:E$65536,DATI!A$1:A$65536,'2005'!B4,DATI!B$1:B$65536,'2005'!G12,DATI!C$1:C$65536,'2005'!B8,DATI!D$1:D$65536,'2005'!L63)</f>
        <v>950503</v>
      </c>
      <c r="H63" s="28"/>
      <c r="I63" s="94">
        <f>F63+G63</f>
        <v>950503</v>
      </c>
      <c r="J63" s="30">
        <f>SUMIFS(DATI!E$1:E$65536,DATI!A$1:A$65536,'2005'!B4,DATI!B$1:B$65536,'2005'!J12,DATI!C$1:C$65536,'2005'!B8,DATI!D$1:D$65536,'2005'!L63)</f>
        <v>0</v>
      </c>
      <c r="K63" s="95">
        <f>I63+J63</f>
        <v>950503</v>
      </c>
      <c r="L63" s="40" t="s">
        <v>38</v>
      </c>
      <c r="M63" s="186" t="s">
        <v>160</v>
      </c>
      <c r="N63" s="91">
        <f t="shared" si="3"/>
        <v>950503</v>
      </c>
      <c r="O63" s="30">
        <f>SUMIFS(DATI!E$1:E$65536,DATI!A$1:A$65536,'2005'!B4,DATI!B$1:B$65536,'2005'!O12,DATI!C$1:C$65536,'2005'!N8,DATI!D$1:D$65536,'2005'!L63)</f>
        <v>0</v>
      </c>
      <c r="P63" s="29">
        <f t="shared" si="4"/>
        <v>950503</v>
      </c>
      <c r="Q63" s="50"/>
      <c r="R63" s="49">
        <f>SUMIFS(DATI!E$1:E$65536,DATI!A$1:A$65536,'2005'!B4,DATI!B$1:B$65536,'2005'!R12,DATI!C$1:C$65536,'2005'!N8,DATI!D$1:D$65536,'2005'!L63)</f>
        <v>0</v>
      </c>
      <c r="S63" s="49">
        <f>SUMIFS(DATI!E$1:E$65536,DATI!A$1:A$65536,'2005'!B4,DATI!B$1:B$65536,'2005'!S12,DATI!C$1:C$65536,'2005'!N8,DATI!D$1:D$65536,'2005'!L63)</f>
        <v>0</v>
      </c>
      <c r="T63" s="49">
        <f>SUMIFS(DATI!E$1:E$65536,DATI!A$1:A$65536,'2005'!B4,DATI!B$1:B$65536,'2005'!T12,DATI!C$1:C$65536,'2005'!N8,DATI!D$1:D$65536,'2005'!L63)</f>
        <v>0</v>
      </c>
      <c r="U63" s="49">
        <f>SUMIFS(DATI!E$1:E$65536,DATI!A$1:A$65536,'2005'!B4,DATI!B$1:B$65536,'2005'!U12,DATI!C$1:C$65536,'2005'!N8,DATI!D$1:D$65536,'2005'!L63)</f>
        <v>950503</v>
      </c>
      <c r="V63" s="24">
        <f>SUMIFS(DATI!E$1:E$65536,DATI!A$1:A$65536,'2005'!B4,DATI!B$1:B$65536,'2005'!V12,DATI!C$1:C$65536,'2005'!N8,DATI!D$1:D$65536,'2005'!L63)</f>
        <v>0</v>
      </c>
      <c r="W63" s="63">
        <f t="shared" si="5"/>
        <v>950503</v>
      </c>
    </row>
    <row r="64" spans="1:23" ht="25">
      <c r="A64" s="7"/>
      <c r="B64" s="98">
        <f>C64+D64</f>
        <v>0</v>
      </c>
      <c r="C64" s="30">
        <f>SUMIFS(DATI!E$1:E$65536,DATI!A$1:A$65536,'2005'!B4,DATI!B$1:B$65536,'2005'!C12,DATI!C$1:C$65536,'2005'!B8,DATI!D$1:D$65536,'2005'!L64)</f>
        <v>0</v>
      </c>
      <c r="D64" s="30">
        <f>SUMIFS(DATI!E$1:E$65536,DATI!A$1:A$65536,'2005'!B4,DATI!B$1:B$65536,'2005'!D12,DATI!C$1:C$65536,'2005'!B8,DATI!D$1:D$65536,'2005'!L64)</f>
        <v>0</v>
      </c>
      <c r="E64" s="28"/>
      <c r="F64" s="49">
        <f>SUMIFS(DATI!E$1:E$65536,DATI!A$1:A$65536,'2005'!B4,DATI!B$1:B$65536,'2005'!F12,DATI!C$1:C$65536,'2005'!B8,DATI!D$1:D$65536,'2005'!L64)</f>
        <v>0</v>
      </c>
      <c r="G64" s="49">
        <f>SUMIFS(DATI!E$1:E$65536,DATI!A$1:A$65536,'2005'!B4,DATI!B$1:B$65536,'2005'!G12,DATI!C$1:C$65536,'2005'!B8,DATI!D$1:D$65536,'2005'!L64)</f>
        <v>270713</v>
      </c>
      <c r="H64" s="28"/>
      <c r="I64" s="94">
        <f>F64+G64</f>
        <v>270713</v>
      </c>
      <c r="J64" s="30">
        <f>SUMIFS(DATI!E$1:E$65536,DATI!A$1:A$65536,'2005'!B4,DATI!B$1:B$65536,'2005'!J12,DATI!C$1:C$65536,'2005'!B8,DATI!D$1:D$65536,'2005'!L64)</f>
        <v>17538</v>
      </c>
      <c r="K64" s="95">
        <f t="shared" si="2"/>
        <v>288251</v>
      </c>
      <c r="L64" s="40" t="s">
        <v>39</v>
      </c>
      <c r="M64" s="185" t="s">
        <v>259</v>
      </c>
      <c r="N64" s="91">
        <f t="shared" si="3"/>
        <v>288251</v>
      </c>
      <c r="O64" s="30">
        <f>SUMIFS(DATI!E$1:E$65536,DATI!A$1:A$65536,'2005'!B4,DATI!B$1:B$65536,'2005'!O12,DATI!C$1:C$65536,'2005'!N8,DATI!D$1:D$65536,'2005'!L64)</f>
        <v>270713</v>
      </c>
      <c r="P64" s="29">
        <f>R64+S64+T64+U64+V64</f>
        <v>17538</v>
      </c>
      <c r="Q64" s="50"/>
      <c r="R64" s="49">
        <f>SUMIFS(DATI!E$1:E$65536,DATI!A$1:A$65536,'2005'!B4,DATI!B$1:B$65536,'2005'!R12,DATI!C$1:C$65536,'2005'!N8,DATI!D$1:D$65536,'2005'!L64)</f>
        <v>17538</v>
      </c>
      <c r="S64" s="49">
        <f>SUMIFS(DATI!E$1:E$65536,DATI!A$1:A$65536,'2005'!B4,DATI!B$1:B$65536,'2005'!S12,DATI!C$1:C$65536,'2005'!N8,DATI!D$1:D$65536,'2005'!L64)</f>
        <v>0</v>
      </c>
      <c r="T64" s="49">
        <f>SUMIFS(DATI!E$1:E$65536,DATI!A$1:A$65536,'2005'!B4,DATI!B$1:B$65536,'2005'!T12,DATI!C$1:C$65536,'2005'!N8,DATI!D$1:D$65536,'2005'!L64)</f>
        <v>0</v>
      </c>
      <c r="U64" s="49">
        <f>SUMIFS(DATI!E$1:E$65536,DATI!A$1:A$65536,'2005'!B4,DATI!B$1:B$65536,'2005'!U12,DATI!C$1:C$65536,'2005'!N8,DATI!D$1:D$65536,'2005'!L64)</f>
        <v>0</v>
      </c>
      <c r="V64" s="24">
        <f>SUMIFS(DATI!E$1:E$65536,DATI!A$1:A$65536,'2005'!B4,DATI!B$1:B$65536,'2005'!V12,DATI!C$1:C$65536,'2005'!N8,DATI!D$1:D$65536,'2005'!L64)</f>
        <v>0</v>
      </c>
      <c r="W64" s="63">
        <f t="shared" si="5"/>
        <v>0</v>
      </c>
    </row>
    <row r="65" spans="1:23" ht="25">
      <c r="A65" s="7"/>
      <c r="B65" s="28"/>
      <c r="C65" s="28"/>
      <c r="D65" s="28"/>
      <c r="E65" s="28"/>
      <c r="F65" s="49">
        <f>SUMIFS(DATI!E$1:E$65536,DATI!A$1:A$65536,'2005'!B4,DATI!B$1:B$65536,'2005'!F12,DATI!C$1:C$65536,'2005'!B8,DATI!D$1:D$65536,'2005'!L65)</f>
        <v>0</v>
      </c>
      <c r="G65" s="49">
        <f>SUMIFS(DATI!E$1:E$65536,DATI!A$1:A$65536,'2005'!B4,DATI!B$1:B$65536,'2005'!G12,DATI!C$1:C$65536,'2005'!B8,DATI!D$1:D$65536,'2005'!L65)</f>
        <v>0</v>
      </c>
      <c r="H65" s="28"/>
      <c r="I65" s="28"/>
      <c r="J65" s="28"/>
      <c r="K65" s="42"/>
      <c r="L65" s="40" t="s">
        <v>93</v>
      </c>
      <c r="M65" s="186" t="s">
        <v>161</v>
      </c>
      <c r="N65" s="28"/>
      <c r="O65" s="28"/>
      <c r="P65" s="28"/>
      <c r="Q65" s="28"/>
      <c r="R65" s="49">
        <f>SUMIFS(DATI!E$1:E$65536,DATI!A$1:A$65536,'2005'!B4,DATI!B$1:B$65536,'2005'!R12,DATI!C$1:C$65536,'2005'!N8,DATI!D$1:D$65536,'2005'!L65)</f>
        <v>0</v>
      </c>
      <c r="S65" s="49">
        <f>SUMIFS(DATI!E$1:E$65536,DATI!A$1:A$65536,'2005'!B4,DATI!B$1:B$65536,'2005'!S12,DATI!C$1:C$65536,'2005'!N8,DATI!D$1:D$65536,'2005'!L65)</f>
        <v>0</v>
      </c>
      <c r="T65" s="28"/>
      <c r="U65" s="28"/>
      <c r="V65" s="28"/>
      <c r="W65" s="42"/>
    </row>
    <row r="66" spans="1:23" ht="25">
      <c r="A66" s="7"/>
      <c r="B66" s="28"/>
      <c r="C66" s="28"/>
      <c r="D66" s="28"/>
      <c r="E66" s="28"/>
      <c r="F66" s="49">
        <f>SUMIFS(DATI!E$1:E$65536,DATI!A$1:A$65536,'2005'!B4,DATI!B$1:B$65536,'2005'!F12,DATI!C$1:C$65536,'2005'!B8,DATI!D$1:D$65536,'2005'!L66)</f>
        <v>0</v>
      </c>
      <c r="G66" s="49">
        <f>SUMIFS(DATI!E$1:E$65536,DATI!A$1:A$65536,'2005'!B4,DATI!B$1:B$65536,'2005'!G12,DATI!C$1:C$65536,'2005'!B8,DATI!D$1:D$65536,'2005'!L66)</f>
        <v>0</v>
      </c>
      <c r="H66" s="28"/>
      <c r="I66" s="28"/>
      <c r="J66" s="28"/>
      <c r="K66" s="42"/>
      <c r="L66" s="40" t="s">
        <v>94</v>
      </c>
      <c r="M66" s="186" t="s">
        <v>162</v>
      </c>
      <c r="N66" s="28"/>
      <c r="O66" s="28"/>
      <c r="P66" s="28"/>
      <c r="Q66" s="28"/>
      <c r="R66" s="49">
        <f>SUMIFS(DATI!E$1:E$65536,DATI!A$1:A$65536,'2005'!B4,DATI!B$1:B$65536,'2005'!R12,DATI!C$1:C$65536,'2005'!N8,DATI!D$1:D$65536,'2005'!L66)</f>
        <v>0</v>
      </c>
      <c r="S66" s="49">
        <f>SUMIFS(DATI!E$1:E$65536,DATI!A$1:A$65536,'2005'!B4,DATI!B$1:B$65536,'2005'!S12,DATI!C$1:C$65536,'2005'!N8,DATI!D$1:D$65536,'2005'!L66)</f>
        <v>0</v>
      </c>
      <c r="T66" s="28"/>
      <c r="U66" s="28"/>
      <c r="V66" s="28"/>
      <c r="W66" s="42"/>
    </row>
    <row r="67" spans="1:23" ht="25">
      <c r="A67" s="7"/>
      <c r="B67" s="28"/>
      <c r="C67" s="28"/>
      <c r="D67" s="28"/>
      <c r="E67" s="28"/>
      <c r="F67" s="49">
        <f>SUMIFS(DATI!E$1:E$65536,DATI!A$1:A$65536,'2005'!B4,DATI!B$1:B$65536,'2005'!F12,DATI!C$1:C$65536,'2005'!B8,DATI!D$1:D$65536,'2005'!L67)</f>
        <v>0</v>
      </c>
      <c r="G67" s="49">
        <f>SUMIFS(DATI!E$1:E$65536,DATI!A$1:A$65536,'2005'!B4,DATI!B$1:B$65536,'2005'!G12,DATI!C$1:C$65536,'2005'!B8,DATI!D$1:D$65536,'2005'!L67)</f>
        <v>0</v>
      </c>
      <c r="H67" s="28"/>
      <c r="I67" s="28"/>
      <c r="J67" s="28"/>
      <c r="K67" s="42"/>
      <c r="L67" s="40" t="s">
        <v>95</v>
      </c>
      <c r="M67" s="186" t="s">
        <v>163</v>
      </c>
      <c r="N67" s="28"/>
      <c r="O67" s="28"/>
      <c r="P67" s="28"/>
      <c r="Q67" s="28"/>
      <c r="R67" s="49">
        <f>SUMIFS(DATI!E$1:E$65536,DATI!A$1:A$65536,'2005'!B4,DATI!B$1:B$65536,'2005'!R12,DATI!C$1:C$65536,'2005'!N8,DATI!D$1:D$65536,'2005'!L67)</f>
        <v>0</v>
      </c>
      <c r="S67" s="49">
        <f>SUMIFS(DATI!E$1:E$65536,DATI!A$1:A$65536,'2005'!B4,DATI!B$1:B$65536,'2005'!S12,DATI!C$1:C$65536,'2005'!N8,DATI!D$1:D$65536,'2005'!L67)</f>
        <v>0</v>
      </c>
      <c r="T67" s="28"/>
      <c r="U67" s="28"/>
      <c r="V67" s="28"/>
      <c r="W67" s="42"/>
    </row>
    <row r="68" spans="1:23" ht="25">
      <c r="A68" s="7"/>
      <c r="B68" s="28"/>
      <c r="C68" s="28"/>
      <c r="D68" s="28"/>
      <c r="E68" s="28"/>
      <c r="F68" s="49">
        <f>SUMIFS(DATI!E$1:E$65536,DATI!A$1:A$65536,'2005'!B4,DATI!B$1:B$65536,'2005'!F12,DATI!C$1:C$65536,'2005'!B8,DATI!D$1:D$65536,'2005'!L68)</f>
        <v>0</v>
      </c>
      <c r="G68" s="49">
        <f>SUMIFS(DATI!E$1:E$65536,DATI!A$1:A$65536,'2005'!B4,DATI!B$1:B$65536,'2005'!G12,DATI!C$1:C$65536,'2005'!B8,DATI!D$1:D$65536,'2005'!L68)</f>
        <v>0</v>
      </c>
      <c r="H68" s="28"/>
      <c r="I68" s="28"/>
      <c r="J68" s="28"/>
      <c r="K68" s="42"/>
      <c r="L68" s="40" t="s">
        <v>96</v>
      </c>
      <c r="M68" s="186" t="s">
        <v>164</v>
      </c>
      <c r="N68" s="28"/>
      <c r="O68" s="28"/>
      <c r="P68" s="28"/>
      <c r="Q68" s="28"/>
      <c r="R68" s="49">
        <f>SUMIFS(DATI!E$1:E$65536,DATI!A$1:A$65536,'2005'!B4,DATI!B$1:B$65536,'2005'!R12,DATI!C$1:C$65536,'2005'!N8,DATI!D$1:D$65536,'2005'!L68)</f>
        <v>0</v>
      </c>
      <c r="S68" s="49">
        <f>SUMIFS(DATI!E$1:E$65536,DATI!A$1:A$65536,'2005'!B4,DATI!B$1:B$65536,'2005'!S12,DATI!C$1:C$65536,'2005'!N8,DATI!D$1:D$65536,'2005'!L68)</f>
        <v>0</v>
      </c>
      <c r="T68" s="28"/>
      <c r="U68" s="28"/>
      <c r="V68" s="28"/>
      <c r="W68" s="42"/>
    </row>
    <row r="69" spans="1:23">
      <c r="A69" s="7"/>
      <c r="B69" s="98">
        <f t="shared" ref="B69:B78" si="6">C69+D69</f>
        <v>0</v>
      </c>
      <c r="C69" s="94">
        <f>C70+C71+C72</f>
        <v>0</v>
      </c>
      <c r="D69" s="94">
        <f>D70+D71+D72</f>
        <v>0</v>
      </c>
      <c r="E69" s="94">
        <f>E70+E71+E72</f>
        <v>0</v>
      </c>
      <c r="F69" s="94">
        <f>F70+F71+F72</f>
        <v>67069</v>
      </c>
      <c r="G69" s="94">
        <f>G70+G71+G72</f>
        <v>0</v>
      </c>
      <c r="H69" s="28"/>
      <c r="I69" s="94">
        <f t="shared" ref="I69:I74" si="7">E69+F69+G69+B69</f>
        <v>67069</v>
      </c>
      <c r="J69" s="94">
        <f>J70+J71+J72</f>
        <v>0</v>
      </c>
      <c r="K69" s="95">
        <f>I69+J69</f>
        <v>67069</v>
      </c>
      <c r="L69" s="53" t="s">
        <v>40</v>
      </c>
      <c r="M69" s="78" t="s">
        <v>258</v>
      </c>
      <c r="N69" s="91">
        <f t="shared" si="3"/>
        <v>67070</v>
      </c>
      <c r="O69" s="94">
        <f>O70+O71+O72</f>
        <v>0</v>
      </c>
      <c r="P69" s="29">
        <f>R69+S69+T69+U69+V69</f>
        <v>67070</v>
      </c>
      <c r="Q69" s="50"/>
      <c r="R69" s="29">
        <f>R70+R71+R72</f>
        <v>23778</v>
      </c>
      <c r="S69" s="29">
        <f>S70+S71+S72</f>
        <v>35173</v>
      </c>
      <c r="T69" s="29">
        <f>T70+T71+T72</f>
        <v>30</v>
      </c>
      <c r="U69" s="29">
        <f>U70+U71+U72</f>
        <v>8089</v>
      </c>
      <c r="V69" s="62">
        <f>V70+V71+V72</f>
        <v>0</v>
      </c>
      <c r="W69" s="63">
        <f t="shared" si="5"/>
        <v>8089</v>
      </c>
    </row>
    <row r="70" spans="1:23" ht="23.25" customHeight="1">
      <c r="A70" s="7"/>
      <c r="B70" s="98">
        <f t="shared" si="6"/>
        <v>0</v>
      </c>
      <c r="C70" s="30">
        <f>SUMIFS(DATI!E$1:E$65536,DATI!A$1:A$65536,'2005'!B4,DATI!B$1:B$65536,'2005'!C12,DATI!C$1:C$65536,'2005'!B8,DATI!D$1:D$65536,'2005'!L70)</f>
        <v>0</v>
      </c>
      <c r="D70" s="30">
        <f>SUMIFS(DATI!E$1:E$65536,DATI!A$1:A$65536,'2005'!B4,DATI!B$1:B$65536,'2005'!D12,DATI!C$1:C$65536,'2005'!B8,DATI!D$1:D$65536,'2005'!L70)</f>
        <v>0</v>
      </c>
      <c r="E70" s="30">
        <f>SUMIFS(DATI!E$1:E$65536,DATI!A$1:A$65536,'2005'!B4,DATI!B$1:B$65536,'2005'!E12,DATI!C$1:C$65536,'2005'!B8,DATI!D$1:D$65536,'2005'!L70)</f>
        <v>0</v>
      </c>
      <c r="F70" s="30">
        <f>SUMIFS(DATI!E$1:E$65536,DATI!A$1:A$65536,'2005'!B4,DATI!B$1:B$65536,'2005'!F12,DATI!C$1:C$65536,'2005'!B8,DATI!D$1:D$65536,'2005'!L70)</f>
        <v>2979</v>
      </c>
      <c r="G70" s="49">
        <f>SUMIFS(DATI!E$1:E$65536,DATI!A$1:A$65536,'2005'!B4,DATI!B$1:B$65536,'2005'!G12,DATI!C$1:C$65536,'2005'!B8,DATI!D$1:D$65536,'2005'!L70)</f>
        <v>0</v>
      </c>
      <c r="H70" s="28"/>
      <c r="I70" s="94">
        <f t="shared" si="7"/>
        <v>2979</v>
      </c>
      <c r="J70" s="101">
        <f>SUMIFS(DATI!E$1:E$65536,DATI!A$1:A$65536,'2005'!B4,DATI!B$1:B$65536,'2005'!J12,DATI!C$1:C$65536,'2005'!B8,DATI!D$1:D$65536,'2005'!L70)</f>
        <v>0</v>
      </c>
      <c r="K70" s="95">
        <f>I70+J70</f>
        <v>2979</v>
      </c>
      <c r="L70" s="53" t="s">
        <v>41</v>
      </c>
      <c r="M70" s="201" t="s">
        <v>257</v>
      </c>
      <c r="N70" s="91">
        <f t="shared" si="3"/>
        <v>2979</v>
      </c>
      <c r="O70" s="102">
        <f>SUMIFS(DATI!E$1:E$65536,DATI!A$1:A$65536,'2005'!B4,DATI!B$1:B$65536,'2005'!O12,DATI!C$1:C$65536,'2005'!N8,DATI!D$1:D$65536,'2005'!L70)</f>
        <v>0</v>
      </c>
      <c r="P70" s="29">
        <f>R70+S70+T70+W70</f>
        <v>2979</v>
      </c>
      <c r="Q70" s="50"/>
      <c r="R70" s="49">
        <f>SUMIFS(DATI!E$1:E$65536,DATI!A$1:A$65536,'2005'!B4,DATI!B$1:B$65536,'2005'!R12,DATI!C$1:C$65536,'2005'!N8,DATI!D$1:D$65536,'2005'!L70)</f>
        <v>1759</v>
      </c>
      <c r="S70" s="49">
        <f>SUMIFS(DATI!E$1:E$65536,DATI!A$1:A$65536,'2005'!B4,DATI!B$1:B$65536,'2005'!S12,DATI!C$1:C$65536,'2005'!N8,DATI!D$1:D$65536,'2005'!L70)</f>
        <v>159</v>
      </c>
      <c r="T70" s="49">
        <f>SUMIFS(DATI!E$1:E$65536,DATI!A$1:A$65536,'2005'!B4,DATI!B$1:B$65536,'2005'!T12,DATI!C$1:C$65536,'2005'!N8,DATI!D$1:D$65536,'2005'!L70)</f>
        <v>30</v>
      </c>
      <c r="U70" s="49">
        <f>SUMIFS(DATI!E$1:E$65536,DATI!A$1:A$65536,'2005'!B4,DATI!B$1:B$65536,'2005'!U12,DATI!C$1:C$65536,'2005'!N8,DATI!D$1:D$65536,'2005'!L70)</f>
        <v>1031</v>
      </c>
      <c r="V70" s="24">
        <f>SUMIFS(DATI!E$1:E$65536,DATI!A$1:A$65536,'2005'!B4,DATI!B$1:B$65536,'2005'!V12,DATI!C$1:C$65536,'2005'!N8,DATI!D$1:D$65536,'2005'!L70)</f>
        <v>0</v>
      </c>
      <c r="W70" s="63">
        <f t="shared" si="5"/>
        <v>1031</v>
      </c>
    </row>
    <row r="71" spans="1:23">
      <c r="A71" s="7"/>
      <c r="B71" s="98">
        <f t="shared" si="6"/>
        <v>0</v>
      </c>
      <c r="C71" s="30">
        <f>SUMIFS(DATI!E$1:E$65536,DATI!A$1:A$65536,'2005'!B4,DATI!B$1:B$65536,'2005'!C12,DATI!C$1:C$65536,'2005'!B8,DATI!D$1:D$65536,'2005'!L71)</f>
        <v>0</v>
      </c>
      <c r="D71" s="30">
        <f>SUMIFS(DATI!E$1:E$65536,DATI!A$1:A$65536,'2005'!B4,DATI!B$1:B$65536,'2005'!D12,DATI!C$1:C$65536,'2005'!B8,DATI!D$1:D$65536,'2005'!L71)</f>
        <v>0</v>
      </c>
      <c r="E71" s="30">
        <f>SUMIFS(DATI!E$1:E$65536,DATI!A$1:A$65536,'2005'!B4,DATI!B$1:B$65536,'2005'!E12,DATI!C$1:C$65536,'2005'!B8,DATI!D$1:D$65536,'2005'!L71)</f>
        <v>0</v>
      </c>
      <c r="F71" s="30">
        <f>SUMIFS(DATI!E$1:E$65536,DATI!A$1:A$65536,'2005'!B4,DATI!B$1:B$65536,'2005'!F12,DATI!C$1:C$65536,'2005'!B8,DATI!D$1:D$65536,'2005'!L71)</f>
        <v>7058</v>
      </c>
      <c r="G71" s="49">
        <f>SUMIFS(DATI!E$1:E$65536,DATI!A$1:A$65536,'2005'!B4,DATI!B$1:B$65536,'2005'!G12,DATI!C$1:C$65536,'2005'!B8,DATI!D$1:D$65536,'2005'!L71)</f>
        <v>0</v>
      </c>
      <c r="H71" s="28"/>
      <c r="I71" s="94">
        <f t="shared" si="7"/>
        <v>7058</v>
      </c>
      <c r="J71" s="101">
        <f>SUMIFS(DATI!E$1:E$65536,DATI!A$1:A$65536,'2005'!B4,DATI!B$1:B$65536,'2005'!J12,DATI!C$1:C$65536,'2005'!B8,DATI!D$1:D$65536,'2005'!L71)</f>
        <v>0</v>
      </c>
      <c r="K71" s="95">
        <f>I71+J71</f>
        <v>7058</v>
      </c>
      <c r="L71" s="53" t="s">
        <v>42</v>
      </c>
      <c r="M71" s="201" t="s">
        <v>256</v>
      </c>
      <c r="N71" s="91">
        <f t="shared" si="3"/>
        <v>7058</v>
      </c>
      <c r="O71" s="102">
        <f>SUMIFS(DATI!E$1:E$65536,DATI!A$1:A$65536,'2005'!B4,DATI!B$1:B$65536,'2005'!O12,DATI!C$1:C$65536,'2005'!N8,DATI!D$1:D$65536,'2005'!L71)</f>
        <v>0</v>
      </c>
      <c r="P71" s="29">
        <f>R71+S71+T71+W71</f>
        <v>7058</v>
      </c>
      <c r="Q71" s="50"/>
      <c r="R71" s="49">
        <f>SUMIFS(DATI!E$1:E$65536,DATI!A$1:A$65536,'2005'!B4,DATI!B$1:B$65536,'2005'!R12,DATI!C$1:C$65536,'2005'!N8,DATI!D$1:D$65536,'2005'!L71)</f>
        <v>0</v>
      </c>
      <c r="S71" s="49">
        <f>SUMIFS(DATI!E$1:E$65536,DATI!A$1:A$65536,'2005'!B4,DATI!B$1:B$65536,'2005'!S12,DATI!C$1:C$65536,'2005'!N8,DATI!D$1:D$65536,'2005'!L71)</f>
        <v>0</v>
      </c>
      <c r="T71" s="49">
        <f>SUMIFS(DATI!E$1:E$65536,DATI!A$1:A$65536,'2005'!B4,DATI!B$1:B$65536,'2005'!T12,DATI!C$1:C$65536,'2005'!N8,DATI!D$1:D$65536,'2005'!L71)</f>
        <v>0</v>
      </c>
      <c r="U71" s="49">
        <f>SUMIFS(DATI!E$1:E$65536,DATI!A$1:A$65536,'2005'!B4,DATI!B$1:B$65536,'2005'!U12,DATI!C$1:C$65536,'2005'!N8,DATI!D$1:D$65536,'2005'!L71)</f>
        <v>7058</v>
      </c>
      <c r="V71" s="24">
        <f>SUMIFS(DATI!E$1:E$65536,DATI!A$1:A$65536,'2005'!B4,DATI!B$1:B$65536,'2005'!V12,DATI!C$1:C$65536,'2005'!N8,DATI!D$1:D$65536,'2005'!L71)</f>
        <v>0</v>
      </c>
      <c r="W71" s="63">
        <f t="shared" si="5"/>
        <v>7058</v>
      </c>
    </row>
    <row r="72" spans="1:23">
      <c r="A72" s="7"/>
      <c r="B72" s="98">
        <f t="shared" si="6"/>
        <v>0</v>
      </c>
      <c r="C72" s="30">
        <f>SUMIFS(DATI!E$1:E$65536,DATI!A$1:A$65536,'2005'!B4,DATI!B$1:B$65536,'2005'!C12,DATI!C$1:C$65536,'2005'!B8,DATI!D$1:D$65536,'2005'!L72)</f>
        <v>0</v>
      </c>
      <c r="D72" s="30">
        <f>SUMIFS(DATI!E$1:E$65536,DATI!A$1:A$65536,'2005'!B4,DATI!B$1:B$65536,'2005'!D12,DATI!C$1:C$65536,'2005'!B8,DATI!D$1:D$65536,'2005'!L72)</f>
        <v>0</v>
      </c>
      <c r="E72" s="30">
        <f>SUMIFS(DATI!E$1:E$65536,DATI!A$1:A$65536,'2005'!B4,DATI!B$1:B$65536,'2005'!E12,DATI!C$1:C$65536,'2005'!B8,DATI!D$1:D$65536,'2005'!L72)</f>
        <v>0</v>
      </c>
      <c r="F72" s="30">
        <f>SUMIFS(DATI!E$1:E$65536,DATI!A$1:A$65536,'2005'!B4,DATI!B$1:B$65536,'2005'!F12,DATI!C$1:C$65536,'2005'!B8,DATI!D$1:D$65536,'2005'!L72)</f>
        <v>57032</v>
      </c>
      <c r="G72" s="49">
        <f>SUMIFS(DATI!E$1:E$65536,DATI!A$1:A$65536,'2005'!B4,DATI!B$1:B$65536,'2005'!G12,DATI!C$1:C$65536,'2005'!B8,DATI!D$1:D$65536,'2005'!L72)</f>
        <v>0</v>
      </c>
      <c r="H72" s="28"/>
      <c r="I72" s="94">
        <f t="shared" si="7"/>
        <v>57032</v>
      </c>
      <c r="J72" s="101">
        <f>SUMIFS(DATI!E$1:E$65536,DATI!A$1:A$65536,'2005'!B4,DATI!B$1:B$65536,'2005'!J12,DATI!C$1:C$65536,'2005'!B8,DATI!D$1:D$65536,'2005'!L72)</f>
        <v>0</v>
      </c>
      <c r="K72" s="95">
        <f>I72+J72</f>
        <v>57032</v>
      </c>
      <c r="L72" s="53" t="s">
        <v>43</v>
      </c>
      <c r="M72" s="201" t="s">
        <v>255</v>
      </c>
      <c r="N72" s="91">
        <f t="shared" si="3"/>
        <v>57033</v>
      </c>
      <c r="O72" s="102">
        <f>SUMIFS(DATI!E$1:E$65536,DATI!A$1:A$65536,'2005'!B4,DATI!B$1:B$65536,'2005'!O12,DATI!C$1:C$65536,'2005'!N8,DATI!D$1:D$65536,'2005'!L72)</f>
        <v>0</v>
      </c>
      <c r="P72" s="29">
        <f>R72+S72+T72+W72</f>
        <v>57033</v>
      </c>
      <c r="Q72" s="50"/>
      <c r="R72" s="49">
        <f>SUMIFS(DATI!E$1:E$65536,DATI!A$1:A$65536,'2005'!B4,DATI!B$1:B$65536,'2005'!R12,DATI!C$1:C$65536,'2005'!N8,DATI!D$1:D$65536,'2005'!L72)</f>
        <v>22019</v>
      </c>
      <c r="S72" s="49">
        <f>SUMIFS(DATI!E$1:E$65536,DATI!A$1:A$65536,'2005'!B4,DATI!B$1:B$65536,'2005'!S12,DATI!C$1:C$65536,'2005'!N8,DATI!D$1:D$65536,'2005'!L72)</f>
        <v>35014</v>
      </c>
      <c r="T72" s="49">
        <f>SUMIFS(DATI!E$1:E$65536,DATI!A$1:A$65536,'2005'!B4,DATI!B$1:B$65536,'2005'!T12,DATI!C$1:C$65536,'2005'!N8,DATI!D$1:D$65536,'2005'!L72)</f>
        <v>0</v>
      </c>
      <c r="U72" s="49">
        <f>SUMIFS(DATI!E$1:E$65536,DATI!A$1:A$65536,'2005'!B4,DATI!B$1:B$65536,'2005'!U12,DATI!C$1:C$65536,'2005'!N8,DATI!D$1:D$65536,'2005'!L72)</f>
        <v>0</v>
      </c>
      <c r="V72" s="24">
        <f>SUMIFS(DATI!E$1:E$65536,DATI!A$1:A$65536,'2005'!B4,DATI!B$1:B$65536,'2005'!V12,DATI!C$1:C$65536,'2005'!N8,DATI!D$1:D$65536,'2005'!L72)</f>
        <v>0</v>
      </c>
      <c r="W72" s="63">
        <f t="shared" si="5"/>
        <v>0</v>
      </c>
    </row>
    <row r="73" spans="1:23">
      <c r="A73" s="7"/>
      <c r="B73" s="98">
        <f t="shared" si="6"/>
        <v>5243</v>
      </c>
      <c r="C73" s="103">
        <f>SUMIFS(DATI!E$1:E$65536,DATI!A$1:A$65536,'2005'!B4,DATI!B$1:B$65536,'2005'!C12,DATI!C$1:C$65536,'2005'!B8,DATI!D$1:D$65536,'2005'!L73)</f>
        <v>0</v>
      </c>
      <c r="D73" s="103">
        <f>SUMIFS(DATI!E$1:E$65536,DATI!A$1:A$65536,'2005'!B4,DATI!B$1:B$65536,'2005'!D12,DATI!C$1:C$65536,'2005'!B8,DATI!D$1:D$65536,'2005'!L73)</f>
        <v>5243</v>
      </c>
      <c r="E73" s="49">
        <f>SUMIFS(DATI!E$1:E$65536,DATI!A$1:A$65536,'2005'!B4,DATI!B$1:B$65536,'2005'!E12,DATI!C$1:C$65536,'2005'!B8,DATI!D$1:D$65536,'2005'!L73)</f>
        <v>0</v>
      </c>
      <c r="F73" s="49">
        <f>SUMIFS(DATI!E$1:E$65536,DATI!A$1:A$65536,'2005'!B4,DATI!B$1:B$65536,'2005'!F12,DATI!C$1:C$65536,'2005'!B8,DATI!D$1:D$65536,'2005'!L73)</f>
        <v>0</v>
      </c>
      <c r="G73" s="49">
        <f>SUMIFS(DATI!E$1:E$65536,DATI!A$1:A$65536,'2005'!B4,DATI!B$1:B$65536,'2005'!G12,DATI!C$1:C$65536,'2005'!B8,DATI!D$1:D$65536,'2005'!L73)</f>
        <v>15215</v>
      </c>
      <c r="H73" s="28"/>
      <c r="I73" s="94">
        <f t="shared" si="7"/>
        <v>20458</v>
      </c>
      <c r="J73" s="104"/>
      <c r="K73" s="31">
        <f>I73</f>
        <v>20458</v>
      </c>
      <c r="L73" s="40" t="s">
        <v>44</v>
      </c>
      <c r="M73" s="134" t="s">
        <v>254</v>
      </c>
      <c r="N73" s="91">
        <f>P73</f>
        <v>20458</v>
      </c>
      <c r="O73" s="105"/>
      <c r="P73" s="29">
        <f>R73+S73+T73+W73</f>
        <v>20458</v>
      </c>
      <c r="Q73" s="50"/>
      <c r="R73" s="49">
        <f>SUMIFS(DATI!E$1:E$65536,DATI!A$1:A$65536,'2005'!B4,DATI!B$1:B$65536,'2005'!R12,DATI!C$1:C$65536,'2005'!N8,DATI!D$1:D$65536,'2005'!L73)</f>
        <v>0</v>
      </c>
      <c r="S73" s="49">
        <f>SUMIFS(DATI!E$1:E$65536,DATI!A$1:A$65536,'2005'!B4,DATI!B$1:B$65536,'2005'!S12,DATI!C$1:C$65536,'2005'!N8,DATI!D$1:D$65536,'2005'!L73)</f>
        <v>0</v>
      </c>
      <c r="T73" s="49">
        <f>SUMIFS(DATI!E$1:E$65536,DATI!A$1:A$65536,'2005'!B4,DATI!B$1:B$65536,'2005'!T12,DATI!C$1:C$65536,'2005'!N8,DATI!D$1:D$65536,'2005'!L73)</f>
        <v>4028</v>
      </c>
      <c r="U73" s="49">
        <f>SUMIFS(DATI!E$1:E$65536,DATI!A$1:A$65536,'2005'!B4,DATI!B$1:B$65536,'2005'!U12,DATI!C$1:C$65536,'2005'!N8,DATI!D$1:D$65536,'2005'!L73)</f>
        <v>16430</v>
      </c>
      <c r="V73" s="24">
        <f>SUMIFS(DATI!E$1:E$65536,DATI!A$1:A$65536,'2005'!B4,DATI!B$1:B$65536,'2005'!V12,DATI!C$1:C$65536,'2005'!N8,DATI!D$1:D$65536,'2005'!L73)</f>
        <v>0</v>
      </c>
      <c r="W73" s="63">
        <f t="shared" si="5"/>
        <v>16430</v>
      </c>
    </row>
    <row r="74" spans="1:23">
      <c r="A74" s="7"/>
      <c r="B74" s="98">
        <f t="shared" si="6"/>
        <v>159190</v>
      </c>
      <c r="C74" s="49">
        <f>SUMIFS(DATI!E$1:E$65536,DATI!A$1:A$65536,'2005'!B4,DATI!B$1:B$65536,'2005'!C12,DATI!C$1:C$65536,'2005'!B8,DATI!D$1:D$65536,'2005'!L74)</f>
        <v>1012</v>
      </c>
      <c r="D74" s="49">
        <f>SUMIFS(DATI!E$1:E$65536,DATI!A$1:A$65536,'2005'!B4,DATI!B$1:B$65536,'2005'!D12,DATI!C$1:C$65536,'2005'!B8,DATI!D$1:D$65536,'2005'!L74)</f>
        <v>158178</v>
      </c>
      <c r="E74" s="132">
        <f>SUMIFS(DATI!E$1:E$65536,DATI!A$1:A$65536,'2005'!B4,DATI!B$1:B$65536,'2005'!E12,DATI!C$1:C$65536,'2005'!B8,DATI!D$1:D$65536,'2005'!L74)</f>
        <v>77813</v>
      </c>
      <c r="F74" s="132">
        <f>SUMIFS(DATI!E$1:E$65536,DATI!A$1:A$65536,'2005'!B4,DATI!B$1:B$65536,'2005'!F12,DATI!C$1:C$65536,'2005'!B8,DATI!D$1:D$65536,'2005'!L74)</f>
        <v>232621</v>
      </c>
      <c r="G74" s="132">
        <f>SUMIFS(DATI!E$1:E$65536,DATI!A$1:A$65536,'2005'!B4,DATI!B$1:B$65536,'2005'!G12,DATI!C$1:C$65536,'2005'!B8,DATI!D$1:D$65536,'2005'!L74)</f>
        <v>380124</v>
      </c>
      <c r="H74" s="50"/>
      <c r="I74" s="94">
        <f t="shared" si="7"/>
        <v>849748</v>
      </c>
      <c r="J74" s="30">
        <f>SUMIFS(DATI!E$1:E$65536,DATI!A$1:A$65536,'2005'!B4,DATI!B$1:B$65536,'2005'!J12,DATI!C$1:C$65536,'2005'!B8,DATI!D$1:D$65536,'2005'!L74)</f>
        <v>287710</v>
      </c>
      <c r="K74" s="95">
        <f>I74+J74</f>
        <v>1137458</v>
      </c>
      <c r="L74" s="40" t="s">
        <v>35</v>
      </c>
      <c r="M74" s="134" t="s">
        <v>229</v>
      </c>
      <c r="N74" s="91">
        <f t="shared" si="3"/>
        <v>1137458</v>
      </c>
      <c r="O74" s="30">
        <f>SUMIFS(DATI!E$1:E$65536,DATI!A$1:A$65536,'2005'!B4,DATI!B$1:B$65536,'2005'!O12,DATI!C$1:C$65536,'2005'!N8,DATI!D$1:D$65536,'2005'!L74)</f>
        <v>277017</v>
      </c>
      <c r="P74" s="29">
        <f>R74+S74+T74+W74</f>
        <v>860441</v>
      </c>
      <c r="Q74" s="50"/>
      <c r="R74" s="49">
        <f>SUMIFS(DATI!E$1:E$65536,DATI!A$1:A$65536,'2005'!B4,DATI!B$1:B$65536,'2005'!R12,DATI!C$1:C$65536,'2005'!N8,DATI!D$1:D$65536,'2005'!L74)</f>
        <v>147859</v>
      </c>
      <c r="S74" s="49">
        <f>SUMIFS(DATI!E$1:E$65536,DATI!A$1:A$65536,'2005'!B4,DATI!B$1:B$65536,'2005'!S12,DATI!C$1:C$65536,'2005'!N8,DATI!D$1:D$65536,'2005'!L74)</f>
        <v>648000</v>
      </c>
      <c r="T74" s="49">
        <f>SUMIFS(DATI!E$1:E$65536,DATI!A$1:A$65536,'2005'!B4,DATI!B$1:B$65536,'2005'!T12,DATI!C$1:C$65536,'2005'!N8,DATI!D$1:D$65536,'2005'!L74)</f>
        <v>11938</v>
      </c>
      <c r="U74" s="49">
        <f>SUMIFS(DATI!E$1:E$65536,DATI!A$1:A$65536,'2005'!B4,DATI!B$1:B$65536,'2005'!U12,DATI!C$1:C$65536,'2005'!N8,DATI!D$1:D$65536,'2005'!L74)</f>
        <v>51501</v>
      </c>
      <c r="V74" s="24">
        <f>SUMIFS(DATI!E$1:E$65536,DATI!A$1:A$65536,'2005'!B4,DATI!B$1:B$65536,'2005'!V12,DATI!C$1:C$65536,'2005'!N8,DATI!D$1:D$65536,'2005'!L74)</f>
        <v>1143</v>
      </c>
      <c r="W74" s="63">
        <f t="shared" si="5"/>
        <v>52644</v>
      </c>
    </row>
    <row r="75" spans="1:23" ht="13">
      <c r="A75" s="7"/>
      <c r="B75" s="28"/>
      <c r="C75" s="28"/>
      <c r="D75" s="28"/>
      <c r="E75" s="28"/>
      <c r="F75" s="29">
        <f>R45+R58-G59-G69-G73</f>
        <v>4326756</v>
      </c>
      <c r="G75" s="29">
        <f>S45+S58-F59-F69-F73</f>
        <v>392098</v>
      </c>
      <c r="H75" s="50"/>
      <c r="I75" s="28"/>
      <c r="J75" s="28"/>
      <c r="K75" s="42"/>
      <c r="L75" s="135" t="s">
        <v>17</v>
      </c>
      <c r="M75" s="202" t="s">
        <v>165</v>
      </c>
      <c r="N75" s="28"/>
      <c r="O75" s="28"/>
      <c r="P75" s="28"/>
      <c r="Q75" s="28"/>
      <c r="R75" s="28"/>
      <c r="S75" s="28"/>
      <c r="T75" s="28"/>
      <c r="U75" s="28"/>
      <c r="V75" s="28"/>
      <c r="W75" s="42"/>
    </row>
    <row r="76" spans="1:23" ht="27.75" customHeight="1">
      <c r="A76" s="7"/>
      <c r="B76" s="98">
        <f t="shared" si="6"/>
        <v>8165688</v>
      </c>
      <c r="C76" s="91">
        <f>V45+W49+V58-C58</f>
        <v>8379</v>
      </c>
      <c r="D76" s="91">
        <f>U45+U46+U49+U58-D58</f>
        <v>8157309</v>
      </c>
      <c r="E76" s="29">
        <f>T45+T49+T58-E55-E58</f>
        <v>2031096</v>
      </c>
      <c r="F76" s="29">
        <f>S45+S58-F58</f>
        <v>334836</v>
      </c>
      <c r="G76" s="29">
        <f>R45+R58-G58</f>
        <v>2429730</v>
      </c>
      <c r="H76" s="61"/>
      <c r="I76" s="94">
        <f>B76+E76+F76+G76</f>
        <v>12961350</v>
      </c>
      <c r="J76" s="28"/>
      <c r="K76" s="42"/>
      <c r="L76" s="106" t="s">
        <v>18</v>
      </c>
      <c r="M76" s="203" t="s">
        <v>166</v>
      </c>
      <c r="N76" s="28"/>
      <c r="O76" s="28"/>
      <c r="P76" s="28"/>
      <c r="Q76" s="28"/>
      <c r="R76" s="28"/>
      <c r="S76" s="28"/>
      <c r="T76" s="28"/>
      <c r="U76" s="28"/>
      <c r="V76" s="28"/>
      <c r="W76" s="42"/>
    </row>
    <row r="77" spans="1:23">
      <c r="A77" s="7"/>
      <c r="B77" s="98">
        <f t="shared" si="6"/>
        <v>252560</v>
      </c>
      <c r="C77" s="91">
        <f>C22</f>
        <v>7255</v>
      </c>
      <c r="D77" s="91">
        <f>D22</f>
        <v>245305</v>
      </c>
      <c r="E77" s="91">
        <f>E22</f>
        <v>420941</v>
      </c>
      <c r="F77" s="91">
        <f>F22</f>
        <v>75082</v>
      </c>
      <c r="G77" s="91">
        <f>G22</f>
        <v>1399750</v>
      </c>
      <c r="H77" s="61"/>
      <c r="I77" s="94">
        <f>B77+E77+F77+G77</f>
        <v>2148333</v>
      </c>
      <c r="J77" s="28"/>
      <c r="K77" s="42"/>
      <c r="L77" s="53" t="s">
        <v>77</v>
      </c>
      <c r="M77" s="65" t="s">
        <v>167</v>
      </c>
      <c r="N77" s="28"/>
      <c r="O77" s="28"/>
      <c r="P77" s="28"/>
      <c r="Q77" s="28"/>
      <c r="R77" s="28"/>
      <c r="S77" s="28"/>
      <c r="T77" s="28"/>
      <c r="U77" s="28"/>
      <c r="V77" s="28"/>
      <c r="W77" s="42"/>
    </row>
    <row r="78" spans="1:23" ht="13.5" thickBot="1">
      <c r="A78" s="7"/>
      <c r="B78" s="98">
        <f t="shared" si="6"/>
        <v>7913128</v>
      </c>
      <c r="C78" s="107">
        <f>C76-C77</f>
        <v>1124</v>
      </c>
      <c r="D78" s="107">
        <f>D76-D77</f>
        <v>7912004</v>
      </c>
      <c r="E78" s="107">
        <f>E76-E77</f>
        <v>1610155</v>
      </c>
      <c r="F78" s="107">
        <f>F76-F77</f>
        <v>259754</v>
      </c>
      <c r="G78" s="107">
        <f>G76-G77</f>
        <v>1029980</v>
      </c>
      <c r="H78" s="88"/>
      <c r="I78" s="108">
        <f>B78+E78+F78+G78</f>
        <v>10813017</v>
      </c>
      <c r="J78" s="28"/>
      <c r="K78" s="109"/>
      <c r="L78" s="106" t="s">
        <v>168</v>
      </c>
      <c r="M78" s="198" t="s">
        <v>169</v>
      </c>
      <c r="N78" s="28"/>
      <c r="O78" s="28"/>
      <c r="P78" s="28"/>
      <c r="Q78" s="28"/>
      <c r="R78" s="28"/>
      <c r="S78" s="28"/>
      <c r="T78" s="28"/>
      <c r="U78" s="28"/>
      <c r="V78" s="28"/>
      <c r="W78" s="42"/>
    </row>
    <row r="79" spans="1:23" ht="14" thickTop="1" thickBot="1">
      <c r="A79" s="7"/>
      <c r="B79" s="110"/>
      <c r="C79" s="110"/>
      <c r="D79" s="110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6"/>
    </row>
    <row r="80" spans="1:23" ht="21.75" customHeight="1" thickTop="1" thickBot="1">
      <c r="A80" s="7"/>
      <c r="B80" s="253" t="s">
        <v>119</v>
      </c>
      <c r="C80" s="253"/>
      <c r="D80" s="253"/>
      <c r="E80" s="253"/>
      <c r="F80" s="253"/>
      <c r="G80" s="253"/>
      <c r="H80" s="253"/>
      <c r="I80" s="253"/>
      <c r="J80" s="253"/>
      <c r="K80" s="254"/>
      <c r="L80" s="274" t="s">
        <v>120</v>
      </c>
      <c r="M80" s="275"/>
      <c r="N80" s="278" t="s">
        <v>121</v>
      </c>
      <c r="O80" s="279"/>
      <c r="P80" s="279"/>
      <c r="Q80" s="279"/>
      <c r="R80" s="279"/>
      <c r="S80" s="279"/>
      <c r="T80" s="279"/>
      <c r="U80" s="280"/>
      <c r="V80" s="280"/>
      <c r="W80" s="281"/>
    </row>
    <row r="81" spans="1:23" ht="13.5" customHeight="1" thickTop="1">
      <c r="A81" s="7"/>
      <c r="B81" s="261" t="s">
        <v>122</v>
      </c>
      <c r="C81" s="264" t="s">
        <v>123</v>
      </c>
      <c r="D81" s="264" t="s">
        <v>124</v>
      </c>
      <c r="E81" s="239" t="s">
        <v>125</v>
      </c>
      <c r="F81" s="239" t="s">
        <v>126</v>
      </c>
      <c r="G81" s="239" t="s">
        <v>127</v>
      </c>
      <c r="H81" s="239" t="s">
        <v>128</v>
      </c>
      <c r="I81" s="239" t="s">
        <v>129</v>
      </c>
      <c r="J81" s="239" t="s">
        <v>130</v>
      </c>
      <c r="K81" s="243" t="s">
        <v>131</v>
      </c>
      <c r="L81" s="276"/>
      <c r="M81" s="277"/>
      <c r="N81" s="264" t="s">
        <v>131</v>
      </c>
      <c r="O81" s="239" t="s">
        <v>130</v>
      </c>
      <c r="P81" s="239" t="s">
        <v>129</v>
      </c>
      <c r="Q81" s="239" t="s">
        <v>128</v>
      </c>
      <c r="R81" s="239" t="s">
        <v>127</v>
      </c>
      <c r="S81" s="239" t="s">
        <v>126</v>
      </c>
      <c r="T81" s="239" t="s">
        <v>125</v>
      </c>
      <c r="U81" s="264" t="s">
        <v>124</v>
      </c>
      <c r="V81" s="264" t="s">
        <v>123</v>
      </c>
      <c r="W81" s="266" t="s">
        <v>122</v>
      </c>
    </row>
    <row r="82" spans="1:23" ht="12.75" customHeight="1">
      <c r="A82" s="7"/>
      <c r="B82" s="262"/>
      <c r="C82" s="216"/>
      <c r="D82" s="216"/>
      <c r="E82" s="213"/>
      <c r="F82" s="213"/>
      <c r="G82" s="213"/>
      <c r="H82" s="229"/>
      <c r="I82" s="213"/>
      <c r="J82" s="213"/>
      <c r="K82" s="244"/>
      <c r="L82" s="276"/>
      <c r="M82" s="277"/>
      <c r="N82" s="215"/>
      <c r="O82" s="213"/>
      <c r="P82" s="213"/>
      <c r="Q82" s="229"/>
      <c r="R82" s="213"/>
      <c r="S82" s="213"/>
      <c r="T82" s="213"/>
      <c r="U82" s="216"/>
      <c r="V82" s="216"/>
      <c r="W82" s="219"/>
    </row>
    <row r="83" spans="1:23" ht="51" customHeight="1" thickBot="1">
      <c r="A83" s="7"/>
      <c r="B83" s="263"/>
      <c r="C83" s="265"/>
      <c r="D83" s="265"/>
      <c r="E83" s="241"/>
      <c r="F83" s="241"/>
      <c r="G83" s="241"/>
      <c r="H83" s="242"/>
      <c r="I83" s="241"/>
      <c r="J83" s="240"/>
      <c r="K83" s="245"/>
      <c r="L83" s="276"/>
      <c r="M83" s="277"/>
      <c r="N83" s="268"/>
      <c r="O83" s="240"/>
      <c r="P83" s="241"/>
      <c r="Q83" s="242"/>
      <c r="R83" s="241"/>
      <c r="S83" s="241"/>
      <c r="T83" s="241"/>
      <c r="U83" s="265"/>
      <c r="V83" s="265"/>
      <c r="W83" s="267"/>
    </row>
    <row r="84" spans="1:23" ht="19" thickTop="1" thickBot="1">
      <c r="A84" s="7"/>
      <c r="B84" s="231" t="s">
        <v>170</v>
      </c>
      <c r="C84" s="231"/>
      <c r="D84" s="231"/>
      <c r="E84" s="231"/>
      <c r="F84" s="231"/>
      <c r="G84" s="231"/>
      <c r="H84" s="231"/>
      <c r="I84" s="231"/>
      <c r="J84" s="231"/>
      <c r="K84" s="231"/>
      <c r="L84" s="231"/>
      <c r="M84" s="231"/>
      <c r="N84" s="231"/>
      <c r="O84" s="231"/>
      <c r="P84" s="231"/>
      <c r="Q84" s="231"/>
      <c r="R84" s="231"/>
      <c r="S84" s="231"/>
      <c r="T84" s="231"/>
      <c r="U84" s="231"/>
      <c r="V84" s="231"/>
      <c r="W84" s="232"/>
    </row>
    <row r="85" spans="1:23" ht="32.25" customHeight="1" thickTop="1">
      <c r="A85" s="7"/>
      <c r="B85" s="111"/>
      <c r="C85" s="111"/>
      <c r="D85" s="111"/>
      <c r="E85" s="111"/>
      <c r="F85" s="111"/>
      <c r="G85" s="111"/>
      <c r="H85" s="28"/>
      <c r="I85" s="111"/>
      <c r="J85" s="111"/>
      <c r="K85" s="112"/>
      <c r="L85" s="113" t="s">
        <v>18</v>
      </c>
      <c r="M85" s="204" t="s">
        <v>166</v>
      </c>
      <c r="N85" s="47"/>
      <c r="O85" s="47"/>
      <c r="P85" s="22">
        <f>R85+S85+T85+W85</f>
        <v>12961350</v>
      </c>
      <c r="Q85" s="50"/>
      <c r="R85" s="22">
        <f>G76</f>
        <v>2429730</v>
      </c>
      <c r="S85" s="22">
        <f>F76</f>
        <v>334836</v>
      </c>
      <c r="T85" s="22">
        <f>E76</f>
        <v>2031096</v>
      </c>
      <c r="U85" s="114">
        <f>D76</f>
        <v>8157309</v>
      </c>
      <c r="V85" s="62">
        <f>C76</f>
        <v>8379</v>
      </c>
      <c r="W85" s="63">
        <f>U85+V85</f>
        <v>8165688</v>
      </c>
    </row>
    <row r="86" spans="1:23">
      <c r="A86" s="7"/>
      <c r="B86" s="115">
        <f>C86+D86</f>
        <v>760161</v>
      </c>
      <c r="C86" s="91">
        <f>C87+C88</f>
        <v>0</v>
      </c>
      <c r="D86" s="91">
        <f>D87+D88</f>
        <v>760161</v>
      </c>
      <c r="E86" s="91">
        <f>E87+E88</f>
        <v>0</v>
      </c>
      <c r="F86" s="91">
        <f>F87+F88</f>
        <v>43742</v>
      </c>
      <c r="G86" s="91">
        <f>G87+G88</f>
        <v>214028</v>
      </c>
      <c r="H86" s="28"/>
      <c r="I86" s="94">
        <f>B86+E86+F86+G86</f>
        <v>1017931</v>
      </c>
      <c r="J86" s="94">
        <f>J87+J88</f>
        <v>0</v>
      </c>
      <c r="K86" s="31">
        <f>I86+J86</f>
        <v>1017931</v>
      </c>
      <c r="L86" s="53" t="s">
        <v>45</v>
      </c>
      <c r="M86" s="54" t="s">
        <v>171</v>
      </c>
      <c r="N86" s="91">
        <f>O86+P86</f>
        <v>1017931</v>
      </c>
      <c r="O86" s="116">
        <f>O87+O88</f>
        <v>0</v>
      </c>
      <c r="P86" s="29">
        <f>T86</f>
        <v>1017931</v>
      </c>
      <c r="Q86" s="28"/>
      <c r="R86" s="28"/>
      <c r="S86" s="104"/>
      <c r="T86" s="29">
        <f>T87+T88</f>
        <v>1017931</v>
      </c>
      <c r="U86" s="92"/>
      <c r="V86" s="23"/>
      <c r="W86" s="32"/>
    </row>
    <row r="87" spans="1:23">
      <c r="A87" s="7"/>
      <c r="B87" s="115">
        <f>C87+D87</f>
        <v>733798</v>
      </c>
      <c r="C87" s="103">
        <f>SUMIFS(DATI!E$1:E$65536,DATI!A$1:A$65536,'2005'!B4,DATI!B$1:B$65536,'2005'!C12,DATI!C$1:C$65536,'2005'!B8,DATI!D$1:D$65536,'2005'!L87)</f>
        <v>0</v>
      </c>
      <c r="D87" s="117">
        <f>SUMIFS(DATI!E$1:E$65536,DATI!A$1:A$65536,'2005'!B4,DATI!B$1:B$65536,'2005'!D12,DATI!C$1:C$65536,'2005'!B8,DATI!D$1:D$65536,'2005'!L87)</f>
        <v>733798</v>
      </c>
      <c r="E87" s="49">
        <f>SUMIFS(DATI!E$1:E$65536,DATI!A$1:A$65536,'2005'!B4,DATI!B$1:B$65536,'2005'!E12,DATI!C$1:C$65536,'2005'!B8,DATI!D$1:D$65536,'2005'!L87)</f>
        <v>0</v>
      </c>
      <c r="F87" s="49">
        <f>SUMIFS(DATI!E$1:E$65536,DATI!A$1:A$65536,'2005'!B4,DATI!B$1:B$65536,'2005'!F12,DATI!C$1:C$65536,'2005'!B8,DATI!D$1:D$65536,'2005'!L87)</f>
        <v>43742</v>
      </c>
      <c r="G87" s="49">
        <f>SUMIFS(DATI!E$1:E$65536,DATI!A$1:A$65536,'2005'!B4,DATI!B$1:B$65536,'2005'!G12,DATI!C$1:C$65536,'2005'!B8,DATI!D$1:D$65536,'2005'!L87)</f>
        <v>214028</v>
      </c>
      <c r="H87" s="28"/>
      <c r="I87" s="94">
        <f>B87+E87+F87+G87</f>
        <v>991568</v>
      </c>
      <c r="J87" s="30">
        <f>SUMIFS(DATI!E$1:E$65536,DATI!A$1:A$65536,'2005'!B4,DATI!B$1:B$65536,'2005'!J12,DATI!C$1:C$65536,'2005'!B8,DATI!D$1:D$65536,'2005'!L87)</f>
        <v>0</v>
      </c>
      <c r="K87" s="31">
        <f t="shared" ref="K87:K106" si="8">I87+J87</f>
        <v>991568</v>
      </c>
      <c r="L87" s="53" t="s">
        <v>46</v>
      </c>
      <c r="M87" s="199" t="s">
        <v>240</v>
      </c>
      <c r="N87" s="91">
        <f t="shared" ref="N87:N105" si="9">O87+P87</f>
        <v>991568</v>
      </c>
      <c r="O87" s="100">
        <f>SUMIFS(DATI!E$1:E$65536,DATI!A$1:A$65536,'2005'!B4,DATI!B$1:B$65536,'2005'!O12,DATI!C$1:C$65536,'2005'!N8,DATI!D$1:D$65536,'2005'!L87)</f>
        <v>0</v>
      </c>
      <c r="P87" s="29">
        <f>+T87+U87+W87</f>
        <v>991568</v>
      </c>
      <c r="Q87" s="28"/>
      <c r="R87" s="28"/>
      <c r="S87" s="61"/>
      <c r="T87" s="49">
        <f>SUMIFS(DATI!E$1:E$65536,DATI!A$1:A$65536,'2005'!B4,DATI!B$1:B$65536,'2005'!T12,DATI!C$1:C$65536,'2005'!N8,DATI!D$1:D$65536,'2005'!L87)</f>
        <v>991568</v>
      </c>
      <c r="U87" s="50"/>
      <c r="V87" s="28"/>
      <c r="W87" s="42"/>
    </row>
    <row r="88" spans="1:23">
      <c r="A88" s="7"/>
      <c r="B88" s="115">
        <f>C88+D88</f>
        <v>26363</v>
      </c>
      <c r="C88" s="103">
        <f>SUMIFS(DATI!E$1:E$65536,DATI!A$1:A$65536,'2005'!B4,DATI!B$1:B$65536,'2005'!C12,DATI!C$1:C$65536,'2005'!B8,DATI!D$1:D$65536,'2005'!L88)</f>
        <v>0</v>
      </c>
      <c r="D88" s="117">
        <f>SUMIFS(DATI!E$1:E$65536,DATI!A$1:A$65536,'2005'!B4,DATI!B$1:B$65536,'2005'!D12,DATI!C$1:C$65536,'2005'!B8,DATI!D$1:D$65536,'2005'!L88)</f>
        <v>26363</v>
      </c>
      <c r="E88" s="49">
        <f>SUMIFS(DATI!E$1:E$65536,DATI!A$1:A$65536,'2005'!B4,DATI!B$1:B$65536,'2005'!E12,DATI!C$1:C$65536,'2005'!B8,DATI!D$1:D$65536,'2005'!L88)</f>
        <v>0</v>
      </c>
      <c r="F88" s="49">
        <f>SUMIFS(DATI!E$1:E$65536,DATI!A$1:A$65536,'2005'!B4,DATI!B$1:B$65536,'2005'!F12,DATI!C$1:C$65536,'2005'!B8,DATI!D$1:D$65536,'2005'!L88)</f>
        <v>0</v>
      </c>
      <c r="G88" s="49">
        <f>SUMIFS(DATI!E$1:E$65536,DATI!A$1:A$65536,'2005'!B4,DATI!B$1:B$65536,'2005'!G12,DATI!C$1:C$65536,'2005'!B8,DATI!D$1:D$65536,'2005'!L88)</f>
        <v>0</v>
      </c>
      <c r="H88" s="28"/>
      <c r="I88" s="94">
        <f>B88+E88+F88+G88</f>
        <v>26363</v>
      </c>
      <c r="J88" s="30">
        <f>SUMIFS(DATI!E$1:E$65536,DATI!A$1:A$65536,'2005'!B4,DATI!B$1:B$65536,'2005'!J12,DATI!C$1:C$65536,'2005'!B8,DATI!D$1:D$65536,'2005'!L88)</f>
        <v>0</v>
      </c>
      <c r="K88" s="31">
        <f t="shared" si="8"/>
        <v>26363</v>
      </c>
      <c r="L88" s="53" t="s">
        <v>47</v>
      </c>
      <c r="M88" s="199" t="s">
        <v>241</v>
      </c>
      <c r="N88" s="91">
        <f t="shared" si="9"/>
        <v>26363</v>
      </c>
      <c r="O88" s="100">
        <f>SUMIFS(DATI!E$1:E$65536,DATI!A$1:A$65536,'2005'!B4,DATI!B$1:B$65536,'2005'!O12,DATI!C$1:C$65536,'2005'!N8,DATI!D$1:D$65536,'2005'!L88)</f>
        <v>0</v>
      </c>
      <c r="P88" s="29">
        <f>+T88+U88+W88</f>
        <v>26363</v>
      </c>
      <c r="Q88" s="28"/>
      <c r="R88" s="28"/>
      <c r="S88" s="28"/>
      <c r="T88" s="49">
        <f>SUMIFS(DATI!E$1:E$65536,DATI!A$1:A$65536,'2005'!B4,DATI!B$1:B$65536,'2005'!T12,DATI!C$1:C$65536,'2005'!N8,DATI!D$1:D$65536,'2005'!L88)</f>
        <v>26363</v>
      </c>
      <c r="U88" s="28"/>
      <c r="V88" s="28"/>
      <c r="W88" s="42"/>
    </row>
    <row r="89" spans="1:23">
      <c r="A89" s="7"/>
      <c r="B89" s="115">
        <f>C89+D89</f>
        <v>1406702</v>
      </c>
      <c r="C89" s="91">
        <f>C96+C97</f>
        <v>202996</v>
      </c>
      <c r="D89" s="99">
        <f>D90+D96</f>
        <v>1203706</v>
      </c>
      <c r="E89" s="29">
        <f>E96+E97</f>
        <v>2246604</v>
      </c>
      <c r="F89" s="29">
        <f>F96</f>
        <v>2610</v>
      </c>
      <c r="G89" s="29">
        <f>G96</f>
        <v>47431</v>
      </c>
      <c r="H89" s="28"/>
      <c r="I89" s="94">
        <f>B89+E89+F89+G89</f>
        <v>3703347</v>
      </c>
      <c r="J89" s="94">
        <f>J90+J96</f>
        <v>67078</v>
      </c>
      <c r="K89" s="31">
        <f t="shared" si="8"/>
        <v>3770425</v>
      </c>
      <c r="L89" s="53" t="s">
        <v>48</v>
      </c>
      <c r="M89" s="54" t="s">
        <v>172</v>
      </c>
      <c r="N89" s="91">
        <f>O89+P89</f>
        <v>3770424</v>
      </c>
      <c r="O89" s="116">
        <f>O90+O96</f>
        <v>2083</v>
      </c>
      <c r="P89" s="29">
        <f t="shared" ref="P89:P95" si="10">R89+S89+T89+W89</f>
        <v>3768341</v>
      </c>
      <c r="Q89" s="28"/>
      <c r="R89" s="29">
        <f>R90</f>
        <v>45348</v>
      </c>
      <c r="S89" s="29">
        <f>S90</f>
        <v>51850</v>
      </c>
      <c r="T89" s="91">
        <f>T90</f>
        <v>1105888</v>
      </c>
      <c r="U89" s="29">
        <f>U90+U96+U97</f>
        <v>2565087</v>
      </c>
      <c r="V89" s="29">
        <f>V90</f>
        <v>168</v>
      </c>
      <c r="W89" s="63">
        <f t="shared" ref="W89:W95" si="11">U89+V89</f>
        <v>2565255</v>
      </c>
    </row>
    <row r="90" spans="1:23">
      <c r="A90" s="7"/>
      <c r="B90" s="115">
        <f t="shared" ref="B90:B95" si="12">D90</f>
        <v>1203480</v>
      </c>
      <c r="C90" s="28"/>
      <c r="D90" s="49">
        <f>SUMIFS(DATI!E$1:E$65536,DATI!A$1:A$65536,'2005'!B4,DATI!B$1:B$65536,'2005'!D12,DATI!C$1:C$65536,'2005'!B8,DATI!D$1:D$65536,'2005'!L90)</f>
        <v>1203480</v>
      </c>
      <c r="E90" s="28"/>
      <c r="F90" s="28"/>
      <c r="G90" s="28"/>
      <c r="H90" s="28"/>
      <c r="I90" s="94">
        <f t="shared" ref="I90:I95" si="13">B90</f>
        <v>1203480</v>
      </c>
      <c r="J90" s="49">
        <f>SUMIFS(DATI!E$1:E$65536,DATI!A$1:A$65536,'2005'!B4,DATI!B$1:B$65536,'2005'!J12,DATI!C$1:C$65536,'2005'!B8,DATI!D$1:D$65536,'2005'!L90)</f>
        <v>0</v>
      </c>
      <c r="K90" s="31">
        <f t="shared" si="8"/>
        <v>1203480</v>
      </c>
      <c r="L90" s="53" t="s">
        <v>49</v>
      </c>
      <c r="M90" s="199" t="s">
        <v>173</v>
      </c>
      <c r="N90" s="91">
        <f t="shared" si="9"/>
        <v>1203480</v>
      </c>
      <c r="O90" s="49">
        <f>SUMIFS(DATI!E$1:E$65536,DATI!A$1:A$65536,'2005'!B4,DATI!B$1:B$65536,'2005'!O12,DATI!C$1:C$65536,'2005'!N8,DATI!D$1:D$65536,'2005'!L90)</f>
        <v>0</v>
      </c>
      <c r="P90" s="29">
        <f t="shared" si="10"/>
        <v>1203480</v>
      </c>
      <c r="Q90" s="28"/>
      <c r="R90" s="49">
        <f>SUMIFS(DATI!E$1:E$65536,DATI!A$1:A$65536,'2005'!B4,DATI!B$1:B$65536,'2005'!R12,DATI!C$1:C$65536,'2005'!N8,DATI!D$1:D$65536,'2005'!L90)</f>
        <v>45348</v>
      </c>
      <c r="S90" s="49">
        <f>SUMIFS(DATI!E$1:E$65536,DATI!A$1:A$65536,'2005'!B4,DATI!B$1:B$65536,'2005'!S12,DATI!C$1:C$65536,'2005'!N8,DATI!D$1:D$65536,'2005'!L90)</f>
        <v>51850</v>
      </c>
      <c r="T90" s="103">
        <f>SUMIFS(DATI!E$1:E$65536,DATI!A$1:A$65536,'2005'!B4,DATI!B$1:B$65536,'2005'!T12,DATI!C$1:C$65536,'2005'!N8,DATI!D$1:D$65536,'2005'!L90)</f>
        <v>1105888</v>
      </c>
      <c r="U90" s="49">
        <f>SUMIFS(DATI!E$1:E$65536,DATI!A$1:A$65536,'2005'!B4,DATI!B$1:B$65536,'2005'!U12,DATI!C$1:C$65536,'2005'!N8,DATI!D$1:D$65536,'2005'!L90)</f>
        <v>226</v>
      </c>
      <c r="V90" s="49">
        <f>SUMIFS(DATI!E$1:E$65536,DATI!A$1:A$65536,'2005'!B4,DATI!B$1:B$65536,'2005'!V12,DATI!C$1:C$65536,'2005'!N8,DATI!D$1:D$65536,'2005'!L90)</f>
        <v>168</v>
      </c>
      <c r="W90" s="63">
        <f t="shared" si="11"/>
        <v>394</v>
      </c>
    </row>
    <row r="91" spans="1:23">
      <c r="A91" s="7"/>
      <c r="B91" s="115">
        <f t="shared" si="12"/>
        <v>782847</v>
      </c>
      <c r="C91" s="28"/>
      <c r="D91" s="49">
        <f>SUMIFS(DATI!E$1:E$65536,DATI!A$1:A$65536,'2005'!B4,DATI!B$1:B$65536,'2005'!D12,DATI!C$1:C$65536,'2005'!B8,DATI!D$1:D$65536,'2005'!L91)</f>
        <v>782847</v>
      </c>
      <c r="E91" s="28"/>
      <c r="F91" s="28"/>
      <c r="G91" s="28"/>
      <c r="H91" s="28"/>
      <c r="I91" s="94">
        <f t="shared" si="13"/>
        <v>782847</v>
      </c>
      <c r="J91" s="49">
        <f>SUMIFS(DATI!E$1:E$65536,DATI!A$1:A$65536,'2005'!B4,DATI!B$1:B$65536,'2005'!J12,DATI!C$1:C$65536,'2005'!B8,DATI!D$1:D$65536,'2005'!L91)</f>
        <v>0</v>
      </c>
      <c r="K91" s="31">
        <f t="shared" si="8"/>
        <v>782847</v>
      </c>
      <c r="L91" s="53" t="s">
        <v>50</v>
      </c>
      <c r="M91" s="78" t="s">
        <v>174</v>
      </c>
      <c r="N91" s="91">
        <f t="shared" si="9"/>
        <v>782847</v>
      </c>
      <c r="O91" s="49">
        <f>SUMIFS(DATI!E$1:E$65536,DATI!A$1:A$65536,'2005'!B4,DATI!B$1:B$65536,'2005'!O12,DATI!C$1:C$65536,'2005'!N8,DATI!D$1:D$65536,'2005'!L91)</f>
        <v>0</v>
      </c>
      <c r="P91" s="22">
        <f t="shared" si="10"/>
        <v>782847</v>
      </c>
      <c r="Q91" s="28"/>
      <c r="R91" s="49">
        <f>SUMIFS(DATI!E$1:E$65536,DATI!A$1:A$65536,'2005'!B4,DATI!B$1:B$65536,'2005'!R12,DATI!C$1:C$65536,'2005'!N8,DATI!D$1:D$65536,'2005'!L91)</f>
        <v>0</v>
      </c>
      <c r="S91" s="49">
        <f>SUMIFS(DATI!E$1:E$65536,DATI!A$1:A$65536,'2005'!B4,DATI!B$1:B$65536,'2005'!S12,DATI!C$1:C$65536,'2005'!N8,DATI!D$1:D$65536,'2005'!L91)</f>
        <v>1</v>
      </c>
      <c r="T91" s="117">
        <f>SUMIFS(DATI!E$1:E$65536,DATI!A$1:A$65536,'2005'!B4,DATI!B$1:B$65536,'2005'!T12,DATI!C$1:C$65536,'2005'!N8,DATI!D$1:D$65536,'2005'!L91)</f>
        <v>782846</v>
      </c>
      <c r="U91" s="96">
        <f>SUMIFS(DATI!E$1:E$65536,DATI!A$1:A$65536,'2005'!B4,DATI!B$1:B$65536,'2005'!U12,DATI!C$1:C$65536,'2005'!N8,DATI!D$1:D$65536,'2005'!L91)</f>
        <v>0</v>
      </c>
      <c r="V91" s="30">
        <f>SUMIFS(DATI!E$1:E$65536,DATI!A$1:A$65536,'2005'!B4,DATI!B$1:B$65536,'2005'!V12,DATI!C$1:C$65536,'2005'!N8,DATI!D$1:D$65536,'2005'!L91)</f>
        <v>0</v>
      </c>
      <c r="W91" s="63">
        <f t="shared" si="11"/>
        <v>0</v>
      </c>
    </row>
    <row r="92" spans="1:23">
      <c r="A92" s="7"/>
      <c r="B92" s="115">
        <f t="shared" si="12"/>
        <v>75546</v>
      </c>
      <c r="C92" s="28"/>
      <c r="D92" s="49">
        <f>SUMIFS(DATI!E$1:E$65536,DATI!A$1:A$65536,'2005'!B4,DATI!B$1:B$65536,'2005'!D12,DATI!C$1:C$65536,'2005'!B8,DATI!D$1:D$65536,'2005'!L92)</f>
        <v>75546</v>
      </c>
      <c r="E92" s="28"/>
      <c r="F92" s="28"/>
      <c r="G92" s="28"/>
      <c r="H92" s="28"/>
      <c r="I92" s="94">
        <f t="shared" si="13"/>
        <v>75546</v>
      </c>
      <c r="J92" s="49">
        <f>SUMIFS(DATI!E$1:E$65536,DATI!A$1:A$65536,'2005'!B4,DATI!B$1:B$65536,'2005'!J12,DATI!C$1:C$65536,'2005'!B8,DATI!D$1:D$65536,'2005'!L92)</f>
        <v>0</v>
      </c>
      <c r="K92" s="31">
        <f t="shared" si="8"/>
        <v>75546</v>
      </c>
      <c r="L92" s="53" t="s">
        <v>51</v>
      </c>
      <c r="M92" s="78" t="s">
        <v>175</v>
      </c>
      <c r="N92" s="91">
        <f t="shared" si="9"/>
        <v>75547</v>
      </c>
      <c r="O92" s="49">
        <f>SUMIFS(DATI!E$1:E$65536,DATI!A$1:A$65536,'2005'!B4,DATI!B$1:B$65536,'2005'!O12,DATI!C$1:C$65536,'2005'!N8,DATI!D$1:D$65536,'2005'!L92)</f>
        <v>0</v>
      </c>
      <c r="P92" s="22">
        <f t="shared" si="10"/>
        <v>75547</v>
      </c>
      <c r="Q92" s="28"/>
      <c r="R92" s="49">
        <f>SUMIFS(DATI!E$1:E$65536,DATI!A$1:A$65536,'2005'!B4,DATI!B$1:B$65536,'2005'!R12,DATI!C$1:C$65536,'2005'!N8,DATI!D$1:D$65536,'2005'!L92)</f>
        <v>45348</v>
      </c>
      <c r="S92" s="49">
        <f>SUMIFS(DATI!E$1:E$65536,DATI!A$1:A$65536,'2005'!B4,DATI!B$1:B$65536,'2005'!S12,DATI!C$1:C$65536,'2005'!N8,DATI!D$1:D$65536,'2005'!L92)</f>
        <v>2610</v>
      </c>
      <c r="T92" s="117">
        <f>SUMIFS(DATI!E$1:E$65536,DATI!A$1:A$65536,'2005'!B4,DATI!B$1:B$65536,'2005'!T12,DATI!C$1:C$65536,'2005'!N8,DATI!D$1:D$65536,'2005'!L92)</f>
        <v>27195</v>
      </c>
      <c r="U92" s="96">
        <f>SUMIFS(DATI!E$1:E$65536,DATI!A$1:A$65536,'2005'!B4,DATI!B$1:B$65536,'2005'!U12,DATI!C$1:C$65536,'2005'!N8,DATI!D$1:D$65536,'2005'!L92)</f>
        <v>226</v>
      </c>
      <c r="V92" s="30">
        <f>SUMIFS(DATI!E$1:E$65536,DATI!A$1:A$65536,'2005'!B4,DATI!B$1:B$65536,'2005'!V12,DATI!C$1:C$65536,'2005'!N8,DATI!D$1:D$65536,'2005'!L92)</f>
        <v>168</v>
      </c>
      <c r="W92" s="63">
        <f t="shared" si="11"/>
        <v>394</v>
      </c>
    </row>
    <row r="93" spans="1:23">
      <c r="A93" s="7"/>
      <c r="B93" s="115">
        <f t="shared" si="12"/>
        <v>338029</v>
      </c>
      <c r="C93" s="28"/>
      <c r="D93" s="49">
        <f>SUMIFS(DATI!E$1:E$65536,DATI!A$1:A$65536,'2005'!B4,DATI!B$1:B$65536,'2005'!D12,DATI!C$1:C$65536,'2005'!B8,DATI!D$1:D$65536,'2005'!L93)</f>
        <v>338029</v>
      </c>
      <c r="E93" s="28"/>
      <c r="F93" s="28"/>
      <c r="G93" s="28"/>
      <c r="H93" s="28"/>
      <c r="I93" s="94">
        <f t="shared" si="13"/>
        <v>338029</v>
      </c>
      <c r="J93" s="49">
        <f>SUMIFS(DATI!E$1:E$65536,DATI!A$1:A$65536,'2005'!B4,DATI!B$1:B$65536,'2005'!J12,DATI!C$1:C$65536,'2005'!B8,DATI!D$1:D$65536,'2005'!L93)</f>
        <v>0</v>
      </c>
      <c r="K93" s="31">
        <f t="shared" si="8"/>
        <v>338029</v>
      </c>
      <c r="L93" s="53" t="s">
        <v>52</v>
      </c>
      <c r="M93" s="78" t="s">
        <v>176</v>
      </c>
      <c r="N93" s="91">
        <f t="shared" si="9"/>
        <v>338029</v>
      </c>
      <c r="O93" s="49">
        <f>SUMIFS(DATI!E$1:E$65536,DATI!A$1:A$65536,'2005'!B4,DATI!B$1:B$65536,'2005'!O12,DATI!C$1:C$65536,'2005'!N8,DATI!D$1:D$65536,'2005'!L93)</f>
        <v>0</v>
      </c>
      <c r="P93" s="22">
        <f t="shared" si="10"/>
        <v>338029</v>
      </c>
      <c r="Q93" s="28"/>
      <c r="R93" s="49">
        <f>SUMIFS(DATI!E$1:E$65536,DATI!A$1:A$65536,'2005'!B4,DATI!B$1:B$65536,'2005'!R12,DATI!C$1:C$65536,'2005'!N8,DATI!D$1:D$65536,'2005'!L93)</f>
        <v>0</v>
      </c>
      <c r="S93" s="49">
        <f>SUMIFS(DATI!E$1:E$65536,DATI!A$1:A$65536,'2005'!B4,DATI!B$1:B$65536,'2005'!S12,DATI!C$1:C$65536,'2005'!N8,DATI!D$1:D$65536,'2005'!L93)</f>
        <v>42182</v>
      </c>
      <c r="T93" s="117">
        <f>SUMIFS(DATI!E$1:E$65536,DATI!A$1:A$65536,'2005'!B4,DATI!B$1:B$65536,'2005'!T12,DATI!C$1:C$65536,'2005'!N8,DATI!D$1:D$65536,'2005'!L93)</f>
        <v>295847</v>
      </c>
      <c r="U93" s="96">
        <f>SUMIFS(DATI!E$1:E$65536,DATI!A$1:A$65536,'2005'!B4,DATI!B$1:B$65536,'2005'!U12,DATI!C$1:C$65536,'2005'!N8,DATI!D$1:D$65536,'2005'!L93)</f>
        <v>0</v>
      </c>
      <c r="V93" s="30">
        <f>SUMIFS(DATI!E$1:E$65536,DATI!A$1:A$65536,'2005'!B4,DATI!B$1:B$65536,'2005'!V12,DATI!C$1:C$65536,'2005'!N8,DATI!D$1:D$65536,'2005'!L93)</f>
        <v>0</v>
      </c>
      <c r="W93" s="63">
        <f t="shared" si="11"/>
        <v>0</v>
      </c>
    </row>
    <row r="94" spans="1:23">
      <c r="A94" s="7"/>
      <c r="B94" s="115">
        <f t="shared" si="12"/>
        <v>7058</v>
      </c>
      <c r="C94" s="28"/>
      <c r="D94" s="49">
        <f>SUMIFS(DATI!E$1:E$65536,DATI!A$1:A$65536,'2005'!B4,DATI!B$1:B$65536,'2005'!D12,DATI!C$1:C$65536,'2005'!B8,DATI!D$1:D$65536,'2005'!L94)</f>
        <v>7058</v>
      </c>
      <c r="E94" s="28"/>
      <c r="F94" s="28"/>
      <c r="G94" s="28"/>
      <c r="H94" s="28"/>
      <c r="I94" s="94">
        <f t="shared" si="13"/>
        <v>7058</v>
      </c>
      <c r="J94" s="49">
        <f>SUMIFS(DATI!E$1:E$65536,DATI!A$1:A$65536,'2005'!B4,DATI!B$1:B$65536,'2005'!J12,DATI!C$1:C$65536,'2005'!B8,DATI!D$1:D$65536,'2005'!L94)</f>
        <v>0</v>
      </c>
      <c r="K94" s="31">
        <f t="shared" si="8"/>
        <v>7058</v>
      </c>
      <c r="L94" s="53" t="s">
        <v>53</v>
      </c>
      <c r="M94" s="78" t="s">
        <v>177</v>
      </c>
      <c r="N94" s="91">
        <f t="shared" si="9"/>
        <v>7058</v>
      </c>
      <c r="O94" s="49">
        <f>SUMIFS(DATI!E$1:E$65536,DATI!A$1:A$65536,'2005'!B4,DATI!B$1:B$65536,'2005'!O12,DATI!C$1:C$65536,'2005'!N8,DATI!D$1:D$65536,'2005'!L94)</f>
        <v>0</v>
      </c>
      <c r="P94" s="22">
        <f t="shared" si="10"/>
        <v>7058</v>
      </c>
      <c r="Q94" s="50"/>
      <c r="R94" s="49">
        <f>SUMIFS(DATI!E$1:E$65536,DATI!A$1:A$65536,'2005'!B4,DATI!B$1:B$65536,'2005'!R12,DATI!C$1:C$65536,'2005'!N8,DATI!D$1:D$65536,'2005'!L94)</f>
        <v>0</v>
      </c>
      <c r="S94" s="49">
        <f>SUMIFS(DATI!E$1:E$65536,DATI!A$1:A$65536,'2005'!B4,DATI!B$1:B$65536,'2005'!S12,DATI!C$1:C$65536,'2005'!N8,DATI!D$1:D$65536,'2005'!L94)</f>
        <v>7058</v>
      </c>
      <c r="T94" s="117">
        <f>SUMIFS(DATI!E$1:E$65536,DATI!A$1:A$65536,'2005'!B4,DATI!B$1:B$65536,'2005'!T12,DATI!C$1:C$65536,'2005'!N8,DATI!D$1:D$65536,'2005'!L94)</f>
        <v>0</v>
      </c>
      <c r="U94" s="96">
        <f>SUMIFS(DATI!E$1:E$65536,DATI!A$1:A$65536,'2005'!B4,DATI!B$1:B$65536,'2005'!U12,DATI!C$1:C$65536,'2005'!N8,DATI!D$1:D$65536,'2005'!L94)</f>
        <v>0</v>
      </c>
      <c r="V94" s="30">
        <f>SUMIFS(DATI!E$1:E$65536,DATI!A$1:A$65536,'2005'!B4,DATI!B$1:B$65536,'2005'!V12,DATI!C$1:C$65536,'2005'!N8,DATI!D$1:D$65536,'2005'!L94)</f>
        <v>0</v>
      </c>
      <c r="W94" s="63">
        <f t="shared" si="11"/>
        <v>0</v>
      </c>
    </row>
    <row r="95" spans="1:23">
      <c r="A95" s="7"/>
      <c r="B95" s="115">
        <f t="shared" si="12"/>
        <v>0</v>
      </c>
      <c r="C95" s="28"/>
      <c r="D95" s="49">
        <f>SUMIFS(DATI!E$1:E$65536,DATI!A$1:A$65536,'2005'!B4,DATI!B$1:B$65536,'2005'!D12,DATI!C$1:C$65536,'2005'!B8,DATI!D$1:D$65536,'2005'!L95)</f>
        <v>0</v>
      </c>
      <c r="E95" s="28"/>
      <c r="F95" s="28"/>
      <c r="G95" s="28"/>
      <c r="H95" s="28"/>
      <c r="I95" s="94">
        <f t="shared" si="13"/>
        <v>0</v>
      </c>
      <c r="J95" s="49">
        <f>SUMIFS(DATI!E$1:E$65536,DATI!A$1:A$65536,'2005'!B4,DATI!B$1:B$65536,'2005'!J12,DATI!C$1:C$65536,'2005'!B8,DATI!D$1:D$65536,'2005'!L95)</f>
        <v>0</v>
      </c>
      <c r="K95" s="31">
        <f t="shared" si="8"/>
        <v>0</v>
      </c>
      <c r="L95" s="53" t="s">
        <v>54</v>
      </c>
      <c r="M95" s="78" t="s">
        <v>178</v>
      </c>
      <c r="N95" s="91">
        <f t="shared" si="9"/>
        <v>0</v>
      </c>
      <c r="O95" s="49">
        <f>SUMIFS(DATI!E$1:E$65536,DATI!A$1:A$65536,'2005'!B4,DATI!B$1:B$65536,'2005'!O12,DATI!C$1:C$65536,'2005'!N8,DATI!D$1:D$65536,'2005'!L95)</f>
        <v>0</v>
      </c>
      <c r="P95" s="22">
        <f t="shared" si="10"/>
        <v>0</v>
      </c>
      <c r="Q95" s="50"/>
      <c r="R95" s="49">
        <f>SUMIFS(DATI!E$1:E$65536,DATI!A$1:A$65536,'2005'!B4,DATI!B$1:B$65536,'2005'!R12,DATI!C$1:C$65536,'2005'!N8,DATI!D$1:D$65536,'2005'!L95)</f>
        <v>0</v>
      </c>
      <c r="S95" s="49">
        <f>SUMIFS(DATI!E$1:E$65536,DATI!A$1:A$65536,'2005'!B4,DATI!B$1:B$65536,'2005'!S12,DATI!C$1:C$65536,'2005'!N8,DATI!D$1:D$65536,'2005'!L95)</f>
        <v>0</v>
      </c>
      <c r="T95" s="117">
        <f>SUMIFS(DATI!E$1:E$65536,DATI!A$1:A$65536,'2005'!B4,DATI!B$1:B$65536,'2005'!T12,DATI!C$1:C$65536,'2005'!N8,DATI!D$1:D$65536,'2005'!L95)</f>
        <v>0</v>
      </c>
      <c r="U95" s="96">
        <f>SUMIFS(DATI!E$1:E$65536,DATI!A$1:A$65536,'2005'!B4,DATI!B$1:B$65536,'2005'!U12,DATI!C$1:C$65536,'2005'!N8,DATI!D$1:D$65536,'2005'!L95)</f>
        <v>0</v>
      </c>
      <c r="V95" s="30">
        <f>SUMIFS(DATI!E$1:E$65536,DATI!A$1:A$65536,'2005'!B4,DATI!B$1:B$65536,'2005'!V12,DATI!C$1:C$65536,'2005'!N8,DATI!D$1:D$65536,'2005'!L95)</f>
        <v>0</v>
      </c>
      <c r="W95" s="63">
        <f t="shared" si="11"/>
        <v>0</v>
      </c>
    </row>
    <row r="96" spans="1:23">
      <c r="A96" s="7"/>
      <c r="B96" s="118">
        <f>C96+D96</f>
        <v>394</v>
      </c>
      <c r="C96" s="49">
        <f>SUMIFS(DATI!E$1:E$65536,DATI!A$1:A$65536,'2005'!B4,DATI!B$1:B$65536,'2005'!C12,DATI!C$1:C$65536,'2005'!B8,DATI!D$1:D$65536,'2005'!L96)</f>
        <v>168</v>
      </c>
      <c r="D96" s="96">
        <f>SUMIFS(DATI!E$1:E$65536,DATI!A$1:A$65536,'2005'!B4,DATI!B$1:B$65536,'2005'!D12,DATI!C$1:C$65536,'2005'!B8,DATI!D$1:D$65536,'2005'!L96)</f>
        <v>226</v>
      </c>
      <c r="E96" s="49">
        <f>SUMIFS(DATI!E$1:E$65536,DATI!A$1:A$65536,'2005'!B4,DATI!B$1:B$65536,'2005'!E12,DATI!C$1:C$65536,'2005'!B8,DATI!D$1:D$65536,'2005'!L96)</f>
        <v>1147624</v>
      </c>
      <c r="F96" s="49">
        <f>SUMIFS(DATI!E$1:E$65536,DATI!A$1:A$65536,'2005'!B4,DATI!B$1:B$65536,'2005'!F12,DATI!C$1:C$65536,'2005'!B8,DATI!D$1:D$65536,'2005'!L96)</f>
        <v>2610</v>
      </c>
      <c r="G96" s="49">
        <f>SUMIFS(DATI!E$1:E$65536,DATI!A$1:A$65536,'2005'!B4,DATI!B$1:B$65536,'2005'!G12,DATI!C$1:C$65536,'2005'!B8,DATI!D$1:D$65536,'2005'!L96)</f>
        <v>47431</v>
      </c>
      <c r="H96" s="28"/>
      <c r="I96" s="94">
        <f>B96+E96+F96+G96</f>
        <v>1198059</v>
      </c>
      <c r="J96" s="30">
        <f>SUMIFS(DATI!E$1:E$65536,DATI!A$1:A$65536,'2005'!B4,DATI!B$1:B$65536,'2005'!J12,DATI!C$1:C$65536,'2005'!B8,DATI!D$1:D$65536,'2005'!L96)</f>
        <v>67078</v>
      </c>
      <c r="K96" s="31">
        <f t="shared" si="8"/>
        <v>1265137</v>
      </c>
      <c r="L96" s="53" t="s">
        <v>55</v>
      </c>
      <c r="M96" s="199" t="s">
        <v>179</v>
      </c>
      <c r="N96" s="91">
        <f t="shared" si="9"/>
        <v>1265136</v>
      </c>
      <c r="O96" s="49">
        <f>SUMIFS(DATI!E$1:E$65536,DATI!A$1:A$65536,'2005'!B4,DATI!B$1:B$65536,'2005'!O12,DATI!C$1:C$65536,'2005'!N8,DATI!D$1:D$65536,'2005'!L96)</f>
        <v>2083</v>
      </c>
      <c r="P96" s="29">
        <f>W96</f>
        <v>1263053</v>
      </c>
      <c r="Q96" s="50"/>
      <c r="R96" s="23"/>
      <c r="S96" s="23"/>
      <c r="T96" s="23"/>
      <c r="U96" s="49">
        <f>SUMIFS(DATI!E$1:E$65536,DATI!A$1:A$65536,'2005'!B4,DATI!B$1:B$65536,'2005'!U12,DATI!C$1:C$65536,'2005'!N8,DATI!D$1:D$65536,'2005'!L96)</f>
        <v>1263053</v>
      </c>
      <c r="V96" s="28"/>
      <c r="W96" s="63">
        <f>U96</f>
        <v>1263053</v>
      </c>
    </row>
    <row r="97" spans="1:23">
      <c r="A97" s="7"/>
      <c r="B97" s="28"/>
      <c r="C97" s="49">
        <f>SUMIFS(DATI!E$1:E$65536,DATI!A$1:A$65536,'2005'!B4,DATI!B$1:B$65536,'2005'!C12,DATI!C$1:C$65536,'2005'!B8,DATI!D$1:D$65536,'2005'!L97)</f>
        <v>202828</v>
      </c>
      <c r="D97" s="28"/>
      <c r="E97" s="49">
        <f>SUMIFS(DATI!E$1:E$65536,DATI!A$1:A$65536,'2005'!B4,DATI!B$1:B$65536,'2005'!E12,DATI!C$1:C$65536,'2005'!B8,DATI!D$1:D$65536,'2005'!L97)</f>
        <v>1098980</v>
      </c>
      <c r="F97" s="28"/>
      <c r="G97" s="28"/>
      <c r="H97" s="28"/>
      <c r="I97" s="94">
        <f>C97+E97+F97+G97</f>
        <v>1301808</v>
      </c>
      <c r="J97" s="28"/>
      <c r="K97" s="31">
        <f>I97</f>
        <v>1301808</v>
      </c>
      <c r="L97" s="53" t="s">
        <v>56</v>
      </c>
      <c r="M97" s="199" t="s">
        <v>180</v>
      </c>
      <c r="N97" s="91">
        <f>P97</f>
        <v>1301808</v>
      </c>
      <c r="O97" s="28"/>
      <c r="P97" s="29">
        <f>W97</f>
        <v>1301808</v>
      </c>
      <c r="Q97" s="28"/>
      <c r="R97" s="28"/>
      <c r="S97" s="28"/>
      <c r="T97" s="28"/>
      <c r="U97" s="49">
        <f>SUMIFS(DATI!E$1:E$65536,DATI!A$1:A$65536,'2005'!B4,DATI!B$1:B$65536,'2005'!U12,DATI!C$1:C$65536,'2005'!N8,DATI!D$1:D$65536,'2005'!L97)</f>
        <v>1301808</v>
      </c>
      <c r="V97" s="28"/>
      <c r="W97" s="31">
        <f>U97</f>
        <v>1301808</v>
      </c>
    </row>
    <row r="98" spans="1:23">
      <c r="A98" s="7"/>
      <c r="B98" s="28"/>
      <c r="C98" s="49">
        <f>SUMIFS(DATI!E$1:E$65536,DATI!A$1:A$65536,'2005'!B4,DATI!B$1:B$65536,'2005'!C12,DATI!C$1:C$65536,'2005'!B8,DATI!D$1:D$65536,'2005'!L98)</f>
        <v>159161</v>
      </c>
      <c r="D98" s="28"/>
      <c r="E98" s="49">
        <f>SUMIFS(DATI!E$1:E$65536,DATI!A$1:A$65536,'2005'!B4,DATI!B$1:B$65536,'2005'!E12,DATI!C$1:C$65536,'2005'!B8,DATI!D$1:D$65536,'2005'!L98)</f>
        <v>987177</v>
      </c>
      <c r="F98" s="28"/>
      <c r="G98" s="28"/>
      <c r="H98" s="28"/>
      <c r="I98" s="94">
        <f>E98+C98</f>
        <v>1146338</v>
      </c>
      <c r="J98" s="28"/>
      <c r="K98" s="31">
        <f>I98</f>
        <v>1146338</v>
      </c>
      <c r="L98" s="53" t="s">
        <v>57</v>
      </c>
      <c r="M98" s="78" t="s">
        <v>181</v>
      </c>
      <c r="N98" s="91">
        <f>P98</f>
        <v>1146338</v>
      </c>
      <c r="O98" s="28"/>
      <c r="P98" s="29">
        <f>W98</f>
        <v>1146338</v>
      </c>
      <c r="Q98" s="28"/>
      <c r="R98" s="28"/>
      <c r="S98" s="28"/>
      <c r="T98" s="28"/>
      <c r="U98" s="49">
        <f>SUMIFS(DATI!E$1:E$65536,DATI!A$1:A$65536,'2005'!B4,DATI!B$1:B$65536,'2005'!U12,DATI!C$1:C$65536,'2005'!N8,DATI!D$1:D$65536,'2005'!L98)</f>
        <v>1146338</v>
      </c>
      <c r="V98" s="28"/>
      <c r="W98" s="31">
        <f>U98</f>
        <v>1146338</v>
      </c>
    </row>
    <row r="99" spans="1:23">
      <c r="A99" s="7"/>
      <c r="B99" s="28"/>
      <c r="C99" s="49">
        <f>SUMIFS(DATI!E$1:E$65536,DATI!A$1:A$65536,'2005'!B4,DATI!B$1:B$65536,'2005'!C12,DATI!C$1:C$65536,'2005'!B8,DATI!D$1:D$65536,'2005'!L99)</f>
        <v>43667</v>
      </c>
      <c r="D99" s="28"/>
      <c r="E99" s="49">
        <f>SUMIFS(DATI!E$1:E$65536,DATI!A$1:A$65536,'2005'!B4,DATI!B$1:B$65536,'2005'!E12,DATI!C$1:C$65536,'2005'!B8,DATI!D$1:D$65536,'2005'!L99)</f>
        <v>111803</v>
      </c>
      <c r="F99" s="28"/>
      <c r="G99" s="28"/>
      <c r="H99" s="28"/>
      <c r="I99" s="94">
        <f>E99+C99</f>
        <v>155470</v>
      </c>
      <c r="J99" s="28"/>
      <c r="K99" s="31">
        <f>I99</f>
        <v>155470</v>
      </c>
      <c r="L99" s="53" t="s">
        <v>58</v>
      </c>
      <c r="M99" s="78" t="s">
        <v>182</v>
      </c>
      <c r="N99" s="91">
        <f>P99</f>
        <v>155470</v>
      </c>
      <c r="O99" s="28"/>
      <c r="P99" s="29">
        <f>W99</f>
        <v>155470</v>
      </c>
      <c r="Q99" s="28"/>
      <c r="R99" s="28"/>
      <c r="S99" s="28"/>
      <c r="T99" s="28"/>
      <c r="U99" s="49">
        <f>SUMIFS(DATI!E$1:E$65536,DATI!A$1:A$65536,'2005'!B4,DATI!B$1:B$65536,'2005'!U12,DATI!C$1:C$65536,'2005'!N8,DATI!D$1:D$65536,'2005'!L99)</f>
        <v>155470</v>
      </c>
      <c r="V99" s="28"/>
      <c r="W99" s="31">
        <f>U99</f>
        <v>155470</v>
      </c>
    </row>
    <row r="100" spans="1:23">
      <c r="A100" s="7"/>
      <c r="B100" s="115">
        <f>C100+D100</f>
        <v>455327</v>
      </c>
      <c r="C100" s="91">
        <f>C101+C103</f>
        <v>14446</v>
      </c>
      <c r="D100" s="99">
        <f>D101+D103</f>
        <v>440881</v>
      </c>
      <c r="E100" s="29">
        <f>E101+E102+E103</f>
        <v>484111</v>
      </c>
      <c r="F100" s="91">
        <f>F101+F102+F103</f>
        <v>118931</v>
      </c>
      <c r="G100" s="91">
        <f>G101+G103</f>
        <v>237868</v>
      </c>
      <c r="H100" s="28"/>
      <c r="I100" s="94">
        <f>B100+E100+F100+G100</f>
        <v>1296237</v>
      </c>
      <c r="J100" s="94">
        <f>J101+J102+J103</f>
        <v>922159</v>
      </c>
      <c r="K100" s="31">
        <f t="shared" si="8"/>
        <v>2218396</v>
      </c>
      <c r="L100" s="53" t="s">
        <v>59</v>
      </c>
      <c r="M100" s="54" t="s">
        <v>183</v>
      </c>
      <c r="N100" s="91">
        <f t="shared" si="9"/>
        <v>2218397</v>
      </c>
      <c r="O100" s="94">
        <f>O101+O102+O103</f>
        <v>486293</v>
      </c>
      <c r="P100" s="29">
        <f>R100+S100+T100+W100</f>
        <v>1732104</v>
      </c>
      <c r="Q100" s="50"/>
      <c r="R100" s="29">
        <f>R102+R103</f>
        <v>274873</v>
      </c>
      <c r="S100" s="29">
        <f>S101+S102+S103</f>
        <v>89848</v>
      </c>
      <c r="T100" s="29">
        <f>T101+T102+T103</f>
        <v>160765</v>
      </c>
      <c r="U100" s="93">
        <f>U102+U103</f>
        <v>1006881</v>
      </c>
      <c r="V100" s="94">
        <f>V102+V103</f>
        <v>199737</v>
      </c>
      <c r="W100" s="63">
        <f>U100+V100</f>
        <v>1206618</v>
      </c>
    </row>
    <row r="101" spans="1:23">
      <c r="A101" s="7"/>
      <c r="B101" s="115">
        <f>C101+D101</f>
        <v>31168</v>
      </c>
      <c r="C101" s="103">
        <f>SUMIFS(DATI!E$1:E$65536,DATI!A$1:A$65536,'2005'!B4,DATI!B$1:B$65536,'2005'!C12,DATI!C$1:C$65536,'2005'!B8,DATI!D$1:D$65536,'2005'!L101)</f>
        <v>0</v>
      </c>
      <c r="D101" s="117">
        <f>SUMIFS(DATI!E$1:E$65536,DATI!A$1:A$65536,'2005'!B4,DATI!B$1:B$65536,'2005'!D12,DATI!C$1:C$65536,'2005'!B8,DATI!D$1:D$65536,'2005'!L101)</f>
        <v>31168</v>
      </c>
      <c r="E101" s="49">
        <f>SUMIFS(DATI!E$1:E$65536,DATI!A$1:A$65536,'2005'!B4,DATI!B$1:B$65536,'2005'!E12,DATI!C$1:C$65536,'2005'!B8,DATI!D$1:D$65536,'2005'!L101)</f>
        <v>30</v>
      </c>
      <c r="F101" s="49">
        <f>SUMIFS(DATI!E$1:E$65536,DATI!A$1:A$65536,'2005'!B4,DATI!B$1:B$65536,'2005'!F12,DATI!C$1:C$65536,'2005'!B8,DATI!D$1:D$65536,'2005'!L101)</f>
        <v>159</v>
      </c>
      <c r="G101" s="49">
        <f>SUMIFS(DATI!E$1:E$65536,DATI!A$1:A$65536,'2005'!B4,DATI!B$1:B$65536,'2005'!G12,DATI!C$1:C$65536,'2005'!B8,DATI!D$1:D$65536,'2005'!L101)</f>
        <v>58490</v>
      </c>
      <c r="H101" s="28"/>
      <c r="I101" s="94">
        <f>B101+E101+F101+G101</f>
        <v>89847</v>
      </c>
      <c r="J101" s="30">
        <f>SUMIFS(DATI!E$1:E$65536,DATI!A$1:A$65536,'2005'!B4,DATI!B$1:B$65536,'2005'!J12,DATI!C$1:C$65536,'2005'!B8,DATI!D$1:D$65536,'2005'!L101)</f>
        <v>0</v>
      </c>
      <c r="K101" s="31">
        <f t="shared" si="8"/>
        <v>89847</v>
      </c>
      <c r="L101" s="119" t="s">
        <v>60</v>
      </c>
      <c r="M101" s="205" t="s">
        <v>242</v>
      </c>
      <c r="N101" s="91">
        <f t="shared" si="9"/>
        <v>89848</v>
      </c>
      <c r="O101" s="30">
        <f>SUMIFS(DATI!E$1:E$65536,DATI!A$1:A$65536,'2005'!B4,DATI!B$1:B$65536,'2005'!O12,DATI!C$1:C$65536,'2005'!N8,DATI!D$1:D$65536,'2005'!L101)</f>
        <v>0</v>
      </c>
      <c r="P101" s="29">
        <f>S101+T101</f>
        <v>89848</v>
      </c>
      <c r="Q101" s="50"/>
      <c r="R101" s="73"/>
      <c r="S101" s="49">
        <f>SUMIFS(DATI!E$1:E$65536,DATI!A$1:A$65536,'2005'!B4,DATI!B$1:B$65536,'2005'!S12,DATI!C$1:C$65536,'2005'!N8,DATI!D$1:D$65536,'2005'!L101)</f>
        <v>89848</v>
      </c>
      <c r="T101" s="49">
        <f>SUMIFS(DATI!E$1:E$65536,DATI!A$1:A$65536,'2005'!B4,DATI!B$1:B$65536,'2005'!T12,DATI!C$1:C$65536,'2005'!N8,DATI!D$1:D$65536,'2005'!L101)</f>
        <v>0</v>
      </c>
      <c r="U101" s="73"/>
      <c r="V101" s="28"/>
      <c r="W101" s="42"/>
    </row>
    <row r="102" spans="1:23">
      <c r="A102" s="7"/>
      <c r="B102" s="120"/>
      <c r="C102" s="23"/>
      <c r="D102" s="28"/>
      <c r="E102" s="30">
        <f>SUMIFS(DATI!E$1:E$65536,DATI!A$1:A$65536,'2005'!B4,DATI!B$1:B$65536,'2005'!E12,DATI!C$1:C$65536,'2005'!B8,DATI!D$1:D$65536,'2005'!L102)</f>
        <v>0</v>
      </c>
      <c r="F102" s="49">
        <f>SUMIFS(DATI!E$1:E$65536,DATI!A$1:A$65536,'2005'!B4,DATI!B$1:B$65536,'2005'!F12,DATI!C$1:C$65536,'2005'!B8,DATI!D$1:D$65536,'2005'!L102)</f>
        <v>87899</v>
      </c>
      <c r="G102" s="73"/>
      <c r="H102" s="28"/>
      <c r="I102" s="94">
        <f>F102</f>
        <v>87899</v>
      </c>
      <c r="J102" s="30">
        <f>SUMIFS(DATI!E$1:E$65536,DATI!A$1:A$65536,'2005'!B4,DATI!B$1:B$65536,'2005'!J12,DATI!C$1:C$65536,'2005'!B8,DATI!D$1:D$65536,'2005'!L102)</f>
        <v>0</v>
      </c>
      <c r="K102" s="31">
        <f t="shared" si="8"/>
        <v>87899</v>
      </c>
      <c r="L102" s="53" t="s">
        <v>61</v>
      </c>
      <c r="M102" s="199" t="s">
        <v>243</v>
      </c>
      <c r="N102" s="91">
        <f t="shared" si="9"/>
        <v>87899</v>
      </c>
      <c r="O102" s="30">
        <f>SUMIFS(DATI!E$1:E$65536,DATI!A$1:A$65536,'2005'!B4,DATI!B$1:B$65536,'2005'!O12,DATI!C$1:C$65536,'2005'!N8,DATI!D$1:D$65536,'2005'!L102)</f>
        <v>0</v>
      </c>
      <c r="P102" s="29">
        <f>R102+S102+T102+U102+V102</f>
        <v>87899</v>
      </c>
      <c r="Q102" s="50"/>
      <c r="R102" s="49">
        <f>SUMIFS(DATI!E$1:E$65536,DATI!A$1:A$65536,'2005'!B4,DATI!B$1:B$65536,'2005'!R12,DATI!C$1:C$65536,'2005'!N8,DATI!D$1:D$65536,'2005'!L102)</f>
        <v>52885</v>
      </c>
      <c r="S102" s="49">
        <f>SUMIFS(DATI!E$1:E$65536,DATI!A$1:A$65536,'2005'!B4,DATI!B$1:B$65536,'2005'!S12,DATI!C$1:C$65536,'2005'!N8,DATI!D$1:D$65536,'2005'!L102)</f>
        <v>0</v>
      </c>
      <c r="T102" s="49">
        <f>SUMIFS(DATI!E$1:E$65536,DATI!A$1:A$65536,'2005'!B4,DATI!B$1:B$65536,'2005'!T12,DATI!C$1:C$65536,'2005'!N8,DATI!D$1:D$65536,'2005'!L102)</f>
        <v>0</v>
      </c>
      <c r="U102" s="96">
        <f>SUMIFS(DATI!E$1:E$65536,DATI!A$1:A$65536,'2005'!B4,DATI!B$1:B$65536,'2005'!U12,DATI!C$1:C$65536,'2005'!N8,DATI!D$1:D$65536,'2005'!L102)</f>
        <v>35014</v>
      </c>
      <c r="V102" s="30">
        <f>SUMIFS(DATI!E$1:E$65536,DATI!A$1:A$65536,'2005'!B4,DATI!B$1:B$65536,'2005'!V12,DATI!C$1:C$65536,'2005'!N8,DATI!D$1:D$65536,'2005'!L102)</f>
        <v>0</v>
      </c>
      <c r="W102" s="31">
        <f>U102+V102</f>
        <v>35014</v>
      </c>
    </row>
    <row r="103" spans="1:23" ht="25">
      <c r="A103" s="7"/>
      <c r="B103" s="115">
        <f>C103+D103</f>
        <v>424159</v>
      </c>
      <c r="C103" s="91">
        <f>C106</f>
        <v>14446</v>
      </c>
      <c r="D103" s="91">
        <f>D106</f>
        <v>409713</v>
      </c>
      <c r="E103" s="91">
        <f>E106+E104+E107</f>
        <v>484081</v>
      </c>
      <c r="F103" s="91">
        <f>F106</f>
        <v>30873</v>
      </c>
      <c r="G103" s="91">
        <f>G106</f>
        <v>179378</v>
      </c>
      <c r="H103" s="28"/>
      <c r="I103" s="94">
        <f>B103+E103+F103+G103</f>
        <v>1118491</v>
      </c>
      <c r="J103" s="121">
        <f>J104+J106+J107</f>
        <v>922159</v>
      </c>
      <c r="K103" s="31">
        <f t="shared" si="8"/>
        <v>2040650</v>
      </c>
      <c r="L103" s="53" t="s">
        <v>184</v>
      </c>
      <c r="M103" s="54" t="s">
        <v>244</v>
      </c>
      <c r="N103" s="91">
        <f>O103+P103</f>
        <v>2040650</v>
      </c>
      <c r="O103" s="94">
        <f>O104+O106+O107</f>
        <v>486293</v>
      </c>
      <c r="P103" s="29">
        <f>R103+S103+T103+W103</f>
        <v>1554357</v>
      </c>
      <c r="Q103" s="28"/>
      <c r="R103" s="29">
        <f>R106</f>
        <v>221988</v>
      </c>
      <c r="S103" s="99">
        <f>S106</f>
        <v>0</v>
      </c>
      <c r="T103" s="29">
        <f>T104+T106</f>
        <v>160765</v>
      </c>
      <c r="U103" s="29">
        <f>U106</f>
        <v>971867</v>
      </c>
      <c r="V103" s="94">
        <f>V106</f>
        <v>199737</v>
      </c>
      <c r="W103" s="31">
        <f>U103+V103</f>
        <v>1171604</v>
      </c>
    </row>
    <row r="104" spans="1:23">
      <c r="A104" s="7"/>
      <c r="B104" s="28"/>
      <c r="C104" s="28"/>
      <c r="D104" s="28"/>
      <c r="E104" s="49">
        <f>SUMIFS(DATI!E$1:E$65536,DATI!A$1:A$65536,'2005'!B4,DATI!B$1:B$65536,'2005'!E12,DATI!C$1:C$65536,'2005'!B8,DATI!D$1:D$65536,'2005'!L104)</f>
        <v>6185</v>
      </c>
      <c r="F104" s="28"/>
      <c r="G104" s="28"/>
      <c r="H104" s="28"/>
      <c r="I104" s="94">
        <f>E104</f>
        <v>6185</v>
      </c>
      <c r="J104" s="30">
        <f>SUMIFS(DATI!E$1:E$65536,DATI!A$1:A$65536,'2005'!B4,DATI!B$1:B$65536,'2005'!J12,DATI!C$1:C$65536,'2005'!B8,DATI!D$1:D$65536,'2005'!L104)</f>
        <v>56720</v>
      </c>
      <c r="K104" s="31">
        <f t="shared" si="8"/>
        <v>62905</v>
      </c>
      <c r="L104" s="53" t="s">
        <v>62</v>
      </c>
      <c r="M104" s="199" t="s">
        <v>245</v>
      </c>
      <c r="N104" s="91">
        <f t="shared" si="9"/>
        <v>62905</v>
      </c>
      <c r="O104" s="30">
        <f>SUMIFS(DATI!E$1:E$65536,DATI!A$1:A$65536,'2005'!B4,DATI!B$1:B$65536,'2005'!O12,DATI!C$1:C$65536,'2005'!N8,DATI!D$1:D$65536,'2005'!L104)</f>
        <v>6185</v>
      </c>
      <c r="P104" s="29">
        <f>T104</f>
        <v>56720</v>
      </c>
      <c r="Q104" s="28"/>
      <c r="R104" s="28"/>
      <c r="S104" s="28"/>
      <c r="T104" s="49">
        <f>SUMIFS(DATI!E$1:E$65536,DATI!A$1:A$65536,'2005'!B4,DATI!B$1:B$65536,'2005'!T12,DATI!C$1:C$65536,'2005'!N8,DATI!D$1:D$65536,'2005'!L104)</f>
        <v>56720</v>
      </c>
      <c r="U104" s="28"/>
      <c r="V104" s="28"/>
      <c r="W104" s="42"/>
    </row>
    <row r="105" spans="1:23" ht="25">
      <c r="A105" s="7"/>
      <c r="B105" s="28"/>
      <c r="C105" s="28"/>
      <c r="D105" s="28"/>
      <c r="E105" s="49">
        <f>SUMIFS(DATI!E$1:E$65536,DATI!A$1:A$65536,'2005'!B4,DATI!B$1:B$65536,'2005'!E12,DATI!C$1:C$65536,'2005'!B8,DATI!D$1:D$65536,'2005'!L105)</f>
        <v>0</v>
      </c>
      <c r="F105" s="28"/>
      <c r="G105" s="28"/>
      <c r="H105" s="28"/>
      <c r="I105" s="94">
        <f>E105</f>
        <v>0</v>
      </c>
      <c r="J105" s="30">
        <f>SUMIFS(DATI!E$1:E$65536,DATI!A$1:A$65536,'2005'!B4,DATI!B$1:B$65536,'2005'!J12,DATI!C$1:C$65536,'2005'!B8,DATI!D$1:D$65536,'2005'!L105)</f>
        <v>0</v>
      </c>
      <c r="K105" s="31">
        <f t="shared" si="8"/>
        <v>0</v>
      </c>
      <c r="L105" s="53" t="s">
        <v>63</v>
      </c>
      <c r="M105" s="78" t="s">
        <v>185</v>
      </c>
      <c r="N105" s="91">
        <f t="shared" si="9"/>
        <v>0</v>
      </c>
      <c r="O105" s="30">
        <f>SUMIFS(DATI!E$1:E$65536,DATI!A$1:A$65536,'2005'!B4,DATI!B$1:B$65536,'2005'!O12,DATI!C$1:C$65536,'2005'!N8,DATI!D$1:D$65536,'2005'!L105)</f>
        <v>0</v>
      </c>
      <c r="P105" s="29">
        <f>T105</f>
        <v>0</v>
      </c>
      <c r="Q105" s="50"/>
      <c r="R105" s="28"/>
      <c r="S105" s="28"/>
      <c r="T105" s="49">
        <f>SUMIFS(DATI!E$1:E$65536,DATI!A$1:A$65536,'2005'!B4,DATI!B$1:B$65536,'2005'!T12,DATI!C$1:C$65536,'2005'!N8,DATI!D$1:D$65536,'2005'!L105)</f>
        <v>0</v>
      </c>
      <c r="U105" s="28"/>
      <c r="V105" s="28"/>
      <c r="W105" s="42"/>
    </row>
    <row r="106" spans="1:23">
      <c r="A106" s="7"/>
      <c r="B106" s="115">
        <f>C106+D106</f>
        <v>424159</v>
      </c>
      <c r="C106" s="103">
        <f>SUMIFS(DATI!E$1:E$65536,DATI!A$1:A$65536,'2005'!B4,DATI!B$1:B$65536,'2005'!C12,DATI!C$1:C$65536,'2005'!B8,DATI!D$1:D$65536,'2005'!L106)</f>
        <v>14446</v>
      </c>
      <c r="D106" s="103">
        <f>SUMIFS(DATI!E$1:E$65536,DATI!A$1:A$65536,'2005'!B4,DATI!B$1:B$65536,'2005'!D12,DATI!C$1:C$65536,'2005'!B8,DATI!D$1:D$65536,'2005'!L106)</f>
        <v>409713</v>
      </c>
      <c r="E106" s="49">
        <f>SUMIFS(DATI!E$1:E$65536,DATI!A$1:A$65536,'2005'!B4,DATI!B$1:B$65536,'2005'!E12,DATI!C$1:C$65536,'2005'!B8,DATI!D$1:D$65536,'2005'!L106)</f>
        <v>369952</v>
      </c>
      <c r="F106" s="30">
        <f>SUMIFS(DATI!E$1:E$65536,DATI!A$1:A$65536,'2005'!B4,DATI!B$1:B$65536,'2005'!F12,DATI!C$1:C$65536,'2005'!B8,DATI!D$1:D$65536,'2005'!L106)</f>
        <v>30873</v>
      </c>
      <c r="G106" s="49">
        <f>SUMIFS(DATI!E$1:E$65536,DATI!A$1:A$65536,'2005'!B4,DATI!B$1:B$65536,'2005'!G12,DATI!C$1:C$65536,'2005'!B8,DATI!D$1:D$65536,'2005'!L106)</f>
        <v>179378</v>
      </c>
      <c r="H106" s="28"/>
      <c r="I106" s="94">
        <f>B106+E106+F106+G106</f>
        <v>1004362</v>
      </c>
      <c r="J106" s="30">
        <f>SUMIFS(DATI!E$1:E$65536,DATI!A$1:A$65536,'2005'!B4,DATI!B$1:B$65536,'2005'!J12,DATI!C$1:C$65536,'2005'!B8,DATI!D$1:D$65536,'2005'!L106)</f>
        <v>865439</v>
      </c>
      <c r="K106" s="31">
        <f t="shared" si="8"/>
        <v>1869801</v>
      </c>
      <c r="L106" s="119" t="s">
        <v>64</v>
      </c>
      <c r="M106" s="205" t="s">
        <v>246</v>
      </c>
      <c r="N106" s="91">
        <f>O106+P106</f>
        <v>1869801</v>
      </c>
      <c r="O106" s="30">
        <f>SUMIFS(DATI!E$1:E$65536,DATI!A$1:A$65536,'2005'!B4,DATI!B$1:B$65536,'2005'!O12,DATI!C$1:C$65536,'2005'!N8,DATI!D$1:D$65536,'2005'!L106)</f>
        <v>372164</v>
      </c>
      <c r="P106" s="29">
        <f>R106+S106+T106+W106</f>
        <v>1497637</v>
      </c>
      <c r="Q106" s="28"/>
      <c r="R106" s="49">
        <f>SUMIFS(DATI!E$1:E$65536,DATI!A$1:A$65536,'2005'!B4,DATI!B$1:B$65536,'2005'!R12,DATI!C$1:C$65536,'2005'!N8,DATI!D$1:D$65536,'2005'!L106)</f>
        <v>221988</v>
      </c>
      <c r="S106" s="49">
        <f>SUMIFS(DATI!E$1:E$65536,DATI!A$1:A$65536,'2005'!B4,DATI!B$1:B$65536,'2005'!S12,DATI!C$1:C$65536,'2005'!N8,DATI!D$1:D$65536,'2005'!L106)</f>
        <v>0</v>
      </c>
      <c r="T106" s="49">
        <f>SUMIFS(DATI!E$1:E$65536,DATI!A$1:A$65536,'2005'!B4,DATI!B$1:B$65536,'2005'!T12,DATI!C$1:C$65536,'2005'!N8,DATI!D$1:D$65536,'2005'!L106)</f>
        <v>104045</v>
      </c>
      <c r="U106" s="96">
        <f>SUMIFS(DATI!E$1:E$65536,DATI!A$1:A$65536,'2005'!B4,DATI!B$1:B$65536,'2005'!U12,DATI!C$1:C$65536,'2005'!N8,DATI!D$1:D$65536,'2005'!L106)</f>
        <v>971867</v>
      </c>
      <c r="V106" s="24">
        <f>SUMIFS(DATI!E$1:E$65536,DATI!A$1:A$65536,'2005'!B4,DATI!B$1:B$65536,'2005'!V12,DATI!C$1:C$65536,'2005'!N8,DATI!D$1:D$65536,'2005'!L106)</f>
        <v>199737</v>
      </c>
      <c r="W106" s="63">
        <f>U106+V106</f>
        <v>1171604</v>
      </c>
    </row>
    <row r="107" spans="1:23">
      <c r="A107" s="7"/>
      <c r="B107" s="122"/>
      <c r="C107" s="74"/>
      <c r="D107" s="74"/>
      <c r="E107" s="49">
        <f>SUMIFS(DATI!E$1:E$65536,DATI!A$1:A$65536,'2005'!B4,DATI!B$1:B$65536,'2005'!E12,DATI!C$1:C$65536,'2005'!B8,DATI!D$1:D$65536,'2005'!L107)</f>
        <v>107944</v>
      </c>
      <c r="F107" s="74"/>
      <c r="G107" s="74"/>
      <c r="H107" s="28"/>
      <c r="I107" s="94">
        <f>E107</f>
        <v>107944</v>
      </c>
      <c r="J107" s="92"/>
      <c r="K107" s="31">
        <f>I107</f>
        <v>107944</v>
      </c>
      <c r="L107" s="119" t="s">
        <v>65</v>
      </c>
      <c r="M107" s="205" t="s">
        <v>186</v>
      </c>
      <c r="N107" s="91">
        <f>O107</f>
        <v>107944</v>
      </c>
      <c r="O107" s="30">
        <f>SUMIFS(DATI!E$1:E$65536,DATI!A$1:A$65536,'2005'!B4,DATI!B$1:B$65536,'2005'!O12,DATI!C$1:C$65536,'2005'!N8,DATI!D$1:D$65536,'2005'!L107)</f>
        <v>107944</v>
      </c>
      <c r="P107" s="23"/>
      <c r="Q107" s="28"/>
      <c r="R107" s="23"/>
      <c r="S107" s="23"/>
      <c r="T107" s="23"/>
      <c r="U107" s="23"/>
      <c r="V107" s="23"/>
      <c r="W107" s="32"/>
    </row>
    <row r="108" spans="1:23" ht="13">
      <c r="A108" s="7"/>
      <c r="B108" s="115">
        <f>C108+D108</f>
        <v>8216391</v>
      </c>
      <c r="C108" s="91">
        <f>V85+W86+V90+V100-C86-C96-C100</f>
        <v>193670</v>
      </c>
      <c r="D108" s="91">
        <f>U85+U86+U90+U96+U100-D86-D90-D96-D100</f>
        <v>8022721</v>
      </c>
      <c r="E108" s="29">
        <f>T85+T86+T90+T100-E86-E96-E100</f>
        <v>2683945</v>
      </c>
      <c r="F108" s="29">
        <f>S85+S90+S100-F86-F96-F100</f>
        <v>311251</v>
      </c>
      <c r="G108" s="29">
        <f>R85+R90+R100-G86-G96-G100</f>
        <v>2250624</v>
      </c>
      <c r="H108" s="28"/>
      <c r="I108" s="94">
        <f>B108+E108+F108+G108</f>
        <v>13462211</v>
      </c>
      <c r="J108" s="50"/>
      <c r="K108" s="32"/>
      <c r="L108" s="106" t="s">
        <v>19</v>
      </c>
      <c r="M108" s="197" t="s">
        <v>187</v>
      </c>
      <c r="N108" s="23"/>
      <c r="O108" s="28"/>
      <c r="P108" s="28"/>
      <c r="Q108" s="28"/>
      <c r="R108" s="28"/>
      <c r="S108" s="28"/>
      <c r="T108" s="28"/>
      <c r="U108" s="28"/>
      <c r="V108" s="28"/>
      <c r="W108" s="42"/>
    </row>
    <row r="109" spans="1:23">
      <c r="A109" s="7"/>
      <c r="B109" s="115">
        <f>C109+D109</f>
        <v>252560</v>
      </c>
      <c r="C109" s="91">
        <f>C22</f>
        <v>7255</v>
      </c>
      <c r="D109" s="91">
        <f>D22</f>
        <v>245305</v>
      </c>
      <c r="E109" s="91">
        <f>E22</f>
        <v>420941</v>
      </c>
      <c r="F109" s="91">
        <f>F22</f>
        <v>75082</v>
      </c>
      <c r="G109" s="91">
        <f>G22</f>
        <v>1399750</v>
      </c>
      <c r="H109" s="28"/>
      <c r="I109" s="94">
        <f>B109+E109+F109+G109</f>
        <v>2148333</v>
      </c>
      <c r="J109" s="50"/>
      <c r="K109" s="42"/>
      <c r="L109" s="53" t="s">
        <v>77</v>
      </c>
      <c r="M109" s="65" t="s">
        <v>167</v>
      </c>
      <c r="N109" s="28"/>
      <c r="O109" s="28"/>
      <c r="P109" s="28"/>
      <c r="Q109" s="28"/>
      <c r="R109" s="28"/>
      <c r="S109" s="28"/>
      <c r="T109" s="28"/>
      <c r="U109" s="28"/>
      <c r="V109" s="28"/>
      <c r="W109" s="42"/>
    </row>
    <row r="110" spans="1:23" ht="13.5" thickBot="1">
      <c r="A110" s="7"/>
      <c r="B110" s="115">
        <f>C110+D110</f>
        <v>7963831</v>
      </c>
      <c r="C110" s="123">
        <f>C108-C109</f>
        <v>186415</v>
      </c>
      <c r="D110" s="123">
        <f>D108-D109</f>
        <v>7777416</v>
      </c>
      <c r="E110" s="123">
        <f>E108-E109</f>
        <v>2263004</v>
      </c>
      <c r="F110" s="123">
        <f>F108-F109</f>
        <v>236169</v>
      </c>
      <c r="G110" s="123">
        <f>G108-G109</f>
        <v>850874</v>
      </c>
      <c r="H110" s="124"/>
      <c r="I110" s="125">
        <f>B110+E110+F110+G110</f>
        <v>11313878</v>
      </c>
      <c r="J110" s="126"/>
      <c r="K110" s="109"/>
      <c r="L110" s="127" t="s">
        <v>188</v>
      </c>
      <c r="M110" s="198" t="s">
        <v>189</v>
      </c>
      <c r="N110" s="124"/>
      <c r="O110" s="124"/>
      <c r="P110" s="124"/>
      <c r="Q110" s="124"/>
      <c r="R110" s="124"/>
      <c r="S110" s="124"/>
      <c r="T110" s="124"/>
      <c r="U110" s="124"/>
      <c r="V110" s="124"/>
      <c r="W110" s="109"/>
    </row>
    <row r="111" spans="1:23" ht="14" thickTop="1" thickBot="1">
      <c r="A111" s="7"/>
      <c r="B111" s="269"/>
      <c r="C111" s="270"/>
      <c r="D111" s="270"/>
      <c r="E111" s="270"/>
      <c r="F111" s="270"/>
      <c r="G111" s="270"/>
      <c r="H111" s="270"/>
      <c r="I111" s="270"/>
      <c r="J111" s="270"/>
      <c r="K111" s="270"/>
      <c r="L111" s="270"/>
      <c r="M111" s="270"/>
      <c r="N111" s="270"/>
      <c r="O111" s="270"/>
      <c r="P111" s="270"/>
      <c r="Q111" s="270"/>
      <c r="R111" s="270"/>
      <c r="S111" s="270"/>
      <c r="T111" s="270"/>
      <c r="U111" s="270"/>
      <c r="V111" s="270"/>
      <c r="W111" s="271"/>
    </row>
    <row r="112" spans="1:23" ht="13.5" thickTop="1">
      <c r="A112" s="7"/>
      <c r="B112" s="47"/>
      <c r="C112" s="47"/>
      <c r="D112" s="47"/>
      <c r="E112" s="47"/>
      <c r="F112" s="128"/>
      <c r="G112" s="128"/>
      <c r="H112" s="128"/>
      <c r="I112" s="47"/>
      <c r="J112" s="128"/>
      <c r="K112" s="129"/>
      <c r="L112" s="130" t="s">
        <v>19</v>
      </c>
      <c r="M112" s="197" t="s">
        <v>187</v>
      </c>
      <c r="N112" s="28"/>
      <c r="O112" s="28"/>
      <c r="P112" s="22">
        <f>R112+S112+T112+W112</f>
        <v>13462211</v>
      </c>
      <c r="Q112" s="50"/>
      <c r="R112" s="22">
        <f>G108</f>
        <v>2250624</v>
      </c>
      <c r="S112" s="22">
        <f>F108</f>
        <v>311251</v>
      </c>
      <c r="T112" s="22">
        <f>E108</f>
        <v>2683945</v>
      </c>
      <c r="U112" s="114">
        <f>D108</f>
        <v>8022721</v>
      </c>
      <c r="V112" s="62">
        <f>C108</f>
        <v>193670</v>
      </c>
      <c r="W112" s="63">
        <f>U112+V112</f>
        <v>8216391</v>
      </c>
    </row>
    <row r="113" spans="1:23">
      <c r="A113" s="7"/>
      <c r="B113" s="115">
        <f>C113+D113</f>
        <v>8003824</v>
      </c>
      <c r="C113" s="29">
        <f>C114</f>
        <v>202828</v>
      </c>
      <c r="D113" s="29">
        <f>D114</f>
        <v>7800996</v>
      </c>
      <c r="E113" s="91">
        <f>E114+E115</f>
        <v>2284732</v>
      </c>
      <c r="F113" s="50"/>
      <c r="G113" s="28"/>
      <c r="H113" s="61"/>
      <c r="I113" s="94">
        <f>B113+E113</f>
        <v>10288556</v>
      </c>
      <c r="J113" s="50"/>
      <c r="K113" s="42"/>
      <c r="L113" s="53" t="s">
        <v>73</v>
      </c>
      <c r="M113" s="54" t="s">
        <v>190</v>
      </c>
      <c r="N113" s="28"/>
      <c r="O113" s="28"/>
      <c r="P113" s="23"/>
      <c r="Q113" s="28"/>
      <c r="R113" s="23"/>
      <c r="S113" s="23"/>
      <c r="T113" s="23"/>
      <c r="U113" s="28"/>
      <c r="V113" s="28"/>
      <c r="W113" s="42"/>
    </row>
    <row r="114" spans="1:23">
      <c r="A114" s="7"/>
      <c r="B114" s="115">
        <f>C114+D114</f>
        <v>8003824</v>
      </c>
      <c r="C114" s="103">
        <f>SUMIFS(DATI!E$1:E$65536,DATI!A$1:A$65536,'2005'!B4,DATI!B$1:B$65536,'2005'!C12,DATI!C$1:C$65536,'2005'!B8,DATI!D$1:D$65536,'2005'!L114)</f>
        <v>202828</v>
      </c>
      <c r="D114" s="103">
        <f>SUMIFS(DATI!E$1:E$65536,DATI!A$1:A$65536,'2005'!B4,DATI!B$1:B$65536,'2005'!D12,DATI!C$1:C$65536,'2005'!B8,DATI!D$1:D$65536,'2005'!L114)</f>
        <v>7800996</v>
      </c>
      <c r="E114" s="49">
        <f>SUMIFS(DATI!E$1:E$65536,DATI!A$1:A$65536,'2005'!B4,DATI!B$1:B$65536,'2005'!E12,DATI!C$1:C$65536,'2005'!B8,DATI!D$1:D$65536,'2005'!L114)</f>
        <v>1098980</v>
      </c>
      <c r="F114" s="50"/>
      <c r="G114" s="28"/>
      <c r="H114" s="61"/>
      <c r="I114" s="94">
        <f>B114+E114</f>
        <v>9102804</v>
      </c>
      <c r="J114" s="50"/>
      <c r="K114" s="42"/>
      <c r="L114" s="53" t="s">
        <v>74</v>
      </c>
      <c r="M114" s="199" t="s">
        <v>238</v>
      </c>
      <c r="N114" s="28"/>
      <c r="O114" s="28"/>
      <c r="P114" s="28"/>
      <c r="Q114" s="28"/>
      <c r="R114" s="28"/>
      <c r="S114" s="28"/>
      <c r="T114" s="28"/>
      <c r="U114" s="28"/>
      <c r="V114" s="28"/>
      <c r="W114" s="42"/>
    </row>
    <row r="115" spans="1:23">
      <c r="A115" s="7"/>
      <c r="B115" s="131"/>
      <c r="C115" s="88"/>
      <c r="D115" s="88"/>
      <c r="E115" s="49">
        <f>SUMIFS(DATI!E$1:E$65536,DATI!A$1:A$65536,'2005'!B4,DATI!B$1:B$65536,'2005'!E12,DATI!C$1:C$65536,'2005'!B8,DATI!D$1:D$65536,'2005'!L115)</f>
        <v>1185752</v>
      </c>
      <c r="F115" s="97"/>
      <c r="G115" s="47"/>
      <c r="H115" s="28"/>
      <c r="I115" s="94">
        <f>E115</f>
        <v>1185752</v>
      </c>
      <c r="J115" s="97"/>
      <c r="K115" s="72"/>
      <c r="L115" s="53" t="s">
        <v>75</v>
      </c>
      <c r="M115" s="199" t="s">
        <v>239</v>
      </c>
      <c r="N115" s="47"/>
      <c r="O115" s="47"/>
      <c r="P115" s="47"/>
      <c r="Q115" s="28"/>
      <c r="R115" s="28"/>
      <c r="S115" s="28"/>
      <c r="T115" s="28"/>
      <c r="U115" s="28"/>
      <c r="V115" s="28"/>
      <c r="W115" s="42"/>
    </row>
    <row r="116" spans="1:23">
      <c r="A116" s="7"/>
      <c r="B116" s="115">
        <f>C116+D116</f>
        <v>0</v>
      </c>
      <c r="C116" s="132">
        <f>SUMIFS(DATI!E$1:E$65536,DATI!A$1:A$65536,'2005'!B4,DATI!B$1:B$65536,'2005'!C12,DATI!C$1:C$65536,'2005'!B8,DATI!D$1:D$65536,'2005'!L116)</f>
        <v>0</v>
      </c>
      <c r="D116" s="132">
        <f>SUMIFS(DATI!E$1:E$65536,DATI!A$1:A$65536,'2005'!B4,DATI!B$1:B$65536,'2005'!D12,DATI!C$1:C$65536,'2005'!B8,DATI!D$1:D$65536,'2005'!L116)</f>
        <v>0</v>
      </c>
      <c r="E116" s="49">
        <f>SUMIFS(DATI!E$1:E$65536,DATI!A$1:A$65536,'2005'!B4,DATI!B$1:B$65536,'2005'!E12,DATI!C$1:C$65536,'2005'!B8,DATI!D$1:D$65536,'2005'!L116)</f>
        <v>0</v>
      </c>
      <c r="F116" s="49">
        <f>SUMIFS(DATI!E$1:E$65536,DATI!A$1:A$65536,'2005'!B4,DATI!B$1:B$65536,'2005'!F12,DATI!C$1:C$65536,'2005'!B8,DATI!D$1:D$65536,'2005'!L116)</f>
        <v>49241</v>
      </c>
      <c r="G116" s="30">
        <f>SUMIFS(DATI!E$1:E$65536,DATI!A$1:A$65536,'2005'!B4,DATI!B$1:B$65536,'2005'!G12,DATI!C$1:C$65536,'2005'!B8,DATI!D$1:D$65536,'2005'!L116)</f>
        <v>0</v>
      </c>
      <c r="H116" s="28"/>
      <c r="I116" s="94">
        <f>B116+E116+F116+G116</f>
        <v>49241</v>
      </c>
      <c r="J116" s="49">
        <f>SUMIFS(DATI!E$1:E$65536,DATI!A$1:A$65536,'2005'!B4,DATI!B$1:B$65536,'2005'!J12,DATI!C$1:C$65536,'2005'!B8,DATI!D$1:D$65536,'2005'!L116)</f>
        <v>0</v>
      </c>
      <c r="K116" s="31">
        <f>I116+J116</f>
        <v>49241</v>
      </c>
      <c r="L116" s="53" t="s">
        <v>66</v>
      </c>
      <c r="M116" s="54" t="s">
        <v>191</v>
      </c>
      <c r="N116" s="91">
        <f>O116+P116</f>
        <v>49241</v>
      </c>
      <c r="O116" s="30">
        <f>SUMIFS(DATI!E$1:E$65536,DATI!A$1:A$65536,'2005'!B4,DATI!B$1:B$65536,'2005'!O12,DATI!C$1:C$65536,'2005'!B8,DATI!D$1:D$65536,'2005'!L116)</f>
        <v>0</v>
      </c>
      <c r="P116" s="29">
        <f>W116</f>
        <v>49241</v>
      </c>
      <c r="Q116" s="28"/>
      <c r="R116" s="28"/>
      <c r="S116" s="28"/>
      <c r="T116" s="28"/>
      <c r="U116" s="49">
        <f>SUMIFS(DATI!E$1:E$65536,DATI!A$1:A$65536,'2005'!B4,DATI!B$1:B$65536,'2005'!U12,DATI!C$1:C$65536,'2005'!N8,DATI!D$1:D$65536,'2005'!L116)</f>
        <v>49241</v>
      </c>
      <c r="V116" s="28"/>
      <c r="W116" s="31">
        <f>U116</f>
        <v>49241</v>
      </c>
    </row>
    <row r="117" spans="1:23" ht="13">
      <c r="A117" s="7"/>
      <c r="B117" s="115">
        <f>C117+D117</f>
        <v>261808</v>
      </c>
      <c r="C117" s="27">
        <f>V112-C113-C116</f>
        <v>-9158</v>
      </c>
      <c r="D117" s="27">
        <f>U112+U116-D113-D116</f>
        <v>270966</v>
      </c>
      <c r="E117" s="94">
        <f>T112-E113-E116</f>
        <v>399213</v>
      </c>
      <c r="F117" s="94">
        <f>S112-F116</f>
        <v>262010</v>
      </c>
      <c r="G117" s="94">
        <f>R112-G116</f>
        <v>2250624</v>
      </c>
      <c r="H117" s="28"/>
      <c r="I117" s="94">
        <f>B117+E117+F117+G117</f>
        <v>3173655</v>
      </c>
      <c r="J117" s="28"/>
      <c r="K117" s="32"/>
      <c r="L117" s="113" t="s">
        <v>21</v>
      </c>
      <c r="M117" s="206" t="s">
        <v>192</v>
      </c>
      <c r="N117" s="23"/>
      <c r="O117" s="28"/>
      <c r="P117" s="23"/>
      <c r="Q117" s="28"/>
      <c r="R117" s="28"/>
      <c r="S117" s="28"/>
      <c r="T117" s="28"/>
      <c r="U117" s="28"/>
      <c r="V117" s="28"/>
      <c r="W117" s="42"/>
    </row>
    <row r="118" spans="1:23">
      <c r="A118" s="7"/>
      <c r="B118" s="115">
        <f>C118+D118</f>
        <v>252560</v>
      </c>
      <c r="C118" s="91">
        <f>C22</f>
        <v>7255</v>
      </c>
      <c r="D118" s="91">
        <f>D22</f>
        <v>245305</v>
      </c>
      <c r="E118" s="91">
        <f>E22</f>
        <v>420941</v>
      </c>
      <c r="F118" s="91">
        <f>F22</f>
        <v>75082</v>
      </c>
      <c r="G118" s="91">
        <f>G22</f>
        <v>1399750</v>
      </c>
      <c r="H118" s="28"/>
      <c r="I118" s="94">
        <f>B118+E118+F118+G118</f>
        <v>2148333</v>
      </c>
      <c r="J118" s="50"/>
      <c r="K118" s="42"/>
      <c r="L118" s="53" t="s">
        <v>77</v>
      </c>
      <c r="M118" s="65" t="s">
        <v>167</v>
      </c>
      <c r="N118" s="28"/>
      <c r="O118" s="28"/>
      <c r="P118" s="28"/>
      <c r="Q118" s="28"/>
      <c r="R118" s="28"/>
      <c r="S118" s="28"/>
      <c r="T118" s="28"/>
      <c r="U118" s="28"/>
      <c r="V118" s="28"/>
      <c r="W118" s="42"/>
    </row>
    <row r="119" spans="1:23" ht="13.5" thickBot="1">
      <c r="A119" s="7"/>
      <c r="B119" s="115">
        <f>C119+D119</f>
        <v>9248</v>
      </c>
      <c r="C119" s="133">
        <f>C117-C118</f>
        <v>-16413</v>
      </c>
      <c r="D119" s="133">
        <f>D117-D118</f>
        <v>25661</v>
      </c>
      <c r="E119" s="133">
        <f>E117-E118</f>
        <v>-21728</v>
      </c>
      <c r="F119" s="133">
        <f>F117-F118</f>
        <v>186928</v>
      </c>
      <c r="G119" s="133">
        <f>G117-G118</f>
        <v>850874</v>
      </c>
      <c r="H119" s="28"/>
      <c r="I119" s="94">
        <f>B119+E119+F119+G119</f>
        <v>1025322</v>
      </c>
      <c r="J119" s="50"/>
      <c r="K119" s="109"/>
      <c r="L119" s="130" t="s">
        <v>193</v>
      </c>
      <c r="M119" s="207" t="s">
        <v>194</v>
      </c>
      <c r="N119" s="28"/>
      <c r="O119" s="28"/>
      <c r="P119" s="28"/>
      <c r="Q119" s="28"/>
      <c r="R119" s="28"/>
      <c r="S119" s="28"/>
      <c r="T119" s="28"/>
      <c r="U119" s="28"/>
      <c r="V119" s="28"/>
      <c r="W119" s="42"/>
    </row>
    <row r="120" spans="1:23" ht="13.5" thickTop="1" thickBot="1">
      <c r="A120" s="7"/>
      <c r="B120" s="272"/>
      <c r="C120" s="272"/>
      <c r="D120" s="272"/>
      <c r="E120" s="272"/>
      <c r="F120" s="272"/>
      <c r="G120" s="272"/>
      <c r="H120" s="272"/>
      <c r="I120" s="272"/>
      <c r="J120" s="272"/>
      <c r="K120" s="272"/>
      <c r="L120" s="272"/>
      <c r="M120" s="272"/>
      <c r="N120" s="272"/>
      <c r="O120" s="272"/>
      <c r="P120" s="272"/>
      <c r="Q120" s="272"/>
      <c r="R120" s="272"/>
      <c r="S120" s="272"/>
      <c r="T120" s="272"/>
      <c r="U120" s="272"/>
      <c r="V120" s="272"/>
      <c r="W120" s="273"/>
    </row>
    <row r="121" spans="1:23" ht="21.75" customHeight="1" thickTop="1" thickBot="1">
      <c r="A121" s="7"/>
      <c r="B121" s="253" t="s">
        <v>119</v>
      </c>
      <c r="C121" s="253"/>
      <c r="D121" s="253"/>
      <c r="E121" s="253"/>
      <c r="F121" s="253"/>
      <c r="G121" s="253"/>
      <c r="H121" s="253"/>
      <c r="I121" s="253"/>
      <c r="J121" s="253"/>
      <c r="K121" s="254"/>
      <c r="L121" s="274" t="s">
        <v>120</v>
      </c>
      <c r="M121" s="275"/>
      <c r="N121" s="278" t="s">
        <v>121</v>
      </c>
      <c r="O121" s="279"/>
      <c r="P121" s="279"/>
      <c r="Q121" s="279"/>
      <c r="R121" s="279"/>
      <c r="S121" s="279"/>
      <c r="T121" s="279"/>
      <c r="U121" s="280"/>
      <c r="V121" s="280"/>
      <c r="W121" s="281"/>
    </row>
    <row r="122" spans="1:23" ht="13.5" customHeight="1" thickTop="1">
      <c r="A122" s="7"/>
      <c r="B122" s="261" t="s">
        <v>122</v>
      </c>
      <c r="C122" s="264" t="s">
        <v>123</v>
      </c>
      <c r="D122" s="264" t="s">
        <v>124</v>
      </c>
      <c r="E122" s="239" t="s">
        <v>125</v>
      </c>
      <c r="F122" s="239" t="s">
        <v>126</v>
      </c>
      <c r="G122" s="239" t="s">
        <v>127</v>
      </c>
      <c r="H122" s="239" t="s">
        <v>128</v>
      </c>
      <c r="I122" s="239" t="s">
        <v>129</v>
      </c>
      <c r="J122" s="239" t="s">
        <v>130</v>
      </c>
      <c r="K122" s="243" t="s">
        <v>131</v>
      </c>
      <c r="L122" s="276"/>
      <c r="M122" s="277"/>
      <c r="N122" s="264" t="s">
        <v>131</v>
      </c>
      <c r="O122" s="239" t="s">
        <v>130</v>
      </c>
      <c r="P122" s="239" t="s">
        <v>129</v>
      </c>
      <c r="Q122" s="239" t="s">
        <v>128</v>
      </c>
      <c r="R122" s="239" t="s">
        <v>127</v>
      </c>
      <c r="S122" s="239" t="s">
        <v>126</v>
      </c>
      <c r="T122" s="239" t="s">
        <v>125</v>
      </c>
      <c r="U122" s="264" t="s">
        <v>124</v>
      </c>
      <c r="V122" s="264" t="s">
        <v>123</v>
      </c>
      <c r="W122" s="266" t="s">
        <v>122</v>
      </c>
    </row>
    <row r="123" spans="1:23" ht="12.75" customHeight="1">
      <c r="A123" s="7"/>
      <c r="B123" s="262"/>
      <c r="C123" s="216"/>
      <c r="D123" s="216"/>
      <c r="E123" s="213"/>
      <c r="F123" s="213"/>
      <c r="G123" s="213"/>
      <c r="H123" s="229"/>
      <c r="I123" s="213"/>
      <c r="J123" s="213"/>
      <c r="K123" s="244"/>
      <c r="L123" s="276"/>
      <c r="M123" s="277"/>
      <c r="N123" s="215"/>
      <c r="O123" s="213"/>
      <c r="P123" s="213"/>
      <c r="Q123" s="229"/>
      <c r="R123" s="213"/>
      <c r="S123" s="213"/>
      <c r="T123" s="213"/>
      <c r="U123" s="216"/>
      <c r="V123" s="216"/>
      <c r="W123" s="219"/>
    </row>
    <row r="124" spans="1:23" ht="53.25" customHeight="1" thickBot="1">
      <c r="A124" s="7"/>
      <c r="B124" s="263"/>
      <c r="C124" s="265"/>
      <c r="D124" s="265"/>
      <c r="E124" s="241"/>
      <c r="F124" s="241"/>
      <c r="G124" s="241"/>
      <c r="H124" s="242"/>
      <c r="I124" s="241"/>
      <c r="J124" s="240"/>
      <c r="K124" s="245"/>
      <c r="L124" s="276"/>
      <c r="M124" s="277"/>
      <c r="N124" s="268"/>
      <c r="O124" s="240"/>
      <c r="P124" s="241"/>
      <c r="Q124" s="242"/>
      <c r="R124" s="241"/>
      <c r="S124" s="241"/>
      <c r="T124" s="241"/>
      <c r="U124" s="265"/>
      <c r="V124" s="265"/>
      <c r="W124" s="267"/>
    </row>
    <row r="125" spans="1:23" ht="19" thickTop="1" thickBot="1">
      <c r="A125" s="7"/>
      <c r="B125" s="249" t="s">
        <v>195</v>
      </c>
      <c r="C125" s="249"/>
      <c r="D125" s="249"/>
      <c r="E125" s="249"/>
      <c r="F125" s="249"/>
      <c r="G125" s="249"/>
      <c r="H125" s="249"/>
      <c r="I125" s="249"/>
      <c r="J125" s="249"/>
      <c r="K125" s="249"/>
      <c r="L125" s="249"/>
      <c r="M125" s="249"/>
      <c r="N125" s="249"/>
      <c r="O125" s="249"/>
      <c r="P125" s="249"/>
      <c r="Q125" s="249"/>
      <c r="R125" s="249"/>
      <c r="S125" s="249"/>
      <c r="T125" s="249"/>
      <c r="U125" s="249"/>
      <c r="V125" s="249"/>
      <c r="W125" s="250"/>
    </row>
    <row r="126" spans="1:23" ht="13" thickTop="1">
      <c r="A126" s="7"/>
      <c r="B126" s="28"/>
      <c r="C126" s="28"/>
      <c r="D126" s="28"/>
      <c r="E126" s="28"/>
      <c r="F126" s="28"/>
      <c r="G126" s="28"/>
      <c r="H126" s="28"/>
      <c r="I126" s="28"/>
      <c r="J126" s="22">
        <f>J127+J128</f>
        <v>5870660</v>
      </c>
      <c r="K126" s="129"/>
      <c r="L126" s="18" t="s">
        <v>109</v>
      </c>
      <c r="M126" s="19" t="s">
        <v>196</v>
      </c>
      <c r="N126" s="44"/>
      <c r="O126" s="44"/>
      <c r="P126" s="44"/>
      <c r="Q126" s="44"/>
      <c r="R126" s="44"/>
      <c r="S126" s="44"/>
      <c r="T126" s="44"/>
      <c r="U126" s="44"/>
      <c r="V126" s="44"/>
      <c r="W126" s="45"/>
    </row>
    <row r="127" spans="1:23">
      <c r="A127" s="7"/>
      <c r="B127" s="28"/>
      <c r="C127" s="28"/>
      <c r="D127" s="28"/>
      <c r="E127" s="28"/>
      <c r="F127" s="28"/>
      <c r="G127" s="28"/>
      <c r="H127" s="28"/>
      <c r="I127" s="28"/>
      <c r="J127" s="49">
        <f>SUMIFS(DATI!E$1:E$65536,DATI!A$1:A$65536,'2005'!B4,DATI!B$1:B$65536,'2005'!J12,DATI!C$1:C$65536,'2005'!B8,DATI!D$1:D$65536,'2005'!L127)</f>
        <v>3872381</v>
      </c>
      <c r="K127" s="42"/>
      <c r="L127" s="40" t="s">
        <v>110</v>
      </c>
      <c r="M127" s="134" t="s">
        <v>234</v>
      </c>
      <c r="N127" s="44"/>
      <c r="O127" s="44"/>
      <c r="P127" s="44"/>
      <c r="Q127" s="44"/>
      <c r="R127" s="44"/>
      <c r="S127" s="44"/>
      <c r="T127" s="44"/>
      <c r="U127" s="44"/>
      <c r="V127" s="44"/>
      <c r="W127" s="45"/>
    </row>
    <row r="128" spans="1:23">
      <c r="A128" s="7"/>
      <c r="B128" s="28"/>
      <c r="C128" s="28"/>
      <c r="D128" s="28"/>
      <c r="E128" s="28"/>
      <c r="F128" s="28"/>
      <c r="G128" s="28"/>
      <c r="H128" s="28"/>
      <c r="I128" s="28"/>
      <c r="J128" s="49">
        <f>SUMIFS(DATI!E$1:E$65536,DATI!A$1:A$65536,'2005'!B4,DATI!B$1:B$65536,'2005'!J12,DATI!C$1:C$65536,'2005'!B8,DATI!D$1:D$65536,'2005'!L128)</f>
        <v>1998279</v>
      </c>
      <c r="K128" s="42"/>
      <c r="L128" s="40" t="s">
        <v>111</v>
      </c>
      <c r="M128" s="134" t="s">
        <v>235</v>
      </c>
      <c r="N128" s="44"/>
      <c r="O128" s="44"/>
      <c r="P128" s="44"/>
      <c r="Q128" s="44"/>
      <c r="R128" s="44"/>
      <c r="S128" s="44"/>
      <c r="T128" s="44"/>
      <c r="U128" s="44"/>
      <c r="V128" s="44"/>
      <c r="W128" s="45"/>
    </row>
    <row r="129" spans="1:23">
      <c r="A129" s="7"/>
      <c r="B129" s="28"/>
      <c r="C129" s="28"/>
      <c r="D129" s="28"/>
      <c r="E129" s="28"/>
      <c r="F129" s="28"/>
      <c r="G129" s="28"/>
      <c r="H129" s="28"/>
      <c r="I129" s="61"/>
      <c r="J129" s="49">
        <f>SUMIFS(DATI!E$1:E$65536,DATI!A$1:A$65536,'2005'!B4,DATI!B$1:B$65536,'2005'!J12,DATI!C$1:C$65536,'2005'!B8,DATI!D$1:D$65536,'2005'!L129)</f>
        <v>107190</v>
      </c>
      <c r="K129" s="42"/>
      <c r="L129" s="40" t="s">
        <v>112</v>
      </c>
      <c r="M129" s="185" t="s">
        <v>227</v>
      </c>
      <c r="N129" s="44"/>
      <c r="O129" s="44"/>
      <c r="P129" s="44"/>
      <c r="Q129" s="44"/>
      <c r="R129" s="44"/>
      <c r="S129" s="44"/>
      <c r="T129" s="44"/>
      <c r="U129" s="44"/>
      <c r="V129" s="44"/>
      <c r="W129" s="45"/>
    </row>
    <row r="130" spans="1:23">
      <c r="A130" s="7"/>
      <c r="B130" s="28"/>
      <c r="C130" s="28"/>
      <c r="D130" s="28"/>
      <c r="E130" s="28"/>
      <c r="F130" s="28"/>
      <c r="G130" s="28"/>
      <c r="H130" s="28"/>
      <c r="I130" s="28"/>
      <c r="J130" s="28"/>
      <c r="K130" s="42"/>
      <c r="L130" s="40" t="s">
        <v>113</v>
      </c>
      <c r="M130" s="41" t="s">
        <v>197</v>
      </c>
      <c r="N130" s="44"/>
      <c r="O130" s="43">
        <f>O131+O132</f>
        <v>7823829</v>
      </c>
      <c r="P130" s="44"/>
      <c r="Q130" s="44"/>
      <c r="R130" s="44"/>
      <c r="S130" s="44"/>
      <c r="T130" s="44"/>
      <c r="U130" s="44"/>
      <c r="V130" s="44"/>
      <c r="W130" s="45"/>
    </row>
    <row r="131" spans="1:23">
      <c r="A131" s="7"/>
      <c r="B131" s="28"/>
      <c r="C131" s="28"/>
      <c r="D131" s="28"/>
      <c r="E131" s="28"/>
      <c r="F131" s="28"/>
      <c r="G131" s="28"/>
      <c r="H131" s="28"/>
      <c r="I131" s="28"/>
      <c r="J131" s="28"/>
      <c r="K131" s="42"/>
      <c r="L131" s="40" t="s">
        <v>114</v>
      </c>
      <c r="M131" s="134" t="s">
        <v>236</v>
      </c>
      <c r="N131" s="44"/>
      <c r="O131" s="36">
        <f>SUMIFS(DATI!E$1:E$65536,DATI!A$1:A$65536,'2005'!B4,DATI!B$1:B$65536,'2005'!O12,DATI!C$1:C$65536,'2005'!N8,DATI!D$1:D$65536,'2005'!L131)</f>
        <v>6544742</v>
      </c>
      <c r="P131" s="44"/>
      <c r="Q131" s="44"/>
      <c r="R131" s="44"/>
      <c r="S131" s="44"/>
      <c r="T131" s="44"/>
      <c r="U131" s="44"/>
      <c r="V131" s="44"/>
      <c r="W131" s="45"/>
    </row>
    <row r="132" spans="1:23">
      <c r="A132" s="7"/>
      <c r="B132" s="28"/>
      <c r="C132" s="28"/>
      <c r="D132" s="28"/>
      <c r="E132" s="28"/>
      <c r="F132" s="28"/>
      <c r="G132" s="28"/>
      <c r="H132" s="28"/>
      <c r="I132" s="28"/>
      <c r="J132" s="28"/>
      <c r="K132" s="42"/>
      <c r="L132" s="40" t="s">
        <v>115</v>
      </c>
      <c r="M132" s="134" t="s">
        <v>237</v>
      </c>
      <c r="N132" s="44"/>
      <c r="O132" s="36">
        <f>SUMIFS(DATI!E$1:E$65536,DATI!A$1:A$65536,'2005'!B4,DATI!B$1:B$65536,'2005'!O12,DATI!C$1:C$65536,'2005'!N8,DATI!D$1:D$65536,'2005'!L132)</f>
        <v>1279087</v>
      </c>
      <c r="P132" s="44"/>
      <c r="Q132" s="44"/>
      <c r="R132" s="44"/>
      <c r="S132" s="44"/>
      <c r="T132" s="44"/>
      <c r="U132" s="44"/>
      <c r="V132" s="44"/>
      <c r="W132" s="45"/>
    </row>
    <row r="133" spans="1:23">
      <c r="A133" s="7"/>
      <c r="B133" s="28"/>
      <c r="C133" s="28"/>
      <c r="D133" s="28"/>
      <c r="E133" s="28"/>
      <c r="F133" s="28"/>
      <c r="G133" s="28"/>
      <c r="H133" s="28"/>
      <c r="I133" s="28"/>
      <c r="J133" s="28"/>
      <c r="K133" s="42"/>
      <c r="L133" s="40" t="s">
        <v>116</v>
      </c>
      <c r="M133" s="185" t="s">
        <v>228</v>
      </c>
      <c r="N133" s="44"/>
      <c r="O133" s="36">
        <f>SUMIFS(DATI!E$1:E$65536,DATI!A$1:A$65536,'2005'!B4,DATI!B$1:B$65536,'2005'!O12,DATI!C$1:C$65536,'2005'!N8,DATI!D$1:D$65536,'2005'!L133)</f>
        <v>15657</v>
      </c>
      <c r="P133" s="44"/>
      <c r="Q133" s="44"/>
      <c r="R133" s="44"/>
      <c r="S133" s="44"/>
      <c r="T133" s="44"/>
      <c r="U133" s="44"/>
      <c r="V133" s="44"/>
      <c r="W133" s="45"/>
    </row>
    <row r="134" spans="1:23" ht="13">
      <c r="A134" s="7"/>
      <c r="B134" s="28"/>
      <c r="C134" s="28"/>
      <c r="D134" s="28"/>
      <c r="E134" s="28"/>
      <c r="F134" s="28"/>
      <c r="G134" s="28"/>
      <c r="H134" s="28"/>
      <c r="I134" s="28"/>
      <c r="J134" s="29">
        <f>O130-J126</f>
        <v>1953169</v>
      </c>
      <c r="K134" s="42"/>
      <c r="L134" s="135" t="s">
        <v>107</v>
      </c>
      <c r="M134" s="202" t="s">
        <v>198</v>
      </c>
      <c r="N134" s="44"/>
      <c r="O134" s="44"/>
      <c r="P134" s="44"/>
      <c r="Q134" s="44"/>
      <c r="R134" s="44"/>
      <c r="S134" s="44"/>
      <c r="T134" s="44"/>
      <c r="U134" s="44"/>
      <c r="V134" s="44"/>
      <c r="W134" s="45"/>
    </row>
    <row r="135" spans="1:23">
      <c r="A135" s="7"/>
      <c r="B135" s="28"/>
      <c r="C135" s="28"/>
      <c r="D135" s="28"/>
      <c r="E135" s="28"/>
      <c r="F135" s="28"/>
      <c r="G135" s="28"/>
      <c r="H135" s="61"/>
      <c r="I135" s="94">
        <f>I27+I30+I55+I58+I86+I89+I100+I116</f>
        <v>16109404</v>
      </c>
      <c r="J135" s="94">
        <f>J27+J30+J55+J58+J86+J89+J100+J116</f>
        <v>1692153</v>
      </c>
      <c r="K135" s="31">
        <f>I135+J135</f>
        <v>17801557</v>
      </c>
      <c r="L135" s="40" t="s">
        <v>199</v>
      </c>
      <c r="M135" s="41" t="s">
        <v>200</v>
      </c>
      <c r="N135" s="33">
        <f>O135+P135</f>
        <v>17801558</v>
      </c>
      <c r="O135" s="37">
        <f>O46+O49+O58+O86+O89+O100+O116</f>
        <v>1332566</v>
      </c>
      <c r="P135" s="43">
        <f>P33+P46+P49+P58+P86+P89+P100+P116</f>
        <v>16468992</v>
      </c>
      <c r="Q135" s="43">
        <f>Q33</f>
        <v>62401</v>
      </c>
      <c r="R135" s="136"/>
      <c r="S135" s="44"/>
      <c r="T135" s="44"/>
      <c r="U135" s="44"/>
      <c r="V135" s="44"/>
      <c r="W135" s="45"/>
    </row>
    <row r="136" spans="1:23" ht="13.5" thickBot="1">
      <c r="A136" s="7"/>
      <c r="B136" s="28"/>
      <c r="C136" s="28"/>
      <c r="D136" s="28"/>
      <c r="E136" s="28"/>
      <c r="F136" s="28"/>
      <c r="G136" s="28"/>
      <c r="H136" s="28"/>
      <c r="I136" s="23"/>
      <c r="J136" s="137">
        <f>J134+O46+O49+O58+O86+O90+O96+O100+O116+O97-J27-J55-J58-J86-J90-J96-J100-J116-J97</f>
        <v>1593582</v>
      </c>
      <c r="K136" s="138"/>
      <c r="L136" s="130" t="s">
        <v>108</v>
      </c>
      <c r="M136" s="207" t="s">
        <v>201</v>
      </c>
      <c r="N136" s="44"/>
      <c r="O136" s="44"/>
      <c r="P136" s="44"/>
      <c r="Q136" s="44"/>
      <c r="R136" s="44"/>
      <c r="S136" s="44"/>
      <c r="T136" s="44"/>
      <c r="U136" s="44"/>
      <c r="V136" s="44"/>
      <c r="W136" s="45"/>
    </row>
    <row r="137" spans="1:23" ht="13.5" thickTop="1" thickBot="1">
      <c r="A137" s="7"/>
      <c r="B137" s="251"/>
      <c r="C137" s="251"/>
      <c r="D137" s="251"/>
      <c r="E137" s="251"/>
      <c r="F137" s="251"/>
      <c r="G137" s="251"/>
      <c r="H137" s="251"/>
      <c r="I137" s="251"/>
      <c r="J137" s="251"/>
      <c r="K137" s="251"/>
      <c r="L137" s="251"/>
      <c r="M137" s="251"/>
      <c r="N137" s="251"/>
      <c r="O137" s="251"/>
      <c r="P137" s="251"/>
      <c r="Q137" s="251"/>
      <c r="R137" s="251"/>
      <c r="S137" s="251"/>
      <c r="T137" s="251"/>
      <c r="U137" s="251"/>
      <c r="V137" s="251"/>
      <c r="W137" s="252"/>
    </row>
    <row r="138" spans="1:23" ht="21.75" customHeight="1" thickTop="1" thickBot="1">
      <c r="A138" s="7"/>
      <c r="B138" s="253" t="s">
        <v>202</v>
      </c>
      <c r="C138" s="253"/>
      <c r="D138" s="253"/>
      <c r="E138" s="253"/>
      <c r="F138" s="253"/>
      <c r="G138" s="253"/>
      <c r="H138" s="253"/>
      <c r="I138" s="253"/>
      <c r="J138" s="253"/>
      <c r="K138" s="254"/>
      <c r="L138" s="255" t="s">
        <v>203</v>
      </c>
      <c r="M138" s="256"/>
      <c r="N138" s="259" t="s">
        <v>204</v>
      </c>
      <c r="O138" s="259"/>
      <c r="P138" s="259"/>
      <c r="Q138" s="259"/>
      <c r="R138" s="259"/>
      <c r="S138" s="259"/>
      <c r="T138" s="259"/>
      <c r="U138" s="259"/>
      <c r="V138" s="259"/>
      <c r="W138" s="260"/>
    </row>
    <row r="139" spans="1:23" ht="13.5" customHeight="1" thickTop="1">
      <c r="A139" s="7"/>
      <c r="B139" s="261" t="s">
        <v>122</v>
      </c>
      <c r="C139" s="264" t="s">
        <v>123</v>
      </c>
      <c r="D139" s="264" t="s">
        <v>124</v>
      </c>
      <c r="E139" s="239" t="s">
        <v>125</v>
      </c>
      <c r="F139" s="239" t="s">
        <v>126</v>
      </c>
      <c r="G139" s="239" t="s">
        <v>127</v>
      </c>
      <c r="H139" s="239" t="s">
        <v>128</v>
      </c>
      <c r="I139" s="239" t="s">
        <v>129</v>
      </c>
      <c r="J139" s="239" t="s">
        <v>130</v>
      </c>
      <c r="K139" s="243" t="s">
        <v>131</v>
      </c>
      <c r="L139" s="222"/>
      <c r="M139" s="223"/>
      <c r="N139" s="246" t="s">
        <v>131</v>
      </c>
      <c r="O139" s="239" t="s">
        <v>130</v>
      </c>
      <c r="P139" s="239" t="s">
        <v>129</v>
      </c>
      <c r="Q139" s="239" t="s">
        <v>128</v>
      </c>
      <c r="R139" s="239" t="s">
        <v>127</v>
      </c>
      <c r="S139" s="239" t="s">
        <v>126</v>
      </c>
      <c r="T139" s="239" t="s">
        <v>125</v>
      </c>
      <c r="U139" s="264" t="s">
        <v>124</v>
      </c>
      <c r="V139" s="264" t="s">
        <v>123</v>
      </c>
      <c r="W139" s="266" t="s">
        <v>122</v>
      </c>
    </row>
    <row r="140" spans="1:23" ht="12.75" customHeight="1">
      <c r="A140" s="7"/>
      <c r="B140" s="262"/>
      <c r="C140" s="216"/>
      <c r="D140" s="216"/>
      <c r="E140" s="213"/>
      <c r="F140" s="213"/>
      <c r="G140" s="213"/>
      <c r="H140" s="229"/>
      <c r="I140" s="213"/>
      <c r="J140" s="213"/>
      <c r="K140" s="244"/>
      <c r="L140" s="222"/>
      <c r="M140" s="223"/>
      <c r="N140" s="247"/>
      <c r="O140" s="213"/>
      <c r="P140" s="213"/>
      <c r="Q140" s="229"/>
      <c r="R140" s="213"/>
      <c r="S140" s="213"/>
      <c r="T140" s="213"/>
      <c r="U140" s="216"/>
      <c r="V140" s="216"/>
      <c r="W140" s="219"/>
    </row>
    <row r="141" spans="1:23" ht="57.75" customHeight="1" thickBot="1">
      <c r="A141" s="7"/>
      <c r="B141" s="263"/>
      <c r="C141" s="265"/>
      <c r="D141" s="265"/>
      <c r="E141" s="241"/>
      <c r="F141" s="241"/>
      <c r="G141" s="241"/>
      <c r="H141" s="242"/>
      <c r="I141" s="241"/>
      <c r="J141" s="240"/>
      <c r="K141" s="245"/>
      <c r="L141" s="257"/>
      <c r="M141" s="258"/>
      <c r="N141" s="248"/>
      <c r="O141" s="240"/>
      <c r="P141" s="241"/>
      <c r="Q141" s="242"/>
      <c r="R141" s="241"/>
      <c r="S141" s="241"/>
      <c r="T141" s="241"/>
      <c r="U141" s="265"/>
      <c r="V141" s="265"/>
      <c r="W141" s="267"/>
    </row>
    <row r="142" spans="1:23" ht="19" thickTop="1" thickBot="1">
      <c r="A142" s="7"/>
      <c r="B142" s="231" t="s">
        <v>205</v>
      </c>
      <c r="C142" s="231"/>
      <c r="D142" s="231"/>
      <c r="E142" s="231"/>
      <c r="F142" s="231"/>
      <c r="G142" s="231"/>
      <c r="H142" s="231"/>
      <c r="I142" s="231"/>
      <c r="J142" s="231"/>
      <c r="K142" s="231"/>
      <c r="L142" s="231"/>
      <c r="M142" s="231"/>
      <c r="N142" s="231"/>
      <c r="O142" s="231"/>
      <c r="P142" s="231"/>
      <c r="Q142" s="231"/>
      <c r="R142" s="231"/>
      <c r="S142" s="231"/>
      <c r="T142" s="231"/>
      <c r="U142" s="231"/>
      <c r="V142" s="231"/>
      <c r="W142" s="232"/>
    </row>
    <row r="143" spans="1:23" ht="13.5" thickTop="1">
      <c r="A143" s="7"/>
      <c r="B143" s="76"/>
      <c r="C143" s="76"/>
      <c r="D143" s="76"/>
      <c r="E143" s="76"/>
      <c r="F143" s="76"/>
      <c r="G143" s="76"/>
      <c r="H143" s="28"/>
      <c r="I143" s="76"/>
      <c r="J143" s="76"/>
      <c r="K143" s="139"/>
      <c r="L143" s="113" t="s">
        <v>206</v>
      </c>
      <c r="M143" s="208" t="s">
        <v>207</v>
      </c>
      <c r="N143" s="140">
        <f t="shared" ref="N143:N148" si="14">O143+P143</f>
        <v>2618904</v>
      </c>
      <c r="O143" s="141">
        <f>J136</f>
        <v>1593582</v>
      </c>
      <c r="P143" s="141">
        <f>R143+S143+T143+W143</f>
        <v>1025322</v>
      </c>
      <c r="Q143" s="28"/>
      <c r="R143" s="142">
        <f>G119</f>
        <v>850874</v>
      </c>
      <c r="S143" s="142">
        <f>F119</f>
        <v>186928</v>
      </c>
      <c r="T143" s="142">
        <f>E119</f>
        <v>-21728</v>
      </c>
      <c r="U143" s="143">
        <f>D119</f>
        <v>25661</v>
      </c>
      <c r="V143" s="62">
        <f>C119</f>
        <v>-16413</v>
      </c>
      <c r="W143" s="63">
        <f>U143+V143</f>
        <v>9248</v>
      </c>
    </row>
    <row r="144" spans="1:23">
      <c r="A144" s="7"/>
      <c r="B144" s="115">
        <f>C144+D144</f>
        <v>0</v>
      </c>
      <c r="C144" s="144">
        <f>C145+C146</f>
        <v>0</v>
      </c>
      <c r="D144" s="144">
        <f>D145+D146</f>
        <v>0</v>
      </c>
      <c r="E144" s="144">
        <f>E146</f>
        <v>118045</v>
      </c>
      <c r="F144" s="144">
        <f>F145+F146</f>
        <v>0</v>
      </c>
      <c r="G144" s="144">
        <f>G145+G146</f>
        <v>4494</v>
      </c>
      <c r="H144" s="28"/>
      <c r="I144" s="37">
        <f>B144+E144+F144+G144</f>
        <v>122539</v>
      </c>
      <c r="J144" s="37">
        <f>J145+J146</f>
        <v>176680</v>
      </c>
      <c r="K144" s="145">
        <f t="shared" ref="K144:K149" si="15">I144+J144</f>
        <v>299219</v>
      </c>
      <c r="L144" s="53" t="s">
        <v>67</v>
      </c>
      <c r="M144" s="65" t="s">
        <v>208</v>
      </c>
      <c r="N144" s="140">
        <f t="shared" si="14"/>
        <v>299219</v>
      </c>
      <c r="O144" s="37">
        <f>O145+O146</f>
        <v>4398</v>
      </c>
      <c r="P144" s="43">
        <f>R144+S144+T144+W144</f>
        <v>294821</v>
      </c>
      <c r="Q144" s="28"/>
      <c r="R144" s="146">
        <f>R146</f>
        <v>150796</v>
      </c>
      <c r="S144" s="146">
        <f>S146</f>
        <v>0</v>
      </c>
      <c r="T144" s="146">
        <f>T146+T145</f>
        <v>144025</v>
      </c>
      <c r="U144" s="146">
        <f>U146</f>
        <v>0</v>
      </c>
      <c r="V144" s="62">
        <f>V146</f>
        <v>0</v>
      </c>
      <c r="W144" s="63">
        <f>U144+V144</f>
        <v>0</v>
      </c>
    </row>
    <row r="145" spans="1:23">
      <c r="A145" s="7"/>
      <c r="B145" s="115">
        <f>C145+D145</f>
        <v>0</v>
      </c>
      <c r="C145" s="147">
        <f>SUMIFS(DATI!E$1:E$65536,DATI!A$1:A$65536,'2005'!B4,DATI!B$1:B$65536,'2005'!C12,DATI!C$1:C$65536,'2005'!B8,DATI!D$1:D$65536,'2005'!L145)</f>
        <v>0</v>
      </c>
      <c r="D145" s="147">
        <f>SUMIFS(DATI!E$1:E$65536,DATI!A$1:A$65536,'2005'!B4,DATI!B$1:B$65536,'2005'!D12,DATI!C$1:C$65536,'2005'!B8,DATI!D$1:D$65536,'2005'!L145)</f>
        <v>0</v>
      </c>
      <c r="E145" s="148"/>
      <c r="F145" s="149">
        <f>SUMIFS(DATI!E$1:E$65536,DATI!A$1:A$65536,'2005'!B4,DATI!B$1:B$65536,'2005'!F12,DATI!C$1:C$65536,'2005'!B8,DATI!D$1:D$65536,'2005'!L145)</f>
        <v>0</v>
      </c>
      <c r="G145" s="149">
        <f>SUMIFS(DATI!E$1:E$65536,DATI!A$1:A$65536,'2005'!B4,DATI!B$1:B$65536,'2005'!G12,DATI!C$1:C$65536,'2005'!B8,DATI!D$1:D$65536,'2005'!L145)</f>
        <v>96</v>
      </c>
      <c r="H145" s="28"/>
      <c r="I145" s="37">
        <f>B145+F145+G145</f>
        <v>96</v>
      </c>
      <c r="J145" s="149">
        <f>SUMIFS(DATI!E$1:E$65536,DATI!A$1:A$65536,'2005'!B4,DATI!B$1:B$65536,'2005'!J12,DATI!C$1:C$65536,'2005'!B8,DATI!D$1:D$65536,'2005'!L145)</f>
        <v>0</v>
      </c>
      <c r="K145" s="145">
        <f t="shared" si="15"/>
        <v>96</v>
      </c>
      <c r="L145" s="53" t="s">
        <v>68</v>
      </c>
      <c r="M145" s="199" t="s">
        <v>230</v>
      </c>
      <c r="N145" s="140">
        <f t="shared" si="14"/>
        <v>96</v>
      </c>
      <c r="O145" s="149">
        <f>SUMIFS(DATI!E$1:E$65536,DATI!A$1:A$65536,'2005'!B4,DATI!B$1:B$65536,'2005'!O12,DATI!C$1:C$65536,'2005'!N8,DATI!D$1:D$65536,'2005'!L145)</f>
        <v>0</v>
      </c>
      <c r="P145" s="43">
        <f>T145</f>
        <v>96</v>
      </c>
      <c r="Q145" s="28"/>
      <c r="R145" s="150"/>
      <c r="S145" s="151"/>
      <c r="T145" s="36">
        <f>SUMIFS(DATI!E$1:E$65536,DATI!A$1:A$65536,'2005'!B4,DATI!B$1:B$65536,'2005'!T12,DATI!C$1:C$65536,'2005'!N8,DATI!D$1:D$65536,'2005'!L145)</f>
        <v>96</v>
      </c>
      <c r="U145" s="152"/>
      <c r="V145" s="28"/>
      <c r="W145" s="42"/>
    </row>
    <row r="146" spans="1:23">
      <c r="A146" s="7"/>
      <c r="B146" s="115">
        <f>C146+D146</f>
        <v>0</v>
      </c>
      <c r="C146" s="144">
        <f>C148</f>
        <v>0</v>
      </c>
      <c r="D146" s="144">
        <f>D148</f>
        <v>0</v>
      </c>
      <c r="E146" s="144">
        <f>E147+E148</f>
        <v>118045</v>
      </c>
      <c r="F146" s="144">
        <f>F148</f>
        <v>0</v>
      </c>
      <c r="G146" s="144">
        <f>G148</f>
        <v>4398</v>
      </c>
      <c r="H146" s="44"/>
      <c r="I146" s="37">
        <f>B146+E146+F146+G146</f>
        <v>122443</v>
      </c>
      <c r="J146" s="144">
        <f>J147+J148</f>
        <v>176680</v>
      </c>
      <c r="K146" s="145">
        <f t="shared" si="15"/>
        <v>299123</v>
      </c>
      <c r="L146" s="53" t="s">
        <v>209</v>
      </c>
      <c r="M146" s="199" t="s">
        <v>231</v>
      </c>
      <c r="N146" s="140">
        <f t="shared" si="14"/>
        <v>299123</v>
      </c>
      <c r="O146" s="37">
        <f>O147+O148</f>
        <v>4398</v>
      </c>
      <c r="P146" s="43">
        <f>R146+S146+T146+W146</f>
        <v>294725</v>
      </c>
      <c r="Q146" s="44"/>
      <c r="R146" s="146">
        <f>R147+R148</f>
        <v>150796</v>
      </c>
      <c r="S146" s="146">
        <f>S147+S148</f>
        <v>0</v>
      </c>
      <c r="T146" s="146">
        <f>T147+T148</f>
        <v>143929</v>
      </c>
      <c r="U146" s="146">
        <f>U147+U148</f>
        <v>0</v>
      </c>
      <c r="V146" s="94">
        <f>V147+V148</f>
        <v>0</v>
      </c>
      <c r="W146" s="31">
        <f>U146+V146</f>
        <v>0</v>
      </c>
    </row>
    <row r="147" spans="1:23">
      <c r="A147" s="7"/>
      <c r="B147" s="153"/>
      <c r="C147" s="154"/>
      <c r="D147" s="154"/>
      <c r="E147" s="149">
        <f>SUMIFS(DATI!E$1:E$65536,DATI!A$1:A$65536,'2005'!B4,DATI!B$1:B$65536,'2005'!E12,DATI!C$1:C$65536,'2005'!B8,DATI!D$1:D$65536,'2005'!L147)</f>
        <v>116164</v>
      </c>
      <c r="F147" s="152"/>
      <c r="G147" s="71"/>
      <c r="H147" s="44"/>
      <c r="I147" s="37">
        <f>E147</f>
        <v>116164</v>
      </c>
      <c r="J147" s="149">
        <f>SUMIFS(DATI!E$1:E$65536,DATI!A$1:A$65536,'2005'!B4,DATI!B$1:B$65536,'2005'!J12,DATI!C$1:C$65536,'2005'!B8,DATI!D$1:D$65536,'2005'!L147)</f>
        <v>175449</v>
      </c>
      <c r="K147" s="145">
        <f t="shared" si="15"/>
        <v>291613</v>
      </c>
      <c r="L147" s="53" t="s">
        <v>69</v>
      </c>
      <c r="M147" s="78" t="s">
        <v>232</v>
      </c>
      <c r="N147" s="140">
        <f t="shared" si="14"/>
        <v>291613</v>
      </c>
      <c r="O147" s="149">
        <f>SUMIFS(DATI!E$1:E$65536,DATI!A$1:A$65536,'2005'!B4,DATI!B$1:B$65536,'2005'!O12,DATI!C$1:C$65536,'2005'!N8,DATI!D$1:D$65536,'2005'!L147)</f>
        <v>0</v>
      </c>
      <c r="P147" s="43">
        <f>R147+S147+T147+W147</f>
        <v>291613</v>
      </c>
      <c r="Q147" s="44"/>
      <c r="R147" s="149">
        <f>SUMIFS(DATI!E$1:E$65536,DATI!A$1:A$65536,'2005'!B4,DATI!B$1:B$65536,'2005'!R12,DATI!C$1:C$65536,'2005'!N8,DATI!D$1:D$65536,'2005'!L147)</f>
        <v>147684</v>
      </c>
      <c r="S147" s="149">
        <f>SUMIFS(DATI!E$1:E$65536,DATI!A$1:A$65536,'2005'!B4,DATI!B$1:B$65536,'2005'!D12,DATI!C$1:C$65536,'2005'!N8,DATI!D$1:D$65536,'2005'!L147)</f>
        <v>0</v>
      </c>
      <c r="T147" s="36">
        <f>SUMIFS(DATI!E$1:E$65536,DATI!A$1:A$65536,'2005'!B4,DATI!B$1:B$65536,'2005'!T12,DATI!C$1:C$65536,'2005'!N8,DATI!D$1:D$65536,'2005'!L147)</f>
        <v>143929</v>
      </c>
      <c r="U147" s="155">
        <f>SUMIFS(DATI!E$1:E$65536,DATI!A$1:A$65536,'2005'!B4,DATI!B$1:B$65536,'2005'!U12,DATI!C$1:C$65536,'2005'!N8,DATI!D$1:D$65536,'2005'!L147)</f>
        <v>0</v>
      </c>
      <c r="V147" s="30">
        <f>SUMIFS(DATI!E$1:E$65536,DATI!A$1:A$65536,'2005'!B4,DATI!B$1:B$65536,'2005'!V12,DATI!C$1:C$65536,'2005'!N8,DATI!D$1:D$65536,'2005'!L147)</f>
        <v>0</v>
      </c>
      <c r="W147" s="31">
        <f>U147+V147</f>
        <v>0</v>
      </c>
    </row>
    <row r="148" spans="1:23">
      <c r="A148" s="7"/>
      <c r="B148" s="115">
        <f>C148+D148</f>
        <v>0</v>
      </c>
      <c r="C148" s="156">
        <f>SUMIFS(DATI!E$1:E$65536,DATI!A$1:A$65536,'2005'!B4,DATI!B$1:B$65536,'2005'!C12,DATI!C$1:C$65536,'2005'!B8,DATI!D$1:D$65536,'2005'!L148)</f>
        <v>0</v>
      </c>
      <c r="D148" s="156">
        <f>SUMIFS(DATI!E$1:E$65536,DATI!A$1:A$65536,'2005'!B4,DATI!B$1:B$65536,'2005'!D12,DATI!C$1:C$65536,'2005'!B8,DATI!D$1:D$65536,'2005'!L148)</f>
        <v>0</v>
      </c>
      <c r="E148" s="149">
        <f>SUMIFS(DATI!E$1:E$65536,DATI!A$1:A$65536,'2005'!B4,DATI!B$1:B$65536,'2005'!E12,DATI!C$1:C$65536,'2005'!B8,DATI!D$1:D$65536,'2005'!L148)</f>
        <v>1881</v>
      </c>
      <c r="F148" s="149">
        <f>SUMIFS(DATI!E$1:E$65536,DATI!A$1:A$65536,'2005'!B4,DATI!B$1:B$65536,'2005'!F12,DATI!C$1:C$65536,'2005'!B8,DATI!D$1:D$65536,'2005'!L148)</f>
        <v>0</v>
      </c>
      <c r="G148" s="149">
        <f>SUMIFS(DATI!E$1:E$65536,DATI!A$1:A$65536,'2005'!B4,DATI!B$1:B$65536,'2005'!G12,DATI!C$1:C$65536,'2005'!B8,DATI!D$1:D$65536,'2005'!L148)</f>
        <v>4398</v>
      </c>
      <c r="H148" s="44"/>
      <c r="I148" s="37">
        <f>B148+E148+F148+G148</f>
        <v>6279</v>
      </c>
      <c r="J148" s="149">
        <f>SUMIFS(DATI!E$1:E$65536,DATI!A$1:A$65536,'2005'!B4,DATI!B$1:B$65536,'2005'!J12,DATI!C$1:C$65536,'2005'!B8,DATI!D$1:D$65536,'2005'!L148)</f>
        <v>1231</v>
      </c>
      <c r="K148" s="145">
        <f t="shared" si="15"/>
        <v>7510</v>
      </c>
      <c r="L148" s="53" t="s">
        <v>70</v>
      </c>
      <c r="M148" s="78" t="s">
        <v>233</v>
      </c>
      <c r="N148" s="140">
        <f t="shared" si="14"/>
        <v>7510</v>
      </c>
      <c r="O148" s="149">
        <f>SUMIFS(DATI!E$1:E$65536,DATI!A$1:A$65536,'2005'!B4,DATI!B$1:B$65536,'2005'!O12,DATI!C$1:C$65536,'2005'!N8,DATI!D$1:D$65536,'2005'!L148)</f>
        <v>4398</v>
      </c>
      <c r="P148" s="43">
        <f>R148+S148+T148+W148</f>
        <v>3112</v>
      </c>
      <c r="Q148" s="44"/>
      <c r="R148" s="149">
        <f>SUMIFS(DATI!E$1:E$65536,DATI!A$1:A$65536,'2005'!B4,DATI!B$1:B$65536,'2005'!R12,DATI!C$1:C$65536,'2005'!N8,DATI!D$1:D$65536,'2005'!L148)</f>
        <v>3112</v>
      </c>
      <c r="S148" s="149">
        <f>SUMIFS(DATI!E$1:E$65536,DATI!A$1:A$65536,'2005'!B4,DATI!B$1:B$65536,'2005'!S12,DATI!C$1:C$65536,'2005'!N8,DATI!D$1:D$65536,'2005'!L148)</f>
        <v>0</v>
      </c>
      <c r="T148" s="36">
        <f>SUMIFS(DATI!E$1:E$65536,DATI!A$1:A$65536,'2005'!B4,DATI!B$1:B$65536,'2005'!T12,DATI!C$1:C$65536,'2005'!N8,DATI!D$1:D$65536,'2005'!L148)</f>
        <v>0</v>
      </c>
      <c r="U148" s="155">
        <f>SUMIFS(DATI!E$1:E$65536,DATI!A$1:A$65536,'2005'!B4,DATI!B$1:B$65536,'2005'!U12,DATI!C$1:C$65536,'2005'!N8,DATI!D$1:D$65536,'2005'!L148)</f>
        <v>0</v>
      </c>
      <c r="V148" s="30">
        <f>SUMIFS(DATI!E$1:E$65536,DATI!A$1:A$65536,'2005'!B4,DATI!B$1:B$65536,'2005'!V12,DATI!C$1:C$65536,'2005'!N8,DATI!D$1:D$65536,'2005'!L148)</f>
        <v>0</v>
      </c>
      <c r="W148" s="31">
        <f>U148+V148</f>
        <v>0</v>
      </c>
    </row>
    <row r="149" spans="1:23" ht="26.5" thickBot="1">
      <c r="A149" s="7"/>
      <c r="B149" s="115">
        <f>C149+D149</f>
        <v>9248</v>
      </c>
      <c r="C149" s="157">
        <f>V143+V144-C144</f>
        <v>-16413</v>
      </c>
      <c r="D149" s="157">
        <f>U143+U144-D144</f>
        <v>25661</v>
      </c>
      <c r="E149" s="80">
        <f>T143+T144-E144</f>
        <v>4252</v>
      </c>
      <c r="F149" s="80">
        <f>S143+S144-F144</f>
        <v>186928</v>
      </c>
      <c r="G149" s="80">
        <f>G119+R144-G144</f>
        <v>997176</v>
      </c>
      <c r="H149" s="44"/>
      <c r="I149" s="80">
        <f>B149+E149+F149+G149</f>
        <v>1197604</v>
      </c>
      <c r="J149" s="80">
        <f>O143+O144-J144</f>
        <v>1421300</v>
      </c>
      <c r="K149" s="158">
        <f t="shared" si="15"/>
        <v>2618904</v>
      </c>
      <c r="L149" s="130" t="s">
        <v>11</v>
      </c>
      <c r="M149" s="200" t="s">
        <v>210</v>
      </c>
      <c r="N149" s="44"/>
      <c r="O149" s="44"/>
      <c r="P149" s="44"/>
      <c r="Q149" s="44"/>
      <c r="R149" s="44"/>
      <c r="S149" s="44"/>
      <c r="T149" s="44"/>
      <c r="U149" s="44"/>
      <c r="V149" s="44"/>
      <c r="W149" s="45"/>
    </row>
    <row r="150" spans="1:23" ht="19" thickTop="1" thickBot="1">
      <c r="A150" s="7"/>
      <c r="B150" s="233" t="s">
        <v>211</v>
      </c>
      <c r="C150" s="234"/>
      <c r="D150" s="234"/>
      <c r="E150" s="234"/>
      <c r="F150" s="234"/>
      <c r="G150" s="234"/>
      <c r="H150" s="234"/>
      <c r="I150" s="234"/>
      <c r="J150" s="234"/>
      <c r="K150" s="234"/>
      <c r="L150" s="234"/>
      <c r="M150" s="234"/>
      <c r="N150" s="234"/>
      <c r="O150" s="234"/>
      <c r="P150" s="234"/>
      <c r="Q150" s="234"/>
      <c r="R150" s="234"/>
      <c r="S150" s="234"/>
      <c r="T150" s="234"/>
      <c r="U150" s="234"/>
      <c r="V150" s="234"/>
      <c r="W150" s="235"/>
    </row>
    <row r="151" spans="1:23" ht="26.5" thickTop="1">
      <c r="B151" s="159"/>
      <c r="C151" s="76"/>
      <c r="D151" s="76"/>
      <c r="E151" s="76"/>
      <c r="F151" s="76"/>
      <c r="G151" s="76"/>
      <c r="H151" s="28"/>
      <c r="I151" s="76"/>
      <c r="J151" s="44"/>
      <c r="K151" s="160"/>
      <c r="L151" s="113" t="s">
        <v>11</v>
      </c>
      <c r="M151" s="200" t="s">
        <v>210</v>
      </c>
      <c r="N151" s="161">
        <f>O151+P151</f>
        <v>2618904</v>
      </c>
      <c r="O151" s="162">
        <f>J149</f>
        <v>1421300</v>
      </c>
      <c r="P151" s="163">
        <f>R151+S151+T151+W151</f>
        <v>1197604</v>
      </c>
      <c r="Q151" s="28"/>
      <c r="R151" s="162">
        <f>G149</f>
        <v>997176</v>
      </c>
      <c r="S151" s="162">
        <f>F149</f>
        <v>186928</v>
      </c>
      <c r="T151" s="163">
        <f>E149</f>
        <v>4252</v>
      </c>
      <c r="U151" s="164">
        <f>D149</f>
        <v>25661</v>
      </c>
      <c r="V151" s="62">
        <f>C149</f>
        <v>-16413</v>
      </c>
      <c r="W151" s="63">
        <f>U151+V151</f>
        <v>9248</v>
      </c>
    </row>
    <row r="152" spans="1:23">
      <c r="B152" s="115">
        <f>C152+D152</f>
        <v>757591</v>
      </c>
      <c r="C152" s="43">
        <f>C153+C154</f>
        <v>22896</v>
      </c>
      <c r="D152" s="43">
        <f>D153+D154</f>
        <v>734695</v>
      </c>
      <c r="E152" s="33">
        <f>E153+E154</f>
        <v>505894</v>
      </c>
      <c r="F152" s="33">
        <f>F153+F154</f>
        <v>110807</v>
      </c>
      <c r="G152" s="33">
        <f>G153+G154</f>
        <v>3392945</v>
      </c>
      <c r="H152" s="28"/>
      <c r="I152" s="37">
        <f>B152+E152+F152+G152</f>
        <v>4767237</v>
      </c>
      <c r="J152" s="148"/>
      <c r="K152" s="165">
        <f>I152</f>
        <v>4767237</v>
      </c>
      <c r="L152" s="53" t="s">
        <v>76</v>
      </c>
      <c r="M152" s="65" t="s">
        <v>212</v>
      </c>
      <c r="N152" s="166"/>
      <c r="O152" s="44"/>
      <c r="P152" s="166"/>
      <c r="Q152" s="28"/>
      <c r="R152" s="166"/>
      <c r="S152" s="166"/>
      <c r="T152" s="166"/>
      <c r="U152" s="166"/>
      <c r="V152" s="166"/>
      <c r="W152" s="70"/>
    </row>
    <row r="153" spans="1:23">
      <c r="B153" s="115">
        <f>C153+D153</f>
        <v>745522</v>
      </c>
      <c r="C153" s="34">
        <f>SUMIFS(DATI!E$1:E$65536,DATI!A$1:A$65536,'2005'!B4,DATI!B$1:B$65536,'2005'!C12,DATI!C$1:C$65536,'2005'!B8,DATI!D$1:D$65536,'2005'!L153)</f>
        <v>22105</v>
      </c>
      <c r="D153" s="34">
        <f>SUMIFS(DATI!E$1:E$65536,DATI!A$1:A$65536,'2005'!B4,DATI!B$1:B$65536,'2005'!D12,DATI!C$1:C$65536,'2005'!B8,DATI!D$1:D$65536,'2005'!L153)</f>
        <v>723417</v>
      </c>
      <c r="E153" s="36">
        <f>SUMIFS(DATI!E$1:E$65536,DATI!A$1:A$65536,'2005'!B4,DATI!B$1:B$65536,'2005'!E12,DATI!C$1:C$65536,'2005'!B8,DATI!D$1:D$65536,'2005'!L153)</f>
        <v>478813</v>
      </c>
      <c r="F153" s="36">
        <f>SUMIFS(DATI!E$1:E$65536,DATI!A$1:A$65536,'2005'!B4,DATI!B$1:B$65536,'2005'!F12,DATI!C$1:C$65536,'2005'!B8,DATI!D$1:D$65536,'2005'!L153)</f>
        <v>110531</v>
      </c>
      <c r="G153" s="36">
        <f>SUMIFS(DATI!E$1:E$65536,DATI!A$1:A$65536,'2005'!B4,DATI!B$1:B$65536,'2005'!G12,DATI!C$1:C$65536,'2005'!B8,DATI!D$1:D$65536,'2005'!L153)</f>
        <v>2861868</v>
      </c>
      <c r="H153" s="28"/>
      <c r="I153" s="37">
        <f>B153+E153+F153+G153</f>
        <v>4196734</v>
      </c>
      <c r="J153" s="148"/>
      <c r="K153" s="165">
        <f>I153</f>
        <v>4196734</v>
      </c>
      <c r="L153" s="53" t="s">
        <v>78</v>
      </c>
      <c r="M153" s="199" t="s">
        <v>213</v>
      </c>
      <c r="N153" s="44"/>
      <c r="O153" s="44"/>
      <c r="P153" s="44"/>
      <c r="Q153" s="28"/>
      <c r="R153" s="44"/>
      <c r="S153" s="44"/>
      <c r="T153" s="44"/>
      <c r="U153" s="44"/>
      <c r="V153" s="44"/>
      <c r="W153" s="45"/>
    </row>
    <row r="154" spans="1:23">
      <c r="B154" s="115">
        <f>C154+D154</f>
        <v>12069</v>
      </c>
      <c r="C154" s="33">
        <f>C155+C156</f>
        <v>791</v>
      </c>
      <c r="D154" s="33">
        <f>D155+D156</f>
        <v>11278</v>
      </c>
      <c r="E154" s="33">
        <f>E155+E156</f>
        <v>27081</v>
      </c>
      <c r="F154" s="33">
        <f>F155+F156</f>
        <v>276</v>
      </c>
      <c r="G154" s="33">
        <f>G155+G156</f>
        <v>531077</v>
      </c>
      <c r="H154" s="44"/>
      <c r="I154" s="37">
        <f>B154+E154+F154+G154</f>
        <v>570503</v>
      </c>
      <c r="J154" s="148"/>
      <c r="K154" s="165">
        <f>I154</f>
        <v>570503</v>
      </c>
      <c r="L154" s="53" t="s">
        <v>214</v>
      </c>
      <c r="M154" s="199" t="s">
        <v>215</v>
      </c>
      <c r="N154" s="44"/>
      <c r="O154" s="44"/>
      <c r="P154" s="44"/>
      <c r="Q154" s="44"/>
      <c r="R154" s="44"/>
      <c r="S154" s="44"/>
      <c r="T154" s="44"/>
      <c r="U154" s="44"/>
      <c r="V154" s="44"/>
      <c r="W154" s="45"/>
    </row>
    <row r="155" spans="1:23">
      <c r="B155" s="115">
        <f>C155+D155</f>
        <v>11827</v>
      </c>
      <c r="C155" s="34">
        <f>SUMIFS(DATI!E$1:E$65536,DATI!A$1:A$65536,'2005'!B4,DATI!B$1:B$65536,'2005'!C12,DATI!C$1:C$65536,'2005'!B8,DATI!D$1:D$65536,'2005'!L155)</f>
        <v>791</v>
      </c>
      <c r="D155" s="34">
        <f>SUMIFS(DATI!E$1:E$65536,DATI!A$1:A$65536,'2005'!B4,DATI!B$1:B$65536,'2005'!D12,DATI!C$1:C$65536,'2005'!B8,DATI!D$1:D$65536,'2005'!L155)</f>
        <v>11036</v>
      </c>
      <c r="E155" s="36">
        <f>SUMIFS(DATI!E$1:E$65536,DATI!A$1:A$65536,'2005'!B4,DATI!B$1:B$65536,'2005'!E12,DATI!C$1:C$65536,'2005'!B8,DATI!D$1:D$65536,'2005'!L155)</f>
        <v>27081</v>
      </c>
      <c r="F155" s="36">
        <f>SUMIFS(DATI!E$1:E$65536,DATI!A$1:A$65536,'2005'!B4,DATI!B$1:B$65536,'2005'!F12,DATI!C$1:C$65536,'2005'!B8,DATI!D$1:D$65536,'2005'!L155)</f>
        <v>275</v>
      </c>
      <c r="G155" s="36">
        <v>531077</v>
      </c>
      <c r="H155" s="44"/>
      <c r="I155" s="37">
        <f>B155+E155+F155+G155</f>
        <v>570260</v>
      </c>
      <c r="J155" s="148"/>
      <c r="K155" s="165">
        <f>I155</f>
        <v>570260</v>
      </c>
      <c r="L155" s="53" t="s">
        <v>79</v>
      </c>
      <c r="M155" s="78" t="s">
        <v>216</v>
      </c>
      <c r="N155" s="44"/>
      <c r="O155" s="44"/>
      <c r="P155" s="44"/>
      <c r="Q155" s="44"/>
      <c r="R155" s="44"/>
      <c r="S155" s="44"/>
      <c r="T155" s="44"/>
      <c r="U155" s="44"/>
      <c r="V155" s="44"/>
      <c r="W155" s="45"/>
    </row>
    <row r="156" spans="1:23">
      <c r="B156" s="115">
        <f>C156+D156</f>
        <v>242</v>
      </c>
      <c r="C156" s="167">
        <f>SUMIFS(DATI!E$1:E$65536,DATI!A$1:A$65536,'2005'!B4,DATI!B$1:B$65536,'2005'!C12,DATI!C$1:C$65536,'2005'!B8,DATI!D$1:D$65536,'2005'!L156)</f>
        <v>0</v>
      </c>
      <c r="D156" s="167">
        <f>SUMIFS(DATI!E$1:E$65536,DATI!A$1:A$65536,'2005'!B4,DATI!B$1:B$65536,'2005'!D12,DATI!C$1:C$65536,'2005'!B8,DATI!D$1:D$65536,'2005'!L156)</f>
        <v>242</v>
      </c>
      <c r="E156" s="168">
        <f>SUMIFS(DATI!E$1:E$65536,DATI!A$1:A$65536,'2005'!B4,DATI!B$1:B$65536,'2005'!E12,DATI!C$1:C$65536,'2005'!B8,DATI!D$1:D$65536,'2005'!L156)</f>
        <v>0</v>
      </c>
      <c r="F156" s="168">
        <f>SUMIFS(DATI!E$1:E$65536,DATI!A$1:A$65536,'2005'!B4,DATI!B$1:B$65536,'2005'!F12,DATI!C$1:C$65536,'2005'!B8,DATI!D$1:D$65536,'2005'!L156)</f>
        <v>1</v>
      </c>
      <c r="G156" s="168">
        <f>SUMIFS(DATI!E$1:E$65536,DATI!A$1:A$65536,'2005'!B4,DATI!B$1:B$65536,'2005'!G12,DATI!C$1:C$65536,'2005'!B8,DATI!D$1:D$65536,'2005'!L156)</f>
        <v>0</v>
      </c>
      <c r="H156" s="44"/>
      <c r="I156" s="37">
        <f>B156+E156+F156+G156</f>
        <v>243</v>
      </c>
      <c r="J156" s="148"/>
      <c r="K156" s="165">
        <f>I156</f>
        <v>243</v>
      </c>
      <c r="L156" s="53" t="s">
        <v>80</v>
      </c>
      <c r="M156" s="78" t="s">
        <v>217</v>
      </c>
      <c r="N156" s="44"/>
      <c r="O156" s="44"/>
      <c r="P156" s="44"/>
      <c r="Q156" s="44"/>
      <c r="R156" s="44"/>
      <c r="S156" s="44"/>
      <c r="T156" s="44"/>
      <c r="U156" s="44"/>
      <c r="V156" s="44"/>
      <c r="W156" s="45"/>
    </row>
    <row r="157" spans="1:23">
      <c r="B157" s="169"/>
      <c r="C157" s="71"/>
      <c r="D157" s="71"/>
      <c r="E157" s="71"/>
      <c r="F157" s="71"/>
      <c r="G157" s="71"/>
      <c r="H157" s="44"/>
      <c r="I157" s="71"/>
      <c r="J157" s="76"/>
      <c r="K157" s="170"/>
      <c r="L157" s="53" t="s">
        <v>77</v>
      </c>
      <c r="M157" s="65" t="s">
        <v>167</v>
      </c>
      <c r="N157" s="33">
        <f>P157</f>
        <v>2148333</v>
      </c>
      <c r="O157" s="136"/>
      <c r="P157" s="43">
        <f>R157+S157+T157+W157</f>
        <v>2148333</v>
      </c>
      <c r="Q157" s="44"/>
      <c r="R157" s="146">
        <f>G22</f>
        <v>1399750</v>
      </c>
      <c r="S157" s="146">
        <f>F22</f>
        <v>75082</v>
      </c>
      <c r="T157" s="146">
        <f>E22</f>
        <v>420941</v>
      </c>
      <c r="U157" s="146">
        <f>D22</f>
        <v>245305</v>
      </c>
      <c r="V157" s="94">
        <f>C22</f>
        <v>7255</v>
      </c>
      <c r="W157" s="31">
        <f>U157+V157</f>
        <v>252560</v>
      </c>
    </row>
    <row r="158" spans="1:23">
      <c r="B158" s="115">
        <f>C158+D158</f>
        <v>0</v>
      </c>
      <c r="C158" s="34">
        <f>SUMIFS(DATI!E$1:E$65536,DATI!A$1:A$65536,'2005'!B4,DATI!B$1:B$65536,'2005'!C12,DATI!C$1:C$65536,'2005'!B8,DATI!D$1:D$65536,'2005'!L158)</f>
        <v>0</v>
      </c>
      <c r="D158" s="34">
        <f>SUMIFS(DATI!E$1:E$65536,DATI!A$1:A$65536,'2005'!B4,DATI!B$1:B$65536,'2005'!D12,DATI!C$1:C$65536,'2005'!B8,DATI!D$1:D$65536,'2005'!L158)</f>
        <v>0</v>
      </c>
      <c r="E158" s="36">
        <f>SUMIFS(DATI!E$1:E$65536,DATI!A$1:A$65536,'2005'!B4,DATI!B$1:B$65536,'2005'!E12,DATI!C$1:C$65536,'2005'!B8,DATI!D$1:D$65536,'2005'!L158)</f>
        <v>-15168</v>
      </c>
      <c r="F158" s="171">
        <f>SUMIFS(DATI!E$1:E$65536,DATI!A$1:A$65536,'2005'!B4,DATI!B$1:B$65536,'2005'!F12,DATI!C$1:C$65536,'2005'!B8,DATI!D$1:D$65536,'2005'!L158)</f>
        <v>260</v>
      </c>
      <c r="G158" s="171">
        <f>SUMIFS(DATI!E$1:E$65536,DATI!A$1:A$65536,'2005'!B4,DATI!B$1:B$65536,'2005'!G12,DATI!C$1:C$65536,'2005'!B8,DATI!D$1:D$65536,'2005'!L158)</f>
        <v>16727</v>
      </c>
      <c r="H158" s="44"/>
      <c r="I158" s="37">
        <f>B158+E158+F158+G158</f>
        <v>1819</v>
      </c>
      <c r="J158" s="171">
        <f>SUMIFS(DATI!E$1:E$65536,DATI!A$1:A$65536,'2005'!B4,DATI!B$1:B$65536,'2005'!J12,DATI!C$1:C$65536,'2005'!B8,DATI!D$1:D$65536,'2005'!L158)</f>
        <v>-1819</v>
      </c>
      <c r="K158" s="39">
        <f>I158+J158</f>
        <v>0</v>
      </c>
      <c r="L158" s="53" t="s">
        <v>71</v>
      </c>
      <c r="M158" s="65" t="s">
        <v>218</v>
      </c>
      <c r="N158" s="44"/>
      <c r="O158" s="44"/>
      <c r="P158" s="166"/>
      <c r="Q158" s="44"/>
      <c r="R158" s="166"/>
      <c r="S158" s="44"/>
      <c r="T158" s="44"/>
      <c r="U158" s="44"/>
      <c r="V158" s="44"/>
      <c r="W158" s="45"/>
    </row>
    <row r="159" spans="1:23" ht="13">
      <c r="B159" s="115">
        <f>C159+D159</f>
        <v>-495783</v>
      </c>
      <c r="C159" s="172">
        <f>V151+V157-C152-C158</f>
        <v>-32054</v>
      </c>
      <c r="D159" s="172">
        <f>U151+U157-D152-D158</f>
        <v>-463729</v>
      </c>
      <c r="E159" s="172">
        <f>T151+T157-E152-E158</f>
        <v>-65533</v>
      </c>
      <c r="F159" s="172">
        <f>S151+S157-F152-F158</f>
        <v>150943</v>
      </c>
      <c r="G159" s="172">
        <f>R151+R157-G152-G158</f>
        <v>-1012746</v>
      </c>
      <c r="H159" s="44"/>
      <c r="I159" s="80">
        <f>B159+E159+F159+G159</f>
        <v>-1423119</v>
      </c>
      <c r="J159" s="80">
        <f>O151-J158</f>
        <v>1423119</v>
      </c>
      <c r="K159" s="39">
        <f>I159+J159</f>
        <v>0</v>
      </c>
      <c r="L159" s="106" t="s">
        <v>22</v>
      </c>
      <c r="M159" s="203" t="s">
        <v>219</v>
      </c>
      <c r="N159" s="44"/>
      <c r="O159" s="44"/>
      <c r="P159" s="44"/>
      <c r="Q159" s="44"/>
      <c r="R159" s="44"/>
      <c r="S159" s="44"/>
      <c r="T159" s="44"/>
      <c r="U159" s="44"/>
      <c r="V159" s="44"/>
      <c r="W159" s="45"/>
    </row>
    <row r="160" spans="1:23" ht="13" thickBot="1">
      <c r="B160" s="236"/>
      <c r="C160" s="237"/>
      <c r="D160" s="237"/>
      <c r="E160" s="237"/>
      <c r="F160" s="237"/>
      <c r="G160" s="237"/>
      <c r="H160" s="237"/>
      <c r="I160" s="237"/>
      <c r="J160" s="237"/>
      <c r="K160" s="237"/>
      <c r="L160" s="237"/>
      <c r="M160" s="237"/>
      <c r="N160" s="237"/>
      <c r="O160" s="237"/>
      <c r="P160" s="237"/>
      <c r="Q160" s="237"/>
      <c r="R160" s="237"/>
      <c r="S160" s="237"/>
      <c r="T160" s="237"/>
      <c r="U160" s="237"/>
      <c r="V160" s="237"/>
      <c r="W160" s="238"/>
    </row>
    <row r="161" spans="2:23" ht="21.75" customHeight="1" thickTop="1">
      <c r="L161" s="222" t="s">
        <v>220</v>
      </c>
      <c r="M161" s="223"/>
      <c r="N161" s="226" t="s">
        <v>131</v>
      </c>
      <c r="O161" s="213" t="s">
        <v>130</v>
      </c>
      <c r="P161" s="213" t="s">
        <v>129</v>
      </c>
      <c r="Q161" s="213" t="s">
        <v>128</v>
      </c>
      <c r="R161" s="213" t="s">
        <v>127</v>
      </c>
      <c r="S161" s="213" t="s">
        <v>126</v>
      </c>
      <c r="T161" s="213" t="s">
        <v>125</v>
      </c>
      <c r="U161" s="215" t="s">
        <v>124</v>
      </c>
      <c r="V161" s="215" t="s">
        <v>123</v>
      </c>
      <c r="W161" s="218" t="s">
        <v>122</v>
      </c>
    </row>
    <row r="162" spans="2:23" ht="13.5" customHeight="1">
      <c r="L162" s="222"/>
      <c r="M162" s="223"/>
      <c r="N162" s="226"/>
      <c r="O162" s="213"/>
      <c r="P162" s="213"/>
      <c r="Q162" s="229"/>
      <c r="R162" s="213"/>
      <c r="S162" s="213"/>
      <c r="T162" s="213"/>
      <c r="U162" s="216"/>
      <c r="V162" s="216"/>
      <c r="W162" s="219"/>
    </row>
    <row r="163" spans="2:23" ht="51.75" customHeight="1" thickBot="1">
      <c r="B163" s="221" t="s">
        <v>221</v>
      </c>
      <c r="C163" s="221"/>
      <c r="D163" s="221"/>
      <c r="E163" s="221"/>
      <c r="F163" s="221"/>
      <c r="G163" s="221"/>
      <c r="H163" s="221"/>
      <c r="I163" s="221"/>
      <c r="K163" s="7"/>
      <c r="L163" s="224"/>
      <c r="M163" s="225"/>
      <c r="N163" s="227"/>
      <c r="O163" s="228"/>
      <c r="P163" s="214"/>
      <c r="Q163" s="230"/>
      <c r="R163" s="214"/>
      <c r="S163" s="214"/>
      <c r="T163" s="214"/>
      <c r="U163" s="217"/>
      <c r="V163" s="217"/>
      <c r="W163" s="220"/>
    </row>
    <row r="164" spans="2:23" ht="13.5" thickTop="1">
      <c r="B164" s="173"/>
      <c r="C164" s="173"/>
      <c r="D164" s="173"/>
      <c r="E164" s="173"/>
      <c r="F164" s="173"/>
      <c r="G164" s="173"/>
      <c r="H164" s="173"/>
      <c r="K164" s="7"/>
      <c r="L164" s="193" t="s">
        <v>263</v>
      </c>
      <c r="M164" s="209" t="s">
        <v>222</v>
      </c>
      <c r="N164" s="140">
        <f>O164+P164</f>
        <v>0</v>
      </c>
      <c r="O164" s="174">
        <f>SUMIFS(DATI!E$1:E$65536,DATI!A$1:A$65536,'2005'!B4,DATI!B$1:B$65536,'2005'!O12,DATI!D$1:D$65536,'2005'!L164)</f>
        <v>-279881</v>
      </c>
      <c r="P164" s="142">
        <f>R164+S164+T164+W164</f>
        <v>279881</v>
      </c>
      <c r="Q164" s="44"/>
      <c r="R164" s="175">
        <f>SUMIFS(DATI!E$1:E$65536,DATI!A$1:A$65536,'2005'!B4,DATI!B$1:B$65536,'2005'!R12,DATI!D$1:D$65536,'2005'!L164)</f>
        <v>8754</v>
      </c>
      <c r="S164" s="174">
        <f>SUMIFS(DATI!E$1:E$65536,DATI!A$1:A$65536,'2005'!B4,DATI!B$1:B$65536,'2005'!S12,DATI!D$1:D$65536,'2005'!L164)</f>
        <v>93444</v>
      </c>
      <c r="T164" s="175">
        <f>SUMIFS(DATI!E$1:E$65536,DATI!A$1:A$65536,'2005'!B4,DATI!B$1:B$65536,'2005'!T12,DATI!D$1:D$65536,'2005'!L164)</f>
        <v>16267</v>
      </c>
      <c r="U164" s="176">
        <f>SUMIFS(DATI!E$1:E$65536,DATI!A$1:A$65536,'2005'!B4,DATI!B$1:B$65536,'2005'!U12,DATI!D$1:D$65536,'2005'!L164)</f>
        <v>201570</v>
      </c>
      <c r="V164" s="175">
        <f>SUMIFS(DATI!E$1:E$65536,DATI!A$1:A$65536,'2005'!B4,DATI!B$1:B$65536,'2005'!V12,DATI!D$1:D$65536,'2005'!L164)</f>
        <v>-40154</v>
      </c>
      <c r="W164" s="177">
        <f>U164+V164</f>
        <v>161416</v>
      </c>
    </row>
    <row r="165" spans="2:23">
      <c r="B165" s="173"/>
      <c r="C165" s="173"/>
      <c r="D165" s="173"/>
      <c r="E165" s="173"/>
      <c r="F165" s="173"/>
      <c r="G165" s="173"/>
      <c r="H165" s="173"/>
      <c r="K165" s="7"/>
      <c r="L165" s="191" t="s">
        <v>99</v>
      </c>
      <c r="M165" s="187" t="s">
        <v>223</v>
      </c>
      <c r="N165" s="166"/>
      <c r="O165" s="44"/>
      <c r="P165" s="44"/>
      <c r="Q165" s="44"/>
      <c r="R165" s="166"/>
      <c r="S165" s="166"/>
      <c r="T165" s="178">
        <f>SUMIFS(DATI!E$1:E$65536,DATI!A$1:A$65536,'2005'!B4,DATI!B$1:B$65536,'2005'!T12,DATI!C$1:C$65536,'2005'!B8,DATI!D$1:D$65536,'2005'!L165)</f>
        <v>4753529</v>
      </c>
      <c r="U165" s="166"/>
      <c r="V165" s="166"/>
      <c r="W165" s="179"/>
    </row>
    <row r="166" spans="2:23">
      <c r="B166" s="173"/>
      <c r="C166" s="173"/>
      <c r="D166" s="173"/>
      <c r="E166" s="173"/>
      <c r="F166" s="173"/>
      <c r="G166" s="173"/>
      <c r="H166" s="173"/>
      <c r="K166" s="7"/>
      <c r="L166" s="191" t="s">
        <v>100</v>
      </c>
      <c r="M166" s="188" t="s">
        <v>224</v>
      </c>
      <c r="N166" s="44"/>
      <c r="O166" s="44"/>
      <c r="P166" s="44"/>
      <c r="Q166" s="44"/>
      <c r="R166" s="44"/>
      <c r="S166" s="44"/>
      <c r="T166" s="180">
        <f>SUMIFS(DATI!E$1:E$65536,DATI!A$1:A$65536,'2005'!B4,DATI!B$1:B$65536,'2005'!T12,DATI!C$1:C$65536,'2005'!N8,DATI!D$1:D$65536,'2005'!L166)</f>
        <v>4687996</v>
      </c>
      <c r="U166" s="44"/>
      <c r="V166" s="44"/>
      <c r="W166" s="181"/>
    </row>
    <row r="167" spans="2:23">
      <c r="B167" s="173"/>
      <c r="C167" s="173"/>
      <c r="D167" s="173"/>
      <c r="E167" s="173"/>
      <c r="F167" s="173"/>
      <c r="G167" s="173"/>
      <c r="H167" s="173"/>
      <c r="K167" s="7"/>
      <c r="L167" s="191" t="s">
        <v>8</v>
      </c>
      <c r="M167" s="189" t="s">
        <v>225</v>
      </c>
      <c r="N167" s="44"/>
      <c r="O167" s="44"/>
      <c r="P167" s="178">
        <f>SUMIFS(DATI!E$1:E$65536,DATI!A$1:A$65536,'2005'!B4,DATI!B$1:B$65536,'2005'!P12,DATI!D$1:D$65536,'2005'!L167)</f>
        <v>969150</v>
      </c>
      <c r="Q167" s="44"/>
      <c r="R167" s="44"/>
      <c r="S167" s="44"/>
      <c r="T167" s="178">
        <f>SUMIFS(DATI!E$1:E$65536,DATI!A$1:A$65536,'2005'!B4,DATI!B$1:B$65536,'2005'!T12,DATI!D$1:D$65536,'2005'!L167)</f>
        <v>200574</v>
      </c>
      <c r="U167" s="44"/>
      <c r="V167" s="44"/>
      <c r="W167" s="181"/>
    </row>
    <row r="168" spans="2:23" ht="25.5" thickBot="1">
      <c r="B168" s="173"/>
      <c r="C168" s="173"/>
      <c r="D168" s="173"/>
      <c r="E168" s="173"/>
      <c r="F168" s="173"/>
      <c r="G168" s="173"/>
      <c r="H168" s="173"/>
      <c r="K168" s="7"/>
      <c r="L168" s="192" t="s">
        <v>9</v>
      </c>
      <c r="M168" s="190" t="s">
        <v>226</v>
      </c>
      <c r="N168" s="182"/>
      <c r="O168" s="182"/>
      <c r="P168" s="183">
        <f>SUMIFS(DATI!E$1:E$65536,DATI!A$1:A$65536,'2005'!B4,DATI!B$1:B$65536,'2005'!P12,DATI!D$1:D$65536,'2005'!L168)</f>
        <v>2041381</v>
      </c>
      <c r="Q168" s="182"/>
      <c r="R168" s="182"/>
      <c r="S168" s="182"/>
      <c r="T168" s="183">
        <f>SUMIFS(DATI!E$1:E$65536,DATI!A$1:A$65536,'2005'!B4,DATI!B$1:B$65536,'2005'!T12,DATI!D$1:D$65536,'2005'!L168)</f>
        <v>382603</v>
      </c>
      <c r="U168" s="182"/>
      <c r="V168" s="182"/>
      <c r="W168" s="184"/>
    </row>
    <row r="169" spans="2:23" ht="13" thickTop="1">
      <c r="N169" s="6"/>
    </row>
    <row r="172" spans="2:23">
      <c r="V172" s="6"/>
    </row>
    <row r="173" spans="2:23">
      <c r="V173" s="6"/>
    </row>
    <row r="174" spans="2:23">
      <c r="V174" s="6"/>
    </row>
    <row r="175" spans="2:23">
      <c r="V175" s="6"/>
    </row>
  </sheetData>
  <sheetProtection algorithmName="SHA-512" hashValue="DbfaxIDbuC4Hv96t3svzXJzokw5iyr+57Jbg//bsQUFDYCC4X+P4exBmCxVR0yLoQHchyQjw4kZMEgtAkglaJg==" saltValue="lSZIuS6nYuyD2UDQl2SPTQ==" spinCount="100000" sheet="1" objects="1" scenarios="1"/>
  <mergeCells count="146">
    <mergeCell ref="S161:S163"/>
    <mergeCell ref="T161:T163"/>
    <mergeCell ref="U161:U163"/>
    <mergeCell ref="V161:V163"/>
    <mergeCell ref="W161:W163"/>
    <mergeCell ref="B163:I163"/>
    <mergeCell ref="L161:M163"/>
    <mergeCell ref="N161:N163"/>
    <mergeCell ref="O161:O163"/>
    <mergeCell ref="P161:P163"/>
    <mergeCell ref="Q161:Q163"/>
    <mergeCell ref="R161:R163"/>
    <mergeCell ref="B142:W142"/>
    <mergeCell ref="B150:W150"/>
    <mergeCell ref="B160:W160"/>
    <mergeCell ref="O139:O141"/>
    <mergeCell ref="P139:P141"/>
    <mergeCell ref="Q139:Q141"/>
    <mergeCell ref="R139:R141"/>
    <mergeCell ref="S139:S141"/>
    <mergeCell ref="T139:T141"/>
    <mergeCell ref="G139:G141"/>
    <mergeCell ref="H139:H141"/>
    <mergeCell ref="I139:I141"/>
    <mergeCell ref="J139:J141"/>
    <mergeCell ref="K139:K141"/>
    <mergeCell ref="N139:N141"/>
    <mergeCell ref="B125:W125"/>
    <mergeCell ref="B137:W137"/>
    <mergeCell ref="B138:K138"/>
    <mergeCell ref="L138:M141"/>
    <mergeCell ref="N138:W138"/>
    <mergeCell ref="B139:B141"/>
    <mergeCell ref="C139:C141"/>
    <mergeCell ref="D139:D141"/>
    <mergeCell ref="E139:E141"/>
    <mergeCell ref="F139:F141"/>
    <mergeCell ref="U139:U141"/>
    <mergeCell ref="V139:V141"/>
    <mergeCell ref="W139:W141"/>
    <mergeCell ref="R122:R124"/>
    <mergeCell ref="S122:S124"/>
    <mergeCell ref="T122:T124"/>
    <mergeCell ref="U122:U124"/>
    <mergeCell ref="V122:V124"/>
    <mergeCell ref="W122:W124"/>
    <mergeCell ref="J122:J124"/>
    <mergeCell ref="K122:K124"/>
    <mergeCell ref="N122:N124"/>
    <mergeCell ref="O122:O124"/>
    <mergeCell ref="P122:P124"/>
    <mergeCell ref="Q122:Q124"/>
    <mergeCell ref="D122:D124"/>
    <mergeCell ref="E122:E124"/>
    <mergeCell ref="F122:F124"/>
    <mergeCell ref="G122:G124"/>
    <mergeCell ref="H122:H124"/>
    <mergeCell ref="I122:I124"/>
    <mergeCell ref="V81:V83"/>
    <mergeCell ref="W81:W83"/>
    <mergeCell ref="B84:W84"/>
    <mergeCell ref="B111:W111"/>
    <mergeCell ref="B120:W120"/>
    <mergeCell ref="B121:K121"/>
    <mergeCell ref="L121:M124"/>
    <mergeCell ref="N121:W121"/>
    <mergeCell ref="B122:B124"/>
    <mergeCell ref="C122:C124"/>
    <mergeCell ref="P81:P83"/>
    <mergeCell ref="Q81:Q83"/>
    <mergeCell ref="R81:R83"/>
    <mergeCell ref="S81:S83"/>
    <mergeCell ref="T81:T83"/>
    <mergeCell ref="U81:U83"/>
    <mergeCell ref="H81:H83"/>
    <mergeCell ref="I81:I83"/>
    <mergeCell ref="J81:J83"/>
    <mergeCell ref="K81:K83"/>
    <mergeCell ref="N81:N83"/>
    <mergeCell ref="O81:O83"/>
    <mergeCell ref="B44:W44"/>
    <mergeCell ref="B80:K80"/>
    <mergeCell ref="L80:M83"/>
    <mergeCell ref="N80:W80"/>
    <mergeCell ref="B81:B83"/>
    <mergeCell ref="C81:C83"/>
    <mergeCell ref="D81:D83"/>
    <mergeCell ref="E81:E83"/>
    <mergeCell ref="F81:F83"/>
    <mergeCell ref="G81:G83"/>
    <mergeCell ref="R41:R43"/>
    <mergeCell ref="S41:S43"/>
    <mergeCell ref="T41:T43"/>
    <mergeCell ref="U41:U43"/>
    <mergeCell ref="V41:V43"/>
    <mergeCell ref="W41:W43"/>
    <mergeCell ref="J41:J43"/>
    <mergeCell ref="K41:K43"/>
    <mergeCell ref="N41:N43"/>
    <mergeCell ref="O41:O43"/>
    <mergeCell ref="P41:P43"/>
    <mergeCell ref="Q41:Q43"/>
    <mergeCell ref="D41:D43"/>
    <mergeCell ref="E41:E43"/>
    <mergeCell ref="F41:F43"/>
    <mergeCell ref="G41:G43"/>
    <mergeCell ref="H41:H43"/>
    <mergeCell ref="I41:I43"/>
    <mergeCell ref="V9:V11"/>
    <mergeCell ref="W9:W11"/>
    <mergeCell ref="B13:W13"/>
    <mergeCell ref="B24:W24"/>
    <mergeCell ref="B25:W25"/>
    <mergeCell ref="B40:K40"/>
    <mergeCell ref="L40:M43"/>
    <mergeCell ref="N40:W40"/>
    <mergeCell ref="B41:B43"/>
    <mergeCell ref="C41:C43"/>
    <mergeCell ref="P9:P11"/>
    <mergeCell ref="Q9:Q11"/>
    <mergeCell ref="R9:R11"/>
    <mergeCell ref="S9:S11"/>
    <mergeCell ref="T9:T11"/>
    <mergeCell ref="U9:U11"/>
    <mergeCell ref="H9:H11"/>
    <mergeCell ref="I9:I11"/>
    <mergeCell ref="B2:W2"/>
    <mergeCell ref="B3:W3"/>
    <mergeCell ref="B4:W4"/>
    <mergeCell ref="B5:W5"/>
    <mergeCell ref="B6:W6"/>
    <mergeCell ref="B7:K7"/>
    <mergeCell ref="L7:M12"/>
    <mergeCell ref="N7:W7"/>
    <mergeCell ref="B8:K8"/>
    <mergeCell ref="N8:W8"/>
    <mergeCell ref="J9:J11"/>
    <mergeCell ref="K9:K11"/>
    <mergeCell ref="N9:N11"/>
    <mergeCell ref="O9:O11"/>
    <mergeCell ref="B9:B11"/>
    <mergeCell ref="C9:C11"/>
    <mergeCell ref="D9:D11"/>
    <mergeCell ref="E9:E11"/>
    <mergeCell ref="F9:F11"/>
    <mergeCell ref="G9:G11"/>
  </mergeCells>
  <conditionalFormatting sqref="B2:W37 B38:K38 N38:W38">
    <cfRule type="containsText" dxfId="197" priority="26" stopIfTrue="1" operator="containsText" text="SUMIFS">
      <formula>NOT(ISERROR(SEARCH("SUMIFS",B2)))</formula>
    </cfRule>
  </conditionalFormatting>
  <conditionalFormatting sqref="C95">
    <cfRule type="containsText" dxfId="196" priority="10" stopIfTrue="1" operator="containsText" text="SUMIFS">
      <formula>NOT(ISERROR(SEARCH("SUMIFS",C95)))</formula>
    </cfRule>
  </conditionalFormatting>
  <conditionalFormatting sqref="E95:G95">
    <cfRule type="containsText" dxfId="195" priority="11" stopIfTrue="1" operator="containsText" text="SUMIFS">
      <formula>NOT(ISERROR(SEARCH("SUMIFS",E95)))</formula>
    </cfRule>
  </conditionalFormatting>
  <conditionalFormatting sqref="H74:H75">
    <cfRule type="containsText" dxfId="194" priority="1" stopIfTrue="1" operator="containsText" text="SUMIFS">
      <formula>NOT(ISERROR(SEARCH("SUMIFS",H74)))</formula>
    </cfRule>
  </conditionalFormatting>
  <conditionalFormatting sqref="H86:H87">
    <cfRule type="containsText" dxfId="193" priority="8" stopIfTrue="1" operator="containsText" text="SUMIFS">
      <formula>NOT(ISERROR(SEARCH("SUMIFS",H86)))</formula>
    </cfRule>
  </conditionalFormatting>
  <conditionalFormatting sqref="H95:H96">
    <cfRule type="containsText" dxfId="192" priority="16" stopIfTrue="1" operator="containsText" text="SUMIFS">
      <formula>NOT(ISERROR(SEARCH("SUMIFS",H95)))</formula>
    </cfRule>
  </conditionalFormatting>
  <conditionalFormatting sqref="H102">
    <cfRule type="containsText" dxfId="191" priority="9" stopIfTrue="1" operator="containsText" text="SUMIFS">
      <formula>NOT(ISERROR(SEARCH("SUMIFS",H102)))</formula>
    </cfRule>
  </conditionalFormatting>
  <conditionalFormatting sqref="H106:H107">
    <cfRule type="containsText" dxfId="190" priority="15" stopIfTrue="1" operator="containsText" text="SUMIFS">
      <formula>NOT(ISERROR(SEARCH("SUMIFS",H106)))</formula>
    </cfRule>
  </conditionalFormatting>
  <conditionalFormatting sqref="L47:M48">
    <cfRule type="containsText" dxfId="189" priority="5" stopIfTrue="1" operator="containsText" text="SUMIFS">
      <formula>NOT(ISERROR(SEARCH("SUMIFS",L47)))</formula>
    </cfRule>
  </conditionalFormatting>
  <conditionalFormatting sqref="L50:M51">
    <cfRule type="containsText" dxfId="188" priority="3" stopIfTrue="1" operator="containsText" text="SUMIFS">
      <formula>NOT(ISERROR(SEARCH("SUMIFS",L50)))</formula>
    </cfRule>
  </conditionalFormatting>
  <conditionalFormatting sqref="Q45 Q54:Q56">
    <cfRule type="containsText" dxfId="187" priority="25" stopIfTrue="1" operator="containsText" text="SUMIFS">
      <formula>NOT(ISERROR(SEARCH("SUMIFS",Q45)))</formula>
    </cfRule>
  </conditionalFormatting>
  <conditionalFormatting sqref="Q58:Q64">
    <cfRule type="containsText" dxfId="186" priority="21" stopIfTrue="1" operator="containsText" text="SUMIFS">
      <formula>NOT(ISERROR(SEARCH("SUMIFS",Q58)))</formula>
    </cfRule>
  </conditionalFormatting>
  <conditionalFormatting sqref="Q69:Q74">
    <cfRule type="containsText" dxfId="185" priority="22" stopIfTrue="1" operator="containsText" text="SUMIFS">
      <formula>NOT(ISERROR(SEARCH("SUMIFS",Q69)))</formula>
    </cfRule>
  </conditionalFormatting>
  <conditionalFormatting sqref="Q85">
    <cfRule type="containsText" dxfId="184" priority="20" stopIfTrue="1" operator="containsText" text="SUMIFS">
      <formula>NOT(ISERROR(SEARCH("SUMIFS",Q85)))</formula>
    </cfRule>
  </conditionalFormatting>
  <conditionalFormatting sqref="Q94:Q96">
    <cfRule type="containsText" dxfId="183" priority="14" stopIfTrue="1" operator="containsText" text="SUMIFS">
      <formula>NOT(ISERROR(SEARCH("SUMIFS",Q94)))</formula>
    </cfRule>
  </conditionalFormatting>
  <conditionalFormatting sqref="Q99:Q102">
    <cfRule type="containsText" dxfId="182" priority="18" stopIfTrue="1" operator="containsText" text="SUMIFS">
      <formula>NOT(ISERROR(SEARCH("SUMIFS",Q99)))</formula>
    </cfRule>
  </conditionalFormatting>
  <conditionalFormatting sqref="Q105:Q107">
    <cfRule type="containsText" dxfId="181" priority="17" stopIfTrue="1" operator="containsText" text="SUMIFS">
      <formula>NOT(ISERROR(SEARCH("SUMIFS",Q105)))</formula>
    </cfRule>
  </conditionalFormatting>
  <conditionalFormatting sqref="Q112">
    <cfRule type="containsText" dxfId="180" priority="7" stopIfTrue="1" operator="containsText" text="SUMIFS">
      <formula>NOT(ISERROR(SEARCH("SUMIFS",Q112)))</formula>
    </cfRule>
  </conditionalFormatting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6096C7-F872-4D75-B046-B150B0146AA3}">
  <sheetPr codeName="Sheet19"/>
  <dimension ref="A1:W175"/>
  <sheetViews>
    <sheetView topLeftCell="D149" zoomScale="70" zoomScaleNormal="70" workbookViewId="0">
      <selection activeCell="G156" sqref="G156"/>
    </sheetView>
  </sheetViews>
  <sheetFormatPr defaultColWidth="9.1796875" defaultRowHeight="12.5"/>
  <cols>
    <col min="1" max="1" width="4.81640625" style="2" customWidth="1"/>
    <col min="2" max="2" width="16.81640625" style="2" customWidth="1"/>
    <col min="3" max="4" width="15.54296875" style="2" customWidth="1"/>
    <col min="5" max="11" width="11.7265625" style="2" customWidth="1"/>
    <col min="12" max="12" width="18.453125" style="2" customWidth="1"/>
    <col min="13" max="13" width="52.1796875" style="2" customWidth="1"/>
    <col min="14" max="14" width="12.54296875" style="2" customWidth="1"/>
    <col min="15" max="15" width="13.1796875" style="2" customWidth="1"/>
    <col min="16" max="20" width="11.7265625" style="2" customWidth="1"/>
    <col min="21" max="22" width="15.54296875" style="2" customWidth="1"/>
    <col min="23" max="23" width="16.7265625" style="2" customWidth="1"/>
    <col min="24" max="16384" width="9.1796875" style="2"/>
  </cols>
  <sheetData>
    <row r="1" spans="1:23">
      <c r="B1" s="3"/>
      <c r="C1" s="3"/>
      <c r="D1" s="3"/>
      <c r="E1" s="3"/>
      <c r="F1" s="3"/>
      <c r="G1" s="3"/>
      <c r="H1" s="3"/>
      <c r="I1" s="3"/>
      <c r="J1" s="3"/>
      <c r="K1" s="3"/>
      <c r="L1" s="4"/>
      <c r="M1" s="5"/>
      <c r="N1" s="3"/>
      <c r="O1" s="3"/>
      <c r="P1" s="3"/>
      <c r="Q1" s="3"/>
      <c r="R1" s="3"/>
      <c r="S1" s="3"/>
      <c r="T1" s="3"/>
      <c r="U1" s="3"/>
      <c r="V1" s="3"/>
      <c r="W1" s="3"/>
    </row>
    <row r="2" spans="1:23" ht="32.5">
      <c r="B2" s="286" t="s">
        <v>117</v>
      </c>
      <c r="C2" s="286"/>
      <c r="D2" s="286"/>
      <c r="E2" s="286"/>
      <c r="F2" s="286"/>
      <c r="G2" s="286"/>
      <c r="H2" s="286"/>
      <c r="I2" s="286"/>
      <c r="J2" s="286"/>
      <c r="K2" s="286"/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W2" s="286"/>
    </row>
    <row r="3" spans="1:23" ht="13">
      <c r="B3" s="287"/>
      <c r="C3" s="287"/>
      <c r="D3" s="287"/>
      <c r="E3" s="287"/>
      <c r="F3" s="287"/>
      <c r="G3" s="287"/>
      <c r="H3" s="287"/>
      <c r="I3" s="287"/>
      <c r="J3" s="287"/>
      <c r="K3" s="287"/>
      <c r="L3" s="287"/>
      <c r="M3" s="287"/>
      <c r="N3" s="287"/>
      <c r="O3" s="287"/>
      <c r="P3" s="287"/>
      <c r="Q3" s="287"/>
      <c r="R3" s="287"/>
      <c r="S3" s="287"/>
      <c r="T3" s="287"/>
      <c r="U3" s="287"/>
      <c r="V3" s="287"/>
      <c r="W3" s="287"/>
    </row>
    <row r="4" spans="1:23" ht="25">
      <c r="B4" s="288">
        <v>2004</v>
      </c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</row>
    <row r="5" spans="1:23" ht="25">
      <c r="B5" s="289" t="s">
        <v>118</v>
      </c>
      <c r="C5" s="289"/>
      <c r="D5" s="289"/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89"/>
      <c r="P5" s="289"/>
      <c r="Q5" s="289"/>
      <c r="R5" s="289"/>
      <c r="S5" s="289"/>
      <c r="T5" s="289"/>
      <c r="U5" s="289"/>
      <c r="V5" s="289"/>
      <c r="W5" s="289"/>
    </row>
    <row r="6" spans="1:23" ht="18" customHeight="1" thickBot="1">
      <c r="B6" s="290" t="str">
        <f>DATI!I1</f>
        <v>pēdējais datu labošanas datums: 21.10.2025</v>
      </c>
      <c r="C6" s="291"/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2"/>
      <c r="O6" s="292"/>
      <c r="P6" s="292"/>
      <c r="Q6" s="292"/>
      <c r="R6" s="292"/>
      <c r="S6" s="292"/>
      <c r="T6" s="292"/>
      <c r="U6" s="292"/>
      <c r="V6" s="292"/>
      <c r="W6" s="292"/>
    </row>
    <row r="7" spans="1:23" ht="21.75" customHeight="1" thickTop="1" thickBot="1">
      <c r="A7" s="7"/>
      <c r="B7" s="293" t="s">
        <v>119</v>
      </c>
      <c r="C7" s="294"/>
      <c r="D7" s="294"/>
      <c r="E7" s="294"/>
      <c r="F7" s="294"/>
      <c r="G7" s="294"/>
      <c r="H7" s="294"/>
      <c r="I7" s="294"/>
      <c r="J7" s="294"/>
      <c r="K7" s="295"/>
      <c r="L7" s="296" t="s">
        <v>120</v>
      </c>
      <c r="M7" s="297"/>
      <c r="N7" s="299" t="s">
        <v>121</v>
      </c>
      <c r="O7" s="300"/>
      <c r="P7" s="300"/>
      <c r="Q7" s="300"/>
      <c r="R7" s="300"/>
      <c r="S7" s="300"/>
      <c r="T7" s="300"/>
      <c r="U7" s="301"/>
      <c r="V7" s="301"/>
      <c r="W7" s="302"/>
    </row>
    <row r="8" spans="1:23" ht="21.75" customHeight="1" thickTop="1" thickBot="1">
      <c r="A8" s="7"/>
      <c r="B8" s="303" t="s">
        <v>23</v>
      </c>
      <c r="C8" s="231"/>
      <c r="D8" s="231"/>
      <c r="E8" s="231"/>
      <c r="F8" s="231"/>
      <c r="G8" s="231"/>
      <c r="H8" s="231"/>
      <c r="I8" s="231"/>
      <c r="J8" s="231"/>
      <c r="K8" s="232"/>
      <c r="L8" s="276"/>
      <c r="M8" s="223"/>
      <c r="N8" s="304" t="s">
        <v>81</v>
      </c>
      <c r="O8" s="304"/>
      <c r="P8" s="304"/>
      <c r="Q8" s="304"/>
      <c r="R8" s="304"/>
      <c r="S8" s="304"/>
      <c r="T8" s="304"/>
      <c r="U8" s="304"/>
      <c r="V8" s="304"/>
      <c r="W8" s="305"/>
    </row>
    <row r="9" spans="1:23" ht="13.5" customHeight="1" thickTop="1">
      <c r="A9" s="7"/>
      <c r="B9" s="306" t="s">
        <v>122</v>
      </c>
      <c r="C9" s="239" t="s">
        <v>123</v>
      </c>
      <c r="D9" s="246" t="s">
        <v>124</v>
      </c>
      <c r="E9" s="239" t="s">
        <v>125</v>
      </c>
      <c r="F9" s="261" t="s">
        <v>126</v>
      </c>
      <c r="G9" s="239" t="s">
        <v>127</v>
      </c>
      <c r="H9" s="239" t="s">
        <v>128</v>
      </c>
      <c r="I9" s="239" t="s">
        <v>129</v>
      </c>
      <c r="J9" s="239" t="s">
        <v>130</v>
      </c>
      <c r="K9" s="243" t="s">
        <v>131</v>
      </c>
      <c r="L9" s="276"/>
      <c r="M9" s="223"/>
      <c r="N9" s="246" t="s">
        <v>131</v>
      </c>
      <c r="O9" s="239" t="s">
        <v>130</v>
      </c>
      <c r="P9" s="239" t="s">
        <v>129</v>
      </c>
      <c r="Q9" s="239" t="s">
        <v>128</v>
      </c>
      <c r="R9" s="239" t="s">
        <v>127</v>
      </c>
      <c r="S9" s="239" t="s">
        <v>126</v>
      </c>
      <c r="T9" s="239" t="s">
        <v>125</v>
      </c>
      <c r="U9" s="264" t="s">
        <v>124</v>
      </c>
      <c r="V9" s="264" t="s">
        <v>123</v>
      </c>
      <c r="W9" s="266" t="s">
        <v>122</v>
      </c>
    </row>
    <row r="10" spans="1:23" ht="12.75" customHeight="1">
      <c r="A10" s="7"/>
      <c r="B10" s="307"/>
      <c r="C10" s="229"/>
      <c r="D10" s="309"/>
      <c r="E10" s="213"/>
      <c r="F10" s="311"/>
      <c r="G10" s="213"/>
      <c r="H10" s="229"/>
      <c r="I10" s="213"/>
      <c r="J10" s="213"/>
      <c r="K10" s="244"/>
      <c r="L10" s="276"/>
      <c r="M10" s="223"/>
      <c r="N10" s="247"/>
      <c r="O10" s="213"/>
      <c r="P10" s="213"/>
      <c r="Q10" s="229"/>
      <c r="R10" s="213"/>
      <c r="S10" s="213"/>
      <c r="T10" s="213"/>
      <c r="U10" s="216"/>
      <c r="V10" s="216"/>
      <c r="W10" s="219"/>
    </row>
    <row r="11" spans="1:23" ht="55.5" customHeight="1" thickBot="1">
      <c r="A11" s="7"/>
      <c r="B11" s="308"/>
      <c r="C11" s="242"/>
      <c r="D11" s="310"/>
      <c r="E11" s="241"/>
      <c r="F11" s="312"/>
      <c r="G11" s="241"/>
      <c r="H11" s="242"/>
      <c r="I11" s="241"/>
      <c r="J11" s="240"/>
      <c r="K11" s="245"/>
      <c r="L11" s="276"/>
      <c r="M11" s="223"/>
      <c r="N11" s="248"/>
      <c r="O11" s="240"/>
      <c r="P11" s="241"/>
      <c r="Q11" s="242"/>
      <c r="R11" s="241"/>
      <c r="S11" s="241"/>
      <c r="T11" s="241"/>
      <c r="U11" s="265"/>
      <c r="V11" s="265"/>
      <c r="W11" s="267"/>
    </row>
    <row r="12" spans="1:23" ht="33.75" customHeight="1" thickTop="1" thickBot="1">
      <c r="A12" s="7"/>
      <c r="B12" s="8" t="s">
        <v>103</v>
      </c>
      <c r="C12" s="9" t="s">
        <v>104</v>
      </c>
      <c r="D12" s="9" t="s">
        <v>102</v>
      </c>
      <c r="E12" s="10" t="s">
        <v>98</v>
      </c>
      <c r="F12" s="10" t="s">
        <v>97</v>
      </c>
      <c r="G12" s="10" t="s">
        <v>90</v>
      </c>
      <c r="H12" s="9" t="s">
        <v>105</v>
      </c>
      <c r="I12" s="10" t="s">
        <v>6</v>
      </c>
      <c r="J12" s="9" t="s">
        <v>106</v>
      </c>
      <c r="K12" s="11" t="s">
        <v>132</v>
      </c>
      <c r="L12" s="298"/>
      <c r="M12" s="225"/>
      <c r="N12" s="12" t="s">
        <v>132</v>
      </c>
      <c r="O12" s="13" t="s">
        <v>106</v>
      </c>
      <c r="P12" s="14" t="s">
        <v>6</v>
      </c>
      <c r="Q12" s="13" t="s">
        <v>105</v>
      </c>
      <c r="R12" s="14" t="s">
        <v>90</v>
      </c>
      <c r="S12" s="14" t="s">
        <v>97</v>
      </c>
      <c r="T12" s="14" t="s">
        <v>98</v>
      </c>
      <c r="U12" s="14" t="s">
        <v>102</v>
      </c>
      <c r="V12" s="13" t="s">
        <v>104</v>
      </c>
      <c r="W12" s="15" t="s">
        <v>103</v>
      </c>
    </row>
    <row r="13" spans="1:23" ht="19" thickTop="1" thickBot="1">
      <c r="A13" s="7"/>
      <c r="B13" s="283" t="s">
        <v>133</v>
      </c>
      <c r="C13" s="283"/>
      <c r="D13" s="283"/>
      <c r="E13" s="283"/>
      <c r="F13" s="283"/>
      <c r="G13" s="283"/>
      <c r="H13" s="283"/>
      <c r="I13" s="283"/>
      <c r="J13" s="283"/>
      <c r="K13" s="283"/>
      <c r="L13" s="283"/>
      <c r="M13" s="283"/>
      <c r="N13" s="231"/>
      <c r="O13" s="231"/>
      <c r="P13" s="231"/>
      <c r="Q13" s="231"/>
      <c r="R13" s="231"/>
      <c r="S13" s="231"/>
      <c r="T13" s="231"/>
      <c r="U13" s="231"/>
      <c r="V13" s="231"/>
      <c r="W13" s="232"/>
    </row>
    <row r="14" spans="1:23" ht="13.5" thickTop="1">
      <c r="A14" s="7"/>
      <c r="B14" s="16"/>
      <c r="C14" s="16"/>
      <c r="D14" s="16"/>
      <c r="E14" s="16"/>
      <c r="F14" s="16"/>
      <c r="G14" s="16"/>
      <c r="H14" s="16"/>
      <c r="I14" s="16"/>
      <c r="J14" s="16"/>
      <c r="K14" s="17"/>
      <c r="L14" s="18" t="s">
        <v>86</v>
      </c>
      <c r="M14" s="19" t="s">
        <v>134</v>
      </c>
      <c r="N14" s="20">
        <f>P14</f>
        <v>21694943</v>
      </c>
      <c r="O14" s="21"/>
      <c r="P14" s="22">
        <f>R14+S14+T14+W14</f>
        <v>21694943</v>
      </c>
      <c r="Q14" s="23"/>
      <c r="R14" s="24">
        <f>SUMIFS(DATI!E$1:E$65536,DATI!A$1:A$65536,'2004'!B4,DATI!B$1:B$65536,'2004'!R12,DATI!C$1:C$65536,'2004'!N8,DATI!D$1:D$65536,'2004'!L14)</f>
        <v>15977330</v>
      </c>
      <c r="S14" s="24">
        <f>SUMIFS(DATI!E$1:E$65536,DATI!A$1:A$65536,'2004'!B4,DATI!B$1:B$65536,'2004'!S12,DATI!C$1:C$65536,'2004'!N8,DATI!D$1:D$65536,'2004'!L14)</f>
        <v>650239</v>
      </c>
      <c r="T14" s="24">
        <f>SUMIFS(DATI!E$1:E$65536,DATI!A$1:A$65536,'2004'!B4,DATI!B$1:B$65536,'2004'!T12,DATI!C$1:C$65536,'2004'!N8,DATI!D$1:D$65536,'2004'!L14)</f>
        <v>2383537</v>
      </c>
      <c r="U14" s="24">
        <f>SUMIFS(DATI!E$1:E$65536,DATI!A$1:A$65536,'2004'!B4,DATI!B$1:B$65536,'2004'!U12,DATI!C$1:C$65536,'2004'!N8,DATI!D$1:D$65536,'2004'!L14)</f>
        <v>2538173</v>
      </c>
      <c r="V14" s="24">
        <f>SUMIFS(DATI!E$1:E$65536,DATI!A$1:A$65536,'2004'!B4,DATI!B$1:B$65536,'2004'!V12,DATI!C$1:C$65536,'2004'!N8,DATI!D$1:D$65536,'2004'!L14)</f>
        <v>145664</v>
      </c>
      <c r="W14" s="25">
        <f>U14+V14</f>
        <v>2683837</v>
      </c>
    </row>
    <row r="15" spans="1:23" ht="13">
      <c r="A15" s="7"/>
      <c r="B15" s="16"/>
      <c r="C15" s="16"/>
      <c r="D15" s="16"/>
      <c r="E15" s="16"/>
      <c r="F15" s="16"/>
      <c r="G15" s="16"/>
      <c r="H15" s="16"/>
      <c r="I15" s="16"/>
      <c r="J15" s="16"/>
      <c r="K15" s="26"/>
      <c r="L15" s="40" t="s">
        <v>87</v>
      </c>
      <c r="M15" s="134" t="s">
        <v>136</v>
      </c>
      <c r="N15" s="27">
        <f>P15</f>
        <v>18712176</v>
      </c>
      <c r="O15" s="28"/>
      <c r="P15" s="29">
        <f>R15+S15+T15+W15</f>
        <v>18712176</v>
      </c>
      <c r="Q15" s="28"/>
      <c r="R15" s="30">
        <f>SUMIFS(DATI!E$1:E$65536,DATI!A$1:A$65536,'2004'!B4,DATI!B$1:B$65536,'2004'!R12,DATI!C$1:C$65536,'2004'!N8,DATI!D$1:D$65536,'2004'!L15)</f>
        <v>15853333</v>
      </c>
      <c r="S15" s="30">
        <f>SUMIFS(DATI!E$1:E$65536,DATI!A$1:A$65536,'2004'!B4,DATI!B$1:B$65536,'2004'!S12,DATI!C$1:C$65536,'2004'!N8,DATI!D$1:D$65536,'2004'!L15)</f>
        <v>642941</v>
      </c>
      <c r="T15" s="30">
        <f>SUMIFS(DATI!E$1:E$65536,DATI!A$1:A$65536,'2004'!B4,DATI!B$1:B$65536,'2004'!T12,DATI!C$1:C$65536,'2004'!N8,DATI!D$1:D$65536,'2004'!L15)</f>
        <v>253385</v>
      </c>
      <c r="U15" s="30">
        <f>SUMIFS(DATI!E$1:E$65536,DATI!A$1:A$65536,'2004'!B4,DATI!B$1:B$65536,'2004'!U12,DATI!C$1:C$65536,'2004'!N8,DATI!D$1:D$65536,'2004'!L15)</f>
        <v>1941018</v>
      </c>
      <c r="V15" s="30">
        <f>SUMIFS(DATI!E$1:E$65536,DATI!A$1:A$65536,'2004'!B4,DATI!B$1:B$65536,'2004'!V12,DATI!C$1:C$65536,'2004'!N8,DATI!D$1:D$65536,'2004'!L15)</f>
        <v>21499</v>
      </c>
      <c r="W15" s="31">
        <f>U15+V15</f>
        <v>1962517</v>
      </c>
    </row>
    <row r="16" spans="1:23" ht="13">
      <c r="A16" s="7"/>
      <c r="B16" s="16"/>
      <c r="C16" s="16"/>
      <c r="D16" s="16"/>
      <c r="E16" s="16"/>
      <c r="F16" s="16"/>
      <c r="G16" s="16"/>
      <c r="H16" s="16"/>
      <c r="I16" s="16"/>
      <c r="J16" s="16"/>
      <c r="K16" s="26"/>
      <c r="L16" s="40" t="s">
        <v>88</v>
      </c>
      <c r="M16" s="134" t="s">
        <v>137</v>
      </c>
      <c r="N16" s="27">
        <f>P16</f>
        <v>757507</v>
      </c>
      <c r="O16" s="28"/>
      <c r="P16" s="29">
        <f>R16+S16+T16+W16</f>
        <v>757507</v>
      </c>
      <c r="Q16" s="28"/>
      <c r="R16" s="30">
        <f>SUMIFS(DATI!E$1:E$65536,DATI!A$1:A$65536,'2004'!B4,DATI!B$1:B$65536,'2004'!R12,DATI!C$1:C$65536,'2004'!N8,DATI!D$1:D$65536,'2004'!L16)</f>
        <v>123997</v>
      </c>
      <c r="S16" s="30">
        <f>SUMIFS(DATI!E$1:E$65536,DATI!A$1:A$65536,'2004'!B4,DATI!B$1:B$65536,'2004'!S12,DATI!C$1:C$65536,'2004'!N8,DATI!D$1:D$65536,'2004'!L16)</f>
        <v>7298</v>
      </c>
      <c r="T16" s="30">
        <f>SUMIFS(DATI!E$1:E$65536,DATI!A$1:A$65536,'2004'!B4,DATI!B$1:B$65536,'2004'!T12,DATI!C$1:C$65536,'2004'!N8,DATI!D$1:D$65536,'2004'!L16)</f>
        <v>27956</v>
      </c>
      <c r="U16" s="30">
        <f>SUMIFS(DATI!E$1:E$65536,DATI!A$1:A$65536,'2004'!B4,DATI!B$1:B$65536,'2004'!U12,DATI!C$1:C$65536,'2004'!N8,DATI!D$1:D$65536,'2004'!L16)</f>
        <v>597155</v>
      </c>
      <c r="V16" s="30">
        <f>SUMIFS(DATI!E$1:E$65536,DATI!A$1:A$65536,'2004'!B4,DATI!B$1:B$65536,'2004'!V12,DATI!C$1:C$65536,'2004'!N8,DATI!D$1:D$65536,'2004'!L16)</f>
        <v>1101</v>
      </c>
      <c r="W16" s="31">
        <f>U16+V16</f>
        <v>598256</v>
      </c>
    </row>
    <row r="17" spans="1:23" ht="13">
      <c r="A17" s="7"/>
      <c r="B17" s="16"/>
      <c r="C17" s="16"/>
      <c r="D17" s="16"/>
      <c r="E17" s="16"/>
      <c r="F17" s="16"/>
      <c r="G17" s="16"/>
      <c r="H17" s="16"/>
      <c r="I17" s="16"/>
      <c r="J17" s="16"/>
      <c r="K17" s="26"/>
      <c r="L17" s="40" t="s">
        <v>89</v>
      </c>
      <c r="M17" s="134" t="s">
        <v>138</v>
      </c>
      <c r="N17" s="27">
        <f>P17</f>
        <v>2225261</v>
      </c>
      <c r="O17" s="28"/>
      <c r="P17" s="29">
        <f>R17+S17+T17+W17</f>
        <v>2225261</v>
      </c>
      <c r="Q17" s="28"/>
      <c r="R17" s="28"/>
      <c r="S17" s="28"/>
      <c r="T17" s="30">
        <f>SUMIFS(DATI!E$1:E$65536,DATI!A$1:A$65536,'2004'!B4,DATI!B$1:B$65536,'2004'!T12,DATI!C$1:C$65536,'2004'!N8,DATI!D$1:D$65536,'2004'!L17)</f>
        <v>2102196</v>
      </c>
      <c r="U17" s="28"/>
      <c r="V17" s="30">
        <f>SUMIFS(DATI!E$1:E$65536,DATI!A$1:A$65536,'2004'!B4,DATI!B$1:B$65536,'2004'!V12,DATI!C$1:C$65536,'2004'!N8,DATI!D$1:D$65536,'2004'!L17)</f>
        <v>123065</v>
      </c>
      <c r="W17" s="31">
        <f>V17</f>
        <v>123065</v>
      </c>
    </row>
    <row r="18" spans="1:23" ht="13">
      <c r="A18" s="7"/>
      <c r="B18" s="33">
        <f>C18+D18</f>
        <v>1554059</v>
      </c>
      <c r="C18" s="34">
        <f>SUMIFS(DATI!E$1:E$65536,DATI!A$1:A$65536,'2004'!B4,DATI!B$1:B$65536,'2004'!C12,DATI!C$1:C$65536,'2004'!B8,DATI!D$1:D$65536,'2004'!L18)</f>
        <v>114052</v>
      </c>
      <c r="D18" s="34">
        <f>SUMIFS(DATI!E$1:E$65536,DATI!A$1:A$65536,'2004'!B4,DATI!B$1:B$65536,'2004'!D12,DATI!C$1:C$65536,'2004'!B8,DATI!D$1:D$65536,'2004'!L18)</f>
        <v>1440007</v>
      </c>
      <c r="E18" s="35">
        <f>SUMIFS(DATI!E$1:E$65536,DATI!A$1:A$65536,'2004'!B4,DATI!B$1:B$65536,'2004'!E12,DATI!C$1:C$65536,'2004'!B8,DATI!D$1:D$65536,'2004'!L18)</f>
        <v>910074</v>
      </c>
      <c r="F18" s="36">
        <f>SUMIFS(DATI!E$1:E$65536,DATI!A$1:A$65536,'2004'!B4,DATI!B$1:B$65536,'2004'!F12,DATI!C$1:C$65536,'2004'!B8,DATI!D$1:D$65536,'2004'!L18)</f>
        <v>274568</v>
      </c>
      <c r="G18" s="36">
        <f>SUMIFS(DATI!E$1:E$65536,DATI!A$1:A$65536,'2004'!B4,DATI!B$1:B$65536,'2004'!G12,DATI!C$1:C$65536,'2004'!B8,DATI!D$1:D$65536,'2004'!L18)</f>
        <v>9458919</v>
      </c>
      <c r="H18" s="16"/>
      <c r="I18" s="37">
        <f>B18+E18+F18+G18</f>
        <v>12197620</v>
      </c>
      <c r="J18" s="38"/>
      <c r="K18" s="39">
        <f>I18</f>
        <v>12197620</v>
      </c>
      <c r="L18" s="40" t="s">
        <v>72</v>
      </c>
      <c r="M18" s="41" t="s">
        <v>139</v>
      </c>
      <c r="N18" s="28"/>
      <c r="O18" s="28"/>
      <c r="P18" s="28"/>
      <c r="Q18" s="28"/>
      <c r="R18" s="28"/>
      <c r="S18" s="28"/>
      <c r="T18" s="23"/>
      <c r="U18" s="28"/>
      <c r="V18" s="28"/>
      <c r="W18" s="42"/>
    </row>
    <row r="19" spans="1:23" ht="13">
      <c r="A19" s="7"/>
      <c r="B19" s="33">
        <f>C19+D19</f>
        <v>1129778</v>
      </c>
      <c r="C19" s="43">
        <f>V14-C18</f>
        <v>31612</v>
      </c>
      <c r="D19" s="33">
        <f>U14-D18</f>
        <v>1098166</v>
      </c>
      <c r="E19" s="43">
        <f>T14-E18</f>
        <v>1473463</v>
      </c>
      <c r="F19" s="43">
        <f>S14-F18</f>
        <v>375671</v>
      </c>
      <c r="G19" s="43">
        <f>R14-G18</f>
        <v>6518411</v>
      </c>
      <c r="H19" s="16"/>
      <c r="I19" s="37">
        <f>B19+E19+F19+G19</f>
        <v>9497323</v>
      </c>
      <c r="J19" s="44"/>
      <c r="K19" s="45"/>
      <c r="L19" s="46" t="s">
        <v>91</v>
      </c>
      <c r="M19" s="194" t="s">
        <v>140</v>
      </c>
      <c r="N19" s="28"/>
      <c r="O19" s="28"/>
      <c r="P19" s="28"/>
      <c r="Q19" s="47"/>
      <c r="R19" s="28"/>
      <c r="S19" s="28"/>
      <c r="T19" s="28"/>
      <c r="U19" s="28"/>
      <c r="V19" s="28"/>
      <c r="W19" s="42"/>
    </row>
    <row r="20" spans="1:23">
      <c r="A20" s="7"/>
      <c r="B20" s="44"/>
      <c r="C20" s="44"/>
      <c r="D20" s="48"/>
      <c r="E20" s="44"/>
      <c r="F20" s="44"/>
      <c r="G20" s="44"/>
      <c r="H20" s="44"/>
      <c r="I20" s="48"/>
      <c r="J20" s="44"/>
      <c r="K20" s="45"/>
      <c r="L20" s="40" t="s">
        <v>85</v>
      </c>
      <c r="M20" s="41" t="s">
        <v>141</v>
      </c>
      <c r="N20" s="28"/>
      <c r="O20" s="28"/>
      <c r="P20" s="29">
        <f>Q20</f>
        <v>1131545</v>
      </c>
      <c r="Q20" s="49">
        <f>SUMIFS(DATI!E$1:E$65536,DATI!A$1:A$65536,'2004'!B4,DATI!B$1:B$65536,'2004'!Q12,DATI!C$1:C$65536,'2004'!N8,DATI!D$1:D$65536,'2004'!L20)</f>
        <v>1131545</v>
      </c>
      <c r="R20" s="50"/>
      <c r="S20" s="28"/>
      <c r="T20" s="28"/>
      <c r="U20" s="28"/>
      <c r="V20" s="28"/>
      <c r="W20" s="42"/>
    </row>
    <row r="21" spans="1:23" ht="13">
      <c r="A21" s="7"/>
      <c r="B21" s="44"/>
      <c r="C21" s="44"/>
      <c r="D21" s="48"/>
      <c r="E21" s="44"/>
      <c r="F21" s="44"/>
      <c r="G21" s="44"/>
      <c r="H21" s="44"/>
      <c r="I21" s="43">
        <f>I19+P20</f>
        <v>10628868</v>
      </c>
      <c r="J21" s="44"/>
      <c r="K21" s="45"/>
      <c r="L21" s="46" t="s">
        <v>12</v>
      </c>
      <c r="M21" s="194" t="s">
        <v>142</v>
      </c>
      <c r="N21" s="28"/>
      <c r="O21" s="28"/>
      <c r="P21" s="23"/>
      <c r="Q21" s="23"/>
      <c r="R21" s="28"/>
      <c r="S21" s="28"/>
      <c r="T21" s="28"/>
      <c r="U21" s="28"/>
      <c r="V21" s="28"/>
      <c r="W21" s="42"/>
    </row>
    <row r="22" spans="1:23" ht="13">
      <c r="A22" s="7"/>
      <c r="B22" s="51">
        <f>C22+D22</f>
        <v>192637</v>
      </c>
      <c r="C22" s="52">
        <f>SUMIFS(DATI!E$1:E$65536,DATI!A$1:A$65536,'2004'!B4,DATI!B$1:B$65536,'2004'!C12,DATI!C$1:C$65536,'2004'!B8,DATI!D$1:D$65536,'2004'!L22)</f>
        <v>4604</v>
      </c>
      <c r="D22" s="52">
        <f>SUMIFS(DATI!E$1:E$65536,DATI!A$1:A$65536,'2004'!B4,DATI!B$1:B$65536,'2004'!D12,DATI!C$1:C$65536,'2004'!B8,DATI!D$1:D$65536,'2004'!L22)</f>
        <v>188033</v>
      </c>
      <c r="E22" s="52">
        <f>SUMIFS(DATI!E$1:E$65536,DATI!A$1:A$65536,'2004'!B4,DATI!B$1:B$65536,'2004'!E12,DATI!C$1:C$65536,'2004'!B8,DATI!D$1:D$65536,'2004'!L22)</f>
        <v>343977</v>
      </c>
      <c r="F22" s="52">
        <f>SUMIFS(DATI!E$1:E$65536,DATI!A$1:A$65536,'2004'!B4,DATI!B$1:B$65536,'2004'!F12,DATI!C$1:C$65536,'2004'!B8,DATI!D$1:D$65536,'2004'!L22)</f>
        <v>60155</v>
      </c>
      <c r="G22" s="52">
        <f>SUMIFS(DATI!E$1:E$65536,DATI!A$1:A$65536,'2004'!B4,DATI!B$1:B$65536,'2004'!G12,DATI!C$1:C$65536,'2004'!B8,DATI!D$1:D$65536,'2004'!L22)</f>
        <v>1178416</v>
      </c>
      <c r="H22" s="16"/>
      <c r="I22" s="43">
        <f>C22+D22+E22+F22+G22</f>
        <v>1775185</v>
      </c>
      <c r="J22" s="44"/>
      <c r="K22" s="45"/>
      <c r="L22" s="53" t="s">
        <v>77</v>
      </c>
      <c r="M22" s="54" t="s">
        <v>167</v>
      </c>
      <c r="N22" s="28"/>
      <c r="O22" s="28"/>
      <c r="P22" s="28"/>
      <c r="Q22" s="28"/>
      <c r="R22" s="28" t="s">
        <v>135</v>
      </c>
      <c r="S22" s="28"/>
      <c r="T22" s="28"/>
      <c r="U22" s="28"/>
      <c r="V22" s="28"/>
      <c r="W22" s="42"/>
    </row>
    <row r="23" spans="1:23" ht="13.5" thickBot="1">
      <c r="A23" s="7"/>
      <c r="B23" s="55">
        <f>C23+D23</f>
        <v>937141</v>
      </c>
      <c r="C23" s="56">
        <f>C19-C22</f>
        <v>27008</v>
      </c>
      <c r="D23" s="56">
        <f>D19-D22</f>
        <v>910133</v>
      </c>
      <c r="E23" s="56">
        <f>E19-E22</f>
        <v>1129486</v>
      </c>
      <c r="F23" s="56">
        <f>F19-F22</f>
        <v>315516</v>
      </c>
      <c r="G23" s="56">
        <f>G19-G22</f>
        <v>5339995</v>
      </c>
      <c r="H23" s="43">
        <f>P20</f>
        <v>1131545</v>
      </c>
      <c r="I23" s="43">
        <f>B23+E23+F23+G23+H23</f>
        <v>8853683</v>
      </c>
      <c r="J23" s="44"/>
      <c r="K23" s="57"/>
      <c r="L23" s="46" t="s">
        <v>13</v>
      </c>
      <c r="M23" s="195" t="s">
        <v>247</v>
      </c>
      <c r="N23" s="28"/>
      <c r="O23" s="28"/>
      <c r="P23" s="28"/>
      <c r="Q23" s="28"/>
      <c r="R23" s="28"/>
      <c r="S23" s="28"/>
      <c r="T23" s="28"/>
      <c r="U23" s="28"/>
      <c r="V23" s="28"/>
      <c r="W23" s="42"/>
    </row>
    <row r="24" spans="1:23" ht="26.25" customHeight="1" thickTop="1" thickBot="1">
      <c r="A24" s="7"/>
      <c r="B24" s="284" t="s">
        <v>143</v>
      </c>
      <c r="C24" s="284"/>
      <c r="D24" s="284"/>
      <c r="E24" s="284"/>
      <c r="F24" s="284"/>
      <c r="G24" s="284"/>
      <c r="H24" s="284"/>
      <c r="I24" s="284"/>
      <c r="J24" s="284"/>
      <c r="K24" s="284"/>
      <c r="L24" s="284"/>
      <c r="M24" s="284"/>
      <c r="N24" s="284"/>
      <c r="O24" s="284"/>
      <c r="P24" s="284"/>
      <c r="Q24" s="284"/>
      <c r="R24" s="284"/>
      <c r="S24" s="284"/>
      <c r="T24" s="284"/>
      <c r="U24" s="284"/>
      <c r="V24" s="284"/>
      <c r="W24" s="285"/>
    </row>
    <row r="25" spans="1:23" ht="19" thickTop="1" thickBot="1">
      <c r="A25" s="7"/>
      <c r="B25" s="231" t="s">
        <v>144</v>
      </c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232"/>
    </row>
    <row r="26" spans="1:23" ht="13.5" thickTop="1">
      <c r="A26" s="7"/>
      <c r="B26" s="58"/>
      <c r="C26" s="58"/>
      <c r="D26" s="58"/>
      <c r="E26" s="58"/>
      <c r="F26" s="58"/>
      <c r="G26" s="58"/>
      <c r="H26" s="58"/>
      <c r="I26" s="59"/>
      <c r="J26" s="58"/>
      <c r="K26" s="60"/>
      <c r="L26" s="46" t="s">
        <v>12</v>
      </c>
      <c r="M26" s="196" t="s">
        <v>145</v>
      </c>
      <c r="N26" s="28"/>
      <c r="O26" s="61"/>
      <c r="P26" s="22">
        <f>R26+S26+T26+W26+Q26</f>
        <v>10628868</v>
      </c>
      <c r="Q26" s="22">
        <f>H23</f>
        <v>1131545</v>
      </c>
      <c r="R26" s="62">
        <f>G19</f>
        <v>6518411</v>
      </c>
      <c r="S26" s="62">
        <f>F19</f>
        <v>375671</v>
      </c>
      <c r="T26" s="62">
        <f>E19</f>
        <v>1473463</v>
      </c>
      <c r="U26" s="62">
        <f>D19</f>
        <v>1098166</v>
      </c>
      <c r="V26" s="62">
        <f>C19</f>
        <v>31612</v>
      </c>
      <c r="W26" s="63">
        <f>U26+V26</f>
        <v>1129778</v>
      </c>
    </row>
    <row r="27" spans="1:23">
      <c r="A27" s="7"/>
      <c r="B27" s="64">
        <f>C27+D27</f>
        <v>82069</v>
      </c>
      <c r="C27" s="64">
        <f>C28+C29</f>
        <v>26980</v>
      </c>
      <c r="D27" s="64">
        <f>D28+D29</f>
        <v>55089</v>
      </c>
      <c r="E27" s="64">
        <f>E28+E29</f>
        <v>1123685</v>
      </c>
      <c r="F27" s="64">
        <f>F28+F29</f>
        <v>182963</v>
      </c>
      <c r="G27" s="64">
        <f>G28+G29</f>
        <v>2844888</v>
      </c>
      <c r="H27" s="44"/>
      <c r="I27" s="37">
        <f>B27+E27+F27+G27</f>
        <v>4233605</v>
      </c>
      <c r="J27" s="43">
        <f>J28+J29</f>
        <v>174647</v>
      </c>
      <c r="K27" s="39">
        <f>J27+I27</f>
        <v>4408252</v>
      </c>
      <c r="L27" s="53" t="s">
        <v>24</v>
      </c>
      <c r="M27" s="65" t="s">
        <v>146</v>
      </c>
      <c r="N27" s="28"/>
      <c r="O27" s="28"/>
      <c r="P27" s="23"/>
      <c r="Q27" s="23"/>
      <c r="R27" s="23"/>
      <c r="S27" s="23"/>
      <c r="T27" s="23"/>
      <c r="U27" s="23"/>
      <c r="V27" s="23"/>
      <c r="W27" s="32"/>
    </row>
    <row r="28" spans="1:23">
      <c r="A28" s="7"/>
      <c r="B28" s="66">
        <f>C28+D28</f>
        <v>66181</v>
      </c>
      <c r="C28" s="67">
        <f>SUMIFS(DATI!E$1:E$65536,DATI!A$1:A$65536,'2004'!B4,DATI!B$1:B$65536,'2004'!C12,DATI!C$1:C$65536,'2004'!B8,DATI!D$1:D$65536,'2004'!L28)</f>
        <v>21190</v>
      </c>
      <c r="D28" s="67">
        <f>SUMIFS(DATI!E$1:E$65536,DATI!A$1:A$65536,'2004'!B4,DATI!B$1:B$65536,'2004'!D12,DATI!C$1:C$65536,'2004'!B8,DATI!D$1:D$65536,'2004'!L28)</f>
        <v>44991</v>
      </c>
      <c r="E28" s="67">
        <f>SUMIFS(DATI!E$1:E$65536,DATI!A$1:A$65536,'2004'!B4,DATI!B$1:B$65536,'2004'!E12,DATI!C$1:C$65536,'2004'!B8,DATI!D$1:D$65536,'2004'!L28)</f>
        <v>891185</v>
      </c>
      <c r="F28" s="67">
        <f>SUMIFS(DATI!E$1:E$65536,DATI!A$1:A$65536,'2004'!B4,DATI!B$1:B$65536,'2004'!F12,DATI!C$1:C$65536,'2004'!B8,DATI!D$1:D$65536,'2004'!L28)</f>
        <v>146666</v>
      </c>
      <c r="G28" s="67">
        <f>SUMIFS(DATI!E$1:E$65536,DATI!A$1:A$65536,'2004'!B4,DATI!B$1:B$65536,'2004'!G12,DATI!C$1:C$65536,'2004'!B8,DATI!D$1:D$65536,'2004'!L28)</f>
        <v>2406522</v>
      </c>
      <c r="H28" s="44"/>
      <c r="I28" s="37">
        <f>B28+E28+F28+G28</f>
        <v>3510554</v>
      </c>
      <c r="J28" s="36">
        <f>SUMIFS(DATI!E$1:E$65536,DATI!A$1:A$65536,'2004'!B4,DATI!B$1:B$65536,'2004'!J12,DATI!C$1:C$65536,'2004'!B8,DATI!D$1:D$65536,'2004'!L28)</f>
        <v>174647</v>
      </c>
      <c r="K28" s="39">
        <f>J28+I28</f>
        <v>3685201</v>
      </c>
      <c r="L28" s="53" t="s">
        <v>25</v>
      </c>
      <c r="M28" s="199" t="s">
        <v>248</v>
      </c>
      <c r="N28" s="28"/>
      <c r="O28" s="28"/>
      <c r="P28" s="28"/>
      <c r="Q28" s="28"/>
      <c r="R28" s="28"/>
      <c r="S28" s="28"/>
      <c r="T28" s="28"/>
      <c r="U28" s="28"/>
      <c r="V28" s="28"/>
      <c r="W28" s="42"/>
    </row>
    <row r="29" spans="1:23">
      <c r="A29" s="7"/>
      <c r="B29" s="66">
        <f>C29+D29</f>
        <v>15888</v>
      </c>
      <c r="C29" s="67">
        <f>SUMIFS(DATI!E$1:E$65536,DATI!A$1:A$65536,'2004'!B4,DATI!B$1:B$65536,'2004'!C12,DATI!C$1:C$65536,'2004'!B8,DATI!D$1:D$65536,'2004'!L29)</f>
        <v>5790</v>
      </c>
      <c r="D29" s="67">
        <f>SUMIFS(DATI!E$1:E$65536,DATI!A$1:A$65536,'2004'!B4,DATI!B$1:B$65536,'2004'!D12,DATI!C$1:C$65536,'2004'!B8,DATI!D$1:D$65536,'2004'!L29)</f>
        <v>10098</v>
      </c>
      <c r="E29" s="67">
        <f>SUMIFS(DATI!E$1:E$65536,DATI!A$1:A$65536,'2004'!B4,DATI!B$1:B$65536,'2004'!E12,DATI!C$1:C$65536,'2004'!B8,DATI!D$1:D$65536,'2004'!L29)</f>
        <v>232500</v>
      </c>
      <c r="F29" s="67">
        <f>SUMIFS(DATI!E$1:E$65536,DATI!A$1:A$65536,'2004'!B4,DATI!B$1:B$65536,'2004'!F12,DATI!C$1:C$65536,'2004'!B8,DATI!D$1:D$65536,'2004'!L29)</f>
        <v>36297</v>
      </c>
      <c r="G29" s="67">
        <f>SUMIFS(DATI!E$1:E$65536,DATI!A$1:A$65536,'2004'!B4,DATI!B$1:B$65536,'2004'!G12,DATI!C$1:C$65536,'2004'!B8,DATI!D$1:D$65536,'2004'!L29)</f>
        <v>438366</v>
      </c>
      <c r="H29" s="44"/>
      <c r="I29" s="37">
        <f>B29+E29+F29+G29</f>
        <v>723051</v>
      </c>
      <c r="J29" s="36">
        <f>SUMIFS(DATI!E$1:E$65536,DATI!A$1:A$65536,'2004'!B4,DATI!B$1:B$65536,'2004'!J12,DATI!C$1:C$65536,'2004'!B8,DATI!D$1:D$65536,'2004'!L29)</f>
        <v>0</v>
      </c>
      <c r="K29" s="39">
        <f>J29+I29</f>
        <v>723051</v>
      </c>
      <c r="L29" s="53" t="s">
        <v>26</v>
      </c>
      <c r="M29" s="199" t="s">
        <v>249</v>
      </c>
      <c r="N29" s="28"/>
      <c r="O29" s="28"/>
      <c r="P29" s="28"/>
      <c r="Q29" s="28"/>
      <c r="R29" s="28"/>
      <c r="S29" s="28"/>
      <c r="T29" s="28"/>
      <c r="U29" s="28"/>
      <c r="V29" s="28"/>
      <c r="W29" s="42"/>
    </row>
    <row r="30" spans="1:23">
      <c r="A30" s="7"/>
      <c r="B30" s="68">
        <f>C30+D30</f>
        <v>307</v>
      </c>
      <c r="C30" s="68">
        <f>C32</f>
        <v>1</v>
      </c>
      <c r="D30" s="68">
        <f>D32</f>
        <v>306</v>
      </c>
      <c r="E30" s="68">
        <f>E32</f>
        <v>5801</v>
      </c>
      <c r="F30" s="68">
        <f>F32</f>
        <v>19729</v>
      </c>
      <c r="G30" s="68">
        <f>G32</f>
        <v>88837</v>
      </c>
      <c r="H30" s="68">
        <f>H31</f>
        <v>1189915</v>
      </c>
      <c r="I30" s="69">
        <f>I31+I32</f>
        <v>1304589</v>
      </c>
      <c r="J30" s="44"/>
      <c r="K30" s="70"/>
      <c r="L30" s="53" t="s">
        <v>27</v>
      </c>
      <c r="M30" s="65" t="s">
        <v>147</v>
      </c>
      <c r="N30" s="28"/>
      <c r="O30" s="28"/>
      <c r="P30" s="28"/>
      <c r="Q30" s="28"/>
      <c r="R30" s="28"/>
      <c r="S30" s="28"/>
      <c r="T30" s="28"/>
      <c r="U30" s="28"/>
      <c r="V30" s="28"/>
      <c r="W30" s="42"/>
    </row>
    <row r="31" spans="1:23">
      <c r="A31" s="7"/>
      <c r="B31" s="71"/>
      <c r="C31" s="71"/>
      <c r="D31" s="71"/>
      <c r="E31" s="71"/>
      <c r="F31" s="71"/>
      <c r="G31" s="71"/>
      <c r="H31" s="36">
        <f>SUMIFS(DATI!E$1:E$65536,DATI!A$1:A$65536,'2004'!B4,DATI!B$1:B$65536,'2004'!H12,DATI!C$1:C$65536,'2004'!B8,DATI!D$1:D$65536,'2004'!L31)</f>
        <v>1189915</v>
      </c>
      <c r="I31" s="37">
        <f>H31</f>
        <v>1189915</v>
      </c>
      <c r="J31" s="44"/>
      <c r="K31" s="45"/>
      <c r="L31" s="53" t="s">
        <v>28</v>
      </c>
      <c r="M31" s="199" t="s">
        <v>250</v>
      </c>
      <c r="N31" s="28"/>
      <c r="O31" s="28"/>
      <c r="P31" s="28"/>
      <c r="Q31" s="28"/>
      <c r="R31" s="28"/>
      <c r="S31" s="28"/>
      <c r="T31" s="28"/>
      <c r="U31" s="28"/>
      <c r="V31" s="28"/>
      <c r="W31" s="42"/>
    </row>
    <row r="32" spans="1:23">
      <c r="A32" s="7"/>
      <c r="B32" s="33">
        <f>C32+D32</f>
        <v>307</v>
      </c>
      <c r="C32" s="36">
        <f>SUMIFS(DATI!E$1:E$65536,DATI!A$1:A$65536,'2004'!B4,DATI!B$1:B$65536,'2004'!C12,DATI!C$1:C$65536,'2004'!B8,DATI!D$1:D$65536,'2004'!L32)</f>
        <v>1</v>
      </c>
      <c r="D32" s="34">
        <f>SUMIFS(DATI!E$1:E$65536,DATI!A$1:A$65536,'2004'!B4,DATI!B$1:B$65536,'2004'!D12,DATI!C$1:C$65536,'2004'!B8,DATI!D$1:D$65536,'2004'!L32)</f>
        <v>306</v>
      </c>
      <c r="E32" s="36">
        <f>SUMIFS(DATI!E$1:E$65536,DATI!A$1:A$65536,'2004'!B4,DATI!B$1:B$65536,'2004'!E12,DATI!C$1:C$65536,'2004'!B8,DATI!D$1:D$65536,'2004'!L32)</f>
        <v>5801</v>
      </c>
      <c r="F32" s="36">
        <f>SUMIFS(DATI!E$1:E$65536,DATI!A$1:A$65536,'2004'!B4,DATI!B$1:B$65536,'2004'!F12,DATI!C$1:C$65536,'2004'!B8,DATI!D$1:D$65536,'2004'!L32)</f>
        <v>19729</v>
      </c>
      <c r="G32" s="36">
        <f>SUMIFS(DATI!E$1:E$65536,DATI!A$1:A$65536,'2004'!B4,DATI!B$1:B$65536,'2004'!G12,DATI!C$1:C$65536,'2004'!B8,DATI!D$1:D$65536,'2004'!L32)</f>
        <v>88837</v>
      </c>
      <c r="H32" s="44"/>
      <c r="I32" s="37">
        <f>B32+E32+F32+G32</f>
        <v>114674</v>
      </c>
      <c r="J32" s="44"/>
      <c r="K32" s="45"/>
      <c r="L32" s="53" t="s">
        <v>29</v>
      </c>
      <c r="M32" s="199" t="s">
        <v>251</v>
      </c>
      <c r="N32" s="28"/>
      <c r="O32" s="28"/>
      <c r="P32" s="47"/>
      <c r="Q32" s="47"/>
      <c r="R32" s="47"/>
      <c r="S32" s="47"/>
      <c r="T32" s="47"/>
      <c r="U32" s="47"/>
      <c r="V32" s="47"/>
      <c r="W32" s="72"/>
    </row>
    <row r="33" spans="1:23">
      <c r="A33" s="7"/>
      <c r="B33" s="44"/>
      <c r="C33" s="44"/>
      <c r="D33" s="44"/>
      <c r="E33" s="44"/>
      <c r="F33" s="44"/>
      <c r="G33" s="44"/>
      <c r="H33" s="44"/>
      <c r="I33" s="44"/>
      <c r="J33" s="44"/>
      <c r="K33" s="45"/>
      <c r="L33" s="53" t="s">
        <v>30</v>
      </c>
      <c r="M33" s="65" t="s">
        <v>148</v>
      </c>
      <c r="N33" s="28"/>
      <c r="O33" s="61"/>
      <c r="P33" s="29">
        <f>P34+P35</f>
        <v>96236</v>
      </c>
      <c r="Q33" s="29">
        <f>Q34+Q35</f>
        <v>58369</v>
      </c>
      <c r="R33" s="29">
        <f>R35</f>
        <v>24892</v>
      </c>
      <c r="S33" s="29">
        <f>S35</f>
        <v>0</v>
      </c>
      <c r="T33" s="29">
        <f>T35</f>
        <v>0</v>
      </c>
      <c r="U33" s="29">
        <f>U35</f>
        <v>12975</v>
      </c>
      <c r="V33" s="62">
        <f>V35</f>
        <v>0</v>
      </c>
      <c r="W33" s="63">
        <f>U33+V33</f>
        <v>12975</v>
      </c>
    </row>
    <row r="34" spans="1:23">
      <c r="A34" s="7"/>
      <c r="B34" s="44"/>
      <c r="C34" s="44"/>
      <c r="D34" s="44"/>
      <c r="E34" s="44"/>
      <c r="F34" s="44"/>
      <c r="G34" s="44"/>
      <c r="H34" s="44"/>
      <c r="I34" s="44"/>
      <c r="J34" s="44"/>
      <c r="K34" s="45"/>
      <c r="L34" s="53" t="s">
        <v>31</v>
      </c>
      <c r="M34" s="199" t="s">
        <v>252</v>
      </c>
      <c r="N34" s="28"/>
      <c r="O34" s="61"/>
      <c r="P34" s="29">
        <f>Q34</f>
        <v>58369</v>
      </c>
      <c r="Q34" s="49">
        <f>SUMIFS(DATI!E$1:E$65536,DATI!A$1:A$65536,'2004'!B4,DATI!B$1:B$65536,'2004'!Q12,DATI!C$1:C$65536,'2004'!N8,DATI!D$1:D$65536,'2004'!L34)</f>
        <v>58369</v>
      </c>
      <c r="R34" s="73"/>
      <c r="S34" s="74"/>
      <c r="T34" s="74"/>
      <c r="U34" s="74"/>
      <c r="V34" s="74"/>
      <c r="W34" s="75"/>
    </row>
    <row r="35" spans="1:23">
      <c r="A35" s="7"/>
      <c r="B35" s="44"/>
      <c r="C35" s="44"/>
      <c r="D35" s="44"/>
      <c r="E35" s="44"/>
      <c r="F35" s="44"/>
      <c r="G35" s="76"/>
      <c r="H35" s="44"/>
      <c r="I35" s="76"/>
      <c r="J35" s="44"/>
      <c r="K35" s="45"/>
      <c r="L35" s="53" t="s">
        <v>32</v>
      </c>
      <c r="M35" s="199" t="s">
        <v>253</v>
      </c>
      <c r="N35" s="28"/>
      <c r="O35" s="61"/>
      <c r="P35" s="29">
        <f>R35+S35+T35+W35</f>
        <v>37867</v>
      </c>
      <c r="Q35" s="44"/>
      <c r="R35" s="49">
        <f>SUMIFS(DATI!E$1:E$65536,DATI!A$1:A$65536,'2004'!B4,DATI!B$1:B$65536,'2004'!R12,DATI!C$1:C$65536,'2004'!N8,DATI!D$1:D$65536,'2004'!L35)</f>
        <v>24892</v>
      </c>
      <c r="S35" s="49">
        <f>SUMIFS(DATI!E$1:E$65536,DATI!A$1:A$65536,'2004'!B4,DATI!B$1:B$65536,'2004'!S12,DATI!C$1:C$65536,'2004'!N8,DATI!D$1:D$65536,'2004'!L35)</f>
        <v>0</v>
      </c>
      <c r="T35" s="49">
        <f>SUMIFS(DATI!E$1:E$65536,DATI!A$1:A$65536,'2004'!B4,DATI!B$1:B$65536,'2004'!T12,DATI!C$1:C$65536,'2004'!N8,DATI!D$1:D$65536,'2004'!L35)</f>
        <v>0</v>
      </c>
      <c r="U35" s="49">
        <f>SUMIFS(DATI!E$1:E$65536,DATI!A$1:A$65536,'2004'!B4,DATI!B$1:B$65536,'2004'!U12,DATI!C$1:C$65536,'2004'!N8,DATI!D$1:D$65536,'2004'!L35)</f>
        <v>12975</v>
      </c>
      <c r="V35" s="24">
        <f>SUMIFS(DATI!E$1:E$65536,DATI!A$1:A$65536,'2004'!B4,DATI!B$1:B$65536,'2004'!V12,DATI!C$1:C$65536,'2004'!N8,DATI!D$1:D$65536,'2004'!L35)</f>
        <v>0</v>
      </c>
      <c r="W35" s="63">
        <f>U35+V35</f>
        <v>12975</v>
      </c>
    </row>
    <row r="36" spans="1:23" ht="13">
      <c r="A36" s="7"/>
      <c r="B36" s="33">
        <f>C36+D36</f>
        <v>1060377</v>
      </c>
      <c r="C36" s="43">
        <f>V26+V35-C27-C32</f>
        <v>4631</v>
      </c>
      <c r="D36" s="33">
        <f>U26+U35-D27-D32</f>
        <v>1055746</v>
      </c>
      <c r="E36" s="43">
        <f>T26+T35-E27-E32</f>
        <v>343977</v>
      </c>
      <c r="F36" s="43">
        <f>S26+S35-F27-F32</f>
        <v>172979</v>
      </c>
      <c r="G36" s="43">
        <f>R26+R35-G27-G32</f>
        <v>3609578</v>
      </c>
      <c r="H36" s="44"/>
      <c r="I36" s="37">
        <f>B36+E36+F36+G36</f>
        <v>5186911</v>
      </c>
      <c r="J36" s="44"/>
      <c r="K36" s="45"/>
      <c r="L36" s="77" t="s">
        <v>14</v>
      </c>
      <c r="M36" s="197" t="s">
        <v>149</v>
      </c>
      <c r="N36" s="28"/>
      <c r="O36" s="28"/>
      <c r="P36" s="23"/>
      <c r="Q36" s="44"/>
      <c r="R36" s="23"/>
      <c r="S36" s="23"/>
      <c r="T36" s="23"/>
      <c r="U36" s="23"/>
      <c r="V36" s="23"/>
      <c r="W36" s="32"/>
    </row>
    <row r="37" spans="1:23">
      <c r="A37" s="7"/>
      <c r="B37" s="33">
        <f>C37+D37</f>
        <v>192637</v>
      </c>
      <c r="C37" s="33">
        <f>C22</f>
        <v>4604</v>
      </c>
      <c r="D37" s="33">
        <f>D22</f>
        <v>188033</v>
      </c>
      <c r="E37" s="33">
        <f>E22</f>
        <v>343977</v>
      </c>
      <c r="F37" s="33">
        <f>F22</f>
        <v>60155</v>
      </c>
      <c r="G37" s="33">
        <f>G22</f>
        <v>1178416</v>
      </c>
      <c r="H37" s="44"/>
      <c r="I37" s="37">
        <f>B37+E37+F37+G37</f>
        <v>1775185</v>
      </c>
      <c r="J37" s="44"/>
      <c r="K37" s="45"/>
      <c r="L37" s="53" t="s">
        <v>77</v>
      </c>
      <c r="M37" s="65" t="s">
        <v>150</v>
      </c>
      <c r="N37" s="28"/>
      <c r="O37" s="28"/>
      <c r="P37" s="28"/>
      <c r="Q37" s="28"/>
      <c r="R37" s="28"/>
      <c r="S37" s="28"/>
      <c r="T37" s="28"/>
      <c r="U37" s="28"/>
      <c r="V37" s="28"/>
      <c r="W37" s="42"/>
    </row>
    <row r="38" spans="1:23" ht="26.5" thickBot="1">
      <c r="A38" s="7"/>
      <c r="B38" s="79">
        <f>C38+D38</f>
        <v>867740</v>
      </c>
      <c r="C38" s="79">
        <f>C36-C37</f>
        <v>27</v>
      </c>
      <c r="D38" s="79">
        <f>D36-D37</f>
        <v>867713</v>
      </c>
      <c r="E38" s="79">
        <f>E36-E37</f>
        <v>0</v>
      </c>
      <c r="F38" s="79">
        <f>F36-F37</f>
        <v>112824</v>
      </c>
      <c r="G38" s="79">
        <f>G36-G37</f>
        <v>2431162</v>
      </c>
      <c r="H38" s="44"/>
      <c r="I38" s="80">
        <f>B38+E38+F38+G38</f>
        <v>3411726</v>
      </c>
      <c r="J38" s="44"/>
      <c r="K38" s="57"/>
      <c r="L38" s="106" t="s">
        <v>151</v>
      </c>
      <c r="M38" s="198" t="s">
        <v>152</v>
      </c>
      <c r="N38" s="81"/>
      <c r="O38" s="81"/>
      <c r="P38" s="81"/>
      <c r="Q38" s="81"/>
      <c r="R38" s="81"/>
      <c r="S38" s="81"/>
      <c r="T38" s="81"/>
      <c r="U38" s="81"/>
      <c r="V38" s="81"/>
      <c r="W38" s="82"/>
    </row>
    <row r="39" spans="1:23" ht="16.5" thickTop="1" thickBot="1">
      <c r="A39" s="7"/>
      <c r="B39" s="83"/>
      <c r="C39" s="83"/>
      <c r="D39" s="83"/>
      <c r="E39" s="84"/>
      <c r="F39" s="84"/>
      <c r="G39" s="84"/>
      <c r="H39" s="84"/>
      <c r="I39" s="84"/>
      <c r="J39" s="84"/>
      <c r="K39" s="84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6"/>
    </row>
    <row r="40" spans="1:23" ht="21.75" customHeight="1" thickTop="1" thickBot="1">
      <c r="A40" s="7"/>
      <c r="B40" s="253" t="s">
        <v>119</v>
      </c>
      <c r="C40" s="253"/>
      <c r="D40" s="253"/>
      <c r="E40" s="253"/>
      <c r="F40" s="253"/>
      <c r="G40" s="253"/>
      <c r="H40" s="253"/>
      <c r="I40" s="253"/>
      <c r="J40" s="253"/>
      <c r="K40" s="254"/>
      <c r="L40" s="274" t="s">
        <v>120</v>
      </c>
      <c r="M40" s="275"/>
      <c r="N40" s="278" t="s">
        <v>121</v>
      </c>
      <c r="O40" s="279"/>
      <c r="P40" s="279"/>
      <c r="Q40" s="279"/>
      <c r="R40" s="279"/>
      <c r="S40" s="279"/>
      <c r="T40" s="279"/>
      <c r="U40" s="280"/>
      <c r="V40" s="280"/>
      <c r="W40" s="281"/>
    </row>
    <row r="41" spans="1:23" ht="13.5" customHeight="1" thickTop="1">
      <c r="A41" s="7"/>
      <c r="B41" s="261" t="s">
        <v>122</v>
      </c>
      <c r="C41" s="264" t="s">
        <v>123</v>
      </c>
      <c r="D41" s="264" t="s">
        <v>124</v>
      </c>
      <c r="E41" s="239" t="s">
        <v>125</v>
      </c>
      <c r="F41" s="239" t="s">
        <v>126</v>
      </c>
      <c r="G41" s="239" t="s">
        <v>127</v>
      </c>
      <c r="H41" s="239" t="s">
        <v>128</v>
      </c>
      <c r="I41" s="239" t="s">
        <v>129</v>
      </c>
      <c r="J41" s="239" t="s">
        <v>130</v>
      </c>
      <c r="K41" s="243" t="s">
        <v>131</v>
      </c>
      <c r="L41" s="276"/>
      <c r="M41" s="277"/>
      <c r="N41" s="264" t="s">
        <v>131</v>
      </c>
      <c r="O41" s="239" t="s">
        <v>130</v>
      </c>
      <c r="P41" s="239" t="s">
        <v>129</v>
      </c>
      <c r="Q41" s="239" t="s">
        <v>128</v>
      </c>
      <c r="R41" s="239" t="s">
        <v>127</v>
      </c>
      <c r="S41" s="239" t="s">
        <v>126</v>
      </c>
      <c r="T41" s="239" t="s">
        <v>125</v>
      </c>
      <c r="U41" s="264" t="s">
        <v>124</v>
      </c>
      <c r="V41" s="264" t="s">
        <v>123</v>
      </c>
      <c r="W41" s="266" t="s">
        <v>122</v>
      </c>
    </row>
    <row r="42" spans="1:23" ht="12.75" customHeight="1">
      <c r="A42" s="7"/>
      <c r="B42" s="262"/>
      <c r="C42" s="216"/>
      <c r="D42" s="216"/>
      <c r="E42" s="213"/>
      <c r="F42" s="213"/>
      <c r="G42" s="213"/>
      <c r="H42" s="229"/>
      <c r="I42" s="213"/>
      <c r="J42" s="213"/>
      <c r="K42" s="244"/>
      <c r="L42" s="276"/>
      <c r="M42" s="277"/>
      <c r="N42" s="215"/>
      <c r="O42" s="213"/>
      <c r="P42" s="213"/>
      <c r="Q42" s="229"/>
      <c r="R42" s="213"/>
      <c r="S42" s="213"/>
      <c r="T42" s="213"/>
      <c r="U42" s="216"/>
      <c r="V42" s="216"/>
      <c r="W42" s="219"/>
    </row>
    <row r="43" spans="1:23" ht="63" customHeight="1" thickBot="1">
      <c r="A43" s="7"/>
      <c r="B43" s="262"/>
      <c r="C43" s="216"/>
      <c r="D43" s="216"/>
      <c r="E43" s="213"/>
      <c r="F43" s="213"/>
      <c r="G43" s="213"/>
      <c r="H43" s="229"/>
      <c r="I43" s="213"/>
      <c r="J43" s="282"/>
      <c r="K43" s="244"/>
      <c r="L43" s="276"/>
      <c r="M43" s="277"/>
      <c r="N43" s="215"/>
      <c r="O43" s="282"/>
      <c r="P43" s="213"/>
      <c r="Q43" s="229"/>
      <c r="R43" s="213"/>
      <c r="S43" s="213"/>
      <c r="T43" s="213"/>
      <c r="U43" s="216"/>
      <c r="V43" s="216"/>
      <c r="W43" s="219"/>
    </row>
    <row r="44" spans="1:23" ht="19" thickTop="1" thickBot="1">
      <c r="A44" s="7"/>
      <c r="B44" s="233" t="s">
        <v>153</v>
      </c>
      <c r="C44" s="234"/>
      <c r="D44" s="234"/>
      <c r="E44" s="234"/>
      <c r="F44" s="234"/>
      <c r="G44" s="234"/>
      <c r="H44" s="234"/>
      <c r="I44" s="234"/>
      <c r="J44" s="234"/>
      <c r="K44" s="234"/>
      <c r="L44" s="234"/>
      <c r="M44" s="234"/>
      <c r="N44" s="234"/>
      <c r="O44" s="234"/>
      <c r="P44" s="234"/>
      <c r="Q44" s="234"/>
      <c r="R44" s="234"/>
      <c r="S44" s="234"/>
      <c r="T44" s="234"/>
      <c r="U44" s="234"/>
      <c r="V44" s="234"/>
      <c r="W44" s="235"/>
    </row>
    <row r="45" spans="1:23" ht="13.5" thickTop="1">
      <c r="A45" s="7"/>
      <c r="B45" s="28"/>
      <c r="C45" s="28"/>
      <c r="D45" s="28"/>
      <c r="E45" s="28"/>
      <c r="F45" s="28"/>
      <c r="G45" s="28"/>
      <c r="H45" s="28"/>
      <c r="I45" s="28"/>
      <c r="J45" s="28"/>
      <c r="K45" s="42"/>
      <c r="L45" s="87" t="s">
        <v>14</v>
      </c>
      <c r="M45" s="200" t="s">
        <v>149</v>
      </c>
      <c r="N45" s="47"/>
      <c r="O45" s="88"/>
      <c r="P45" s="22">
        <f>R45+S45+T45+W45</f>
        <v>5186911</v>
      </c>
      <c r="Q45" s="50"/>
      <c r="R45" s="22">
        <f>G36</f>
        <v>3609578</v>
      </c>
      <c r="S45" s="22">
        <f>F36</f>
        <v>172979</v>
      </c>
      <c r="T45" s="22">
        <f>E36</f>
        <v>343977</v>
      </c>
      <c r="U45" s="22">
        <f>D36</f>
        <v>1055746</v>
      </c>
      <c r="V45" s="89">
        <f>C36</f>
        <v>4631</v>
      </c>
      <c r="W45" s="90">
        <f>U45+V45</f>
        <v>1060377</v>
      </c>
    </row>
    <row r="46" spans="1:23" ht="12.75" customHeight="1">
      <c r="A46" s="7"/>
      <c r="B46" s="28"/>
      <c r="C46" s="28"/>
      <c r="D46" s="28"/>
      <c r="E46" s="28"/>
      <c r="F46" s="28"/>
      <c r="G46" s="28"/>
      <c r="H46" s="28"/>
      <c r="I46" s="28"/>
      <c r="J46" s="28"/>
      <c r="K46" s="42"/>
      <c r="L46" s="53" t="s">
        <v>24</v>
      </c>
      <c r="M46" s="65" t="s">
        <v>146</v>
      </c>
      <c r="N46" s="91">
        <f t="shared" ref="N46:N54" si="0">O46+P46</f>
        <v>4408253</v>
      </c>
      <c r="O46" s="49">
        <f>SUMIFS(DATI!E$1:E$65536,DATI!A$1:A$65536,'2004'!B4,DATI!B$1:B$65536,'2004'!O12,DATI!C$1:C$65536,'2004'!N8,DATI!D$1:D$65536,'2004'!L46)</f>
        <v>7371</v>
      </c>
      <c r="P46" s="29">
        <f>U46</f>
        <v>4400882</v>
      </c>
      <c r="Q46" s="28"/>
      <c r="R46" s="23"/>
      <c r="S46" s="23"/>
      <c r="T46" s="28"/>
      <c r="U46" s="49">
        <f>SUMIFS(DATI!E$1:E$65536,DATI!A$1:A$65536,'2004'!B4,DATI!B$1:B$65536,'2004'!U12,DATI!C$1:C$65536,'2004'!N8,DATI!D$1:D$65536,'2004'!L46)</f>
        <v>4400882</v>
      </c>
      <c r="V46" s="28"/>
      <c r="W46" s="31">
        <f>U46</f>
        <v>4400882</v>
      </c>
    </row>
    <row r="47" spans="1:23" ht="12.75" customHeight="1">
      <c r="A47" s="7"/>
      <c r="B47" s="28"/>
      <c r="C47" s="28"/>
      <c r="D47" s="28"/>
      <c r="E47" s="28"/>
      <c r="F47" s="28"/>
      <c r="G47" s="28"/>
      <c r="H47" s="28"/>
      <c r="I47" s="28"/>
      <c r="J47" s="28"/>
      <c r="K47" s="42"/>
      <c r="L47" s="40" t="s">
        <v>25</v>
      </c>
      <c r="M47" s="134" t="s">
        <v>248</v>
      </c>
      <c r="N47" s="91">
        <f t="shared" si="0"/>
        <v>3685202</v>
      </c>
      <c r="O47" s="49">
        <f>SUMIFS(DATI!E$1:E$65536,DATI!A$1:A$65536,'2004'!B4,DATI!B$1:B$65536,'2004'!O12,DATI!C$1:C$65536,'2004'!N8,DATI!D$1:D$65536,'2004'!L47)</f>
        <v>7371</v>
      </c>
      <c r="P47" s="49">
        <f>SUMIFS(DATI!E$1:E$65536,DATI!A$1:A$65536,'2004'!B4,DATI!B$1:B$65536,'2004'!P12,DATI!C$1:C$65536,'2004'!N8,DATI!D$1:D$65536,'2004'!L47)</f>
        <v>3677831</v>
      </c>
      <c r="Q47" s="28"/>
      <c r="R47" s="28"/>
      <c r="S47" s="28"/>
      <c r="T47" s="28"/>
      <c r="U47" s="49">
        <f>SUMIFS(DATI!E$1:E$65536,DATI!A$1:A$65536,'2004'!B4,DATI!B$1:B$65536,'2004'!U12,DATI!C$1:C$65536,'2004'!N8,DATI!D$1:D$65536,'2004'!L47)</f>
        <v>3677831</v>
      </c>
      <c r="V47" s="28"/>
      <c r="W47" s="31">
        <f>U47</f>
        <v>3677831</v>
      </c>
    </row>
    <row r="48" spans="1:23" ht="12.75" customHeight="1">
      <c r="A48" s="7"/>
      <c r="B48" s="28"/>
      <c r="C48" s="28"/>
      <c r="D48" s="28"/>
      <c r="E48" s="28"/>
      <c r="F48" s="28"/>
      <c r="G48" s="28"/>
      <c r="H48" s="28"/>
      <c r="I48" s="28"/>
      <c r="J48" s="28"/>
      <c r="K48" s="42"/>
      <c r="L48" s="40" t="s">
        <v>26</v>
      </c>
      <c r="M48" s="134" t="s">
        <v>249</v>
      </c>
      <c r="N48" s="91">
        <f t="shared" si="0"/>
        <v>723051</v>
      </c>
      <c r="O48" s="49">
        <f>SUMIFS(DATI!E$1:E$65536,DATI!A$1:A$65536,'2004'!B4,DATI!B$1:B$65536,'2004'!O12,DATI!C$1:C$65536,'2004'!N8,DATI!D$1:D$65536,'2004'!L48)</f>
        <v>0</v>
      </c>
      <c r="P48" s="49">
        <f>SUMIFS(DATI!E$1:E$65536,DATI!A$1:A$65536,'2004'!B4,DATI!B$1:B$65536,'2004'!P12,DATI!C$1:C$65536,'2004'!N8,DATI!D$1:D$65536,'2004'!L48)</f>
        <v>723051</v>
      </c>
      <c r="Q48" s="28"/>
      <c r="R48" s="28"/>
      <c r="S48" s="28"/>
      <c r="T48" s="28"/>
      <c r="U48" s="49">
        <f>SUMIFS(DATI!E$1:E$65536,DATI!A$1:A$65536,'2004'!B4,DATI!B$1:B$65536,'2004'!U12,DATI!C$1:C$65536,'2004'!N8,DATI!D$1:D$65536,'2004'!L48)</f>
        <v>723051</v>
      </c>
      <c r="V48" s="28"/>
      <c r="W48" s="31">
        <f>U48</f>
        <v>723051</v>
      </c>
    </row>
    <row r="49" spans="1:23" ht="12.75" customHeight="1">
      <c r="A49" s="7"/>
      <c r="B49" s="28"/>
      <c r="C49" s="28"/>
      <c r="D49" s="28"/>
      <c r="E49" s="28"/>
      <c r="F49" s="28"/>
      <c r="G49" s="28"/>
      <c r="H49" s="28"/>
      <c r="I49" s="28"/>
      <c r="J49" s="28"/>
      <c r="K49" s="42"/>
      <c r="L49" s="40" t="s">
        <v>27</v>
      </c>
      <c r="M49" s="41" t="s">
        <v>147</v>
      </c>
      <c r="N49" s="91">
        <f t="shared" si="0"/>
        <v>1304589</v>
      </c>
      <c r="O49" s="29">
        <f>O50+O54</f>
        <v>14633</v>
      </c>
      <c r="P49" s="29">
        <f t="shared" ref="P49:P54" si="1">T49</f>
        <v>1289956</v>
      </c>
      <c r="Q49" s="28"/>
      <c r="R49" s="28"/>
      <c r="S49" s="28"/>
      <c r="T49" s="29">
        <f>T50+T54</f>
        <v>1289956</v>
      </c>
      <c r="U49" s="92"/>
      <c r="V49" s="28"/>
      <c r="W49" s="42"/>
    </row>
    <row r="50" spans="1:23" ht="12.75" customHeight="1">
      <c r="A50" s="7"/>
      <c r="B50" s="28"/>
      <c r="C50" s="28"/>
      <c r="D50" s="28"/>
      <c r="E50" s="28"/>
      <c r="F50" s="28"/>
      <c r="G50" s="28"/>
      <c r="H50" s="28"/>
      <c r="I50" s="28"/>
      <c r="J50" s="28"/>
      <c r="K50" s="42"/>
      <c r="L50" s="40" t="s">
        <v>28</v>
      </c>
      <c r="M50" s="134" t="s">
        <v>250</v>
      </c>
      <c r="N50" s="91">
        <f t="shared" si="0"/>
        <v>1189915</v>
      </c>
      <c r="O50" s="49">
        <f>SUMIFS(DATI!E$1:E$65536,DATI!A$1:A$65536,'2004'!B4,DATI!B$1:B$65536,'2004'!O12,DATI!C$1:C$65536,'2004'!N8,DATI!D$1:D$65536,'2004'!L50)</f>
        <v>14633</v>
      </c>
      <c r="P50" s="29">
        <f t="shared" si="1"/>
        <v>1175282</v>
      </c>
      <c r="Q50" s="28"/>
      <c r="R50" s="28"/>
      <c r="S50" s="28"/>
      <c r="T50" s="49">
        <f>SUMIFS(DATI!E$1:E$65536,DATI!A$1:A$65536,'2004'!B4,DATI!B$1:B$65536,'2004'!T12,DATI!C$1:C$65536,'2004'!N8,DATI!D$1:D$65536,'2004'!L50)</f>
        <v>1175282</v>
      </c>
      <c r="U50" s="50"/>
      <c r="V50" s="28"/>
      <c r="W50" s="42"/>
    </row>
    <row r="51" spans="1:23" ht="12.75" customHeight="1">
      <c r="A51" s="7"/>
      <c r="B51" s="28"/>
      <c r="C51" s="28"/>
      <c r="D51" s="28"/>
      <c r="E51" s="28"/>
      <c r="F51" s="28"/>
      <c r="G51" s="28"/>
      <c r="H51" s="28"/>
      <c r="I51" s="28"/>
      <c r="J51" s="28"/>
      <c r="K51" s="42"/>
      <c r="L51" s="40" t="s">
        <v>82</v>
      </c>
      <c r="M51" s="185" t="s">
        <v>154</v>
      </c>
      <c r="N51" s="91">
        <f t="shared" si="0"/>
        <v>737712</v>
      </c>
      <c r="O51" s="49">
        <f>SUMIFS(DATI!E$1:E$65536,DATI!A$1:A$65536,'2004'!B4,DATI!B$1:B$65536,'2004'!O12,DATI!C$1:C$65536,'2004'!N8,DATI!D$1:D$65536,'2004'!L51)</f>
        <v>0</v>
      </c>
      <c r="P51" s="29">
        <f t="shared" si="1"/>
        <v>737712</v>
      </c>
      <c r="Q51" s="28"/>
      <c r="R51" s="28"/>
      <c r="S51" s="28"/>
      <c r="T51" s="49">
        <f>SUMIFS(DATI!E$1:E$65536,DATI!A$1:A$65536,'2004'!B4,DATI!B$1:B$65536,'2004'!T12,DATI!C$1:C$65536,'2004'!N8,DATI!D$1:D$65536,'2004'!L51)</f>
        <v>737712</v>
      </c>
      <c r="U51" s="50"/>
      <c r="V51" s="28"/>
      <c r="W51" s="42"/>
    </row>
    <row r="52" spans="1:23" ht="12.75" customHeight="1">
      <c r="A52" s="7"/>
      <c r="B52" s="28"/>
      <c r="C52" s="28"/>
      <c r="D52" s="28"/>
      <c r="E52" s="28"/>
      <c r="F52" s="28"/>
      <c r="G52" s="28"/>
      <c r="H52" s="28"/>
      <c r="I52" s="28"/>
      <c r="J52" s="28"/>
      <c r="K52" s="42"/>
      <c r="L52" s="40" t="s">
        <v>83</v>
      </c>
      <c r="M52" s="185" t="s">
        <v>155</v>
      </c>
      <c r="N52" s="91">
        <f t="shared" si="0"/>
        <v>24398</v>
      </c>
      <c r="O52" s="49">
        <f>SUMIFS(DATI!E$1:E$65536,DATI!A$1:A$65536,'2004'!B4,DATI!B$1:B$65536,'2004'!O12,DATI!C$1:C$65536,'2004'!N8,DATI!D$1:D$65536,'2004'!L52)</f>
        <v>14633</v>
      </c>
      <c r="P52" s="29">
        <f t="shared" si="1"/>
        <v>9765</v>
      </c>
      <c r="Q52" s="28"/>
      <c r="R52" s="28"/>
      <c r="S52" s="28"/>
      <c r="T52" s="49">
        <f>SUMIFS(DATI!E$1:E$65536,DATI!A$1:A$65536,'2004'!B4,DATI!B$1:B$65536,'2004'!T12,DATI!C$1:C$65536,'2004'!N8,DATI!D$1:D$65536,'2004'!L52)</f>
        <v>9765</v>
      </c>
      <c r="U52" s="50"/>
      <c r="V52" s="28"/>
      <c r="W52" s="42"/>
    </row>
    <row r="53" spans="1:23" ht="12.75" customHeight="1">
      <c r="A53" s="7"/>
      <c r="B53" s="28"/>
      <c r="C53" s="28"/>
      <c r="D53" s="28"/>
      <c r="E53" s="28"/>
      <c r="F53" s="28"/>
      <c r="G53" s="28"/>
      <c r="H53" s="28"/>
      <c r="I53" s="28"/>
      <c r="J53" s="28"/>
      <c r="K53" s="42"/>
      <c r="L53" s="40" t="s">
        <v>84</v>
      </c>
      <c r="M53" s="185" t="s">
        <v>156</v>
      </c>
      <c r="N53" s="91">
        <f t="shared" si="0"/>
        <v>427805</v>
      </c>
      <c r="O53" s="49">
        <f>SUMIFS(DATI!E$1:E$65536,DATI!A$1:A$65536,'2004'!B4,DATI!B$1:B$65536,'2004'!O12,DATI!C$1:C$65536,'2004'!N8,DATI!D$1:D$65536,'2004'!L53)</f>
        <v>0</v>
      </c>
      <c r="P53" s="29">
        <f t="shared" si="1"/>
        <v>427805</v>
      </c>
      <c r="Q53" s="28"/>
      <c r="R53" s="28"/>
      <c r="S53" s="28"/>
      <c r="T53" s="49">
        <f>SUMIFS(DATI!E$1:E$65536,DATI!A$1:A$65536,'2004'!B4,DATI!B$1:B$65536,'2004'!T12,DATI!C$1:C$65536,'2004'!N8,DATI!D$1:D$65536,'2004'!L53)</f>
        <v>427805</v>
      </c>
      <c r="U53" s="50"/>
      <c r="V53" s="28"/>
      <c r="W53" s="42"/>
    </row>
    <row r="54" spans="1:23" ht="12.75" customHeight="1">
      <c r="A54" s="7"/>
      <c r="B54" s="28"/>
      <c r="C54" s="28"/>
      <c r="D54" s="28"/>
      <c r="E54" s="28"/>
      <c r="F54" s="28"/>
      <c r="G54" s="28"/>
      <c r="H54" s="28"/>
      <c r="I54" s="47"/>
      <c r="J54" s="47"/>
      <c r="K54" s="72"/>
      <c r="L54" s="40" t="s">
        <v>29</v>
      </c>
      <c r="M54" s="134" t="s">
        <v>251</v>
      </c>
      <c r="N54" s="91">
        <f t="shared" si="0"/>
        <v>114674</v>
      </c>
      <c r="O54" s="49">
        <f>SUMIFS(DATI!E$1:E$65536,DATI!A$1:A$65536,'2004'!B4,DATI!B$1:B$65536,'2004'!O12,DATI!C$1:C$65536,'2004'!N8,DATI!D$1:D$65536,'2004'!L54)</f>
        <v>0</v>
      </c>
      <c r="P54" s="29">
        <f t="shared" si="1"/>
        <v>114674</v>
      </c>
      <c r="Q54" s="50"/>
      <c r="R54" s="28"/>
      <c r="S54" s="28"/>
      <c r="T54" s="49">
        <f>SUMIFS(DATI!E$1:E$65536,DATI!A$1:A$65536,'2004'!B4,DATI!B$1:B$65536,'2004'!T12,DATI!C$1:C$65536,'2004'!N8,DATI!D$1:D$65536,'2004'!L54)</f>
        <v>114674</v>
      </c>
      <c r="U54" s="50"/>
      <c r="V54" s="28"/>
      <c r="W54" s="42"/>
    </row>
    <row r="55" spans="1:23" ht="12.75" customHeight="1">
      <c r="A55" s="7"/>
      <c r="B55" s="28"/>
      <c r="C55" s="28"/>
      <c r="D55" s="28"/>
      <c r="E55" s="93">
        <f>E56+E57</f>
        <v>64409</v>
      </c>
      <c r="F55" s="50"/>
      <c r="G55" s="28"/>
      <c r="H55" s="61"/>
      <c r="I55" s="94">
        <f>E55</f>
        <v>64409</v>
      </c>
      <c r="J55" s="29">
        <f>J56+J57</f>
        <v>31827</v>
      </c>
      <c r="K55" s="95">
        <f>I55+J55</f>
        <v>96236</v>
      </c>
      <c r="L55" s="40" t="s">
        <v>30</v>
      </c>
      <c r="M55" s="41" t="s">
        <v>148</v>
      </c>
      <c r="N55" s="23"/>
      <c r="O55" s="28"/>
      <c r="P55" s="28"/>
      <c r="Q55" s="28"/>
      <c r="R55" s="28"/>
      <c r="S55" s="28"/>
      <c r="T55" s="23"/>
      <c r="U55" s="28"/>
      <c r="V55" s="28"/>
      <c r="W55" s="42"/>
    </row>
    <row r="56" spans="1:23">
      <c r="A56" s="7"/>
      <c r="B56" s="28"/>
      <c r="C56" s="28"/>
      <c r="D56" s="28"/>
      <c r="E56" s="96">
        <f>SUMIFS(DATI!E$1:E$65536,DATI!A$1:A$65536,'2004'!B4,DATI!B$1:B$65536,'2004'!E12,DATI!C$1:C$65536,'2004'!B8,DATI!D$1:D$65536,'2004'!L56)</f>
        <v>58369</v>
      </c>
      <c r="F56" s="50"/>
      <c r="G56" s="28"/>
      <c r="H56" s="28"/>
      <c r="I56" s="94">
        <f>E56</f>
        <v>58369</v>
      </c>
      <c r="J56" s="49">
        <f>SUMIFS(DATI!E$1:E$65536,DATI!A$1:A$65536,'2004'!B4,DATI!B$1:B$65536,'2004'!J12,DATI!C$1:C$65536,'2004'!B8,DATI!D$1:D$65536,'2004'!L56)</f>
        <v>0</v>
      </c>
      <c r="K56" s="95">
        <f t="shared" ref="K56:K64" si="2">I56+J56</f>
        <v>58369</v>
      </c>
      <c r="L56" s="40" t="s">
        <v>31</v>
      </c>
      <c r="M56" s="134" t="s">
        <v>252</v>
      </c>
      <c r="N56" s="28"/>
      <c r="O56" s="28"/>
      <c r="P56" s="28"/>
      <c r="Q56" s="28"/>
      <c r="R56" s="28"/>
      <c r="S56" s="28"/>
      <c r="T56" s="28"/>
      <c r="U56" s="28"/>
      <c r="V56" s="28"/>
      <c r="W56" s="42"/>
    </row>
    <row r="57" spans="1:23">
      <c r="A57" s="7"/>
      <c r="B57" s="47"/>
      <c r="C57" s="47"/>
      <c r="D57" s="47"/>
      <c r="E57" s="96">
        <f>SUMIFS(DATI!E$1:E$65536,DATI!A$1:A$65536,'2004'!B4,DATI!B$1:B$65536,'2004'!E12,DATI!C$1:C$65536,'2004'!B8,DATI!D$1:D$65536,'2004'!L57)</f>
        <v>6040</v>
      </c>
      <c r="F57" s="97"/>
      <c r="G57" s="47"/>
      <c r="H57" s="28"/>
      <c r="I57" s="94">
        <f>E57</f>
        <v>6040</v>
      </c>
      <c r="J57" s="210">
        <f>SUMIFS(DATI!E$1:E$65536,DATI!A$1:A$65536,'2004'!B4,DATI!B$1:B$65536,'2004'!J12,DATI!C$1:C$65536,'2004'!B8,DATI!D$1:D$65536,'2004'!L57)</f>
        <v>31827</v>
      </c>
      <c r="K57" s="95">
        <f t="shared" si="2"/>
        <v>37867</v>
      </c>
      <c r="L57" s="40" t="s">
        <v>32</v>
      </c>
      <c r="M57" s="134" t="s">
        <v>253</v>
      </c>
      <c r="N57" s="47"/>
      <c r="O57" s="47"/>
      <c r="P57" s="47"/>
      <c r="Q57" s="28"/>
      <c r="R57" s="47"/>
      <c r="S57" s="47"/>
      <c r="T57" s="47"/>
      <c r="U57" s="47"/>
      <c r="V57" s="47"/>
      <c r="W57" s="72"/>
    </row>
    <row r="58" spans="1:23">
      <c r="A58" s="7"/>
      <c r="B58" s="98">
        <f>C58+D58</f>
        <v>42225</v>
      </c>
      <c r="C58" s="29">
        <f>C59+C60</f>
        <v>621</v>
      </c>
      <c r="D58" s="29">
        <f>D59+D60</f>
        <v>41604</v>
      </c>
      <c r="E58" s="99">
        <f>E59+E60</f>
        <v>82333</v>
      </c>
      <c r="F58" s="29">
        <f>F59+F60</f>
        <v>232397</v>
      </c>
      <c r="G58" s="91">
        <f>G59+G60</f>
        <v>2040324</v>
      </c>
      <c r="H58" s="28"/>
      <c r="I58" s="94">
        <f>B58+E58+F58+G58</f>
        <v>2397279</v>
      </c>
      <c r="J58" s="94">
        <f>J59+J60</f>
        <v>198217</v>
      </c>
      <c r="K58" s="95">
        <f t="shared" si="2"/>
        <v>2595496</v>
      </c>
      <c r="L58" s="40" t="s">
        <v>33</v>
      </c>
      <c r="M58" s="41" t="s">
        <v>157</v>
      </c>
      <c r="N58" s="91">
        <f t="shared" ref="N58:N74" si="3">O58+P58</f>
        <v>2595496</v>
      </c>
      <c r="O58" s="94">
        <f>O59+O60</f>
        <v>611617</v>
      </c>
      <c r="P58" s="29">
        <f t="shared" ref="P58:P63" si="4">R58+S58+T58+W58</f>
        <v>1983879</v>
      </c>
      <c r="Q58" s="50"/>
      <c r="R58" s="29">
        <f>R59+R60</f>
        <v>380715</v>
      </c>
      <c r="S58" s="29">
        <f>S59+S60</f>
        <v>230578</v>
      </c>
      <c r="T58" s="29">
        <f>T59+T60</f>
        <v>79529</v>
      </c>
      <c r="U58" s="29">
        <f>U59+U60</f>
        <v>1291741</v>
      </c>
      <c r="V58" s="62">
        <f>V59+V60</f>
        <v>1316</v>
      </c>
      <c r="W58" s="63">
        <f>U58+V58</f>
        <v>1293057</v>
      </c>
    </row>
    <row r="59" spans="1:23">
      <c r="A59" s="7"/>
      <c r="B59" s="98">
        <f>C59+D59</f>
        <v>37829</v>
      </c>
      <c r="C59" s="49">
        <f>SUMIFS(DATI!E$1:E$65536,DATI!A$1:A$65536,'2004'!B4,DATI!B$1:B$65536,'2004'!C12,DATI!C$1:C$65536,'2004'!B8,DATI!D$1:D$65536,'2004'!L59)</f>
        <v>621</v>
      </c>
      <c r="D59" s="49">
        <f>SUMIFS(DATI!E$1:E$65536,DATI!A$1:A$65536,'2004'!B4,DATI!B$1:B$65536,'2004'!D12,DATI!C$1:C$65536,'2004'!B8,DATI!D$1:D$65536,'2004'!L59)</f>
        <v>37208</v>
      </c>
      <c r="E59" s="100">
        <f>SUMIFS(DATI!E$1:E$65536,DATI!A$1:A$65536,'2004'!B4,DATI!B$1:B$65536,'2004'!E12,DATI!C$1:C$65536,'2004'!B8,DATI!D$1:D$65536,'2004'!L59)</f>
        <v>82333</v>
      </c>
      <c r="F59" s="30">
        <f>SUMIFS(DATI!E$1:E$65536,DATI!A$1:A$65536,'2004'!B4,DATI!B$1:B$65536,'2004'!F12,DATI!C$1:C$65536,'2004'!B8,DATI!D$1:D$65536,'2004'!L59)</f>
        <v>204684</v>
      </c>
      <c r="G59" s="30">
        <f>SUMIFS(DATI!E$1:E$65536,DATI!A$1:A$65536,'2004'!B4,DATI!B$1:B$65536,'2004'!G12,DATI!C$1:C$65536,'2004'!B8,DATI!D$1:D$65536,'2004'!L59)</f>
        <v>122796</v>
      </c>
      <c r="H59" s="28"/>
      <c r="I59" s="94">
        <f>B59+E59+F59+G59</f>
        <v>447642</v>
      </c>
      <c r="J59" s="30">
        <f>SUMIFS(DATI!E$1:E$65536,DATI!A$1:A$65536,'2004'!B4,DATI!B$1:B$65536,'2004'!J12,DATI!C$1:C$65536,'2004'!B8,DATI!D$1:D$65536,'2004'!L59)</f>
        <v>193371</v>
      </c>
      <c r="K59" s="95">
        <f t="shared" si="2"/>
        <v>641013</v>
      </c>
      <c r="L59" s="40" t="s">
        <v>34</v>
      </c>
      <c r="M59" s="134" t="s">
        <v>262</v>
      </c>
      <c r="N59" s="91">
        <f t="shared" si="3"/>
        <v>641013</v>
      </c>
      <c r="O59" s="30">
        <f>SUMIFS(DATI!E$1:E$65536,DATI!A$1:A$65536,'2004'!B4,DATI!B$1:B$65536,'2004'!O12,DATI!C$1:C$65536,'2004'!N8,DATI!D$1:D$65536,'2004'!L59)</f>
        <v>222584</v>
      </c>
      <c r="P59" s="29">
        <f t="shared" si="4"/>
        <v>418429</v>
      </c>
      <c r="Q59" s="28"/>
      <c r="R59" s="49">
        <f>SUMIFS(DATI!E$1:E$65536,DATI!A$1:A$65536,'2004'!B4,DATI!B$1:B$65536,'2004'!R12,DATI!C$1:C$65536,'2004'!N8,DATI!D$1:D$65536,'2004'!L59)</f>
        <v>152353</v>
      </c>
      <c r="S59" s="49">
        <f>SUMIFS(DATI!E$1:E$65536,DATI!A$1:A$65536,'2004'!B4,DATI!B$1:B$65536,'2004'!S12,DATI!C$1:C$65536,'2004'!N8,DATI!D$1:D$65536,'2004'!L59)</f>
        <v>208890</v>
      </c>
      <c r="T59" s="49">
        <f>SUMIFS(DATI!E$1:E$65536,DATI!A$1:A$65536,'2004'!B4,DATI!B$1:B$65536,'2004'!T12,DATI!C$1:C$65536,'2004'!N8,DATI!D$1:D$65536,'2004'!L59)</f>
        <v>13238</v>
      </c>
      <c r="U59" s="49">
        <f>SUMIFS(DATI!E$1:E$65536,DATI!A$1:A$65536,'2004'!B4,DATI!B$1:B$65536,'2004'!U12,DATI!C$1:C$65536,'2004'!N8,DATI!D$1:D$65536,'2004'!L59)</f>
        <v>42632</v>
      </c>
      <c r="V59" s="24">
        <f>SUMIFS(DATI!E$1:E$65536,DATI!A$1:A$65536,'2004'!B4,DATI!B$1:B$65536,'2004'!V12,DATI!C$1:C$65536,'2004'!N8,DATI!D$1:D$65536,'2004'!L59)</f>
        <v>1316</v>
      </c>
      <c r="W59" s="63">
        <f t="shared" ref="W59:W74" si="5">U59+V59</f>
        <v>43948</v>
      </c>
    </row>
    <row r="60" spans="1:23">
      <c r="A60" s="7"/>
      <c r="B60" s="98">
        <f>C60+D60</f>
        <v>4396</v>
      </c>
      <c r="C60" s="29">
        <f>C61+C64+C69+C73</f>
        <v>0</v>
      </c>
      <c r="D60" s="29">
        <f>D61+D64+D69+D73</f>
        <v>4396</v>
      </c>
      <c r="E60" s="99">
        <f>E69+E73</f>
        <v>0</v>
      </c>
      <c r="F60" s="29">
        <f>F61+F64+F69+F73</f>
        <v>27713</v>
      </c>
      <c r="G60" s="91">
        <f>G61+G64+G69+G73</f>
        <v>1917528</v>
      </c>
      <c r="H60" s="28"/>
      <c r="I60" s="94">
        <f>B60+E60+F60+G60</f>
        <v>1949637</v>
      </c>
      <c r="J60" s="94">
        <f>J61+J64+J69</f>
        <v>4846</v>
      </c>
      <c r="K60" s="95">
        <f>I60+J60</f>
        <v>1954483</v>
      </c>
      <c r="L60" s="40" t="s">
        <v>158</v>
      </c>
      <c r="M60" s="134" t="s">
        <v>261</v>
      </c>
      <c r="N60" s="91">
        <f>O60+P60</f>
        <v>1954483</v>
      </c>
      <c r="O60" s="94">
        <f>O61+O64+O69</f>
        <v>389033</v>
      </c>
      <c r="P60" s="29">
        <f t="shared" si="4"/>
        <v>1565450</v>
      </c>
      <c r="Q60" s="50"/>
      <c r="R60" s="29">
        <f>R61+R64+R69+R73</f>
        <v>228362</v>
      </c>
      <c r="S60" s="29">
        <f>S61+S64+S69+S73</f>
        <v>21688</v>
      </c>
      <c r="T60" s="29">
        <f>T61+T64+T69+T73</f>
        <v>66291</v>
      </c>
      <c r="U60" s="29">
        <f>U61+U64+U69+U73</f>
        <v>1249109</v>
      </c>
      <c r="V60" s="62">
        <f>V61+V64+V69+V73</f>
        <v>0</v>
      </c>
      <c r="W60" s="63">
        <f t="shared" si="5"/>
        <v>1249109</v>
      </c>
    </row>
    <row r="61" spans="1:23">
      <c r="A61" s="7"/>
      <c r="B61" s="28"/>
      <c r="C61" s="28"/>
      <c r="D61" s="28"/>
      <c r="E61" s="28"/>
      <c r="F61" s="49">
        <f>SUMIFS(DATI!E$1:E$65536,DATI!A$1:A$65536,'2004'!B4,DATI!B$1:B$65536,'2004'!F12,DATI!C$1:C$65536,'2004'!B8,DATI!D$1:D$65536,'2004'!L61)</f>
        <v>24705</v>
      </c>
      <c r="G61" s="29">
        <f>G62+G63</f>
        <v>1672118</v>
      </c>
      <c r="H61" s="28"/>
      <c r="I61" s="94">
        <f>F61+G61</f>
        <v>1696823</v>
      </c>
      <c r="J61" s="30">
        <f>SUMIFS(DATI!E$1:E$65536,DATI!A$1:A$65536,'2004'!B4,DATI!B$1:B$65536,'2004'!J12,DATI!C$1:C$65536,'2004'!B8,DATI!D$1:D$65536,'2004'!L61)</f>
        <v>1976</v>
      </c>
      <c r="K61" s="95">
        <f>I61+J61</f>
        <v>1698799</v>
      </c>
      <c r="L61" s="40" t="s">
        <v>36</v>
      </c>
      <c r="M61" s="185" t="s">
        <v>260</v>
      </c>
      <c r="N61" s="91">
        <f t="shared" si="3"/>
        <v>1698799</v>
      </c>
      <c r="O61" s="30">
        <f>SUMIFS(DATI!E$1:E$65536,DATI!A$1:A$65536,'2004'!B4,DATI!B$1:B$65536,'2004'!O12,DATI!C$1:C$65536,'2004'!N8,DATI!D$1:D$65536,'2004'!L61)</f>
        <v>156169</v>
      </c>
      <c r="P61" s="29">
        <f t="shared" si="4"/>
        <v>1542630</v>
      </c>
      <c r="Q61" s="50"/>
      <c r="R61" s="49">
        <f>SUMIFS(DATI!E$1:E$65536,DATI!A$1:A$65536,'2004'!B4,DATI!B$1:B$65536,'2004'!R12,DATI!C$1:C$65536,'2004'!N8,DATI!D$1:D$65536,'2004'!L61)</f>
        <v>223811</v>
      </c>
      <c r="S61" s="30">
        <f>SUMIFS(DATI!E$1:E$65536,DATI!A$1:A$65536,'2004'!B4,DATI!B$1:B$65536,'2004'!S12,DATI!C$1:C$65536,'2004'!N8,DATI!D$1:D$65536,'2004'!L61)</f>
        <v>21559</v>
      </c>
      <c r="T61" s="30">
        <f>SUMIFS(DATI!E$1:E$65536,DATI!A$1:A$65536,'2004'!B4,DATI!B$1:B$65536,'2004'!T12,DATI!C$1:C$65536,'2004'!N8,DATI!D$1:D$65536,'2004'!L61)</f>
        <v>65530</v>
      </c>
      <c r="U61" s="30">
        <f>SUMIFS(DATI!E$1:E$65536,DATI!A$1:A$65536,'2004'!B4,DATI!B$1:B$65536,'2004'!U12,DATI!C$1:C$65536,'2004'!N8,DATI!D$1:D$65536,'2004'!L61)</f>
        <v>1231730</v>
      </c>
      <c r="V61" s="30">
        <f>SUMIFS(DATI!E$1:E$65536,DATI!A$1:A$65536,'2004'!B4,DATI!B$1:B$65536,'2004'!V12,DATI!C$1:C$65536,'2004'!N8,DATI!D$1:D$65536,'2004'!L61)</f>
        <v>0</v>
      </c>
      <c r="W61" s="63">
        <f t="shared" si="5"/>
        <v>1231730</v>
      </c>
    </row>
    <row r="62" spans="1:23">
      <c r="A62" s="7"/>
      <c r="B62" s="28"/>
      <c r="C62" s="28"/>
      <c r="D62" s="28"/>
      <c r="E62" s="28"/>
      <c r="F62" s="49">
        <f>SUMIFS(DATI!E$1:E$65536,DATI!A$1:A$65536,'2004'!B4,DATI!B$1:B$65536,'2004'!F12,DATI!C$1:C$65536,'2004'!B8,DATI!D$1:D$65536,'2004'!L62)</f>
        <v>24705</v>
      </c>
      <c r="G62" s="49">
        <f>SUMIFS(DATI!E$1:E$65536,DATI!A$1:A$65536,'2004'!B4,DATI!B$1:B$65536,'2004'!G12,DATI!C$1:C$65536,'2004'!B8,DATI!D$1:D$65536,'2004'!L62)</f>
        <v>512385</v>
      </c>
      <c r="H62" s="28"/>
      <c r="I62" s="94">
        <f>F62+G62</f>
        <v>537090</v>
      </c>
      <c r="J62" s="30">
        <f>SUMIFS(DATI!E$1:E$65536,DATI!A$1:A$65536,'2004'!B4,DATI!B$1:B$65536,'2004'!J12,DATI!C$1:C$65536,'2004'!B8,DATI!D$1:D$65536,'2004'!L62)</f>
        <v>1976</v>
      </c>
      <c r="K62" s="95">
        <f>I62+J62</f>
        <v>539066</v>
      </c>
      <c r="L62" s="40" t="s">
        <v>37</v>
      </c>
      <c r="M62" s="186" t="s">
        <v>159</v>
      </c>
      <c r="N62" s="91">
        <f t="shared" si="3"/>
        <v>539066</v>
      </c>
      <c r="O62" s="30">
        <f>SUMIFS(DATI!E$1:E$65536,DATI!A$1:A$65536,'2004'!B4,DATI!B$1:B$65536,'2004'!O12,DATI!C$1:C$65536,'2004'!N8,DATI!D$1:D$65536,'2004'!L62)</f>
        <v>156169</v>
      </c>
      <c r="P62" s="29">
        <f t="shared" si="4"/>
        <v>382897</v>
      </c>
      <c r="Q62" s="50"/>
      <c r="R62" s="49">
        <f>SUMIFS(DATI!E$1:E$65536,DATI!A$1:A$65536,'2004'!B4,DATI!B$1:B$65536,'2004'!R12,DATI!C$1:C$65536,'2004'!N8,DATI!D$1:D$65536,'2004'!L62)</f>
        <v>223811</v>
      </c>
      <c r="S62" s="49">
        <f>SUMIFS(DATI!E$1:E$65536,DATI!A$1:A$65536,'2004'!B4,DATI!B$1:B$65536,'2004'!S12,DATI!C$1:C$65536,'2004'!N8,DATI!D$1:D$65536,'2004'!L62)</f>
        <v>21559</v>
      </c>
      <c r="T62" s="49">
        <f>SUMIFS(DATI!E$1:E$65536,DATI!A$1:A$65536,'2004'!B4,DATI!B$1:B$65536,'2004'!T12,DATI!C$1:C$65536,'2004'!N8,DATI!D$1:D$65536,'2004'!L62)</f>
        <v>65530</v>
      </c>
      <c r="U62" s="49">
        <f>SUMIFS(DATI!E$1:E$65536,DATI!A$1:A$65536,'2004'!B4,DATI!B$1:B$65536,'2004'!U12,DATI!C$1:C$65536,'2004'!N8,DATI!D$1:D$65536,'2004'!L62)</f>
        <v>71997</v>
      </c>
      <c r="V62" s="24">
        <f>SUMIFS(DATI!E$1:E$65536,DATI!A$1:A$65536,'2004'!B4,DATI!B$1:B$65536,'2004'!V12,DATI!C$1:C$65536,'2004'!N8,DATI!D$1:D$65536,'2004'!L62)</f>
        <v>0</v>
      </c>
      <c r="W62" s="63">
        <f t="shared" si="5"/>
        <v>71997</v>
      </c>
    </row>
    <row r="63" spans="1:23">
      <c r="A63" s="7"/>
      <c r="B63" s="28"/>
      <c r="C63" s="28"/>
      <c r="D63" s="28"/>
      <c r="E63" s="28"/>
      <c r="F63" s="49">
        <f>SUMIFS(DATI!E$1:E$65536,DATI!A$1:A$65536,'2004'!B4,DATI!B$1:B$65536,'2004'!F12,DATI!C$1:C$65536,'2004'!B8,DATI!D$1:D$65536,'2004'!L63)</f>
        <v>0</v>
      </c>
      <c r="G63" s="49">
        <f>SUMIFS(DATI!E$1:E$65536,DATI!A$1:A$65536,'2004'!B4,DATI!B$1:B$65536,'2004'!G12,DATI!C$1:C$65536,'2004'!B8,DATI!D$1:D$65536,'2004'!L63)</f>
        <v>1159733</v>
      </c>
      <c r="H63" s="28"/>
      <c r="I63" s="94">
        <f>F63+G63</f>
        <v>1159733</v>
      </c>
      <c r="J63" s="30">
        <f>SUMIFS(DATI!E$1:E$65536,DATI!A$1:A$65536,'2004'!B4,DATI!B$1:B$65536,'2004'!J12,DATI!C$1:C$65536,'2004'!B8,DATI!D$1:D$65536,'2004'!L63)</f>
        <v>0</v>
      </c>
      <c r="K63" s="95">
        <f>I63+J63</f>
        <v>1159733</v>
      </c>
      <c r="L63" s="40" t="s">
        <v>38</v>
      </c>
      <c r="M63" s="186" t="s">
        <v>160</v>
      </c>
      <c r="N63" s="91">
        <f t="shared" si="3"/>
        <v>1159733</v>
      </c>
      <c r="O63" s="30">
        <f>SUMIFS(DATI!E$1:E$65536,DATI!A$1:A$65536,'2004'!B4,DATI!B$1:B$65536,'2004'!O12,DATI!C$1:C$65536,'2004'!N8,DATI!D$1:D$65536,'2004'!L63)</f>
        <v>0</v>
      </c>
      <c r="P63" s="29">
        <f t="shared" si="4"/>
        <v>1159733</v>
      </c>
      <c r="Q63" s="50"/>
      <c r="R63" s="49">
        <f>SUMIFS(DATI!E$1:E$65536,DATI!A$1:A$65536,'2004'!B4,DATI!B$1:B$65536,'2004'!R12,DATI!C$1:C$65536,'2004'!N8,DATI!D$1:D$65536,'2004'!L63)</f>
        <v>0</v>
      </c>
      <c r="S63" s="49">
        <f>SUMIFS(DATI!E$1:E$65536,DATI!A$1:A$65536,'2004'!B4,DATI!B$1:B$65536,'2004'!S12,DATI!C$1:C$65536,'2004'!N8,DATI!D$1:D$65536,'2004'!L63)</f>
        <v>0</v>
      </c>
      <c r="T63" s="49">
        <f>SUMIFS(DATI!E$1:E$65536,DATI!A$1:A$65536,'2004'!B4,DATI!B$1:B$65536,'2004'!T12,DATI!C$1:C$65536,'2004'!N8,DATI!D$1:D$65536,'2004'!L63)</f>
        <v>0</v>
      </c>
      <c r="U63" s="49">
        <f>SUMIFS(DATI!E$1:E$65536,DATI!A$1:A$65536,'2004'!B4,DATI!B$1:B$65536,'2004'!U12,DATI!C$1:C$65536,'2004'!N8,DATI!D$1:D$65536,'2004'!L63)</f>
        <v>1159733</v>
      </c>
      <c r="V63" s="24">
        <f>SUMIFS(DATI!E$1:E$65536,DATI!A$1:A$65536,'2004'!B4,DATI!B$1:B$65536,'2004'!V12,DATI!C$1:C$65536,'2004'!N8,DATI!D$1:D$65536,'2004'!L63)</f>
        <v>0</v>
      </c>
      <c r="W63" s="63">
        <f t="shared" si="5"/>
        <v>1159733</v>
      </c>
    </row>
    <row r="64" spans="1:23" ht="25">
      <c r="A64" s="7"/>
      <c r="B64" s="98">
        <f>C64+D64</f>
        <v>0</v>
      </c>
      <c r="C64" s="30">
        <f>SUMIFS(DATI!E$1:E$65536,DATI!A$1:A$65536,'2004'!B4,DATI!B$1:B$65536,'2004'!C12,DATI!C$1:C$65536,'2004'!B8,DATI!D$1:D$65536,'2004'!L64)</f>
        <v>0</v>
      </c>
      <c r="D64" s="30">
        <f>SUMIFS(DATI!E$1:E$65536,DATI!A$1:A$65536,'2004'!B4,DATI!B$1:B$65536,'2004'!D12,DATI!C$1:C$65536,'2004'!B8,DATI!D$1:D$65536,'2004'!L64)</f>
        <v>0</v>
      </c>
      <c r="E64" s="28"/>
      <c r="F64" s="49">
        <f>SUMIFS(DATI!E$1:E$65536,DATI!A$1:A$65536,'2004'!B4,DATI!B$1:B$65536,'2004'!F12,DATI!C$1:C$65536,'2004'!B8,DATI!D$1:D$65536,'2004'!L64)</f>
        <v>0</v>
      </c>
      <c r="G64" s="49">
        <f>SUMIFS(DATI!E$1:E$65536,DATI!A$1:A$65536,'2004'!B4,DATI!B$1:B$65536,'2004'!G12,DATI!C$1:C$65536,'2004'!B8,DATI!D$1:D$65536,'2004'!L64)</f>
        <v>232864</v>
      </c>
      <c r="H64" s="28"/>
      <c r="I64" s="94">
        <f>F64+G64</f>
        <v>232864</v>
      </c>
      <c r="J64" s="30">
        <f>SUMIFS(DATI!E$1:E$65536,DATI!A$1:A$65536,'2004'!B4,DATI!B$1:B$65536,'2004'!J12,DATI!C$1:C$65536,'2004'!B8,DATI!D$1:D$65536,'2004'!L64)</f>
        <v>2870</v>
      </c>
      <c r="K64" s="95">
        <f t="shared" si="2"/>
        <v>235734</v>
      </c>
      <c r="L64" s="40" t="s">
        <v>39</v>
      </c>
      <c r="M64" s="185" t="s">
        <v>259</v>
      </c>
      <c r="N64" s="91">
        <f t="shared" si="3"/>
        <v>235734</v>
      </c>
      <c r="O64" s="30">
        <f>SUMIFS(DATI!E$1:E$65536,DATI!A$1:A$65536,'2004'!B4,DATI!B$1:B$65536,'2004'!O12,DATI!C$1:C$65536,'2004'!N8,DATI!D$1:D$65536,'2004'!L64)</f>
        <v>232864</v>
      </c>
      <c r="P64" s="29">
        <f>R64+S64+T64+U64+V64</f>
        <v>2870</v>
      </c>
      <c r="Q64" s="50"/>
      <c r="R64" s="49">
        <f>SUMIFS(DATI!E$1:E$65536,DATI!A$1:A$65536,'2004'!B4,DATI!B$1:B$65536,'2004'!R12,DATI!C$1:C$65536,'2004'!N8,DATI!D$1:D$65536,'2004'!L64)</f>
        <v>2870</v>
      </c>
      <c r="S64" s="49">
        <f>SUMIFS(DATI!E$1:E$65536,DATI!A$1:A$65536,'2004'!B4,DATI!B$1:B$65536,'2004'!S12,DATI!C$1:C$65536,'2004'!N8,DATI!D$1:D$65536,'2004'!L64)</f>
        <v>0</v>
      </c>
      <c r="T64" s="49">
        <f>SUMIFS(DATI!E$1:E$65536,DATI!A$1:A$65536,'2004'!B4,DATI!B$1:B$65536,'2004'!T12,DATI!C$1:C$65536,'2004'!N8,DATI!D$1:D$65536,'2004'!L64)</f>
        <v>0</v>
      </c>
      <c r="U64" s="49">
        <f>SUMIFS(DATI!E$1:E$65536,DATI!A$1:A$65536,'2004'!B4,DATI!B$1:B$65536,'2004'!U12,DATI!C$1:C$65536,'2004'!N8,DATI!D$1:D$65536,'2004'!L64)</f>
        <v>0</v>
      </c>
      <c r="V64" s="24">
        <f>SUMIFS(DATI!E$1:E$65536,DATI!A$1:A$65536,'2004'!B4,DATI!B$1:B$65536,'2004'!V12,DATI!C$1:C$65536,'2004'!N8,DATI!D$1:D$65536,'2004'!L64)</f>
        <v>0</v>
      </c>
      <c r="W64" s="63">
        <f t="shared" si="5"/>
        <v>0</v>
      </c>
    </row>
    <row r="65" spans="1:23" ht="25">
      <c r="A65" s="7"/>
      <c r="B65" s="28"/>
      <c r="C65" s="28"/>
      <c r="D65" s="28"/>
      <c r="E65" s="28"/>
      <c r="F65" s="49">
        <f>SUMIFS(DATI!E$1:E$65536,DATI!A$1:A$65536,'2004'!B4,DATI!B$1:B$65536,'2004'!F12,DATI!C$1:C$65536,'2004'!B8,DATI!D$1:D$65536,'2004'!L65)</f>
        <v>0</v>
      </c>
      <c r="G65" s="49">
        <f>SUMIFS(DATI!E$1:E$65536,DATI!A$1:A$65536,'2004'!B4,DATI!B$1:B$65536,'2004'!G12,DATI!C$1:C$65536,'2004'!B8,DATI!D$1:D$65536,'2004'!L65)</f>
        <v>0</v>
      </c>
      <c r="H65" s="28"/>
      <c r="I65" s="28"/>
      <c r="J65" s="28"/>
      <c r="K65" s="42"/>
      <c r="L65" s="40" t="s">
        <v>93</v>
      </c>
      <c r="M65" s="186" t="s">
        <v>161</v>
      </c>
      <c r="N65" s="28"/>
      <c r="O65" s="28"/>
      <c r="P65" s="28"/>
      <c r="Q65" s="28"/>
      <c r="R65" s="49">
        <f>SUMIFS(DATI!E$1:E$65536,DATI!A$1:A$65536,'2004'!B4,DATI!B$1:B$65536,'2004'!R12,DATI!C$1:C$65536,'2004'!N8,DATI!D$1:D$65536,'2004'!L65)</f>
        <v>0</v>
      </c>
      <c r="S65" s="49">
        <f>SUMIFS(DATI!E$1:E$65536,DATI!A$1:A$65536,'2004'!B4,DATI!B$1:B$65536,'2004'!S12,DATI!C$1:C$65536,'2004'!N8,DATI!D$1:D$65536,'2004'!L65)</f>
        <v>0</v>
      </c>
      <c r="T65" s="28"/>
      <c r="U65" s="28"/>
      <c r="V65" s="28"/>
      <c r="W65" s="42"/>
    </row>
    <row r="66" spans="1:23" ht="25">
      <c r="A66" s="7"/>
      <c r="B66" s="28"/>
      <c r="C66" s="28"/>
      <c r="D66" s="28"/>
      <c r="E66" s="28"/>
      <c r="F66" s="49">
        <f>SUMIFS(DATI!E$1:E$65536,DATI!A$1:A$65536,'2004'!B4,DATI!B$1:B$65536,'2004'!F12,DATI!C$1:C$65536,'2004'!B8,DATI!D$1:D$65536,'2004'!L66)</f>
        <v>0</v>
      </c>
      <c r="G66" s="49">
        <f>SUMIFS(DATI!E$1:E$65536,DATI!A$1:A$65536,'2004'!B4,DATI!B$1:B$65536,'2004'!G12,DATI!C$1:C$65536,'2004'!B8,DATI!D$1:D$65536,'2004'!L66)</f>
        <v>0</v>
      </c>
      <c r="H66" s="28"/>
      <c r="I66" s="28"/>
      <c r="J66" s="28"/>
      <c r="K66" s="42"/>
      <c r="L66" s="40" t="s">
        <v>94</v>
      </c>
      <c r="M66" s="186" t="s">
        <v>162</v>
      </c>
      <c r="N66" s="28"/>
      <c r="O66" s="28"/>
      <c r="P66" s="28"/>
      <c r="Q66" s="28"/>
      <c r="R66" s="49">
        <f>SUMIFS(DATI!E$1:E$65536,DATI!A$1:A$65536,'2004'!B4,DATI!B$1:B$65536,'2004'!R12,DATI!C$1:C$65536,'2004'!N8,DATI!D$1:D$65536,'2004'!L66)</f>
        <v>0</v>
      </c>
      <c r="S66" s="49">
        <f>SUMIFS(DATI!E$1:E$65536,DATI!A$1:A$65536,'2004'!B4,DATI!B$1:B$65536,'2004'!S12,DATI!C$1:C$65536,'2004'!N8,DATI!D$1:D$65536,'2004'!L66)</f>
        <v>0</v>
      </c>
      <c r="T66" s="28"/>
      <c r="U66" s="28"/>
      <c r="V66" s="28"/>
      <c r="W66" s="42"/>
    </row>
    <row r="67" spans="1:23" ht="25">
      <c r="A67" s="7"/>
      <c r="B67" s="28"/>
      <c r="C67" s="28"/>
      <c r="D67" s="28"/>
      <c r="E67" s="28"/>
      <c r="F67" s="49">
        <f>SUMIFS(DATI!E$1:E$65536,DATI!A$1:A$65536,'2004'!B4,DATI!B$1:B$65536,'2004'!F12,DATI!C$1:C$65536,'2004'!B8,DATI!D$1:D$65536,'2004'!L67)</f>
        <v>0</v>
      </c>
      <c r="G67" s="49">
        <f>SUMIFS(DATI!E$1:E$65536,DATI!A$1:A$65536,'2004'!B4,DATI!B$1:B$65536,'2004'!G12,DATI!C$1:C$65536,'2004'!B8,DATI!D$1:D$65536,'2004'!L67)</f>
        <v>0</v>
      </c>
      <c r="H67" s="28"/>
      <c r="I67" s="28"/>
      <c r="J67" s="28"/>
      <c r="K67" s="42"/>
      <c r="L67" s="40" t="s">
        <v>95</v>
      </c>
      <c r="M67" s="186" t="s">
        <v>163</v>
      </c>
      <c r="N67" s="28"/>
      <c r="O67" s="28"/>
      <c r="P67" s="28"/>
      <c r="Q67" s="28"/>
      <c r="R67" s="49">
        <f>SUMIFS(DATI!E$1:E$65536,DATI!A$1:A$65536,'2004'!B4,DATI!B$1:B$65536,'2004'!R12,DATI!C$1:C$65536,'2004'!N8,DATI!D$1:D$65536,'2004'!L67)</f>
        <v>0</v>
      </c>
      <c r="S67" s="49">
        <f>SUMIFS(DATI!E$1:E$65536,DATI!A$1:A$65536,'2004'!B4,DATI!B$1:B$65536,'2004'!S12,DATI!C$1:C$65536,'2004'!N8,DATI!D$1:D$65536,'2004'!L67)</f>
        <v>0</v>
      </c>
      <c r="T67" s="28"/>
      <c r="U67" s="28"/>
      <c r="V67" s="28"/>
      <c r="W67" s="42"/>
    </row>
    <row r="68" spans="1:23" ht="25">
      <c r="A68" s="7"/>
      <c r="B68" s="28"/>
      <c r="C68" s="28"/>
      <c r="D68" s="28"/>
      <c r="E68" s="28"/>
      <c r="F68" s="49">
        <f>SUMIFS(DATI!E$1:E$65536,DATI!A$1:A$65536,'2004'!B4,DATI!B$1:B$65536,'2004'!F12,DATI!C$1:C$65536,'2004'!B8,DATI!D$1:D$65536,'2004'!L68)</f>
        <v>0</v>
      </c>
      <c r="G68" s="49">
        <f>SUMIFS(DATI!E$1:E$65536,DATI!A$1:A$65536,'2004'!B4,DATI!B$1:B$65536,'2004'!G12,DATI!C$1:C$65536,'2004'!B8,DATI!D$1:D$65536,'2004'!L68)</f>
        <v>0</v>
      </c>
      <c r="H68" s="28"/>
      <c r="I68" s="28"/>
      <c r="J68" s="28"/>
      <c r="K68" s="42"/>
      <c r="L68" s="40" t="s">
        <v>96</v>
      </c>
      <c r="M68" s="186" t="s">
        <v>164</v>
      </c>
      <c r="N68" s="28"/>
      <c r="O68" s="28"/>
      <c r="P68" s="28"/>
      <c r="Q68" s="28"/>
      <c r="R68" s="49">
        <f>SUMIFS(DATI!E$1:E$65536,DATI!A$1:A$65536,'2004'!B4,DATI!B$1:B$65536,'2004'!R12,DATI!C$1:C$65536,'2004'!N8,DATI!D$1:D$65536,'2004'!L68)</f>
        <v>0</v>
      </c>
      <c r="S68" s="49">
        <f>SUMIFS(DATI!E$1:E$65536,DATI!A$1:A$65536,'2004'!B4,DATI!B$1:B$65536,'2004'!S12,DATI!C$1:C$65536,'2004'!N8,DATI!D$1:D$65536,'2004'!L68)</f>
        <v>0</v>
      </c>
      <c r="T68" s="28"/>
      <c r="U68" s="28"/>
      <c r="V68" s="28"/>
      <c r="W68" s="42"/>
    </row>
    <row r="69" spans="1:23">
      <c r="A69" s="7"/>
      <c r="B69" s="98">
        <f t="shared" ref="B69:B78" si="6">C69+D69</f>
        <v>0</v>
      </c>
      <c r="C69" s="94">
        <f>C70+C71+C72</f>
        <v>0</v>
      </c>
      <c r="D69" s="94">
        <f>D70+D71+D72</f>
        <v>0</v>
      </c>
      <c r="E69" s="94">
        <f>E70+E71+E72</f>
        <v>0</v>
      </c>
      <c r="F69" s="94">
        <f>F70+F71+F72</f>
        <v>3008</v>
      </c>
      <c r="G69" s="94">
        <f>G70+G71+G72</f>
        <v>0</v>
      </c>
      <c r="H69" s="28"/>
      <c r="I69" s="94">
        <f t="shared" ref="I69:I74" si="7">E69+F69+G69+B69</f>
        <v>3008</v>
      </c>
      <c r="J69" s="94">
        <f>J70+J71+J72</f>
        <v>0</v>
      </c>
      <c r="K69" s="95">
        <f>I69+J69</f>
        <v>3008</v>
      </c>
      <c r="L69" s="53" t="s">
        <v>40</v>
      </c>
      <c r="M69" s="78" t="s">
        <v>258</v>
      </c>
      <c r="N69" s="91">
        <f t="shared" si="3"/>
        <v>3008</v>
      </c>
      <c r="O69" s="94">
        <f>O70+O71+O72</f>
        <v>0</v>
      </c>
      <c r="P69" s="29">
        <f>R69+S69+T69+U69+V69</f>
        <v>3008</v>
      </c>
      <c r="Q69" s="50"/>
      <c r="R69" s="29">
        <f>R70+R71+R72</f>
        <v>1681</v>
      </c>
      <c r="S69" s="29">
        <f>S70+S71+S72</f>
        <v>129</v>
      </c>
      <c r="T69" s="29">
        <f>T70+T71+T72</f>
        <v>3</v>
      </c>
      <c r="U69" s="29">
        <f>U70+U71+U72</f>
        <v>1195</v>
      </c>
      <c r="V69" s="62">
        <f>V70+V71+V72</f>
        <v>0</v>
      </c>
      <c r="W69" s="63">
        <f t="shared" si="5"/>
        <v>1195</v>
      </c>
    </row>
    <row r="70" spans="1:23" ht="23.25" customHeight="1">
      <c r="A70" s="7"/>
      <c r="B70" s="98">
        <f t="shared" si="6"/>
        <v>0</v>
      </c>
      <c r="C70" s="30">
        <f>SUMIFS(DATI!E$1:E$65536,DATI!A$1:A$65536,'2004'!B4,DATI!B$1:B$65536,'2004'!C12,DATI!C$1:C$65536,'2004'!B8,DATI!D$1:D$65536,'2004'!L70)</f>
        <v>0</v>
      </c>
      <c r="D70" s="30">
        <f>SUMIFS(DATI!E$1:E$65536,DATI!A$1:A$65536,'2004'!B4,DATI!B$1:B$65536,'2004'!D12,DATI!C$1:C$65536,'2004'!B8,DATI!D$1:D$65536,'2004'!L70)</f>
        <v>0</v>
      </c>
      <c r="E70" s="30">
        <f>SUMIFS(DATI!E$1:E$65536,DATI!A$1:A$65536,'2004'!B4,DATI!B$1:B$65536,'2004'!E12,DATI!C$1:C$65536,'2004'!B8,DATI!D$1:D$65536,'2004'!L70)</f>
        <v>0</v>
      </c>
      <c r="F70" s="30">
        <f>SUMIFS(DATI!E$1:E$65536,DATI!A$1:A$65536,'2004'!B4,DATI!B$1:B$65536,'2004'!F12,DATI!C$1:C$65536,'2004'!B8,DATI!D$1:D$65536,'2004'!L70)</f>
        <v>2625</v>
      </c>
      <c r="G70" s="49">
        <f>SUMIFS(DATI!E$1:E$65536,DATI!A$1:A$65536,'2004'!B4,DATI!B$1:B$65536,'2004'!G12,DATI!C$1:C$65536,'2004'!B8,DATI!D$1:D$65536,'2004'!L70)</f>
        <v>0</v>
      </c>
      <c r="H70" s="28"/>
      <c r="I70" s="94">
        <f t="shared" si="7"/>
        <v>2625</v>
      </c>
      <c r="J70" s="101">
        <f>SUMIFS(DATI!E$1:E$65536,DATI!A$1:A$65536,'2004'!B4,DATI!B$1:B$65536,'2004'!J12,DATI!C$1:C$65536,'2004'!B8,DATI!D$1:D$65536,'2004'!L70)</f>
        <v>0</v>
      </c>
      <c r="K70" s="95">
        <f>I70+J70</f>
        <v>2625</v>
      </c>
      <c r="L70" s="53" t="s">
        <v>41</v>
      </c>
      <c r="M70" s="201" t="s">
        <v>257</v>
      </c>
      <c r="N70" s="91">
        <f t="shared" si="3"/>
        <v>2625</v>
      </c>
      <c r="O70" s="102">
        <f>SUMIFS(DATI!E$1:E$65536,DATI!A$1:A$65536,'2004'!B4,DATI!B$1:B$65536,'2004'!O12,DATI!C$1:C$65536,'2004'!N8,DATI!D$1:D$65536,'2004'!L70)</f>
        <v>0</v>
      </c>
      <c r="P70" s="29">
        <f>R70+S70+T70+W70</f>
        <v>2625</v>
      </c>
      <c r="Q70" s="50"/>
      <c r="R70" s="49">
        <f>SUMIFS(DATI!E$1:E$65536,DATI!A$1:A$65536,'2004'!B4,DATI!B$1:B$65536,'2004'!R12,DATI!C$1:C$65536,'2004'!N8,DATI!D$1:D$65536,'2004'!L70)</f>
        <v>1681</v>
      </c>
      <c r="S70" s="49">
        <f>SUMIFS(DATI!E$1:E$65536,DATI!A$1:A$65536,'2004'!B4,DATI!B$1:B$65536,'2004'!S12,DATI!C$1:C$65536,'2004'!N8,DATI!D$1:D$65536,'2004'!L70)</f>
        <v>129</v>
      </c>
      <c r="T70" s="49">
        <f>SUMIFS(DATI!E$1:E$65536,DATI!A$1:A$65536,'2004'!B4,DATI!B$1:B$65536,'2004'!T12,DATI!C$1:C$65536,'2004'!N8,DATI!D$1:D$65536,'2004'!L70)</f>
        <v>3</v>
      </c>
      <c r="U70" s="49">
        <f>SUMIFS(DATI!E$1:E$65536,DATI!A$1:A$65536,'2004'!B4,DATI!B$1:B$65536,'2004'!U12,DATI!C$1:C$65536,'2004'!N8,DATI!D$1:D$65536,'2004'!L70)</f>
        <v>812</v>
      </c>
      <c r="V70" s="24">
        <f>SUMIFS(DATI!E$1:E$65536,DATI!A$1:A$65536,'2004'!B4,DATI!B$1:B$65536,'2004'!V12,DATI!C$1:C$65536,'2004'!N8,DATI!D$1:D$65536,'2004'!L70)</f>
        <v>0</v>
      </c>
      <c r="W70" s="63">
        <f t="shared" si="5"/>
        <v>812</v>
      </c>
    </row>
    <row r="71" spans="1:23">
      <c r="A71" s="7"/>
      <c r="B71" s="98">
        <f t="shared" si="6"/>
        <v>0</v>
      </c>
      <c r="C71" s="30">
        <f>SUMIFS(DATI!E$1:E$65536,DATI!A$1:A$65536,'2004'!B4,DATI!B$1:B$65536,'2004'!C12,DATI!C$1:C$65536,'2004'!B8,DATI!D$1:D$65536,'2004'!L71)</f>
        <v>0</v>
      </c>
      <c r="D71" s="30">
        <f>SUMIFS(DATI!E$1:E$65536,DATI!A$1:A$65536,'2004'!B4,DATI!B$1:B$65536,'2004'!D12,DATI!C$1:C$65536,'2004'!B8,DATI!D$1:D$65536,'2004'!L71)</f>
        <v>0</v>
      </c>
      <c r="E71" s="30">
        <f>SUMIFS(DATI!E$1:E$65536,DATI!A$1:A$65536,'2004'!B4,DATI!B$1:B$65536,'2004'!E12,DATI!C$1:C$65536,'2004'!B8,DATI!D$1:D$65536,'2004'!L71)</f>
        <v>0</v>
      </c>
      <c r="F71" s="30">
        <f>SUMIFS(DATI!E$1:E$65536,DATI!A$1:A$65536,'2004'!B4,DATI!B$1:B$65536,'2004'!F12,DATI!C$1:C$65536,'2004'!B8,DATI!D$1:D$65536,'2004'!L71)</f>
        <v>383</v>
      </c>
      <c r="G71" s="49">
        <f>SUMIFS(DATI!E$1:E$65536,DATI!A$1:A$65536,'2004'!B4,DATI!B$1:B$65536,'2004'!G12,DATI!C$1:C$65536,'2004'!B8,DATI!D$1:D$65536,'2004'!L71)</f>
        <v>0</v>
      </c>
      <c r="H71" s="28"/>
      <c r="I71" s="94">
        <f t="shared" si="7"/>
        <v>383</v>
      </c>
      <c r="J71" s="101">
        <f>SUMIFS(DATI!E$1:E$65536,DATI!A$1:A$65536,'2004'!B4,DATI!B$1:B$65536,'2004'!J12,DATI!C$1:C$65536,'2004'!B8,DATI!D$1:D$65536,'2004'!L71)</f>
        <v>0</v>
      </c>
      <c r="K71" s="95">
        <f>I71+J71</f>
        <v>383</v>
      </c>
      <c r="L71" s="53" t="s">
        <v>42</v>
      </c>
      <c r="M71" s="201" t="s">
        <v>256</v>
      </c>
      <c r="N71" s="91">
        <f t="shared" si="3"/>
        <v>383</v>
      </c>
      <c r="O71" s="102">
        <f>SUMIFS(DATI!E$1:E$65536,DATI!A$1:A$65536,'2004'!B4,DATI!B$1:B$65536,'2004'!O12,DATI!C$1:C$65536,'2004'!N8,DATI!D$1:D$65536,'2004'!L71)</f>
        <v>0</v>
      </c>
      <c r="P71" s="29">
        <f>R71+S71+T71+W71</f>
        <v>383</v>
      </c>
      <c r="Q71" s="50"/>
      <c r="R71" s="49">
        <f>SUMIFS(DATI!E$1:E$65536,DATI!A$1:A$65536,'2004'!B4,DATI!B$1:B$65536,'2004'!R12,DATI!C$1:C$65536,'2004'!N8,DATI!D$1:D$65536,'2004'!L71)</f>
        <v>0</v>
      </c>
      <c r="S71" s="49">
        <f>SUMIFS(DATI!E$1:E$65536,DATI!A$1:A$65536,'2004'!B4,DATI!B$1:B$65536,'2004'!S12,DATI!C$1:C$65536,'2004'!N8,DATI!D$1:D$65536,'2004'!L71)</f>
        <v>0</v>
      </c>
      <c r="T71" s="49">
        <f>SUMIFS(DATI!E$1:E$65536,DATI!A$1:A$65536,'2004'!B4,DATI!B$1:B$65536,'2004'!T12,DATI!C$1:C$65536,'2004'!N8,DATI!D$1:D$65536,'2004'!L71)</f>
        <v>0</v>
      </c>
      <c r="U71" s="49">
        <f>SUMIFS(DATI!E$1:E$65536,DATI!A$1:A$65536,'2004'!B4,DATI!B$1:B$65536,'2004'!U12,DATI!C$1:C$65536,'2004'!N8,DATI!D$1:D$65536,'2004'!L71)</f>
        <v>383</v>
      </c>
      <c r="V71" s="24">
        <f>SUMIFS(DATI!E$1:E$65536,DATI!A$1:A$65536,'2004'!B4,DATI!B$1:B$65536,'2004'!V12,DATI!C$1:C$65536,'2004'!N8,DATI!D$1:D$65536,'2004'!L71)</f>
        <v>0</v>
      </c>
      <c r="W71" s="63">
        <f t="shared" si="5"/>
        <v>383</v>
      </c>
    </row>
    <row r="72" spans="1:23">
      <c r="A72" s="7"/>
      <c r="B72" s="98">
        <f t="shared" si="6"/>
        <v>0</v>
      </c>
      <c r="C72" s="30">
        <f>SUMIFS(DATI!E$1:E$65536,DATI!A$1:A$65536,'2004'!B4,DATI!B$1:B$65536,'2004'!C12,DATI!C$1:C$65536,'2004'!B8,DATI!D$1:D$65536,'2004'!L72)</f>
        <v>0</v>
      </c>
      <c r="D72" s="30">
        <f>SUMIFS(DATI!E$1:E$65536,DATI!A$1:A$65536,'2004'!B4,DATI!B$1:B$65536,'2004'!D12,DATI!C$1:C$65536,'2004'!B8,DATI!D$1:D$65536,'2004'!L72)</f>
        <v>0</v>
      </c>
      <c r="E72" s="30">
        <f>SUMIFS(DATI!E$1:E$65536,DATI!A$1:A$65536,'2004'!B4,DATI!B$1:B$65536,'2004'!E12,DATI!C$1:C$65536,'2004'!B8,DATI!D$1:D$65536,'2004'!L72)</f>
        <v>0</v>
      </c>
      <c r="F72" s="30">
        <f>SUMIFS(DATI!E$1:E$65536,DATI!A$1:A$65536,'2004'!B4,DATI!B$1:B$65536,'2004'!F12,DATI!C$1:C$65536,'2004'!B8,DATI!D$1:D$65536,'2004'!L72)</f>
        <v>0</v>
      </c>
      <c r="G72" s="49">
        <f>SUMIFS(DATI!E$1:E$65536,DATI!A$1:A$65536,'2004'!B4,DATI!B$1:B$65536,'2004'!G12,DATI!C$1:C$65536,'2004'!B8,DATI!D$1:D$65536,'2004'!L72)</f>
        <v>0</v>
      </c>
      <c r="H72" s="28"/>
      <c r="I72" s="94">
        <f t="shared" si="7"/>
        <v>0</v>
      </c>
      <c r="J72" s="101">
        <f>SUMIFS(DATI!E$1:E$65536,DATI!A$1:A$65536,'2004'!B4,DATI!B$1:B$65536,'2004'!J12,DATI!C$1:C$65536,'2004'!B8,DATI!D$1:D$65536,'2004'!L72)</f>
        <v>0</v>
      </c>
      <c r="K72" s="95">
        <f>I72+J72</f>
        <v>0</v>
      </c>
      <c r="L72" s="53" t="s">
        <v>43</v>
      </c>
      <c r="M72" s="201" t="s">
        <v>255</v>
      </c>
      <c r="N72" s="91">
        <f t="shared" si="3"/>
        <v>0</v>
      </c>
      <c r="O72" s="102">
        <f>SUMIFS(DATI!E$1:E$65536,DATI!A$1:A$65536,'2004'!B4,DATI!B$1:B$65536,'2004'!O12,DATI!C$1:C$65536,'2004'!N8,DATI!D$1:D$65536,'2004'!L72)</f>
        <v>0</v>
      </c>
      <c r="P72" s="29">
        <f>R72+S72+T72+W72</f>
        <v>0</v>
      </c>
      <c r="Q72" s="50"/>
      <c r="R72" s="49">
        <f>SUMIFS(DATI!E$1:E$65536,DATI!A$1:A$65536,'2004'!B4,DATI!B$1:B$65536,'2004'!R12,DATI!C$1:C$65536,'2004'!N8,DATI!D$1:D$65536,'2004'!L72)</f>
        <v>0</v>
      </c>
      <c r="S72" s="49">
        <f>SUMIFS(DATI!E$1:E$65536,DATI!A$1:A$65536,'2004'!B4,DATI!B$1:B$65536,'2004'!S12,DATI!C$1:C$65536,'2004'!N8,DATI!D$1:D$65536,'2004'!L72)</f>
        <v>0</v>
      </c>
      <c r="T72" s="49">
        <f>SUMIFS(DATI!E$1:E$65536,DATI!A$1:A$65536,'2004'!B4,DATI!B$1:B$65536,'2004'!T12,DATI!C$1:C$65536,'2004'!N8,DATI!D$1:D$65536,'2004'!L72)</f>
        <v>0</v>
      </c>
      <c r="U72" s="49">
        <f>SUMIFS(DATI!E$1:E$65536,DATI!A$1:A$65536,'2004'!B4,DATI!B$1:B$65536,'2004'!U12,DATI!C$1:C$65536,'2004'!N8,DATI!D$1:D$65536,'2004'!L72)</f>
        <v>0</v>
      </c>
      <c r="V72" s="24">
        <f>SUMIFS(DATI!E$1:E$65536,DATI!A$1:A$65536,'2004'!B4,DATI!B$1:B$65536,'2004'!V12,DATI!C$1:C$65536,'2004'!N8,DATI!D$1:D$65536,'2004'!L72)</f>
        <v>0</v>
      </c>
      <c r="W72" s="63">
        <f t="shared" si="5"/>
        <v>0</v>
      </c>
    </row>
    <row r="73" spans="1:23">
      <c r="A73" s="7"/>
      <c r="B73" s="98">
        <f t="shared" si="6"/>
        <v>4396</v>
      </c>
      <c r="C73" s="103">
        <f>SUMIFS(DATI!E$1:E$65536,DATI!A$1:A$65536,'2004'!B4,DATI!B$1:B$65536,'2004'!C12,DATI!C$1:C$65536,'2004'!B8,DATI!D$1:D$65536,'2004'!L73)</f>
        <v>0</v>
      </c>
      <c r="D73" s="103">
        <f>SUMIFS(DATI!E$1:E$65536,DATI!A$1:A$65536,'2004'!B4,DATI!B$1:B$65536,'2004'!D12,DATI!C$1:C$65536,'2004'!B8,DATI!D$1:D$65536,'2004'!L73)</f>
        <v>4396</v>
      </c>
      <c r="E73" s="49">
        <f>SUMIFS(DATI!E$1:E$65536,DATI!A$1:A$65536,'2004'!B4,DATI!B$1:B$65536,'2004'!E12,DATI!C$1:C$65536,'2004'!B8,DATI!D$1:D$65536,'2004'!L73)</f>
        <v>0</v>
      </c>
      <c r="F73" s="49">
        <f>SUMIFS(DATI!E$1:E$65536,DATI!A$1:A$65536,'2004'!B4,DATI!B$1:B$65536,'2004'!F12,DATI!C$1:C$65536,'2004'!B8,DATI!D$1:D$65536,'2004'!L73)</f>
        <v>0</v>
      </c>
      <c r="G73" s="49">
        <f>SUMIFS(DATI!E$1:E$65536,DATI!A$1:A$65536,'2004'!B4,DATI!B$1:B$65536,'2004'!G12,DATI!C$1:C$65536,'2004'!B8,DATI!D$1:D$65536,'2004'!L73)</f>
        <v>12546</v>
      </c>
      <c r="H73" s="28"/>
      <c r="I73" s="94">
        <f t="shared" si="7"/>
        <v>16942</v>
      </c>
      <c r="J73" s="104"/>
      <c r="K73" s="31">
        <f>I73</f>
        <v>16942</v>
      </c>
      <c r="L73" s="40" t="s">
        <v>44</v>
      </c>
      <c r="M73" s="134" t="s">
        <v>254</v>
      </c>
      <c r="N73" s="91">
        <f>P73</f>
        <v>16942</v>
      </c>
      <c r="O73" s="105"/>
      <c r="P73" s="29">
        <f>R73+S73+T73+W73</f>
        <v>16942</v>
      </c>
      <c r="Q73" s="50"/>
      <c r="R73" s="49">
        <f>SUMIFS(DATI!E$1:E$65536,DATI!A$1:A$65536,'2004'!B4,DATI!B$1:B$65536,'2004'!R12,DATI!C$1:C$65536,'2004'!N8,DATI!D$1:D$65536,'2004'!L73)</f>
        <v>0</v>
      </c>
      <c r="S73" s="49">
        <f>SUMIFS(DATI!E$1:E$65536,DATI!A$1:A$65536,'2004'!B4,DATI!B$1:B$65536,'2004'!S12,DATI!C$1:C$65536,'2004'!N8,DATI!D$1:D$65536,'2004'!L73)</f>
        <v>0</v>
      </c>
      <c r="T73" s="49">
        <f>SUMIFS(DATI!E$1:E$65536,DATI!A$1:A$65536,'2004'!B4,DATI!B$1:B$65536,'2004'!T12,DATI!C$1:C$65536,'2004'!N8,DATI!D$1:D$65536,'2004'!L73)</f>
        <v>758</v>
      </c>
      <c r="U73" s="49">
        <f>SUMIFS(DATI!E$1:E$65536,DATI!A$1:A$65536,'2004'!B4,DATI!B$1:B$65536,'2004'!U12,DATI!C$1:C$65536,'2004'!N8,DATI!D$1:D$65536,'2004'!L73)</f>
        <v>16184</v>
      </c>
      <c r="V73" s="24">
        <f>SUMIFS(DATI!E$1:E$65536,DATI!A$1:A$65536,'2004'!B4,DATI!B$1:B$65536,'2004'!V12,DATI!C$1:C$65536,'2004'!N8,DATI!D$1:D$65536,'2004'!L73)</f>
        <v>0</v>
      </c>
      <c r="W73" s="63">
        <f t="shared" si="5"/>
        <v>16184</v>
      </c>
    </row>
    <row r="74" spans="1:23">
      <c r="A74" s="7"/>
      <c r="B74" s="98">
        <f t="shared" si="6"/>
        <v>97968</v>
      </c>
      <c r="C74" s="49">
        <f>SUMIFS(DATI!E$1:E$65536,DATI!A$1:A$65536,'2004'!B4,DATI!B$1:B$65536,'2004'!C12,DATI!C$1:C$65536,'2004'!B8,DATI!D$1:D$65536,'2004'!L74)</f>
        <v>1484</v>
      </c>
      <c r="D74" s="49">
        <f>SUMIFS(DATI!E$1:E$65536,DATI!A$1:A$65536,'2004'!B4,DATI!B$1:B$65536,'2004'!D12,DATI!C$1:C$65536,'2004'!B8,DATI!D$1:D$65536,'2004'!L74)</f>
        <v>96484</v>
      </c>
      <c r="E74" s="132">
        <f>SUMIFS(DATI!E$1:E$65536,DATI!A$1:A$65536,'2004'!B4,DATI!B$1:B$65536,'2004'!E12,DATI!C$1:C$65536,'2004'!B8,DATI!D$1:D$65536,'2004'!L74)</f>
        <v>85924</v>
      </c>
      <c r="F74" s="132">
        <f>SUMIFS(DATI!E$1:E$65536,DATI!A$1:A$65536,'2004'!B4,DATI!B$1:B$65536,'2004'!F12,DATI!C$1:C$65536,'2004'!B8,DATI!D$1:D$65536,'2004'!L74)</f>
        <v>147430</v>
      </c>
      <c r="G74" s="132">
        <f>SUMIFS(DATI!E$1:E$65536,DATI!A$1:A$65536,'2004'!B4,DATI!B$1:B$65536,'2004'!G12,DATI!C$1:C$65536,'2004'!B8,DATI!D$1:D$65536,'2004'!L74)</f>
        <v>224745</v>
      </c>
      <c r="H74" s="50"/>
      <c r="I74" s="94">
        <f t="shared" si="7"/>
        <v>556067</v>
      </c>
      <c r="J74" s="30">
        <f>SUMIFS(DATI!E$1:E$65536,DATI!A$1:A$65536,'2004'!B4,DATI!B$1:B$65536,'2004'!J12,DATI!C$1:C$65536,'2004'!B8,DATI!D$1:D$65536,'2004'!L74)</f>
        <v>203760</v>
      </c>
      <c r="K74" s="95">
        <f>I74+J74</f>
        <v>759827</v>
      </c>
      <c r="L74" s="40" t="s">
        <v>35</v>
      </c>
      <c r="M74" s="134" t="s">
        <v>229</v>
      </c>
      <c r="N74" s="91">
        <f t="shared" si="3"/>
        <v>759826</v>
      </c>
      <c r="O74" s="30">
        <f>SUMIFS(DATI!E$1:E$65536,DATI!A$1:A$65536,'2004'!B4,DATI!B$1:B$65536,'2004'!O12,DATI!C$1:C$65536,'2004'!N8,DATI!D$1:D$65536,'2004'!L74)</f>
        <v>199881</v>
      </c>
      <c r="P74" s="29">
        <f>R74+S74+T74+W74</f>
        <v>559945</v>
      </c>
      <c r="Q74" s="50"/>
      <c r="R74" s="49">
        <f>SUMIFS(DATI!E$1:E$65536,DATI!A$1:A$65536,'2004'!B4,DATI!B$1:B$65536,'2004'!R12,DATI!C$1:C$65536,'2004'!N8,DATI!D$1:D$65536,'2004'!L74)</f>
        <v>135925</v>
      </c>
      <c r="S74" s="49">
        <f>SUMIFS(DATI!E$1:E$65536,DATI!A$1:A$65536,'2004'!B4,DATI!B$1:B$65536,'2004'!S12,DATI!C$1:C$65536,'2004'!N8,DATI!D$1:D$65536,'2004'!L74)</f>
        <v>371678</v>
      </c>
      <c r="T74" s="49">
        <f>SUMIFS(DATI!E$1:E$65536,DATI!A$1:A$65536,'2004'!B4,DATI!B$1:B$65536,'2004'!T12,DATI!C$1:C$65536,'2004'!N8,DATI!D$1:D$65536,'2004'!L74)</f>
        <v>12159</v>
      </c>
      <c r="U74" s="49">
        <f>SUMIFS(DATI!E$1:E$65536,DATI!A$1:A$65536,'2004'!B4,DATI!B$1:B$65536,'2004'!U12,DATI!C$1:C$65536,'2004'!N8,DATI!D$1:D$65536,'2004'!L74)</f>
        <v>38975</v>
      </c>
      <c r="V74" s="24">
        <f>SUMIFS(DATI!E$1:E$65536,DATI!A$1:A$65536,'2004'!B4,DATI!B$1:B$65536,'2004'!V12,DATI!C$1:C$65536,'2004'!N8,DATI!D$1:D$65536,'2004'!L74)</f>
        <v>1208</v>
      </c>
      <c r="W74" s="63">
        <f t="shared" si="5"/>
        <v>40183</v>
      </c>
    </row>
    <row r="75" spans="1:23" ht="13">
      <c r="A75" s="7"/>
      <c r="B75" s="28"/>
      <c r="C75" s="28"/>
      <c r="D75" s="28"/>
      <c r="E75" s="28"/>
      <c r="F75" s="29">
        <f>R45+R58-G59-G69-G73</f>
        <v>3854951</v>
      </c>
      <c r="G75" s="29">
        <f>S45+S58-F59-F69-F73</f>
        <v>195865</v>
      </c>
      <c r="H75" s="50"/>
      <c r="I75" s="28"/>
      <c r="J75" s="28"/>
      <c r="K75" s="42"/>
      <c r="L75" s="135" t="s">
        <v>17</v>
      </c>
      <c r="M75" s="202" t="s">
        <v>165</v>
      </c>
      <c r="N75" s="28"/>
      <c r="O75" s="28"/>
      <c r="P75" s="28"/>
      <c r="Q75" s="28"/>
      <c r="R75" s="28"/>
      <c r="S75" s="28"/>
      <c r="T75" s="28"/>
      <c r="U75" s="28"/>
      <c r="V75" s="28"/>
      <c r="W75" s="42"/>
    </row>
    <row r="76" spans="1:23" ht="27.75" customHeight="1">
      <c r="A76" s="7"/>
      <c r="B76" s="98">
        <f t="shared" si="6"/>
        <v>6712091</v>
      </c>
      <c r="C76" s="91">
        <f>V45+W49+V58-C58</f>
        <v>5326</v>
      </c>
      <c r="D76" s="91">
        <f>U45+U46+U49+U58-D58</f>
        <v>6706765</v>
      </c>
      <c r="E76" s="29">
        <f>T45+T49+T58-E55-E58</f>
        <v>1566720</v>
      </c>
      <c r="F76" s="29">
        <f>S45+S58-F58</f>
        <v>171160</v>
      </c>
      <c r="G76" s="29">
        <f>R45+R58-G58</f>
        <v>1949969</v>
      </c>
      <c r="H76" s="61"/>
      <c r="I76" s="94">
        <f>B76+E76+F76+G76</f>
        <v>10399940</v>
      </c>
      <c r="J76" s="28"/>
      <c r="K76" s="42"/>
      <c r="L76" s="106" t="s">
        <v>18</v>
      </c>
      <c r="M76" s="203" t="s">
        <v>166</v>
      </c>
      <c r="N76" s="28"/>
      <c r="O76" s="28"/>
      <c r="P76" s="28"/>
      <c r="Q76" s="28"/>
      <c r="R76" s="28"/>
      <c r="S76" s="28"/>
      <c r="T76" s="28"/>
      <c r="U76" s="28"/>
      <c r="V76" s="28"/>
      <c r="W76" s="42"/>
    </row>
    <row r="77" spans="1:23">
      <c r="A77" s="7"/>
      <c r="B77" s="98">
        <f t="shared" si="6"/>
        <v>192637</v>
      </c>
      <c r="C77" s="91">
        <f>C22</f>
        <v>4604</v>
      </c>
      <c r="D77" s="91">
        <f>D22</f>
        <v>188033</v>
      </c>
      <c r="E77" s="91">
        <f>E22</f>
        <v>343977</v>
      </c>
      <c r="F77" s="91">
        <f>F22</f>
        <v>60155</v>
      </c>
      <c r="G77" s="91">
        <f>G22</f>
        <v>1178416</v>
      </c>
      <c r="H77" s="61"/>
      <c r="I77" s="94">
        <f>B77+E77+F77+G77</f>
        <v>1775185</v>
      </c>
      <c r="J77" s="28"/>
      <c r="K77" s="42"/>
      <c r="L77" s="53" t="s">
        <v>77</v>
      </c>
      <c r="M77" s="65" t="s">
        <v>167</v>
      </c>
      <c r="N77" s="28"/>
      <c r="O77" s="28"/>
      <c r="P77" s="28"/>
      <c r="Q77" s="28"/>
      <c r="R77" s="28"/>
      <c r="S77" s="28"/>
      <c r="T77" s="28"/>
      <c r="U77" s="28"/>
      <c r="V77" s="28"/>
      <c r="W77" s="42"/>
    </row>
    <row r="78" spans="1:23" ht="13.5" thickBot="1">
      <c r="A78" s="7"/>
      <c r="B78" s="98">
        <f t="shared" si="6"/>
        <v>6519454</v>
      </c>
      <c r="C78" s="107">
        <f>C76-C77</f>
        <v>722</v>
      </c>
      <c r="D78" s="107">
        <f>D76-D77</f>
        <v>6518732</v>
      </c>
      <c r="E78" s="107">
        <f>E76-E77</f>
        <v>1222743</v>
      </c>
      <c r="F78" s="107">
        <f>F76-F77</f>
        <v>111005</v>
      </c>
      <c r="G78" s="107">
        <f>G76-G77</f>
        <v>771553</v>
      </c>
      <c r="H78" s="88"/>
      <c r="I78" s="108">
        <f>B78+E78+F78+G78</f>
        <v>8624755</v>
      </c>
      <c r="J78" s="28"/>
      <c r="K78" s="109"/>
      <c r="L78" s="106" t="s">
        <v>168</v>
      </c>
      <c r="M78" s="198" t="s">
        <v>169</v>
      </c>
      <c r="N78" s="28"/>
      <c r="O78" s="28"/>
      <c r="P78" s="28"/>
      <c r="Q78" s="28"/>
      <c r="R78" s="28"/>
      <c r="S78" s="28"/>
      <c r="T78" s="28"/>
      <c r="U78" s="28"/>
      <c r="V78" s="28"/>
      <c r="W78" s="42"/>
    </row>
    <row r="79" spans="1:23" ht="14" thickTop="1" thickBot="1">
      <c r="A79" s="7"/>
      <c r="B79" s="110"/>
      <c r="C79" s="110"/>
      <c r="D79" s="110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6"/>
    </row>
    <row r="80" spans="1:23" ht="21.75" customHeight="1" thickTop="1" thickBot="1">
      <c r="A80" s="7"/>
      <c r="B80" s="253" t="s">
        <v>119</v>
      </c>
      <c r="C80" s="253"/>
      <c r="D80" s="253"/>
      <c r="E80" s="253"/>
      <c r="F80" s="253"/>
      <c r="G80" s="253"/>
      <c r="H80" s="253"/>
      <c r="I80" s="253"/>
      <c r="J80" s="253"/>
      <c r="K80" s="254"/>
      <c r="L80" s="274" t="s">
        <v>120</v>
      </c>
      <c r="M80" s="275"/>
      <c r="N80" s="278" t="s">
        <v>121</v>
      </c>
      <c r="O80" s="279"/>
      <c r="P80" s="279"/>
      <c r="Q80" s="279"/>
      <c r="R80" s="279"/>
      <c r="S80" s="279"/>
      <c r="T80" s="279"/>
      <c r="U80" s="280"/>
      <c r="V80" s="280"/>
      <c r="W80" s="281"/>
    </row>
    <row r="81" spans="1:23" ht="13.5" customHeight="1" thickTop="1">
      <c r="A81" s="7"/>
      <c r="B81" s="261" t="s">
        <v>122</v>
      </c>
      <c r="C81" s="264" t="s">
        <v>123</v>
      </c>
      <c r="D81" s="264" t="s">
        <v>124</v>
      </c>
      <c r="E81" s="239" t="s">
        <v>125</v>
      </c>
      <c r="F81" s="239" t="s">
        <v>126</v>
      </c>
      <c r="G81" s="239" t="s">
        <v>127</v>
      </c>
      <c r="H81" s="239" t="s">
        <v>128</v>
      </c>
      <c r="I81" s="239" t="s">
        <v>129</v>
      </c>
      <c r="J81" s="239" t="s">
        <v>130</v>
      </c>
      <c r="K81" s="243" t="s">
        <v>131</v>
      </c>
      <c r="L81" s="276"/>
      <c r="M81" s="277"/>
      <c r="N81" s="264" t="s">
        <v>131</v>
      </c>
      <c r="O81" s="239" t="s">
        <v>130</v>
      </c>
      <c r="P81" s="239" t="s">
        <v>129</v>
      </c>
      <c r="Q81" s="239" t="s">
        <v>128</v>
      </c>
      <c r="R81" s="239" t="s">
        <v>127</v>
      </c>
      <c r="S81" s="239" t="s">
        <v>126</v>
      </c>
      <c r="T81" s="239" t="s">
        <v>125</v>
      </c>
      <c r="U81" s="264" t="s">
        <v>124</v>
      </c>
      <c r="V81" s="264" t="s">
        <v>123</v>
      </c>
      <c r="W81" s="266" t="s">
        <v>122</v>
      </c>
    </row>
    <row r="82" spans="1:23" ht="12.75" customHeight="1">
      <c r="A82" s="7"/>
      <c r="B82" s="262"/>
      <c r="C82" s="216"/>
      <c r="D82" s="216"/>
      <c r="E82" s="213"/>
      <c r="F82" s="213"/>
      <c r="G82" s="213"/>
      <c r="H82" s="229"/>
      <c r="I82" s="213"/>
      <c r="J82" s="213"/>
      <c r="K82" s="244"/>
      <c r="L82" s="276"/>
      <c r="M82" s="277"/>
      <c r="N82" s="215"/>
      <c r="O82" s="213"/>
      <c r="P82" s="213"/>
      <c r="Q82" s="229"/>
      <c r="R82" s="213"/>
      <c r="S82" s="213"/>
      <c r="T82" s="213"/>
      <c r="U82" s="216"/>
      <c r="V82" s="216"/>
      <c r="W82" s="219"/>
    </row>
    <row r="83" spans="1:23" ht="51" customHeight="1" thickBot="1">
      <c r="A83" s="7"/>
      <c r="B83" s="263"/>
      <c r="C83" s="265"/>
      <c r="D83" s="265"/>
      <c r="E83" s="241"/>
      <c r="F83" s="241"/>
      <c r="G83" s="241"/>
      <c r="H83" s="242"/>
      <c r="I83" s="241"/>
      <c r="J83" s="240"/>
      <c r="K83" s="245"/>
      <c r="L83" s="276"/>
      <c r="M83" s="277"/>
      <c r="N83" s="268"/>
      <c r="O83" s="240"/>
      <c r="P83" s="241"/>
      <c r="Q83" s="242"/>
      <c r="R83" s="241"/>
      <c r="S83" s="241"/>
      <c r="T83" s="241"/>
      <c r="U83" s="265"/>
      <c r="V83" s="265"/>
      <c r="W83" s="267"/>
    </row>
    <row r="84" spans="1:23" ht="19" thickTop="1" thickBot="1">
      <c r="A84" s="7"/>
      <c r="B84" s="231" t="s">
        <v>170</v>
      </c>
      <c r="C84" s="231"/>
      <c r="D84" s="231"/>
      <c r="E84" s="231"/>
      <c r="F84" s="231"/>
      <c r="G84" s="231"/>
      <c r="H84" s="231"/>
      <c r="I84" s="231"/>
      <c r="J84" s="231"/>
      <c r="K84" s="231"/>
      <c r="L84" s="231"/>
      <c r="M84" s="231"/>
      <c r="N84" s="231"/>
      <c r="O84" s="231"/>
      <c r="P84" s="231"/>
      <c r="Q84" s="231"/>
      <c r="R84" s="231"/>
      <c r="S84" s="231"/>
      <c r="T84" s="231"/>
      <c r="U84" s="231"/>
      <c r="V84" s="231"/>
      <c r="W84" s="232"/>
    </row>
    <row r="85" spans="1:23" ht="32.25" customHeight="1" thickTop="1">
      <c r="A85" s="7"/>
      <c r="B85" s="111"/>
      <c r="C85" s="111"/>
      <c r="D85" s="111"/>
      <c r="E85" s="111"/>
      <c r="F85" s="111"/>
      <c r="G85" s="111"/>
      <c r="H85" s="28"/>
      <c r="I85" s="111"/>
      <c r="J85" s="111"/>
      <c r="K85" s="112"/>
      <c r="L85" s="113" t="s">
        <v>18</v>
      </c>
      <c r="M85" s="204" t="s">
        <v>166</v>
      </c>
      <c r="N85" s="47"/>
      <c r="O85" s="47"/>
      <c r="P85" s="22">
        <f>R85+S85+T85+W85</f>
        <v>10399940</v>
      </c>
      <c r="Q85" s="50"/>
      <c r="R85" s="22">
        <f>G76</f>
        <v>1949969</v>
      </c>
      <c r="S85" s="22">
        <f>F76</f>
        <v>171160</v>
      </c>
      <c r="T85" s="22">
        <f>E76</f>
        <v>1566720</v>
      </c>
      <c r="U85" s="114">
        <f>D76</f>
        <v>6706765</v>
      </c>
      <c r="V85" s="62">
        <f>C76</f>
        <v>5326</v>
      </c>
      <c r="W85" s="63">
        <f>U85+V85</f>
        <v>6712091</v>
      </c>
    </row>
    <row r="86" spans="1:23">
      <c r="A86" s="7"/>
      <c r="B86" s="115">
        <f>C86+D86</f>
        <v>650911</v>
      </c>
      <c r="C86" s="91">
        <f>C87+C88</f>
        <v>0</v>
      </c>
      <c r="D86" s="91">
        <f>D87+D88</f>
        <v>650911</v>
      </c>
      <c r="E86" s="91">
        <f>E87+E88</f>
        <v>0</v>
      </c>
      <c r="F86" s="91">
        <f>F87+F88</f>
        <v>30731</v>
      </c>
      <c r="G86" s="91">
        <f>G87+G88</f>
        <v>154399</v>
      </c>
      <c r="H86" s="28"/>
      <c r="I86" s="94">
        <f>B86+E86+F86+G86</f>
        <v>836041</v>
      </c>
      <c r="J86" s="94">
        <f>J87+J88</f>
        <v>0</v>
      </c>
      <c r="K86" s="31">
        <f>I86+J86</f>
        <v>836041</v>
      </c>
      <c r="L86" s="53" t="s">
        <v>45</v>
      </c>
      <c r="M86" s="54" t="s">
        <v>171</v>
      </c>
      <c r="N86" s="91">
        <f>O86+P86</f>
        <v>836041</v>
      </c>
      <c r="O86" s="116">
        <f>O87+O88</f>
        <v>0</v>
      </c>
      <c r="P86" s="29">
        <f>T86</f>
        <v>836041</v>
      </c>
      <c r="Q86" s="28"/>
      <c r="R86" s="28"/>
      <c r="S86" s="104"/>
      <c r="T86" s="29">
        <f>T87+T88</f>
        <v>836041</v>
      </c>
      <c r="U86" s="92"/>
      <c r="V86" s="23"/>
      <c r="W86" s="32"/>
    </row>
    <row r="87" spans="1:23">
      <c r="A87" s="7"/>
      <c r="B87" s="115">
        <f>C87+D87</f>
        <v>628959</v>
      </c>
      <c r="C87" s="103">
        <f>SUMIFS(DATI!E$1:E$65536,DATI!A$1:A$65536,'2004'!B4,DATI!B$1:B$65536,'2004'!C12,DATI!C$1:C$65536,'2004'!B8,DATI!D$1:D$65536,'2004'!L87)</f>
        <v>0</v>
      </c>
      <c r="D87" s="117">
        <f>SUMIFS(DATI!E$1:E$65536,DATI!A$1:A$65536,'2004'!B4,DATI!B$1:B$65536,'2004'!D12,DATI!C$1:C$65536,'2004'!B8,DATI!D$1:D$65536,'2004'!L87)</f>
        <v>628959</v>
      </c>
      <c r="E87" s="49">
        <f>SUMIFS(DATI!E$1:E$65536,DATI!A$1:A$65536,'2004'!B4,DATI!B$1:B$65536,'2004'!E12,DATI!C$1:C$65536,'2004'!B8,DATI!D$1:D$65536,'2004'!L87)</f>
        <v>0</v>
      </c>
      <c r="F87" s="49">
        <f>SUMIFS(DATI!E$1:E$65536,DATI!A$1:A$65536,'2004'!B4,DATI!B$1:B$65536,'2004'!F12,DATI!C$1:C$65536,'2004'!B8,DATI!D$1:D$65536,'2004'!L87)</f>
        <v>30731</v>
      </c>
      <c r="G87" s="49">
        <f>SUMIFS(DATI!E$1:E$65536,DATI!A$1:A$65536,'2004'!B4,DATI!B$1:B$65536,'2004'!G12,DATI!C$1:C$65536,'2004'!B8,DATI!D$1:D$65536,'2004'!L87)</f>
        <v>154399</v>
      </c>
      <c r="H87" s="28"/>
      <c r="I87" s="94">
        <f>B87+E87+F87+G87</f>
        <v>814089</v>
      </c>
      <c r="J87" s="30">
        <f>SUMIFS(DATI!E$1:E$65536,DATI!A$1:A$65536,'2004'!B4,DATI!B$1:B$65536,'2004'!J12,DATI!C$1:C$65536,'2004'!B8,DATI!D$1:D$65536,'2004'!L87)</f>
        <v>0</v>
      </c>
      <c r="K87" s="31">
        <f t="shared" ref="K87:K106" si="8">I87+J87</f>
        <v>814089</v>
      </c>
      <c r="L87" s="53" t="s">
        <v>46</v>
      </c>
      <c r="M87" s="199" t="s">
        <v>240</v>
      </c>
      <c r="N87" s="91">
        <f t="shared" ref="N87:N105" si="9">O87+P87</f>
        <v>814089</v>
      </c>
      <c r="O87" s="100">
        <f>SUMIFS(DATI!E$1:E$65536,DATI!A$1:A$65536,'2004'!B4,DATI!B$1:B$65536,'2004'!O12,DATI!C$1:C$65536,'2004'!N8,DATI!D$1:D$65536,'2004'!L87)</f>
        <v>0</v>
      </c>
      <c r="P87" s="29">
        <f>+T87+U87+W87</f>
        <v>814089</v>
      </c>
      <c r="Q87" s="28"/>
      <c r="R87" s="28"/>
      <c r="S87" s="61"/>
      <c r="T87" s="49">
        <f>SUMIFS(DATI!E$1:E$65536,DATI!A$1:A$65536,'2004'!B4,DATI!B$1:B$65536,'2004'!T12,DATI!C$1:C$65536,'2004'!N8,DATI!D$1:D$65536,'2004'!L87)</f>
        <v>814089</v>
      </c>
      <c r="U87" s="50"/>
      <c r="V87" s="28"/>
      <c r="W87" s="42"/>
    </row>
    <row r="88" spans="1:23">
      <c r="A88" s="7"/>
      <c r="B88" s="115">
        <f>C88+D88</f>
        <v>21952</v>
      </c>
      <c r="C88" s="103">
        <f>SUMIFS(DATI!E$1:E$65536,DATI!A$1:A$65536,'2004'!B4,DATI!B$1:B$65536,'2004'!C12,DATI!C$1:C$65536,'2004'!B8,DATI!D$1:D$65536,'2004'!L88)</f>
        <v>0</v>
      </c>
      <c r="D88" s="117">
        <f>SUMIFS(DATI!E$1:E$65536,DATI!A$1:A$65536,'2004'!B4,DATI!B$1:B$65536,'2004'!D12,DATI!C$1:C$65536,'2004'!B8,DATI!D$1:D$65536,'2004'!L88)</f>
        <v>21952</v>
      </c>
      <c r="E88" s="49">
        <f>SUMIFS(DATI!E$1:E$65536,DATI!A$1:A$65536,'2004'!B4,DATI!B$1:B$65536,'2004'!E12,DATI!C$1:C$65536,'2004'!B8,DATI!D$1:D$65536,'2004'!L88)</f>
        <v>0</v>
      </c>
      <c r="F88" s="49">
        <f>SUMIFS(DATI!E$1:E$65536,DATI!A$1:A$65536,'2004'!B4,DATI!B$1:B$65536,'2004'!F12,DATI!C$1:C$65536,'2004'!B8,DATI!D$1:D$65536,'2004'!L88)</f>
        <v>0</v>
      </c>
      <c r="G88" s="49">
        <f>SUMIFS(DATI!E$1:E$65536,DATI!A$1:A$65536,'2004'!B4,DATI!B$1:B$65536,'2004'!G12,DATI!C$1:C$65536,'2004'!B8,DATI!D$1:D$65536,'2004'!L88)</f>
        <v>0</v>
      </c>
      <c r="H88" s="28"/>
      <c r="I88" s="94">
        <f>B88+E88+F88+G88</f>
        <v>21952</v>
      </c>
      <c r="J88" s="30">
        <f>SUMIFS(DATI!E$1:E$65536,DATI!A$1:A$65536,'2004'!B4,DATI!B$1:B$65536,'2004'!J12,DATI!C$1:C$65536,'2004'!B8,DATI!D$1:D$65536,'2004'!L88)</f>
        <v>0</v>
      </c>
      <c r="K88" s="31">
        <f t="shared" si="8"/>
        <v>21952</v>
      </c>
      <c r="L88" s="53" t="s">
        <v>47</v>
      </c>
      <c r="M88" s="199" t="s">
        <v>241</v>
      </c>
      <c r="N88" s="91">
        <f t="shared" si="9"/>
        <v>21952</v>
      </c>
      <c r="O88" s="100">
        <f>SUMIFS(DATI!E$1:E$65536,DATI!A$1:A$65536,'2004'!B4,DATI!B$1:B$65536,'2004'!O12,DATI!C$1:C$65536,'2004'!N8,DATI!D$1:D$65536,'2004'!L88)</f>
        <v>0</v>
      </c>
      <c r="P88" s="29">
        <f>+T88+U88+W88</f>
        <v>21952</v>
      </c>
      <c r="Q88" s="28"/>
      <c r="R88" s="28"/>
      <c r="S88" s="28"/>
      <c r="T88" s="49">
        <f>SUMIFS(DATI!E$1:E$65536,DATI!A$1:A$65536,'2004'!B4,DATI!B$1:B$65536,'2004'!T12,DATI!C$1:C$65536,'2004'!N8,DATI!D$1:D$65536,'2004'!L88)</f>
        <v>21952</v>
      </c>
      <c r="U88" s="28"/>
      <c r="V88" s="28"/>
      <c r="W88" s="42"/>
    </row>
    <row r="89" spans="1:23">
      <c r="A89" s="7"/>
      <c r="B89" s="115">
        <f>C89+D89</f>
        <v>1158998</v>
      </c>
      <c r="C89" s="91">
        <f>C96+C97</f>
        <v>154368</v>
      </c>
      <c r="D89" s="99">
        <f>D90+D96</f>
        <v>1004630</v>
      </c>
      <c r="E89" s="29">
        <f>E96+E97</f>
        <v>2015253</v>
      </c>
      <c r="F89" s="29">
        <f>F96</f>
        <v>2288</v>
      </c>
      <c r="G89" s="29">
        <f>G96</f>
        <v>37569</v>
      </c>
      <c r="H89" s="28"/>
      <c r="I89" s="94">
        <f>B89+E89+F89+G89</f>
        <v>3214108</v>
      </c>
      <c r="J89" s="94">
        <f>J90+J96</f>
        <v>52905</v>
      </c>
      <c r="K89" s="31">
        <f t="shared" si="8"/>
        <v>3267013</v>
      </c>
      <c r="L89" s="53" t="s">
        <v>48</v>
      </c>
      <c r="M89" s="54" t="s">
        <v>172</v>
      </c>
      <c r="N89" s="91">
        <f>O89+P89</f>
        <v>3267013</v>
      </c>
      <c r="O89" s="116">
        <f>O90+O96</f>
        <v>1860</v>
      </c>
      <c r="P89" s="29">
        <f t="shared" ref="P89:P95" si="10">R89+S89+T89+W89</f>
        <v>3265153</v>
      </c>
      <c r="Q89" s="28"/>
      <c r="R89" s="29">
        <f>R90</f>
        <v>35709</v>
      </c>
      <c r="S89" s="29">
        <f>S90</f>
        <v>32850</v>
      </c>
      <c r="T89" s="91">
        <f>T90</f>
        <v>935786</v>
      </c>
      <c r="U89" s="29">
        <f>U90+U96+U97</f>
        <v>2260523</v>
      </c>
      <c r="V89" s="29">
        <f>V90</f>
        <v>285</v>
      </c>
      <c r="W89" s="63">
        <f t="shared" ref="W89:W95" si="11">U89+V89</f>
        <v>2260808</v>
      </c>
    </row>
    <row r="90" spans="1:23">
      <c r="A90" s="7"/>
      <c r="B90" s="115">
        <f t="shared" ref="B90:B95" si="12">D90</f>
        <v>1004630</v>
      </c>
      <c r="C90" s="28"/>
      <c r="D90" s="49">
        <f>SUMIFS(DATI!E$1:E$65536,DATI!A$1:A$65536,'2004'!B4,DATI!B$1:B$65536,'2004'!D12,DATI!C$1:C$65536,'2004'!B8,DATI!D$1:D$65536,'2004'!L90)</f>
        <v>1004630</v>
      </c>
      <c r="E90" s="28"/>
      <c r="F90" s="28"/>
      <c r="G90" s="28"/>
      <c r="H90" s="28"/>
      <c r="I90" s="94">
        <f t="shared" ref="I90:I95" si="13">B90</f>
        <v>1004630</v>
      </c>
      <c r="J90" s="49">
        <f>SUMIFS(DATI!E$1:E$65536,DATI!A$1:A$65536,'2004'!B4,DATI!B$1:B$65536,'2004'!J12,DATI!C$1:C$65536,'2004'!B8,DATI!D$1:D$65536,'2004'!L90)</f>
        <v>0</v>
      </c>
      <c r="K90" s="31">
        <f t="shared" si="8"/>
        <v>1004630</v>
      </c>
      <c r="L90" s="53" t="s">
        <v>49</v>
      </c>
      <c r="M90" s="199" t="s">
        <v>173</v>
      </c>
      <c r="N90" s="91">
        <f t="shared" si="9"/>
        <v>1004630</v>
      </c>
      <c r="O90" s="49">
        <f>SUMIFS(DATI!E$1:E$65536,DATI!A$1:A$65536,'2004'!B4,DATI!B$1:B$65536,'2004'!O12,DATI!C$1:C$65536,'2004'!N8,DATI!D$1:D$65536,'2004'!L90)</f>
        <v>0</v>
      </c>
      <c r="P90" s="29">
        <f t="shared" si="10"/>
        <v>1004630</v>
      </c>
      <c r="Q90" s="28"/>
      <c r="R90" s="49">
        <f>SUMIFS(DATI!E$1:E$65536,DATI!A$1:A$65536,'2004'!B4,DATI!B$1:B$65536,'2004'!R12,DATI!C$1:C$65536,'2004'!N8,DATI!D$1:D$65536,'2004'!L90)</f>
        <v>35709</v>
      </c>
      <c r="S90" s="49">
        <f>SUMIFS(DATI!E$1:E$65536,DATI!A$1:A$65536,'2004'!B4,DATI!B$1:B$65536,'2004'!S12,DATI!C$1:C$65536,'2004'!N8,DATI!D$1:D$65536,'2004'!L90)</f>
        <v>32850</v>
      </c>
      <c r="T90" s="103">
        <f>SUMIFS(DATI!E$1:E$65536,DATI!A$1:A$65536,'2004'!B4,DATI!B$1:B$65536,'2004'!T12,DATI!C$1:C$65536,'2004'!N8,DATI!D$1:D$65536,'2004'!L90)</f>
        <v>935786</v>
      </c>
      <c r="U90" s="49">
        <f>SUMIFS(DATI!E$1:E$65536,DATI!A$1:A$65536,'2004'!B4,DATI!B$1:B$65536,'2004'!U12,DATI!C$1:C$65536,'2004'!N8,DATI!D$1:D$65536,'2004'!L90)</f>
        <v>0</v>
      </c>
      <c r="V90" s="49">
        <f>SUMIFS(DATI!E$1:E$65536,DATI!A$1:A$65536,'2004'!B4,DATI!B$1:B$65536,'2004'!V12,DATI!C$1:C$65536,'2004'!N8,DATI!D$1:D$65536,'2004'!L90)</f>
        <v>285</v>
      </c>
      <c r="W90" s="63">
        <f t="shared" si="11"/>
        <v>285</v>
      </c>
    </row>
    <row r="91" spans="1:23">
      <c r="A91" s="7"/>
      <c r="B91" s="115">
        <f t="shared" si="12"/>
        <v>665691</v>
      </c>
      <c r="C91" s="28"/>
      <c r="D91" s="49">
        <f>SUMIFS(DATI!E$1:E$65536,DATI!A$1:A$65536,'2004'!B4,DATI!B$1:B$65536,'2004'!D12,DATI!C$1:C$65536,'2004'!B8,DATI!D$1:D$65536,'2004'!L91)</f>
        <v>665691</v>
      </c>
      <c r="E91" s="28"/>
      <c r="F91" s="28"/>
      <c r="G91" s="28"/>
      <c r="H91" s="28"/>
      <c r="I91" s="94">
        <f t="shared" si="13"/>
        <v>665691</v>
      </c>
      <c r="J91" s="49">
        <f>SUMIFS(DATI!E$1:E$65536,DATI!A$1:A$65536,'2004'!B4,DATI!B$1:B$65536,'2004'!J12,DATI!C$1:C$65536,'2004'!B8,DATI!D$1:D$65536,'2004'!L91)</f>
        <v>0</v>
      </c>
      <c r="K91" s="31">
        <f t="shared" si="8"/>
        <v>665691</v>
      </c>
      <c r="L91" s="53" t="s">
        <v>50</v>
      </c>
      <c r="M91" s="78" t="s">
        <v>174</v>
      </c>
      <c r="N91" s="91">
        <f t="shared" si="9"/>
        <v>665691</v>
      </c>
      <c r="O91" s="49">
        <f>SUMIFS(DATI!E$1:E$65536,DATI!A$1:A$65536,'2004'!B4,DATI!B$1:B$65536,'2004'!O12,DATI!C$1:C$65536,'2004'!N8,DATI!D$1:D$65536,'2004'!L91)</f>
        <v>0</v>
      </c>
      <c r="P91" s="22">
        <f t="shared" si="10"/>
        <v>665691</v>
      </c>
      <c r="Q91" s="28"/>
      <c r="R91" s="49">
        <f>SUMIFS(DATI!E$1:E$65536,DATI!A$1:A$65536,'2004'!B4,DATI!B$1:B$65536,'2004'!R12,DATI!C$1:C$65536,'2004'!N8,DATI!D$1:D$65536,'2004'!L91)</f>
        <v>0</v>
      </c>
      <c r="S91" s="49">
        <f>SUMIFS(DATI!E$1:E$65536,DATI!A$1:A$65536,'2004'!B4,DATI!B$1:B$65536,'2004'!S12,DATI!C$1:C$65536,'2004'!N8,DATI!D$1:D$65536,'2004'!L91)</f>
        <v>0</v>
      </c>
      <c r="T91" s="117">
        <f>SUMIFS(DATI!E$1:E$65536,DATI!A$1:A$65536,'2004'!B4,DATI!B$1:B$65536,'2004'!T12,DATI!C$1:C$65536,'2004'!N8,DATI!D$1:D$65536,'2004'!L91)</f>
        <v>665691</v>
      </c>
      <c r="U91" s="96">
        <f>SUMIFS(DATI!E$1:E$65536,DATI!A$1:A$65536,'2004'!B4,DATI!B$1:B$65536,'2004'!U12,DATI!C$1:C$65536,'2004'!N8,DATI!D$1:D$65536,'2004'!L91)</f>
        <v>0</v>
      </c>
      <c r="V91" s="30">
        <f>SUMIFS(DATI!E$1:E$65536,DATI!A$1:A$65536,'2004'!B4,DATI!B$1:B$65536,'2004'!V12,DATI!C$1:C$65536,'2004'!N8,DATI!D$1:D$65536,'2004'!L91)</f>
        <v>0</v>
      </c>
      <c r="W91" s="63">
        <f t="shared" si="11"/>
        <v>0</v>
      </c>
    </row>
    <row r="92" spans="1:23">
      <c r="A92" s="7"/>
      <c r="B92" s="115">
        <f t="shared" si="12"/>
        <v>57360</v>
      </c>
      <c r="C92" s="28"/>
      <c r="D92" s="49">
        <f>SUMIFS(DATI!E$1:E$65536,DATI!A$1:A$65536,'2004'!B4,DATI!B$1:B$65536,'2004'!D12,DATI!C$1:C$65536,'2004'!B8,DATI!D$1:D$65536,'2004'!L92)</f>
        <v>57360</v>
      </c>
      <c r="E92" s="28"/>
      <c r="F92" s="28"/>
      <c r="G92" s="28"/>
      <c r="H92" s="28"/>
      <c r="I92" s="94">
        <f t="shared" si="13"/>
        <v>57360</v>
      </c>
      <c r="J92" s="49">
        <f>SUMIFS(DATI!E$1:E$65536,DATI!A$1:A$65536,'2004'!B4,DATI!B$1:B$65536,'2004'!J12,DATI!C$1:C$65536,'2004'!B8,DATI!D$1:D$65536,'2004'!L92)</f>
        <v>0</v>
      </c>
      <c r="K92" s="31">
        <f t="shared" si="8"/>
        <v>57360</v>
      </c>
      <c r="L92" s="53" t="s">
        <v>51</v>
      </c>
      <c r="M92" s="78" t="s">
        <v>175</v>
      </c>
      <c r="N92" s="91">
        <f t="shared" si="9"/>
        <v>57360</v>
      </c>
      <c r="O92" s="49">
        <f>SUMIFS(DATI!E$1:E$65536,DATI!A$1:A$65536,'2004'!B4,DATI!B$1:B$65536,'2004'!O12,DATI!C$1:C$65536,'2004'!N8,DATI!D$1:D$65536,'2004'!L92)</f>
        <v>0</v>
      </c>
      <c r="P92" s="22">
        <f t="shared" si="10"/>
        <v>57360</v>
      </c>
      <c r="Q92" s="28"/>
      <c r="R92" s="49">
        <f>SUMIFS(DATI!E$1:E$65536,DATI!A$1:A$65536,'2004'!B4,DATI!B$1:B$65536,'2004'!R12,DATI!C$1:C$65536,'2004'!N8,DATI!D$1:D$65536,'2004'!L92)</f>
        <v>35709</v>
      </c>
      <c r="S92" s="49">
        <f>SUMIFS(DATI!E$1:E$65536,DATI!A$1:A$65536,'2004'!B4,DATI!B$1:B$65536,'2004'!S12,DATI!C$1:C$65536,'2004'!N8,DATI!D$1:D$65536,'2004'!L92)</f>
        <v>2288</v>
      </c>
      <c r="T92" s="117">
        <f>SUMIFS(DATI!E$1:E$65536,DATI!A$1:A$65536,'2004'!B4,DATI!B$1:B$65536,'2004'!T12,DATI!C$1:C$65536,'2004'!N8,DATI!D$1:D$65536,'2004'!L92)</f>
        <v>19078</v>
      </c>
      <c r="U92" s="96">
        <f>SUMIFS(DATI!E$1:E$65536,DATI!A$1:A$65536,'2004'!B4,DATI!B$1:B$65536,'2004'!U12,DATI!C$1:C$65536,'2004'!N8,DATI!D$1:D$65536,'2004'!L92)</f>
        <v>0</v>
      </c>
      <c r="V92" s="30">
        <f>SUMIFS(DATI!E$1:E$65536,DATI!A$1:A$65536,'2004'!B4,DATI!B$1:B$65536,'2004'!V12,DATI!C$1:C$65536,'2004'!N8,DATI!D$1:D$65536,'2004'!L92)</f>
        <v>285</v>
      </c>
      <c r="W92" s="63">
        <f t="shared" si="11"/>
        <v>285</v>
      </c>
    </row>
    <row r="93" spans="1:23">
      <c r="A93" s="7"/>
      <c r="B93" s="115">
        <f t="shared" si="12"/>
        <v>281195</v>
      </c>
      <c r="C93" s="28"/>
      <c r="D93" s="49">
        <f>SUMIFS(DATI!E$1:E$65536,DATI!A$1:A$65536,'2004'!B4,DATI!B$1:B$65536,'2004'!D12,DATI!C$1:C$65536,'2004'!B8,DATI!D$1:D$65536,'2004'!L93)</f>
        <v>281195</v>
      </c>
      <c r="E93" s="28"/>
      <c r="F93" s="28"/>
      <c r="G93" s="28"/>
      <c r="H93" s="28"/>
      <c r="I93" s="94">
        <f t="shared" si="13"/>
        <v>281195</v>
      </c>
      <c r="J93" s="49">
        <f>SUMIFS(DATI!E$1:E$65536,DATI!A$1:A$65536,'2004'!B4,DATI!B$1:B$65536,'2004'!J12,DATI!C$1:C$65536,'2004'!B8,DATI!D$1:D$65536,'2004'!L93)</f>
        <v>0</v>
      </c>
      <c r="K93" s="31">
        <f t="shared" si="8"/>
        <v>281195</v>
      </c>
      <c r="L93" s="53" t="s">
        <v>52</v>
      </c>
      <c r="M93" s="78" t="s">
        <v>176</v>
      </c>
      <c r="N93" s="91">
        <f t="shared" si="9"/>
        <v>281195</v>
      </c>
      <c r="O93" s="49">
        <f>SUMIFS(DATI!E$1:E$65536,DATI!A$1:A$65536,'2004'!B4,DATI!B$1:B$65536,'2004'!O12,DATI!C$1:C$65536,'2004'!N8,DATI!D$1:D$65536,'2004'!L93)</f>
        <v>0</v>
      </c>
      <c r="P93" s="22">
        <f t="shared" si="10"/>
        <v>281195</v>
      </c>
      <c r="Q93" s="28"/>
      <c r="R93" s="49">
        <f>SUMIFS(DATI!E$1:E$65536,DATI!A$1:A$65536,'2004'!B4,DATI!B$1:B$65536,'2004'!R12,DATI!C$1:C$65536,'2004'!N8,DATI!D$1:D$65536,'2004'!L93)</f>
        <v>0</v>
      </c>
      <c r="S93" s="49">
        <f>SUMIFS(DATI!E$1:E$65536,DATI!A$1:A$65536,'2004'!B4,DATI!B$1:B$65536,'2004'!S12,DATI!C$1:C$65536,'2004'!N8,DATI!D$1:D$65536,'2004'!L93)</f>
        <v>30178</v>
      </c>
      <c r="T93" s="117">
        <f>SUMIFS(DATI!E$1:E$65536,DATI!A$1:A$65536,'2004'!B4,DATI!B$1:B$65536,'2004'!T12,DATI!C$1:C$65536,'2004'!N8,DATI!D$1:D$65536,'2004'!L93)</f>
        <v>251017</v>
      </c>
      <c r="U93" s="96">
        <f>SUMIFS(DATI!E$1:E$65536,DATI!A$1:A$65536,'2004'!B4,DATI!B$1:B$65536,'2004'!U12,DATI!C$1:C$65536,'2004'!N8,DATI!D$1:D$65536,'2004'!L93)</f>
        <v>0</v>
      </c>
      <c r="V93" s="30">
        <f>SUMIFS(DATI!E$1:E$65536,DATI!A$1:A$65536,'2004'!B4,DATI!B$1:B$65536,'2004'!V12,DATI!C$1:C$65536,'2004'!N8,DATI!D$1:D$65536,'2004'!L93)</f>
        <v>0</v>
      </c>
      <c r="W93" s="63">
        <f t="shared" si="11"/>
        <v>0</v>
      </c>
    </row>
    <row r="94" spans="1:23">
      <c r="A94" s="7"/>
      <c r="B94" s="115">
        <f t="shared" si="12"/>
        <v>383</v>
      </c>
      <c r="C94" s="28"/>
      <c r="D94" s="49">
        <f>SUMIFS(DATI!E$1:E$65536,DATI!A$1:A$65536,'2004'!B4,DATI!B$1:B$65536,'2004'!D12,DATI!C$1:C$65536,'2004'!B8,DATI!D$1:D$65536,'2004'!L94)</f>
        <v>383</v>
      </c>
      <c r="E94" s="28"/>
      <c r="F94" s="28"/>
      <c r="G94" s="28"/>
      <c r="H94" s="28"/>
      <c r="I94" s="94">
        <f t="shared" si="13"/>
        <v>383</v>
      </c>
      <c r="J94" s="49">
        <f>SUMIFS(DATI!E$1:E$65536,DATI!A$1:A$65536,'2004'!B4,DATI!B$1:B$65536,'2004'!J12,DATI!C$1:C$65536,'2004'!B8,DATI!D$1:D$65536,'2004'!L94)</f>
        <v>0</v>
      </c>
      <c r="K94" s="31">
        <f t="shared" si="8"/>
        <v>383</v>
      </c>
      <c r="L94" s="53" t="s">
        <v>53</v>
      </c>
      <c r="M94" s="78" t="s">
        <v>177</v>
      </c>
      <c r="N94" s="91">
        <f t="shared" si="9"/>
        <v>383</v>
      </c>
      <c r="O94" s="49">
        <f>SUMIFS(DATI!E$1:E$65536,DATI!A$1:A$65536,'2004'!B4,DATI!B$1:B$65536,'2004'!O12,DATI!C$1:C$65536,'2004'!N8,DATI!D$1:D$65536,'2004'!L94)</f>
        <v>0</v>
      </c>
      <c r="P94" s="22">
        <f t="shared" si="10"/>
        <v>383</v>
      </c>
      <c r="Q94" s="50"/>
      <c r="R94" s="49">
        <f>SUMIFS(DATI!E$1:E$65536,DATI!A$1:A$65536,'2004'!B4,DATI!B$1:B$65536,'2004'!R12,DATI!C$1:C$65536,'2004'!N8,DATI!D$1:D$65536,'2004'!L94)</f>
        <v>0</v>
      </c>
      <c r="S94" s="49">
        <f>SUMIFS(DATI!E$1:E$65536,DATI!A$1:A$65536,'2004'!B4,DATI!B$1:B$65536,'2004'!S12,DATI!C$1:C$65536,'2004'!N8,DATI!D$1:D$65536,'2004'!L94)</f>
        <v>383</v>
      </c>
      <c r="T94" s="117">
        <f>SUMIFS(DATI!E$1:E$65536,DATI!A$1:A$65536,'2004'!B4,DATI!B$1:B$65536,'2004'!T12,DATI!C$1:C$65536,'2004'!N8,DATI!D$1:D$65536,'2004'!L94)</f>
        <v>0</v>
      </c>
      <c r="U94" s="96">
        <f>SUMIFS(DATI!E$1:E$65536,DATI!A$1:A$65536,'2004'!B4,DATI!B$1:B$65536,'2004'!U12,DATI!C$1:C$65536,'2004'!N8,DATI!D$1:D$65536,'2004'!L94)</f>
        <v>0</v>
      </c>
      <c r="V94" s="30">
        <f>SUMIFS(DATI!E$1:E$65536,DATI!A$1:A$65536,'2004'!B4,DATI!B$1:B$65536,'2004'!V12,DATI!C$1:C$65536,'2004'!N8,DATI!D$1:D$65536,'2004'!L94)</f>
        <v>0</v>
      </c>
      <c r="W94" s="63">
        <f t="shared" si="11"/>
        <v>0</v>
      </c>
    </row>
    <row r="95" spans="1:23">
      <c r="A95" s="7"/>
      <c r="B95" s="115">
        <f t="shared" si="12"/>
        <v>0</v>
      </c>
      <c r="C95" s="28"/>
      <c r="D95" s="49">
        <f>SUMIFS(DATI!E$1:E$65536,DATI!A$1:A$65536,'2004'!B4,DATI!B$1:B$65536,'2004'!D12,DATI!C$1:C$65536,'2004'!B8,DATI!D$1:D$65536,'2004'!L95)</f>
        <v>0</v>
      </c>
      <c r="E95" s="28"/>
      <c r="F95" s="28"/>
      <c r="G95" s="28"/>
      <c r="H95" s="28"/>
      <c r="I95" s="94">
        <f t="shared" si="13"/>
        <v>0</v>
      </c>
      <c r="J95" s="49">
        <f>SUMIFS(DATI!E$1:E$65536,DATI!A$1:A$65536,'2004'!B4,DATI!B$1:B$65536,'2004'!J12,DATI!C$1:C$65536,'2004'!B8,DATI!D$1:D$65536,'2004'!L95)</f>
        <v>0</v>
      </c>
      <c r="K95" s="31">
        <f t="shared" si="8"/>
        <v>0</v>
      </c>
      <c r="L95" s="53" t="s">
        <v>54</v>
      </c>
      <c r="M95" s="78" t="s">
        <v>178</v>
      </c>
      <c r="N95" s="91">
        <f t="shared" si="9"/>
        <v>0</v>
      </c>
      <c r="O95" s="49">
        <f>SUMIFS(DATI!E$1:E$65536,DATI!A$1:A$65536,'2004'!B4,DATI!B$1:B$65536,'2004'!O12,DATI!C$1:C$65536,'2004'!N8,DATI!D$1:D$65536,'2004'!L95)</f>
        <v>0</v>
      </c>
      <c r="P95" s="22">
        <f t="shared" si="10"/>
        <v>0</v>
      </c>
      <c r="Q95" s="50"/>
      <c r="R95" s="49">
        <f>SUMIFS(DATI!E$1:E$65536,DATI!A$1:A$65536,'2004'!B4,DATI!B$1:B$65536,'2004'!R12,DATI!C$1:C$65536,'2004'!N8,DATI!D$1:D$65536,'2004'!L95)</f>
        <v>0</v>
      </c>
      <c r="S95" s="49">
        <f>SUMIFS(DATI!E$1:E$65536,DATI!A$1:A$65536,'2004'!B4,DATI!B$1:B$65536,'2004'!S12,DATI!C$1:C$65536,'2004'!N8,DATI!D$1:D$65536,'2004'!L95)</f>
        <v>0</v>
      </c>
      <c r="T95" s="117">
        <f>SUMIFS(DATI!E$1:E$65536,DATI!A$1:A$65536,'2004'!B4,DATI!B$1:B$65536,'2004'!T12,DATI!C$1:C$65536,'2004'!N8,DATI!D$1:D$65536,'2004'!L95)</f>
        <v>0</v>
      </c>
      <c r="U95" s="96">
        <f>SUMIFS(DATI!E$1:E$65536,DATI!A$1:A$65536,'2004'!B4,DATI!B$1:B$65536,'2004'!U12,DATI!C$1:C$65536,'2004'!N8,DATI!D$1:D$65536,'2004'!L95)</f>
        <v>0</v>
      </c>
      <c r="V95" s="30">
        <f>SUMIFS(DATI!E$1:E$65536,DATI!A$1:A$65536,'2004'!B4,DATI!B$1:B$65536,'2004'!V12,DATI!C$1:C$65536,'2004'!N8,DATI!D$1:D$65536,'2004'!L95)</f>
        <v>0</v>
      </c>
      <c r="W95" s="63">
        <f t="shared" si="11"/>
        <v>0</v>
      </c>
    </row>
    <row r="96" spans="1:23">
      <c r="A96" s="7"/>
      <c r="B96" s="118">
        <f>C96+D96</f>
        <v>285</v>
      </c>
      <c r="C96" s="49">
        <f>SUMIFS(DATI!E$1:E$65536,DATI!A$1:A$65536,'2004'!B4,DATI!B$1:B$65536,'2004'!C12,DATI!C$1:C$65536,'2004'!B8,DATI!D$1:D$65536,'2004'!L96)</f>
        <v>285</v>
      </c>
      <c r="D96" s="96">
        <f>SUMIFS(DATI!E$1:E$65536,DATI!A$1:A$65536,'2004'!B4,DATI!B$1:B$65536,'2004'!D12,DATI!C$1:C$65536,'2004'!B8,DATI!D$1:D$65536,'2004'!L96)</f>
        <v>0</v>
      </c>
      <c r="E96" s="49">
        <f>SUMIFS(DATI!E$1:E$65536,DATI!A$1:A$65536,'2004'!B4,DATI!B$1:B$65536,'2004'!E12,DATI!C$1:C$65536,'2004'!B8,DATI!D$1:D$65536,'2004'!L96)</f>
        <v>1002142</v>
      </c>
      <c r="F96" s="49">
        <f>SUMIFS(DATI!E$1:E$65536,DATI!A$1:A$65536,'2004'!B4,DATI!B$1:B$65536,'2004'!F12,DATI!C$1:C$65536,'2004'!B8,DATI!D$1:D$65536,'2004'!L96)</f>
        <v>2288</v>
      </c>
      <c r="G96" s="49">
        <f>SUMIFS(DATI!E$1:E$65536,DATI!A$1:A$65536,'2004'!B4,DATI!B$1:B$65536,'2004'!G12,DATI!C$1:C$65536,'2004'!B8,DATI!D$1:D$65536,'2004'!L96)</f>
        <v>37569</v>
      </c>
      <c r="H96" s="28"/>
      <c r="I96" s="94">
        <f>B96+E96+F96+G96</f>
        <v>1042284</v>
      </c>
      <c r="J96" s="30">
        <f>SUMIFS(DATI!E$1:E$65536,DATI!A$1:A$65536,'2004'!B4,DATI!B$1:B$65536,'2004'!J12,DATI!C$1:C$65536,'2004'!B8,DATI!D$1:D$65536,'2004'!L96)</f>
        <v>52905</v>
      </c>
      <c r="K96" s="31">
        <f t="shared" si="8"/>
        <v>1095189</v>
      </c>
      <c r="L96" s="53" t="s">
        <v>55</v>
      </c>
      <c r="M96" s="199" t="s">
        <v>179</v>
      </c>
      <c r="N96" s="91">
        <f t="shared" si="9"/>
        <v>1095189</v>
      </c>
      <c r="O96" s="49">
        <f>SUMIFS(DATI!E$1:E$65536,DATI!A$1:A$65536,'2004'!B4,DATI!B$1:B$65536,'2004'!O12,DATI!C$1:C$65536,'2004'!N8,DATI!D$1:D$65536,'2004'!L96)</f>
        <v>1860</v>
      </c>
      <c r="P96" s="29">
        <f>W96</f>
        <v>1093329</v>
      </c>
      <c r="Q96" s="50"/>
      <c r="R96" s="23"/>
      <c r="S96" s="23"/>
      <c r="T96" s="23"/>
      <c r="U96" s="49">
        <f>SUMIFS(DATI!E$1:E$65536,DATI!A$1:A$65536,'2004'!B4,DATI!B$1:B$65536,'2004'!U12,DATI!C$1:C$65536,'2004'!N8,DATI!D$1:D$65536,'2004'!L96)</f>
        <v>1093329</v>
      </c>
      <c r="V96" s="28"/>
      <c r="W96" s="63">
        <f>U96</f>
        <v>1093329</v>
      </c>
    </row>
    <row r="97" spans="1:23">
      <c r="A97" s="7"/>
      <c r="B97" s="28"/>
      <c r="C97" s="49">
        <f>SUMIFS(DATI!E$1:E$65536,DATI!A$1:A$65536,'2004'!B4,DATI!B$1:B$65536,'2004'!C12,DATI!C$1:C$65536,'2004'!B8,DATI!D$1:D$65536,'2004'!L97)</f>
        <v>154083</v>
      </c>
      <c r="D97" s="28"/>
      <c r="E97" s="49">
        <f>SUMIFS(DATI!E$1:E$65536,DATI!A$1:A$65536,'2004'!B4,DATI!B$1:B$65536,'2004'!E12,DATI!C$1:C$65536,'2004'!B8,DATI!D$1:D$65536,'2004'!L97)</f>
        <v>1013111</v>
      </c>
      <c r="F97" s="28"/>
      <c r="G97" s="28"/>
      <c r="H97" s="28"/>
      <c r="I97" s="94">
        <f>C97+E97+F97+G97</f>
        <v>1167194</v>
      </c>
      <c r="J97" s="28"/>
      <c r="K97" s="31">
        <f>I97</f>
        <v>1167194</v>
      </c>
      <c r="L97" s="53" t="s">
        <v>56</v>
      </c>
      <c r="M97" s="199" t="s">
        <v>180</v>
      </c>
      <c r="N97" s="91">
        <f>P97</f>
        <v>1167194</v>
      </c>
      <c r="O97" s="28"/>
      <c r="P97" s="29">
        <f>W97</f>
        <v>1167194</v>
      </c>
      <c r="Q97" s="28"/>
      <c r="R97" s="28"/>
      <c r="S97" s="28"/>
      <c r="T97" s="28"/>
      <c r="U97" s="49">
        <f>SUMIFS(DATI!E$1:E$65536,DATI!A$1:A$65536,'2004'!B4,DATI!B$1:B$65536,'2004'!U12,DATI!C$1:C$65536,'2004'!N8,DATI!D$1:D$65536,'2004'!L97)</f>
        <v>1167194</v>
      </c>
      <c r="V97" s="28"/>
      <c r="W97" s="31">
        <f>U97</f>
        <v>1167194</v>
      </c>
    </row>
    <row r="98" spans="1:23">
      <c r="A98" s="7"/>
      <c r="B98" s="28"/>
      <c r="C98" s="49">
        <f>SUMIFS(DATI!E$1:E$65536,DATI!A$1:A$65536,'2004'!B4,DATI!B$1:B$65536,'2004'!C12,DATI!C$1:C$65536,'2004'!B8,DATI!D$1:D$65536,'2004'!L98)</f>
        <v>123065</v>
      </c>
      <c r="D98" s="28"/>
      <c r="E98" s="49">
        <f>SUMIFS(DATI!E$1:E$65536,DATI!A$1:A$65536,'2004'!B4,DATI!B$1:B$65536,'2004'!E12,DATI!C$1:C$65536,'2004'!B8,DATI!D$1:D$65536,'2004'!L98)</f>
        <v>942253</v>
      </c>
      <c r="F98" s="28"/>
      <c r="G98" s="28"/>
      <c r="H98" s="28"/>
      <c r="I98" s="94">
        <f>E98+C98</f>
        <v>1065318</v>
      </c>
      <c r="J98" s="28"/>
      <c r="K98" s="31">
        <f>I98</f>
        <v>1065318</v>
      </c>
      <c r="L98" s="53" t="s">
        <v>57</v>
      </c>
      <c r="M98" s="78" t="s">
        <v>181</v>
      </c>
      <c r="N98" s="91">
        <f>P98</f>
        <v>1065318</v>
      </c>
      <c r="O98" s="28"/>
      <c r="P98" s="29">
        <f>W98</f>
        <v>1065318</v>
      </c>
      <c r="Q98" s="28"/>
      <c r="R98" s="28"/>
      <c r="S98" s="28"/>
      <c r="T98" s="28"/>
      <c r="U98" s="49">
        <f>SUMIFS(DATI!E$1:E$65536,DATI!A$1:A$65536,'2004'!B4,DATI!B$1:B$65536,'2004'!U12,DATI!C$1:C$65536,'2004'!N8,DATI!D$1:D$65536,'2004'!L98)</f>
        <v>1065318</v>
      </c>
      <c r="V98" s="28"/>
      <c r="W98" s="31">
        <f>U98</f>
        <v>1065318</v>
      </c>
    </row>
    <row r="99" spans="1:23">
      <c r="A99" s="7"/>
      <c r="B99" s="28"/>
      <c r="C99" s="49">
        <f>SUMIFS(DATI!E$1:E$65536,DATI!A$1:A$65536,'2004'!B4,DATI!B$1:B$65536,'2004'!C12,DATI!C$1:C$65536,'2004'!B8,DATI!D$1:D$65536,'2004'!L99)</f>
        <v>31019</v>
      </c>
      <c r="D99" s="28"/>
      <c r="E99" s="49">
        <f>SUMIFS(DATI!E$1:E$65536,DATI!A$1:A$65536,'2004'!B4,DATI!B$1:B$65536,'2004'!E12,DATI!C$1:C$65536,'2004'!B8,DATI!D$1:D$65536,'2004'!L99)</f>
        <v>70858</v>
      </c>
      <c r="F99" s="28"/>
      <c r="G99" s="28"/>
      <c r="H99" s="28"/>
      <c r="I99" s="94">
        <f>E99+C99</f>
        <v>101877</v>
      </c>
      <c r="J99" s="28"/>
      <c r="K99" s="31">
        <f>I99</f>
        <v>101877</v>
      </c>
      <c r="L99" s="53" t="s">
        <v>58</v>
      </c>
      <c r="M99" s="78" t="s">
        <v>182</v>
      </c>
      <c r="N99" s="91">
        <f>P99</f>
        <v>101877</v>
      </c>
      <c r="O99" s="28"/>
      <c r="P99" s="29">
        <f>W99</f>
        <v>101877</v>
      </c>
      <c r="Q99" s="28"/>
      <c r="R99" s="28"/>
      <c r="S99" s="28"/>
      <c r="T99" s="28"/>
      <c r="U99" s="49">
        <f>SUMIFS(DATI!E$1:E$65536,DATI!A$1:A$65536,'2004'!B4,DATI!B$1:B$65536,'2004'!U12,DATI!C$1:C$65536,'2004'!N8,DATI!D$1:D$65536,'2004'!L99)</f>
        <v>101877</v>
      </c>
      <c r="V99" s="28"/>
      <c r="W99" s="31">
        <f>U99</f>
        <v>101877</v>
      </c>
    </row>
    <row r="100" spans="1:23">
      <c r="A100" s="7"/>
      <c r="B100" s="115">
        <f>C100+D100</f>
        <v>427080</v>
      </c>
      <c r="C100" s="91">
        <f>C101+C103</f>
        <v>0</v>
      </c>
      <c r="D100" s="99">
        <f>D101+D103</f>
        <v>427080</v>
      </c>
      <c r="E100" s="29">
        <f>E101+E102+E103</f>
        <v>107524</v>
      </c>
      <c r="F100" s="91">
        <f>F101+F102+F103</f>
        <v>90934</v>
      </c>
      <c r="G100" s="91">
        <f>G101+G103</f>
        <v>163441</v>
      </c>
      <c r="H100" s="28"/>
      <c r="I100" s="94">
        <f>B100+E100+F100+G100</f>
        <v>788979</v>
      </c>
      <c r="J100" s="94">
        <f>J101+J102+J103</f>
        <v>903025</v>
      </c>
      <c r="K100" s="31">
        <f t="shared" si="8"/>
        <v>1692004</v>
      </c>
      <c r="L100" s="53" t="s">
        <v>59</v>
      </c>
      <c r="M100" s="54" t="s">
        <v>183</v>
      </c>
      <c r="N100" s="91">
        <f t="shared" si="9"/>
        <v>1692004</v>
      </c>
      <c r="O100" s="94">
        <f>O101+O102+O103</f>
        <v>377203</v>
      </c>
      <c r="P100" s="29">
        <f>R100+S100+T100+W100</f>
        <v>1314801</v>
      </c>
      <c r="Q100" s="50"/>
      <c r="R100" s="29">
        <f>R102+R103</f>
        <v>78286</v>
      </c>
      <c r="S100" s="29">
        <f>S101+S102+S103</f>
        <v>72124</v>
      </c>
      <c r="T100" s="29">
        <f>T101+T102+T103</f>
        <v>163822</v>
      </c>
      <c r="U100" s="93">
        <f>U102+U103</f>
        <v>873906</v>
      </c>
      <c r="V100" s="94">
        <f>V102+V103</f>
        <v>126663</v>
      </c>
      <c r="W100" s="63">
        <f>U100+V100</f>
        <v>1000569</v>
      </c>
    </row>
    <row r="101" spans="1:23">
      <c r="A101" s="7"/>
      <c r="B101" s="115">
        <f>C101+D101</f>
        <v>26525</v>
      </c>
      <c r="C101" s="103">
        <f>SUMIFS(DATI!E$1:E$65536,DATI!A$1:A$65536,'2004'!B4,DATI!B$1:B$65536,'2004'!C12,DATI!C$1:C$65536,'2004'!B8,DATI!D$1:D$65536,'2004'!L101)</f>
        <v>0</v>
      </c>
      <c r="D101" s="117">
        <f>SUMIFS(DATI!E$1:E$65536,DATI!A$1:A$65536,'2004'!B4,DATI!B$1:B$65536,'2004'!D12,DATI!C$1:C$65536,'2004'!B8,DATI!D$1:D$65536,'2004'!L101)</f>
        <v>26525</v>
      </c>
      <c r="E101" s="49">
        <f>SUMIFS(DATI!E$1:E$65536,DATI!A$1:A$65536,'2004'!B4,DATI!B$1:B$65536,'2004'!E12,DATI!C$1:C$65536,'2004'!B8,DATI!D$1:D$65536,'2004'!L101)</f>
        <v>3</v>
      </c>
      <c r="F101" s="49">
        <f>SUMIFS(DATI!E$1:E$65536,DATI!A$1:A$65536,'2004'!B4,DATI!B$1:B$65536,'2004'!F12,DATI!C$1:C$65536,'2004'!B8,DATI!D$1:D$65536,'2004'!L101)</f>
        <v>129</v>
      </c>
      <c r="G101" s="49">
        <f>SUMIFS(DATI!E$1:E$65536,DATI!A$1:A$65536,'2004'!B4,DATI!B$1:B$65536,'2004'!G12,DATI!C$1:C$65536,'2004'!B8,DATI!D$1:D$65536,'2004'!L101)</f>
        <v>45467</v>
      </c>
      <c r="H101" s="28"/>
      <c r="I101" s="94">
        <f>B101+E101+F101+G101</f>
        <v>72124</v>
      </c>
      <c r="J101" s="30">
        <f>SUMIFS(DATI!E$1:E$65536,DATI!A$1:A$65536,'2004'!B4,DATI!B$1:B$65536,'2004'!J12,DATI!C$1:C$65536,'2004'!B8,DATI!D$1:D$65536,'2004'!L101)</f>
        <v>0</v>
      </c>
      <c r="K101" s="31">
        <f t="shared" si="8"/>
        <v>72124</v>
      </c>
      <c r="L101" s="119" t="s">
        <v>60</v>
      </c>
      <c r="M101" s="205" t="s">
        <v>242</v>
      </c>
      <c r="N101" s="91">
        <f t="shared" si="9"/>
        <v>72124</v>
      </c>
      <c r="O101" s="30">
        <f>SUMIFS(DATI!E$1:E$65536,DATI!A$1:A$65536,'2004'!B4,DATI!B$1:B$65536,'2004'!O12,DATI!C$1:C$65536,'2004'!N8,DATI!D$1:D$65536,'2004'!L101)</f>
        <v>0</v>
      </c>
      <c r="P101" s="29">
        <f>S101+T101</f>
        <v>72124</v>
      </c>
      <c r="Q101" s="50"/>
      <c r="R101" s="73"/>
      <c r="S101" s="49">
        <f>SUMIFS(DATI!E$1:E$65536,DATI!A$1:A$65536,'2004'!B4,DATI!B$1:B$65536,'2004'!S12,DATI!C$1:C$65536,'2004'!N8,DATI!D$1:D$65536,'2004'!L101)</f>
        <v>72124</v>
      </c>
      <c r="T101" s="49">
        <f>SUMIFS(DATI!E$1:E$65536,DATI!A$1:A$65536,'2004'!B4,DATI!B$1:B$65536,'2004'!T12,DATI!C$1:C$65536,'2004'!N8,DATI!D$1:D$65536,'2004'!L101)</f>
        <v>0</v>
      </c>
      <c r="U101" s="73"/>
      <c r="V101" s="28"/>
      <c r="W101" s="42"/>
    </row>
    <row r="102" spans="1:23">
      <c r="A102" s="7"/>
      <c r="B102" s="120"/>
      <c r="C102" s="23"/>
      <c r="D102" s="28"/>
      <c r="E102" s="30">
        <f>SUMIFS(DATI!E$1:E$65536,DATI!A$1:A$65536,'2004'!B4,DATI!B$1:B$65536,'2004'!E12,DATI!C$1:C$65536,'2004'!B8,DATI!D$1:D$65536,'2004'!L102)</f>
        <v>0</v>
      </c>
      <c r="F102" s="49">
        <f>SUMIFS(DATI!E$1:E$65536,DATI!A$1:A$65536,'2004'!B4,DATI!B$1:B$65536,'2004'!F12,DATI!C$1:C$65536,'2004'!B8,DATI!D$1:D$65536,'2004'!L102)</f>
        <v>70311</v>
      </c>
      <c r="G102" s="73"/>
      <c r="H102" s="28"/>
      <c r="I102" s="94">
        <f>F102</f>
        <v>70311</v>
      </c>
      <c r="J102" s="30">
        <f>SUMIFS(DATI!E$1:E$65536,DATI!A$1:A$65536,'2004'!B4,DATI!B$1:B$65536,'2004'!J12,DATI!C$1:C$65536,'2004'!B8,DATI!D$1:D$65536,'2004'!L102)</f>
        <v>0</v>
      </c>
      <c r="K102" s="31">
        <f t="shared" si="8"/>
        <v>70311</v>
      </c>
      <c r="L102" s="53" t="s">
        <v>61</v>
      </c>
      <c r="M102" s="199" t="s">
        <v>243</v>
      </c>
      <c r="N102" s="91">
        <f t="shared" si="9"/>
        <v>70311</v>
      </c>
      <c r="O102" s="30">
        <f>SUMIFS(DATI!E$1:E$65536,DATI!A$1:A$65536,'2004'!B4,DATI!B$1:B$65536,'2004'!O12,DATI!C$1:C$65536,'2004'!N8,DATI!D$1:D$65536,'2004'!L102)</f>
        <v>0</v>
      </c>
      <c r="P102" s="29">
        <f>R102+S102+T102+U102+V102</f>
        <v>70311</v>
      </c>
      <c r="Q102" s="50"/>
      <c r="R102" s="49">
        <f>SUMIFS(DATI!E$1:E$65536,DATI!A$1:A$65536,'2004'!B4,DATI!B$1:B$65536,'2004'!R12,DATI!C$1:C$65536,'2004'!N8,DATI!D$1:D$65536,'2004'!L102)</f>
        <v>41172</v>
      </c>
      <c r="S102" s="49">
        <f>SUMIFS(DATI!E$1:E$65536,DATI!A$1:A$65536,'2004'!B4,DATI!B$1:B$65536,'2004'!S12,DATI!C$1:C$65536,'2004'!N8,DATI!D$1:D$65536,'2004'!L102)</f>
        <v>0</v>
      </c>
      <c r="T102" s="49">
        <f>SUMIFS(DATI!E$1:E$65536,DATI!A$1:A$65536,'2004'!B4,DATI!B$1:B$65536,'2004'!T12,DATI!C$1:C$65536,'2004'!N8,DATI!D$1:D$65536,'2004'!L102)</f>
        <v>0</v>
      </c>
      <c r="U102" s="96">
        <f>SUMIFS(DATI!E$1:E$65536,DATI!A$1:A$65536,'2004'!B4,DATI!B$1:B$65536,'2004'!U12,DATI!C$1:C$65536,'2004'!N8,DATI!D$1:D$65536,'2004'!L102)</f>
        <v>29139</v>
      </c>
      <c r="V102" s="30">
        <f>SUMIFS(DATI!E$1:E$65536,DATI!A$1:A$65536,'2004'!B4,DATI!B$1:B$65536,'2004'!V12,DATI!C$1:C$65536,'2004'!N8,DATI!D$1:D$65536,'2004'!L102)</f>
        <v>0</v>
      </c>
      <c r="W102" s="31">
        <f>U102+V102</f>
        <v>29139</v>
      </c>
    </row>
    <row r="103" spans="1:23" ht="25">
      <c r="A103" s="7"/>
      <c r="B103" s="115">
        <f>C103+D103</f>
        <v>400555</v>
      </c>
      <c r="C103" s="91">
        <f>C106</f>
        <v>0</v>
      </c>
      <c r="D103" s="91">
        <f>D106</f>
        <v>400555</v>
      </c>
      <c r="E103" s="91">
        <f>E106+E104+E107</f>
        <v>107521</v>
      </c>
      <c r="F103" s="91">
        <f>F106</f>
        <v>20494</v>
      </c>
      <c r="G103" s="91">
        <f>G106</f>
        <v>117974</v>
      </c>
      <c r="H103" s="28"/>
      <c r="I103" s="94">
        <f>B103+E103+F103+G103</f>
        <v>646544</v>
      </c>
      <c r="J103" s="121">
        <f>J104+J106+J107</f>
        <v>903025</v>
      </c>
      <c r="K103" s="31">
        <f t="shared" si="8"/>
        <v>1549569</v>
      </c>
      <c r="L103" s="53" t="s">
        <v>184</v>
      </c>
      <c r="M103" s="54" t="s">
        <v>244</v>
      </c>
      <c r="N103" s="91">
        <f>O103+P103</f>
        <v>1549569</v>
      </c>
      <c r="O103" s="94">
        <f>O104+O106+O107</f>
        <v>377203</v>
      </c>
      <c r="P103" s="29">
        <f>R103+S103+T103+W103</f>
        <v>1172366</v>
      </c>
      <c r="Q103" s="28"/>
      <c r="R103" s="29">
        <f>R106</f>
        <v>37114</v>
      </c>
      <c r="S103" s="99">
        <f>S106</f>
        <v>0</v>
      </c>
      <c r="T103" s="29">
        <f>T104+T106</f>
        <v>163822</v>
      </c>
      <c r="U103" s="29">
        <f>U106</f>
        <v>844767</v>
      </c>
      <c r="V103" s="94">
        <f>V106</f>
        <v>126663</v>
      </c>
      <c r="W103" s="31">
        <f>U103+V103</f>
        <v>971430</v>
      </c>
    </row>
    <row r="104" spans="1:23">
      <c r="A104" s="7"/>
      <c r="B104" s="28"/>
      <c r="C104" s="28"/>
      <c r="D104" s="28"/>
      <c r="E104" s="49">
        <f>SUMIFS(DATI!E$1:E$65536,DATI!A$1:A$65536,'2004'!B4,DATI!B$1:B$65536,'2004'!E12,DATI!C$1:C$65536,'2004'!B8,DATI!D$1:D$65536,'2004'!L104)</f>
        <v>5281</v>
      </c>
      <c r="F104" s="28"/>
      <c r="G104" s="28"/>
      <c r="H104" s="28"/>
      <c r="I104" s="94">
        <f>E104</f>
        <v>5281</v>
      </c>
      <c r="J104" s="30">
        <f>SUMIFS(DATI!E$1:E$65536,DATI!A$1:A$65536,'2004'!B4,DATI!B$1:B$65536,'2004'!J12,DATI!C$1:C$65536,'2004'!B8,DATI!D$1:D$65536,'2004'!L104)</f>
        <v>59963</v>
      </c>
      <c r="K104" s="31">
        <f t="shared" si="8"/>
        <v>65244</v>
      </c>
      <c r="L104" s="53" t="s">
        <v>62</v>
      </c>
      <c r="M104" s="199" t="s">
        <v>245</v>
      </c>
      <c r="N104" s="91">
        <f t="shared" si="9"/>
        <v>65244</v>
      </c>
      <c r="O104" s="30">
        <f>SUMIFS(DATI!E$1:E$65536,DATI!A$1:A$65536,'2004'!B4,DATI!B$1:B$65536,'2004'!O12,DATI!C$1:C$65536,'2004'!N8,DATI!D$1:D$65536,'2004'!L104)</f>
        <v>5281</v>
      </c>
      <c r="P104" s="29">
        <f>T104</f>
        <v>59963</v>
      </c>
      <c r="Q104" s="28"/>
      <c r="R104" s="28"/>
      <c r="S104" s="28"/>
      <c r="T104" s="49">
        <f>SUMIFS(DATI!E$1:E$65536,DATI!A$1:A$65536,'2004'!B4,DATI!B$1:B$65536,'2004'!T12,DATI!C$1:C$65536,'2004'!N8,DATI!D$1:D$65536,'2004'!L104)</f>
        <v>59963</v>
      </c>
      <c r="U104" s="28"/>
      <c r="V104" s="28"/>
      <c r="W104" s="42"/>
    </row>
    <row r="105" spans="1:23" ht="25">
      <c r="A105" s="7"/>
      <c r="B105" s="28"/>
      <c r="C105" s="28"/>
      <c r="D105" s="28"/>
      <c r="E105" s="49">
        <f>SUMIFS(DATI!E$1:E$65536,DATI!A$1:A$65536,'2004'!B4,DATI!B$1:B$65536,'2004'!E12,DATI!C$1:C$65536,'2004'!B8,DATI!D$1:D$65536,'2004'!L105)</f>
        <v>0</v>
      </c>
      <c r="F105" s="28"/>
      <c r="G105" s="28"/>
      <c r="H105" s="28"/>
      <c r="I105" s="94">
        <f>E105</f>
        <v>0</v>
      </c>
      <c r="J105" s="30">
        <f>SUMIFS(DATI!E$1:E$65536,DATI!A$1:A$65536,'2004'!B4,DATI!B$1:B$65536,'2004'!J12,DATI!C$1:C$65536,'2004'!B8,DATI!D$1:D$65536,'2004'!L105)</f>
        <v>0</v>
      </c>
      <c r="K105" s="31">
        <f t="shared" si="8"/>
        <v>0</v>
      </c>
      <c r="L105" s="53" t="s">
        <v>63</v>
      </c>
      <c r="M105" s="78" t="s">
        <v>185</v>
      </c>
      <c r="N105" s="91">
        <f t="shared" si="9"/>
        <v>0</v>
      </c>
      <c r="O105" s="30">
        <f>SUMIFS(DATI!E$1:E$65536,DATI!A$1:A$65536,'2004'!B4,DATI!B$1:B$65536,'2004'!O12,DATI!C$1:C$65536,'2004'!N8,DATI!D$1:D$65536,'2004'!L105)</f>
        <v>0</v>
      </c>
      <c r="P105" s="29">
        <f>T105</f>
        <v>0</v>
      </c>
      <c r="Q105" s="50"/>
      <c r="R105" s="28"/>
      <c r="S105" s="28"/>
      <c r="T105" s="49">
        <f>SUMIFS(DATI!E$1:E$65536,DATI!A$1:A$65536,'2004'!B4,DATI!B$1:B$65536,'2004'!T12,DATI!C$1:C$65536,'2004'!N8,DATI!D$1:D$65536,'2004'!L105)</f>
        <v>0</v>
      </c>
      <c r="U105" s="28"/>
      <c r="V105" s="28"/>
      <c r="W105" s="42"/>
    </row>
    <row r="106" spans="1:23">
      <c r="A106" s="7"/>
      <c r="B106" s="115">
        <f>C106+D106</f>
        <v>400555</v>
      </c>
      <c r="C106" s="103">
        <f>SUMIFS(DATI!E$1:E$65536,DATI!A$1:A$65536,'2004'!B4,DATI!B$1:B$65536,'2004'!C12,DATI!C$1:C$65536,'2004'!B8,DATI!D$1:D$65536,'2004'!L106)</f>
        <v>0</v>
      </c>
      <c r="D106" s="103">
        <f>SUMIFS(DATI!E$1:E$65536,DATI!A$1:A$65536,'2004'!B4,DATI!B$1:B$65536,'2004'!D12,DATI!C$1:C$65536,'2004'!B8,DATI!D$1:D$65536,'2004'!L106)</f>
        <v>400555</v>
      </c>
      <c r="E106" s="49">
        <f>SUMIFS(DATI!E$1:E$65536,DATI!A$1:A$65536,'2004'!B4,DATI!B$1:B$65536,'2004'!E12,DATI!C$1:C$65536,'2004'!B8,DATI!D$1:D$65536,'2004'!L106)</f>
        <v>46182</v>
      </c>
      <c r="F106" s="30">
        <f>SUMIFS(DATI!E$1:E$65536,DATI!A$1:A$65536,'2004'!B4,DATI!B$1:B$65536,'2004'!F12,DATI!C$1:C$65536,'2004'!B8,DATI!D$1:D$65536,'2004'!L106)</f>
        <v>20494</v>
      </c>
      <c r="G106" s="49">
        <f>SUMIFS(DATI!E$1:E$65536,DATI!A$1:A$65536,'2004'!B4,DATI!B$1:B$65536,'2004'!G12,DATI!C$1:C$65536,'2004'!B8,DATI!D$1:D$65536,'2004'!L106)</f>
        <v>117974</v>
      </c>
      <c r="H106" s="28"/>
      <c r="I106" s="94">
        <f>B106+E106+F106+G106</f>
        <v>585205</v>
      </c>
      <c r="J106" s="30">
        <f>SUMIFS(DATI!E$1:E$65536,DATI!A$1:A$65536,'2004'!B4,DATI!B$1:B$65536,'2004'!J12,DATI!C$1:C$65536,'2004'!B8,DATI!D$1:D$65536,'2004'!L106)</f>
        <v>843062</v>
      </c>
      <c r="K106" s="31">
        <f t="shared" si="8"/>
        <v>1428267</v>
      </c>
      <c r="L106" s="119" t="s">
        <v>64</v>
      </c>
      <c r="M106" s="205" t="s">
        <v>246</v>
      </c>
      <c r="N106" s="91">
        <f>O106+P106</f>
        <v>1428267</v>
      </c>
      <c r="O106" s="30">
        <f>SUMIFS(DATI!E$1:E$65536,DATI!A$1:A$65536,'2004'!B4,DATI!B$1:B$65536,'2004'!O12,DATI!C$1:C$65536,'2004'!N8,DATI!D$1:D$65536,'2004'!L106)</f>
        <v>315864</v>
      </c>
      <c r="P106" s="29">
        <f>R106+S106+T106+W106</f>
        <v>1112403</v>
      </c>
      <c r="Q106" s="28"/>
      <c r="R106" s="49">
        <f>SUMIFS(DATI!E$1:E$65536,DATI!A$1:A$65536,'2004'!B4,DATI!B$1:B$65536,'2004'!R12,DATI!C$1:C$65536,'2004'!N8,DATI!D$1:D$65536,'2004'!L106)</f>
        <v>37114</v>
      </c>
      <c r="S106" s="49">
        <f>SUMIFS(DATI!E$1:E$65536,DATI!A$1:A$65536,'2004'!B4,DATI!B$1:B$65536,'2004'!S12,DATI!C$1:C$65536,'2004'!N8,DATI!D$1:D$65536,'2004'!L106)</f>
        <v>0</v>
      </c>
      <c r="T106" s="49">
        <f>SUMIFS(DATI!E$1:E$65536,DATI!A$1:A$65536,'2004'!B4,DATI!B$1:B$65536,'2004'!T12,DATI!C$1:C$65536,'2004'!N8,DATI!D$1:D$65536,'2004'!L106)</f>
        <v>103859</v>
      </c>
      <c r="U106" s="96">
        <f>SUMIFS(DATI!E$1:E$65536,DATI!A$1:A$65536,'2004'!B4,DATI!B$1:B$65536,'2004'!U12,DATI!C$1:C$65536,'2004'!N8,DATI!D$1:D$65536,'2004'!L106)</f>
        <v>844767</v>
      </c>
      <c r="V106" s="24">
        <f>SUMIFS(DATI!E$1:E$65536,DATI!A$1:A$65536,'2004'!B4,DATI!B$1:B$65536,'2004'!V12,DATI!C$1:C$65536,'2004'!N8,DATI!D$1:D$65536,'2004'!L106)</f>
        <v>126663</v>
      </c>
      <c r="W106" s="63">
        <f>U106+V106</f>
        <v>971430</v>
      </c>
    </row>
    <row r="107" spans="1:23">
      <c r="A107" s="7"/>
      <c r="B107" s="122"/>
      <c r="C107" s="74"/>
      <c r="D107" s="74"/>
      <c r="E107" s="49">
        <f>SUMIFS(DATI!E$1:E$65536,DATI!A$1:A$65536,'2004'!B4,DATI!B$1:B$65536,'2004'!E12,DATI!C$1:C$65536,'2004'!B8,DATI!D$1:D$65536,'2004'!L107)</f>
        <v>56058</v>
      </c>
      <c r="F107" s="74"/>
      <c r="G107" s="74"/>
      <c r="H107" s="28"/>
      <c r="I107" s="94">
        <f>E107</f>
        <v>56058</v>
      </c>
      <c r="J107" s="92"/>
      <c r="K107" s="31">
        <f>I107</f>
        <v>56058</v>
      </c>
      <c r="L107" s="119" t="s">
        <v>65</v>
      </c>
      <c r="M107" s="205" t="s">
        <v>186</v>
      </c>
      <c r="N107" s="91">
        <f>O107</f>
        <v>56058</v>
      </c>
      <c r="O107" s="30">
        <f>SUMIFS(DATI!E$1:E$65536,DATI!A$1:A$65536,'2004'!B4,DATI!B$1:B$65536,'2004'!O12,DATI!C$1:C$65536,'2004'!N8,DATI!D$1:D$65536,'2004'!L107)</f>
        <v>56058</v>
      </c>
      <c r="P107" s="23"/>
      <c r="Q107" s="28"/>
      <c r="R107" s="23"/>
      <c r="S107" s="23"/>
      <c r="T107" s="23"/>
      <c r="U107" s="23"/>
      <c r="V107" s="23"/>
      <c r="W107" s="32"/>
    </row>
    <row r="108" spans="1:23" ht="13">
      <c r="A108" s="7"/>
      <c r="B108" s="115">
        <f>C108+D108</f>
        <v>6723368</v>
      </c>
      <c r="C108" s="91">
        <f>V85+W86+V90+V100-C86-C96-C100</f>
        <v>131989</v>
      </c>
      <c r="D108" s="91">
        <f>U85+U86+U90+U96+U100-D86-D90-D96-D100</f>
        <v>6591379</v>
      </c>
      <c r="E108" s="29">
        <f>T85+T86+T90+T100-E86-E96-E100</f>
        <v>2392703</v>
      </c>
      <c r="F108" s="29">
        <f>S85+S90+S100-F86-F96-F100</f>
        <v>152181</v>
      </c>
      <c r="G108" s="29">
        <f>R85+R90+R100-G86-G96-G100</f>
        <v>1708555</v>
      </c>
      <c r="H108" s="28"/>
      <c r="I108" s="94">
        <f>B108+E108+F108+G108</f>
        <v>10976807</v>
      </c>
      <c r="J108" s="50"/>
      <c r="K108" s="32"/>
      <c r="L108" s="106" t="s">
        <v>19</v>
      </c>
      <c r="M108" s="197" t="s">
        <v>187</v>
      </c>
      <c r="N108" s="23"/>
      <c r="O108" s="28"/>
      <c r="P108" s="28"/>
      <c r="Q108" s="28"/>
      <c r="R108" s="28"/>
      <c r="S108" s="28"/>
      <c r="T108" s="28"/>
      <c r="U108" s="28"/>
      <c r="V108" s="28"/>
      <c r="W108" s="42"/>
    </row>
    <row r="109" spans="1:23">
      <c r="A109" s="7"/>
      <c r="B109" s="115">
        <f>C109+D109</f>
        <v>192637</v>
      </c>
      <c r="C109" s="91">
        <f>C22</f>
        <v>4604</v>
      </c>
      <c r="D109" s="91">
        <f>D22</f>
        <v>188033</v>
      </c>
      <c r="E109" s="91">
        <f>E22</f>
        <v>343977</v>
      </c>
      <c r="F109" s="91">
        <f>F22</f>
        <v>60155</v>
      </c>
      <c r="G109" s="91">
        <f>G22</f>
        <v>1178416</v>
      </c>
      <c r="H109" s="28"/>
      <c r="I109" s="94">
        <f>B109+E109+F109+G109</f>
        <v>1775185</v>
      </c>
      <c r="J109" s="50"/>
      <c r="K109" s="42"/>
      <c r="L109" s="53" t="s">
        <v>77</v>
      </c>
      <c r="M109" s="65" t="s">
        <v>167</v>
      </c>
      <c r="N109" s="28"/>
      <c r="O109" s="28"/>
      <c r="P109" s="28"/>
      <c r="Q109" s="28"/>
      <c r="R109" s="28"/>
      <c r="S109" s="28"/>
      <c r="T109" s="28"/>
      <c r="U109" s="28"/>
      <c r="V109" s="28"/>
      <c r="W109" s="42"/>
    </row>
    <row r="110" spans="1:23" ht="13.5" thickBot="1">
      <c r="A110" s="7"/>
      <c r="B110" s="115">
        <f>C110+D110</f>
        <v>6530731</v>
      </c>
      <c r="C110" s="123">
        <f>C108-C109</f>
        <v>127385</v>
      </c>
      <c r="D110" s="123">
        <f>D108-D109</f>
        <v>6403346</v>
      </c>
      <c r="E110" s="123">
        <f>E108-E109</f>
        <v>2048726</v>
      </c>
      <c r="F110" s="123">
        <f>F108-F109</f>
        <v>92026</v>
      </c>
      <c r="G110" s="123">
        <f>G108-G109</f>
        <v>530139</v>
      </c>
      <c r="H110" s="124"/>
      <c r="I110" s="125">
        <f>B110+E110+F110+G110</f>
        <v>9201622</v>
      </c>
      <c r="J110" s="126"/>
      <c r="K110" s="109"/>
      <c r="L110" s="127" t="s">
        <v>188</v>
      </c>
      <c r="M110" s="198" t="s">
        <v>189</v>
      </c>
      <c r="N110" s="124"/>
      <c r="O110" s="124"/>
      <c r="P110" s="124"/>
      <c r="Q110" s="124"/>
      <c r="R110" s="124"/>
      <c r="S110" s="124"/>
      <c r="T110" s="124"/>
      <c r="U110" s="124"/>
      <c r="V110" s="124"/>
      <c r="W110" s="109"/>
    </row>
    <row r="111" spans="1:23" ht="14" thickTop="1" thickBot="1">
      <c r="A111" s="7"/>
      <c r="B111" s="269"/>
      <c r="C111" s="270"/>
      <c r="D111" s="270"/>
      <c r="E111" s="270"/>
      <c r="F111" s="270"/>
      <c r="G111" s="270"/>
      <c r="H111" s="270"/>
      <c r="I111" s="270"/>
      <c r="J111" s="270"/>
      <c r="K111" s="270"/>
      <c r="L111" s="270"/>
      <c r="M111" s="270"/>
      <c r="N111" s="270"/>
      <c r="O111" s="270"/>
      <c r="P111" s="270"/>
      <c r="Q111" s="270"/>
      <c r="R111" s="270"/>
      <c r="S111" s="270"/>
      <c r="T111" s="270"/>
      <c r="U111" s="270"/>
      <c r="V111" s="270"/>
      <c r="W111" s="271"/>
    </row>
    <row r="112" spans="1:23" ht="13.5" thickTop="1">
      <c r="A112" s="7"/>
      <c r="B112" s="47"/>
      <c r="C112" s="47"/>
      <c r="D112" s="47"/>
      <c r="E112" s="47"/>
      <c r="F112" s="128"/>
      <c r="G112" s="128"/>
      <c r="H112" s="128"/>
      <c r="I112" s="47"/>
      <c r="J112" s="128"/>
      <c r="K112" s="129"/>
      <c r="L112" s="130" t="s">
        <v>19</v>
      </c>
      <c r="M112" s="197" t="s">
        <v>187</v>
      </c>
      <c r="N112" s="28"/>
      <c r="O112" s="28"/>
      <c r="P112" s="22">
        <f>R112+S112+T112+W112</f>
        <v>10976807</v>
      </c>
      <c r="Q112" s="50"/>
      <c r="R112" s="22">
        <f>G108</f>
        <v>1708555</v>
      </c>
      <c r="S112" s="22">
        <f>F108</f>
        <v>152181</v>
      </c>
      <c r="T112" s="22">
        <f>E108</f>
        <v>2392703</v>
      </c>
      <c r="U112" s="114">
        <f>D108</f>
        <v>6591379</v>
      </c>
      <c r="V112" s="62">
        <f>C108</f>
        <v>131989</v>
      </c>
      <c r="W112" s="63">
        <f>U112+V112</f>
        <v>6723368</v>
      </c>
    </row>
    <row r="113" spans="1:23">
      <c r="A113" s="7"/>
      <c r="B113" s="115">
        <f>C113+D113</f>
        <v>6622144</v>
      </c>
      <c r="C113" s="29">
        <f>C114</f>
        <v>154083</v>
      </c>
      <c r="D113" s="29">
        <f>D114</f>
        <v>6468061</v>
      </c>
      <c r="E113" s="91">
        <f>E114+E115</f>
        <v>2052719</v>
      </c>
      <c r="F113" s="50"/>
      <c r="G113" s="28"/>
      <c r="H113" s="61"/>
      <c r="I113" s="94">
        <f>B113+E113</f>
        <v>8674863</v>
      </c>
      <c r="J113" s="50"/>
      <c r="K113" s="42"/>
      <c r="L113" s="53" t="s">
        <v>73</v>
      </c>
      <c r="M113" s="54" t="s">
        <v>190</v>
      </c>
      <c r="N113" s="28"/>
      <c r="O113" s="28"/>
      <c r="P113" s="23"/>
      <c r="Q113" s="28"/>
      <c r="R113" s="23"/>
      <c r="S113" s="23"/>
      <c r="T113" s="23"/>
      <c r="U113" s="28"/>
      <c r="V113" s="28"/>
      <c r="W113" s="42"/>
    </row>
    <row r="114" spans="1:23">
      <c r="A114" s="7"/>
      <c r="B114" s="115">
        <f>C114+D114</f>
        <v>6622144</v>
      </c>
      <c r="C114" s="103">
        <f>SUMIFS(DATI!E$1:E$65536,DATI!A$1:A$65536,'2004'!B4,DATI!B$1:B$65536,'2004'!C12,DATI!C$1:C$65536,'2004'!B8,DATI!D$1:D$65536,'2004'!L114)</f>
        <v>154083</v>
      </c>
      <c r="D114" s="103">
        <f>SUMIFS(DATI!E$1:E$65536,DATI!A$1:A$65536,'2004'!B4,DATI!B$1:B$65536,'2004'!D12,DATI!C$1:C$65536,'2004'!B8,DATI!D$1:D$65536,'2004'!L114)</f>
        <v>6468061</v>
      </c>
      <c r="E114" s="49">
        <f>SUMIFS(DATI!E$1:E$65536,DATI!A$1:A$65536,'2004'!B4,DATI!B$1:B$65536,'2004'!E12,DATI!C$1:C$65536,'2004'!B8,DATI!D$1:D$65536,'2004'!L114)</f>
        <v>1013111</v>
      </c>
      <c r="F114" s="50"/>
      <c r="G114" s="28"/>
      <c r="H114" s="61"/>
      <c r="I114" s="94">
        <f>B114+E114</f>
        <v>7635255</v>
      </c>
      <c r="J114" s="50"/>
      <c r="K114" s="42"/>
      <c r="L114" s="53" t="s">
        <v>74</v>
      </c>
      <c r="M114" s="199" t="s">
        <v>238</v>
      </c>
      <c r="N114" s="28"/>
      <c r="O114" s="28"/>
      <c r="P114" s="28"/>
      <c r="Q114" s="28"/>
      <c r="R114" s="28"/>
      <c r="S114" s="28"/>
      <c r="T114" s="28"/>
      <c r="U114" s="28"/>
      <c r="V114" s="28"/>
      <c r="W114" s="42"/>
    </row>
    <row r="115" spans="1:23">
      <c r="A115" s="7"/>
      <c r="B115" s="131"/>
      <c r="C115" s="88"/>
      <c r="D115" s="88"/>
      <c r="E115" s="49">
        <f>SUMIFS(DATI!E$1:E$65536,DATI!A$1:A$65536,'2004'!B4,DATI!B$1:B$65536,'2004'!E12,DATI!C$1:C$65536,'2004'!B8,DATI!D$1:D$65536,'2004'!L115)</f>
        <v>1039608</v>
      </c>
      <c r="F115" s="97"/>
      <c r="G115" s="47"/>
      <c r="H115" s="28"/>
      <c r="I115" s="94">
        <f>E115</f>
        <v>1039608</v>
      </c>
      <c r="J115" s="97"/>
      <c r="K115" s="72"/>
      <c r="L115" s="53" t="s">
        <v>75</v>
      </c>
      <c r="M115" s="199" t="s">
        <v>239</v>
      </c>
      <c r="N115" s="47"/>
      <c r="O115" s="47"/>
      <c r="P115" s="47"/>
      <c r="Q115" s="28"/>
      <c r="R115" s="28"/>
      <c r="S115" s="28"/>
      <c r="T115" s="28"/>
      <c r="U115" s="28"/>
      <c r="V115" s="28"/>
      <c r="W115" s="42"/>
    </row>
    <row r="116" spans="1:23">
      <c r="A116" s="7"/>
      <c r="B116" s="115">
        <f>C116+D116</f>
        <v>0</v>
      </c>
      <c r="C116" s="132">
        <f>SUMIFS(DATI!E$1:E$65536,DATI!A$1:A$65536,'2004'!B4,DATI!B$1:B$65536,'2004'!C12,DATI!C$1:C$65536,'2004'!B8,DATI!D$1:D$65536,'2004'!L116)</f>
        <v>0</v>
      </c>
      <c r="D116" s="132">
        <f>SUMIFS(DATI!E$1:E$65536,DATI!A$1:A$65536,'2004'!B4,DATI!B$1:B$65536,'2004'!D12,DATI!C$1:C$65536,'2004'!B8,DATI!D$1:D$65536,'2004'!L116)</f>
        <v>0</v>
      </c>
      <c r="E116" s="49">
        <f>SUMIFS(DATI!E$1:E$65536,DATI!A$1:A$65536,'2004'!B4,DATI!B$1:B$65536,'2004'!E12,DATI!C$1:C$65536,'2004'!B8,DATI!D$1:D$65536,'2004'!L116)</f>
        <v>0</v>
      </c>
      <c r="F116" s="49">
        <f>SUMIFS(DATI!E$1:E$65536,DATI!A$1:A$65536,'2004'!B4,DATI!B$1:B$65536,'2004'!F12,DATI!C$1:C$65536,'2004'!B8,DATI!D$1:D$65536,'2004'!L116)</f>
        <v>30562</v>
      </c>
      <c r="G116" s="30">
        <f>SUMIFS(DATI!E$1:E$65536,DATI!A$1:A$65536,'2004'!B4,DATI!B$1:B$65536,'2004'!G12,DATI!C$1:C$65536,'2004'!B8,DATI!D$1:D$65536,'2004'!L116)</f>
        <v>0</v>
      </c>
      <c r="H116" s="28"/>
      <c r="I116" s="94">
        <f>B116+E116+F116+G116</f>
        <v>30562</v>
      </c>
      <c r="J116" s="49">
        <f>SUMIFS(DATI!E$1:E$65536,DATI!A$1:A$65536,'2004'!B4,DATI!B$1:B$65536,'2004'!J12,DATI!C$1:C$65536,'2004'!B8,DATI!D$1:D$65536,'2004'!L116)</f>
        <v>0</v>
      </c>
      <c r="K116" s="31">
        <f>I116+J116</f>
        <v>30562</v>
      </c>
      <c r="L116" s="53" t="s">
        <v>66</v>
      </c>
      <c r="M116" s="54" t="s">
        <v>191</v>
      </c>
      <c r="N116" s="91">
        <f>O116+P116</f>
        <v>30562</v>
      </c>
      <c r="O116" s="30">
        <f>SUMIFS(DATI!E$1:E$65536,DATI!A$1:A$65536,'2004'!B4,DATI!B$1:B$65536,'2004'!O12,DATI!C$1:C$65536,'2004'!B8,DATI!D$1:D$65536,'2004'!L116)</f>
        <v>0</v>
      </c>
      <c r="P116" s="29">
        <f>W116</f>
        <v>30562</v>
      </c>
      <c r="Q116" s="28"/>
      <c r="R116" s="28"/>
      <c r="S116" s="28"/>
      <c r="T116" s="28"/>
      <c r="U116" s="49">
        <f>SUMIFS(DATI!E$1:E$65536,DATI!A$1:A$65536,'2004'!B4,DATI!B$1:B$65536,'2004'!U12,DATI!C$1:C$65536,'2004'!N8,DATI!D$1:D$65536,'2004'!L116)</f>
        <v>30562</v>
      </c>
      <c r="V116" s="28"/>
      <c r="W116" s="31">
        <f>U116</f>
        <v>30562</v>
      </c>
    </row>
    <row r="117" spans="1:23" ht="13">
      <c r="A117" s="7"/>
      <c r="B117" s="115">
        <f>C117+D117</f>
        <v>131786</v>
      </c>
      <c r="C117" s="27">
        <f>V112-C113-C116</f>
        <v>-22094</v>
      </c>
      <c r="D117" s="27">
        <f>U112+U116-D113-D116</f>
        <v>153880</v>
      </c>
      <c r="E117" s="94">
        <f>T112-E113-E116</f>
        <v>339984</v>
      </c>
      <c r="F117" s="94">
        <f>S112-F116</f>
        <v>121619</v>
      </c>
      <c r="G117" s="94">
        <f>R112-G116</f>
        <v>1708555</v>
      </c>
      <c r="H117" s="28"/>
      <c r="I117" s="94">
        <f>B117+E117+F117+G117</f>
        <v>2301944</v>
      </c>
      <c r="J117" s="28"/>
      <c r="K117" s="32"/>
      <c r="L117" s="113" t="s">
        <v>21</v>
      </c>
      <c r="M117" s="206" t="s">
        <v>192</v>
      </c>
      <c r="N117" s="23"/>
      <c r="O117" s="28"/>
      <c r="P117" s="23"/>
      <c r="Q117" s="28"/>
      <c r="R117" s="28"/>
      <c r="S117" s="28"/>
      <c r="T117" s="28"/>
      <c r="U117" s="28"/>
      <c r="V117" s="28"/>
      <c r="W117" s="42"/>
    </row>
    <row r="118" spans="1:23">
      <c r="A118" s="7"/>
      <c r="B118" s="115">
        <f>C118+D118</f>
        <v>192637</v>
      </c>
      <c r="C118" s="91">
        <f>C22</f>
        <v>4604</v>
      </c>
      <c r="D118" s="91">
        <f>D22</f>
        <v>188033</v>
      </c>
      <c r="E118" s="91">
        <f>E22</f>
        <v>343977</v>
      </c>
      <c r="F118" s="91">
        <f>F22</f>
        <v>60155</v>
      </c>
      <c r="G118" s="91">
        <f>G22</f>
        <v>1178416</v>
      </c>
      <c r="H118" s="28"/>
      <c r="I118" s="94">
        <f>B118+E118+F118+G118</f>
        <v>1775185</v>
      </c>
      <c r="J118" s="50"/>
      <c r="K118" s="42"/>
      <c r="L118" s="53" t="s">
        <v>77</v>
      </c>
      <c r="M118" s="65" t="s">
        <v>167</v>
      </c>
      <c r="N118" s="28"/>
      <c r="O118" s="28"/>
      <c r="P118" s="28"/>
      <c r="Q118" s="28"/>
      <c r="R118" s="28"/>
      <c r="S118" s="28"/>
      <c r="T118" s="28"/>
      <c r="U118" s="28"/>
      <c r="V118" s="28"/>
      <c r="W118" s="42"/>
    </row>
    <row r="119" spans="1:23" ht="13.5" thickBot="1">
      <c r="A119" s="7"/>
      <c r="B119" s="115">
        <f>C119+D119</f>
        <v>-60851</v>
      </c>
      <c r="C119" s="133">
        <f>C117-C118</f>
        <v>-26698</v>
      </c>
      <c r="D119" s="133">
        <f>D117-D118</f>
        <v>-34153</v>
      </c>
      <c r="E119" s="133">
        <f>E117-E118</f>
        <v>-3993</v>
      </c>
      <c r="F119" s="133">
        <f>F117-F118</f>
        <v>61464</v>
      </c>
      <c r="G119" s="133">
        <f>G117-G118</f>
        <v>530139</v>
      </c>
      <c r="H119" s="28"/>
      <c r="I119" s="94">
        <f>B119+E119+F119+G119</f>
        <v>526759</v>
      </c>
      <c r="J119" s="50"/>
      <c r="K119" s="109"/>
      <c r="L119" s="130" t="s">
        <v>193</v>
      </c>
      <c r="M119" s="207" t="s">
        <v>194</v>
      </c>
      <c r="N119" s="28"/>
      <c r="O119" s="28"/>
      <c r="P119" s="28"/>
      <c r="Q119" s="28"/>
      <c r="R119" s="28"/>
      <c r="S119" s="28"/>
      <c r="T119" s="28"/>
      <c r="U119" s="28"/>
      <c r="V119" s="28"/>
      <c r="W119" s="42"/>
    </row>
    <row r="120" spans="1:23" ht="13.5" thickTop="1" thickBot="1">
      <c r="A120" s="7"/>
      <c r="B120" s="272"/>
      <c r="C120" s="272"/>
      <c r="D120" s="272"/>
      <c r="E120" s="272"/>
      <c r="F120" s="272"/>
      <c r="G120" s="272"/>
      <c r="H120" s="272"/>
      <c r="I120" s="272"/>
      <c r="J120" s="272"/>
      <c r="K120" s="272"/>
      <c r="L120" s="272"/>
      <c r="M120" s="272"/>
      <c r="N120" s="272"/>
      <c r="O120" s="272"/>
      <c r="P120" s="272"/>
      <c r="Q120" s="272"/>
      <c r="R120" s="272"/>
      <c r="S120" s="272"/>
      <c r="T120" s="272"/>
      <c r="U120" s="272"/>
      <c r="V120" s="272"/>
      <c r="W120" s="273"/>
    </row>
    <row r="121" spans="1:23" ht="21.75" customHeight="1" thickTop="1" thickBot="1">
      <c r="A121" s="7"/>
      <c r="B121" s="253" t="s">
        <v>119</v>
      </c>
      <c r="C121" s="253"/>
      <c r="D121" s="253"/>
      <c r="E121" s="253"/>
      <c r="F121" s="253"/>
      <c r="G121" s="253"/>
      <c r="H121" s="253"/>
      <c r="I121" s="253"/>
      <c r="J121" s="253"/>
      <c r="K121" s="254"/>
      <c r="L121" s="274" t="s">
        <v>120</v>
      </c>
      <c r="M121" s="275"/>
      <c r="N121" s="278" t="s">
        <v>121</v>
      </c>
      <c r="O121" s="279"/>
      <c r="P121" s="279"/>
      <c r="Q121" s="279"/>
      <c r="R121" s="279"/>
      <c r="S121" s="279"/>
      <c r="T121" s="279"/>
      <c r="U121" s="280"/>
      <c r="V121" s="280"/>
      <c r="W121" s="281"/>
    </row>
    <row r="122" spans="1:23" ht="13.5" customHeight="1" thickTop="1">
      <c r="A122" s="7"/>
      <c r="B122" s="261" t="s">
        <v>122</v>
      </c>
      <c r="C122" s="264" t="s">
        <v>123</v>
      </c>
      <c r="D122" s="264" t="s">
        <v>124</v>
      </c>
      <c r="E122" s="239" t="s">
        <v>125</v>
      </c>
      <c r="F122" s="239" t="s">
        <v>126</v>
      </c>
      <c r="G122" s="239" t="s">
        <v>127</v>
      </c>
      <c r="H122" s="239" t="s">
        <v>128</v>
      </c>
      <c r="I122" s="239" t="s">
        <v>129</v>
      </c>
      <c r="J122" s="239" t="s">
        <v>130</v>
      </c>
      <c r="K122" s="243" t="s">
        <v>131</v>
      </c>
      <c r="L122" s="276"/>
      <c r="M122" s="277"/>
      <c r="N122" s="264" t="s">
        <v>131</v>
      </c>
      <c r="O122" s="239" t="s">
        <v>130</v>
      </c>
      <c r="P122" s="239" t="s">
        <v>129</v>
      </c>
      <c r="Q122" s="239" t="s">
        <v>128</v>
      </c>
      <c r="R122" s="239" t="s">
        <v>127</v>
      </c>
      <c r="S122" s="239" t="s">
        <v>126</v>
      </c>
      <c r="T122" s="239" t="s">
        <v>125</v>
      </c>
      <c r="U122" s="264" t="s">
        <v>124</v>
      </c>
      <c r="V122" s="264" t="s">
        <v>123</v>
      </c>
      <c r="W122" s="266" t="s">
        <v>122</v>
      </c>
    </row>
    <row r="123" spans="1:23" ht="12.75" customHeight="1">
      <c r="A123" s="7"/>
      <c r="B123" s="262"/>
      <c r="C123" s="216"/>
      <c r="D123" s="216"/>
      <c r="E123" s="213"/>
      <c r="F123" s="213"/>
      <c r="G123" s="213"/>
      <c r="H123" s="229"/>
      <c r="I123" s="213"/>
      <c r="J123" s="213"/>
      <c r="K123" s="244"/>
      <c r="L123" s="276"/>
      <c r="M123" s="277"/>
      <c r="N123" s="215"/>
      <c r="O123" s="213"/>
      <c r="P123" s="213"/>
      <c r="Q123" s="229"/>
      <c r="R123" s="213"/>
      <c r="S123" s="213"/>
      <c r="T123" s="213"/>
      <c r="U123" s="216"/>
      <c r="V123" s="216"/>
      <c r="W123" s="219"/>
    </row>
    <row r="124" spans="1:23" ht="53.25" customHeight="1" thickBot="1">
      <c r="A124" s="7"/>
      <c r="B124" s="263"/>
      <c r="C124" s="265"/>
      <c r="D124" s="265"/>
      <c r="E124" s="241"/>
      <c r="F124" s="241"/>
      <c r="G124" s="241"/>
      <c r="H124" s="242"/>
      <c r="I124" s="241"/>
      <c r="J124" s="240"/>
      <c r="K124" s="245"/>
      <c r="L124" s="276"/>
      <c r="M124" s="277"/>
      <c r="N124" s="268"/>
      <c r="O124" s="240"/>
      <c r="P124" s="241"/>
      <c r="Q124" s="242"/>
      <c r="R124" s="241"/>
      <c r="S124" s="241"/>
      <c r="T124" s="241"/>
      <c r="U124" s="265"/>
      <c r="V124" s="265"/>
      <c r="W124" s="267"/>
    </row>
    <row r="125" spans="1:23" ht="19" thickTop="1" thickBot="1">
      <c r="A125" s="7"/>
      <c r="B125" s="249" t="s">
        <v>195</v>
      </c>
      <c r="C125" s="249"/>
      <c r="D125" s="249"/>
      <c r="E125" s="249"/>
      <c r="F125" s="249"/>
      <c r="G125" s="249"/>
      <c r="H125" s="249"/>
      <c r="I125" s="249"/>
      <c r="J125" s="249"/>
      <c r="K125" s="249"/>
      <c r="L125" s="249"/>
      <c r="M125" s="249"/>
      <c r="N125" s="249"/>
      <c r="O125" s="249"/>
      <c r="P125" s="249"/>
      <c r="Q125" s="249"/>
      <c r="R125" s="249"/>
      <c r="S125" s="249"/>
      <c r="T125" s="249"/>
      <c r="U125" s="249"/>
      <c r="V125" s="249"/>
      <c r="W125" s="250"/>
    </row>
    <row r="126" spans="1:23" ht="13" thickTop="1">
      <c r="A126" s="7"/>
      <c r="B126" s="28"/>
      <c r="C126" s="28"/>
      <c r="D126" s="28"/>
      <c r="E126" s="28"/>
      <c r="F126" s="28"/>
      <c r="G126" s="28"/>
      <c r="H126" s="28"/>
      <c r="I126" s="28"/>
      <c r="J126" s="22">
        <f>J127+J128</f>
        <v>4317994</v>
      </c>
      <c r="K126" s="129"/>
      <c r="L126" s="18" t="s">
        <v>109</v>
      </c>
      <c r="M126" s="19" t="s">
        <v>196</v>
      </c>
      <c r="N126" s="44"/>
      <c r="O126" s="44"/>
      <c r="P126" s="44"/>
      <c r="Q126" s="44"/>
      <c r="R126" s="44"/>
      <c r="S126" s="44"/>
      <c r="T126" s="44"/>
      <c r="U126" s="44"/>
      <c r="V126" s="44"/>
      <c r="W126" s="45"/>
    </row>
    <row r="127" spans="1:23">
      <c r="A127" s="7"/>
      <c r="B127" s="28"/>
      <c r="C127" s="28"/>
      <c r="D127" s="28"/>
      <c r="E127" s="28"/>
      <c r="F127" s="28"/>
      <c r="G127" s="28"/>
      <c r="H127" s="28"/>
      <c r="I127" s="28"/>
      <c r="J127" s="49">
        <f>SUMIFS(DATI!E$1:E$65536,DATI!A$1:A$65536,'2004'!B4,DATI!B$1:B$65536,'2004'!J12,DATI!C$1:C$65536,'2004'!B8,DATI!D$1:D$65536,'2004'!L127)</f>
        <v>2694820</v>
      </c>
      <c r="K127" s="42"/>
      <c r="L127" s="40" t="s">
        <v>110</v>
      </c>
      <c r="M127" s="134" t="s">
        <v>234</v>
      </c>
      <c r="N127" s="44"/>
      <c r="O127" s="44"/>
      <c r="P127" s="44"/>
      <c r="Q127" s="44"/>
      <c r="R127" s="44"/>
      <c r="S127" s="44"/>
      <c r="T127" s="44"/>
      <c r="U127" s="44"/>
      <c r="V127" s="44"/>
      <c r="W127" s="45"/>
    </row>
    <row r="128" spans="1:23">
      <c r="A128" s="7"/>
      <c r="B128" s="28"/>
      <c r="C128" s="28"/>
      <c r="D128" s="28"/>
      <c r="E128" s="28"/>
      <c r="F128" s="28"/>
      <c r="G128" s="28"/>
      <c r="H128" s="28"/>
      <c r="I128" s="28"/>
      <c r="J128" s="49">
        <f>SUMIFS(DATI!E$1:E$65536,DATI!A$1:A$65536,'2004'!B4,DATI!B$1:B$65536,'2004'!J12,DATI!C$1:C$65536,'2004'!B8,DATI!D$1:D$65536,'2004'!L128)</f>
        <v>1623174</v>
      </c>
      <c r="K128" s="42"/>
      <c r="L128" s="40" t="s">
        <v>111</v>
      </c>
      <c r="M128" s="134" t="s">
        <v>235</v>
      </c>
      <c r="N128" s="44"/>
      <c r="O128" s="44"/>
      <c r="P128" s="44"/>
      <c r="Q128" s="44"/>
      <c r="R128" s="44"/>
      <c r="S128" s="44"/>
      <c r="T128" s="44"/>
      <c r="U128" s="44"/>
      <c r="V128" s="44"/>
      <c r="W128" s="45"/>
    </row>
    <row r="129" spans="1:23">
      <c r="A129" s="7"/>
      <c r="B129" s="28"/>
      <c r="C129" s="28"/>
      <c r="D129" s="28"/>
      <c r="E129" s="28"/>
      <c r="F129" s="28"/>
      <c r="G129" s="28"/>
      <c r="H129" s="28"/>
      <c r="I129" s="61"/>
      <c r="J129" s="49">
        <f>SUMIFS(DATI!E$1:E$65536,DATI!A$1:A$65536,'2004'!B4,DATI!B$1:B$65536,'2004'!J12,DATI!C$1:C$65536,'2004'!B8,DATI!D$1:D$65536,'2004'!L129)</f>
        <v>49111</v>
      </c>
      <c r="K129" s="42"/>
      <c r="L129" s="40" t="s">
        <v>112</v>
      </c>
      <c r="M129" s="185" t="s">
        <v>227</v>
      </c>
      <c r="N129" s="44"/>
      <c r="O129" s="44"/>
      <c r="P129" s="44"/>
      <c r="Q129" s="44"/>
      <c r="R129" s="44"/>
      <c r="S129" s="44"/>
      <c r="T129" s="44"/>
      <c r="U129" s="44"/>
      <c r="V129" s="44"/>
      <c r="W129" s="45"/>
    </row>
    <row r="130" spans="1:23">
      <c r="A130" s="7"/>
      <c r="B130" s="28"/>
      <c r="C130" s="28"/>
      <c r="D130" s="28"/>
      <c r="E130" s="28"/>
      <c r="F130" s="28"/>
      <c r="G130" s="28"/>
      <c r="H130" s="28"/>
      <c r="I130" s="28"/>
      <c r="J130" s="28"/>
      <c r="K130" s="42"/>
      <c r="L130" s="40" t="s">
        <v>113</v>
      </c>
      <c r="M130" s="41" t="s">
        <v>197</v>
      </c>
      <c r="N130" s="44"/>
      <c r="O130" s="43">
        <f>O131+O132</f>
        <v>6017015</v>
      </c>
      <c r="P130" s="44"/>
      <c r="Q130" s="44"/>
      <c r="R130" s="44"/>
      <c r="S130" s="44"/>
      <c r="T130" s="44"/>
      <c r="U130" s="44"/>
      <c r="V130" s="44"/>
      <c r="W130" s="45"/>
    </row>
    <row r="131" spans="1:23">
      <c r="A131" s="7"/>
      <c r="B131" s="28"/>
      <c r="C131" s="28"/>
      <c r="D131" s="28"/>
      <c r="E131" s="28"/>
      <c r="F131" s="28"/>
      <c r="G131" s="28"/>
      <c r="H131" s="28"/>
      <c r="I131" s="28"/>
      <c r="J131" s="28"/>
      <c r="K131" s="42"/>
      <c r="L131" s="40" t="s">
        <v>114</v>
      </c>
      <c r="M131" s="134" t="s">
        <v>236</v>
      </c>
      <c r="N131" s="44"/>
      <c r="O131" s="36">
        <f>SUMIFS(DATI!E$1:E$65536,DATI!A$1:A$65536,'2004'!B4,DATI!B$1:B$65536,'2004'!O12,DATI!C$1:C$65536,'2004'!N8,DATI!D$1:D$65536,'2004'!L131)</f>
        <v>5081370</v>
      </c>
      <c r="P131" s="44"/>
      <c r="Q131" s="44"/>
      <c r="R131" s="44"/>
      <c r="S131" s="44"/>
      <c r="T131" s="44"/>
      <c r="U131" s="44"/>
      <c r="V131" s="44"/>
      <c r="W131" s="45"/>
    </row>
    <row r="132" spans="1:23">
      <c r="A132" s="7"/>
      <c r="B132" s="28"/>
      <c r="C132" s="28"/>
      <c r="D132" s="28"/>
      <c r="E132" s="28"/>
      <c r="F132" s="28"/>
      <c r="G132" s="28"/>
      <c r="H132" s="28"/>
      <c r="I132" s="28"/>
      <c r="J132" s="28"/>
      <c r="K132" s="42"/>
      <c r="L132" s="40" t="s">
        <v>115</v>
      </c>
      <c r="M132" s="134" t="s">
        <v>237</v>
      </c>
      <c r="N132" s="44"/>
      <c r="O132" s="36">
        <f>SUMIFS(DATI!E$1:E$65536,DATI!A$1:A$65536,'2004'!B4,DATI!B$1:B$65536,'2004'!O12,DATI!C$1:C$65536,'2004'!N8,DATI!D$1:D$65536,'2004'!L132)</f>
        <v>935645</v>
      </c>
      <c r="P132" s="44"/>
      <c r="Q132" s="44"/>
      <c r="R132" s="44"/>
      <c r="S132" s="44"/>
      <c r="T132" s="44"/>
      <c r="U132" s="44"/>
      <c r="V132" s="44"/>
      <c r="W132" s="45"/>
    </row>
    <row r="133" spans="1:23">
      <c r="A133" s="7"/>
      <c r="B133" s="28"/>
      <c r="C133" s="28"/>
      <c r="D133" s="28"/>
      <c r="E133" s="28"/>
      <c r="F133" s="28"/>
      <c r="G133" s="28"/>
      <c r="H133" s="28"/>
      <c r="I133" s="28"/>
      <c r="J133" s="28"/>
      <c r="K133" s="42"/>
      <c r="L133" s="40" t="s">
        <v>116</v>
      </c>
      <c r="M133" s="185" t="s">
        <v>228</v>
      </c>
      <c r="N133" s="44"/>
      <c r="O133" s="36">
        <f>SUMIFS(DATI!E$1:E$65536,DATI!A$1:A$65536,'2004'!B4,DATI!B$1:B$65536,'2004'!O12,DATI!C$1:C$65536,'2004'!N8,DATI!D$1:D$65536,'2004'!L133)</f>
        <v>16019</v>
      </c>
      <c r="P133" s="44"/>
      <c r="Q133" s="44"/>
      <c r="R133" s="44"/>
      <c r="S133" s="44"/>
      <c r="T133" s="44"/>
      <c r="U133" s="44"/>
      <c r="V133" s="44"/>
      <c r="W133" s="45"/>
    </row>
    <row r="134" spans="1:23" ht="13">
      <c r="A134" s="7"/>
      <c r="B134" s="28"/>
      <c r="C134" s="28"/>
      <c r="D134" s="28"/>
      <c r="E134" s="28"/>
      <c r="F134" s="28"/>
      <c r="G134" s="28"/>
      <c r="H134" s="28"/>
      <c r="I134" s="28"/>
      <c r="J134" s="29">
        <f>O130-J126</f>
        <v>1699021</v>
      </c>
      <c r="K134" s="42"/>
      <c r="L134" s="135" t="s">
        <v>107</v>
      </c>
      <c r="M134" s="202" t="s">
        <v>198</v>
      </c>
      <c r="N134" s="44"/>
      <c r="O134" s="44"/>
      <c r="P134" s="44"/>
      <c r="Q134" s="44"/>
      <c r="R134" s="44"/>
      <c r="S134" s="44"/>
      <c r="T134" s="44"/>
      <c r="U134" s="44"/>
      <c r="V134" s="44"/>
      <c r="W134" s="45"/>
    </row>
    <row r="135" spans="1:23">
      <c r="A135" s="7"/>
      <c r="B135" s="28"/>
      <c r="C135" s="28"/>
      <c r="D135" s="28"/>
      <c r="E135" s="28"/>
      <c r="F135" s="28"/>
      <c r="G135" s="28"/>
      <c r="H135" s="61"/>
      <c r="I135" s="94">
        <f>I27+I30+I55+I58+I86+I89+I100+I116</f>
        <v>12869572</v>
      </c>
      <c r="J135" s="94">
        <f>J27+J30+J55+J58+J86+J89+J100+J116</f>
        <v>1360621</v>
      </c>
      <c r="K135" s="31">
        <f>I135+J135</f>
        <v>14230193</v>
      </c>
      <c r="L135" s="40" t="s">
        <v>199</v>
      </c>
      <c r="M135" s="41" t="s">
        <v>200</v>
      </c>
      <c r="N135" s="33">
        <f>O135+P135</f>
        <v>14230194</v>
      </c>
      <c r="O135" s="37">
        <f>O46+O49+O58+O86+O89+O100+O116</f>
        <v>1012684</v>
      </c>
      <c r="P135" s="43">
        <f>P33+P46+P49+P58+P86+P89+P100+P116</f>
        <v>13217510</v>
      </c>
      <c r="Q135" s="43">
        <f>Q33</f>
        <v>58369</v>
      </c>
      <c r="R135" s="136"/>
      <c r="S135" s="44"/>
      <c r="T135" s="44"/>
      <c r="U135" s="44"/>
      <c r="V135" s="44"/>
      <c r="W135" s="45"/>
    </row>
    <row r="136" spans="1:23" ht="13.5" thickBot="1">
      <c r="A136" s="7"/>
      <c r="B136" s="28"/>
      <c r="C136" s="28"/>
      <c r="D136" s="28"/>
      <c r="E136" s="28"/>
      <c r="F136" s="28"/>
      <c r="G136" s="28"/>
      <c r="H136" s="28"/>
      <c r="I136" s="23"/>
      <c r="J136" s="137">
        <f>J134+O46+O49+O58+O86+O90+O96+O100+O116+O97-J27-J55-J58-J86-J90-J96-J100-J116-J97</f>
        <v>1351084</v>
      </c>
      <c r="K136" s="138"/>
      <c r="L136" s="130" t="s">
        <v>108</v>
      </c>
      <c r="M136" s="207" t="s">
        <v>201</v>
      </c>
      <c r="N136" s="44"/>
      <c r="O136" s="44"/>
      <c r="P136" s="44"/>
      <c r="Q136" s="44"/>
      <c r="R136" s="44"/>
      <c r="S136" s="44"/>
      <c r="T136" s="44"/>
      <c r="U136" s="44"/>
      <c r="V136" s="44"/>
      <c r="W136" s="45"/>
    </row>
    <row r="137" spans="1:23" ht="13.5" thickTop="1" thickBot="1">
      <c r="A137" s="7"/>
      <c r="B137" s="251"/>
      <c r="C137" s="251"/>
      <c r="D137" s="251"/>
      <c r="E137" s="251"/>
      <c r="F137" s="251"/>
      <c r="G137" s="251"/>
      <c r="H137" s="251"/>
      <c r="I137" s="251"/>
      <c r="J137" s="251"/>
      <c r="K137" s="251"/>
      <c r="L137" s="251"/>
      <c r="M137" s="251"/>
      <c r="N137" s="251"/>
      <c r="O137" s="251"/>
      <c r="P137" s="251"/>
      <c r="Q137" s="251"/>
      <c r="R137" s="251"/>
      <c r="S137" s="251"/>
      <c r="T137" s="251"/>
      <c r="U137" s="251"/>
      <c r="V137" s="251"/>
      <c r="W137" s="252"/>
    </row>
    <row r="138" spans="1:23" ht="21.75" customHeight="1" thickTop="1" thickBot="1">
      <c r="A138" s="7"/>
      <c r="B138" s="253" t="s">
        <v>202</v>
      </c>
      <c r="C138" s="253"/>
      <c r="D138" s="253"/>
      <c r="E138" s="253"/>
      <c r="F138" s="253"/>
      <c r="G138" s="253"/>
      <c r="H138" s="253"/>
      <c r="I138" s="253"/>
      <c r="J138" s="253"/>
      <c r="K138" s="254"/>
      <c r="L138" s="255" t="s">
        <v>203</v>
      </c>
      <c r="M138" s="256"/>
      <c r="N138" s="259" t="s">
        <v>204</v>
      </c>
      <c r="O138" s="259"/>
      <c r="P138" s="259"/>
      <c r="Q138" s="259"/>
      <c r="R138" s="259"/>
      <c r="S138" s="259"/>
      <c r="T138" s="259"/>
      <c r="U138" s="259"/>
      <c r="V138" s="259"/>
      <c r="W138" s="260"/>
    </row>
    <row r="139" spans="1:23" ht="13.5" customHeight="1" thickTop="1">
      <c r="A139" s="7"/>
      <c r="B139" s="261" t="s">
        <v>122</v>
      </c>
      <c r="C139" s="264" t="s">
        <v>123</v>
      </c>
      <c r="D139" s="264" t="s">
        <v>124</v>
      </c>
      <c r="E139" s="239" t="s">
        <v>125</v>
      </c>
      <c r="F139" s="239" t="s">
        <v>126</v>
      </c>
      <c r="G139" s="239" t="s">
        <v>127</v>
      </c>
      <c r="H139" s="239" t="s">
        <v>128</v>
      </c>
      <c r="I139" s="239" t="s">
        <v>129</v>
      </c>
      <c r="J139" s="239" t="s">
        <v>130</v>
      </c>
      <c r="K139" s="243" t="s">
        <v>131</v>
      </c>
      <c r="L139" s="222"/>
      <c r="M139" s="223"/>
      <c r="N139" s="246" t="s">
        <v>131</v>
      </c>
      <c r="O139" s="239" t="s">
        <v>130</v>
      </c>
      <c r="P139" s="239" t="s">
        <v>129</v>
      </c>
      <c r="Q139" s="239" t="s">
        <v>128</v>
      </c>
      <c r="R139" s="239" t="s">
        <v>127</v>
      </c>
      <c r="S139" s="239" t="s">
        <v>126</v>
      </c>
      <c r="T139" s="239" t="s">
        <v>125</v>
      </c>
      <c r="U139" s="264" t="s">
        <v>124</v>
      </c>
      <c r="V139" s="264" t="s">
        <v>123</v>
      </c>
      <c r="W139" s="266" t="s">
        <v>122</v>
      </c>
    </row>
    <row r="140" spans="1:23" ht="12.75" customHeight="1">
      <c r="A140" s="7"/>
      <c r="B140" s="262"/>
      <c r="C140" s="216"/>
      <c r="D140" s="216"/>
      <c r="E140" s="213"/>
      <c r="F140" s="213"/>
      <c r="G140" s="213"/>
      <c r="H140" s="229"/>
      <c r="I140" s="213"/>
      <c r="J140" s="213"/>
      <c r="K140" s="244"/>
      <c r="L140" s="222"/>
      <c r="M140" s="223"/>
      <c r="N140" s="247"/>
      <c r="O140" s="213"/>
      <c r="P140" s="213"/>
      <c r="Q140" s="229"/>
      <c r="R140" s="213"/>
      <c r="S140" s="213"/>
      <c r="T140" s="213"/>
      <c r="U140" s="216"/>
      <c r="V140" s="216"/>
      <c r="W140" s="219"/>
    </row>
    <row r="141" spans="1:23" ht="57.75" customHeight="1" thickBot="1">
      <c r="A141" s="7"/>
      <c r="B141" s="263"/>
      <c r="C141" s="265"/>
      <c r="D141" s="265"/>
      <c r="E141" s="241"/>
      <c r="F141" s="241"/>
      <c r="G141" s="241"/>
      <c r="H141" s="242"/>
      <c r="I141" s="241"/>
      <c r="J141" s="240"/>
      <c r="K141" s="245"/>
      <c r="L141" s="257"/>
      <c r="M141" s="258"/>
      <c r="N141" s="248"/>
      <c r="O141" s="240"/>
      <c r="P141" s="241"/>
      <c r="Q141" s="242"/>
      <c r="R141" s="241"/>
      <c r="S141" s="241"/>
      <c r="T141" s="241"/>
      <c r="U141" s="265"/>
      <c r="V141" s="265"/>
      <c r="W141" s="267"/>
    </row>
    <row r="142" spans="1:23" ht="19" thickTop="1" thickBot="1">
      <c r="A142" s="7"/>
      <c r="B142" s="231" t="s">
        <v>205</v>
      </c>
      <c r="C142" s="231"/>
      <c r="D142" s="231"/>
      <c r="E142" s="231"/>
      <c r="F142" s="231"/>
      <c r="G142" s="231"/>
      <c r="H142" s="231"/>
      <c r="I142" s="231"/>
      <c r="J142" s="231"/>
      <c r="K142" s="231"/>
      <c r="L142" s="231"/>
      <c r="M142" s="231"/>
      <c r="N142" s="231"/>
      <c r="O142" s="231"/>
      <c r="P142" s="231"/>
      <c r="Q142" s="231"/>
      <c r="R142" s="231"/>
      <c r="S142" s="231"/>
      <c r="T142" s="231"/>
      <c r="U142" s="231"/>
      <c r="V142" s="231"/>
      <c r="W142" s="232"/>
    </row>
    <row r="143" spans="1:23" ht="13.5" thickTop="1">
      <c r="A143" s="7"/>
      <c r="B143" s="76"/>
      <c r="C143" s="76"/>
      <c r="D143" s="76"/>
      <c r="E143" s="76"/>
      <c r="F143" s="76"/>
      <c r="G143" s="76"/>
      <c r="H143" s="28"/>
      <c r="I143" s="76"/>
      <c r="J143" s="76"/>
      <c r="K143" s="139"/>
      <c r="L143" s="113" t="s">
        <v>206</v>
      </c>
      <c r="M143" s="208" t="s">
        <v>207</v>
      </c>
      <c r="N143" s="140">
        <f t="shared" ref="N143:N148" si="14">O143+P143</f>
        <v>1877843</v>
      </c>
      <c r="O143" s="141">
        <f>J136</f>
        <v>1351084</v>
      </c>
      <c r="P143" s="141">
        <f>R143+S143+T143+W143</f>
        <v>526759</v>
      </c>
      <c r="Q143" s="28"/>
      <c r="R143" s="142">
        <f>G119</f>
        <v>530139</v>
      </c>
      <c r="S143" s="142">
        <f>F119</f>
        <v>61464</v>
      </c>
      <c r="T143" s="142">
        <f>E119</f>
        <v>-3993</v>
      </c>
      <c r="U143" s="143">
        <f>D119</f>
        <v>-34153</v>
      </c>
      <c r="V143" s="62">
        <f>C119</f>
        <v>-26698</v>
      </c>
      <c r="W143" s="63">
        <f>U143+V143</f>
        <v>-60851</v>
      </c>
    </row>
    <row r="144" spans="1:23">
      <c r="A144" s="7"/>
      <c r="B144" s="115">
        <f>C144+D144</f>
        <v>0</v>
      </c>
      <c r="C144" s="144">
        <f>C145+C146</f>
        <v>0</v>
      </c>
      <c r="D144" s="144">
        <f>D145+D146</f>
        <v>0</v>
      </c>
      <c r="E144" s="144">
        <f>E146</f>
        <v>69847</v>
      </c>
      <c r="F144" s="144">
        <f>F145+F146</f>
        <v>0</v>
      </c>
      <c r="G144" s="144">
        <f>G145+G146</f>
        <v>4510</v>
      </c>
      <c r="H144" s="28"/>
      <c r="I144" s="37">
        <f>B144+E144+F144+G144</f>
        <v>74357</v>
      </c>
      <c r="J144" s="37">
        <f>J145+J146</f>
        <v>115883</v>
      </c>
      <c r="K144" s="145">
        <f t="shared" ref="K144:K149" si="15">I144+J144</f>
        <v>190240</v>
      </c>
      <c r="L144" s="53" t="s">
        <v>67</v>
      </c>
      <c r="M144" s="65" t="s">
        <v>208</v>
      </c>
      <c r="N144" s="140">
        <f t="shared" si="14"/>
        <v>190240</v>
      </c>
      <c r="O144" s="37">
        <f>O145+O146</f>
        <v>4454</v>
      </c>
      <c r="P144" s="43">
        <f>R144+S144+T144+W144</f>
        <v>185786</v>
      </c>
      <c r="Q144" s="28"/>
      <c r="R144" s="146">
        <f>R146</f>
        <v>134663</v>
      </c>
      <c r="S144" s="146">
        <f>S146</f>
        <v>0</v>
      </c>
      <c r="T144" s="146">
        <f>T146+T145</f>
        <v>51123</v>
      </c>
      <c r="U144" s="146">
        <f>U146</f>
        <v>0</v>
      </c>
      <c r="V144" s="62">
        <f>V146</f>
        <v>0</v>
      </c>
      <c r="W144" s="63">
        <f>U144+V144</f>
        <v>0</v>
      </c>
    </row>
    <row r="145" spans="1:23">
      <c r="A145" s="7"/>
      <c r="B145" s="115">
        <f>C145+D145</f>
        <v>0</v>
      </c>
      <c r="C145" s="147">
        <f>SUMIFS(DATI!E$1:E$65536,DATI!A$1:A$65536,'2004'!B4,DATI!B$1:B$65536,'2004'!C12,DATI!C$1:C$65536,'2004'!B8,DATI!D$1:D$65536,'2004'!L145)</f>
        <v>0</v>
      </c>
      <c r="D145" s="147">
        <f>SUMIFS(DATI!E$1:E$65536,DATI!A$1:A$65536,'2004'!B4,DATI!B$1:B$65536,'2004'!D12,DATI!C$1:C$65536,'2004'!B8,DATI!D$1:D$65536,'2004'!L145)</f>
        <v>0</v>
      </c>
      <c r="E145" s="148"/>
      <c r="F145" s="149">
        <f>SUMIFS(DATI!E$1:E$65536,DATI!A$1:A$65536,'2004'!B4,DATI!B$1:B$65536,'2004'!F12,DATI!C$1:C$65536,'2004'!B8,DATI!D$1:D$65536,'2004'!L145)</f>
        <v>0</v>
      </c>
      <c r="G145" s="149">
        <f>SUMIFS(DATI!E$1:E$65536,DATI!A$1:A$65536,'2004'!B4,DATI!B$1:B$65536,'2004'!G12,DATI!C$1:C$65536,'2004'!B8,DATI!D$1:D$65536,'2004'!L145)</f>
        <v>56</v>
      </c>
      <c r="H145" s="28"/>
      <c r="I145" s="37">
        <f>B145+F145+G145</f>
        <v>56</v>
      </c>
      <c r="J145" s="149">
        <f>SUMIFS(DATI!E$1:E$65536,DATI!A$1:A$65536,'2004'!B4,DATI!B$1:B$65536,'2004'!J12,DATI!C$1:C$65536,'2004'!B8,DATI!D$1:D$65536,'2004'!L145)</f>
        <v>0</v>
      </c>
      <c r="K145" s="145">
        <f t="shared" si="15"/>
        <v>56</v>
      </c>
      <c r="L145" s="53" t="s">
        <v>68</v>
      </c>
      <c r="M145" s="199" t="s">
        <v>230</v>
      </c>
      <c r="N145" s="140">
        <f t="shared" si="14"/>
        <v>56</v>
      </c>
      <c r="O145" s="149">
        <f>SUMIFS(DATI!E$1:E$65536,DATI!A$1:A$65536,'2004'!B4,DATI!B$1:B$65536,'2004'!O12,DATI!C$1:C$65536,'2004'!N8,DATI!D$1:D$65536,'2004'!L145)</f>
        <v>0</v>
      </c>
      <c r="P145" s="43">
        <f>T145</f>
        <v>56</v>
      </c>
      <c r="Q145" s="28"/>
      <c r="R145" s="150"/>
      <c r="S145" s="151"/>
      <c r="T145" s="36">
        <f>SUMIFS(DATI!E$1:E$65536,DATI!A$1:A$65536,'2004'!B4,DATI!B$1:B$65536,'2004'!T12,DATI!C$1:C$65536,'2004'!N8,DATI!D$1:D$65536,'2004'!L145)</f>
        <v>56</v>
      </c>
      <c r="U145" s="152"/>
      <c r="V145" s="28"/>
      <c r="W145" s="42"/>
    </row>
    <row r="146" spans="1:23">
      <c r="A146" s="7"/>
      <c r="B146" s="115">
        <f>C146+D146</f>
        <v>0</v>
      </c>
      <c r="C146" s="144">
        <f>C148</f>
        <v>0</v>
      </c>
      <c r="D146" s="144">
        <f>D148</f>
        <v>0</v>
      </c>
      <c r="E146" s="144">
        <f>E147+E148</f>
        <v>69847</v>
      </c>
      <c r="F146" s="144">
        <f>F148</f>
        <v>0</v>
      </c>
      <c r="G146" s="144">
        <f>G148</f>
        <v>4454</v>
      </c>
      <c r="H146" s="44"/>
      <c r="I146" s="37">
        <f>B146+E146+F146+G146</f>
        <v>74301</v>
      </c>
      <c r="J146" s="144">
        <f>J147+J148</f>
        <v>115883</v>
      </c>
      <c r="K146" s="145">
        <f t="shared" si="15"/>
        <v>190184</v>
      </c>
      <c r="L146" s="53" t="s">
        <v>209</v>
      </c>
      <c r="M146" s="199" t="s">
        <v>231</v>
      </c>
      <c r="N146" s="140">
        <f t="shared" si="14"/>
        <v>190184</v>
      </c>
      <c r="O146" s="37">
        <f>O147+O148</f>
        <v>4454</v>
      </c>
      <c r="P146" s="43">
        <f>R146+S146+T146+W146</f>
        <v>185730</v>
      </c>
      <c r="Q146" s="44"/>
      <c r="R146" s="146">
        <f>R147+R148</f>
        <v>134663</v>
      </c>
      <c r="S146" s="146">
        <f>S147+S148</f>
        <v>0</v>
      </c>
      <c r="T146" s="146">
        <f>T147+T148</f>
        <v>51067</v>
      </c>
      <c r="U146" s="146">
        <f>U147+U148</f>
        <v>0</v>
      </c>
      <c r="V146" s="94">
        <f>V147+V148</f>
        <v>0</v>
      </c>
      <c r="W146" s="31">
        <f>U146+V146</f>
        <v>0</v>
      </c>
    </row>
    <row r="147" spans="1:23">
      <c r="A147" s="7"/>
      <c r="B147" s="153"/>
      <c r="C147" s="154"/>
      <c r="D147" s="154"/>
      <c r="E147" s="149">
        <f>SUMIFS(DATI!E$1:E$65536,DATI!A$1:A$65536,'2004'!B4,DATI!B$1:B$65536,'2004'!E12,DATI!C$1:C$65536,'2004'!B8,DATI!D$1:D$65536,'2004'!L147)</f>
        <v>69847</v>
      </c>
      <c r="F147" s="152"/>
      <c r="G147" s="71"/>
      <c r="H147" s="44"/>
      <c r="I147" s="37">
        <f>E147</f>
        <v>69847</v>
      </c>
      <c r="J147" s="149">
        <f>SUMIFS(DATI!E$1:E$65536,DATI!A$1:A$65536,'2004'!B4,DATI!B$1:B$65536,'2004'!J12,DATI!C$1:C$65536,'2004'!B8,DATI!D$1:D$65536,'2004'!L147)</f>
        <v>114372</v>
      </c>
      <c r="K147" s="145">
        <f t="shared" si="15"/>
        <v>184219</v>
      </c>
      <c r="L147" s="53" t="s">
        <v>69</v>
      </c>
      <c r="M147" s="78" t="s">
        <v>232</v>
      </c>
      <c r="N147" s="140">
        <f t="shared" si="14"/>
        <v>184219</v>
      </c>
      <c r="O147" s="149">
        <f>SUMIFS(DATI!E$1:E$65536,DATI!A$1:A$65536,'2004'!B4,DATI!B$1:B$65536,'2004'!O12,DATI!C$1:C$65536,'2004'!N8,DATI!D$1:D$65536,'2004'!L147)</f>
        <v>0</v>
      </c>
      <c r="P147" s="43">
        <f>R147+S147+T147+W147</f>
        <v>184219</v>
      </c>
      <c r="Q147" s="44"/>
      <c r="R147" s="149">
        <f>SUMIFS(DATI!E$1:E$65536,DATI!A$1:A$65536,'2004'!B4,DATI!B$1:B$65536,'2004'!R12,DATI!C$1:C$65536,'2004'!N8,DATI!D$1:D$65536,'2004'!L147)</f>
        <v>133152</v>
      </c>
      <c r="S147" s="149">
        <f>SUMIFS(DATI!E$1:E$65536,DATI!A$1:A$65536,'2004'!B4,DATI!B$1:B$65536,'2004'!D12,DATI!C$1:C$65536,'2004'!N8,DATI!D$1:D$65536,'2004'!L147)</f>
        <v>0</v>
      </c>
      <c r="T147" s="36">
        <f>SUMIFS(DATI!E$1:E$65536,DATI!A$1:A$65536,'2004'!B4,DATI!B$1:B$65536,'2004'!T12,DATI!C$1:C$65536,'2004'!N8,DATI!D$1:D$65536,'2004'!L147)</f>
        <v>51067</v>
      </c>
      <c r="U147" s="155">
        <f>SUMIFS(DATI!E$1:E$65536,DATI!A$1:A$65536,'2004'!B4,DATI!B$1:B$65536,'2004'!U12,DATI!C$1:C$65536,'2004'!N8,DATI!D$1:D$65536,'2004'!L147)</f>
        <v>0</v>
      </c>
      <c r="V147" s="30">
        <f>SUMIFS(DATI!E$1:E$65536,DATI!A$1:A$65536,'2004'!B4,DATI!B$1:B$65536,'2004'!V12,DATI!C$1:C$65536,'2004'!N8,DATI!D$1:D$65536,'2004'!L147)</f>
        <v>0</v>
      </c>
      <c r="W147" s="31">
        <f>U147+V147</f>
        <v>0</v>
      </c>
    </row>
    <row r="148" spans="1:23">
      <c r="A148" s="7"/>
      <c r="B148" s="115">
        <f>C148+D148</f>
        <v>0</v>
      </c>
      <c r="C148" s="156">
        <f>SUMIFS(DATI!E$1:E$65536,DATI!A$1:A$65536,'2004'!B4,DATI!B$1:B$65536,'2004'!C12,DATI!C$1:C$65536,'2004'!B8,DATI!D$1:D$65536,'2004'!L148)</f>
        <v>0</v>
      </c>
      <c r="D148" s="156">
        <f>SUMIFS(DATI!E$1:E$65536,DATI!A$1:A$65536,'2004'!B4,DATI!B$1:B$65536,'2004'!D12,DATI!C$1:C$65536,'2004'!B8,DATI!D$1:D$65536,'2004'!L148)</f>
        <v>0</v>
      </c>
      <c r="E148" s="149">
        <f>SUMIFS(DATI!E$1:E$65536,DATI!A$1:A$65536,'2004'!B4,DATI!B$1:B$65536,'2004'!E12,DATI!C$1:C$65536,'2004'!B8,DATI!D$1:D$65536,'2004'!L148)</f>
        <v>0</v>
      </c>
      <c r="F148" s="149">
        <f>SUMIFS(DATI!E$1:E$65536,DATI!A$1:A$65536,'2004'!B4,DATI!B$1:B$65536,'2004'!F12,DATI!C$1:C$65536,'2004'!B8,DATI!D$1:D$65536,'2004'!L148)</f>
        <v>0</v>
      </c>
      <c r="G148" s="149">
        <f>SUMIFS(DATI!E$1:E$65536,DATI!A$1:A$65536,'2004'!B4,DATI!B$1:B$65536,'2004'!G12,DATI!C$1:C$65536,'2004'!B8,DATI!D$1:D$65536,'2004'!L148)</f>
        <v>4454</v>
      </c>
      <c r="H148" s="44"/>
      <c r="I148" s="37">
        <f>B148+E148+F148+G148</f>
        <v>4454</v>
      </c>
      <c r="J148" s="149">
        <f>SUMIFS(DATI!E$1:E$65536,DATI!A$1:A$65536,'2004'!B4,DATI!B$1:B$65536,'2004'!J12,DATI!C$1:C$65536,'2004'!B8,DATI!D$1:D$65536,'2004'!L148)</f>
        <v>1511</v>
      </c>
      <c r="K148" s="145">
        <f t="shared" si="15"/>
        <v>5965</v>
      </c>
      <c r="L148" s="53" t="s">
        <v>70</v>
      </c>
      <c r="M148" s="78" t="s">
        <v>233</v>
      </c>
      <c r="N148" s="140">
        <f t="shared" si="14"/>
        <v>5965</v>
      </c>
      <c r="O148" s="149">
        <f>SUMIFS(DATI!E$1:E$65536,DATI!A$1:A$65536,'2004'!B4,DATI!B$1:B$65536,'2004'!O12,DATI!C$1:C$65536,'2004'!N8,DATI!D$1:D$65536,'2004'!L148)</f>
        <v>4454</v>
      </c>
      <c r="P148" s="43">
        <f>R148+S148+T148+W148</f>
        <v>1511</v>
      </c>
      <c r="Q148" s="44"/>
      <c r="R148" s="149">
        <f>SUMIFS(DATI!E$1:E$65536,DATI!A$1:A$65536,'2004'!B4,DATI!B$1:B$65536,'2004'!R12,DATI!C$1:C$65536,'2004'!N8,DATI!D$1:D$65536,'2004'!L148)</f>
        <v>1511</v>
      </c>
      <c r="S148" s="149">
        <f>SUMIFS(DATI!E$1:E$65536,DATI!A$1:A$65536,'2004'!B4,DATI!B$1:B$65536,'2004'!S12,DATI!C$1:C$65536,'2004'!N8,DATI!D$1:D$65536,'2004'!L148)</f>
        <v>0</v>
      </c>
      <c r="T148" s="36">
        <f>SUMIFS(DATI!E$1:E$65536,DATI!A$1:A$65536,'2004'!B4,DATI!B$1:B$65536,'2004'!T12,DATI!C$1:C$65536,'2004'!N8,DATI!D$1:D$65536,'2004'!L148)</f>
        <v>0</v>
      </c>
      <c r="U148" s="155">
        <f>SUMIFS(DATI!E$1:E$65536,DATI!A$1:A$65536,'2004'!B4,DATI!B$1:B$65536,'2004'!U12,DATI!C$1:C$65536,'2004'!N8,DATI!D$1:D$65536,'2004'!L148)</f>
        <v>0</v>
      </c>
      <c r="V148" s="30">
        <f>SUMIFS(DATI!E$1:E$65536,DATI!A$1:A$65536,'2004'!B4,DATI!B$1:B$65536,'2004'!V12,DATI!C$1:C$65536,'2004'!N8,DATI!D$1:D$65536,'2004'!L148)</f>
        <v>0</v>
      </c>
      <c r="W148" s="31">
        <f>U148+V148</f>
        <v>0</v>
      </c>
    </row>
    <row r="149" spans="1:23" ht="26.5" thickBot="1">
      <c r="A149" s="7"/>
      <c r="B149" s="115">
        <f>C149+D149</f>
        <v>-60851</v>
      </c>
      <c r="C149" s="157">
        <f>V143+V144-C144</f>
        <v>-26698</v>
      </c>
      <c r="D149" s="157">
        <f>U143+U144-D144</f>
        <v>-34153</v>
      </c>
      <c r="E149" s="80">
        <f>T143+T144-E144</f>
        <v>-22717</v>
      </c>
      <c r="F149" s="80">
        <f>S143+S144-F144</f>
        <v>61464</v>
      </c>
      <c r="G149" s="80">
        <f>G119+R144-G144</f>
        <v>660292</v>
      </c>
      <c r="H149" s="44"/>
      <c r="I149" s="80">
        <f>B149+E149+F149+G149</f>
        <v>638188</v>
      </c>
      <c r="J149" s="80">
        <f>O143+O144-J144</f>
        <v>1239655</v>
      </c>
      <c r="K149" s="158">
        <f t="shared" si="15"/>
        <v>1877843</v>
      </c>
      <c r="L149" s="130" t="s">
        <v>11</v>
      </c>
      <c r="M149" s="200" t="s">
        <v>210</v>
      </c>
      <c r="N149" s="44"/>
      <c r="O149" s="44"/>
      <c r="P149" s="44"/>
      <c r="Q149" s="44"/>
      <c r="R149" s="44"/>
      <c r="S149" s="44"/>
      <c r="T149" s="44"/>
      <c r="U149" s="44"/>
      <c r="V149" s="44"/>
      <c r="W149" s="45"/>
    </row>
    <row r="150" spans="1:23" ht="19" thickTop="1" thickBot="1">
      <c r="A150" s="7"/>
      <c r="B150" s="233" t="s">
        <v>211</v>
      </c>
      <c r="C150" s="234"/>
      <c r="D150" s="234"/>
      <c r="E150" s="234"/>
      <c r="F150" s="234"/>
      <c r="G150" s="234"/>
      <c r="H150" s="234"/>
      <c r="I150" s="234"/>
      <c r="J150" s="234"/>
      <c r="K150" s="234"/>
      <c r="L150" s="234"/>
      <c r="M150" s="234"/>
      <c r="N150" s="234"/>
      <c r="O150" s="234"/>
      <c r="P150" s="234"/>
      <c r="Q150" s="234"/>
      <c r="R150" s="234"/>
      <c r="S150" s="234"/>
      <c r="T150" s="234"/>
      <c r="U150" s="234"/>
      <c r="V150" s="234"/>
      <c r="W150" s="235"/>
    </row>
    <row r="151" spans="1:23" ht="26.5" thickTop="1">
      <c r="B151" s="159"/>
      <c r="C151" s="76"/>
      <c r="D151" s="76"/>
      <c r="E151" s="76"/>
      <c r="F151" s="76"/>
      <c r="G151" s="76"/>
      <c r="H151" s="28"/>
      <c r="I151" s="76"/>
      <c r="J151" s="44"/>
      <c r="K151" s="160"/>
      <c r="L151" s="113" t="s">
        <v>11</v>
      </c>
      <c r="M151" s="200" t="s">
        <v>210</v>
      </c>
      <c r="N151" s="161">
        <f>O151+P151</f>
        <v>1877843</v>
      </c>
      <c r="O151" s="162">
        <f>J149</f>
        <v>1239655</v>
      </c>
      <c r="P151" s="163">
        <f>R151+S151+T151+W151</f>
        <v>638188</v>
      </c>
      <c r="Q151" s="28"/>
      <c r="R151" s="162">
        <f>G149</f>
        <v>660292</v>
      </c>
      <c r="S151" s="162">
        <f>F149</f>
        <v>61464</v>
      </c>
      <c r="T151" s="163">
        <f>E149</f>
        <v>-22717</v>
      </c>
      <c r="U151" s="164">
        <f>D149</f>
        <v>-34153</v>
      </c>
      <c r="V151" s="62">
        <f>C149</f>
        <v>-26698</v>
      </c>
      <c r="W151" s="63">
        <f>U151+V151</f>
        <v>-60851</v>
      </c>
    </row>
    <row r="152" spans="1:23">
      <c r="B152" s="115">
        <f>C152+D152</f>
        <v>451172</v>
      </c>
      <c r="C152" s="43">
        <f>C153+C154</f>
        <v>13025</v>
      </c>
      <c r="D152" s="43">
        <f>D153+D154</f>
        <v>438147</v>
      </c>
      <c r="E152" s="33">
        <f>E153+E154</f>
        <v>451406</v>
      </c>
      <c r="F152" s="33">
        <f>F153+F154</f>
        <v>103037</v>
      </c>
      <c r="G152" s="33">
        <f>G153+G154</f>
        <v>2647413</v>
      </c>
      <c r="H152" s="28"/>
      <c r="I152" s="37">
        <f>B152+E152+F152+G152</f>
        <v>3653028</v>
      </c>
      <c r="J152" s="148"/>
      <c r="K152" s="165">
        <f>I152</f>
        <v>3653028</v>
      </c>
      <c r="L152" s="53" t="s">
        <v>76</v>
      </c>
      <c r="M152" s="65" t="s">
        <v>212</v>
      </c>
      <c r="N152" s="166"/>
      <c r="O152" s="44"/>
      <c r="P152" s="166"/>
      <c r="Q152" s="28"/>
      <c r="R152" s="166"/>
      <c r="S152" s="166"/>
      <c r="T152" s="166"/>
      <c r="U152" s="166"/>
      <c r="V152" s="166"/>
      <c r="W152" s="70"/>
    </row>
    <row r="153" spans="1:23">
      <c r="B153" s="115">
        <f>C153+D153</f>
        <v>438274</v>
      </c>
      <c r="C153" s="34">
        <f>SUMIFS(DATI!E$1:E$65536,DATI!A$1:A$65536,'2004'!B4,DATI!B$1:B$65536,'2004'!C12,DATI!C$1:C$65536,'2004'!B8,DATI!D$1:D$65536,'2004'!L153)</f>
        <v>12571</v>
      </c>
      <c r="D153" s="34">
        <f>SUMIFS(DATI!E$1:E$65536,DATI!A$1:A$65536,'2004'!B4,DATI!B$1:B$65536,'2004'!D12,DATI!C$1:C$65536,'2004'!B8,DATI!D$1:D$65536,'2004'!L153)</f>
        <v>425703</v>
      </c>
      <c r="E153" s="36">
        <f>SUMIFS(DATI!E$1:E$65536,DATI!A$1:A$65536,'2004'!B4,DATI!B$1:B$65536,'2004'!E12,DATI!C$1:C$65536,'2004'!B8,DATI!D$1:D$65536,'2004'!L153)</f>
        <v>406545</v>
      </c>
      <c r="F153" s="36">
        <f>SUMIFS(DATI!E$1:E$65536,DATI!A$1:A$65536,'2004'!B4,DATI!B$1:B$65536,'2004'!F12,DATI!C$1:C$65536,'2004'!B8,DATI!D$1:D$65536,'2004'!L153)</f>
        <v>106649</v>
      </c>
      <c r="G153" s="36">
        <f>SUMIFS(DATI!E$1:E$65536,DATI!A$1:A$65536,'2004'!B4,DATI!B$1:B$65536,'2004'!G12,DATI!C$1:C$65536,'2004'!B8,DATI!D$1:D$65536,'2004'!L153)</f>
        <v>2177541</v>
      </c>
      <c r="H153" s="28"/>
      <c r="I153" s="37">
        <f>B153+E153+F153+G153</f>
        <v>3129009</v>
      </c>
      <c r="J153" s="148"/>
      <c r="K153" s="165">
        <f>I153</f>
        <v>3129009</v>
      </c>
      <c r="L153" s="53" t="s">
        <v>78</v>
      </c>
      <c r="M153" s="199" t="s">
        <v>213</v>
      </c>
      <c r="N153" s="44"/>
      <c r="O153" s="44"/>
      <c r="P153" s="44"/>
      <c r="Q153" s="28"/>
      <c r="R153" s="44"/>
      <c r="S153" s="44"/>
      <c r="T153" s="44"/>
      <c r="U153" s="44"/>
      <c r="V153" s="44"/>
      <c r="W153" s="45"/>
    </row>
    <row r="154" spans="1:23">
      <c r="B154" s="115">
        <f>C154+D154</f>
        <v>12898</v>
      </c>
      <c r="C154" s="33">
        <f>C155+C156</f>
        <v>454</v>
      </c>
      <c r="D154" s="33">
        <f>D155+D156</f>
        <v>12444</v>
      </c>
      <c r="E154" s="33">
        <f>E155+E156</f>
        <v>44861</v>
      </c>
      <c r="F154" s="33">
        <f>F155+F156</f>
        <v>-3612</v>
      </c>
      <c r="G154" s="33">
        <f>G155+G156</f>
        <v>469872</v>
      </c>
      <c r="H154" s="44"/>
      <c r="I154" s="37">
        <f>B154+E154+F154+G154</f>
        <v>524019</v>
      </c>
      <c r="J154" s="148"/>
      <c r="K154" s="165">
        <f>I154</f>
        <v>524019</v>
      </c>
      <c r="L154" s="53" t="s">
        <v>214</v>
      </c>
      <c r="M154" s="199" t="s">
        <v>215</v>
      </c>
      <c r="N154" s="44"/>
      <c r="O154" s="44"/>
      <c r="P154" s="44"/>
      <c r="Q154" s="44"/>
      <c r="R154" s="44"/>
      <c r="S154" s="44"/>
      <c r="T154" s="44"/>
      <c r="U154" s="44"/>
      <c r="V154" s="44"/>
      <c r="W154" s="45"/>
    </row>
    <row r="155" spans="1:23">
      <c r="B155" s="115">
        <f>C155+D155</f>
        <v>12379</v>
      </c>
      <c r="C155" s="34">
        <f>SUMIFS(DATI!E$1:E$65536,DATI!A$1:A$65536,'2004'!B4,DATI!B$1:B$65536,'2004'!C12,DATI!C$1:C$65536,'2004'!B8,DATI!D$1:D$65536,'2004'!L155)</f>
        <v>454</v>
      </c>
      <c r="D155" s="34">
        <f>SUMIFS(DATI!E$1:E$65536,DATI!A$1:A$65536,'2004'!B4,DATI!B$1:B$65536,'2004'!D12,DATI!C$1:C$65536,'2004'!B8,DATI!D$1:D$65536,'2004'!L155)</f>
        <v>11925</v>
      </c>
      <c r="E155" s="36">
        <f>SUMIFS(DATI!E$1:E$65536,DATI!A$1:A$65536,'2004'!B4,DATI!B$1:B$65536,'2004'!E12,DATI!C$1:C$65536,'2004'!B8,DATI!D$1:D$65536,'2004'!L155)</f>
        <v>44861</v>
      </c>
      <c r="F155" s="36">
        <f>SUMIFS(DATI!E$1:E$65536,DATI!A$1:A$65536,'2004'!B4,DATI!B$1:B$65536,'2004'!F12,DATI!C$1:C$65536,'2004'!B8,DATI!D$1:D$65536,'2004'!L155)</f>
        <v>-3598</v>
      </c>
      <c r="G155" s="36">
        <v>469872</v>
      </c>
      <c r="H155" s="44"/>
      <c r="I155" s="37">
        <f>B155+E155+F155+G155</f>
        <v>523514</v>
      </c>
      <c r="J155" s="148"/>
      <c r="K155" s="165">
        <f>I155</f>
        <v>523514</v>
      </c>
      <c r="L155" s="53" t="s">
        <v>79</v>
      </c>
      <c r="M155" s="78" t="s">
        <v>216</v>
      </c>
      <c r="N155" s="44"/>
      <c r="O155" s="44"/>
      <c r="P155" s="44"/>
      <c r="Q155" s="44"/>
      <c r="R155" s="44"/>
      <c r="S155" s="44"/>
      <c r="T155" s="44"/>
      <c r="U155" s="44"/>
      <c r="V155" s="44"/>
      <c r="W155" s="45"/>
    </row>
    <row r="156" spans="1:23">
      <c r="B156" s="115">
        <f>C156+D156</f>
        <v>519</v>
      </c>
      <c r="C156" s="167">
        <f>SUMIFS(DATI!E$1:E$65536,DATI!A$1:A$65536,'2004'!B4,DATI!B$1:B$65536,'2004'!C12,DATI!C$1:C$65536,'2004'!B8,DATI!D$1:D$65536,'2004'!L156)</f>
        <v>0</v>
      </c>
      <c r="D156" s="167">
        <f>SUMIFS(DATI!E$1:E$65536,DATI!A$1:A$65536,'2004'!B4,DATI!B$1:B$65536,'2004'!D12,DATI!C$1:C$65536,'2004'!B8,DATI!D$1:D$65536,'2004'!L156)</f>
        <v>519</v>
      </c>
      <c r="E156" s="168">
        <f>SUMIFS(DATI!E$1:E$65536,DATI!A$1:A$65536,'2004'!B4,DATI!B$1:B$65536,'2004'!E12,DATI!C$1:C$65536,'2004'!B8,DATI!D$1:D$65536,'2004'!L156)</f>
        <v>0</v>
      </c>
      <c r="F156" s="168">
        <f>SUMIFS(DATI!E$1:E$65536,DATI!A$1:A$65536,'2004'!B4,DATI!B$1:B$65536,'2004'!F12,DATI!C$1:C$65536,'2004'!B8,DATI!D$1:D$65536,'2004'!L156)</f>
        <v>-14</v>
      </c>
      <c r="G156" s="168">
        <f>SUMIFS(DATI!E$1:E$65536,DATI!A$1:A$65536,'2004'!B4,DATI!B$1:B$65536,'2004'!G12,DATI!C$1:C$65536,'2004'!B8,DATI!D$1:D$65536,'2004'!L156)</f>
        <v>0</v>
      </c>
      <c r="H156" s="44"/>
      <c r="I156" s="37">
        <f>B156+E156+F156+G156</f>
        <v>505</v>
      </c>
      <c r="J156" s="148"/>
      <c r="K156" s="165">
        <f>I156</f>
        <v>505</v>
      </c>
      <c r="L156" s="53" t="s">
        <v>80</v>
      </c>
      <c r="M156" s="78" t="s">
        <v>217</v>
      </c>
      <c r="N156" s="44"/>
      <c r="O156" s="44"/>
      <c r="P156" s="44"/>
      <c r="Q156" s="44"/>
      <c r="R156" s="44"/>
      <c r="S156" s="44"/>
      <c r="T156" s="44"/>
      <c r="U156" s="44"/>
      <c r="V156" s="44"/>
      <c r="W156" s="45"/>
    </row>
    <row r="157" spans="1:23">
      <c r="B157" s="169"/>
      <c r="C157" s="71"/>
      <c r="D157" s="71"/>
      <c r="E157" s="71"/>
      <c r="F157" s="71"/>
      <c r="G157" s="71"/>
      <c r="H157" s="44"/>
      <c r="I157" s="71"/>
      <c r="J157" s="76"/>
      <c r="K157" s="170"/>
      <c r="L157" s="53" t="s">
        <v>77</v>
      </c>
      <c r="M157" s="65" t="s">
        <v>167</v>
      </c>
      <c r="N157" s="33">
        <f>P157</f>
        <v>1775185</v>
      </c>
      <c r="O157" s="136"/>
      <c r="P157" s="43">
        <f>R157+S157+T157+W157</f>
        <v>1775185</v>
      </c>
      <c r="Q157" s="44"/>
      <c r="R157" s="146">
        <f>G22</f>
        <v>1178416</v>
      </c>
      <c r="S157" s="146">
        <f>F22</f>
        <v>60155</v>
      </c>
      <c r="T157" s="146">
        <f>E22</f>
        <v>343977</v>
      </c>
      <c r="U157" s="146">
        <f>D22</f>
        <v>188033</v>
      </c>
      <c r="V157" s="94">
        <f>C22</f>
        <v>4604</v>
      </c>
      <c r="W157" s="31">
        <f>U157+V157</f>
        <v>192637</v>
      </c>
    </row>
    <row r="158" spans="1:23">
      <c r="B158" s="115">
        <f>C158+D158</f>
        <v>0</v>
      </c>
      <c r="C158" s="34">
        <f>SUMIFS(DATI!E$1:E$65536,DATI!A$1:A$65536,'2004'!B4,DATI!B$1:B$65536,'2004'!C12,DATI!C$1:C$65536,'2004'!B8,DATI!D$1:D$65536,'2004'!L158)</f>
        <v>0</v>
      </c>
      <c r="D158" s="34">
        <f>SUMIFS(DATI!E$1:E$65536,DATI!A$1:A$65536,'2004'!B4,DATI!B$1:B$65536,'2004'!D12,DATI!C$1:C$65536,'2004'!B8,DATI!D$1:D$65536,'2004'!L158)</f>
        <v>0</v>
      </c>
      <c r="E158" s="36">
        <f>SUMIFS(DATI!E$1:E$65536,DATI!A$1:A$65536,'2004'!B4,DATI!B$1:B$65536,'2004'!E12,DATI!C$1:C$65536,'2004'!B8,DATI!D$1:D$65536,'2004'!L158)</f>
        <v>1423</v>
      </c>
      <c r="F158" s="171">
        <f>SUMIFS(DATI!E$1:E$65536,DATI!A$1:A$65536,'2004'!B4,DATI!B$1:B$65536,'2004'!F12,DATI!C$1:C$65536,'2004'!B8,DATI!D$1:D$65536,'2004'!L158)</f>
        <v>0</v>
      </c>
      <c r="G158" s="171">
        <f>SUMIFS(DATI!E$1:E$65536,DATI!A$1:A$65536,'2004'!B4,DATI!B$1:B$65536,'2004'!G12,DATI!C$1:C$65536,'2004'!B8,DATI!D$1:D$65536,'2004'!L158)</f>
        <v>-831</v>
      </c>
      <c r="H158" s="44"/>
      <c r="I158" s="37">
        <f>B158+E158+F158+G158</f>
        <v>592</v>
      </c>
      <c r="J158" s="171">
        <f>SUMIFS(DATI!E$1:E$65536,DATI!A$1:A$65536,'2004'!B4,DATI!B$1:B$65536,'2004'!J12,DATI!C$1:C$65536,'2004'!B8,DATI!D$1:D$65536,'2004'!L158)</f>
        <v>-592</v>
      </c>
      <c r="K158" s="39">
        <f>I158+J158</f>
        <v>0</v>
      </c>
      <c r="L158" s="53" t="s">
        <v>71</v>
      </c>
      <c r="M158" s="65" t="s">
        <v>218</v>
      </c>
      <c r="N158" s="44"/>
      <c r="O158" s="44"/>
      <c r="P158" s="166"/>
      <c r="Q158" s="44"/>
      <c r="R158" s="166"/>
      <c r="S158" s="44"/>
      <c r="T158" s="44"/>
      <c r="U158" s="44"/>
      <c r="V158" s="44"/>
      <c r="W158" s="45"/>
    </row>
    <row r="159" spans="1:23" ht="13">
      <c r="B159" s="115">
        <f>C159+D159</f>
        <v>-319386</v>
      </c>
      <c r="C159" s="172">
        <f>V151+V157-C152-C158</f>
        <v>-35119</v>
      </c>
      <c r="D159" s="172">
        <f>U151+U157-D152-D158</f>
        <v>-284267</v>
      </c>
      <c r="E159" s="172">
        <f>T151+T157-E152-E158</f>
        <v>-131569</v>
      </c>
      <c r="F159" s="172">
        <f>S151+S157-F152-F158</f>
        <v>18582</v>
      </c>
      <c r="G159" s="172">
        <f>R151+R157-G152-G158</f>
        <v>-807874</v>
      </c>
      <c r="H159" s="44"/>
      <c r="I159" s="80">
        <f>B159+E159+F159+G159</f>
        <v>-1240247</v>
      </c>
      <c r="J159" s="80">
        <f>O151-J158</f>
        <v>1240247</v>
      </c>
      <c r="K159" s="39">
        <f>I159+J159</f>
        <v>0</v>
      </c>
      <c r="L159" s="106" t="s">
        <v>22</v>
      </c>
      <c r="M159" s="203" t="s">
        <v>219</v>
      </c>
      <c r="N159" s="44"/>
      <c r="O159" s="44"/>
      <c r="P159" s="44"/>
      <c r="Q159" s="44"/>
      <c r="R159" s="44"/>
      <c r="S159" s="44"/>
      <c r="T159" s="44"/>
      <c r="U159" s="44"/>
      <c r="V159" s="44"/>
      <c r="W159" s="45"/>
    </row>
    <row r="160" spans="1:23" ht="13" thickBot="1">
      <c r="B160" s="236"/>
      <c r="C160" s="237"/>
      <c r="D160" s="237"/>
      <c r="E160" s="237"/>
      <c r="F160" s="237"/>
      <c r="G160" s="237"/>
      <c r="H160" s="237"/>
      <c r="I160" s="237"/>
      <c r="J160" s="237"/>
      <c r="K160" s="237"/>
      <c r="L160" s="237"/>
      <c r="M160" s="237"/>
      <c r="N160" s="237"/>
      <c r="O160" s="237"/>
      <c r="P160" s="237"/>
      <c r="Q160" s="237"/>
      <c r="R160" s="237"/>
      <c r="S160" s="237"/>
      <c r="T160" s="237"/>
      <c r="U160" s="237"/>
      <c r="V160" s="237"/>
      <c r="W160" s="238"/>
    </row>
    <row r="161" spans="2:23" ht="21.75" customHeight="1" thickTop="1">
      <c r="L161" s="222" t="s">
        <v>220</v>
      </c>
      <c r="M161" s="223"/>
      <c r="N161" s="226" t="s">
        <v>131</v>
      </c>
      <c r="O161" s="213" t="s">
        <v>130</v>
      </c>
      <c r="P161" s="213" t="s">
        <v>129</v>
      </c>
      <c r="Q161" s="213" t="s">
        <v>128</v>
      </c>
      <c r="R161" s="213" t="s">
        <v>127</v>
      </c>
      <c r="S161" s="213" t="s">
        <v>126</v>
      </c>
      <c r="T161" s="213" t="s">
        <v>125</v>
      </c>
      <c r="U161" s="215" t="s">
        <v>124</v>
      </c>
      <c r="V161" s="215" t="s">
        <v>123</v>
      </c>
      <c r="W161" s="218" t="s">
        <v>122</v>
      </c>
    </row>
    <row r="162" spans="2:23" ht="13.5" customHeight="1">
      <c r="L162" s="222"/>
      <c r="M162" s="223"/>
      <c r="N162" s="226"/>
      <c r="O162" s="213"/>
      <c r="P162" s="213"/>
      <c r="Q162" s="229"/>
      <c r="R162" s="213"/>
      <c r="S162" s="213"/>
      <c r="T162" s="213"/>
      <c r="U162" s="216"/>
      <c r="V162" s="216"/>
      <c r="W162" s="219"/>
    </row>
    <row r="163" spans="2:23" ht="51.75" customHeight="1" thickBot="1">
      <c r="B163" s="221" t="s">
        <v>221</v>
      </c>
      <c r="C163" s="221"/>
      <c r="D163" s="221"/>
      <c r="E163" s="221"/>
      <c r="F163" s="221"/>
      <c r="G163" s="221"/>
      <c r="H163" s="221"/>
      <c r="I163" s="221"/>
      <c r="K163" s="7"/>
      <c r="L163" s="224"/>
      <c r="M163" s="225"/>
      <c r="N163" s="227"/>
      <c r="O163" s="228"/>
      <c r="P163" s="214"/>
      <c r="Q163" s="230"/>
      <c r="R163" s="214"/>
      <c r="S163" s="214"/>
      <c r="T163" s="214"/>
      <c r="U163" s="217"/>
      <c r="V163" s="217"/>
      <c r="W163" s="220"/>
    </row>
    <row r="164" spans="2:23" ht="13.5" thickTop="1">
      <c r="B164" s="173"/>
      <c r="C164" s="173"/>
      <c r="D164" s="173"/>
      <c r="E164" s="173"/>
      <c r="F164" s="173"/>
      <c r="G164" s="173"/>
      <c r="H164" s="173"/>
      <c r="K164" s="7"/>
      <c r="L164" s="193" t="s">
        <v>263</v>
      </c>
      <c r="M164" s="209" t="s">
        <v>222</v>
      </c>
      <c r="N164" s="140">
        <f>O164+P164</f>
        <v>0</v>
      </c>
      <c r="O164" s="174">
        <f>SUMIFS(DATI!E$1:E$65536,DATI!A$1:A$65536,'2004'!B4,DATI!B$1:B$65536,'2004'!O12,DATI!D$1:D$65536,'2004'!L164)</f>
        <v>-69853</v>
      </c>
      <c r="P164" s="142">
        <f>R164+S164+T164+W164</f>
        <v>69853</v>
      </c>
      <c r="Q164" s="44"/>
      <c r="R164" s="175">
        <v>91226</v>
      </c>
      <c r="S164" s="174">
        <f>SUMIFS(DATI!E$1:E$65536,DATI!A$1:A$65536,'2004'!B4,DATI!B$1:B$65536,'2004'!S12,DATI!D$1:D$65536,'2004'!L164)</f>
        <v>-8918</v>
      </c>
      <c r="T164" s="175">
        <f>SUMIFS(DATI!E$1:E$65536,DATI!A$1:A$65536,'2004'!B4,DATI!B$1:B$65536,'2004'!T12,DATI!D$1:D$65536,'2004'!L164)</f>
        <v>35331</v>
      </c>
      <c r="U164" s="176">
        <f>SUMIFS(DATI!E$1:E$65536,DATI!A$1:A$65536,'2004'!B4,DATI!B$1:B$65536,'2004'!U12,DATI!D$1:D$65536,'2004'!L164)</f>
        <v>3133</v>
      </c>
      <c r="V164" s="175">
        <f>SUMIFS(DATI!E$1:E$65536,DATI!A$1:A$65536,'2004'!B4,DATI!B$1:B$65536,'2004'!V12,DATI!D$1:D$65536,'2004'!L164)</f>
        <v>-50919</v>
      </c>
      <c r="W164" s="177">
        <f>U164+V164</f>
        <v>-47786</v>
      </c>
    </row>
    <row r="165" spans="2:23">
      <c r="B165" s="173"/>
      <c r="C165" s="173"/>
      <c r="D165" s="173"/>
      <c r="E165" s="173"/>
      <c r="F165" s="173"/>
      <c r="G165" s="173"/>
      <c r="H165" s="173"/>
      <c r="K165" s="7"/>
      <c r="L165" s="191" t="s">
        <v>99</v>
      </c>
      <c r="M165" s="187" t="s">
        <v>223</v>
      </c>
      <c r="N165" s="166"/>
      <c r="O165" s="44"/>
      <c r="P165" s="44"/>
      <c r="Q165" s="44"/>
      <c r="R165" s="166"/>
      <c r="S165" s="166"/>
      <c r="T165" s="178">
        <f>SUMIFS(DATI!E$1:E$65536,DATI!A$1:A$65536,'2004'!B4,DATI!B$1:B$65536,'2004'!T12,DATI!C$1:C$65536,'2004'!B8,DATI!D$1:D$65536,'2004'!L165)</f>
        <v>3889502</v>
      </c>
      <c r="U165" s="166"/>
      <c r="V165" s="166"/>
      <c r="W165" s="179"/>
    </row>
    <row r="166" spans="2:23">
      <c r="B166" s="173"/>
      <c r="C166" s="173"/>
      <c r="D166" s="173"/>
      <c r="E166" s="173"/>
      <c r="F166" s="173"/>
      <c r="G166" s="173"/>
      <c r="H166" s="173"/>
      <c r="K166" s="7"/>
      <c r="L166" s="191" t="s">
        <v>100</v>
      </c>
      <c r="M166" s="188" t="s">
        <v>224</v>
      </c>
      <c r="N166" s="44"/>
      <c r="O166" s="44"/>
      <c r="P166" s="44"/>
      <c r="Q166" s="44"/>
      <c r="R166" s="44"/>
      <c r="S166" s="44"/>
      <c r="T166" s="180">
        <f>SUMIFS(DATI!E$1:E$65536,DATI!A$1:A$65536,'2004'!B4,DATI!B$1:B$65536,'2004'!T12,DATI!C$1:C$65536,'2004'!N8,DATI!D$1:D$65536,'2004'!L166)</f>
        <v>3757933</v>
      </c>
      <c r="U166" s="44"/>
      <c r="V166" s="44"/>
      <c r="W166" s="181"/>
    </row>
    <row r="167" spans="2:23">
      <c r="B167" s="173"/>
      <c r="C167" s="173"/>
      <c r="D167" s="173"/>
      <c r="E167" s="173"/>
      <c r="F167" s="173"/>
      <c r="G167" s="173"/>
      <c r="H167" s="173"/>
      <c r="K167" s="7"/>
      <c r="L167" s="191" t="s">
        <v>8</v>
      </c>
      <c r="M167" s="189" t="s">
        <v>225</v>
      </c>
      <c r="N167" s="44"/>
      <c r="O167" s="44"/>
      <c r="P167" s="178">
        <f>SUMIFS(DATI!E$1:E$65536,DATI!A$1:A$65536,'2004'!B4,DATI!B$1:B$65536,'2004'!P12,DATI!D$1:D$65536,'2004'!L167)</f>
        <v>960619</v>
      </c>
      <c r="Q167" s="44"/>
      <c r="R167" s="44"/>
      <c r="S167" s="44"/>
      <c r="T167" s="178">
        <f>SUMIFS(DATI!E$1:E$65536,DATI!A$1:A$65536,'2004'!B4,DATI!B$1:B$65536,'2004'!T12,DATI!D$1:D$65536,'2004'!L167)</f>
        <v>199581</v>
      </c>
      <c r="U167" s="44"/>
      <c r="V167" s="44"/>
      <c r="W167" s="181"/>
    </row>
    <row r="168" spans="2:23" ht="25.5" thickBot="1">
      <c r="B168" s="173"/>
      <c r="C168" s="173"/>
      <c r="D168" s="173"/>
      <c r="E168" s="173"/>
      <c r="F168" s="173"/>
      <c r="G168" s="173"/>
      <c r="H168" s="173"/>
      <c r="K168" s="7"/>
      <c r="L168" s="192" t="s">
        <v>9</v>
      </c>
      <c r="M168" s="190" t="s">
        <v>226</v>
      </c>
      <c r="N168" s="182"/>
      <c r="O168" s="182"/>
      <c r="P168" s="183">
        <f>SUMIFS(DATI!E$1:E$65536,DATI!A$1:A$65536,'2004'!B4,DATI!B$1:B$65536,'2004'!P12,DATI!D$1:D$65536,'2004'!L168)</f>
        <v>1979501</v>
      </c>
      <c r="Q168" s="182"/>
      <c r="R168" s="182"/>
      <c r="S168" s="182"/>
      <c r="T168" s="183">
        <f>SUMIFS(DATI!E$1:E$65536,DATI!A$1:A$65536,'2004'!B4,DATI!B$1:B$65536,'2004'!T12,DATI!D$1:D$65536,'2004'!L168)</f>
        <v>381059</v>
      </c>
      <c r="U168" s="182"/>
      <c r="V168" s="182"/>
      <c r="W168" s="184"/>
    </row>
    <row r="169" spans="2:23" ht="13" thickTop="1">
      <c r="N169" s="6"/>
    </row>
    <row r="172" spans="2:23">
      <c r="V172" s="6"/>
    </row>
    <row r="173" spans="2:23">
      <c r="V173" s="6"/>
    </row>
    <row r="174" spans="2:23">
      <c r="V174" s="6"/>
    </row>
    <row r="175" spans="2:23">
      <c r="V175" s="6"/>
    </row>
  </sheetData>
  <sheetProtection algorithmName="SHA-512" hashValue="e/tlnekkRknXmp7vNke/7kS1bV0QRZvTaOpt89Rk/byKOrWTGHKwPEdA91QELa4Q/+vhHAc9VOXZAFROJFek8Q==" saltValue="gJpdJk5aJMxpsaJrQ/B/yA==" spinCount="100000" sheet="1" objects="1" scenarios="1"/>
  <mergeCells count="146">
    <mergeCell ref="S161:S163"/>
    <mergeCell ref="T161:T163"/>
    <mergeCell ref="U161:U163"/>
    <mergeCell ref="V161:V163"/>
    <mergeCell ref="W161:W163"/>
    <mergeCell ref="B163:I163"/>
    <mergeCell ref="L161:M163"/>
    <mergeCell ref="N161:N163"/>
    <mergeCell ref="O161:O163"/>
    <mergeCell ref="P161:P163"/>
    <mergeCell ref="Q161:Q163"/>
    <mergeCell ref="R161:R163"/>
    <mergeCell ref="B142:W142"/>
    <mergeCell ref="B150:W150"/>
    <mergeCell ref="B160:W160"/>
    <mergeCell ref="O139:O141"/>
    <mergeCell ref="P139:P141"/>
    <mergeCell ref="Q139:Q141"/>
    <mergeCell ref="R139:R141"/>
    <mergeCell ref="S139:S141"/>
    <mergeCell ref="T139:T141"/>
    <mergeCell ref="G139:G141"/>
    <mergeCell ref="H139:H141"/>
    <mergeCell ref="I139:I141"/>
    <mergeCell ref="J139:J141"/>
    <mergeCell ref="K139:K141"/>
    <mergeCell ref="N139:N141"/>
    <mergeCell ref="B125:W125"/>
    <mergeCell ref="B137:W137"/>
    <mergeCell ref="B138:K138"/>
    <mergeCell ref="L138:M141"/>
    <mergeCell ref="N138:W138"/>
    <mergeCell ref="B139:B141"/>
    <mergeCell ref="C139:C141"/>
    <mergeCell ref="D139:D141"/>
    <mergeCell ref="E139:E141"/>
    <mergeCell ref="F139:F141"/>
    <mergeCell ref="U139:U141"/>
    <mergeCell ref="V139:V141"/>
    <mergeCell ref="W139:W141"/>
    <mergeCell ref="R122:R124"/>
    <mergeCell ref="S122:S124"/>
    <mergeCell ref="T122:T124"/>
    <mergeCell ref="U122:U124"/>
    <mergeCell ref="V122:V124"/>
    <mergeCell ref="W122:W124"/>
    <mergeCell ref="J122:J124"/>
    <mergeCell ref="K122:K124"/>
    <mergeCell ref="N122:N124"/>
    <mergeCell ref="O122:O124"/>
    <mergeCell ref="P122:P124"/>
    <mergeCell ref="Q122:Q124"/>
    <mergeCell ref="D122:D124"/>
    <mergeCell ref="E122:E124"/>
    <mergeCell ref="F122:F124"/>
    <mergeCell ref="G122:G124"/>
    <mergeCell ref="H122:H124"/>
    <mergeCell ref="I122:I124"/>
    <mergeCell ref="V81:V83"/>
    <mergeCell ref="W81:W83"/>
    <mergeCell ref="B84:W84"/>
    <mergeCell ref="B111:W111"/>
    <mergeCell ref="B120:W120"/>
    <mergeCell ref="B121:K121"/>
    <mergeCell ref="L121:M124"/>
    <mergeCell ref="N121:W121"/>
    <mergeCell ref="B122:B124"/>
    <mergeCell ref="C122:C124"/>
    <mergeCell ref="P81:P83"/>
    <mergeCell ref="Q81:Q83"/>
    <mergeCell ref="R81:R83"/>
    <mergeCell ref="S81:S83"/>
    <mergeCell ref="T81:T83"/>
    <mergeCell ref="U81:U83"/>
    <mergeCell ref="H81:H83"/>
    <mergeCell ref="I81:I83"/>
    <mergeCell ref="J81:J83"/>
    <mergeCell ref="K81:K83"/>
    <mergeCell ref="N81:N83"/>
    <mergeCell ref="O81:O83"/>
    <mergeCell ref="B44:W44"/>
    <mergeCell ref="B80:K80"/>
    <mergeCell ref="L80:M83"/>
    <mergeCell ref="N80:W80"/>
    <mergeCell ref="B81:B83"/>
    <mergeCell ref="C81:C83"/>
    <mergeCell ref="D81:D83"/>
    <mergeCell ref="E81:E83"/>
    <mergeCell ref="F81:F83"/>
    <mergeCell ref="G81:G83"/>
    <mergeCell ref="R41:R43"/>
    <mergeCell ref="S41:S43"/>
    <mergeCell ref="T41:T43"/>
    <mergeCell ref="U41:U43"/>
    <mergeCell ref="V41:V43"/>
    <mergeCell ref="W41:W43"/>
    <mergeCell ref="J41:J43"/>
    <mergeCell ref="K41:K43"/>
    <mergeCell ref="N41:N43"/>
    <mergeCell ref="O41:O43"/>
    <mergeCell ref="P41:P43"/>
    <mergeCell ref="Q41:Q43"/>
    <mergeCell ref="D41:D43"/>
    <mergeCell ref="E41:E43"/>
    <mergeCell ref="F41:F43"/>
    <mergeCell ref="G41:G43"/>
    <mergeCell ref="H41:H43"/>
    <mergeCell ref="I41:I43"/>
    <mergeCell ref="V9:V11"/>
    <mergeCell ref="W9:W11"/>
    <mergeCell ref="B13:W13"/>
    <mergeCell ref="B24:W24"/>
    <mergeCell ref="B25:W25"/>
    <mergeCell ref="B40:K40"/>
    <mergeCell ref="L40:M43"/>
    <mergeCell ref="N40:W40"/>
    <mergeCell ref="B41:B43"/>
    <mergeCell ref="C41:C43"/>
    <mergeCell ref="P9:P11"/>
    <mergeCell ref="Q9:Q11"/>
    <mergeCell ref="R9:R11"/>
    <mergeCell ref="S9:S11"/>
    <mergeCell ref="T9:T11"/>
    <mergeCell ref="U9:U11"/>
    <mergeCell ref="H9:H11"/>
    <mergeCell ref="I9:I11"/>
    <mergeCell ref="B2:W2"/>
    <mergeCell ref="B3:W3"/>
    <mergeCell ref="B4:W4"/>
    <mergeCell ref="B5:W5"/>
    <mergeCell ref="B6:W6"/>
    <mergeCell ref="B7:K7"/>
    <mergeCell ref="L7:M12"/>
    <mergeCell ref="N7:W7"/>
    <mergeCell ref="B8:K8"/>
    <mergeCell ref="N8:W8"/>
    <mergeCell ref="J9:J11"/>
    <mergeCell ref="K9:K11"/>
    <mergeCell ref="N9:N11"/>
    <mergeCell ref="O9:O11"/>
    <mergeCell ref="B9:B11"/>
    <mergeCell ref="C9:C11"/>
    <mergeCell ref="D9:D11"/>
    <mergeCell ref="E9:E11"/>
    <mergeCell ref="F9:F11"/>
    <mergeCell ref="G9:G11"/>
  </mergeCells>
  <conditionalFormatting sqref="B2:W37 B38:K38 N38:W38">
    <cfRule type="containsText" dxfId="179" priority="26" stopIfTrue="1" operator="containsText" text="SUMIFS">
      <formula>NOT(ISERROR(SEARCH("SUMIFS",B2)))</formula>
    </cfRule>
  </conditionalFormatting>
  <conditionalFormatting sqref="C95">
    <cfRule type="containsText" dxfId="178" priority="10" stopIfTrue="1" operator="containsText" text="SUMIFS">
      <formula>NOT(ISERROR(SEARCH("SUMIFS",C95)))</formula>
    </cfRule>
  </conditionalFormatting>
  <conditionalFormatting sqref="E95:G95">
    <cfRule type="containsText" dxfId="177" priority="11" stopIfTrue="1" operator="containsText" text="SUMIFS">
      <formula>NOT(ISERROR(SEARCH("SUMIFS",E95)))</formula>
    </cfRule>
  </conditionalFormatting>
  <conditionalFormatting sqref="H74:H75">
    <cfRule type="containsText" dxfId="176" priority="1" stopIfTrue="1" operator="containsText" text="SUMIFS">
      <formula>NOT(ISERROR(SEARCH("SUMIFS",H74)))</formula>
    </cfRule>
  </conditionalFormatting>
  <conditionalFormatting sqref="H86:H87">
    <cfRule type="containsText" dxfId="175" priority="8" stopIfTrue="1" operator="containsText" text="SUMIFS">
      <formula>NOT(ISERROR(SEARCH("SUMIFS",H86)))</formula>
    </cfRule>
  </conditionalFormatting>
  <conditionalFormatting sqref="H95:H96">
    <cfRule type="containsText" dxfId="174" priority="16" stopIfTrue="1" operator="containsText" text="SUMIFS">
      <formula>NOT(ISERROR(SEARCH("SUMIFS",H95)))</formula>
    </cfRule>
  </conditionalFormatting>
  <conditionalFormatting sqref="H102">
    <cfRule type="containsText" dxfId="173" priority="9" stopIfTrue="1" operator="containsText" text="SUMIFS">
      <formula>NOT(ISERROR(SEARCH("SUMIFS",H102)))</formula>
    </cfRule>
  </conditionalFormatting>
  <conditionalFormatting sqref="H106:H107">
    <cfRule type="containsText" dxfId="172" priority="15" stopIfTrue="1" operator="containsText" text="SUMIFS">
      <formula>NOT(ISERROR(SEARCH("SUMIFS",H106)))</formula>
    </cfRule>
  </conditionalFormatting>
  <conditionalFormatting sqref="L47:M48">
    <cfRule type="containsText" dxfId="171" priority="5" stopIfTrue="1" operator="containsText" text="SUMIFS">
      <formula>NOT(ISERROR(SEARCH("SUMIFS",L47)))</formula>
    </cfRule>
  </conditionalFormatting>
  <conditionalFormatting sqref="L50:M51">
    <cfRule type="containsText" dxfId="170" priority="3" stopIfTrue="1" operator="containsText" text="SUMIFS">
      <formula>NOT(ISERROR(SEARCH("SUMIFS",L50)))</formula>
    </cfRule>
  </conditionalFormatting>
  <conditionalFormatting sqref="Q45 Q54:Q56">
    <cfRule type="containsText" dxfId="169" priority="25" stopIfTrue="1" operator="containsText" text="SUMIFS">
      <formula>NOT(ISERROR(SEARCH("SUMIFS",Q45)))</formula>
    </cfRule>
  </conditionalFormatting>
  <conditionalFormatting sqref="Q58:Q64">
    <cfRule type="containsText" dxfId="168" priority="21" stopIfTrue="1" operator="containsText" text="SUMIFS">
      <formula>NOT(ISERROR(SEARCH("SUMIFS",Q58)))</formula>
    </cfRule>
  </conditionalFormatting>
  <conditionalFormatting sqref="Q69:Q74">
    <cfRule type="containsText" dxfId="167" priority="22" stopIfTrue="1" operator="containsText" text="SUMIFS">
      <formula>NOT(ISERROR(SEARCH("SUMIFS",Q69)))</formula>
    </cfRule>
  </conditionalFormatting>
  <conditionalFormatting sqref="Q85">
    <cfRule type="containsText" dxfId="166" priority="20" stopIfTrue="1" operator="containsText" text="SUMIFS">
      <formula>NOT(ISERROR(SEARCH("SUMIFS",Q85)))</formula>
    </cfRule>
  </conditionalFormatting>
  <conditionalFormatting sqref="Q94:Q96">
    <cfRule type="containsText" dxfId="165" priority="14" stopIfTrue="1" operator="containsText" text="SUMIFS">
      <formula>NOT(ISERROR(SEARCH("SUMIFS",Q94)))</formula>
    </cfRule>
  </conditionalFormatting>
  <conditionalFormatting sqref="Q99:Q102">
    <cfRule type="containsText" dxfId="164" priority="18" stopIfTrue="1" operator="containsText" text="SUMIFS">
      <formula>NOT(ISERROR(SEARCH("SUMIFS",Q99)))</formula>
    </cfRule>
  </conditionalFormatting>
  <conditionalFormatting sqref="Q105:Q107">
    <cfRule type="containsText" dxfId="163" priority="17" stopIfTrue="1" operator="containsText" text="SUMIFS">
      <formula>NOT(ISERROR(SEARCH("SUMIFS",Q105)))</formula>
    </cfRule>
  </conditionalFormatting>
  <conditionalFormatting sqref="Q112">
    <cfRule type="containsText" dxfId="162" priority="7" stopIfTrue="1" operator="containsText" text="SUMIFS">
      <formula>NOT(ISERROR(SEARCH("SUMIFS",Q112)))</formula>
    </cfRule>
  </conditionalFormatting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2B4B6F-9535-4ECB-B05A-693E1FF561DA}">
  <sheetPr codeName="Sheet20"/>
  <dimension ref="A1:W175"/>
  <sheetViews>
    <sheetView topLeftCell="D144" zoomScale="70" zoomScaleNormal="70" workbookViewId="0">
      <selection activeCell="G156" sqref="G156"/>
    </sheetView>
  </sheetViews>
  <sheetFormatPr defaultColWidth="9.1796875" defaultRowHeight="12.5"/>
  <cols>
    <col min="1" max="1" width="4.81640625" style="2" customWidth="1"/>
    <col min="2" max="2" width="16.81640625" style="2" customWidth="1"/>
    <col min="3" max="4" width="15.54296875" style="2" customWidth="1"/>
    <col min="5" max="11" width="11.7265625" style="2" customWidth="1"/>
    <col min="12" max="12" width="18.453125" style="2" customWidth="1"/>
    <col min="13" max="13" width="52.1796875" style="2" customWidth="1"/>
    <col min="14" max="14" width="12.54296875" style="2" customWidth="1"/>
    <col min="15" max="15" width="13.1796875" style="2" customWidth="1"/>
    <col min="16" max="20" width="11.7265625" style="2" customWidth="1"/>
    <col min="21" max="22" width="15.54296875" style="2" customWidth="1"/>
    <col min="23" max="23" width="16.7265625" style="2" customWidth="1"/>
    <col min="24" max="16384" width="9.1796875" style="2"/>
  </cols>
  <sheetData>
    <row r="1" spans="1:23">
      <c r="B1" s="3"/>
      <c r="C1" s="3"/>
      <c r="D1" s="3"/>
      <c r="E1" s="3"/>
      <c r="F1" s="3"/>
      <c r="G1" s="3"/>
      <c r="H1" s="3"/>
      <c r="I1" s="3"/>
      <c r="J1" s="3"/>
      <c r="K1" s="3"/>
      <c r="L1" s="4"/>
      <c r="M1" s="5"/>
      <c r="N1" s="3"/>
      <c r="O1" s="3"/>
      <c r="P1" s="3"/>
      <c r="Q1" s="3"/>
      <c r="R1" s="3"/>
      <c r="S1" s="3"/>
      <c r="T1" s="3"/>
      <c r="U1" s="3"/>
      <c r="V1" s="3"/>
      <c r="W1" s="3"/>
    </row>
    <row r="2" spans="1:23" ht="32.5">
      <c r="B2" s="286" t="s">
        <v>117</v>
      </c>
      <c r="C2" s="286"/>
      <c r="D2" s="286"/>
      <c r="E2" s="286"/>
      <c r="F2" s="286"/>
      <c r="G2" s="286"/>
      <c r="H2" s="286"/>
      <c r="I2" s="286"/>
      <c r="J2" s="286"/>
      <c r="K2" s="286"/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W2" s="286"/>
    </row>
    <row r="3" spans="1:23" ht="13">
      <c r="B3" s="287"/>
      <c r="C3" s="287"/>
      <c r="D3" s="287"/>
      <c r="E3" s="287"/>
      <c r="F3" s="287"/>
      <c r="G3" s="287"/>
      <c r="H3" s="287"/>
      <c r="I3" s="287"/>
      <c r="J3" s="287"/>
      <c r="K3" s="287"/>
      <c r="L3" s="287"/>
      <c r="M3" s="287"/>
      <c r="N3" s="287"/>
      <c r="O3" s="287"/>
      <c r="P3" s="287"/>
      <c r="Q3" s="287"/>
      <c r="R3" s="287"/>
      <c r="S3" s="287"/>
      <c r="T3" s="287"/>
      <c r="U3" s="287"/>
      <c r="V3" s="287"/>
      <c r="W3" s="287"/>
    </row>
    <row r="4" spans="1:23" ht="25">
      <c r="B4" s="288">
        <v>2003</v>
      </c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</row>
    <row r="5" spans="1:23" ht="25">
      <c r="B5" s="289" t="s">
        <v>118</v>
      </c>
      <c r="C5" s="289"/>
      <c r="D5" s="289"/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89"/>
      <c r="P5" s="289"/>
      <c r="Q5" s="289"/>
      <c r="R5" s="289"/>
      <c r="S5" s="289"/>
      <c r="T5" s="289"/>
      <c r="U5" s="289"/>
      <c r="V5" s="289"/>
      <c r="W5" s="289"/>
    </row>
    <row r="6" spans="1:23" ht="18" customHeight="1" thickBot="1">
      <c r="B6" s="290" t="str">
        <f>DATI!I1</f>
        <v>pēdējais datu labošanas datums: 21.10.2025</v>
      </c>
      <c r="C6" s="291"/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2"/>
      <c r="O6" s="292"/>
      <c r="P6" s="292"/>
      <c r="Q6" s="292"/>
      <c r="R6" s="292"/>
      <c r="S6" s="292"/>
      <c r="T6" s="292"/>
      <c r="U6" s="292"/>
      <c r="V6" s="292"/>
      <c r="W6" s="292"/>
    </row>
    <row r="7" spans="1:23" ht="21.75" customHeight="1" thickTop="1" thickBot="1">
      <c r="A7" s="7"/>
      <c r="B7" s="293" t="s">
        <v>119</v>
      </c>
      <c r="C7" s="294"/>
      <c r="D7" s="294"/>
      <c r="E7" s="294"/>
      <c r="F7" s="294"/>
      <c r="G7" s="294"/>
      <c r="H7" s="294"/>
      <c r="I7" s="294"/>
      <c r="J7" s="294"/>
      <c r="K7" s="295"/>
      <c r="L7" s="296" t="s">
        <v>120</v>
      </c>
      <c r="M7" s="297"/>
      <c r="N7" s="299" t="s">
        <v>121</v>
      </c>
      <c r="O7" s="300"/>
      <c r="P7" s="300"/>
      <c r="Q7" s="300"/>
      <c r="R7" s="300"/>
      <c r="S7" s="300"/>
      <c r="T7" s="300"/>
      <c r="U7" s="301"/>
      <c r="V7" s="301"/>
      <c r="W7" s="302"/>
    </row>
    <row r="8" spans="1:23" ht="21.75" customHeight="1" thickTop="1" thickBot="1">
      <c r="A8" s="7"/>
      <c r="B8" s="303" t="s">
        <v>23</v>
      </c>
      <c r="C8" s="231"/>
      <c r="D8" s="231"/>
      <c r="E8" s="231"/>
      <c r="F8" s="231"/>
      <c r="G8" s="231"/>
      <c r="H8" s="231"/>
      <c r="I8" s="231"/>
      <c r="J8" s="231"/>
      <c r="K8" s="232"/>
      <c r="L8" s="276"/>
      <c r="M8" s="223"/>
      <c r="N8" s="304" t="s">
        <v>81</v>
      </c>
      <c r="O8" s="304"/>
      <c r="P8" s="304"/>
      <c r="Q8" s="304"/>
      <c r="R8" s="304"/>
      <c r="S8" s="304"/>
      <c r="T8" s="304"/>
      <c r="U8" s="304"/>
      <c r="V8" s="304"/>
      <c r="W8" s="305"/>
    </row>
    <row r="9" spans="1:23" ht="13.5" customHeight="1" thickTop="1">
      <c r="A9" s="7"/>
      <c r="B9" s="306" t="s">
        <v>122</v>
      </c>
      <c r="C9" s="239" t="s">
        <v>123</v>
      </c>
      <c r="D9" s="246" t="s">
        <v>124</v>
      </c>
      <c r="E9" s="239" t="s">
        <v>125</v>
      </c>
      <c r="F9" s="261" t="s">
        <v>126</v>
      </c>
      <c r="G9" s="239" t="s">
        <v>127</v>
      </c>
      <c r="H9" s="239" t="s">
        <v>128</v>
      </c>
      <c r="I9" s="239" t="s">
        <v>129</v>
      </c>
      <c r="J9" s="239" t="s">
        <v>130</v>
      </c>
      <c r="K9" s="243" t="s">
        <v>131</v>
      </c>
      <c r="L9" s="276"/>
      <c r="M9" s="223"/>
      <c r="N9" s="246" t="s">
        <v>131</v>
      </c>
      <c r="O9" s="239" t="s">
        <v>130</v>
      </c>
      <c r="P9" s="239" t="s">
        <v>129</v>
      </c>
      <c r="Q9" s="239" t="s">
        <v>128</v>
      </c>
      <c r="R9" s="239" t="s">
        <v>127</v>
      </c>
      <c r="S9" s="239" t="s">
        <v>126</v>
      </c>
      <c r="T9" s="239" t="s">
        <v>125</v>
      </c>
      <c r="U9" s="264" t="s">
        <v>124</v>
      </c>
      <c r="V9" s="264" t="s">
        <v>123</v>
      </c>
      <c r="W9" s="266" t="s">
        <v>122</v>
      </c>
    </row>
    <row r="10" spans="1:23" ht="12.75" customHeight="1">
      <c r="A10" s="7"/>
      <c r="B10" s="307"/>
      <c r="C10" s="229"/>
      <c r="D10" s="309"/>
      <c r="E10" s="213"/>
      <c r="F10" s="311"/>
      <c r="G10" s="213"/>
      <c r="H10" s="229"/>
      <c r="I10" s="213"/>
      <c r="J10" s="213"/>
      <c r="K10" s="244"/>
      <c r="L10" s="276"/>
      <c r="M10" s="223"/>
      <c r="N10" s="247"/>
      <c r="O10" s="213"/>
      <c r="P10" s="213"/>
      <c r="Q10" s="229"/>
      <c r="R10" s="213"/>
      <c r="S10" s="213"/>
      <c r="T10" s="213"/>
      <c r="U10" s="216"/>
      <c r="V10" s="216"/>
      <c r="W10" s="219"/>
    </row>
    <row r="11" spans="1:23" ht="55.5" customHeight="1" thickBot="1">
      <c r="A11" s="7"/>
      <c r="B11" s="308"/>
      <c r="C11" s="242"/>
      <c r="D11" s="310"/>
      <c r="E11" s="241"/>
      <c r="F11" s="312"/>
      <c r="G11" s="241"/>
      <c r="H11" s="242"/>
      <c r="I11" s="241"/>
      <c r="J11" s="240"/>
      <c r="K11" s="245"/>
      <c r="L11" s="276"/>
      <c r="M11" s="223"/>
      <c r="N11" s="248"/>
      <c r="O11" s="240"/>
      <c r="P11" s="241"/>
      <c r="Q11" s="242"/>
      <c r="R11" s="241"/>
      <c r="S11" s="241"/>
      <c r="T11" s="241"/>
      <c r="U11" s="265"/>
      <c r="V11" s="265"/>
      <c r="W11" s="267"/>
    </row>
    <row r="12" spans="1:23" ht="33.75" customHeight="1" thickTop="1" thickBot="1">
      <c r="A12" s="7"/>
      <c r="B12" s="8" t="s">
        <v>103</v>
      </c>
      <c r="C12" s="9" t="s">
        <v>104</v>
      </c>
      <c r="D12" s="9" t="s">
        <v>102</v>
      </c>
      <c r="E12" s="10" t="s">
        <v>98</v>
      </c>
      <c r="F12" s="10" t="s">
        <v>97</v>
      </c>
      <c r="G12" s="10" t="s">
        <v>90</v>
      </c>
      <c r="H12" s="9" t="s">
        <v>105</v>
      </c>
      <c r="I12" s="10" t="s">
        <v>6</v>
      </c>
      <c r="J12" s="9" t="s">
        <v>106</v>
      </c>
      <c r="K12" s="11" t="s">
        <v>132</v>
      </c>
      <c r="L12" s="298"/>
      <c r="M12" s="225"/>
      <c r="N12" s="12" t="s">
        <v>132</v>
      </c>
      <c r="O12" s="13" t="s">
        <v>106</v>
      </c>
      <c r="P12" s="14" t="s">
        <v>6</v>
      </c>
      <c r="Q12" s="13" t="s">
        <v>105</v>
      </c>
      <c r="R12" s="14" t="s">
        <v>90</v>
      </c>
      <c r="S12" s="14" t="s">
        <v>97</v>
      </c>
      <c r="T12" s="14" t="s">
        <v>98</v>
      </c>
      <c r="U12" s="14" t="s">
        <v>102</v>
      </c>
      <c r="V12" s="13" t="s">
        <v>104</v>
      </c>
      <c r="W12" s="15" t="s">
        <v>103</v>
      </c>
    </row>
    <row r="13" spans="1:23" ht="19" thickTop="1" thickBot="1">
      <c r="A13" s="7"/>
      <c r="B13" s="283" t="s">
        <v>133</v>
      </c>
      <c r="C13" s="283"/>
      <c r="D13" s="283"/>
      <c r="E13" s="283"/>
      <c r="F13" s="283"/>
      <c r="G13" s="283"/>
      <c r="H13" s="283"/>
      <c r="I13" s="283"/>
      <c r="J13" s="283"/>
      <c r="K13" s="283"/>
      <c r="L13" s="283"/>
      <c r="M13" s="283"/>
      <c r="N13" s="231"/>
      <c r="O13" s="231"/>
      <c r="P13" s="231"/>
      <c r="Q13" s="231"/>
      <c r="R13" s="231"/>
      <c r="S13" s="231"/>
      <c r="T13" s="231"/>
      <c r="U13" s="231"/>
      <c r="V13" s="231"/>
      <c r="W13" s="232"/>
    </row>
    <row r="14" spans="1:23" ht="13.5" thickTop="1">
      <c r="A14" s="7"/>
      <c r="B14" s="16"/>
      <c r="C14" s="16"/>
      <c r="D14" s="16"/>
      <c r="E14" s="16"/>
      <c r="F14" s="16"/>
      <c r="G14" s="16"/>
      <c r="H14" s="16"/>
      <c r="I14" s="16"/>
      <c r="J14" s="16"/>
      <c r="K14" s="17"/>
      <c r="L14" s="18" t="s">
        <v>86</v>
      </c>
      <c r="M14" s="19" t="s">
        <v>134</v>
      </c>
      <c r="N14" s="20">
        <f>P14</f>
        <v>18295111</v>
      </c>
      <c r="O14" s="21"/>
      <c r="P14" s="22">
        <f>R14+S14+T14+W14</f>
        <v>18295111</v>
      </c>
      <c r="Q14" s="23"/>
      <c r="R14" s="24">
        <f>SUMIFS(DATI!E$1:E$65536,DATI!A$1:A$65536,'2003'!B4,DATI!B$1:B$65536,'2003'!R12,DATI!C$1:C$65536,'2003'!N8,DATI!D$1:D$65536,'2003'!L14)</f>
        <v>13556628</v>
      </c>
      <c r="S14" s="24">
        <f>SUMIFS(DATI!E$1:E$65536,DATI!A$1:A$65536,'2003'!B4,DATI!B$1:B$65536,'2003'!S12,DATI!C$1:C$65536,'2003'!N8,DATI!D$1:D$65536,'2003'!L14)</f>
        <v>562404</v>
      </c>
      <c r="T14" s="24">
        <f>SUMIFS(DATI!E$1:E$65536,DATI!A$1:A$65536,'2003'!B4,DATI!B$1:B$65536,'2003'!T12,DATI!C$1:C$65536,'2003'!N8,DATI!D$1:D$65536,'2003'!L14)</f>
        <v>2072207</v>
      </c>
      <c r="U14" s="24">
        <f>SUMIFS(DATI!E$1:E$65536,DATI!A$1:A$65536,'2003'!B4,DATI!B$1:B$65536,'2003'!U12,DATI!C$1:C$65536,'2003'!N8,DATI!D$1:D$65536,'2003'!L14)</f>
        <v>2054711</v>
      </c>
      <c r="V14" s="24">
        <f>SUMIFS(DATI!E$1:E$65536,DATI!A$1:A$65536,'2003'!B4,DATI!B$1:B$65536,'2003'!V12,DATI!C$1:C$65536,'2003'!N8,DATI!D$1:D$65536,'2003'!L14)</f>
        <v>49161</v>
      </c>
      <c r="W14" s="25">
        <f>U14+V14</f>
        <v>2103872</v>
      </c>
    </row>
    <row r="15" spans="1:23" ht="13">
      <c r="A15" s="7"/>
      <c r="B15" s="16"/>
      <c r="C15" s="16"/>
      <c r="D15" s="16"/>
      <c r="E15" s="16"/>
      <c r="F15" s="16"/>
      <c r="G15" s="16"/>
      <c r="H15" s="16"/>
      <c r="I15" s="16"/>
      <c r="J15" s="16"/>
      <c r="K15" s="26"/>
      <c r="L15" s="40" t="s">
        <v>87</v>
      </c>
      <c r="M15" s="134" t="s">
        <v>136</v>
      </c>
      <c r="N15" s="27">
        <f>P15</f>
        <v>15734956</v>
      </c>
      <c r="O15" s="28"/>
      <c r="P15" s="29">
        <f>R15+S15+T15+W15</f>
        <v>15734956</v>
      </c>
      <c r="Q15" s="28"/>
      <c r="R15" s="30">
        <f>SUMIFS(DATI!E$1:E$65536,DATI!A$1:A$65536,'2003'!B4,DATI!B$1:B$65536,'2003'!R12,DATI!C$1:C$65536,'2003'!N8,DATI!D$1:D$65536,'2003'!L15)</f>
        <v>13452115</v>
      </c>
      <c r="S15" s="30">
        <f>SUMIFS(DATI!E$1:E$65536,DATI!A$1:A$65536,'2003'!B4,DATI!B$1:B$65536,'2003'!S12,DATI!C$1:C$65536,'2003'!N8,DATI!D$1:D$65536,'2003'!L15)</f>
        <v>557114</v>
      </c>
      <c r="T15" s="30">
        <f>SUMIFS(DATI!E$1:E$65536,DATI!A$1:A$65536,'2003'!B4,DATI!B$1:B$65536,'2003'!T12,DATI!C$1:C$65536,'2003'!N8,DATI!D$1:D$65536,'2003'!L15)</f>
        <v>148513</v>
      </c>
      <c r="U15" s="30">
        <f>SUMIFS(DATI!E$1:E$65536,DATI!A$1:A$65536,'2003'!B4,DATI!B$1:B$65536,'2003'!U12,DATI!C$1:C$65536,'2003'!N8,DATI!D$1:D$65536,'2003'!L15)</f>
        <v>1571805</v>
      </c>
      <c r="V15" s="30">
        <f>SUMIFS(DATI!E$1:E$65536,DATI!A$1:A$65536,'2003'!B4,DATI!B$1:B$65536,'2003'!V12,DATI!C$1:C$65536,'2003'!N8,DATI!D$1:D$65536,'2003'!L15)</f>
        <v>5409</v>
      </c>
      <c r="W15" s="31">
        <f>U15+V15</f>
        <v>1577214</v>
      </c>
    </row>
    <row r="16" spans="1:23" ht="13">
      <c r="A16" s="7"/>
      <c r="B16" s="16"/>
      <c r="C16" s="16"/>
      <c r="D16" s="16"/>
      <c r="E16" s="16"/>
      <c r="F16" s="16"/>
      <c r="G16" s="16"/>
      <c r="H16" s="16"/>
      <c r="I16" s="16"/>
      <c r="J16" s="16"/>
      <c r="K16" s="26"/>
      <c r="L16" s="40" t="s">
        <v>88</v>
      </c>
      <c r="M16" s="134" t="s">
        <v>137</v>
      </c>
      <c r="N16" s="27">
        <f>P16</f>
        <v>629091</v>
      </c>
      <c r="O16" s="28"/>
      <c r="P16" s="29">
        <f>R16+S16+T16+W16</f>
        <v>629091</v>
      </c>
      <c r="Q16" s="28"/>
      <c r="R16" s="30">
        <f>SUMIFS(DATI!E$1:E$65536,DATI!A$1:A$65536,'2003'!B4,DATI!B$1:B$65536,'2003'!R12,DATI!C$1:C$65536,'2003'!N8,DATI!D$1:D$65536,'2003'!L16)</f>
        <v>104513</v>
      </c>
      <c r="S16" s="30">
        <f>SUMIFS(DATI!E$1:E$65536,DATI!A$1:A$65536,'2003'!B4,DATI!B$1:B$65536,'2003'!S12,DATI!C$1:C$65536,'2003'!N8,DATI!D$1:D$65536,'2003'!L16)</f>
        <v>5290</v>
      </c>
      <c r="T16" s="30">
        <f>SUMIFS(DATI!E$1:E$65536,DATI!A$1:A$65536,'2003'!B4,DATI!B$1:B$65536,'2003'!T12,DATI!C$1:C$65536,'2003'!N8,DATI!D$1:D$65536,'2003'!L16)</f>
        <v>35795</v>
      </c>
      <c r="U16" s="30">
        <f>SUMIFS(DATI!E$1:E$65536,DATI!A$1:A$65536,'2003'!B4,DATI!B$1:B$65536,'2003'!U12,DATI!C$1:C$65536,'2003'!N8,DATI!D$1:D$65536,'2003'!L16)</f>
        <v>482907</v>
      </c>
      <c r="V16" s="30">
        <f>SUMIFS(DATI!E$1:E$65536,DATI!A$1:A$65536,'2003'!B4,DATI!B$1:B$65536,'2003'!V12,DATI!C$1:C$65536,'2003'!N8,DATI!D$1:D$65536,'2003'!L16)</f>
        <v>586</v>
      </c>
      <c r="W16" s="31">
        <f>U16+V16</f>
        <v>483493</v>
      </c>
    </row>
    <row r="17" spans="1:23" ht="13">
      <c r="A17" s="7"/>
      <c r="B17" s="16"/>
      <c r="C17" s="16"/>
      <c r="D17" s="16"/>
      <c r="E17" s="16"/>
      <c r="F17" s="16"/>
      <c r="G17" s="16"/>
      <c r="H17" s="16"/>
      <c r="I17" s="16"/>
      <c r="J17" s="16"/>
      <c r="K17" s="26"/>
      <c r="L17" s="40" t="s">
        <v>89</v>
      </c>
      <c r="M17" s="134" t="s">
        <v>138</v>
      </c>
      <c r="N17" s="27">
        <f>P17</f>
        <v>1931065</v>
      </c>
      <c r="O17" s="28"/>
      <c r="P17" s="29">
        <f>R17+S17+T17+W17</f>
        <v>1931065</v>
      </c>
      <c r="Q17" s="28"/>
      <c r="R17" s="28"/>
      <c r="S17" s="28"/>
      <c r="T17" s="30">
        <f>SUMIFS(DATI!E$1:E$65536,DATI!A$1:A$65536,'2003'!B4,DATI!B$1:B$65536,'2003'!T12,DATI!C$1:C$65536,'2003'!N8,DATI!D$1:D$65536,'2003'!L17)</f>
        <v>1887899</v>
      </c>
      <c r="U17" s="28"/>
      <c r="V17" s="30">
        <f>SUMIFS(DATI!E$1:E$65536,DATI!A$1:A$65536,'2003'!B4,DATI!B$1:B$65536,'2003'!V12,DATI!C$1:C$65536,'2003'!N8,DATI!D$1:D$65536,'2003'!L17)</f>
        <v>43166</v>
      </c>
      <c r="W17" s="31">
        <f>V17</f>
        <v>43166</v>
      </c>
    </row>
    <row r="18" spans="1:23" ht="13">
      <c r="A18" s="7"/>
      <c r="B18" s="33">
        <f>C18+D18</f>
        <v>1167041</v>
      </c>
      <c r="C18" s="34">
        <f>SUMIFS(DATI!E$1:E$65536,DATI!A$1:A$65536,'2003'!B4,DATI!B$1:B$65536,'2003'!C12,DATI!C$1:C$65536,'2003'!B8,DATI!D$1:D$65536,'2003'!L18)</f>
        <v>26645</v>
      </c>
      <c r="D18" s="34">
        <f>SUMIFS(DATI!E$1:E$65536,DATI!A$1:A$65536,'2003'!B4,DATI!B$1:B$65536,'2003'!D12,DATI!C$1:C$65536,'2003'!B8,DATI!D$1:D$65536,'2003'!L18)</f>
        <v>1140396</v>
      </c>
      <c r="E18" s="35">
        <f>SUMIFS(DATI!E$1:E$65536,DATI!A$1:A$65536,'2003'!B4,DATI!B$1:B$65536,'2003'!E12,DATI!C$1:C$65536,'2003'!B8,DATI!D$1:D$65536,'2003'!L18)</f>
        <v>780650</v>
      </c>
      <c r="F18" s="36">
        <f>SUMIFS(DATI!E$1:E$65536,DATI!A$1:A$65536,'2003'!B4,DATI!B$1:B$65536,'2003'!F12,DATI!C$1:C$65536,'2003'!B8,DATI!D$1:D$65536,'2003'!L18)</f>
        <v>256723</v>
      </c>
      <c r="G18" s="36">
        <f>SUMIFS(DATI!E$1:E$65536,DATI!A$1:A$65536,'2003'!B4,DATI!B$1:B$65536,'2003'!G12,DATI!C$1:C$65536,'2003'!B8,DATI!D$1:D$65536,'2003'!L18)</f>
        <v>7935448</v>
      </c>
      <c r="H18" s="16"/>
      <c r="I18" s="37">
        <f>B18+E18+F18+G18</f>
        <v>10139862</v>
      </c>
      <c r="J18" s="38"/>
      <c r="K18" s="39">
        <f>I18</f>
        <v>10139862</v>
      </c>
      <c r="L18" s="40" t="s">
        <v>72</v>
      </c>
      <c r="M18" s="41" t="s">
        <v>139</v>
      </c>
      <c r="N18" s="28"/>
      <c r="O18" s="28"/>
      <c r="P18" s="28"/>
      <c r="Q18" s="28"/>
      <c r="R18" s="28"/>
      <c r="S18" s="28"/>
      <c r="T18" s="23"/>
      <c r="U18" s="28"/>
      <c r="V18" s="28"/>
      <c r="W18" s="42"/>
    </row>
    <row r="19" spans="1:23" ht="13">
      <c r="A19" s="7"/>
      <c r="B19" s="33">
        <f>C19+D19</f>
        <v>936831</v>
      </c>
      <c r="C19" s="43">
        <f>V14-C18</f>
        <v>22516</v>
      </c>
      <c r="D19" s="33">
        <f>U14-D18</f>
        <v>914315</v>
      </c>
      <c r="E19" s="43">
        <f>T14-E18</f>
        <v>1291557</v>
      </c>
      <c r="F19" s="43">
        <f>S14-F18</f>
        <v>305681</v>
      </c>
      <c r="G19" s="43">
        <f>R14-G18</f>
        <v>5621180</v>
      </c>
      <c r="H19" s="16"/>
      <c r="I19" s="37">
        <f>B19+E19+F19+G19</f>
        <v>8155249</v>
      </c>
      <c r="J19" s="44"/>
      <c r="K19" s="45"/>
      <c r="L19" s="46" t="s">
        <v>91</v>
      </c>
      <c r="M19" s="194" t="s">
        <v>140</v>
      </c>
      <c r="N19" s="28"/>
      <c r="O19" s="28"/>
      <c r="P19" s="28"/>
      <c r="Q19" s="47"/>
      <c r="R19" s="28"/>
      <c r="S19" s="28"/>
      <c r="T19" s="28"/>
      <c r="U19" s="28"/>
      <c r="V19" s="28"/>
      <c r="W19" s="42"/>
    </row>
    <row r="20" spans="1:23">
      <c r="A20" s="7"/>
      <c r="B20" s="44"/>
      <c r="C20" s="44"/>
      <c r="D20" s="48"/>
      <c r="E20" s="44"/>
      <c r="F20" s="44"/>
      <c r="G20" s="44"/>
      <c r="H20" s="44"/>
      <c r="I20" s="48"/>
      <c r="J20" s="44"/>
      <c r="K20" s="45"/>
      <c r="L20" s="40" t="s">
        <v>85</v>
      </c>
      <c r="M20" s="41" t="s">
        <v>141</v>
      </c>
      <c r="N20" s="28"/>
      <c r="O20" s="28"/>
      <c r="P20" s="29">
        <f>Q20</f>
        <v>987521</v>
      </c>
      <c r="Q20" s="49">
        <f>SUMIFS(DATI!E$1:E$65536,DATI!A$1:A$65536,'2003'!B4,DATI!B$1:B$65536,'2003'!Q12,DATI!C$1:C$65536,'2003'!N8,DATI!D$1:D$65536,'2003'!L20)</f>
        <v>987521</v>
      </c>
      <c r="R20" s="50"/>
      <c r="S20" s="28"/>
      <c r="T20" s="28"/>
      <c r="U20" s="28"/>
      <c r="V20" s="28"/>
      <c r="W20" s="42"/>
    </row>
    <row r="21" spans="1:23" ht="13">
      <c r="A21" s="7"/>
      <c r="B21" s="44"/>
      <c r="C21" s="44"/>
      <c r="D21" s="48"/>
      <c r="E21" s="44"/>
      <c r="F21" s="44"/>
      <c r="G21" s="44"/>
      <c r="H21" s="44"/>
      <c r="I21" s="43">
        <f>I19+P20</f>
        <v>9142770</v>
      </c>
      <c r="J21" s="44"/>
      <c r="K21" s="45"/>
      <c r="L21" s="46" t="s">
        <v>12</v>
      </c>
      <c r="M21" s="194" t="s">
        <v>142</v>
      </c>
      <c r="N21" s="28"/>
      <c r="O21" s="28"/>
      <c r="P21" s="23"/>
      <c r="Q21" s="23"/>
      <c r="R21" s="28"/>
      <c r="S21" s="28"/>
      <c r="T21" s="28"/>
      <c r="U21" s="28"/>
      <c r="V21" s="28"/>
      <c r="W21" s="42"/>
    </row>
    <row r="22" spans="1:23" ht="13">
      <c r="A22" s="7"/>
      <c r="B22" s="51">
        <f>C22+D22</f>
        <v>158892</v>
      </c>
      <c r="C22" s="52">
        <f>SUMIFS(DATI!E$1:E$65536,DATI!A$1:A$65536,'2003'!B4,DATI!B$1:B$65536,'2003'!C12,DATI!C$1:C$65536,'2003'!B8,DATI!D$1:D$65536,'2003'!L22)</f>
        <v>2585</v>
      </c>
      <c r="D22" s="52">
        <f>SUMIFS(DATI!E$1:E$65536,DATI!A$1:A$65536,'2003'!B4,DATI!B$1:B$65536,'2003'!D12,DATI!C$1:C$65536,'2003'!B8,DATI!D$1:D$65536,'2003'!L22)</f>
        <v>156307</v>
      </c>
      <c r="E22" s="52">
        <f>SUMIFS(DATI!E$1:E$65536,DATI!A$1:A$65536,'2003'!B4,DATI!B$1:B$65536,'2003'!E12,DATI!C$1:C$65536,'2003'!B8,DATI!D$1:D$65536,'2003'!L22)</f>
        <v>305340</v>
      </c>
      <c r="F22" s="52">
        <f>SUMIFS(DATI!E$1:E$65536,DATI!A$1:A$65536,'2003'!B4,DATI!B$1:B$65536,'2003'!F12,DATI!C$1:C$65536,'2003'!B8,DATI!D$1:D$65536,'2003'!L22)</f>
        <v>49776</v>
      </c>
      <c r="G22" s="52">
        <f>SUMIFS(DATI!E$1:E$65536,DATI!A$1:A$65536,'2003'!B4,DATI!B$1:B$65536,'2003'!G12,DATI!C$1:C$65536,'2003'!B8,DATI!D$1:D$65536,'2003'!L22)</f>
        <v>1054414</v>
      </c>
      <c r="H22" s="16"/>
      <c r="I22" s="43">
        <f>C22+D22+E22+F22+G22</f>
        <v>1568422</v>
      </c>
      <c r="J22" s="44"/>
      <c r="K22" s="45"/>
      <c r="L22" s="53" t="s">
        <v>77</v>
      </c>
      <c r="M22" s="54" t="s">
        <v>167</v>
      </c>
      <c r="N22" s="28"/>
      <c r="O22" s="28"/>
      <c r="P22" s="28"/>
      <c r="Q22" s="28"/>
      <c r="R22" s="28" t="s">
        <v>135</v>
      </c>
      <c r="S22" s="28"/>
      <c r="T22" s="28"/>
      <c r="U22" s="28"/>
      <c r="V22" s="28"/>
      <c r="W22" s="42"/>
    </row>
    <row r="23" spans="1:23" ht="13.5" thickBot="1">
      <c r="A23" s="7"/>
      <c r="B23" s="55">
        <f>C23+D23</f>
        <v>777939</v>
      </c>
      <c r="C23" s="56">
        <f>C19-C22</f>
        <v>19931</v>
      </c>
      <c r="D23" s="56">
        <f>D19-D22</f>
        <v>758008</v>
      </c>
      <c r="E23" s="56">
        <f>E19-E22</f>
        <v>986217</v>
      </c>
      <c r="F23" s="56">
        <f>F19-F22</f>
        <v>255905</v>
      </c>
      <c r="G23" s="56">
        <f>G19-G22</f>
        <v>4566766</v>
      </c>
      <c r="H23" s="43">
        <f>P20</f>
        <v>987521</v>
      </c>
      <c r="I23" s="43">
        <f>B23+E23+F23+G23+H23</f>
        <v>7574348</v>
      </c>
      <c r="J23" s="44"/>
      <c r="K23" s="57"/>
      <c r="L23" s="46" t="s">
        <v>13</v>
      </c>
      <c r="M23" s="195" t="s">
        <v>247</v>
      </c>
      <c r="N23" s="28"/>
      <c r="O23" s="28"/>
      <c r="P23" s="28"/>
      <c r="Q23" s="28"/>
      <c r="R23" s="28"/>
      <c r="S23" s="28"/>
      <c r="T23" s="28"/>
      <c r="U23" s="28"/>
      <c r="V23" s="28"/>
      <c r="W23" s="42"/>
    </row>
    <row r="24" spans="1:23" ht="26.25" customHeight="1" thickTop="1" thickBot="1">
      <c r="A24" s="7"/>
      <c r="B24" s="284" t="s">
        <v>143</v>
      </c>
      <c r="C24" s="284"/>
      <c r="D24" s="284"/>
      <c r="E24" s="284"/>
      <c r="F24" s="284"/>
      <c r="G24" s="284"/>
      <c r="H24" s="284"/>
      <c r="I24" s="284"/>
      <c r="J24" s="284"/>
      <c r="K24" s="284"/>
      <c r="L24" s="284"/>
      <c r="M24" s="284"/>
      <c r="N24" s="284"/>
      <c r="O24" s="284"/>
      <c r="P24" s="284"/>
      <c r="Q24" s="284"/>
      <c r="R24" s="284"/>
      <c r="S24" s="284"/>
      <c r="T24" s="284"/>
      <c r="U24" s="284"/>
      <c r="V24" s="284"/>
      <c r="W24" s="285"/>
    </row>
    <row r="25" spans="1:23" ht="19" thickTop="1" thickBot="1">
      <c r="A25" s="7"/>
      <c r="B25" s="231" t="s">
        <v>144</v>
      </c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232"/>
    </row>
    <row r="26" spans="1:23" ht="13.5" thickTop="1">
      <c r="A26" s="7"/>
      <c r="B26" s="58"/>
      <c r="C26" s="58"/>
      <c r="D26" s="58"/>
      <c r="E26" s="58"/>
      <c r="F26" s="58"/>
      <c r="G26" s="58"/>
      <c r="H26" s="58"/>
      <c r="I26" s="59"/>
      <c r="J26" s="58"/>
      <c r="K26" s="60"/>
      <c r="L26" s="46" t="s">
        <v>12</v>
      </c>
      <c r="M26" s="196" t="s">
        <v>145</v>
      </c>
      <c r="N26" s="28"/>
      <c r="O26" s="61"/>
      <c r="P26" s="22">
        <f>R26+S26+T26+W26+Q26</f>
        <v>9142770</v>
      </c>
      <c r="Q26" s="22">
        <f>H23</f>
        <v>987521</v>
      </c>
      <c r="R26" s="62">
        <f>G19</f>
        <v>5621180</v>
      </c>
      <c r="S26" s="62">
        <f>F19</f>
        <v>305681</v>
      </c>
      <c r="T26" s="62">
        <f>E19</f>
        <v>1291557</v>
      </c>
      <c r="U26" s="62">
        <f>D19</f>
        <v>914315</v>
      </c>
      <c r="V26" s="62">
        <f>C19</f>
        <v>22516</v>
      </c>
      <c r="W26" s="63">
        <f>U26+V26</f>
        <v>936831</v>
      </c>
    </row>
    <row r="27" spans="1:23">
      <c r="A27" s="7"/>
      <c r="B27" s="64">
        <f>C27+D27</f>
        <v>105903</v>
      </c>
      <c r="C27" s="64">
        <f>C28+C29</f>
        <v>19903</v>
      </c>
      <c r="D27" s="64">
        <f>D28+D29</f>
        <v>86000</v>
      </c>
      <c r="E27" s="64">
        <f>E28+E29</f>
        <v>985304</v>
      </c>
      <c r="F27" s="64">
        <f>F28+F29</f>
        <v>155307</v>
      </c>
      <c r="G27" s="64">
        <f>G28+G29</f>
        <v>2425033</v>
      </c>
      <c r="H27" s="44"/>
      <c r="I27" s="37">
        <f>B27+E27+F27+G27</f>
        <v>3671547</v>
      </c>
      <c r="J27" s="43">
        <f>J28+J29</f>
        <v>139163</v>
      </c>
      <c r="K27" s="39">
        <f>J27+I27</f>
        <v>3810710</v>
      </c>
      <c r="L27" s="53" t="s">
        <v>24</v>
      </c>
      <c r="M27" s="65" t="s">
        <v>146</v>
      </c>
      <c r="N27" s="28"/>
      <c r="O27" s="28"/>
      <c r="P27" s="23"/>
      <c r="Q27" s="23"/>
      <c r="R27" s="23"/>
      <c r="S27" s="23"/>
      <c r="T27" s="23"/>
      <c r="U27" s="23"/>
      <c r="V27" s="23"/>
      <c r="W27" s="32"/>
    </row>
    <row r="28" spans="1:23">
      <c r="A28" s="7"/>
      <c r="B28" s="66">
        <f>C28+D28</f>
        <v>87203</v>
      </c>
      <c r="C28" s="67">
        <f>SUMIFS(DATI!E$1:E$65536,DATI!A$1:A$65536,'2003'!B4,DATI!B$1:B$65536,'2003'!C12,DATI!C$1:C$65536,'2003'!B8,DATI!D$1:D$65536,'2003'!L28)</f>
        <v>16503</v>
      </c>
      <c r="D28" s="67">
        <f>SUMIFS(DATI!E$1:E$65536,DATI!A$1:A$65536,'2003'!B4,DATI!B$1:B$65536,'2003'!D12,DATI!C$1:C$65536,'2003'!B8,DATI!D$1:D$65536,'2003'!L28)</f>
        <v>70700</v>
      </c>
      <c r="E28" s="67">
        <f>SUMIFS(DATI!E$1:E$65536,DATI!A$1:A$65536,'2003'!B4,DATI!B$1:B$65536,'2003'!E12,DATI!C$1:C$65536,'2003'!B8,DATI!D$1:D$65536,'2003'!L28)</f>
        <v>788058</v>
      </c>
      <c r="F28" s="67">
        <f>SUMIFS(DATI!E$1:E$65536,DATI!A$1:A$65536,'2003'!B4,DATI!B$1:B$65536,'2003'!F12,DATI!C$1:C$65536,'2003'!B8,DATI!D$1:D$65536,'2003'!L28)</f>
        <v>123869</v>
      </c>
      <c r="G28" s="67">
        <f>SUMIFS(DATI!E$1:E$65536,DATI!A$1:A$65536,'2003'!B4,DATI!B$1:B$65536,'2003'!G12,DATI!C$1:C$65536,'2003'!B8,DATI!D$1:D$65536,'2003'!L28)</f>
        <v>2023316</v>
      </c>
      <c r="H28" s="44"/>
      <c r="I28" s="37">
        <f>B28+E28+F28+G28</f>
        <v>3022446</v>
      </c>
      <c r="J28" s="36">
        <f>SUMIFS(DATI!E$1:E$65536,DATI!A$1:A$65536,'2003'!B4,DATI!B$1:B$65536,'2003'!J12,DATI!C$1:C$65536,'2003'!B8,DATI!D$1:D$65536,'2003'!L28)</f>
        <v>139163</v>
      </c>
      <c r="K28" s="39">
        <f>J28+I28</f>
        <v>3161609</v>
      </c>
      <c r="L28" s="53" t="s">
        <v>25</v>
      </c>
      <c r="M28" s="199" t="s">
        <v>248</v>
      </c>
      <c r="N28" s="28"/>
      <c r="O28" s="28"/>
      <c r="P28" s="28"/>
      <c r="Q28" s="28"/>
      <c r="R28" s="28"/>
      <c r="S28" s="28"/>
      <c r="T28" s="28"/>
      <c r="U28" s="28"/>
      <c r="V28" s="28"/>
      <c r="W28" s="42"/>
    </row>
    <row r="29" spans="1:23">
      <c r="A29" s="7"/>
      <c r="B29" s="66">
        <f>C29+D29</f>
        <v>18700</v>
      </c>
      <c r="C29" s="67">
        <f>SUMIFS(DATI!E$1:E$65536,DATI!A$1:A$65536,'2003'!B4,DATI!B$1:B$65536,'2003'!C12,DATI!C$1:C$65536,'2003'!B8,DATI!D$1:D$65536,'2003'!L29)</f>
        <v>3400</v>
      </c>
      <c r="D29" s="67">
        <f>SUMIFS(DATI!E$1:E$65536,DATI!A$1:A$65536,'2003'!B4,DATI!B$1:B$65536,'2003'!D12,DATI!C$1:C$65536,'2003'!B8,DATI!D$1:D$65536,'2003'!L29)</f>
        <v>15300</v>
      </c>
      <c r="E29" s="67">
        <f>SUMIFS(DATI!E$1:E$65536,DATI!A$1:A$65536,'2003'!B4,DATI!B$1:B$65536,'2003'!E12,DATI!C$1:C$65536,'2003'!B8,DATI!D$1:D$65536,'2003'!L29)</f>
        <v>197246</v>
      </c>
      <c r="F29" s="67">
        <f>SUMIFS(DATI!E$1:E$65536,DATI!A$1:A$65536,'2003'!B4,DATI!B$1:B$65536,'2003'!F12,DATI!C$1:C$65536,'2003'!B8,DATI!D$1:D$65536,'2003'!L29)</f>
        <v>31438</v>
      </c>
      <c r="G29" s="67">
        <f>SUMIFS(DATI!E$1:E$65536,DATI!A$1:A$65536,'2003'!B4,DATI!B$1:B$65536,'2003'!G12,DATI!C$1:C$65536,'2003'!B8,DATI!D$1:D$65536,'2003'!L29)</f>
        <v>401717</v>
      </c>
      <c r="H29" s="44"/>
      <c r="I29" s="37">
        <f>B29+E29+F29+G29</f>
        <v>649101</v>
      </c>
      <c r="J29" s="36">
        <f>SUMIFS(DATI!E$1:E$65536,DATI!A$1:A$65536,'2003'!B4,DATI!B$1:B$65536,'2003'!J12,DATI!C$1:C$65536,'2003'!B8,DATI!D$1:D$65536,'2003'!L29)</f>
        <v>0</v>
      </c>
      <c r="K29" s="39">
        <f>J29+I29</f>
        <v>649101</v>
      </c>
      <c r="L29" s="53" t="s">
        <v>26</v>
      </c>
      <c r="M29" s="199" t="s">
        <v>249</v>
      </c>
      <c r="N29" s="28"/>
      <c r="O29" s="28"/>
      <c r="P29" s="28"/>
      <c r="Q29" s="28"/>
      <c r="R29" s="28"/>
      <c r="S29" s="28"/>
      <c r="T29" s="28"/>
      <c r="U29" s="28"/>
      <c r="V29" s="28"/>
      <c r="W29" s="42"/>
    </row>
    <row r="30" spans="1:23">
      <c r="A30" s="7"/>
      <c r="B30" s="68">
        <f>C30+D30</f>
        <v>267</v>
      </c>
      <c r="C30" s="68">
        <f>C32</f>
        <v>1</v>
      </c>
      <c r="D30" s="68">
        <f>D32</f>
        <v>266</v>
      </c>
      <c r="E30" s="68">
        <f>E32</f>
        <v>913</v>
      </c>
      <c r="F30" s="68">
        <f>F32</f>
        <v>16575</v>
      </c>
      <c r="G30" s="68">
        <f>G32</f>
        <v>93214</v>
      </c>
      <c r="H30" s="68">
        <f>H31</f>
        <v>1022075</v>
      </c>
      <c r="I30" s="69">
        <f>I31+I32</f>
        <v>1133044</v>
      </c>
      <c r="J30" s="44"/>
      <c r="K30" s="70"/>
      <c r="L30" s="53" t="s">
        <v>27</v>
      </c>
      <c r="M30" s="65" t="s">
        <v>147</v>
      </c>
      <c r="N30" s="28"/>
      <c r="O30" s="28"/>
      <c r="P30" s="28"/>
      <c r="Q30" s="28"/>
      <c r="R30" s="28"/>
      <c r="S30" s="28"/>
      <c r="T30" s="28"/>
      <c r="U30" s="28"/>
      <c r="V30" s="28"/>
      <c r="W30" s="42"/>
    </row>
    <row r="31" spans="1:23">
      <c r="A31" s="7"/>
      <c r="B31" s="71"/>
      <c r="C31" s="71"/>
      <c r="D31" s="71"/>
      <c r="E31" s="71"/>
      <c r="F31" s="71"/>
      <c r="G31" s="71"/>
      <c r="H31" s="36">
        <f>SUMIFS(DATI!E$1:E$65536,DATI!A$1:A$65536,'2003'!B4,DATI!B$1:B$65536,'2003'!H12,DATI!C$1:C$65536,'2003'!B8,DATI!D$1:D$65536,'2003'!L31)</f>
        <v>1022075</v>
      </c>
      <c r="I31" s="37">
        <f>H31</f>
        <v>1022075</v>
      </c>
      <c r="J31" s="44"/>
      <c r="K31" s="45"/>
      <c r="L31" s="53" t="s">
        <v>28</v>
      </c>
      <c r="M31" s="199" t="s">
        <v>250</v>
      </c>
      <c r="N31" s="28"/>
      <c r="O31" s="28"/>
      <c r="P31" s="28"/>
      <c r="Q31" s="28"/>
      <c r="R31" s="28"/>
      <c r="S31" s="28"/>
      <c r="T31" s="28"/>
      <c r="U31" s="28"/>
      <c r="V31" s="28"/>
      <c r="W31" s="42"/>
    </row>
    <row r="32" spans="1:23">
      <c r="A32" s="7"/>
      <c r="B32" s="33">
        <f>C32+D32</f>
        <v>267</v>
      </c>
      <c r="C32" s="36">
        <f>SUMIFS(DATI!E$1:E$65536,DATI!A$1:A$65536,'2003'!B4,DATI!B$1:B$65536,'2003'!C12,DATI!C$1:C$65536,'2003'!B8,DATI!D$1:D$65536,'2003'!L32)</f>
        <v>1</v>
      </c>
      <c r="D32" s="34">
        <f>SUMIFS(DATI!E$1:E$65536,DATI!A$1:A$65536,'2003'!B4,DATI!B$1:B$65536,'2003'!D12,DATI!C$1:C$65536,'2003'!B8,DATI!D$1:D$65536,'2003'!L32)</f>
        <v>266</v>
      </c>
      <c r="E32" s="36">
        <f>SUMIFS(DATI!E$1:E$65536,DATI!A$1:A$65536,'2003'!B4,DATI!B$1:B$65536,'2003'!E12,DATI!C$1:C$65536,'2003'!B8,DATI!D$1:D$65536,'2003'!L32)</f>
        <v>913</v>
      </c>
      <c r="F32" s="36">
        <f>SUMIFS(DATI!E$1:E$65536,DATI!A$1:A$65536,'2003'!B4,DATI!B$1:B$65536,'2003'!F12,DATI!C$1:C$65536,'2003'!B8,DATI!D$1:D$65536,'2003'!L32)</f>
        <v>16575</v>
      </c>
      <c r="G32" s="36">
        <f>SUMIFS(DATI!E$1:E$65536,DATI!A$1:A$65536,'2003'!B4,DATI!B$1:B$65536,'2003'!G12,DATI!C$1:C$65536,'2003'!B8,DATI!D$1:D$65536,'2003'!L32)</f>
        <v>93214</v>
      </c>
      <c r="H32" s="44"/>
      <c r="I32" s="37">
        <f>B32+E32+F32+G32</f>
        <v>110969</v>
      </c>
      <c r="J32" s="44"/>
      <c r="K32" s="45"/>
      <c r="L32" s="53" t="s">
        <v>29</v>
      </c>
      <c r="M32" s="199" t="s">
        <v>251</v>
      </c>
      <c r="N32" s="28"/>
      <c r="O32" s="28"/>
      <c r="P32" s="47"/>
      <c r="Q32" s="47"/>
      <c r="R32" s="47"/>
      <c r="S32" s="47"/>
      <c r="T32" s="47"/>
      <c r="U32" s="47"/>
      <c r="V32" s="47"/>
      <c r="W32" s="72"/>
    </row>
    <row r="33" spans="1:23">
      <c r="A33" s="7"/>
      <c r="B33" s="44"/>
      <c r="C33" s="44"/>
      <c r="D33" s="44"/>
      <c r="E33" s="44"/>
      <c r="F33" s="44"/>
      <c r="G33" s="44"/>
      <c r="H33" s="44"/>
      <c r="I33" s="44"/>
      <c r="J33" s="44"/>
      <c r="K33" s="45"/>
      <c r="L33" s="53" t="s">
        <v>30</v>
      </c>
      <c r="M33" s="65" t="s">
        <v>148</v>
      </c>
      <c r="N33" s="28"/>
      <c r="O33" s="61"/>
      <c r="P33" s="29">
        <f>P34+P35</f>
        <v>76128</v>
      </c>
      <c r="Q33" s="29">
        <f>Q34+Q35</f>
        <v>34554</v>
      </c>
      <c r="R33" s="29">
        <f>R35</f>
        <v>41574</v>
      </c>
      <c r="S33" s="29">
        <f>S35</f>
        <v>0</v>
      </c>
      <c r="T33" s="29">
        <f>T35</f>
        <v>0</v>
      </c>
      <c r="U33" s="29">
        <f>U35</f>
        <v>0</v>
      </c>
      <c r="V33" s="62">
        <f>V35</f>
        <v>0</v>
      </c>
      <c r="W33" s="63">
        <f>U33+V33</f>
        <v>0</v>
      </c>
    </row>
    <row r="34" spans="1:23">
      <c r="A34" s="7"/>
      <c r="B34" s="44"/>
      <c r="C34" s="44"/>
      <c r="D34" s="44"/>
      <c r="E34" s="44"/>
      <c r="F34" s="44"/>
      <c r="G34" s="44"/>
      <c r="H34" s="44"/>
      <c r="I34" s="44"/>
      <c r="J34" s="44"/>
      <c r="K34" s="45"/>
      <c r="L34" s="53" t="s">
        <v>31</v>
      </c>
      <c r="M34" s="199" t="s">
        <v>252</v>
      </c>
      <c r="N34" s="28"/>
      <c r="O34" s="61"/>
      <c r="P34" s="29">
        <f>Q34</f>
        <v>34554</v>
      </c>
      <c r="Q34" s="49">
        <f>SUMIFS(DATI!E$1:E$65536,DATI!A$1:A$65536,'2003'!B4,DATI!B$1:B$65536,'2003'!Q12,DATI!C$1:C$65536,'2003'!N8,DATI!D$1:D$65536,'2003'!L34)</f>
        <v>34554</v>
      </c>
      <c r="R34" s="73"/>
      <c r="S34" s="74"/>
      <c r="T34" s="74"/>
      <c r="U34" s="74"/>
      <c r="V34" s="74"/>
      <c r="W34" s="75"/>
    </row>
    <row r="35" spans="1:23">
      <c r="A35" s="7"/>
      <c r="B35" s="44"/>
      <c r="C35" s="44"/>
      <c r="D35" s="44"/>
      <c r="E35" s="44"/>
      <c r="F35" s="44"/>
      <c r="G35" s="76"/>
      <c r="H35" s="44"/>
      <c r="I35" s="76"/>
      <c r="J35" s="44"/>
      <c r="K35" s="45"/>
      <c r="L35" s="53" t="s">
        <v>32</v>
      </c>
      <c r="M35" s="199" t="s">
        <v>253</v>
      </c>
      <c r="N35" s="28"/>
      <c r="O35" s="61"/>
      <c r="P35" s="29">
        <f>R35+S35+T35+W35</f>
        <v>41574</v>
      </c>
      <c r="Q35" s="44"/>
      <c r="R35" s="49">
        <f>SUMIFS(DATI!E$1:E$65536,DATI!A$1:A$65536,'2003'!B4,DATI!B$1:B$65536,'2003'!R12,DATI!C$1:C$65536,'2003'!N8,DATI!D$1:D$65536,'2003'!L35)</f>
        <v>41574</v>
      </c>
      <c r="S35" s="49">
        <f>SUMIFS(DATI!E$1:E$65536,DATI!A$1:A$65536,'2003'!B4,DATI!B$1:B$65536,'2003'!S12,DATI!C$1:C$65536,'2003'!N8,DATI!D$1:D$65536,'2003'!L35)</f>
        <v>0</v>
      </c>
      <c r="T35" s="49">
        <f>SUMIFS(DATI!E$1:E$65536,DATI!A$1:A$65536,'2003'!B4,DATI!B$1:B$65536,'2003'!T12,DATI!C$1:C$65536,'2003'!N8,DATI!D$1:D$65536,'2003'!L35)</f>
        <v>0</v>
      </c>
      <c r="U35" s="49">
        <f>SUMIFS(DATI!E$1:E$65536,DATI!A$1:A$65536,'2003'!B4,DATI!B$1:B$65536,'2003'!U12,DATI!C$1:C$65536,'2003'!N8,DATI!D$1:D$65536,'2003'!L35)</f>
        <v>0</v>
      </c>
      <c r="V35" s="24">
        <f>SUMIFS(DATI!E$1:E$65536,DATI!A$1:A$65536,'2003'!B4,DATI!B$1:B$65536,'2003'!V12,DATI!C$1:C$65536,'2003'!N8,DATI!D$1:D$65536,'2003'!L35)</f>
        <v>0</v>
      </c>
      <c r="W35" s="63">
        <f>U35+V35</f>
        <v>0</v>
      </c>
    </row>
    <row r="36" spans="1:23" ht="13">
      <c r="A36" s="7"/>
      <c r="B36" s="33">
        <f>C36+D36</f>
        <v>830661</v>
      </c>
      <c r="C36" s="43">
        <f>V26+V35-C27-C32</f>
        <v>2612</v>
      </c>
      <c r="D36" s="33">
        <f>U26+U35-D27-D32</f>
        <v>828049</v>
      </c>
      <c r="E36" s="43">
        <f>T26+T35-E27-E32</f>
        <v>305340</v>
      </c>
      <c r="F36" s="43">
        <f>S26+S35-F27-F32</f>
        <v>133799</v>
      </c>
      <c r="G36" s="43">
        <f>R26+R35-G27-G32</f>
        <v>3144507</v>
      </c>
      <c r="H36" s="44"/>
      <c r="I36" s="37">
        <f>B36+E36+F36+G36</f>
        <v>4414307</v>
      </c>
      <c r="J36" s="44"/>
      <c r="K36" s="45"/>
      <c r="L36" s="77" t="s">
        <v>14</v>
      </c>
      <c r="M36" s="197" t="s">
        <v>149</v>
      </c>
      <c r="N36" s="28"/>
      <c r="O36" s="28"/>
      <c r="P36" s="23"/>
      <c r="Q36" s="44"/>
      <c r="R36" s="23"/>
      <c r="S36" s="23"/>
      <c r="T36" s="23"/>
      <c r="U36" s="23"/>
      <c r="V36" s="23"/>
      <c r="W36" s="32"/>
    </row>
    <row r="37" spans="1:23">
      <c r="A37" s="7"/>
      <c r="B37" s="33">
        <f>C37+D37</f>
        <v>158892</v>
      </c>
      <c r="C37" s="33">
        <f>C22</f>
        <v>2585</v>
      </c>
      <c r="D37" s="33">
        <f>D22</f>
        <v>156307</v>
      </c>
      <c r="E37" s="33">
        <f>E22</f>
        <v>305340</v>
      </c>
      <c r="F37" s="33">
        <f>F22</f>
        <v>49776</v>
      </c>
      <c r="G37" s="33">
        <f>G22</f>
        <v>1054414</v>
      </c>
      <c r="H37" s="44"/>
      <c r="I37" s="37">
        <f>B37+E37+F37+G37</f>
        <v>1568422</v>
      </c>
      <c r="J37" s="44"/>
      <c r="K37" s="45"/>
      <c r="L37" s="53" t="s">
        <v>77</v>
      </c>
      <c r="M37" s="65" t="s">
        <v>150</v>
      </c>
      <c r="N37" s="28"/>
      <c r="O37" s="28"/>
      <c r="P37" s="28"/>
      <c r="Q37" s="28"/>
      <c r="R37" s="28"/>
      <c r="S37" s="28"/>
      <c r="T37" s="28"/>
      <c r="U37" s="28"/>
      <c r="V37" s="28"/>
      <c r="W37" s="42"/>
    </row>
    <row r="38" spans="1:23" ht="26.5" thickBot="1">
      <c r="A38" s="7"/>
      <c r="B38" s="79">
        <f>C38+D38</f>
        <v>671769</v>
      </c>
      <c r="C38" s="79">
        <f>C36-C37</f>
        <v>27</v>
      </c>
      <c r="D38" s="79">
        <f>D36-D37</f>
        <v>671742</v>
      </c>
      <c r="E38" s="79">
        <f>E36-E37</f>
        <v>0</v>
      </c>
      <c r="F38" s="79">
        <f>F36-F37</f>
        <v>84023</v>
      </c>
      <c r="G38" s="79">
        <f>G36-G37</f>
        <v>2090093</v>
      </c>
      <c r="H38" s="44"/>
      <c r="I38" s="80">
        <f>B38+E38+F38+G38</f>
        <v>2845885</v>
      </c>
      <c r="J38" s="44"/>
      <c r="K38" s="57"/>
      <c r="L38" s="106" t="s">
        <v>151</v>
      </c>
      <c r="M38" s="198" t="s">
        <v>152</v>
      </c>
      <c r="N38" s="81"/>
      <c r="O38" s="81"/>
      <c r="P38" s="81"/>
      <c r="Q38" s="81"/>
      <c r="R38" s="81"/>
      <c r="S38" s="81"/>
      <c r="T38" s="81"/>
      <c r="U38" s="81"/>
      <c r="V38" s="81"/>
      <c r="W38" s="82"/>
    </row>
    <row r="39" spans="1:23" ht="16.5" thickTop="1" thickBot="1">
      <c r="A39" s="7"/>
      <c r="B39" s="83"/>
      <c r="C39" s="83"/>
      <c r="D39" s="83"/>
      <c r="E39" s="84"/>
      <c r="F39" s="84"/>
      <c r="G39" s="84"/>
      <c r="H39" s="84"/>
      <c r="I39" s="84"/>
      <c r="J39" s="84"/>
      <c r="K39" s="84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6"/>
    </row>
    <row r="40" spans="1:23" ht="21.75" customHeight="1" thickTop="1" thickBot="1">
      <c r="A40" s="7"/>
      <c r="B40" s="253" t="s">
        <v>119</v>
      </c>
      <c r="C40" s="253"/>
      <c r="D40" s="253"/>
      <c r="E40" s="253"/>
      <c r="F40" s="253"/>
      <c r="G40" s="253"/>
      <c r="H40" s="253"/>
      <c r="I40" s="253"/>
      <c r="J40" s="253"/>
      <c r="K40" s="254"/>
      <c r="L40" s="274" t="s">
        <v>120</v>
      </c>
      <c r="M40" s="275"/>
      <c r="N40" s="278" t="s">
        <v>121</v>
      </c>
      <c r="O40" s="279"/>
      <c r="P40" s="279"/>
      <c r="Q40" s="279"/>
      <c r="R40" s="279"/>
      <c r="S40" s="279"/>
      <c r="T40" s="279"/>
      <c r="U40" s="280"/>
      <c r="V40" s="280"/>
      <c r="W40" s="281"/>
    </row>
    <row r="41" spans="1:23" ht="13.5" customHeight="1" thickTop="1">
      <c r="A41" s="7"/>
      <c r="B41" s="261" t="s">
        <v>122</v>
      </c>
      <c r="C41" s="264" t="s">
        <v>123</v>
      </c>
      <c r="D41" s="264" t="s">
        <v>124</v>
      </c>
      <c r="E41" s="239" t="s">
        <v>125</v>
      </c>
      <c r="F41" s="239" t="s">
        <v>126</v>
      </c>
      <c r="G41" s="239" t="s">
        <v>127</v>
      </c>
      <c r="H41" s="239" t="s">
        <v>128</v>
      </c>
      <c r="I41" s="239" t="s">
        <v>129</v>
      </c>
      <c r="J41" s="239" t="s">
        <v>130</v>
      </c>
      <c r="K41" s="243" t="s">
        <v>131</v>
      </c>
      <c r="L41" s="276"/>
      <c r="M41" s="277"/>
      <c r="N41" s="264" t="s">
        <v>131</v>
      </c>
      <c r="O41" s="239" t="s">
        <v>130</v>
      </c>
      <c r="P41" s="239" t="s">
        <v>129</v>
      </c>
      <c r="Q41" s="239" t="s">
        <v>128</v>
      </c>
      <c r="R41" s="239" t="s">
        <v>127</v>
      </c>
      <c r="S41" s="239" t="s">
        <v>126</v>
      </c>
      <c r="T41" s="239" t="s">
        <v>125</v>
      </c>
      <c r="U41" s="264" t="s">
        <v>124</v>
      </c>
      <c r="V41" s="264" t="s">
        <v>123</v>
      </c>
      <c r="W41" s="266" t="s">
        <v>122</v>
      </c>
    </row>
    <row r="42" spans="1:23" ht="12.75" customHeight="1">
      <c r="A42" s="7"/>
      <c r="B42" s="262"/>
      <c r="C42" s="216"/>
      <c r="D42" s="216"/>
      <c r="E42" s="213"/>
      <c r="F42" s="213"/>
      <c r="G42" s="213"/>
      <c r="H42" s="229"/>
      <c r="I42" s="213"/>
      <c r="J42" s="213"/>
      <c r="K42" s="244"/>
      <c r="L42" s="276"/>
      <c r="M42" s="277"/>
      <c r="N42" s="215"/>
      <c r="O42" s="213"/>
      <c r="P42" s="213"/>
      <c r="Q42" s="229"/>
      <c r="R42" s="213"/>
      <c r="S42" s="213"/>
      <c r="T42" s="213"/>
      <c r="U42" s="216"/>
      <c r="V42" s="216"/>
      <c r="W42" s="219"/>
    </row>
    <row r="43" spans="1:23" ht="63" customHeight="1" thickBot="1">
      <c r="A43" s="7"/>
      <c r="B43" s="262"/>
      <c r="C43" s="216"/>
      <c r="D43" s="216"/>
      <c r="E43" s="213"/>
      <c r="F43" s="213"/>
      <c r="G43" s="213"/>
      <c r="H43" s="229"/>
      <c r="I43" s="213"/>
      <c r="J43" s="282"/>
      <c r="K43" s="244"/>
      <c r="L43" s="276"/>
      <c r="M43" s="277"/>
      <c r="N43" s="215"/>
      <c r="O43" s="282"/>
      <c r="P43" s="213"/>
      <c r="Q43" s="229"/>
      <c r="R43" s="213"/>
      <c r="S43" s="213"/>
      <c r="T43" s="213"/>
      <c r="U43" s="216"/>
      <c r="V43" s="216"/>
      <c r="W43" s="219"/>
    </row>
    <row r="44" spans="1:23" ht="19" thickTop="1" thickBot="1">
      <c r="A44" s="7"/>
      <c r="B44" s="233" t="s">
        <v>153</v>
      </c>
      <c r="C44" s="234"/>
      <c r="D44" s="234"/>
      <c r="E44" s="234"/>
      <c r="F44" s="234"/>
      <c r="G44" s="234"/>
      <c r="H44" s="234"/>
      <c r="I44" s="234"/>
      <c r="J44" s="234"/>
      <c r="K44" s="234"/>
      <c r="L44" s="234"/>
      <c r="M44" s="234"/>
      <c r="N44" s="234"/>
      <c r="O44" s="234"/>
      <c r="P44" s="234"/>
      <c r="Q44" s="234"/>
      <c r="R44" s="234"/>
      <c r="S44" s="234"/>
      <c r="T44" s="234"/>
      <c r="U44" s="234"/>
      <c r="V44" s="234"/>
      <c r="W44" s="235"/>
    </row>
    <row r="45" spans="1:23" ht="13.5" thickTop="1">
      <c r="A45" s="7"/>
      <c r="B45" s="28"/>
      <c r="C45" s="28"/>
      <c r="D45" s="28"/>
      <c r="E45" s="28"/>
      <c r="F45" s="28"/>
      <c r="G45" s="28"/>
      <c r="H45" s="28"/>
      <c r="I45" s="28"/>
      <c r="J45" s="28"/>
      <c r="K45" s="42"/>
      <c r="L45" s="87" t="s">
        <v>14</v>
      </c>
      <c r="M45" s="200" t="s">
        <v>149</v>
      </c>
      <c r="N45" s="47"/>
      <c r="O45" s="88"/>
      <c r="P45" s="22">
        <f>R45+S45+T45+W45</f>
        <v>4414307</v>
      </c>
      <c r="Q45" s="50"/>
      <c r="R45" s="22">
        <f>G36</f>
        <v>3144507</v>
      </c>
      <c r="S45" s="22">
        <f>F36</f>
        <v>133799</v>
      </c>
      <c r="T45" s="22">
        <f>E36</f>
        <v>305340</v>
      </c>
      <c r="U45" s="22">
        <f>D36</f>
        <v>828049</v>
      </c>
      <c r="V45" s="89">
        <f>C36</f>
        <v>2612</v>
      </c>
      <c r="W45" s="90">
        <f>U45+V45</f>
        <v>830661</v>
      </c>
    </row>
    <row r="46" spans="1:23" ht="12.75" customHeight="1">
      <c r="A46" s="7"/>
      <c r="B46" s="28"/>
      <c r="C46" s="28"/>
      <c r="D46" s="28"/>
      <c r="E46" s="28"/>
      <c r="F46" s="28"/>
      <c r="G46" s="28"/>
      <c r="H46" s="28"/>
      <c r="I46" s="28"/>
      <c r="J46" s="28"/>
      <c r="K46" s="42"/>
      <c r="L46" s="53" t="s">
        <v>24</v>
      </c>
      <c r="M46" s="65" t="s">
        <v>146</v>
      </c>
      <c r="N46" s="91">
        <f t="shared" ref="N46:N54" si="0">O46+P46</f>
        <v>3810710</v>
      </c>
      <c r="O46" s="49">
        <f>SUMIFS(DATI!E$1:E$65536,DATI!A$1:A$65536,'2003'!B4,DATI!B$1:B$65536,'2003'!O12,DATI!C$1:C$65536,'2003'!N8,DATI!D$1:D$65536,'2003'!L46)</f>
        <v>3994</v>
      </c>
      <c r="P46" s="29">
        <f>U46</f>
        <v>3806716</v>
      </c>
      <c r="Q46" s="28"/>
      <c r="R46" s="23"/>
      <c r="S46" s="23"/>
      <c r="T46" s="28"/>
      <c r="U46" s="49">
        <f>SUMIFS(DATI!E$1:E$65536,DATI!A$1:A$65536,'2003'!B4,DATI!B$1:B$65536,'2003'!U12,DATI!C$1:C$65536,'2003'!N8,DATI!D$1:D$65536,'2003'!L46)</f>
        <v>3806716</v>
      </c>
      <c r="V46" s="28"/>
      <c r="W46" s="31">
        <f>U46</f>
        <v>3806716</v>
      </c>
    </row>
    <row r="47" spans="1:23" ht="12.75" customHeight="1">
      <c r="A47" s="7"/>
      <c r="B47" s="28"/>
      <c r="C47" s="28"/>
      <c r="D47" s="28"/>
      <c r="E47" s="28"/>
      <c r="F47" s="28"/>
      <c r="G47" s="28"/>
      <c r="H47" s="28"/>
      <c r="I47" s="28"/>
      <c r="J47" s="28"/>
      <c r="K47" s="42"/>
      <c r="L47" s="40" t="s">
        <v>25</v>
      </c>
      <c r="M47" s="134" t="s">
        <v>248</v>
      </c>
      <c r="N47" s="91">
        <f t="shared" si="0"/>
        <v>3161608</v>
      </c>
      <c r="O47" s="49">
        <f>SUMIFS(DATI!E$1:E$65536,DATI!A$1:A$65536,'2003'!B4,DATI!B$1:B$65536,'2003'!O12,DATI!C$1:C$65536,'2003'!N8,DATI!D$1:D$65536,'2003'!L47)</f>
        <v>3994</v>
      </c>
      <c r="P47" s="49">
        <f>SUMIFS(DATI!E$1:E$65536,DATI!A$1:A$65536,'2003'!B4,DATI!B$1:B$65536,'2003'!P12,DATI!C$1:C$65536,'2003'!N8,DATI!D$1:D$65536,'2003'!L47)</f>
        <v>3157614</v>
      </c>
      <c r="Q47" s="28"/>
      <c r="R47" s="28"/>
      <c r="S47" s="28"/>
      <c r="T47" s="28"/>
      <c r="U47" s="49">
        <f>SUMIFS(DATI!E$1:E$65536,DATI!A$1:A$65536,'2003'!B4,DATI!B$1:B$65536,'2003'!U12,DATI!C$1:C$65536,'2003'!N8,DATI!D$1:D$65536,'2003'!L47)</f>
        <v>3157614</v>
      </c>
      <c r="V47" s="28"/>
      <c r="W47" s="31">
        <f>U47</f>
        <v>3157614</v>
      </c>
    </row>
    <row r="48" spans="1:23" ht="12.75" customHeight="1">
      <c r="A48" s="7"/>
      <c r="B48" s="28"/>
      <c r="C48" s="28"/>
      <c r="D48" s="28"/>
      <c r="E48" s="28"/>
      <c r="F48" s="28"/>
      <c r="G48" s="28"/>
      <c r="H48" s="28"/>
      <c r="I48" s="28"/>
      <c r="J48" s="28"/>
      <c r="K48" s="42"/>
      <c r="L48" s="40" t="s">
        <v>26</v>
      </c>
      <c r="M48" s="134" t="s">
        <v>249</v>
      </c>
      <c r="N48" s="91">
        <f t="shared" si="0"/>
        <v>649102</v>
      </c>
      <c r="O48" s="49">
        <f>SUMIFS(DATI!E$1:E$65536,DATI!A$1:A$65536,'2003'!B4,DATI!B$1:B$65536,'2003'!O12,DATI!C$1:C$65536,'2003'!N8,DATI!D$1:D$65536,'2003'!L48)</f>
        <v>0</v>
      </c>
      <c r="P48" s="49">
        <f>SUMIFS(DATI!E$1:E$65536,DATI!A$1:A$65536,'2003'!B4,DATI!B$1:B$65536,'2003'!P12,DATI!C$1:C$65536,'2003'!N8,DATI!D$1:D$65536,'2003'!L48)</f>
        <v>649102</v>
      </c>
      <c r="Q48" s="28"/>
      <c r="R48" s="28"/>
      <c r="S48" s="28"/>
      <c r="T48" s="28"/>
      <c r="U48" s="49">
        <f>SUMIFS(DATI!E$1:E$65536,DATI!A$1:A$65536,'2003'!B4,DATI!B$1:B$65536,'2003'!U12,DATI!C$1:C$65536,'2003'!N8,DATI!D$1:D$65536,'2003'!L48)</f>
        <v>649102</v>
      </c>
      <c r="V48" s="28"/>
      <c r="W48" s="31">
        <f>U48</f>
        <v>649102</v>
      </c>
    </row>
    <row r="49" spans="1:23" ht="12.75" customHeight="1">
      <c r="A49" s="7"/>
      <c r="B49" s="28"/>
      <c r="C49" s="28"/>
      <c r="D49" s="28"/>
      <c r="E49" s="28"/>
      <c r="F49" s="28"/>
      <c r="G49" s="28"/>
      <c r="H49" s="28"/>
      <c r="I49" s="28"/>
      <c r="J49" s="28"/>
      <c r="K49" s="42"/>
      <c r="L49" s="40" t="s">
        <v>27</v>
      </c>
      <c r="M49" s="41" t="s">
        <v>147</v>
      </c>
      <c r="N49" s="91">
        <f t="shared" si="0"/>
        <v>1133044</v>
      </c>
      <c r="O49" s="29">
        <f>O50+O54</f>
        <v>0</v>
      </c>
      <c r="P49" s="29">
        <f t="shared" ref="P49:P54" si="1">T49</f>
        <v>1133044</v>
      </c>
      <c r="Q49" s="28"/>
      <c r="R49" s="28"/>
      <c r="S49" s="28"/>
      <c r="T49" s="29">
        <f>T50+T54</f>
        <v>1133044</v>
      </c>
      <c r="U49" s="92"/>
      <c r="V49" s="28"/>
      <c r="W49" s="42"/>
    </row>
    <row r="50" spans="1:23" ht="12.75" customHeight="1">
      <c r="A50" s="7"/>
      <c r="B50" s="28"/>
      <c r="C50" s="28"/>
      <c r="D50" s="28"/>
      <c r="E50" s="28"/>
      <c r="F50" s="28"/>
      <c r="G50" s="28"/>
      <c r="H50" s="28"/>
      <c r="I50" s="28"/>
      <c r="J50" s="28"/>
      <c r="K50" s="42"/>
      <c r="L50" s="40" t="s">
        <v>28</v>
      </c>
      <c r="M50" s="134" t="s">
        <v>250</v>
      </c>
      <c r="N50" s="91">
        <f t="shared" si="0"/>
        <v>1022075</v>
      </c>
      <c r="O50" s="49">
        <f>SUMIFS(DATI!E$1:E$65536,DATI!A$1:A$65536,'2003'!B4,DATI!B$1:B$65536,'2003'!O12,DATI!C$1:C$65536,'2003'!N8,DATI!D$1:D$65536,'2003'!L50)</f>
        <v>0</v>
      </c>
      <c r="P50" s="29">
        <f t="shared" si="1"/>
        <v>1022075</v>
      </c>
      <c r="Q50" s="28"/>
      <c r="R50" s="28"/>
      <c r="S50" s="28"/>
      <c r="T50" s="49">
        <f>SUMIFS(DATI!E$1:E$65536,DATI!A$1:A$65536,'2003'!B4,DATI!B$1:B$65536,'2003'!T12,DATI!C$1:C$65536,'2003'!N8,DATI!D$1:D$65536,'2003'!L50)</f>
        <v>1022075</v>
      </c>
      <c r="U50" s="50"/>
      <c r="V50" s="28"/>
      <c r="W50" s="42"/>
    </row>
    <row r="51" spans="1:23" ht="12.75" customHeight="1">
      <c r="A51" s="7"/>
      <c r="B51" s="28"/>
      <c r="C51" s="28"/>
      <c r="D51" s="28"/>
      <c r="E51" s="28"/>
      <c r="F51" s="28"/>
      <c r="G51" s="28"/>
      <c r="H51" s="28"/>
      <c r="I51" s="28"/>
      <c r="J51" s="28"/>
      <c r="K51" s="42"/>
      <c r="L51" s="40" t="s">
        <v>82</v>
      </c>
      <c r="M51" s="185" t="s">
        <v>154</v>
      </c>
      <c r="N51" s="91">
        <f t="shared" si="0"/>
        <v>656147</v>
      </c>
      <c r="O51" s="49">
        <f>SUMIFS(DATI!E$1:E$65536,DATI!A$1:A$65536,'2003'!B4,DATI!B$1:B$65536,'2003'!O12,DATI!C$1:C$65536,'2003'!N8,DATI!D$1:D$65536,'2003'!L51)</f>
        <v>0</v>
      </c>
      <c r="P51" s="29">
        <f t="shared" si="1"/>
        <v>656147</v>
      </c>
      <c r="Q51" s="28"/>
      <c r="R51" s="28"/>
      <c r="S51" s="28"/>
      <c r="T51" s="49">
        <f>SUMIFS(DATI!E$1:E$65536,DATI!A$1:A$65536,'2003'!B4,DATI!B$1:B$65536,'2003'!T12,DATI!C$1:C$65536,'2003'!N8,DATI!D$1:D$65536,'2003'!L51)</f>
        <v>656147</v>
      </c>
      <c r="U51" s="50"/>
      <c r="V51" s="28"/>
      <c r="W51" s="42"/>
    </row>
    <row r="52" spans="1:23" ht="12.75" customHeight="1">
      <c r="A52" s="7"/>
      <c r="B52" s="28"/>
      <c r="C52" s="28"/>
      <c r="D52" s="28"/>
      <c r="E52" s="28"/>
      <c r="F52" s="28"/>
      <c r="G52" s="28"/>
      <c r="H52" s="28"/>
      <c r="I52" s="28"/>
      <c r="J52" s="28"/>
      <c r="K52" s="42"/>
      <c r="L52" s="40" t="s">
        <v>83</v>
      </c>
      <c r="M52" s="185" t="s">
        <v>155</v>
      </c>
      <c r="N52" s="91">
        <f t="shared" si="0"/>
        <v>26720</v>
      </c>
      <c r="O52" s="49">
        <f>SUMIFS(DATI!E$1:E$65536,DATI!A$1:A$65536,'2003'!B4,DATI!B$1:B$65536,'2003'!O12,DATI!C$1:C$65536,'2003'!N8,DATI!D$1:D$65536,'2003'!L52)</f>
        <v>0</v>
      </c>
      <c r="P52" s="29">
        <f t="shared" si="1"/>
        <v>26720</v>
      </c>
      <c r="Q52" s="28"/>
      <c r="R52" s="28"/>
      <c r="S52" s="28"/>
      <c r="T52" s="49">
        <f>SUMIFS(DATI!E$1:E$65536,DATI!A$1:A$65536,'2003'!B4,DATI!B$1:B$65536,'2003'!T12,DATI!C$1:C$65536,'2003'!N8,DATI!D$1:D$65536,'2003'!L52)</f>
        <v>26720</v>
      </c>
      <c r="U52" s="50"/>
      <c r="V52" s="28"/>
      <c r="W52" s="42"/>
    </row>
    <row r="53" spans="1:23" ht="12.75" customHeight="1">
      <c r="A53" s="7"/>
      <c r="B53" s="28"/>
      <c r="C53" s="28"/>
      <c r="D53" s="28"/>
      <c r="E53" s="28"/>
      <c r="F53" s="28"/>
      <c r="G53" s="28"/>
      <c r="H53" s="28"/>
      <c r="I53" s="28"/>
      <c r="J53" s="28"/>
      <c r="K53" s="42"/>
      <c r="L53" s="40" t="s">
        <v>84</v>
      </c>
      <c r="M53" s="185" t="s">
        <v>156</v>
      </c>
      <c r="N53" s="91">
        <f t="shared" si="0"/>
        <v>339208</v>
      </c>
      <c r="O53" s="49">
        <f>SUMIFS(DATI!E$1:E$65536,DATI!A$1:A$65536,'2003'!B4,DATI!B$1:B$65536,'2003'!O12,DATI!C$1:C$65536,'2003'!N8,DATI!D$1:D$65536,'2003'!L53)</f>
        <v>0</v>
      </c>
      <c r="P53" s="29">
        <f t="shared" si="1"/>
        <v>339208</v>
      </c>
      <c r="Q53" s="28"/>
      <c r="R53" s="28"/>
      <c r="S53" s="28"/>
      <c r="T53" s="49">
        <f>SUMIFS(DATI!E$1:E$65536,DATI!A$1:A$65536,'2003'!B4,DATI!B$1:B$65536,'2003'!T12,DATI!C$1:C$65536,'2003'!N8,DATI!D$1:D$65536,'2003'!L53)</f>
        <v>339208</v>
      </c>
      <c r="U53" s="50"/>
      <c r="V53" s="28"/>
      <c r="W53" s="42"/>
    </row>
    <row r="54" spans="1:23" ht="12.75" customHeight="1">
      <c r="A54" s="7"/>
      <c r="B54" s="28"/>
      <c r="C54" s="28"/>
      <c r="D54" s="28"/>
      <c r="E54" s="28"/>
      <c r="F54" s="28"/>
      <c r="G54" s="28"/>
      <c r="H54" s="28"/>
      <c r="I54" s="47"/>
      <c r="J54" s="47"/>
      <c r="K54" s="72"/>
      <c r="L54" s="40" t="s">
        <v>29</v>
      </c>
      <c r="M54" s="134" t="s">
        <v>251</v>
      </c>
      <c r="N54" s="91">
        <f t="shared" si="0"/>
        <v>110969</v>
      </c>
      <c r="O54" s="49">
        <f>SUMIFS(DATI!E$1:E$65536,DATI!A$1:A$65536,'2003'!B4,DATI!B$1:B$65536,'2003'!O12,DATI!C$1:C$65536,'2003'!N8,DATI!D$1:D$65536,'2003'!L54)</f>
        <v>0</v>
      </c>
      <c r="P54" s="29">
        <f t="shared" si="1"/>
        <v>110969</v>
      </c>
      <c r="Q54" s="50"/>
      <c r="R54" s="28"/>
      <c r="S54" s="28"/>
      <c r="T54" s="49">
        <f>SUMIFS(DATI!E$1:E$65536,DATI!A$1:A$65536,'2003'!B4,DATI!B$1:B$65536,'2003'!T12,DATI!C$1:C$65536,'2003'!N8,DATI!D$1:D$65536,'2003'!L54)</f>
        <v>110969</v>
      </c>
      <c r="U54" s="50"/>
      <c r="V54" s="28"/>
      <c r="W54" s="42"/>
    </row>
    <row r="55" spans="1:23" ht="12.75" customHeight="1">
      <c r="A55" s="7"/>
      <c r="B55" s="28"/>
      <c r="C55" s="28"/>
      <c r="D55" s="28"/>
      <c r="E55" s="93">
        <f>E56+E57</f>
        <v>76128</v>
      </c>
      <c r="F55" s="50"/>
      <c r="G55" s="28"/>
      <c r="H55" s="61"/>
      <c r="I55" s="94">
        <f>E55</f>
        <v>76128</v>
      </c>
      <c r="J55" s="29">
        <f>J56+J57</f>
        <v>0</v>
      </c>
      <c r="K55" s="95">
        <f>I55+J55</f>
        <v>76128</v>
      </c>
      <c r="L55" s="40" t="s">
        <v>30</v>
      </c>
      <c r="M55" s="41" t="s">
        <v>148</v>
      </c>
      <c r="N55" s="23"/>
      <c r="O55" s="28"/>
      <c r="P55" s="28"/>
      <c r="Q55" s="28"/>
      <c r="R55" s="28"/>
      <c r="S55" s="28"/>
      <c r="T55" s="23"/>
      <c r="U55" s="28"/>
      <c r="V55" s="28"/>
      <c r="W55" s="42"/>
    </row>
    <row r="56" spans="1:23">
      <c r="A56" s="7"/>
      <c r="B56" s="28"/>
      <c r="C56" s="28"/>
      <c r="D56" s="28"/>
      <c r="E56" s="96">
        <f>SUMIFS(DATI!E$1:E$65536,DATI!A$1:A$65536,'2003'!B4,DATI!B$1:B$65536,'2003'!E12,DATI!C$1:C$65536,'2003'!B8,DATI!D$1:D$65536,'2003'!L56)</f>
        <v>34554</v>
      </c>
      <c r="F56" s="50"/>
      <c r="G56" s="28"/>
      <c r="H56" s="28"/>
      <c r="I56" s="94">
        <f>E56</f>
        <v>34554</v>
      </c>
      <c r="J56" s="49">
        <f>SUMIFS(DATI!E$1:E$65536,DATI!A$1:A$65536,'2003'!B4,DATI!B$1:B$65536,'2003'!J12,DATI!C$1:C$65536,'2003'!B8,DATI!D$1:D$65536,'2003'!L56)</f>
        <v>0</v>
      </c>
      <c r="K56" s="95">
        <f t="shared" ref="K56:K64" si="2">I56+J56</f>
        <v>34554</v>
      </c>
      <c r="L56" s="40" t="s">
        <v>31</v>
      </c>
      <c r="M56" s="134" t="s">
        <v>252</v>
      </c>
      <c r="N56" s="28"/>
      <c r="O56" s="28"/>
      <c r="P56" s="28"/>
      <c r="Q56" s="28"/>
      <c r="R56" s="28"/>
      <c r="S56" s="28"/>
      <c r="T56" s="28"/>
      <c r="U56" s="28"/>
      <c r="V56" s="28"/>
      <c r="W56" s="42"/>
    </row>
    <row r="57" spans="1:23">
      <c r="A57" s="7"/>
      <c r="B57" s="47"/>
      <c r="C57" s="47"/>
      <c r="D57" s="47"/>
      <c r="E57" s="96">
        <f>SUMIFS(DATI!E$1:E$65536,DATI!A$1:A$65536,'2003'!B4,DATI!B$1:B$65536,'2003'!E12,DATI!C$1:C$65536,'2003'!B8,DATI!D$1:D$65536,'2003'!L57)</f>
        <v>41574</v>
      </c>
      <c r="F57" s="97"/>
      <c r="G57" s="47"/>
      <c r="H57" s="28"/>
      <c r="I57" s="94">
        <f>E57</f>
        <v>41574</v>
      </c>
      <c r="J57" s="210">
        <f>SUMIFS(DATI!E$1:E$65536,DATI!A$1:A$65536,'2003'!B4,DATI!B$1:B$65536,'2003'!J12,DATI!C$1:C$65536,'2003'!B8,DATI!D$1:D$65536,'2003'!L57)</f>
        <v>0</v>
      </c>
      <c r="K57" s="95">
        <f t="shared" si="2"/>
        <v>41574</v>
      </c>
      <c r="L57" s="40" t="s">
        <v>32</v>
      </c>
      <c r="M57" s="134" t="s">
        <v>253</v>
      </c>
      <c r="N57" s="47"/>
      <c r="O57" s="47"/>
      <c r="P57" s="47"/>
      <c r="Q57" s="28"/>
      <c r="R57" s="47"/>
      <c r="S57" s="47"/>
      <c r="T57" s="47"/>
      <c r="U57" s="47"/>
      <c r="V57" s="47"/>
      <c r="W57" s="72"/>
    </row>
    <row r="58" spans="1:23">
      <c r="A58" s="7"/>
      <c r="B58" s="98">
        <f>C58+D58</f>
        <v>24870</v>
      </c>
      <c r="C58" s="29">
        <f>C59+C60</f>
        <v>448</v>
      </c>
      <c r="D58" s="29">
        <f>D59+D60</f>
        <v>24422</v>
      </c>
      <c r="E58" s="99">
        <f>E59+E60</f>
        <v>72491</v>
      </c>
      <c r="F58" s="29">
        <f>F59+F60</f>
        <v>182231</v>
      </c>
      <c r="G58" s="91">
        <f>G59+G60</f>
        <v>1585347</v>
      </c>
      <c r="H58" s="28"/>
      <c r="I58" s="94">
        <f>B58+E58+F58+G58</f>
        <v>1864939</v>
      </c>
      <c r="J58" s="94">
        <f>J59+J60</f>
        <v>145963</v>
      </c>
      <c r="K58" s="95">
        <f t="shared" si="2"/>
        <v>2010902</v>
      </c>
      <c r="L58" s="40" t="s">
        <v>33</v>
      </c>
      <c r="M58" s="41" t="s">
        <v>157</v>
      </c>
      <c r="N58" s="91">
        <f t="shared" ref="N58:N74" si="3">O58+P58</f>
        <v>2010902</v>
      </c>
      <c r="O58" s="94">
        <f>O59+O60</f>
        <v>327693</v>
      </c>
      <c r="P58" s="29">
        <f t="shared" ref="P58:P63" si="4">R58+S58+T58+W58</f>
        <v>1683209</v>
      </c>
      <c r="Q58" s="50"/>
      <c r="R58" s="29">
        <f>R59+R60</f>
        <v>209490</v>
      </c>
      <c r="S58" s="29">
        <f>S59+S60</f>
        <v>242788</v>
      </c>
      <c r="T58" s="29">
        <f>T59+T60</f>
        <v>54637</v>
      </c>
      <c r="U58" s="29">
        <f>U59+U60</f>
        <v>1175758</v>
      </c>
      <c r="V58" s="62">
        <f>V59+V60</f>
        <v>536</v>
      </c>
      <c r="W58" s="63">
        <f>U58+V58</f>
        <v>1176294</v>
      </c>
    </row>
    <row r="59" spans="1:23">
      <c r="A59" s="7"/>
      <c r="B59" s="98">
        <f>C59+D59</f>
        <v>20723</v>
      </c>
      <c r="C59" s="49">
        <f>SUMIFS(DATI!E$1:E$65536,DATI!A$1:A$65536,'2003'!B4,DATI!B$1:B$65536,'2003'!C12,DATI!C$1:C$65536,'2003'!B8,DATI!D$1:D$65536,'2003'!L59)</f>
        <v>448</v>
      </c>
      <c r="D59" s="49">
        <f>SUMIFS(DATI!E$1:E$65536,DATI!A$1:A$65536,'2003'!B4,DATI!B$1:B$65536,'2003'!D12,DATI!C$1:C$65536,'2003'!B8,DATI!D$1:D$65536,'2003'!L59)</f>
        <v>20275</v>
      </c>
      <c r="E59" s="100">
        <f>SUMIFS(DATI!E$1:E$65536,DATI!A$1:A$65536,'2003'!B4,DATI!B$1:B$65536,'2003'!E12,DATI!C$1:C$65536,'2003'!B8,DATI!D$1:D$65536,'2003'!L59)</f>
        <v>72491</v>
      </c>
      <c r="F59" s="30">
        <f>SUMIFS(DATI!E$1:E$65536,DATI!A$1:A$65536,'2003'!B4,DATI!B$1:B$65536,'2003'!F12,DATI!C$1:C$65536,'2003'!B8,DATI!D$1:D$65536,'2003'!L59)</f>
        <v>156575</v>
      </c>
      <c r="G59" s="30">
        <f>SUMIFS(DATI!E$1:E$65536,DATI!A$1:A$65536,'2003'!B4,DATI!B$1:B$65536,'2003'!G12,DATI!C$1:C$65536,'2003'!B8,DATI!D$1:D$65536,'2003'!L59)</f>
        <v>159940</v>
      </c>
      <c r="H59" s="28"/>
      <c r="I59" s="94">
        <f>B59+E59+F59+G59</f>
        <v>409729</v>
      </c>
      <c r="J59" s="30">
        <f>SUMIFS(DATI!E$1:E$65536,DATI!A$1:A$65536,'2003'!B4,DATI!B$1:B$65536,'2003'!J12,DATI!C$1:C$65536,'2003'!B8,DATI!D$1:D$65536,'2003'!L59)</f>
        <v>142146</v>
      </c>
      <c r="K59" s="95">
        <f t="shared" si="2"/>
        <v>551875</v>
      </c>
      <c r="L59" s="40" t="s">
        <v>34</v>
      </c>
      <c r="M59" s="134" t="s">
        <v>262</v>
      </c>
      <c r="N59" s="91">
        <f t="shared" si="3"/>
        <v>551875</v>
      </c>
      <c r="O59" s="30">
        <f>SUMIFS(DATI!E$1:E$65536,DATI!A$1:A$65536,'2003'!B4,DATI!B$1:B$65536,'2003'!O12,DATI!C$1:C$65536,'2003'!N8,DATI!D$1:D$65536,'2003'!L59)</f>
        <v>177957</v>
      </c>
      <c r="P59" s="29">
        <f t="shared" si="4"/>
        <v>373918</v>
      </c>
      <c r="Q59" s="28"/>
      <c r="R59" s="49">
        <f>SUMIFS(DATI!E$1:E$65536,DATI!A$1:A$65536,'2003'!B4,DATI!B$1:B$65536,'2003'!R12,DATI!C$1:C$65536,'2003'!N8,DATI!D$1:D$65536,'2003'!L59)</f>
        <v>101279</v>
      </c>
      <c r="S59" s="49">
        <f>SUMIFS(DATI!E$1:E$65536,DATI!A$1:A$65536,'2003'!B4,DATI!B$1:B$65536,'2003'!S12,DATI!C$1:C$65536,'2003'!N8,DATI!D$1:D$65536,'2003'!L59)</f>
        <v>223493</v>
      </c>
      <c r="T59" s="49">
        <f>SUMIFS(DATI!E$1:E$65536,DATI!A$1:A$65536,'2003'!B4,DATI!B$1:B$65536,'2003'!T12,DATI!C$1:C$65536,'2003'!N8,DATI!D$1:D$65536,'2003'!L59)</f>
        <v>10754</v>
      </c>
      <c r="U59" s="49">
        <f>SUMIFS(DATI!E$1:E$65536,DATI!A$1:A$65536,'2003'!B4,DATI!B$1:B$65536,'2003'!U12,DATI!C$1:C$65536,'2003'!N8,DATI!D$1:D$65536,'2003'!L59)</f>
        <v>37856</v>
      </c>
      <c r="V59" s="24">
        <f>SUMIFS(DATI!E$1:E$65536,DATI!A$1:A$65536,'2003'!B4,DATI!B$1:B$65536,'2003'!V12,DATI!C$1:C$65536,'2003'!N8,DATI!D$1:D$65536,'2003'!L59)</f>
        <v>536</v>
      </c>
      <c r="W59" s="63">
        <f t="shared" ref="W59:W74" si="5">U59+V59</f>
        <v>38392</v>
      </c>
    </row>
    <row r="60" spans="1:23">
      <c r="A60" s="7"/>
      <c r="B60" s="98">
        <f>C60+D60</f>
        <v>4147</v>
      </c>
      <c r="C60" s="29">
        <f>C61+C64+C69+C73</f>
        <v>0</v>
      </c>
      <c r="D60" s="29">
        <f>D61+D64+D69+D73</f>
        <v>4147</v>
      </c>
      <c r="E60" s="99">
        <f>E69+E73</f>
        <v>0</v>
      </c>
      <c r="F60" s="29">
        <f>F61+F64+F69+F73</f>
        <v>25656</v>
      </c>
      <c r="G60" s="91">
        <f>G61+G64+G69+G73</f>
        <v>1425407</v>
      </c>
      <c r="H60" s="28"/>
      <c r="I60" s="94">
        <f>B60+E60+F60+G60</f>
        <v>1455210</v>
      </c>
      <c r="J60" s="94">
        <f>J61+J64+J69</f>
        <v>3817</v>
      </c>
      <c r="K60" s="95">
        <f>I60+J60</f>
        <v>1459027</v>
      </c>
      <c r="L60" s="40" t="s">
        <v>158</v>
      </c>
      <c r="M60" s="134" t="s">
        <v>261</v>
      </c>
      <c r="N60" s="91">
        <f>O60+P60</f>
        <v>1459027</v>
      </c>
      <c r="O60" s="94">
        <f>O61+O64+O69</f>
        <v>149736</v>
      </c>
      <c r="P60" s="29">
        <f t="shared" si="4"/>
        <v>1309291</v>
      </c>
      <c r="Q60" s="50"/>
      <c r="R60" s="29">
        <f>R61+R64+R69+R73</f>
        <v>108211</v>
      </c>
      <c r="S60" s="29">
        <f>S61+S64+S69+S73</f>
        <v>19295</v>
      </c>
      <c r="T60" s="29">
        <f>T61+T64+T69+T73</f>
        <v>43883</v>
      </c>
      <c r="U60" s="29">
        <f>U61+U64+U69+U73</f>
        <v>1137902</v>
      </c>
      <c r="V60" s="62">
        <f>V61+V64+V69+V73</f>
        <v>0</v>
      </c>
      <c r="W60" s="63">
        <f t="shared" si="5"/>
        <v>1137902</v>
      </c>
    </row>
    <row r="61" spans="1:23">
      <c r="A61" s="7"/>
      <c r="B61" s="28"/>
      <c r="C61" s="28"/>
      <c r="D61" s="28"/>
      <c r="E61" s="28"/>
      <c r="F61" s="49">
        <f>SUMIFS(DATI!E$1:E$65536,DATI!A$1:A$65536,'2003'!B4,DATI!B$1:B$65536,'2003'!F12,DATI!C$1:C$65536,'2003'!B8,DATI!D$1:D$65536,'2003'!L61)</f>
        <v>22729</v>
      </c>
      <c r="G61" s="29">
        <f>G62+G63</f>
        <v>1335587</v>
      </c>
      <c r="H61" s="28"/>
      <c r="I61" s="94">
        <f>F61+G61</f>
        <v>1358316</v>
      </c>
      <c r="J61" s="30">
        <f>SUMIFS(DATI!E$1:E$65536,DATI!A$1:A$65536,'2003'!B4,DATI!B$1:B$65536,'2003'!J12,DATI!C$1:C$65536,'2003'!B8,DATI!D$1:D$65536,'2003'!L61)</f>
        <v>453</v>
      </c>
      <c r="K61" s="95">
        <f>I61+J61</f>
        <v>1358769</v>
      </c>
      <c r="L61" s="40" t="s">
        <v>36</v>
      </c>
      <c r="M61" s="185" t="s">
        <v>260</v>
      </c>
      <c r="N61" s="91">
        <f t="shared" si="3"/>
        <v>1358769</v>
      </c>
      <c r="O61" s="30">
        <f>SUMIFS(DATI!E$1:E$65536,DATI!A$1:A$65536,'2003'!B4,DATI!B$1:B$65536,'2003'!O12,DATI!C$1:C$65536,'2003'!N8,DATI!D$1:D$65536,'2003'!L61)</f>
        <v>71585</v>
      </c>
      <c r="P61" s="29">
        <f t="shared" si="4"/>
        <v>1287184</v>
      </c>
      <c r="Q61" s="50"/>
      <c r="R61" s="49">
        <f>SUMIFS(DATI!E$1:E$65536,DATI!A$1:A$65536,'2003'!B4,DATI!B$1:B$65536,'2003'!R12,DATI!C$1:C$65536,'2003'!N8,DATI!D$1:D$65536,'2003'!L61)</f>
        <v>103583</v>
      </c>
      <c r="S61" s="30">
        <f>SUMIFS(DATI!E$1:E$65536,DATI!A$1:A$65536,'2003'!B4,DATI!B$1:B$65536,'2003'!S12,DATI!C$1:C$65536,'2003'!N8,DATI!D$1:D$65536,'2003'!L61)</f>
        <v>19180</v>
      </c>
      <c r="T61" s="30">
        <f>SUMIFS(DATI!E$1:E$65536,DATI!A$1:A$65536,'2003'!B4,DATI!B$1:B$65536,'2003'!T12,DATI!C$1:C$65536,'2003'!N8,DATI!D$1:D$65536,'2003'!L61)</f>
        <v>39950</v>
      </c>
      <c r="U61" s="30">
        <f>SUMIFS(DATI!E$1:E$65536,DATI!A$1:A$65536,'2003'!B4,DATI!B$1:B$65536,'2003'!U12,DATI!C$1:C$65536,'2003'!N8,DATI!D$1:D$65536,'2003'!L61)</f>
        <v>1124471</v>
      </c>
      <c r="V61" s="30">
        <f>SUMIFS(DATI!E$1:E$65536,DATI!A$1:A$65536,'2003'!B4,DATI!B$1:B$65536,'2003'!V12,DATI!C$1:C$65536,'2003'!N8,DATI!D$1:D$65536,'2003'!L61)</f>
        <v>0</v>
      </c>
      <c r="W61" s="63">
        <f t="shared" si="5"/>
        <v>1124471</v>
      </c>
    </row>
    <row r="62" spans="1:23">
      <c r="A62" s="7"/>
      <c r="B62" s="28"/>
      <c r="C62" s="28"/>
      <c r="D62" s="28"/>
      <c r="E62" s="28"/>
      <c r="F62" s="49">
        <f>SUMIFS(DATI!E$1:E$65536,DATI!A$1:A$65536,'2003'!B4,DATI!B$1:B$65536,'2003'!F12,DATI!C$1:C$65536,'2003'!B8,DATI!D$1:D$65536,'2003'!L62)</f>
        <v>22729</v>
      </c>
      <c r="G62" s="49">
        <f>SUMIFS(DATI!E$1:E$65536,DATI!A$1:A$65536,'2003'!B4,DATI!B$1:B$65536,'2003'!G12,DATI!C$1:C$65536,'2003'!B8,DATI!D$1:D$65536,'2003'!L62)</f>
        <v>270825</v>
      </c>
      <c r="H62" s="28"/>
      <c r="I62" s="94">
        <f>F62+G62</f>
        <v>293554</v>
      </c>
      <c r="J62" s="30">
        <f>SUMIFS(DATI!E$1:E$65536,DATI!A$1:A$65536,'2003'!B4,DATI!B$1:B$65536,'2003'!J12,DATI!C$1:C$65536,'2003'!B8,DATI!D$1:D$65536,'2003'!L62)</f>
        <v>453</v>
      </c>
      <c r="K62" s="95">
        <f>I62+J62</f>
        <v>294007</v>
      </c>
      <c r="L62" s="40" t="s">
        <v>37</v>
      </c>
      <c r="M62" s="186" t="s">
        <v>159</v>
      </c>
      <c r="N62" s="91">
        <f t="shared" si="3"/>
        <v>294007</v>
      </c>
      <c r="O62" s="30">
        <f>SUMIFS(DATI!E$1:E$65536,DATI!A$1:A$65536,'2003'!B4,DATI!B$1:B$65536,'2003'!O12,DATI!C$1:C$65536,'2003'!N8,DATI!D$1:D$65536,'2003'!L62)</f>
        <v>71585</v>
      </c>
      <c r="P62" s="29">
        <f t="shared" si="4"/>
        <v>222422</v>
      </c>
      <c r="Q62" s="50"/>
      <c r="R62" s="49">
        <f>SUMIFS(DATI!E$1:E$65536,DATI!A$1:A$65536,'2003'!B4,DATI!B$1:B$65536,'2003'!R12,DATI!C$1:C$65536,'2003'!N8,DATI!D$1:D$65536,'2003'!L62)</f>
        <v>103583</v>
      </c>
      <c r="S62" s="49">
        <f>SUMIFS(DATI!E$1:E$65536,DATI!A$1:A$65536,'2003'!B4,DATI!B$1:B$65536,'2003'!S12,DATI!C$1:C$65536,'2003'!N8,DATI!D$1:D$65536,'2003'!L62)</f>
        <v>19180</v>
      </c>
      <c r="T62" s="49">
        <f>SUMIFS(DATI!E$1:E$65536,DATI!A$1:A$65536,'2003'!B4,DATI!B$1:B$65536,'2003'!T12,DATI!C$1:C$65536,'2003'!N8,DATI!D$1:D$65536,'2003'!L62)</f>
        <v>39950</v>
      </c>
      <c r="U62" s="49">
        <f>SUMIFS(DATI!E$1:E$65536,DATI!A$1:A$65536,'2003'!B4,DATI!B$1:B$65536,'2003'!U12,DATI!C$1:C$65536,'2003'!N8,DATI!D$1:D$65536,'2003'!L62)</f>
        <v>59709</v>
      </c>
      <c r="V62" s="24">
        <f>SUMIFS(DATI!E$1:E$65536,DATI!A$1:A$65536,'2003'!B4,DATI!B$1:B$65536,'2003'!V12,DATI!C$1:C$65536,'2003'!N8,DATI!D$1:D$65536,'2003'!L62)</f>
        <v>0</v>
      </c>
      <c r="W62" s="63">
        <f t="shared" si="5"/>
        <v>59709</v>
      </c>
    </row>
    <row r="63" spans="1:23">
      <c r="A63" s="7"/>
      <c r="B63" s="28"/>
      <c r="C63" s="28"/>
      <c r="D63" s="28"/>
      <c r="E63" s="28"/>
      <c r="F63" s="49">
        <f>SUMIFS(DATI!E$1:E$65536,DATI!A$1:A$65536,'2003'!B4,DATI!B$1:B$65536,'2003'!F12,DATI!C$1:C$65536,'2003'!B8,DATI!D$1:D$65536,'2003'!L63)</f>
        <v>0</v>
      </c>
      <c r="G63" s="49">
        <f>SUMIFS(DATI!E$1:E$65536,DATI!A$1:A$65536,'2003'!B4,DATI!B$1:B$65536,'2003'!G12,DATI!C$1:C$65536,'2003'!B8,DATI!D$1:D$65536,'2003'!L63)</f>
        <v>1064762</v>
      </c>
      <c r="H63" s="28"/>
      <c r="I63" s="94">
        <f>F63+G63</f>
        <v>1064762</v>
      </c>
      <c r="J63" s="30">
        <f>SUMIFS(DATI!E$1:E$65536,DATI!A$1:A$65536,'2003'!B4,DATI!B$1:B$65536,'2003'!J12,DATI!C$1:C$65536,'2003'!B8,DATI!D$1:D$65536,'2003'!L63)</f>
        <v>0</v>
      </c>
      <c r="K63" s="95">
        <f>I63+J63</f>
        <v>1064762</v>
      </c>
      <c r="L63" s="40" t="s">
        <v>38</v>
      </c>
      <c r="M63" s="186" t="s">
        <v>160</v>
      </c>
      <c r="N63" s="91">
        <f t="shared" si="3"/>
        <v>1064762</v>
      </c>
      <c r="O63" s="30">
        <f>SUMIFS(DATI!E$1:E$65536,DATI!A$1:A$65536,'2003'!B4,DATI!B$1:B$65536,'2003'!O12,DATI!C$1:C$65536,'2003'!N8,DATI!D$1:D$65536,'2003'!L63)</f>
        <v>0</v>
      </c>
      <c r="P63" s="29">
        <f t="shared" si="4"/>
        <v>1064762</v>
      </c>
      <c r="Q63" s="50"/>
      <c r="R63" s="49">
        <f>SUMIFS(DATI!E$1:E$65536,DATI!A$1:A$65536,'2003'!B4,DATI!B$1:B$65536,'2003'!R12,DATI!C$1:C$65536,'2003'!N8,DATI!D$1:D$65536,'2003'!L63)</f>
        <v>0</v>
      </c>
      <c r="S63" s="49">
        <f>SUMIFS(DATI!E$1:E$65536,DATI!A$1:A$65536,'2003'!B4,DATI!B$1:B$65536,'2003'!S12,DATI!C$1:C$65536,'2003'!N8,DATI!D$1:D$65536,'2003'!L63)</f>
        <v>0</v>
      </c>
      <c r="T63" s="49">
        <f>SUMIFS(DATI!E$1:E$65536,DATI!A$1:A$65536,'2003'!B4,DATI!B$1:B$65536,'2003'!T12,DATI!C$1:C$65536,'2003'!N8,DATI!D$1:D$65536,'2003'!L63)</f>
        <v>0</v>
      </c>
      <c r="U63" s="49">
        <f>SUMIFS(DATI!E$1:E$65536,DATI!A$1:A$65536,'2003'!B4,DATI!B$1:B$65536,'2003'!U12,DATI!C$1:C$65536,'2003'!N8,DATI!D$1:D$65536,'2003'!L63)</f>
        <v>1064762</v>
      </c>
      <c r="V63" s="24">
        <f>SUMIFS(DATI!E$1:E$65536,DATI!A$1:A$65536,'2003'!B4,DATI!B$1:B$65536,'2003'!V12,DATI!C$1:C$65536,'2003'!N8,DATI!D$1:D$65536,'2003'!L63)</f>
        <v>0</v>
      </c>
      <c r="W63" s="63">
        <f t="shared" si="5"/>
        <v>1064762</v>
      </c>
    </row>
    <row r="64" spans="1:23" ht="25">
      <c r="A64" s="7"/>
      <c r="B64" s="98">
        <f>C64+D64</f>
        <v>0</v>
      </c>
      <c r="C64" s="30">
        <f>SUMIFS(DATI!E$1:E$65536,DATI!A$1:A$65536,'2003'!B4,DATI!B$1:B$65536,'2003'!C12,DATI!C$1:C$65536,'2003'!B8,DATI!D$1:D$65536,'2003'!L64)</f>
        <v>0</v>
      </c>
      <c r="D64" s="30">
        <f>SUMIFS(DATI!E$1:E$65536,DATI!A$1:A$65536,'2003'!B4,DATI!B$1:B$65536,'2003'!D12,DATI!C$1:C$65536,'2003'!B8,DATI!D$1:D$65536,'2003'!L64)</f>
        <v>0</v>
      </c>
      <c r="E64" s="28"/>
      <c r="F64" s="49">
        <f>SUMIFS(DATI!E$1:E$65536,DATI!A$1:A$65536,'2003'!B4,DATI!B$1:B$65536,'2003'!F12,DATI!C$1:C$65536,'2003'!B8,DATI!D$1:D$65536,'2003'!L64)</f>
        <v>0</v>
      </c>
      <c r="G64" s="49">
        <f>SUMIFS(DATI!E$1:E$65536,DATI!A$1:A$65536,'2003'!B4,DATI!B$1:B$65536,'2003'!G12,DATI!C$1:C$65536,'2003'!B8,DATI!D$1:D$65536,'2003'!L64)</f>
        <v>78151</v>
      </c>
      <c r="H64" s="28"/>
      <c r="I64" s="94">
        <f>F64+G64</f>
        <v>78151</v>
      </c>
      <c r="J64" s="30">
        <f>SUMIFS(DATI!E$1:E$65536,DATI!A$1:A$65536,'2003'!B4,DATI!B$1:B$65536,'2003'!J12,DATI!C$1:C$65536,'2003'!B8,DATI!D$1:D$65536,'2003'!L64)</f>
        <v>3364</v>
      </c>
      <c r="K64" s="95">
        <f t="shared" si="2"/>
        <v>81515</v>
      </c>
      <c r="L64" s="40" t="s">
        <v>39</v>
      </c>
      <c r="M64" s="185" t="s">
        <v>259</v>
      </c>
      <c r="N64" s="91">
        <f t="shared" si="3"/>
        <v>81515</v>
      </c>
      <c r="O64" s="30">
        <f>SUMIFS(DATI!E$1:E$65536,DATI!A$1:A$65536,'2003'!B4,DATI!B$1:B$65536,'2003'!O12,DATI!C$1:C$65536,'2003'!N8,DATI!D$1:D$65536,'2003'!L64)</f>
        <v>78151</v>
      </c>
      <c r="P64" s="29">
        <f>R64+S64+T64+U64+V64</f>
        <v>3364</v>
      </c>
      <c r="Q64" s="50"/>
      <c r="R64" s="49">
        <f>SUMIFS(DATI!E$1:E$65536,DATI!A$1:A$65536,'2003'!B4,DATI!B$1:B$65536,'2003'!R12,DATI!C$1:C$65536,'2003'!N8,DATI!D$1:D$65536,'2003'!L64)</f>
        <v>3364</v>
      </c>
      <c r="S64" s="49">
        <f>SUMIFS(DATI!E$1:E$65536,DATI!A$1:A$65536,'2003'!B4,DATI!B$1:B$65536,'2003'!S12,DATI!C$1:C$65536,'2003'!N8,DATI!D$1:D$65536,'2003'!L64)</f>
        <v>0</v>
      </c>
      <c r="T64" s="49">
        <f>SUMIFS(DATI!E$1:E$65536,DATI!A$1:A$65536,'2003'!B4,DATI!B$1:B$65536,'2003'!T12,DATI!C$1:C$65536,'2003'!N8,DATI!D$1:D$65536,'2003'!L64)</f>
        <v>0</v>
      </c>
      <c r="U64" s="49">
        <f>SUMIFS(DATI!E$1:E$65536,DATI!A$1:A$65536,'2003'!B4,DATI!B$1:B$65536,'2003'!U12,DATI!C$1:C$65536,'2003'!N8,DATI!D$1:D$65536,'2003'!L64)</f>
        <v>0</v>
      </c>
      <c r="V64" s="24">
        <f>SUMIFS(DATI!E$1:E$65536,DATI!A$1:A$65536,'2003'!B4,DATI!B$1:B$65536,'2003'!V12,DATI!C$1:C$65536,'2003'!N8,DATI!D$1:D$65536,'2003'!L64)</f>
        <v>0</v>
      </c>
      <c r="W64" s="63">
        <f t="shared" si="5"/>
        <v>0</v>
      </c>
    </row>
    <row r="65" spans="1:23" ht="25">
      <c r="A65" s="7"/>
      <c r="B65" s="28"/>
      <c r="C65" s="28"/>
      <c r="D65" s="28"/>
      <c r="E65" s="28"/>
      <c r="F65" s="49">
        <f>SUMIFS(DATI!E$1:E$65536,DATI!A$1:A$65536,'2003'!B4,DATI!B$1:B$65536,'2003'!F12,DATI!C$1:C$65536,'2003'!B8,DATI!D$1:D$65536,'2003'!L65)</f>
        <v>0</v>
      </c>
      <c r="G65" s="49">
        <f>SUMIFS(DATI!E$1:E$65536,DATI!A$1:A$65536,'2003'!B4,DATI!B$1:B$65536,'2003'!G12,DATI!C$1:C$65536,'2003'!B8,DATI!D$1:D$65536,'2003'!L65)</f>
        <v>0</v>
      </c>
      <c r="H65" s="28"/>
      <c r="I65" s="28"/>
      <c r="J65" s="28"/>
      <c r="K65" s="42"/>
      <c r="L65" s="40" t="s">
        <v>93</v>
      </c>
      <c r="M65" s="186" t="s">
        <v>161</v>
      </c>
      <c r="N65" s="28"/>
      <c r="O65" s="28"/>
      <c r="P65" s="28"/>
      <c r="Q65" s="28"/>
      <c r="R65" s="49">
        <f>SUMIFS(DATI!E$1:E$65536,DATI!A$1:A$65536,'2003'!B4,DATI!B$1:B$65536,'2003'!R12,DATI!C$1:C$65536,'2003'!N8,DATI!D$1:D$65536,'2003'!L65)</f>
        <v>0</v>
      </c>
      <c r="S65" s="49">
        <f>SUMIFS(DATI!E$1:E$65536,DATI!A$1:A$65536,'2003'!B4,DATI!B$1:B$65536,'2003'!S12,DATI!C$1:C$65536,'2003'!N8,DATI!D$1:D$65536,'2003'!L65)</f>
        <v>0</v>
      </c>
      <c r="T65" s="28"/>
      <c r="U65" s="28"/>
      <c r="V65" s="28"/>
      <c r="W65" s="42"/>
    </row>
    <row r="66" spans="1:23" ht="25">
      <c r="A66" s="7"/>
      <c r="B66" s="28"/>
      <c r="C66" s="28"/>
      <c r="D66" s="28"/>
      <c r="E66" s="28"/>
      <c r="F66" s="49">
        <f>SUMIFS(DATI!E$1:E$65536,DATI!A$1:A$65536,'2003'!B4,DATI!B$1:B$65536,'2003'!F12,DATI!C$1:C$65536,'2003'!B8,DATI!D$1:D$65536,'2003'!L66)</f>
        <v>0</v>
      </c>
      <c r="G66" s="49">
        <f>SUMIFS(DATI!E$1:E$65536,DATI!A$1:A$65536,'2003'!B4,DATI!B$1:B$65536,'2003'!G12,DATI!C$1:C$65536,'2003'!B8,DATI!D$1:D$65536,'2003'!L66)</f>
        <v>0</v>
      </c>
      <c r="H66" s="28"/>
      <c r="I66" s="28"/>
      <c r="J66" s="28"/>
      <c r="K66" s="42"/>
      <c r="L66" s="40" t="s">
        <v>94</v>
      </c>
      <c r="M66" s="186" t="s">
        <v>162</v>
      </c>
      <c r="N66" s="28"/>
      <c r="O66" s="28"/>
      <c r="P66" s="28"/>
      <c r="Q66" s="28"/>
      <c r="R66" s="49">
        <f>SUMIFS(DATI!E$1:E$65536,DATI!A$1:A$65536,'2003'!B4,DATI!B$1:B$65536,'2003'!R12,DATI!C$1:C$65536,'2003'!N8,DATI!D$1:D$65536,'2003'!L66)</f>
        <v>0</v>
      </c>
      <c r="S66" s="49">
        <f>SUMIFS(DATI!E$1:E$65536,DATI!A$1:A$65536,'2003'!B4,DATI!B$1:B$65536,'2003'!S12,DATI!C$1:C$65536,'2003'!N8,DATI!D$1:D$65536,'2003'!L66)</f>
        <v>0</v>
      </c>
      <c r="T66" s="28"/>
      <c r="U66" s="28"/>
      <c r="V66" s="28"/>
      <c r="W66" s="42"/>
    </row>
    <row r="67" spans="1:23" ht="25">
      <c r="A67" s="7"/>
      <c r="B67" s="28"/>
      <c r="C67" s="28"/>
      <c r="D67" s="28"/>
      <c r="E67" s="28"/>
      <c r="F67" s="49">
        <f>SUMIFS(DATI!E$1:E$65536,DATI!A$1:A$65536,'2003'!B4,DATI!B$1:B$65536,'2003'!F12,DATI!C$1:C$65536,'2003'!B8,DATI!D$1:D$65536,'2003'!L67)</f>
        <v>0</v>
      </c>
      <c r="G67" s="49">
        <f>SUMIFS(DATI!E$1:E$65536,DATI!A$1:A$65536,'2003'!B4,DATI!B$1:B$65536,'2003'!G12,DATI!C$1:C$65536,'2003'!B8,DATI!D$1:D$65536,'2003'!L67)</f>
        <v>0</v>
      </c>
      <c r="H67" s="28"/>
      <c r="I67" s="28"/>
      <c r="J67" s="28"/>
      <c r="K67" s="42"/>
      <c r="L67" s="40" t="s">
        <v>95</v>
      </c>
      <c r="M67" s="186" t="s">
        <v>163</v>
      </c>
      <c r="N67" s="28"/>
      <c r="O67" s="28"/>
      <c r="P67" s="28"/>
      <c r="Q67" s="28"/>
      <c r="R67" s="49">
        <f>SUMIFS(DATI!E$1:E$65536,DATI!A$1:A$65536,'2003'!B4,DATI!B$1:B$65536,'2003'!R12,DATI!C$1:C$65536,'2003'!N8,DATI!D$1:D$65536,'2003'!L67)</f>
        <v>0</v>
      </c>
      <c r="S67" s="49">
        <f>SUMIFS(DATI!E$1:E$65536,DATI!A$1:A$65536,'2003'!B4,DATI!B$1:B$65536,'2003'!S12,DATI!C$1:C$65536,'2003'!N8,DATI!D$1:D$65536,'2003'!L67)</f>
        <v>0</v>
      </c>
      <c r="T67" s="28"/>
      <c r="U67" s="28"/>
      <c r="V67" s="28"/>
      <c r="W67" s="42"/>
    </row>
    <row r="68" spans="1:23" ht="25">
      <c r="A68" s="7"/>
      <c r="B68" s="28"/>
      <c r="C68" s="28"/>
      <c r="D68" s="28"/>
      <c r="E68" s="28"/>
      <c r="F68" s="49">
        <f>SUMIFS(DATI!E$1:E$65536,DATI!A$1:A$65536,'2003'!B4,DATI!B$1:B$65536,'2003'!F12,DATI!C$1:C$65536,'2003'!B8,DATI!D$1:D$65536,'2003'!L68)</f>
        <v>0</v>
      </c>
      <c r="G68" s="49">
        <f>SUMIFS(DATI!E$1:E$65536,DATI!A$1:A$65536,'2003'!B4,DATI!B$1:B$65536,'2003'!G12,DATI!C$1:C$65536,'2003'!B8,DATI!D$1:D$65536,'2003'!L68)</f>
        <v>0</v>
      </c>
      <c r="H68" s="28"/>
      <c r="I68" s="28"/>
      <c r="J68" s="28"/>
      <c r="K68" s="42"/>
      <c r="L68" s="40" t="s">
        <v>96</v>
      </c>
      <c r="M68" s="186" t="s">
        <v>164</v>
      </c>
      <c r="N68" s="28"/>
      <c r="O68" s="28"/>
      <c r="P68" s="28"/>
      <c r="Q68" s="28"/>
      <c r="R68" s="49">
        <f>SUMIFS(DATI!E$1:E$65536,DATI!A$1:A$65536,'2003'!B4,DATI!B$1:B$65536,'2003'!R12,DATI!C$1:C$65536,'2003'!N8,DATI!D$1:D$65536,'2003'!L68)</f>
        <v>0</v>
      </c>
      <c r="S68" s="49">
        <f>SUMIFS(DATI!E$1:E$65536,DATI!A$1:A$65536,'2003'!B4,DATI!B$1:B$65536,'2003'!S12,DATI!C$1:C$65536,'2003'!N8,DATI!D$1:D$65536,'2003'!L68)</f>
        <v>0</v>
      </c>
      <c r="T68" s="28"/>
      <c r="U68" s="28"/>
      <c r="V68" s="28"/>
      <c r="W68" s="42"/>
    </row>
    <row r="69" spans="1:23">
      <c r="A69" s="7"/>
      <c r="B69" s="98">
        <f t="shared" ref="B69:B78" si="6">C69+D69</f>
        <v>0</v>
      </c>
      <c r="C69" s="94">
        <f>C70+C71+C72</f>
        <v>0</v>
      </c>
      <c r="D69" s="94">
        <f>D70+D71+D72</f>
        <v>0</v>
      </c>
      <c r="E69" s="94">
        <f>E70+E71+E72</f>
        <v>0</v>
      </c>
      <c r="F69" s="94">
        <f>F70+F71+F72</f>
        <v>2927</v>
      </c>
      <c r="G69" s="94">
        <f>G70+G71+G72</f>
        <v>0</v>
      </c>
      <c r="H69" s="28"/>
      <c r="I69" s="94">
        <f t="shared" ref="I69:I74" si="7">E69+F69+G69+B69</f>
        <v>2927</v>
      </c>
      <c r="J69" s="94">
        <f>J70+J71+J72</f>
        <v>0</v>
      </c>
      <c r="K69" s="95">
        <f>I69+J69</f>
        <v>2927</v>
      </c>
      <c r="L69" s="53" t="s">
        <v>40</v>
      </c>
      <c r="M69" s="78" t="s">
        <v>258</v>
      </c>
      <c r="N69" s="91">
        <f t="shared" si="3"/>
        <v>2927</v>
      </c>
      <c r="O69" s="94">
        <f>O70+O71+O72</f>
        <v>0</v>
      </c>
      <c r="P69" s="29">
        <f>R69+S69+T69+U69+V69</f>
        <v>2927</v>
      </c>
      <c r="Q69" s="50"/>
      <c r="R69" s="29">
        <f>R70+R71+R72</f>
        <v>1264</v>
      </c>
      <c r="S69" s="29">
        <f>S70+S71+S72</f>
        <v>115</v>
      </c>
      <c r="T69" s="29">
        <f>T70+T71+T72</f>
        <v>5</v>
      </c>
      <c r="U69" s="29">
        <f>U70+U71+U72</f>
        <v>1543</v>
      </c>
      <c r="V69" s="62">
        <f>V70+V71+V72</f>
        <v>0</v>
      </c>
      <c r="W69" s="63">
        <f t="shared" si="5"/>
        <v>1543</v>
      </c>
    </row>
    <row r="70" spans="1:23" ht="23.25" customHeight="1">
      <c r="A70" s="7"/>
      <c r="B70" s="98">
        <f t="shared" si="6"/>
        <v>0</v>
      </c>
      <c r="C70" s="30">
        <f>SUMIFS(DATI!E$1:E$65536,DATI!A$1:A$65536,'2003'!B4,DATI!B$1:B$65536,'2003'!C12,DATI!C$1:C$65536,'2003'!B8,DATI!D$1:D$65536,'2003'!L70)</f>
        <v>0</v>
      </c>
      <c r="D70" s="30">
        <f>SUMIFS(DATI!E$1:E$65536,DATI!A$1:A$65536,'2003'!B4,DATI!B$1:B$65536,'2003'!D12,DATI!C$1:C$65536,'2003'!B8,DATI!D$1:D$65536,'2003'!L70)</f>
        <v>0</v>
      </c>
      <c r="E70" s="30">
        <f>SUMIFS(DATI!E$1:E$65536,DATI!A$1:A$65536,'2003'!B4,DATI!B$1:B$65536,'2003'!E12,DATI!C$1:C$65536,'2003'!B8,DATI!D$1:D$65536,'2003'!L70)</f>
        <v>0</v>
      </c>
      <c r="F70" s="30">
        <f>SUMIFS(DATI!E$1:E$65536,DATI!A$1:A$65536,'2003'!B4,DATI!B$1:B$65536,'2003'!F12,DATI!C$1:C$65536,'2003'!B8,DATI!D$1:D$65536,'2003'!L70)</f>
        <v>2776</v>
      </c>
      <c r="G70" s="49">
        <f>SUMIFS(DATI!E$1:E$65536,DATI!A$1:A$65536,'2003'!B4,DATI!B$1:B$65536,'2003'!G12,DATI!C$1:C$65536,'2003'!B8,DATI!D$1:D$65536,'2003'!L70)</f>
        <v>0</v>
      </c>
      <c r="H70" s="28"/>
      <c r="I70" s="94">
        <f t="shared" si="7"/>
        <v>2776</v>
      </c>
      <c r="J70" s="101">
        <f>SUMIFS(DATI!E$1:E$65536,DATI!A$1:A$65536,'2003'!B4,DATI!B$1:B$65536,'2003'!J12,DATI!C$1:C$65536,'2003'!B8,DATI!D$1:D$65536,'2003'!L70)</f>
        <v>0</v>
      </c>
      <c r="K70" s="95">
        <f>I70+J70</f>
        <v>2776</v>
      </c>
      <c r="L70" s="53" t="s">
        <v>41</v>
      </c>
      <c r="M70" s="201" t="s">
        <v>257</v>
      </c>
      <c r="N70" s="91">
        <f t="shared" si="3"/>
        <v>2776</v>
      </c>
      <c r="O70" s="102">
        <f>SUMIFS(DATI!E$1:E$65536,DATI!A$1:A$65536,'2003'!B4,DATI!B$1:B$65536,'2003'!O12,DATI!C$1:C$65536,'2003'!N8,DATI!D$1:D$65536,'2003'!L70)</f>
        <v>0</v>
      </c>
      <c r="P70" s="29">
        <f>R70+S70+T70+W70</f>
        <v>2776</v>
      </c>
      <c r="Q70" s="50"/>
      <c r="R70" s="49">
        <v>1264</v>
      </c>
      <c r="S70" s="49">
        <f>SUMIFS(DATI!E$1:E$65536,DATI!A$1:A$65536,'2003'!B4,DATI!B$1:B$65536,'2003'!S12,DATI!C$1:C$65536,'2003'!N8,DATI!D$1:D$65536,'2003'!L70)</f>
        <v>115</v>
      </c>
      <c r="T70" s="49">
        <f>SUMIFS(DATI!E$1:E$65536,DATI!A$1:A$65536,'2003'!B4,DATI!B$1:B$65536,'2003'!T12,DATI!C$1:C$65536,'2003'!N8,DATI!D$1:D$65536,'2003'!L70)</f>
        <v>5</v>
      </c>
      <c r="U70" s="49">
        <f>SUMIFS(DATI!E$1:E$65536,DATI!A$1:A$65536,'2003'!B4,DATI!B$1:B$65536,'2003'!U12,DATI!C$1:C$65536,'2003'!N8,DATI!D$1:D$65536,'2003'!L70)</f>
        <v>1392</v>
      </c>
      <c r="V70" s="24">
        <f>SUMIFS(DATI!E$1:E$65536,DATI!A$1:A$65536,'2003'!B4,DATI!B$1:B$65536,'2003'!V12,DATI!C$1:C$65536,'2003'!N8,DATI!D$1:D$65536,'2003'!L70)</f>
        <v>0</v>
      </c>
      <c r="W70" s="63">
        <f t="shared" si="5"/>
        <v>1392</v>
      </c>
    </row>
    <row r="71" spans="1:23">
      <c r="A71" s="7"/>
      <c r="B71" s="98">
        <f t="shared" si="6"/>
        <v>0</v>
      </c>
      <c r="C71" s="30">
        <f>SUMIFS(DATI!E$1:E$65536,DATI!A$1:A$65536,'2003'!B4,DATI!B$1:B$65536,'2003'!C12,DATI!C$1:C$65536,'2003'!B8,DATI!D$1:D$65536,'2003'!L71)</f>
        <v>0</v>
      </c>
      <c r="D71" s="30">
        <f>SUMIFS(DATI!E$1:E$65536,DATI!A$1:A$65536,'2003'!B4,DATI!B$1:B$65536,'2003'!D12,DATI!C$1:C$65536,'2003'!B8,DATI!D$1:D$65536,'2003'!L71)</f>
        <v>0</v>
      </c>
      <c r="E71" s="30">
        <f>SUMIFS(DATI!E$1:E$65536,DATI!A$1:A$65536,'2003'!B4,DATI!B$1:B$65536,'2003'!E12,DATI!C$1:C$65536,'2003'!B8,DATI!D$1:D$65536,'2003'!L71)</f>
        <v>0</v>
      </c>
      <c r="F71" s="30">
        <f>SUMIFS(DATI!E$1:E$65536,DATI!A$1:A$65536,'2003'!B4,DATI!B$1:B$65536,'2003'!F12,DATI!C$1:C$65536,'2003'!B8,DATI!D$1:D$65536,'2003'!L71)</f>
        <v>151</v>
      </c>
      <c r="G71" s="49">
        <f>SUMIFS(DATI!E$1:E$65536,DATI!A$1:A$65536,'2003'!B4,DATI!B$1:B$65536,'2003'!G12,DATI!C$1:C$65536,'2003'!B8,DATI!D$1:D$65536,'2003'!L71)</f>
        <v>0</v>
      </c>
      <c r="H71" s="28"/>
      <c r="I71" s="94">
        <f t="shared" si="7"/>
        <v>151</v>
      </c>
      <c r="J71" s="101">
        <f>SUMIFS(DATI!E$1:E$65536,DATI!A$1:A$65536,'2003'!B4,DATI!B$1:B$65536,'2003'!J12,DATI!C$1:C$65536,'2003'!B8,DATI!D$1:D$65536,'2003'!L71)</f>
        <v>0</v>
      </c>
      <c r="K71" s="95">
        <f>I71+J71</f>
        <v>151</v>
      </c>
      <c r="L71" s="53" t="s">
        <v>42</v>
      </c>
      <c r="M71" s="201" t="s">
        <v>256</v>
      </c>
      <c r="N71" s="91">
        <f t="shared" si="3"/>
        <v>151</v>
      </c>
      <c r="O71" s="102">
        <f>SUMIFS(DATI!E$1:E$65536,DATI!A$1:A$65536,'2003'!B4,DATI!B$1:B$65536,'2003'!O12,DATI!C$1:C$65536,'2003'!N8,DATI!D$1:D$65536,'2003'!L71)</f>
        <v>0</v>
      </c>
      <c r="P71" s="29">
        <f>R71+S71+T71+W71</f>
        <v>151</v>
      </c>
      <c r="Q71" s="50"/>
      <c r="R71" s="49">
        <f>SUMIFS(DATI!E$1:E$65536,DATI!A$1:A$65536,'2003'!B4,DATI!B$1:B$65536,'2003'!R12,DATI!C$1:C$65536,'2003'!N8,DATI!D$1:D$65536,'2003'!L71)</f>
        <v>0</v>
      </c>
      <c r="S71" s="49">
        <f>SUMIFS(DATI!E$1:E$65536,DATI!A$1:A$65536,'2003'!B4,DATI!B$1:B$65536,'2003'!S12,DATI!C$1:C$65536,'2003'!N8,DATI!D$1:D$65536,'2003'!L71)</f>
        <v>0</v>
      </c>
      <c r="T71" s="49">
        <f>SUMIFS(DATI!E$1:E$65536,DATI!A$1:A$65536,'2003'!B4,DATI!B$1:B$65536,'2003'!T12,DATI!C$1:C$65536,'2003'!N8,DATI!D$1:D$65536,'2003'!L71)</f>
        <v>0</v>
      </c>
      <c r="U71" s="49">
        <f>SUMIFS(DATI!E$1:E$65536,DATI!A$1:A$65536,'2003'!B4,DATI!B$1:B$65536,'2003'!U12,DATI!C$1:C$65536,'2003'!N8,DATI!D$1:D$65536,'2003'!L71)</f>
        <v>151</v>
      </c>
      <c r="V71" s="24">
        <f>SUMIFS(DATI!E$1:E$65536,DATI!A$1:A$65536,'2003'!B4,DATI!B$1:B$65536,'2003'!V12,DATI!C$1:C$65536,'2003'!N8,DATI!D$1:D$65536,'2003'!L71)</f>
        <v>0</v>
      </c>
      <c r="W71" s="63">
        <f t="shared" si="5"/>
        <v>151</v>
      </c>
    </row>
    <row r="72" spans="1:23">
      <c r="A72" s="7"/>
      <c r="B72" s="98">
        <f t="shared" si="6"/>
        <v>0</v>
      </c>
      <c r="C72" s="30">
        <f>SUMIFS(DATI!E$1:E$65536,DATI!A$1:A$65536,'2003'!B4,DATI!B$1:B$65536,'2003'!C12,DATI!C$1:C$65536,'2003'!B8,DATI!D$1:D$65536,'2003'!L72)</f>
        <v>0</v>
      </c>
      <c r="D72" s="30">
        <f>SUMIFS(DATI!E$1:E$65536,DATI!A$1:A$65536,'2003'!B4,DATI!B$1:B$65536,'2003'!D12,DATI!C$1:C$65536,'2003'!B8,DATI!D$1:D$65536,'2003'!L72)</f>
        <v>0</v>
      </c>
      <c r="E72" s="30">
        <f>SUMIFS(DATI!E$1:E$65536,DATI!A$1:A$65536,'2003'!B4,DATI!B$1:B$65536,'2003'!E12,DATI!C$1:C$65536,'2003'!B8,DATI!D$1:D$65536,'2003'!L72)</f>
        <v>0</v>
      </c>
      <c r="F72" s="30">
        <f>SUMIFS(DATI!E$1:E$65536,DATI!A$1:A$65536,'2003'!B4,DATI!B$1:B$65536,'2003'!F12,DATI!C$1:C$65536,'2003'!B8,DATI!D$1:D$65536,'2003'!L72)</f>
        <v>0</v>
      </c>
      <c r="G72" s="49">
        <f>SUMIFS(DATI!E$1:E$65536,DATI!A$1:A$65536,'2003'!B4,DATI!B$1:B$65536,'2003'!G12,DATI!C$1:C$65536,'2003'!B8,DATI!D$1:D$65536,'2003'!L72)</f>
        <v>0</v>
      </c>
      <c r="H72" s="28"/>
      <c r="I72" s="94">
        <f t="shared" si="7"/>
        <v>0</v>
      </c>
      <c r="J72" s="101">
        <f>SUMIFS(DATI!E$1:E$65536,DATI!A$1:A$65536,'2003'!B4,DATI!B$1:B$65536,'2003'!J12,DATI!C$1:C$65536,'2003'!B8,DATI!D$1:D$65536,'2003'!L72)</f>
        <v>0</v>
      </c>
      <c r="K72" s="95">
        <f>I72+J72</f>
        <v>0</v>
      </c>
      <c r="L72" s="53" t="s">
        <v>43</v>
      </c>
      <c r="M72" s="201" t="s">
        <v>255</v>
      </c>
      <c r="N72" s="91">
        <f t="shared" si="3"/>
        <v>0</v>
      </c>
      <c r="O72" s="102">
        <f>SUMIFS(DATI!E$1:E$65536,DATI!A$1:A$65536,'2003'!B4,DATI!B$1:B$65536,'2003'!O12,DATI!C$1:C$65536,'2003'!N8,DATI!D$1:D$65536,'2003'!L72)</f>
        <v>0</v>
      </c>
      <c r="P72" s="29">
        <f>R72+S72+T72+W72</f>
        <v>0</v>
      </c>
      <c r="Q72" s="50"/>
      <c r="R72" s="49">
        <f>SUMIFS(DATI!E$1:E$65536,DATI!A$1:A$65536,'2003'!B4,DATI!B$1:B$65536,'2003'!R12,DATI!C$1:C$65536,'2003'!N8,DATI!D$1:D$65536,'2003'!L72)</f>
        <v>0</v>
      </c>
      <c r="S72" s="49">
        <f>SUMIFS(DATI!E$1:E$65536,DATI!A$1:A$65536,'2003'!B4,DATI!B$1:B$65536,'2003'!S12,DATI!C$1:C$65536,'2003'!N8,DATI!D$1:D$65536,'2003'!L72)</f>
        <v>0</v>
      </c>
      <c r="T72" s="49">
        <f>SUMIFS(DATI!E$1:E$65536,DATI!A$1:A$65536,'2003'!B4,DATI!B$1:B$65536,'2003'!T12,DATI!C$1:C$65536,'2003'!N8,DATI!D$1:D$65536,'2003'!L72)</f>
        <v>0</v>
      </c>
      <c r="U72" s="49">
        <f>SUMIFS(DATI!E$1:E$65536,DATI!A$1:A$65536,'2003'!B4,DATI!B$1:B$65536,'2003'!U12,DATI!C$1:C$65536,'2003'!N8,DATI!D$1:D$65536,'2003'!L72)</f>
        <v>0</v>
      </c>
      <c r="V72" s="24">
        <f>SUMIFS(DATI!E$1:E$65536,DATI!A$1:A$65536,'2003'!B4,DATI!B$1:B$65536,'2003'!V12,DATI!C$1:C$65536,'2003'!N8,DATI!D$1:D$65536,'2003'!L72)</f>
        <v>0</v>
      </c>
      <c r="W72" s="63">
        <f t="shared" si="5"/>
        <v>0</v>
      </c>
    </row>
    <row r="73" spans="1:23">
      <c r="A73" s="7"/>
      <c r="B73" s="98">
        <f t="shared" si="6"/>
        <v>4147</v>
      </c>
      <c r="C73" s="103">
        <f>SUMIFS(DATI!E$1:E$65536,DATI!A$1:A$65536,'2003'!B4,DATI!B$1:B$65536,'2003'!C12,DATI!C$1:C$65536,'2003'!B8,DATI!D$1:D$65536,'2003'!L73)</f>
        <v>0</v>
      </c>
      <c r="D73" s="103">
        <f>SUMIFS(DATI!E$1:E$65536,DATI!A$1:A$65536,'2003'!B4,DATI!B$1:B$65536,'2003'!D12,DATI!C$1:C$65536,'2003'!B8,DATI!D$1:D$65536,'2003'!L73)</f>
        <v>4147</v>
      </c>
      <c r="E73" s="49">
        <f>SUMIFS(DATI!E$1:E$65536,DATI!A$1:A$65536,'2003'!B4,DATI!B$1:B$65536,'2003'!E12,DATI!C$1:C$65536,'2003'!B8,DATI!D$1:D$65536,'2003'!L73)</f>
        <v>0</v>
      </c>
      <c r="F73" s="49">
        <f>SUMIFS(DATI!E$1:E$65536,DATI!A$1:A$65536,'2003'!B4,DATI!B$1:B$65536,'2003'!F12,DATI!C$1:C$65536,'2003'!B8,DATI!D$1:D$65536,'2003'!L73)</f>
        <v>0</v>
      </c>
      <c r="G73" s="49">
        <f>SUMIFS(DATI!E$1:E$65536,DATI!A$1:A$65536,'2003'!B4,DATI!B$1:B$65536,'2003'!G12,DATI!C$1:C$65536,'2003'!B8,DATI!D$1:D$65536,'2003'!L73)</f>
        <v>11669</v>
      </c>
      <c r="H73" s="28"/>
      <c r="I73" s="94">
        <f t="shared" si="7"/>
        <v>15816</v>
      </c>
      <c r="J73" s="104"/>
      <c r="K73" s="31">
        <f>I73</f>
        <v>15816</v>
      </c>
      <c r="L73" s="40" t="s">
        <v>44</v>
      </c>
      <c r="M73" s="134" t="s">
        <v>254</v>
      </c>
      <c r="N73" s="91">
        <f>P73</f>
        <v>15816</v>
      </c>
      <c r="O73" s="105"/>
      <c r="P73" s="29">
        <f>R73+S73+T73+W73</f>
        <v>15816</v>
      </c>
      <c r="Q73" s="50"/>
      <c r="R73" s="49">
        <f>SUMIFS(DATI!E$1:E$65536,DATI!A$1:A$65536,'2003'!B4,DATI!B$1:B$65536,'2003'!R12,DATI!C$1:C$65536,'2003'!N8,DATI!D$1:D$65536,'2003'!L73)</f>
        <v>0</v>
      </c>
      <c r="S73" s="49">
        <f>SUMIFS(DATI!E$1:E$65536,DATI!A$1:A$65536,'2003'!B4,DATI!B$1:B$65536,'2003'!S12,DATI!C$1:C$65536,'2003'!N8,DATI!D$1:D$65536,'2003'!L73)</f>
        <v>0</v>
      </c>
      <c r="T73" s="49">
        <f>SUMIFS(DATI!E$1:E$65536,DATI!A$1:A$65536,'2003'!B4,DATI!B$1:B$65536,'2003'!T12,DATI!C$1:C$65536,'2003'!N8,DATI!D$1:D$65536,'2003'!L73)</f>
        <v>3928</v>
      </c>
      <c r="U73" s="49">
        <f>SUMIFS(DATI!E$1:E$65536,DATI!A$1:A$65536,'2003'!B4,DATI!B$1:B$65536,'2003'!U12,DATI!C$1:C$65536,'2003'!N8,DATI!D$1:D$65536,'2003'!L73)</f>
        <v>11888</v>
      </c>
      <c r="V73" s="24">
        <f>SUMIFS(DATI!E$1:E$65536,DATI!A$1:A$65536,'2003'!B4,DATI!B$1:B$65536,'2003'!V12,DATI!C$1:C$65536,'2003'!N8,DATI!D$1:D$65536,'2003'!L73)</f>
        <v>0</v>
      </c>
      <c r="W73" s="63">
        <f t="shared" si="5"/>
        <v>11888</v>
      </c>
    </row>
    <row r="74" spans="1:23">
      <c r="A74" s="7"/>
      <c r="B74" s="98">
        <f t="shared" si="6"/>
        <v>63468</v>
      </c>
      <c r="C74" s="49">
        <f>SUMIFS(DATI!E$1:E$65536,DATI!A$1:A$65536,'2003'!B4,DATI!B$1:B$65536,'2003'!C12,DATI!C$1:C$65536,'2003'!B8,DATI!D$1:D$65536,'2003'!L74)</f>
        <v>1371</v>
      </c>
      <c r="D74" s="49">
        <f>SUMIFS(DATI!E$1:E$65536,DATI!A$1:A$65536,'2003'!B4,DATI!B$1:B$65536,'2003'!D12,DATI!C$1:C$65536,'2003'!B8,DATI!D$1:D$65536,'2003'!L74)</f>
        <v>62097</v>
      </c>
      <c r="E74" s="132">
        <f>SUMIFS(DATI!E$1:E$65536,DATI!A$1:A$65536,'2003'!B4,DATI!B$1:B$65536,'2003'!E12,DATI!C$1:C$65536,'2003'!B8,DATI!D$1:D$65536,'2003'!L74)</f>
        <v>75565</v>
      </c>
      <c r="F74" s="132">
        <f>SUMIFS(DATI!E$1:E$65536,DATI!A$1:A$65536,'2003'!B4,DATI!B$1:B$65536,'2003'!F12,DATI!C$1:C$65536,'2003'!B8,DATI!D$1:D$65536,'2003'!L74)</f>
        <v>114053</v>
      </c>
      <c r="G74" s="132">
        <f>SUMIFS(DATI!E$1:E$65536,DATI!A$1:A$65536,'2003'!B4,DATI!B$1:B$65536,'2003'!G12,DATI!C$1:C$65536,'2003'!B8,DATI!D$1:D$65536,'2003'!L74)</f>
        <v>243880</v>
      </c>
      <c r="H74" s="50"/>
      <c r="I74" s="94">
        <f t="shared" si="7"/>
        <v>496966</v>
      </c>
      <c r="J74" s="30">
        <f>SUMIFS(DATI!E$1:E$65536,DATI!A$1:A$65536,'2003'!B4,DATI!B$1:B$65536,'2003'!J12,DATI!C$1:C$65536,'2003'!B8,DATI!D$1:D$65536,'2003'!L74)</f>
        <v>156509</v>
      </c>
      <c r="K74" s="95">
        <f>I74+J74</f>
        <v>653475</v>
      </c>
      <c r="L74" s="40" t="s">
        <v>35</v>
      </c>
      <c r="M74" s="134" t="s">
        <v>229</v>
      </c>
      <c r="N74" s="91">
        <f t="shared" si="3"/>
        <v>653474</v>
      </c>
      <c r="O74" s="30">
        <f>SUMIFS(DATI!E$1:E$65536,DATI!A$1:A$65536,'2003'!B4,DATI!B$1:B$65536,'2003'!O12,DATI!C$1:C$65536,'2003'!N8,DATI!D$1:D$65536,'2003'!L74)</f>
        <v>165861</v>
      </c>
      <c r="P74" s="29">
        <f>R74+S74+T74+W74</f>
        <v>487613</v>
      </c>
      <c r="Q74" s="50"/>
      <c r="R74" s="49">
        <f>SUMIFS(DATI!E$1:E$65536,DATI!A$1:A$65536,'2003'!B4,DATI!B$1:B$65536,'2003'!R12,DATI!C$1:C$65536,'2003'!N8,DATI!D$1:D$65536,'2003'!L74)</f>
        <v>86093</v>
      </c>
      <c r="S74" s="49">
        <f>SUMIFS(DATI!E$1:E$65536,DATI!A$1:A$65536,'2003'!B4,DATI!B$1:B$65536,'2003'!S12,DATI!C$1:C$65536,'2003'!N8,DATI!D$1:D$65536,'2003'!L74)</f>
        <v>357748</v>
      </c>
      <c r="T74" s="49">
        <f>SUMIFS(DATI!E$1:E$65536,DATI!A$1:A$65536,'2003'!B4,DATI!B$1:B$65536,'2003'!T12,DATI!C$1:C$65536,'2003'!N8,DATI!D$1:D$65536,'2003'!L74)</f>
        <v>8972</v>
      </c>
      <c r="U74" s="49">
        <f>SUMIFS(DATI!E$1:E$65536,DATI!A$1:A$65536,'2003'!B4,DATI!B$1:B$65536,'2003'!U12,DATI!C$1:C$65536,'2003'!N8,DATI!D$1:D$65536,'2003'!L74)</f>
        <v>34314</v>
      </c>
      <c r="V74" s="24">
        <f>SUMIFS(DATI!E$1:E$65536,DATI!A$1:A$65536,'2003'!B4,DATI!B$1:B$65536,'2003'!V12,DATI!C$1:C$65536,'2003'!N8,DATI!D$1:D$65536,'2003'!L74)</f>
        <v>486</v>
      </c>
      <c r="W74" s="63">
        <f t="shared" si="5"/>
        <v>34800</v>
      </c>
    </row>
    <row r="75" spans="1:23" ht="13">
      <c r="A75" s="7"/>
      <c r="B75" s="28"/>
      <c r="C75" s="28"/>
      <c r="D75" s="28"/>
      <c r="E75" s="28"/>
      <c r="F75" s="29">
        <f>R45+R58-G59-G69-G73</f>
        <v>3182388</v>
      </c>
      <c r="G75" s="29">
        <f>S45+S58-F59-F69-F73</f>
        <v>217085</v>
      </c>
      <c r="H75" s="50"/>
      <c r="I75" s="28"/>
      <c r="J75" s="28"/>
      <c r="K75" s="42"/>
      <c r="L75" s="135" t="s">
        <v>17</v>
      </c>
      <c r="M75" s="202" t="s">
        <v>165</v>
      </c>
      <c r="N75" s="28"/>
      <c r="O75" s="28"/>
      <c r="P75" s="28"/>
      <c r="Q75" s="28"/>
      <c r="R75" s="28"/>
      <c r="S75" s="28"/>
      <c r="T75" s="28"/>
      <c r="U75" s="28"/>
      <c r="V75" s="28"/>
      <c r="W75" s="42"/>
    </row>
    <row r="76" spans="1:23" ht="27.75" customHeight="1">
      <c r="A76" s="7"/>
      <c r="B76" s="98">
        <f t="shared" si="6"/>
        <v>5788801</v>
      </c>
      <c r="C76" s="91">
        <f>V45+W49+V58-C58</f>
        <v>2700</v>
      </c>
      <c r="D76" s="91">
        <f>U45+U46+U49+U58-D58</f>
        <v>5786101</v>
      </c>
      <c r="E76" s="29">
        <f>T45+T49+T58-E55-E58</f>
        <v>1344402</v>
      </c>
      <c r="F76" s="29">
        <f>S45+S58-F58</f>
        <v>194356</v>
      </c>
      <c r="G76" s="29">
        <f>R45+R58-G58</f>
        <v>1768650</v>
      </c>
      <c r="H76" s="61"/>
      <c r="I76" s="94">
        <f>B76+E76+F76+G76</f>
        <v>9096209</v>
      </c>
      <c r="J76" s="28"/>
      <c r="K76" s="42"/>
      <c r="L76" s="106" t="s">
        <v>18</v>
      </c>
      <c r="M76" s="203" t="s">
        <v>166</v>
      </c>
      <c r="N76" s="28"/>
      <c r="O76" s="28"/>
      <c r="P76" s="28"/>
      <c r="Q76" s="28"/>
      <c r="R76" s="28"/>
      <c r="S76" s="28"/>
      <c r="T76" s="28"/>
      <c r="U76" s="28"/>
      <c r="V76" s="28"/>
      <c r="W76" s="42"/>
    </row>
    <row r="77" spans="1:23">
      <c r="A77" s="7"/>
      <c r="B77" s="98">
        <f t="shared" si="6"/>
        <v>158892</v>
      </c>
      <c r="C77" s="91">
        <f>C22</f>
        <v>2585</v>
      </c>
      <c r="D77" s="91">
        <f>D22</f>
        <v>156307</v>
      </c>
      <c r="E77" s="91">
        <f>E22</f>
        <v>305340</v>
      </c>
      <c r="F77" s="91">
        <f>F22</f>
        <v>49776</v>
      </c>
      <c r="G77" s="91">
        <f>G22</f>
        <v>1054414</v>
      </c>
      <c r="H77" s="61"/>
      <c r="I77" s="94">
        <f>B77+E77+F77+G77</f>
        <v>1568422</v>
      </c>
      <c r="J77" s="28"/>
      <c r="K77" s="42"/>
      <c r="L77" s="53" t="s">
        <v>77</v>
      </c>
      <c r="M77" s="65" t="s">
        <v>167</v>
      </c>
      <c r="N77" s="28"/>
      <c r="O77" s="28"/>
      <c r="P77" s="28"/>
      <c r="Q77" s="28"/>
      <c r="R77" s="28"/>
      <c r="S77" s="28"/>
      <c r="T77" s="28"/>
      <c r="U77" s="28"/>
      <c r="V77" s="28"/>
      <c r="W77" s="42"/>
    </row>
    <row r="78" spans="1:23" ht="13.5" thickBot="1">
      <c r="A78" s="7"/>
      <c r="B78" s="98">
        <f t="shared" si="6"/>
        <v>5629909</v>
      </c>
      <c r="C78" s="107">
        <f>C76-C77</f>
        <v>115</v>
      </c>
      <c r="D78" s="107">
        <f>D76-D77</f>
        <v>5629794</v>
      </c>
      <c r="E78" s="107">
        <f>E76-E77</f>
        <v>1039062</v>
      </c>
      <c r="F78" s="107">
        <f>F76-F77</f>
        <v>144580</v>
      </c>
      <c r="G78" s="107">
        <f>G76-G77</f>
        <v>714236</v>
      </c>
      <c r="H78" s="88"/>
      <c r="I78" s="108">
        <f>B78+E78+F78+G78</f>
        <v>7527787</v>
      </c>
      <c r="J78" s="28"/>
      <c r="K78" s="109"/>
      <c r="L78" s="106" t="s">
        <v>168</v>
      </c>
      <c r="M78" s="198" t="s">
        <v>169</v>
      </c>
      <c r="N78" s="28"/>
      <c r="O78" s="28"/>
      <c r="P78" s="28"/>
      <c r="Q78" s="28"/>
      <c r="R78" s="28"/>
      <c r="S78" s="28"/>
      <c r="T78" s="28"/>
      <c r="U78" s="28"/>
      <c r="V78" s="28"/>
      <c r="W78" s="42"/>
    </row>
    <row r="79" spans="1:23" ht="14" thickTop="1" thickBot="1">
      <c r="A79" s="7"/>
      <c r="B79" s="110"/>
      <c r="C79" s="110"/>
      <c r="D79" s="110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6"/>
    </row>
    <row r="80" spans="1:23" ht="21.75" customHeight="1" thickTop="1" thickBot="1">
      <c r="A80" s="7"/>
      <c r="B80" s="253" t="s">
        <v>119</v>
      </c>
      <c r="C80" s="253"/>
      <c r="D80" s="253"/>
      <c r="E80" s="253"/>
      <c r="F80" s="253"/>
      <c r="G80" s="253"/>
      <c r="H80" s="253"/>
      <c r="I80" s="253"/>
      <c r="J80" s="253"/>
      <c r="K80" s="254"/>
      <c r="L80" s="274" t="s">
        <v>120</v>
      </c>
      <c r="M80" s="275"/>
      <c r="N80" s="278" t="s">
        <v>121</v>
      </c>
      <c r="O80" s="279"/>
      <c r="P80" s="279"/>
      <c r="Q80" s="279"/>
      <c r="R80" s="279"/>
      <c r="S80" s="279"/>
      <c r="T80" s="279"/>
      <c r="U80" s="280"/>
      <c r="V80" s="280"/>
      <c r="W80" s="281"/>
    </row>
    <row r="81" spans="1:23" ht="13.5" customHeight="1" thickTop="1">
      <c r="A81" s="7"/>
      <c r="B81" s="261" t="s">
        <v>122</v>
      </c>
      <c r="C81" s="264" t="s">
        <v>123</v>
      </c>
      <c r="D81" s="264" t="s">
        <v>124</v>
      </c>
      <c r="E81" s="239" t="s">
        <v>125</v>
      </c>
      <c r="F81" s="239" t="s">
        <v>126</v>
      </c>
      <c r="G81" s="239" t="s">
        <v>127</v>
      </c>
      <c r="H81" s="239" t="s">
        <v>128</v>
      </c>
      <c r="I81" s="239" t="s">
        <v>129</v>
      </c>
      <c r="J81" s="239" t="s">
        <v>130</v>
      </c>
      <c r="K81" s="243" t="s">
        <v>131</v>
      </c>
      <c r="L81" s="276"/>
      <c r="M81" s="277"/>
      <c r="N81" s="264" t="s">
        <v>131</v>
      </c>
      <c r="O81" s="239" t="s">
        <v>130</v>
      </c>
      <c r="P81" s="239" t="s">
        <v>129</v>
      </c>
      <c r="Q81" s="239" t="s">
        <v>128</v>
      </c>
      <c r="R81" s="239" t="s">
        <v>127</v>
      </c>
      <c r="S81" s="239" t="s">
        <v>126</v>
      </c>
      <c r="T81" s="239" t="s">
        <v>125</v>
      </c>
      <c r="U81" s="264" t="s">
        <v>124</v>
      </c>
      <c r="V81" s="264" t="s">
        <v>123</v>
      </c>
      <c r="W81" s="266" t="s">
        <v>122</v>
      </c>
    </row>
    <row r="82" spans="1:23" ht="12.75" customHeight="1">
      <c r="A82" s="7"/>
      <c r="B82" s="262"/>
      <c r="C82" s="216"/>
      <c r="D82" s="216"/>
      <c r="E82" s="213"/>
      <c r="F82" s="213"/>
      <c r="G82" s="213"/>
      <c r="H82" s="229"/>
      <c r="I82" s="213"/>
      <c r="J82" s="213"/>
      <c r="K82" s="244"/>
      <c r="L82" s="276"/>
      <c r="M82" s="277"/>
      <c r="N82" s="215"/>
      <c r="O82" s="213"/>
      <c r="P82" s="213"/>
      <c r="Q82" s="229"/>
      <c r="R82" s="213"/>
      <c r="S82" s="213"/>
      <c r="T82" s="213"/>
      <c r="U82" s="216"/>
      <c r="V82" s="216"/>
      <c r="W82" s="219"/>
    </row>
    <row r="83" spans="1:23" ht="51" customHeight="1" thickBot="1">
      <c r="A83" s="7"/>
      <c r="B83" s="263"/>
      <c r="C83" s="265"/>
      <c r="D83" s="265"/>
      <c r="E83" s="241"/>
      <c r="F83" s="241"/>
      <c r="G83" s="241"/>
      <c r="H83" s="242"/>
      <c r="I83" s="241"/>
      <c r="J83" s="240"/>
      <c r="K83" s="245"/>
      <c r="L83" s="276"/>
      <c r="M83" s="277"/>
      <c r="N83" s="268"/>
      <c r="O83" s="240"/>
      <c r="P83" s="241"/>
      <c r="Q83" s="242"/>
      <c r="R83" s="241"/>
      <c r="S83" s="241"/>
      <c r="T83" s="241"/>
      <c r="U83" s="265"/>
      <c r="V83" s="265"/>
      <c r="W83" s="267"/>
    </row>
    <row r="84" spans="1:23" ht="19" thickTop="1" thickBot="1">
      <c r="A84" s="7"/>
      <c r="B84" s="231" t="s">
        <v>170</v>
      </c>
      <c r="C84" s="231"/>
      <c r="D84" s="231"/>
      <c r="E84" s="231"/>
      <c r="F84" s="231"/>
      <c r="G84" s="231"/>
      <c r="H84" s="231"/>
      <c r="I84" s="231"/>
      <c r="J84" s="231"/>
      <c r="K84" s="231"/>
      <c r="L84" s="231"/>
      <c r="M84" s="231"/>
      <c r="N84" s="231"/>
      <c r="O84" s="231"/>
      <c r="P84" s="231"/>
      <c r="Q84" s="231"/>
      <c r="R84" s="231"/>
      <c r="S84" s="231"/>
      <c r="T84" s="231"/>
      <c r="U84" s="231"/>
      <c r="V84" s="231"/>
      <c r="W84" s="232"/>
    </row>
    <row r="85" spans="1:23" ht="32.25" customHeight="1" thickTop="1">
      <c r="A85" s="7"/>
      <c r="B85" s="111"/>
      <c r="C85" s="111"/>
      <c r="D85" s="111"/>
      <c r="E85" s="111"/>
      <c r="F85" s="111"/>
      <c r="G85" s="111"/>
      <c r="H85" s="28"/>
      <c r="I85" s="111"/>
      <c r="J85" s="111"/>
      <c r="K85" s="112"/>
      <c r="L85" s="113" t="s">
        <v>18</v>
      </c>
      <c r="M85" s="204" t="s">
        <v>166</v>
      </c>
      <c r="N85" s="47"/>
      <c r="O85" s="47"/>
      <c r="P85" s="22">
        <f>R85+S85+T85+W85</f>
        <v>9096209</v>
      </c>
      <c r="Q85" s="50"/>
      <c r="R85" s="22">
        <f>G76</f>
        <v>1768650</v>
      </c>
      <c r="S85" s="22">
        <f>F76</f>
        <v>194356</v>
      </c>
      <c r="T85" s="22">
        <f>E76</f>
        <v>1344402</v>
      </c>
      <c r="U85" s="114">
        <f>D76</f>
        <v>5786101</v>
      </c>
      <c r="V85" s="62">
        <f>C76</f>
        <v>2700</v>
      </c>
      <c r="W85" s="63">
        <f>U85+V85</f>
        <v>5788801</v>
      </c>
    </row>
    <row r="86" spans="1:23">
      <c r="A86" s="7"/>
      <c r="B86" s="115">
        <f>C86+D86</f>
        <v>549705</v>
      </c>
      <c r="C86" s="91">
        <f>C87+C88</f>
        <v>0</v>
      </c>
      <c r="D86" s="91">
        <f>D87+D88</f>
        <v>549705</v>
      </c>
      <c r="E86" s="91">
        <f>E87+E88</f>
        <v>0</v>
      </c>
      <c r="F86" s="91">
        <f>F87+F88</f>
        <v>28102</v>
      </c>
      <c r="G86" s="91">
        <f>G87+G88</f>
        <v>110078</v>
      </c>
      <c r="H86" s="28"/>
      <c r="I86" s="94">
        <f>B86+E86+F86+G86</f>
        <v>687885</v>
      </c>
      <c r="J86" s="94">
        <f>J87+J88</f>
        <v>0</v>
      </c>
      <c r="K86" s="31">
        <f>I86+J86</f>
        <v>687885</v>
      </c>
      <c r="L86" s="53" t="s">
        <v>45</v>
      </c>
      <c r="M86" s="54" t="s">
        <v>171</v>
      </c>
      <c r="N86" s="91">
        <f>O86+P86</f>
        <v>687885</v>
      </c>
      <c r="O86" s="116">
        <f>O87+O88</f>
        <v>0</v>
      </c>
      <c r="P86" s="29">
        <f>T86</f>
        <v>687885</v>
      </c>
      <c r="Q86" s="28"/>
      <c r="R86" s="28"/>
      <c r="S86" s="104"/>
      <c r="T86" s="29">
        <f>T87+T88</f>
        <v>687885</v>
      </c>
      <c r="U86" s="92"/>
      <c r="V86" s="23"/>
      <c r="W86" s="32"/>
    </row>
    <row r="87" spans="1:23">
      <c r="A87" s="7"/>
      <c r="B87" s="115">
        <f>C87+D87</f>
        <v>529764</v>
      </c>
      <c r="C87" s="103">
        <f>SUMIFS(DATI!E$1:E$65536,DATI!A$1:A$65536,'2003'!B4,DATI!B$1:B$65536,'2003'!C12,DATI!C$1:C$65536,'2003'!B8,DATI!D$1:D$65536,'2003'!L87)</f>
        <v>0</v>
      </c>
      <c r="D87" s="117">
        <f>SUMIFS(DATI!E$1:E$65536,DATI!A$1:A$65536,'2003'!B4,DATI!B$1:B$65536,'2003'!D12,DATI!C$1:C$65536,'2003'!B8,DATI!D$1:D$65536,'2003'!L87)</f>
        <v>529764</v>
      </c>
      <c r="E87" s="49">
        <f>SUMIFS(DATI!E$1:E$65536,DATI!A$1:A$65536,'2003'!B4,DATI!B$1:B$65536,'2003'!E12,DATI!C$1:C$65536,'2003'!B8,DATI!D$1:D$65536,'2003'!L87)</f>
        <v>0</v>
      </c>
      <c r="F87" s="49">
        <f>SUMIFS(DATI!E$1:E$65536,DATI!A$1:A$65536,'2003'!B4,DATI!B$1:B$65536,'2003'!F12,DATI!C$1:C$65536,'2003'!B8,DATI!D$1:D$65536,'2003'!L87)</f>
        <v>28102</v>
      </c>
      <c r="G87" s="49">
        <f>SUMIFS(DATI!E$1:E$65536,DATI!A$1:A$65536,'2003'!B4,DATI!B$1:B$65536,'2003'!G12,DATI!C$1:C$65536,'2003'!B8,DATI!D$1:D$65536,'2003'!L87)</f>
        <v>110078</v>
      </c>
      <c r="H87" s="28"/>
      <c r="I87" s="94">
        <f>B87+E87+F87+G87</f>
        <v>667944</v>
      </c>
      <c r="J87" s="30">
        <f>SUMIFS(DATI!E$1:E$65536,DATI!A$1:A$65536,'2003'!B4,DATI!B$1:B$65536,'2003'!J12,DATI!C$1:C$65536,'2003'!B8,DATI!D$1:D$65536,'2003'!L87)</f>
        <v>0</v>
      </c>
      <c r="K87" s="31">
        <f t="shared" ref="K87:K106" si="8">I87+J87</f>
        <v>667944</v>
      </c>
      <c r="L87" s="53" t="s">
        <v>46</v>
      </c>
      <c r="M87" s="199" t="s">
        <v>240</v>
      </c>
      <c r="N87" s="91">
        <f t="shared" ref="N87:N105" si="9">O87+P87</f>
        <v>667944</v>
      </c>
      <c r="O87" s="100">
        <f>SUMIFS(DATI!E$1:E$65536,DATI!A$1:A$65536,'2003'!B4,DATI!B$1:B$65536,'2003'!O12,DATI!C$1:C$65536,'2003'!N8,DATI!D$1:D$65536,'2003'!L87)</f>
        <v>0</v>
      </c>
      <c r="P87" s="29">
        <f>+T87+U87+W87</f>
        <v>667944</v>
      </c>
      <c r="Q87" s="28"/>
      <c r="R87" s="28"/>
      <c r="S87" s="61"/>
      <c r="T87" s="49">
        <f>SUMIFS(DATI!E$1:E$65536,DATI!A$1:A$65536,'2003'!B4,DATI!B$1:B$65536,'2003'!T12,DATI!C$1:C$65536,'2003'!N8,DATI!D$1:D$65536,'2003'!L87)</f>
        <v>667944</v>
      </c>
      <c r="U87" s="50"/>
      <c r="V87" s="28"/>
      <c r="W87" s="42"/>
    </row>
    <row r="88" spans="1:23">
      <c r="A88" s="7"/>
      <c r="B88" s="115">
        <f>C88+D88</f>
        <v>19941</v>
      </c>
      <c r="C88" s="103">
        <f>SUMIFS(DATI!E$1:E$65536,DATI!A$1:A$65536,'2003'!B4,DATI!B$1:B$65536,'2003'!C12,DATI!C$1:C$65536,'2003'!B8,DATI!D$1:D$65536,'2003'!L88)</f>
        <v>0</v>
      </c>
      <c r="D88" s="117">
        <f>SUMIFS(DATI!E$1:E$65536,DATI!A$1:A$65536,'2003'!B4,DATI!B$1:B$65536,'2003'!D12,DATI!C$1:C$65536,'2003'!B8,DATI!D$1:D$65536,'2003'!L88)</f>
        <v>19941</v>
      </c>
      <c r="E88" s="49">
        <f>SUMIFS(DATI!E$1:E$65536,DATI!A$1:A$65536,'2003'!B4,DATI!B$1:B$65536,'2003'!E12,DATI!C$1:C$65536,'2003'!B8,DATI!D$1:D$65536,'2003'!L88)</f>
        <v>0</v>
      </c>
      <c r="F88" s="49">
        <f>SUMIFS(DATI!E$1:E$65536,DATI!A$1:A$65536,'2003'!B4,DATI!B$1:B$65536,'2003'!F12,DATI!C$1:C$65536,'2003'!B8,DATI!D$1:D$65536,'2003'!L88)</f>
        <v>0</v>
      </c>
      <c r="G88" s="49">
        <f>SUMIFS(DATI!E$1:E$65536,DATI!A$1:A$65536,'2003'!B4,DATI!B$1:B$65536,'2003'!G12,DATI!C$1:C$65536,'2003'!B8,DATI!D$1:D$65536,'2003'!L88)</f>
        <v>0</v>
      </c>
      <c r="H88" s="28"/>
      <c r="I88" s="94">
        <f>B88+E88+F88+G88</f>
        <v>19941</v>
      </c>
      <c r="J88" s="30">
        <f>SUMIFS(DATI!E$1:E$65536,DATI!A$1:A$65536,'2003'!B4,DATI!B$1:B$65536,'2003'!J12,DATI!C$1:C$65536,'2003'!B8,DATI!D$1:D$65536,'2003'!L88)</f>
        <v>0</v>
      </c>
      <c r="K88" s="31">
        <f t="shared" si="8"/>
        <v>19941</v>
      </c>
      <c r="L88" s="53" t="s">
        <v>47</v>
      </c>
      <c r="M88" s="199" t="s">
        <v>241</v>
      </c>
      <c r="N88" s="91">
        <f t="shared" si="9"/>
        <v>19941</v>
      </c>
      <c r="O88" s="100">
        <f>SUMIFS(DATI!E$1:E$65536,DATI!A$1:A$65536,'2003'!B4,DATI!B$1:B$65536,'2003'!O12,DATI!C$1:C$65536,'2003'!N8,DATI!D$1:D$65536,'2003'!L88)</f>
        <v>0</v>
      </c>
      <c r="P88" s="29">
        <f>+T88+U88+W88</f>
        <v>19941</v>
      </c>
      <c r="Q88" s="28"/>
      <c r="R88" s="28"/>
      <c r="S88" s="28"/>
      <c r="T88" s="49">
        <f>SUMIFS(DATI!E$1:E$65536,DATI!A$1:A$65536,'2003'!B4,DATI!B$1:B$65536,'2003'!T12,DATI!C$1:C$65536,'2003'!N8,DATI!D$1:D$65536,'2003'!L88)</f>
        <v>19941</v>
      </c>
      <c r="U88" s="28"/>
      <c r="V88" s="28"/>
      <c r="W88" s="42"/>
    </row>
    <row r="89" spans="1:23">
      <c r="A89" s="7"/>
      <c r="B89" s="115">
        <f>C89+D89</f>
        <v>935271</v>
      </c>
      <c r="C89" s="91">
        <f>C96+C97</f>
        <v>48943</v>
      </c>
      <c r="D89" s="99">
        <f>D90+D96</f>
        <v>886328</v>
      </c>
      <c r="E89" s="29">
        <f>E96+E97</f>
        <v>1736814</v>
      </c>
      <c r="F89" s="29">
        <f>F96</f>
        <v>2583</v>
      </c>
      <c r="G89" s="29">
        <f>G96</f>
        <v>44050</v>
      </c>
      <c r="H89" s="28"/>
      <c r="I89" s="94">
        <f>B89+E89+F89+G89</f>
        <v>2718718</v>
      </c>
      <c r="J89" s="94">
        <f>J90+J96</f>
        <v>47035</v>
      </c>
      <c r="K89" s="31">
        <f t="shared" si="8"/>
        <v>2765753</v>
      </c>
      <c r="L89" s="53" t="s">
        <v>48</v>
      </c>
      <c r="M89" s="54" t="s">
        <v>172</v>
      </c>
      <c r="N89" s="91">
        <f>O89+P89</f>
        <v>2765753</v>
      </c>
      <c r="O89" s="116">
        <f>O90+O96</f>
        <v>1573</v>
      </c>
      <c r="P89" s="29">
        <f t="shared" ref="P89:P95" si="10">R89+S89+T89+W89</f>
        <v>2764180</v>
      </c>
      <c r="Q89" s="28"/>
      <c r="R89" s="29">
        <f>R90</f>
        <v>42477</v>
      </c>
      <c r="S89" s="29">
        <f>S90</f>
        <v>20356</v>
      </c>
      <c r="T89" s="91">
        <f>T90</f>
        <v>823410</v>
      </c>
      <c r="U89" s="29">
        <f>U90+U96+U97</f>
        <v>1877852</v>
      </c>
      <c r="V89" s="29">
        <f>V90</f>
        <v>85</v>
      </c>
      <c r="W89" s="63">
        <f t="shared" ref="W89:W95" si="11">U89+V89</f>
        <v>1877937</v>
      </c>
    </row>
    <row r="90" spans="1:23">
      <c r="A90" s="7"/>
      <c r="B90" s="115">
        <f t="shared" ref="B90:B95" si="12">D90</f>
        <v>886328</v>
      </c>
      <c r="C90" s="28"/>
      <c r="D90" s="49">
        <f>SUMIFS(DATI!E$1:E$65536,DATI!A$1:A$65536,'2003'!B4,DATI!B$1:B$65536,'2003'!D12,DATI!C$1:C$65536,'2003'!B8,DATI!D$1:D$65536,'2003'!L90)</f>
        <v>886328</v>
      </c>
      <c r="E90" s="28"/>
      <c r="F90" s="28"/>
      <c r="G90" s="28"/>
      <c r="H90" s="28"/>
      <c r="I90" s="94">
        <f t="shared" ref="I90:I95" si="13">B90</f>
        <v>886328</v>
      </c>
      <c r="J90" s="49">
        <f>SUMIFS(DATI!E$1:E$65536,DATI!A$1:A$65536,'2003'!B4,DATI!B$1:B$65536,'2003'!J12,DATI!C$1:C$65536,'2003'!B8,DATI!D$1:D$65536,'2003'!L90)</f>
        <v>0</v>
      </c>
      <c r="K90" s="31">
        <f t="shared" si="8"/>
        <v>886328</v>
      </c>
      <c r="L90" s="53" t="s">
        <v>49</v>
      </c>
      <c r="M90" s="199" t="s">
        <v>173</v>
      </c>
      <c r="N90" s="91">
        <f t="shared" si="9"/>
        <v>886328</v>
      </c>
      <c r="O90" s="49">
        <f>SUMIFS(DATI!E$1:E$65536,DATI!A$1:A$65536,'2003'!B4,DATI!B$1:B$65536,'2003'!O12,DATI!C$1:C$65536,'2003'!N8,DATI!D$1:D$65536,'2003'!L90)</f>
        <v>0</v>
      </c>
      <c r="P90" s="29">
        <f t="shared" si="10"/>
        <v>886328</v>
      </c>
      <c r="Q90" s="28"/>
      <c r="R90" s="49">
        <f>SUMIFS(DATI!E$1:E$65536,DATI!A$1:A$65536,'2003'!B4,DATI!B$1:B$65536,'2003'!R12,DATI!C$1:C$65536,'2003'!N8,DATI!D$1:D$65536,'2003'!L90)</f>
        <v>42477</v>
      </c>
      <c r="S90" s="49">
        <f>SUMIFS(DATI!E$1:E$65536,DATI!A$1:A$65536,'2003'!B4,DATI!B$1:B$65536,'2003'!S12,DATI!C$1:C$65536,'2003'!N8,DATI!D$1:D$65536,'2003'!L90)</f>
        <v>20356</v>
      </c>
      <c r="T90" s="103">
        <f>SUMIFS(DATI!E$1:E$65536,DATI!A$1:A$65536,'2003'!B4,DATI!B$1:B$65536,'2003'!T12,DATI!C$1:C$65536,'2003'!N8,DATI!D$1:D$65536,'2003'!L90)</f>
        <v>823410</v>
      </c>
      <c r="U90" s="49">
        <f>SUMIFS(DATI!E$1:E$65536,DATI!A$1:A$65536,'2003'!B4,DATI!B$1:B$65536,'2003'!U12,DATI!C$1:C$65536,'2003'!N8,DATI!D$1:D$65536,'2003'!L90)</f>
        <v>0</v>
      </c>
      <c r="V90" s="49">
        <f>SUMIFS(DATI!E$1:E$65536,DATI!A$1:A$65536,'2003'!B4,DATI!B$1:B$65536,'2003'!V12,DATI!C$1:C$65536,'2003'!N8,DATI!D$1:D$65536,'2003'!L90)</f>
        <v>85</v>
      </c>
      <c r="W90" s="63">
        <f t="shared" si="11"/>
        <v>85</v>
      </c>
    </row>
    <row r="91" spans="1:23">
      <c r="A91" s="7"/>
      <c r="B91" s="115">
        <f t="shared" si="12"/>
        <v>585705</v>
      </c>
      <c r="C91" s="28"/>
      <c r="D91" s="49">
        <f>SUMIFS(DATI!E$1:E$65536,DATI!A$1:A$65536,'2003'!B4,DATI!B$1:B$65536,'2003'!D12,DATI!C$1:C$65536,'2003'!B8,DATI!D$1:D$65536,'2003'!L91)</f>
        <v>585705</v>
      </c>
      <c r="E91" s="28"/>
      <c r="F91" s="28"/>
      <c r="G91" s="28"/>
      <c r="H91" s="28"/>
      <c r="I91" s="94">
        <f t="shared" si="13"/>
        <v>585705</v>
      </c>
      <c r="J91" s="49">
        <f>SUMIFS(DATI!E$1:E$65536,DATI!A$1:A$65536,'2003'!B4,DATI!B$1:B$65536,'2003'!J12,DATI!C$1:C$65536,'2003'!B8,DATI!D$1:D$65536,'2003'!L91)</f>
        <v>0</v>
      </c>
      <c r="K91" s="31">
        <f t="shared" si="8"/>
        <v>585705</v>
      </c>
      <c r="L91" s="53" t="s">
        <v>50</v>
      </c>
      <c r="M91" s="78" t="s">
        <v>174</v>
      </c>
      <c r="N91" s="91">
        <f t="shared" si="9"/>
        <v>585705</v>
      </c>
      <c r="O91" s="49">
        <f>SUMIFS(DATI!E$1:E$65536,DATI!A$1:A$65536,'2003'!B4,DATI!B$1:B$65536,'2003'!O12,DATI!C$1:C$65536,'2003'!N8,DATI!D$1:D$65536,'2003'!L91)</f>
        <v>0</v>
      </c>
      <c r="P91" s="22">
        <f t="shared" si="10"/>
        <v>585705</v>
      </c>
      <c r="Q91" s="28"/>
      <c r="R91" s="49">
        <f>SUMIFS(DATI!E$1:E$65536,DATI!A$1:A$65536,'2003'!B4,DATI!B$1:B$65536,'2003'!R12,DATI!C$1:C$65536,'2003'!N8,DATI!D$1:D$65536,'2003'!L91)</f>
        <v>0</v>
      </c>
      <c r="S91" s="49">
        <f>SUMIFS(DATI!E$1:E$65536,DATI!A$1:A$65536,'2003'!B4,DATI!B$1:B$65536,'2003'!S12,DATI!C$1:C$65536,'2003'!N8,DATI!D$1:D$65536,'2003'!L91)</f>
        <v>0</v>
      </c>
      <c r="T91" s="117">
        <f>SUMIFS(DATI!E$1:E$65536,DATI!A$1:A$65536,'2003'!B4,DATI!B$1:B$65536,'2003'!T12,DATI!C$1:C$65536,'2003'!N8,DATI!D$1:D$65536,'2003'!L91)</f>
        <v>585705</v>
      </c>
      <c r="U91" s="96">
        <f>SUMIFS(DATI!E$1:E$65536,DATI!A$1:A$65536,'2003'!B4,DATI!B$1:B$65536,'2003'!U12,DATI!C$1:C$65536,'2003'!N8,DATI!D$1:D$65536,'2003'!L91)</f>
        <v>0</v>
      </c>
      <c r="V91" s="30">
        <f>SUMIFS(DATI!E$1:E$65536,DATI!A$1:A$65536,'2003'!B4,DATI!B$1:B$65536,'2003'!V12,DATI!C$1:C$65536,'2003'!N8,DATI!D$1:D$65536,'2003'!L91)</f>
        <v>0</v>
      </c>
      <c r="W91" s="63">
        <f t="shared" si="11"/>
        <v>0</v>
      </c>
    </row>
    <row r="92" spans="1:23">
      <c r="A92" s="7"/>
      <c r="B92" s="115">
        <f t="shared" si="12"/>
        <v>63397</v>
      </c>
      <c r="C92" s="28"/>
      <c r="D92" s="49">
        <f>SUMIFS(DATI!E$1:E$65536,DATI!A$1:A$65536,'2003'!B4,DATI!B$1:B$65536,'2003'!D12,DATI!C$1:C$65536,'2003'!B8,DATI!D$1:D$65536,'2003'!L92)</f>
        <v>63397</v>
      </c>
      <c r="E92" s="28"/>
      <c r="F92" s="28"/>
      <c r="G92" s="28"/>
      <c r="H92" s="28"/>
      <c r="I92" s="94">
        <f t="shared" si="13"/>
        <v>63397</v>
      </c>
      <c r="J92" s="49">
        <f>SUMIFS(DATI!E$1:E$65536,DATI!A$1:A$65536,'2003'!B4,DATI!B$1:B$65536,'2003'!J12,DATI!C$1:C$65536,'2003'!B8,DATI!D$1:D$65536,'2003'!L92)</f>
        <v>0</v>
      </c>
      <c r="K92" s="31">
        <f t="shared" si="8"/>
        <v>63397</v>
      </c>
      <c r="L92" s="53" t="s">
        <v>51</v>
      </c>
      <c r="M92" s="78" t="s">
        <v>175</v>
      </c>
      <c r="N92" s="91">
        <f t="shared" si="9"/>
        <v>63397</v>
      </c>
      <c r="O92" s="49">
        <f>SUMIFS(DATI!E$1:E$65536,DATI!A$1:A$65536,'2003'!B4,DATI!B$1:B$65536,'2003'!O12,DATI!C$1:C$65536,'2003'!N8,DATI!D$1:D$65536,'2003'!L92)</f>
        <v>0</v>
      </c>
      <c r="P92" s="22">
        <f t="shared" si="10"/>
        <v>63397</v>
      </c>
      <c r="Q92" s="28"/>
      <c r="R92" s="49">
        <f>SUMIFS(DATI!E$1:E$65536,DATI!A$1:A$65536,'2003'!B4,DATI!B$1:B$65536,'2003'!R12,DATI!C$1:C$65536,'2003'!N8,DATI!D$1:D$65536,'2003'!L92)</f>
        <v>42477</v>
      </c>
      <c r="S92" s="49">
        <f>SUMIFS(DATI!E$1:E$65536,DATI!A$1:A$65536,'2003'!B4,DATI!B$1:B$65536,'2003'!S12,DATI!C$1:C$65536,'2003'!N8,DATI!D$1:D$65536,'2003'!L92)</f>
        <v>2583</v>
      </c>
      <c r="T92" s="117">
        <f>SUMIFS(DATI!E$1:E$65536,DATI!A$1:A$65536,'2003'!B4,DATI!B$1:B$65536,'2003'!T12,DATI!C$1:C$65536,'2003'!N8,DATI!D$1:D$65536,'2003'!L92)</f>
        <v>18252</v>
      </c>
      <c r="U92" s="96">
        <f>SUMIFS(DATI!E$1:E$65536,DATI!A$1:A$65536,'2003'!B4,DATI!B$1:B$65536,'2003'!U12,DATI!C$1:C$65536,'2003'!N8,DATI!D$1:D$65536,'2003'!L92)</f>
        <v>0</v>
      </c>
      <c r="V92" s="30">
        <f>SUMIFS(DATI!E$1:E$65536,DATI!A$1:A$65536,'2003'!B4,DATI!B$1:B$65536,'2003'!V12,DATI!C$1:C$65536,'2003'!N8,DATI!D$1:D$65536,'2003'!L92)</f>
        <v>85</v>
      </c>
      <c r="W92" s="63">
        <f t="shared" si="11"/>
        <v>85</v>
      </c>
    </row>
    <row r="93" spans="1:23">
      <c r="A93" s="7"/>
      <c r="B93" s="115">
        <f t="shared" si="12"/>
        <v>237076</v>
      </c>
      <c r="C93" s="28"/>
      <c r="D93" s="49">
        <f>SUMIFS(DATI!E$1:E$65536,DATI!A$1:A$65536,'2003'!B4,DATI!B$1:B$65536,'2003'!D12,DATI!C$1:C$65536,'2003'!B8,DATI!D$1:D$65536,'2003'!L93)</f>
        <v>237076</v>
      </c>
      <c r="E93" s="28"/>
      <c r="F93" s="28"/>
      <c r="G93" s="28"/>
      <c r="H93" s="28"/>
      <c r="I93" s="94">
        <f t="shared" si="13"/>
        <v>237076</v>
      </c>
      <c r="J93" s="49">
        <f>SUMIFS(DATI!E$1:E$65536,DATI!A$1:A$65536,'2003'!B4,DATI!B$1:B$65536,'2003'!J12,DATI!C$1:C$65536,'2003'!B8,DATI!D$1:D$65536,'2003'!L93)</f>
        <v>0</v>
      </c>
      <c r="K93" s="31">
        <f t="shared" si="8"/>
        <v>237076</v>
      </c>
      <c r="L93" s="53" t="s">
        <v>52</v>
      </c>
      <c r="M93" s="78" t="s">
        <v>176</v>
      </c>
      <c r="N93" s="91">
        <f t="shared" si="9"/>
        <v>237076</v>
      </c>
      <c r="O93" s="49">
        <f>SUMIFS(DATI!E$1:E$65536,DATI!A$1:A$65536,'2003'!B4,DATI!B$1:B$65536,'2003'!O12,DATI!C$1:C$65536,'2003'!N8,DATI!D$1:D$65536,'2003'!L93)</f>
        <v>0</v>
      </c>
      <c r="P93" s="22">
        <f t="shared" si="10"/>
        <v>237076</v>
      </c>
      <c r="Q93" s="28"/>
      <c r="R93" s="49">
        <f>SUMIFS(DATI!E$1:E$65536,DATI!A$1:A$65536,'2003'!B4,DATI!B$1:B$65536,'2003'!R12,DATI!C$1:C$65536,'2003'!N8,DATI!D$1:D$65536,'2003'!L93)</f>
        <v>0</v>
      </c>
      <c r="S93" s="49">
        <f>SUMIFS(DATI!E$1:E$65536,DATI!A$1:A$65536,'2003'!B4,DATI!B$1:B$65536,'2003'!S12,DATI!C$1:C$65536,'2003'!N8,DATI!D$1:D$65536,'2003'!L93)</f>
        <v>17623</v>
      </c>
      <c r="T93" s="117">
        <f>SUMIFS(DATI!E$1:E$65536,DATI!A$1:A$65536,'2003'!B4,DATI!B$1:B$65536,'2003'!T12,DATI!C$1:C$65536,'2003'!N8,DATI!D$1:D$65536,'2003'!L93)</f>
        <v>219453</v>
      </c>
      <c r="U93" s="96">
        <f>SUMIFS(DATI!E$1:E$65536,DATI!A$1:A$65536,'2003'!B4,DATI!B$1:B$65536,'2003'!U12,DATI!C$1:C$65536,'2003'!N8,DATI!D$1:D$65536,'2003'!L93)</f>
        <v>0</v>
      </c>
      <c r="V93" s="30">
        <f>SUMIFS(DATI!E$1:E$65536,DATI!A$1:A$65536,'2003'!B4,DATI!B$1:B$65536,'2003'!V12,DATI!C$1:C$65536,'2003'!N8,DATI!D$1:D$65536,'2003'!L93)</f>
        <v>0</v>
      </c>
      <c r="W93" s="63">
        <f t="shared" si="11"/>
        <v>0</v>
      </c>
    </row>
    <row r="94" spans="1:23">
      <c r="A94" s="7"/>
      <c r="B94" s="115">
        <f t="shared" si="12"/>
        <v>151</v>
      </c>
      <c r="C94" s="28"/>
      <c r="D94" s="49">
        <f>SUMIFS(DATI!E$1:E$65536,DATI!A$1:A$65536,'2003'!B4,DATI!B$1:B$65536,'2003'!D12,DATI!C$1:C$65536,'2003'!B8,DATI!D$1:D$65536,'2003'!L94)</f>
        <v>151</v>
      </c>
      <c r="E94" s="28"/>
      <c r="F94" s="28"/>
      <c r="G94" s="28"/>
      <c r="H94" s="28"/>
      <c r="I94" s="94">
        <f t="shared" si="13"/>
        <v>151</v>
      </c>
      <c r="J94" s="49">
        <f>SUMIFS(DATI!E$1:E$65536,DATI!A$1:A$65536,'2003'!B4,DATI!B$1:B$65536,'2003'!J12,DATI!C$1:C$65536,'2003'!B8,DATI!D$1:D$65536,'2003'!L94)</f>
        <v>0</v>
      </c>
      <c r="K94" s="31">
        <f t="shared" si="8"/>
        <v>151</v>
      </c>
      <c r="L94" s="53" t="s">
        <v>53</v>
      </c>
      <c r="M94" s="78" t="s">
        <v>177</v>
      </c>
      <c r="N94" s="91">
        <f t="shared" si="9"/>
        <v>151</v>
      </c>
      <c r="O94" s="49">
        <f>SUMIFS(DATI!E$1:E$65536,DATI!A$1:A$65536,'2003'!B4,DATI!B$1:B$65536,'2003'!O12,DATI!C$1:C$65536,'2003'!N8,DATI!D$1:D$65536,'2003'!L94)</f>
        <v>0</v>
      </c>
      <c r="P94" s="22">
        <f t="shared" si="10"/>
        <v>151</v>
      </c>
      <c r="Q94" s="50"/>
      <c r="R94" s="49">
        <f>SUMIFS(DATI!E$1:E$65536,DATI!A$1:A$65536,'2003'!B4,DATI!B$1:B$65536,'2003'!R12,DATI!C$1:C$65536,'2003'!N8,DATI!D$1:D$65536,'2003'!L94)</f>
        <v>0</v>
      </c>
      <c r="S94" s="49">
        <f>SUMIFS(DATI!E$1:E$65536,DATI!A$1:A$65536,'2003'!B4,DATI!B$1:B$65536,'2003'!S12,DATI!C$1:C$65536,'2003'!N8,DATI!D$1:D$65536,'2003'!L94)</f>
        <v>151</v>
      </c>
      <c r="T94" s="117">
        <f>SUMIFS(DATI!E$1:E$65536,DATI!A$1:A$65536,'2003'!B4,DATI!B$1:B$65536,'2003'!T12,DATI!C$1:C$65536,'2003'!N8,DATI!D$1:D$65536,'2003'!L94)</f>
        <v>0</v>
      </c>
      <c r="U94" s="96">
        <f>SUMIFS(DATI!E$1:E$65536,DATI!A$1:A$65536,'2003'!B4,DATI!B$1:B$65536,'2003'!U12,DATI!C$1:C$65536,'2003'!N8,DATI!D$1:D$65536,'2003'!L94)</f>
        <v>0</v>
      </c>
      <c r="V94" s="30">
        <f>SUMIFS(DATI!E$1:E$65536,DATI!A$1:A$65536,'2003'!B4,DATI!B$1:B$65536,'2003'!V12,DATI!C$1:C$65536,'2003'!N8,DATI!D$1:D$65536,'2003'!L94)</f>
        <v>0</v>
      </c>
      <c r="W94" s="63">
        <f t="shared" si="11"/>
        <v>0</v>
      </c>
    </row>
    <row r="95" spans="1:23">
      <c r="A95" s="7"/>
      <c r="B95" s="115">
        <f t="shared" si="12"/>
        <v>0</v>
      </c>
      <c r="C95" s="28"/>
      <c r="D95" s="49">
        <f>SUMIFS(DATI!E$1:E$65536,DATI!A$1:A$65536,'2003'!B4,DATI!B$1:B$65536,'2003'!D12,DATI!C$1:C$65536,'2003'!B8,DATI!D$1:D$65536,'2003'!L95)</f>
        <v>0</v>
      </c>
      <c r="E95" s="28"/>
      <c r="F95" s="28"/>
      <c r="G95" s="28"/>
      <c r="H95" s="28"/>
      <c r="I95" s="94">
        <f t="shared" si="13"/>
        <v>0</v>
      </c>
      <c r="J95" s="49">
        <f>SUMIFS(DATI!E$1:E$65536,DATI!A$1:A$65536,'2003'!B4,DATI!B$1:B$65536,'2003'!J12,DATI!C$1:C$65536,'2003'!B8,DATI!D$1:D$65536,'2003'!L95)</f>
        <v>0</v>
      </c>
      <c r="K95" s="31">
        <f t="shared" si="8"/>
        <v>0</v>
      </c>
      <c r="L95" s="53" t="s">
        <v>54</v>
      </c>
      <c r="M95" s="78" t="s">
        <v>178</v>
      </c>
      <c r="N95" s="91">
        <f t="shared" si="9"/>
        <v>0</v>
      </c>
      <c r="O95" s="49">
        <f>SUMIFS(DATI!E$1:E$65536,DATI!A$1:A$65536,'2003'!B4,DATI!B$1:B$65536,'2003'!O12,DATI!C$1:C$65536,'2003'!N8,DATI!D$1:D$65536,'2003'!L95)</f>
        <v>0</v>
      </c>
      <c r="P95" s="22">
        <f t="shared" si="10"/>
        <v>0</v>
      </c>
      <c r="Q95" s="50"/>
      <c r="R95" s="49">
        <f>SUMIFS(DATI!E$1:E$65536,DATI!A$1:A$65536,'2003'!B4,DATI!B$1:B$65536,'2003'!R12,DATI!C$1:C$65536,'2003'!N8,DATI!D$1:D$65536,'2003'!L95)</f>
        <v>0</v>
      </c>
      <c r="S95" s="49">
        <f>SUMIFS(DATI!E$1:E$65536,DATI!A$1:A$65536,'2003'!B4,DATI!B$1:B$65536,'2003'!S12,DATI!C$1:C$65536,'2003'!N8,DATI!D$1:D$65536,'2003'!L95)</f>
        <v>0</v>
      </c>
      <c r="T95" s="117">
        <f>SUMIFS(DATI!E$1:E$65536,DATI!A$1:A$65536,'2003'!B4,DATI!B$1:B$65536,'2003'!T12,DATI!C$1:C$65536,'2003'!N8,DATI!D$1:D$65536,'2003'!L95)</f>
        <v>0</v>
      </c>
      <c r="U95" s="96">
        <f>SUMIFS(DATI!E$1:E$65536,DATI!A$1:A$65536,'2003'!B4,DATI!B$1:B$65536,'2003'!U12,DATI!C$1:C$65536,'2003'!N8,DATI!D$1:D$65536,'2003'!L95)</f>
        <v>0</v>
      </c>
      <c r="V95" s="30">
        <f>SUMIFS(DATI!E$1:E$65536,DATI!A$1:A$65536,'2003'!B4,DATI!B$1:B$65536,'2003'!V12,DATI!C$1:C$65536,'2003'!N8,DATI!D$1:D$65536,'2003'!L95)</f>
        <v>0</v>
      </c>
      <c r="W95" s="63">
        <f t="shared" si="11"/>
        <v>0</v>
      </c>
    </row>
    <row r="96" spans="1:23">
      <c r="A96" s="7"/>
      <c r="B96" s="118">
        <f>C96+D96</f>
        <v>85</v>
      </c>
      <c r="C96" s="49">
        <f>SUMIFS(DATI!E$1:E$65536,DATI!A$1:A$65536,'2003'!B4,DATI!B$1:B$65536,'2003'!C12,DATI!C$1:C$65536,'2003'!B8,DATI!D$1:D$65536,'2003'!L96)</f>
        <v>85</v>
      </c>
      <c r="D96" s="96">
        <f>SUMIFS(DATI!E$1:E$65536,DATI!A$1:A$65536,'2003'!B4,DATI!B$1:B$65536,'2003'!D12,DATI!C$1:C$65536,'2003'!B8,DATI!D$1:D$65536,'2003'!L96)</f>
        <v>0</v>
      </c>
      <c r="E96" s="49">
        <f>SUMIFS(DATI!E$1:E$65536,DATI!A$1:A$65536,'2003'!B4,DATI!B$1:B$65536,'2003'!E12,DATI!C$1:C$65536,'2003'!B8,DATI!D$1:D$65536,'2003'!L96)</f>
        <v>859227</v>
      </c>
      <c r="F96" s="49">
        <f>SUMIFS(DATI!E$1:E$65536,DATI!A$1:A$65536,'2003'!B4,DATI!B$1:B$65536,'2003'!F12,DATI!C$1:C$65536,'2003'!B8,DATI!D$1:D$65536,'2003'!L96)</f>
        <v>2583</v>
      </c>
      <c r="G96" s="49">
        <f>SUMIFS(DATI!E$1:E$65536,DATI!A$1:A$65536,'2003'!B4,DATI!B$1:B$65536,'2003'!G12,DATI!C$1:C$65536,'2003'!B8,DATI!D$1:D$65536,'2003'!L96)</f>
        <v>44050</v>
      </c>
      <c r="H96" s="28"/>
      <c r="I96" s="94">
        <f>B96+E96+F96+G96</f>
        <v>905945</v>
      </c>
      <c r="J96" s="30">
        <f>SUMIFS(DATI!E$1:E$65536,DATI!A$1:A$65536,'2003'!B4,DATI!B$1:B$65536,'2003'!J12,DATI!C$1:C$65536,'2003'!B8,DATI!D$1:D$65536,'2003'!L96)</f>
        <v>47035</v>
      </c>
      <c r="K96" s="31">
        <f t="shared" si="8"/>
        <v>952980</v>
      </c>
      <c r="L96" s="53" t="s">
        <v>55</v>
      </c>
      <c r="M96" s="199" t="s">
        <v>179</v>
      </c>
      <c r="N96" s="91">
        <f t="shared" si="9"/>
        <v>952980</v>
      </c>
      <c r="O96" s="49">
        <f>SUMIFS(DATI!E$1:E$65536,DATI!A$1:A$65536,'2003'!B4,DATI!B$1:B$65536,'2003'!O12,DATI!C$1:C$65536,'2003'!N8,DATI!D$1:D$65536,'2003'!L96)</f>
        <v>1573</v>
      </c>
      <c r="P96" s="29">
        <f>W96</f>
        <v>951407</v>
      </c>
      <c r="Q96" s="50"/>
      <c r="R96" s="23"/>
      <c r="S96" s="23"/>
      <c r="T96" s="23"/>
      <c r="U96" s="49">
        <f>SUMIFS(DATI!E$1:E$65536,DATI!A$1:A$65536,'2003'!B4,DATI!B$1:B$65536,'2003'!U12,DATI!C$1:C$65536,'2003'!N8,DATI!D$1:D$65536,'2003'!L96)</f>
        <v>951407</v>
      </c>
      <c r="V96" s="28"/>
      <c r="W96" s="63">
        <f>U96</f>
        <v>951407</v>
      </c>
    </row>
    <row r="97" spans="1:23">
      <c r="A97" s="7"/>
      <c r="B97" s="28"/>
      <c r="C97" s="49">
        <f>SUMIFS(DATI!E$1:E$65536,DATI!A$1:A$65536,'2003'!B4,DATI!B$1:B$65536,'2003'!C12,DATI!C$1:C$65536,'2003'!B8,DATI!D$1:D$65536,'2003'!L97)</f>
        <v>48858</v>
      </c>
      <c r="D97" s="28"/>
      <c r="E97" s="49">
        <f>SUMIFS(DATI!E$1:E$65536,DATI!A$1:A$65536,'2003'!B4,DATI!B$1:B$65536,'2003'!E12,DATI!C$1:C$65536,'2003'!B8,DATI!D$1:D$65536,'2003'!L97)</f>
        <v>877587</v>
      </c>
      <c r="F97" s="28"/>
      <c r="G97" s="28"/>
      <c r="H97" s="28"/>
      <c r="I97" s="94">
        <f>C97+E97+F97+G97</f>
        <v>926445</v>
      </c>
      <c r="J97" s="28"/>
      <c r="K97" s="31">
        <f>I97</f>
        <v>926445</v>
      </c>
      <c r="L97" s="53" t="s">
        <v>56</v>
      </c>
      <c r="M97" s="199" t="s">
        <v>180</v>
      </c>
      <c r="N97" s="91">
        <f>P97</f>
        <v>926445</v>
      </c>
      <c r="O97" s="28"/>
      <c r="P97" s="29">
        <f>W97</f>
        <v>926445</v>
      </c>
      <c r="Q97" s="28"/>
      <c r="R97" s="28"/>
      <c r="S97" s="28"/>
      <c r="T97" s="28"/>
      <c r="U97" s="49">
        <f>SUMIFS(DATI!E$1:E$65536,DATI!A$1:A$65536,'2003'!B4,DATI!B$1:B$65536,'2003'!U12,DATI!C$1:C$65536,'2003'!N8,DATI!D$1:D$65536,'2003'!L97)</f>
        <v>926445</v>
      </c>
      <c r="V97" s="28"/>
      <c r="W97" s="31">
        <f>U97</f>
        <v>926445</v>
      </c>
    </row>
    <row r="98" spans="1:23">
      <c r="A98" s="7"/>
      <c r="B98" s="28"/>
      <c r="C98" s="49">
        <f>SUMIFS(DATI!E$1:E$65536,DATI!A$1:A$65536,'2003'!B4,DATI!B$1:B$65536,'2003'!C12,DATI!C$1:C$65536,'2003'!B8,DATI!D$1:D$65536,'2003'!L98)</f>
        <v>43166</v>
      </c>
      <c r="D98" s="28"/>
      <c r="E98" s="49">
        <f>SUMIFS(DATI!E$1:E$65536,DATI!A$1:A$65536,'2003'!B4,DATI!B$1:B$65536,'2003'!E12,DATI!C$1:C$65536,'2003'!B8,DATI!D$1:D$65536,'2003'!L98)</f>
        <v>797539</v>
      </c>
      <c r="F98" s="28"/>
      <c r="G98" s="28"/>
      <c r="H98" s="28"/>
      <c r="I98" s="94">
        <f>E98+C98</f>
        <v>840705</v>
      </c>
      <c r="J98" s="28"/>
      <c r="K98" s="31">
        <f>I98</f>
        <v>840705</v>
      </c>
      <c r="L98" s="53" t="s">
        <v>57</v>
      </c>
      <c r="M98" s="78" t="s">
        <v>181</v>
      </c>
      <c r="N98" s="91">
        <f>P98</f>
        <v>840705</v>
      </c>
      <c r="O98" s="28"/>
      <c r="P98" s="29">
        <f>W98</f>
        <v>840705</v>
      </c>
      <c r="Q98" s="28"/>
      <c r="R98" s="28"/>
      <c r="S98" s="28"/>
      <c r="T98" s="28"/>
      <c r="U98" s="49">
        <f>SUMIFS(DATI!E$1:E$65536,DATI!A$1:A$65536,'2003'!B4,DATI!B$1:B$65536,'2003'!U12,DATI!C$1:C$65536,'2003'!N8,DATI!D$1:D$65536,'2003'!L98)</f>
        <v>840705</v>
      </c>
      <c r="V98" s="28"/>
      <c r="W98" s="31">
        <f>U98</f>
        <v>840705</v>
      </c>
    </row>
    <row r="99" spans="1:23">
      <c r="A99" s="7"/>
      <c r="B99" s="28"/>
      <c r="C99" s="49">
        <f>SUMIFS(DATI!E$1:E$65536,DATI!A$1:A$65536,'2003'!B4,DATI!B$1:B$65536,'2003'!C12,DATI!C$1:C$65536,'2003'!B8,DATI!D$1:D$65536,'2003'!L99)</f>
        <v>5693</v>
      </c>
      <c r="D99" s="28"/>
      <c r="E99" s="49">
        <f>SUMIFS(DATI!E$1:E$65536,DATI!A$1:A$65536,'2003'!B4,DATI!B$1:B$65536,'2003'!E12,DATI!C$1:C$65536,'2003'!B8,DATI!D$1:D$65536,'2003'!L99)</f>
        <v>80048</v>
      </c>
      <c r="F99" s="28"/>
      <c r="G99" s="28"/>
      <c r="H99" s="28"/>
      <c r="I99" s="94">
        <f>E99+C99</f>
        <v>85741</v>
      </c>
      <c r="J99" s="28"/>
      <c r="K99" s="31">
        <f>I99</f>
        <v>85741</v>
      </c>
      <c r="L99" s="53" t="s">
        <v>58</v>
      </c>
      <c r="M99" s="78" t="s">
        <v>182</v>
      </c>
      <c r="N99" s="91">
        <f>P99</f>
        <v>85741</v>
      </c>
      <c r="O99" s="28"/>
      <c r="P99" s="29">
        <f>W99</f>
        <v>85741</v>
      </c>
      <c r="Q99" s="28"/>
      <c r="R99" s="28"/>
      <c r="S99" s="28"/>
      <c r="T99" s="28"/>
      <c r="U99" s="49">
        <f>SUMIFS(DATI!E$1:E$65536,DATI!A$1:A$65536,'2003'!B4,DATI!B$1:B$65536,'2003'!U12,DATI!C$1:C$65536,'2003'!N8,DATI!D$1:D$65536,'2003'!L99)</f>
        <v>85741</v>
      </c>
      <c r="V99" s="28"/>
      <c r="W99" s="31">
        <f>U99</f>
        <v>85741</v>
      </c>
    </row>
    <row r="100" spans="1:23">
      <c r="A100" s="7"/>
      <c r="B100" s="115">
        <f>C100+D100</f>
        <v>344968</v>
      </c>
      <c r="C100" s="91">
        <f>C101+C103</f>
        <v>0</v>
      </c>
      <c r="D100" s="99">
        <f>D101+D103</f>
        <v>344968</v>
      </c>
      <c r="E100" s="29">
        <f>E101+E102+E103</f>
        <v>64412</v>
      </c>
      <c r="F100" s="91">
        <f>F101+F102+F103</f>
        <v>60318</v>
      </c>
      <c r="G100" s="91">
        <f>G101+G103</f>
        <v>76014</v>
      </c>
      <c r="H100" s="28"/>
      <c r="I100" s="94">
        <f>B100+E100+F100+G100</f>
        <v>545712</v>
      </c>
      <c r="J100" s="94">
        <f>J101+J102+J103</f>
        <v>701546</v>
      </c>
      <c r="K100" s="31">
        <f t="shared" si="8"/>
        <v>1247258</v>
      </c>
      <c r="L100" s="53" t="s">
        <v>59</v>
      </c>
      <c r="M100" s="54" t="s">
        <v>183</v>
      </c>
      <c r="N100" s="91">
        <f t="shared" si="9"/>
        <v>1247258</v>
      </c>
      <c r="O100" s="94">
        <f>O101+O102+O103</f>
        <v>316997</v>
      </c>
      <c r="P100" s="29">
        <f>R100+S100+T100+W100</f>
        <v>930261</v>
      </c>
      <c r="Q100" s="50"/>
      <c r="R100" s="29">
        <f>R102+R103</f>
        <v>37294</v>
      </c>
      <c r="S100" s="29">
        <f>S101+S102+S103</f>
        <v>61586</v>
      </c>
      <c r="T100" s="29">
        <f>T101+T102+T103</f>
        <v>128658</v>
      </c>
      <c r="U100" s="93">
        <f>U102+U103</f>
        <v>696893</v>
      </c>
      <c r="V100" s="94">
        <f>V102+V103</f>
        <v>5830</v>
      </c>
      <c r="W100" s="63">
        <f>U100+V100</f>
        <v>702723</v>
      </c>
    </row>
    <row r="101" spans="1:23">
      <c r="A101" s="7"/>
      <c r="B101" s="115">
        <f>C101+D101</f>
        <v>21990</v>
      </c>
      <c r="C101" s="103">
        <f>SUMIFS(DATI!E$1:E$65536,DATI!A$1:A$65536,'2003'!B4,DATI!B$1:B$65536,'2003'!C12,DATI!C$1:C$65536,'2003'!B8,DATI!D$1:D$65536,'2003'!L101)</f>
        <v>0</v>
      </c>
      <c r="D101" s="117">
        <f>SUMIFS(DATI!E$1:E$65536,DATI!A$1:A$65536,'2003'!B4,DATI!B$1:B$65536,'2003'!D12,DATI!C$1:C$65536,'2003'!B8,DATI!D$1:D$65536,'2003'!L101)</f>
        <v>21990</v>
      </c>
      <c r="E101" s="49">
        <f>SUMIFS(DATI!E$1:E$65536,DATI!A$1:A$65536,'2003'!B4,DATI!B$1:B$65536,'2003'!E12,DATI!C$1:C$65536,'2003'!B8,DATI!D$1:D$65536,'2003'!L101)</f>
        <v>5</v>
      </c>
      <c r="F101" s="49">
        <f>SUMIFS(DATI!E$1:E$65536,DATI!A$1:A$65536,'2003'!B4,DATI!B$1:B$65536,'2003'!F12,DATI!C$1:C$65536,'2003'!B8,DATI!D$1:D$65536,'2003'!L101)</f>
        <v>115</v>
      </c>
      <c r="G101" s="49">
        <f>SUMIFS(DATI!E$1:E$65536,DATI!A$1:A$65536,'2003'!B4,DATI!B$1:B$65536,'2003'!G12,DATI!C$1:C$65536,'2003'!B8,DATI!D$1:D$65536,'2003'!L101)</f>
        <v>39476</v>
      </c>
      <c r="H101" s="28"/>
      <c r="I101" s="94">
        <f>B101+E101+F101+G101</f>
        <v>61586</v>
      </c>
      <c r="J101" s="30">
        <f>SUMIFS(DATI!E$1:E$65536,DATI!A$1:A$65536,'2003'!B4,DATI!B$1:B$65536,'2003'!J12,DATI!C$1:C$65536,'2003'!B8,DATI!D$1:D$65536,'2003'!L101)</f>
        <v>0</v>
      </c>
      <c r="K101" s="31">
        <f t="shared" si="8"/>
        <v>61586</v>
      </c>
      <c r="L101" s="119" t="s">
        <v>60</v>
      </c>
      <c r="M101" s="205" t="s">
        <v>242</v>
      </c>
      <c r="N101" s="91">
        <f t="shared" si="9"/>
        <v>61586</v>
      </c>
      <c r="O101" s="30">
        <f>SUMIFS(DATI!E$1:E$65536,DATI!A$1:A$65536,'2003'!B4,DATI!B$1:B$65536,'2003'!O12,DATI!C$1:C$65536,'2003'!N8,DATI!D$1:D$65536,'2003'!L101)</f>
        <v>0</v>
      </c>
      <c r="P101" s="29">
        <f>S101+T101</f>
        <v>61586</v>
      </c>
      <c r="Q101" s="50"/>
      <c r="R101" s="73"/>
      <c r="S101" s="49">
        <f>SUMIFS(DATI!E$1:E$65536,DATI!A$1:A$65536,'2003'!B4,DATI!B$1:B$65536,'2003'!S12,DATI!C$1:C$65536,'2003'!N8,DATI!D$1:D$65536,'2003'!L101)</f>
        <v>61586</v>
      </c>
      <c r="T101" s="49">
        <f>SUMIFS(DATI!E$1:E$65536,DATI!A$1:A$65536,'2003'!B4,DATI!B$1:B$65536,'2003'!T12,DATI!C$1:C$65536,'2003'!N8,DATI!D$1:D$65536,'2003'!L101)</f>
        <v>0</v>
      </c>
      <c r="U101" s="73"/>
      <c r="V101" s="28"/>
      <c r="W101" s="42"/>
    </row>
    <row r="102" spans="1:23">
      <c r="A102" s="7"/>
      <c r="B102" s="120"/>
      <c r="C102" s="23"/>
      <c r="D102" s="28"/>
      <c r="E102" s="30">
        <f>SUMIFS(DATI!E$1:E$65536,DATI!A$1:A$65536,'2003'!B4,DATI!B$1:B$65536,'2003'!E12,DATI!C$1:C$65536,'2003'!B8,DATI!D$1:D$65536,'2003'!L102)</f>
        <v>0</v>
      </c>
      <c r="F102" s="49">
        <f>SUMIFS(DATI!E$1:E$65536,DATI!A$1:A$65536,'2003'!B4,DATI!B$1:B$65536,'2003'!F12,DATI!C$1:C$65536,'2003'!B8,DATI!D$1:D$65536,'2003'!L102)</f>
        <v>60203</v>
      </c>
      <c r="G102" s="73"/>
      <c r="H102" s="28"/>
      <c r="I102" s="94">
        <f>F102</f>
        <v>60203</v>
      </c>
      <c r="J102" s="30">
        <f>SUMIFS(DATI!E$1:E$65536,DATI!A$1:A$65536,'2003'!B4,DATI!B$1:B$65536,'2003'!J12,DATI!C$1:C$65536,'2003'!B8,DATI!D$1:D$65536,'2003'!L102)</f>
        <v>0</v>
      </c>
      <c r="K102" s="31">
        <f t="shared" si="8"/>
        <v>60203</v>
      </c>
      <c r="L102" s="53" t="s">
        <v>61</v>
      </c>
      <c r="M102" s="199" t="s">
        <v>243</v>
      </c>
      <c r="N102" s="91">
        <f t="shared" si="9"/>
        <v>60203</v>
      </c>
      <c r="O102" s="30">
        <f>SUMIFS(DATI!E$1:E$65536,DATI!A$1:A$65536,'2003'!B4,DATI!B$1:B$65536,'2003'!O12,DATI!C$1:C$65536,'2003'!N8,DATI!D$1:D$65536,'2003'!L102)</f>
        <v>0</v>
      </c>
      <c r="P102" s="29">
        <f>R102+S102+T102+U102+V102</f>
        <v>60203</v>
      </c>
      <c r="Q102" s="50"/>
      <c r="R102" s="49">
        <f>SUMIFS(DATI!E$1:E$65536,DATI!A$1:A$65536,'2003'!B4,DATI!B$1:B$65536,'2003'!R12,DATI!C$1:C$65536,'2003'!N8,DATI!D$1:D$65536,'2003'!L102)</f>
        <v>37294</v>
      </c>
      <c r="S102" s="49">
        <f>SUMIFS(DATI!E$1:E$65536,DATI!A$1:A$65536,'2003'!B4,DATI!B$1:B$65536,'2003'!S12,DATI!C$1:C$65536,'2003'!N8,DATI!D$1:D$65536,'2003'!L102)</f>
        <v>0</v>
      </c>
      <c r="T102" s="49">
        <f>SUMIFS(DATI!E$1:E$65536,DATI!A$1:A$65536,'2003'!B4,DATI!B$1:B$65536,'2003'!T12,DATI!C$1:C$65536,'2003'!N8,DATI!D$1:D$65536,'2003'!L102)</f>
        <v>0</v>
      </c>
      <c r="U102" s="96">
        <f>SUMIFS(DATI!E$1:E$65536,DATI!A$1:A$65536,'2003'!B4,DATI!B$1:B$65536,'2003'!U12,DATI!C$1:C$65536,'2003'!N8,DATI!D$1:D$65536,'2003'!L102)</f>
        <v>22909</v>
      </c>
      <c r="V102" s="30">
        <f>SUMIFS(DATI!E$1:E$65536,DATI!A$1:A$65536,'2003'!B4,DATI!B$1:B$65536,'2003'!V12,DATI!C$1:C$65536,'2003'!N8,DATI!D$1:D$65536,'2003'!L102)</f>
        <v>0</v>
      </c>
      <c r="W102" s="31">
        <f>U102+V102</f>
        <v>22909</v>
      </c>
    </row>
    <row r="103" spans="1:23" ht="25">
      <c r="A103" s="7"/>
      <c r="B103" s="115">
        <f>C103+D103</f>
        <v>322978</v>
      </c>
      <c r="C103" s="91">
        <f>C106</f>
        <v>0</v>
      </c>
      <c r="D103" s="91">
        <f>D106</f>
        <v>322978</v>
      </c>
      <c r="E103" s="91">
        <f>E106+E104+E107</f>
        <v>64407</v>
      </c>
      <c r="F103" s="91">
        <f>F106</f>
        <v>0</v>
      </c>
      <c r="G103" s="91">
        <f>G106</f>
        <v>36538</v>
      </c>
      <c r="H103" s="28"/>
      <c r="I103" s="94">
        <f>B103+E103+F103+G103</f>
        <v>423923</v>
      </c>
      <c r="J103" s="121">
        <f>J104+J106+J107</f>
        <v>701546</v>
      </c>
      <c r="K103" s="31">
        <f t="shared" si="8"/>
        <v>1125469</v>
      </c>
      <c r="L103" s="53" t="s">
        <v>184</v>
      </c>
      <c r="M103" s="54" t="s">
        <v>244</v>
      </c>
      <c r="N103" s="91">
        <f>O103+P103</f>
        <v>1125469</v>
      </c>
      <c r="O103" s="94">
        <f>O104+O106+O107</f>
        <v>316997</v>
      </c>
      <c r="P103" s="29">
        <f>R103+S103+T103+W103</f>
        <v>808472</v>
      </c>
      <c r="Q103" s="28"/>
      <c r="R103" s="29">
        <f>R106</f>
        <v>0</v>
      </c>
      <c r="S103" s="99">
        <f>S106</f>
        <v>0</v>
      </c>
      <c r="T103" s="29">
        <f>T104+T106</f>
        <v>128658</v>
      </c>
      <c r="U103" s="29">
        <f>U106</f>
        <v>673984</v>
      </c>
      <c r="V103" s="94">
        <f>V106</f>
        <v>5830</v>
      </c>
      <c r="W103" s="31">
        <f>U103+V103</f>
        <v>679814</v>
      </c>
    </row>
    <row r="104" spans="1:23">
      <c r="A104" s="7"/>
      <c r="B104" s="28"/>
      <c r="C104" s="28"/>
      <c r="D104" s="28"/>
      <c r="E104" s="49">
        <f>SUMIFS(DATI!E$1:E$65536,DATI!A$1:A$65536,'2003'!B4,DATI!B$1:B$65536,'2003'!E12,DATI!C$1:C$65536,'2003'!B8,DATI!D$1:D$65536,'2003'!L104)</f>
        <v>0</v>
      </c>
      <c r="F104" s="28"/>
      <c r="G104" s="28"/>
      <c r="H104" s="28"/>
      <c r="I104" s="94">
        <f>E104</f>
        <v>0</v>
      </c>
      <c r="J104" s="30">
        <f>SUMIFS(DATI!E$1:E$65536,DATI!A$1:A$65536,'2003'!B4,DATI!B$1:B$65536,'2003'!J12,DATI!C$1:C$65536,'2003'!B8,DATI!D$1:D$65536,'2003'!L104)</f>
        <v>0</v>
      </c>
      <c r="K104" s="31">
        <f t="shared" si="8"/>
        <v>0</v>
      </c>
      <c r="L104" s="53" t="s">
        <v>62</v>
      </c>
      <c r="M104" s="199" t="s">
        <v>245</v>
      </c>
      <c r="N104" s="91">
        <f t="shared" si="9"/>
        <v>0</v>
      </c>
      <c r="O104" s="30">
        <f>SUMIFS(DATI!E$1:E$65536,DATI!A$1:A$65536,'2003'!B4,DATI!B$1:B$65536,'2003'!O12,DATI!C$1:C$65536,'2003'!N8,DATI!D$1:D$65536,'2003'!L104)</f>
        <v>0</v>
      </c>
      <c r="P104" s="29">
        <f>T104</f>
        <v>0</v>
      </c>
      <c r="Q104" s="28"/>
      <c r="R104" s="28"/>
      <c r="S104" s="28"/>
      <c r="T104" s="49">
        <f>SUMIFS(DATI!E$1:E$65536,DATI!A$1:A$65536,'2003'!B4,DATI!B$1:B$65536,'2003'!T12,DATI!C$1:C$65536,'2003'!N8,DATI!D$1:D$65536,'2003'!L104)</f>
        <v>0</v>
      </c>
      <c r="U104" s="28"/>
      <c r="V104" s="28"/>
      <c r="W104" s="42"/>
    </row>
    <row r="105" spans="1:23" ht="25">
      <c r="A105" s="7"/>
      <c r="B105" s="28"/>
      <c r="C105" s="28"/>
      <c r="D105" s="28"/>
      <c r="E105" s="49">
        <f>SUMIFS(DATI!E$1:E$65536,DATI!A$1:A$65536,'2003'!B4,DATI!B$1:B$65536,'2003'!E12,DATI!C$1:C$65536,'2003'!B8,DATI!D$1:D$65536,'2003'!L105)</f>
        <v>0</v>
      </c>
      <c r="F105" s="28"/>
      <c r="G105" s="28"/>
      <c r="H105" s="28"/>
      <c r="I105" s="94">
        <f>E105</f>
        <v>0</v>
      </c>
      <c r="J105" s="30">
        <f>SUMIFS(DATI!E$1:E$65536,DATI!A$1:A$65536,'2003'!B4,DATI!B$1:B$65536,'2003'!J12,DATI!C$1:C$65536,'2003'!B8,DATI!D$1:D$65536,'2003'!L105)</f>
        <v>0</v>
      </c>
      <c r="K105" s="31">
        <f t="shared" si="8"/>
        <v>0</v>
      </c>
      <c r="L105" s="53" t="s">
        <v>63</v>
      </c>
      <c r="M105" s="78" t="s">
        <v>185</v>
      </c>
      <c r="N105" s="91">
        <f t="shared" si="9"/>
        <v>0</v>
      </c>
      <c r="O105" s="30">
        <f>SUMIFS(DATI!E$1:E$65536,DATI!A$1:A$65536,'2003'!B4,DATI!B$1:B$65536,'2003'!O12,DATI!C$1:C$65536,'2003'!N8,DATI!D$1:D$65536,'2003'!L105)</f>
        <v>0</v>
      </c>
      <c r="P105" s="29">
        <f>T105</f>
        <v>0</v>
      </c>
      <c r="Q105" s="50"/>
      <c r="R105" s="28"/>
      <c r="S105" s="28"/>
      <c r="T105" s="49">
        <f>SUMIFS(DATI!E$1:E$65536,DATI!A$1:A$65536,'2003'!B4,DATI!B$1:B$65536,'2003'!T12,DATI!C$1:C$65536,'2003'!N8,DATI!D$1:D$65536,'2003'!L105)</f>
        <v>0</v>
      </c>
      <c r="U105" s="28"/>
      <c r="V105" s="28"/>
      <c r="W105" s="42"/>
    </row>
    <row r="106" spans="1:23">
      <c r="A106" s="7"/>
      <c r="B106" s="115">
        <f>C106+D106</f>
        <v>322978</v>
      </c>
      <c r="C106" s="103">
        <f>SUMIFS(DATI!E$1:E$65536,DATI!A$1:A$65536,'2003'!B4,DATI!B$1:B$65536,'2003'!C12,DATI!C$1:C$65536,'2003'!B8,DATI!D$1:D$65536,'2003'!L106)</f>
        <v>0</v>
      </c>
      <c r="D106" s="103">
        <f>SUMIFS(DATI!E$1:E$65536,DATI!A$1:A$65536,'2003'!B4,DATI!B$1:B$65536,'2003'!D12,DATI!C$1:C$65536,'2003'!B8,DATI!D$1:D$65536,'2003'!L106)</f>
        <v>322978</v>
      </c>
      <c r="E106" s="49">
        <f>SUMIFS(DATI!E$1:E$65536,DATI!A$1:A$65536,'2003'!B4,DATI!B$1:B$65536,'2003'!E12,DATI!C$1:C$65536,'2003'!B8,DATI!D$1:D$65536,'2003'!L106)</f>
        <v>64407</v>
      </c>
      <c r="F106" s="30">
        <f>SUMIFS(DATI!E$1:E$65536,DATI!A$1:A$65536,'2003'!B4,DATI!B$1:B$65536,'2003'!F12,DATI!C$1:C$65536,'2003'!B8,DATI!D$1:D$65536,'2003'!L106)</f>
        <v>0</v>
      </c>
      <c r="G106" s="49">
        <f>SUMIFS(DATI!E$1:E$65536,DATI!A$1:A$65536,'2003'!B4,DATI!B$1:B$65536,'2003'!G12,DATI!C$1:C$65536,'2003'!B8,DATI!D$1:D$65536,'2003'!L106)</f>
        <v>36538</v>
      </c>
      <c r="H106" s="28"/>
      <c r="I106" s="94">
        <f>B106+E106+F106+G106</f>
        <v>423923</v>
      </c>
      <c r="J106" s="30">
        <f>SUMIFS(DATI!E$1:E$65536,DATI!A$1:A$65536,'2003'!B4,DATI!B$1:B$65536,'2003'!J12,DATI!C$1:C$65536,'2003'!B8,DATI!D$1:D$65536,'2003'!L106)</f>
        <v>701546</v>
      </c>
      <c r="K106" s="31">
        <f t="shared" si="8"/>
        <v>1125469</v>
      </c>
      <c r="L106" s="119" t="s">
        <v>64</v>
      </c>
      <c r="M106" s="205" t="s">
        <v>246</v>
      </c>
      <c r="N106" s="91">
        <f>O106+P106</f>
        <v>1125469</v>
      </c>
      <c r="O106" s="30">
        <f>SUMIFS(DATI!E$1:E$65536,DATI!A$1:A$65536,'2003'!B4,DATI!B$1:B$65536,'2003'!O12,DATI!C$1:C$65536,'2003'!N8,DATI!D$1:D$65536,'2003'!L106)</f>
        <v>316997</v>
      </c>
      <c r="P106" s="29">
        <f>R106+S106+T106+W106</f>
        <v>808472</v>
      </c>
      <c r="Q106" s="28"/>
      <c r="R106" s="49">
        <f>SUMIFS(DATI!E$1:E$65536,DATI!A$1:A$65536,'2003'!B4,DATI!B$1:B$65536,'2003'!R12,DATI!C$1:C$65536,'2003'!N8,DATI!D$1:D$65536,'2003'!L106)</f>
        <v>0</v>
      </c>
      <c r="S106" s="49">
        <f>SUMIFS(DATI!E$1:E$65536,DATI!A$1:A$65536,'2003'!B4,DATI!B$1:B$65536,'2003'!S12,DATI!C$1:C$65536,'2003'!N8,DATI!D$1:D$65536,'2003'!L106)</f>
        <v>0</v>
      </c>
      <c r="T106" s="49">
        <f>SUMIFS(DATI!E$1:E$65536,DATI!A$1:A$65536,'2003'!B4,DATI!B$1:B$65536,'2003'!T12,DATI!C$1:C$65536,'2003'!N8,DATI!D$1:D$65536,'2003'!L106)</f>
        <v>128658</v>
      </c>
      <c r="U106" s="96">
        <f>SUMIFS(DATI!E$1:E$65536,DATI!A$1:A$65536,'2003'!B4,DATI!B$1:B$65536,'2003'!U12,DATI!C$1:C$65536,'2003'!N8,DATI!D$1:D$65536,'2003'!L106)</f>
        <v>673984</v>
      </c>
      <c r="V106" s="24">
        <f>SUMIFS(DATI!E$1:E$65536,DATI!A$1:A$65536,'2003'!B4,DATI!B$1:B$65536,'2003'!V12,DATI!C$1:C$65536,'2003'!N8,DATI!D$1:D$65536,'2003'!L106)</f>
        <v>5830</v>
      </c>
      <c r="W106" s="63">
        <f>U106+V106</f>
        <v>679814</v>
      </c>
    </row>
    <row r="107" spans="1:23">
      <c r="A107" s="7"/>
      <c r="B107" s="122"/>
      <c r="C107" s="74"/>
      <c r="D107" s="74"/>
      <c r="E107" s="49">
        <f>SUMIFS(DATI!E$1:E$65536,DATI!A$1:A$65536,'2003'!B4,DATI!B$1:B$65536,'2003'!E12,DATI!C$1:C$65536,'2003'!B8,DATI!D$1:D$65536,'2003'!L107)</f>
        <v>0</v>
      </c>
      <c r="F107" s="74"/>
      <c r="G107" s="74"/>
      <c r="H107" s="28"/>
      <c r="I107" s="94">
        <f>E107</f>
        <v>0</v>
      </c>
      <c r="J107" s="92"/>
      <c r="K107" s="31">
        <f>I107</f>
        <v>0</v>
      </c>
      <c r="L107" s="119" t="s">
        <v>65</v>
      </c>
      <c r="M107" s="205" t="s">
        <v>186</v>
      </c>
      <c r="N107" s="91">
        <f>O107</f>
        <v>0</v>
      </c>
      <c r="O107" s="30">
        <f>SUMIFS(DATI!E$1:E$65536,DATI!A$1:A$65536,'2003'!B4,DATI!B$1:B$65536,'2003'!O12,DATI!C$1:C$65536,'2003'!N8,DATI!D$1:D$65536,'2003'!L107)</f>
        <v>0</v>
      </c>
      <c r="P107" s="23"/>
      <c r="Q107" s="28"/>
      <c r="R107" s="23"/>
      <c r="S107" s="23"/>
      <c r="T107" s="23"/>
      <c r="U107" s="23"/>
      <c r="V107" s="23"/>
      <c r="W107" s="32"/>
    </row>
    <row r="108" spans="1:23" ht="13">
      <c r="A108" s="7"/>
      <c r="B108" s="115">
        <f>C108+D108</f>
        <v>5661930</v>
      </c>
      <c r="C108" s="91">
        <f>V85+W86+V90+V100-C86-C96-C100</f>
        <v>8530</v>
      </c>
      <c r="D108" s="91">
        <f>U85+U86+U90+U96+U100-D86-D90-D96-D100</f>
        <v>5653400</v>
      </c>
      <c r="E108" s="29">
        <f>T85+T86+T90+T100-E86-E96-E100</f>
        <v>2060716</v>
      </c>
      <c r="F108" s="29">
        <f>S85+S90+S100-F86-F96-F100</f>
        <v>185295</v>
      </c>
      <c r="G108" s="29">
        <f>R85+R90+R100-G86-G96-G100</f>
        <v>1618279</v>
      </c>
      <c r="H108" s="28"/>
      <c r="I108" s="94">
        <f>B108+E108+F108+G108</f>
        <v>9526220</v>
      </c>
      <c r="J108" s="50"/>
      <c r="K108" s="32"/>
      <c r="L108" s="106" t="s">
        <v>19</v>
      </c>
      <c r="M108" s="197" t="s">
        <v>187</v>
      </c>
      <c r="N108" s="23"/>
      <c r="O108" s="28"/>
      <c r="P108" s="28"/>
      <c r="Q108" s="28"/>
      <c r="R108" s="28"/>
      <c r="S108" s="28"/>
      <c r="T108" s="28"/>
      <c r="U108" s="28"/>
      <c r="V108" s="28"/>
      <c r="W108" s="42"/>
    </row>
    <row r="109" spans="1:23">
      <c r="A109" s="7"/>
      <c r="B109" s="115">
        <f>C109+D109</f>
        <v>158892</v>
      </c>
      <c r="C109" s="91">
        <f>C22</f>
        <v>2585</v>
      </c>
      <c r="D109" s="91">
        <f>D22</f>
        <v>156307</v>
      </c>
      <c r="E109" s="91">
        <f>E22</f>
        <v>305340</v>
      </c>
      <c r="F109" s="91">
        <f>F22</f>
        <v>49776</v>
      </c>
      <c r="G109" s="91">
        <f>G22</f>
        <v>1054414</v>
      </c>
      <c r="H109" s="28"/>
      <c r="I109" s="94">
        <f>B109+E109+F109+G109</f>
        <v>1568422</v>
      </c>
      <c r="J109" s="50"/>
      <c r="K109" s="42"/>
      <c r="L109" s="53" t="s">
        <v>77</v>
      </c>
      <c r="M109" s="65" t="s">
        <v>167</v>
      </c>
      <c r="N109" s="28"/>
      <c r="O109" s="28"/>
      <c r="P109" s="28"/>
      <c r="Q109" s="28"/>
      <c r="R109" s="28"/>
      <c r="S109" s="28"/>
      <c r="T109" s="28"/>
      <c r="U109" s="28"/>
      <c r="V109" s="28"/>
      <c r="W109" s="42"/>
    </row>
    <row r="110" spans="1:23" ht="13.5" thickBot="1">
      <c r="A110" s="7"/>
      <c r="B110" s="115">
        <f>C110+D110</f>
        <v>5503038</v>
      </c>
      <c r="C110" s="123">
        <f>C108-C109</f>
        <v>5945</v>
      </c>
      <c r="D110" s="123">
        <f>D108-D109</f>
        <v>5497093</v>
      </c>
      <c r="E110" s="123">
        <f>E108-E109</f>
        <v>1755376</v>
      </c>
      <c r="F110" s="123">
        <f>F108-F109</f>
        <v>135519</v>
      </c>
      <c r="G110" s="123">
        <f>G108-G109</f>
        <v>563865</v>
      </c>
      <c r="H110" s="124"/>
      <c r="I110" s="125">
        <f>B110+E110+F110+G110</f>
        <v>7957798</v>
      </c>
      <c r="J110" s="126"/>
      <c r="K110" s="109"/>
      <c r="L110" s="127" t="s">
        <v>188</v>
      </c>
      <c r="M110" s="198" t="s">
        <v>189</v>
      </c>
      <c r="N110" s="124"/>
      <c r="O110" s="124"/>
      <c r="P110" s="124"/>
      <c r="Q110" s="124"/>
      <c r="R110" s="124"/>
      <c r="S110" s="124"/>
      <c r="T110" s="124"/>
      <c r="U110" s="124"/>
      <c r="V110" s="124"/>
      <c r="W110" s="109"/>
    </row>
    <row r="111" spans="1:23" ht="14" thickTop="1" thickBot="1">
      <c r="A111" s="7"/>
      <c r="B111" s="269"/>
      <c r="C111" s="270"/>
      <c r="D111" s="270"/>
      <c r="E111" s="270"/>
      <c r="F111" s="270"/>
      <c r="G111" s="270"/>
      <c r="H111" s="270"/>
      <c r="I111" s="270"/>
      <c r="J111" s="270"/>
      <c r="K111" s="270"/>
      <c r="L111" s="270"/>
      <c r="M111" s="270"/>
      <c r="N111" s="270"/>
      <c r="O111" s="270"/>
      <c r="P111" s="270"/>
      <c r="Q111" s="270"/>
      <c r="R111" s="270"/>
      <c r="S111" s="270"/>
      <c r="T111" s="270"/>
      <c r="U111" s="270"/>
      <c r="V111" s="270"/>
      <c r="W111" s="271"/>
    </row>
    <row r="112" spans="1:23" ht="13.5" thickTop="1">
      <c r="A112" s="7"/>
      <c r="B112" s="47"/>
      <c r="C112" s="47"/>
      <c r="D112" s="47"/>
      <c r="E112" s="47"/>
      <c r="F112" s="128"/>
      <c r="G112" s="128"/>
      <c r="H112" s="128"/>
      <c r="I112" s="47"/>
      <c r="J112" s="128"/>
      <c r="K112" s="129"/>
      <c r="L112" s="130" t="s">
        <v>19</v>
      </c>
      <c r="M112" s="197" t="s">
        <v>187</v>
      </c>
      <c r="N112" s="28"/>
      <c r="O112" s="28"/>
      <c r="P112" s="22">
        <f>R112+S112+T112+W112</f>
        <v>9526220</v>
      </c>
      <c r="Q112" s="50"/>
      <c r="R112" s="22">
        <f>G108</f>
        <v>1618279</v>
      </c>
      <c r="S112" s="22">
        <f>F108</f>
        <v>185295</v>
      </c>
      <c r="T112" s="22">
        <f>E108</f>
        <v>2060716</v>
      </c>
      <c r="U112" s="114">
        <f>D108</f>
        <v>5653400</v>
      </c>
      <c r="V112" s="62">
        <f>C108</f>
        <v>8530</v>
      </c>
      <c r="W112" s="63">
        <f>U112+V112</f>
        <v>5661930</v>
      </c>
    </row>
    <row r="113" spans="1:23">
      <c r="A113" s="7"/>
      <c r="B113" s="115">
        <f>C113+D113</f>
        <v>5601688</v>
      </c>
      <c r="C113" s="29">
        <f>C114</f>
        <v>48858</v>
      </c>
      <c r="D113" s="29">
        <f>D114</f>
        <v>5552830</v>
      </c>
      <c r="E113" s="91">
        <f>E114+E115</f>
        <v>1904939</v>
      </c>
      <c r="F113" s="50"/>
      <c r="G113" s="28"/>
      <c r="H113" s="61"/>
      <c r="I113" s="94">
        <f>B113+E113</f>
        <v>7506627</v>
      </c>
      <c r="J113" s="50"/>
      <c r="K113" s="42"/>
      <c r="L113" s="53" t="s">
        <v>73</v>
      </c>
      <c r="M113" s="54" t="s">
        <v>190</v>
      </c>
      <c r="N113" s="28"/>
      <c r="O113" s="28"/>
      <c r="P113" s="23"/>
      <c r="Q113" s="28"/>
      <c r="R113" s="23"/>
      <c r="S113" s="23"/>
      <c r="T113" s="23"/>
      <c r="U113" s="28"/>
      <c r="V113" s="28"/>
      <c r="W113" s="42"/>
    </row>
    <row r="114" spans="1:23">
      <c r="A114" s="7"/>
      <c r="B114" s="115">
        <f>C114+D114</f>
        <v>5601688</v>
      </c>
      <c r="C114" s="103">
        <f>SUMIFS(DATI!E$1:E$65536,DATI!A$1:A$65536,'2003'!B4,DATI!B$1:B$65536,'2003'!C12,DATI!C$1:C$65536,'2003'!B8,DATI!D$1:D$65536,'2003'!L114)</f>
        <v>48858</v>
      </c>
      <c r="D114" s="103">
        <f>SUMIFS(DATI!E$1:E$65536,DATI!A$1:A$65536,'2003'!B4,DATI!B$1:B$65536,'2003'!D12,DATI!C$1:C$65536,'2003'!B8,DATI!D$1:D$65536,'2003'!L114)</f>
        <v>5552830</v>
      </c>
      <c r="E114" s="49">
        <f>SUMIFS(DATI!E$1:E$65536,DATI!A$1:A$65536,'2003'!B4,DATI!B$1:B$65536,'2003'!E12,DATI!C$1:C$65536,'2003'!B8,DATI!D$1:D$65536,'2003'!L114)</f>
        <v>877587</v>
      </c>
      <c r="F114" s="50"/>
      <c r="G114" s="28"/>
      <c r="H114" s="61"/>
      <c r="I114" s="94">
        <f>B114+E114</f>
        <v>6479275</v>
      </c>
      <c r="J114" s="50"/>
      <c r="K114" s="42"/>
      <c r="L114" s="53" t="s">
        <v>74</v>
      </c>
      <c r="M114" s="199" t="s">
        <v>238</v>
      </c>
      <c r="N114" s="28"/>
      <c r="O114" s="28"/>
      <c r="P114" s="28"/>
      <c r="Q114" s="28"/>
      <c r="R114" s="28"/>
      <c r="S114" s="28"/>
      <c r="T114" s="28"/>
      <c r="U114" s="28"/>
      <c r="V114" s="28"/>
      <c r="W114" s="42"/>
    </row>
    <row r="115" spans="1:23">
      <c r="A115" s="7"/>
      <c r="B115" s="131"/>
      <c r="C115" s="88"/>
      <c r="D115" s="88"/>
      <c r="E115" s="49">
        <f>SUMIFS(DATI!E$1:E$65536,DATI!A$1:A$65536,'2003'!B4,DATI!B$1:B$65536,'2003'!E12,DATI!C$1:C$65536,'2003'!B8,DATI!D$1:D$65536,'2003'!L115)</f>
        <v>1027352</v>
      </c>
      <c r="F115" s="97"/>
      <c r="G115" s="47"/>
      <c r="H115" s="28"/>
      <c r="I115" s="94">
        <f>E115</f>
        <v>1027352</v>
      </c>
      <c r="J115" s="97"/>
      <c r="K115" s="72"/>
      <c r="L115" s="53" t="s">
        <v>75</v>
      </c>
      <c r="M115" s="199" t="s">
        <v>239</v>
      </c>
      <c r="N115" s="47"/>
      <c r="O115" s="47"/>
      <c r="P115" s="47"/>
      <c r="Q115" s="28"/>
      <c r="R115" s="28"/>
      <c r="S115" s="28"/>
      <c r="T115" s="28"/>
      <c r="U115" s="28"/>
      <c r="V115" s="28"/>
      <c r="W115" s="42"/>
    </row>
    <row r="116" spans="1:23">
      <c r="A116" s="7"/>
      <c r="B116" s="115">
        <f>C116+D116</f>
        <v>0</v>
      </c>
      <c r="C116" s="132">
        <f>SUMIFS(DATI!E$1:E$65536,DATI!A$1:A$65536,'2003'!B4,DATI!B$1:B$65536,'2003'!C12,DATI!C$1:C$65536,'2003'!B8,DATI!D$1:D$65536,'2003'!L116)</f>
        <v>0</v>
      </c>
      <c r="D116" s="132">
        <f>SUMIFS(DATI!E$1:E$65536,DATI!A$1:A$65536,'2003'!B4,DATI!B$1:B$65536,'2003'!D12,DATI!C$1:C$65536,'2003'!B8,DATI!D$1:D$65536,'2003'!L116)</f>
        <v>0</v>
      </c>
      <c r="E116" s="49">
        <f>SUMIFS(DATI!E$1:E$65536,DATI!A$1:A$65536,'2003'!B4,DATI!B$1:B$65536,'2003'!E12,DATI!C$1:C$65536,'2003'!B8,DATI!D$1:D$65536,'2003'!L116)</f>
        <v>0</v>
      </c>
      <c r="F116" s="49">
        <f>SUMIFS(DATI!E$1:E$65536,DATI!A$1:A$65536,'2003'!B4,DATI!B$1:B$65536,'2003'!F12,DATI!C$1:C$65536,'2003'!B8,DATI!D$1:D$65536,'2003'!L116)</f>
        <v>17774</v>
      </c>
      <c r="G116" s="30">
        <f>SUMIFS(DATI!E$1:E$65536,DATI!A$1:A$65536,'2003'!B4,DATI!B$1:B$65536,'2003'!G12,DATI!C$1:C$65536,'2003'!B8,DATI!D$1:D$65536,'2003'!L116)</f>
        <v>0</v>
      </c>
      <c r="H116" s="28"/>
      <c r="I116" s="94">
        <f>B116+E116+F116+G116</f>
        <v>17774</v>
      </c>
      <c r="J116" s="49">
        <f>SUMIFS(DATI!E$1:E$65536,DATI!A$1:A$65536,'2003'!B4,DATI!B$1:B$65536,'2003'!J12,DATI!C$1:C$65536,'2003'!B8,DATI!D$1:D$65536,'2003'!L116)</f>
        <v>0</v>
      </c>
      <c r="K116" s="31">
        <f>I116+J116</f>
        <v>17774</v>
      </c>
      <c r="L116" s="53" t="s">
        <v>66</v>
      </c>
      <c r="M116" s="54" t="s">
        <v>191</v>
      </c>
      <c r="N116" s="91">
        <f>O116+P116</f>
        <v>17774</v>
      </c>
      <c r="O116" s="30">
        <f>SUMIFS(DATI!E$1:E$65536,DATI!A$1:A$65536,'2003'!B4,DATI!B$1:B$65536,'2003'!O12,DATI!C$1:C$65536,'2003'!B8,DATI!D$1:D$65536,'2003'!L116)</f>
        <v>0</v>
      </c>
      <c r="P116" s="29">
        <f>W116</f>
        <v>17774</v>
      </c>
      <c r="Q116" s="28"/>
      <c r="R116" s="28"/>
      <c r="S116" s="28"/>
      <c r="T116" s="28"/>
      <c r="U116" s="49">
        <f>SUMIFS(DATI!E$1:E$65536,DATI!A$1:A$65536,'2003'!B4,DATI!B$1:B$65536,'2003'!U12,DATI!C$1:C$65536,'2003'!N8,DATI!D$1:D$65536,'2003'!L116)</f>
        <v>17774</v>
      </c>
      <c r="V116" s="28"/>
      <c r="W116" s="31">
        <f>U116</f>
        <v>17774</v>
      </c>
    </row>
    <row r="117" spans="1:23" ht="13">
      <c r="A117" s="7"/>
      <c r="B117" s="115">
        <f>C117+D117</f>
        <v>78016</v>
      </c>
      <c r="C117" s="27">
        <f>V112-C113-C116</f>
        <v>-40328</v>
      </c>
      <c r="D117" s="27">
        <f>U112+U116-D113-D116</f>
        <v>118344</v>
      </c>
      <c r="E117" s="94">
        <f>T112-E113-E116</f>
        <v>155777</v>
      </c>
      <c r="F117" s="94">
        <f>S112-F116</f>
        <v>167521</v>
      </c>
      <c r="G117" s="94">
        <f>R112-G116</f>
        <v>1618279</v>
      </c>
      <c r="H117" s="28"/>
      <c r="I117" s="94">
        <f>B117+E117+F117+G117</f>
        <v>2019593</v>
      </c>
      <c r="J117" s="28"/>
      <c r="K117" s="32"/>
      <c r="L117" s="113" t="s">
        <v>21</v>
      </c>
      <c r="M117" s="206" t="s">
        <v>192</v>
      </c>
      <c r="N117" s="23"/>
      <c r="O117" s="28"/>
      <c r="P117" s="23"/>
      <c r="Q117" s="28"/>
      <c r="R117" s="28"/>
      <c r="S117" s="28"/>
      <c r="T117" s="28"/>
      <c r="U117" s="28"/>
      <c r="V117" s="28"/>
      <c r="W117" s="42"/>
    </row>
    <row r="118" spans="1:23">
      <c r="A118" s="7"/>
      <c r="B118" s="115">
        <f>C118+D118</f>
        <v>158892</v>
      </c>
      <c r="C118" s="91">
        <f>C22</f>
        <v>2585</v>
      </c>
      <c r="D118" s="91">
        <f>D22</f>
        <v>156307</v>
      </c>
      <c r="E118" s="91">
        <f>E22</f>
        <v>305340</v>
      </c>
      <c r="F118" s="91">
        <f>F22</f>
        <v>49776</v>
      </c>
      <c r="G118" s="91">
        <f>G22</f>
        <v>1054414</v>
      </c>
      <c r="H118" s="28"/>
      <c r="I118" s="94">
        <f>B118+E118+F118+G118</f>
        <v>1568422</v>
      </c>
      <c r="J118" s="50"/>
      <c r="K118" s="42"/>
      <c r="L118" s="53" t="s">
        <v>77</v>
      </c>
      <c r="M118" s="65" t="s">
        <v>167</v>
      </c>
      <c r="N118" s="28"/>
      <c r="O118" s="28"/>
      <c r="P118" s="28"/>
      <c r="Q118" s="28"/>
      <c r="R118" s="28"/>
      <c r="S118" s="28"/>
      <c r="T118" s="28"/>
      <c r="U118" s="28"/>
      <c r="V118" s="28"/>
      <c r="W118" s="42"/>
    </row>
    <row r="119" spans="1:23" ht="13.5" thickBot="1">
      <c r="A119" s="7"/>
      <c r="B119" s="115">
        <f>C119+D119</f>
        <v>-80876</v>
      </c>
      <c r="C119" s="133">
        <f>C117-C118</f>
        <v>-42913</v>
      </c>
      <c r="D119" s="133">
        <f>D117-D118</f>
        <v>-37963</v>
      </c>
      <c r="E119" s="133">
        <f>E117-E118</f>
        <v>-149563</v>
      </c>
      <c r="F119" s="133">
        <f>F117-F118</f>
        <v>117745</v>
      </c>
      <c r="G119" s="133">
        <f>G117-G118</f>
        <v>563865</v>
      </c>
      <c r="H119" s="28"/>
      <c r="I119" s="94">
        <f>B119+E119+F119+G119</f>
        <v>451171</v>
      </c>
      <c r="J119" s="50"/>
      <c r="K119" s="109"/>
      <c r="L119" s="130" t="s">
        <v>193</v>
      </c>
      <c r="M119" s="207" t="s">
        <v>194</v>
      </c>
      <c r="N119" s="28"/>
      <c r="O119" s="28"/>
      <c r="P119" s="28"/>
      <c r="Q119" s="28"/>
      <c r="R119" s="28"/>
      <c r="S119" s="28"/>
      <c r="T119" s="28"/>
      <c r="U119" s="28"/>
      <c r="V119" s="28"/>
      <c r="W119" s="42"/>
    </row>
    <row r="120" spans="1:23" ht="13.5" thickTop="1" thickBot="1">
      <c r="A120" s="7"/>
      <c r="B120" s="272"/>
      <c r="C120" s="272"/>
      <c r="D120" s="272"/>
      <c r="E120" s="272"/>
      <c r="F120" s="272"/>
      <c r="G120" s="272"/>
      <c r="H120" s="272"/>
      <c r="I120" s="272"/>
      <c r="J120" s="272"/>
      <c r="K120" s="272"/>
      <c r="L120" s="272"/>
      <c r="M120" s="272"/>
      <c r="N120" s="272"/>
      <c r="O120" s="272"/>
      <c r="P120" s="272"/>
      <c r="Q120" s="272"/>
      <c r="R120" s="272"/>
      <c r="S120" s="272"/>
      <c r="T120" s="272"/>
      <c r="U120" s="272"/>
      <c r="V120" s="272"/>
      <c r="W120" s="273"/>
    </row>
    <row r="121" spans="1:23" ht="21.75" customHeight="1" thickTop="1" thickBot="1">
      <c r="A121" s="7"/>
      <c r="B121" s="253" t="s">
        <v>119</v>
      </c>
      <c r="C121" s="253"/>
      <c r="D121" s="253"/>
      <c r="E121" s="253"/>
      <c r="F121" s="253"/>
      <c r="G121" s="253"/>
      <c r="H121" s="253"/>
      <c r="I121" s="253"/>
      <c r="J121" s="253"/>
      <c r="K121" s="254"/>
      <c r="L121" s="274" t="s">
        <v>120</v>
      </c>
      <c r="M121" s="275"/>
      <c r="N121" s="278" t="s">
        <v>121</v>
      </c>
      <c r="O121" s="279"/>
      <c r="P121" s="279"/>
      <c r="Q121" s="279"/>
      <c r="R121" s="279"/>
      <c r="S121" s="279"/>
      <c r="T121" s="279"/>
      <c r="U121" s="280"/>
      <c r="V121" s="280"/>
      <c r="W121" s="281"/>
    </row>
    <row r="122" spans="1:23" ht="13.5" customHeight="1" thickTop="1">
      <c r="A122" s="7"/>
      <c r="B122" s="261" t="s">
        <v>122</v>
      </c>
      <c r="C122" s="264" t="s">
        <v>123</v>
      </c>
      <c r="D122" s="264" t="s">
        <v>124</v>
      </c>
      <c r="E122" s="239" t="s">
        <v>125</v>
      </c>
      <c r="F122" s="239" t="s">
        <v>126</v>
      </c>
      <c r="G122" s="239" t="s">
        <v>127</v>
      </c>
      <c r="H122" s="239" t="s">
        <v>128</v>
      </c>
      <c r="I122" s="239" t="s">
        <v>129</v>
      </c>
      <c r="J122" s="239" t="s">
        <v>130</v>
      </c>
      <c r="K122" s="243" t="s">
        <v>131</v>
      </c>
      <c r="L122" s="276"/>
      <c r="M122" s="277"/>
      <c r="N122" s="264" t="s">
        <v>131</v>
      </c>
      <c r="O122" s="239" t="s">
        <v>130</v>
      </c>
      <c r="P122" s="239" t="s">
        <v>129</v>
      </c>
      <c r="Q122" s="239" t="s">
        <v>128</v>
      </c>
      <c r="R122" s="239" t="s">
        <v>127</v>
      </c>
      <c r="S122" s="239" t="s">
        <v>126</v>
      </c>
      <c r="T122" s="239" t="s">
        <v>125</v>
      </c>
      <c r="U122" s="264" t="s">
        <v>124</v>
      </c>
      <c r="V122" s="264" t="s">
        <v>123</v>
      </c>
      <c r="W122" s="266" t="s">
        <v>122</v>
      </c>
    </row>
    <row r="123" spans="1:23" ht="12.75" customHeight="1">
      <c r="A123" s="7"/>
      <c r="B123" s="262"/>
      <c r="C123" s="216"/>
      <c r="D123" s="216"/>
      <c r="E123" s="213"/>
      <c r="F123" s="213"/>
      <c r="G123" s="213"/>
      <c r="H123" s="229"/>
      <c r="I123" s="213"/>
      <c r="J123" s="213"/>
      <c r="K123" s="244"/>
      <c r="L123" s="276"/>
      <c r="M123" s="277"/>
      <c r="N123" s="215"/>
      <c r="O123" s="213"/>
      <c r="P123" s="213"/>
      <c r="Q123" s="229"/>
      <c r="R123" s="213"/>
      <c r="S123" s="213"/>
      <c r="T123" s="213"/>
      <c r="U123" s="216"/>
      <c r="V123" s="216"/>
      <c r="W123" s="219"/>
    </row>
    <row r="124" spans="1:23" ht="53.25" customHeight="1" thickBot="1">
      <c r="A124" s="7"/>
      <c r="B124" s="263"/>
      <c r="C124" s="265"/>
      <c r="D124" s="265"/>
      <c r="E124" s="241"/>
      <c r="F124" s="241"/>
      <c r="G124" s="241"/>
      <c r="H124" s="242"/>
      <c r="I124" s="241"/>
      <c r="J124" s="240"/>
      <c r="K124" s="245"/>
      <c r="L124" s="276"/>
      <c r="M124" s="277"/>
      <c r="N124" s="268"/>
      <c r="O124" s="240"/>
      <c r="P124" s="241"/>
      <c r="Q124" s="242"/>
      <c r="R124" s="241"/>
      <c r="S124" s="241"/>
      <c r="T124" s="241"/>
      <c r="U124" s="265"/>
      <c r="V124" s="265"/>
      <c r="W124" s="267"/>
    </row>
    <row r="125" spans="1:23" ht="19" thickTop="1" thickBot="1">
      <c r="A125" s="7"/>
      <c r="B125" s="249" t="s">
        <v>195</v>
      </c>
      <c r="C125" s="249"/>
      <c r="D125" s="249"/>
      <c r="E125" s="249"/>
      <c r="F125" s="249"/>
      <c r="G125" s="249"/>
      <c r="H125" s="249"/>
      <c r="I125" s="249"/>
      <c r="J125" s="249"/>
      <c r="K125" s="249"/>
      <c r="L125" s="249"/>
      <c r="M125" s="249"/>
      <c r="N125" s="249"/>
      <c r="O125" s="249"/>
      <c r="P125" s="249"/>
      <c r="Q125" s="249"/>
      <c r="R125" s="249"/>
      <c r="S125" s="249"/>
      <c r="T125" s="249"/>
      <c r="U125" s="249"/>
      <c r="V125" s="249"/>
      <c r="W125" s="250"/>
    </row>
    <row r="126" spans="1:23" ht="13" thickTop="1">
      <c r="A126" s="7"/>
      <c r="B126" s="28"/>
      <c r="C126" s="28"/>
      <c r="D126" s="28"/>
      <c r="E126" s="28"/>
      <c r="F126" s="28"/>
      <c r="G126" s="28"/>
      <c r="H126" s="28"/>
      <c r="I126" s="28"/>
      <c r="J126" s="22">
        <f>J127+J128</f>
        <v>3450295</v>
      </c>
      <c r="K126" s="129"/>
      <c r="L126" s="18" t="s">
        <v>109</v>
      </c>
      <c r="M126" s="19" t="s">
        <v>196</v>
      </c>
      <c r="N126" s="44"/>
      <c r="O126" s="44"/>
      <c r="P126" s="44"/>
      <c r="Q126" s="44"/>
      <c r="R126" s="44"/>
      <c r="S126" s="44"/>
      <c r="T126" s="44"/>
      <c r="U126" s="44"/>
      <c r="V126" s="44"/>
      <c r="W126" s="45"/>
    </row>
    <row r="127" spans="1:23">
      <c r="A127" s="7"/>
      <c r="B127" s="28"/>
      <c r="C127" s="28"/>
      <c r="D127" s="28"/>
      <c r="E127" s="28"/>
      <c r="F127" s="28"/>
      <c r="G127" s="28"/>
      <c r="H127" s="28"/>
      <c r="I127" s="28"/>
      <c r="J127" s="49">
        <f>SUMIFS(DATI!E$1:E$65536,DATI!A$1:A$65536,'2003'!B4,DATI!B$1:B$65536,'2003'!J12,DATI!C$1:C$65536,'2003'!B8,DATI!D$1:D$65536,'2003'!L127)</f>
        <v>1941373</v>
      </c>
      <c r="K127" s="42"/>
      <c r="L127" s="40" t="s">
        <v>110</v>
      </c>
      <c r="M127" s="134" t="s">
        <v>234</v>
      </c>
      <c r="N127" s="44"/>
      <c r="O127" s="44"/>
      <c r="P127" s="44"/>
      <c r="Q127" s="44"/>
      <c r="R127" s="44"/>
      <c r="S127" s="44"/>
      <c r="T127" s="44"/>
      <c r="U127" s="44"/>
      <c r="V127" s="44"/>
      <c r="W127" s="45"/>
    </row>
    <row r="128" spans="1:23">
      <c r="A128" s="7"/>
      <c r="B128" s="28"/>
      <c r="C128" s="28"/>
      <c r="D128" s="28"/>
      <c r="E128" s="28"/>
      <c r="F128" s="28"/>
      <c r="G128" s="28"/>
      <c r="H128" s="28"/>
      <c r="I128" s="28"/>
      <c r="J128" s="49">
        <v>1508922</v>
      </c>
      <c r="K128" s="42"/>
      <c r="L128" s="40" t="s">
        <v>111</v>
      </c>
      <c r="M128" s="134" t="s">
        <v>235</v>
      </c>
      <c r="N128" s="44"/>
      <c r="O128" s="44"/>
      <c r="P128" s="44"/>
      <c r="Q128" s="44"/>
      <c r="R128" s="44"/>
      <c r="S128" s="44"/>
      <c r="T128" s="44"/>
      <c r="U128" s="44"/>
      <c r="V128" s="44"/>
      <c r="W128" s="45"/>
    </row>
    <row r="129" spans="1:23">
      <c r="A129" s="7"/>
      <c r="B129" s="28"/>
      <c r="C129" s="28"/>
      <c r="D129" s="28"/>
      <c r="E129" s="28"/>
      <c r="F129" s="28"/>
      <c r="G129" s="28"/>
      <c r="H129" s="28"/>
      <c r="I129" s="61"/>
      <c r="J129" s="49">
        <f>SUMIFS(DATI!E$1:E$65536,DATI!A$1:A$65536,'2003'!B4,DATI!B$1:B$65536,'2003'!J12,DATI!C$1:C$65536,'2003'!B8,DATI!D$1:D$65536,'2003'!L129)</f>
        <v>38803</v>
      </c>
      <c r="K129" s="42"/>
      <c r="L129" s="40" t="s">
        <v>112</v>
      </c>
      <c r="M129" s="185" t="s">
        <v>227</v>
      </c>
      <c r="N129" s="44"/>
      <c r="O129" s="44"/>
      <c r="P129" s="44"/>
      <c r="Q129" s="44"/>
      <c r="R129" s="44"/>
      <c r="S129" s="44"/>
      <c r="T129" s="44"/>
      <c r="U129" s="44"/>
      <c r="V129" s="44"/>
      <c r="W129" s="45"/>
    </row>
    <row r="130" spans="1:23">
      <c r="A130" s="7"/>
      <c r="B130" s="28"/>
      <c r="C130" s="28"/>
      <c r="D130" s="28"/>
      <c r="E130" s="28"/>
      <c r="F130" s="28"/>
      <c r="G130" s="28"/>
      <c r="H130" s="28"/>
      <c r="I130" s="28"/>
      <c r="J130" s="28"/>
      <c r="K130" s="42"/>
      <c r="L130" s="40" t="s">
        <v>113</v>
      </c>
      <c r="M130" s="41" t="s">
        <v>197</v>
      </c>
      <c r="N130" s="44"/>
      <c r="O130" s="43">
        <f>O131+O132</f>
        <v>4648513</v>
      </c>
      <c r="P130" s="44"/>
      <c r="Q130" s="44"/>
      <c r="R130" s="44"/>
      <c r="S130" s="44"/>
      <c r="T130" s="44"/>
      <c r="U130" s="44"/>
      <c r="V130" s="44"/>
      <c r="W130" s="45"/>
    </row>
    <row r="131" spans="1:23">
      <c r="A131" s="7"/>
      <c r="B131" s="28"/>
      <c r="C131" s="28"/>
      <c r="D131" s="28"/>
      <c r="E131" s="28"/>
      <c r="F131" s="28"/>
      <c r="G131" s="28"/>
      <c r="H131" s="28"/>
      <c r="I131" s="28"/>
      <c r="J131" s="28"/>
      <c r="K131" s="42"/>
      <c r="L131" s="40" t="s">
        <v>114</v>
      </c>
      <c r="M131" s="134" t="s">
        <v>236</v>
      </c>
      <c r="N131" s="44"/>
      <c r="O131" s="36">
        <f>SUMIFS(DATI!E$1:E$65536,DATI!A$1:A$65536,'2003'!B4,DATI!B$1:B$65536,'2003'!O12,DATI!C$1:C$65536,'2003'!N8,DATI!D$1:D$65536,'2003'!L131)</f>
        <v>3868815</v>
      </c>
      <c r="P131" s="44"/>
      <c r="Q131" s="44"/>
      <c r="R131" s="44"/>
      <c r="S131" s="44"/>
      <c r="T131" s="44"/>
      <c r="U131" s="44"/>
      <c r="V131" s="44"/>
      <c r="W131" s="45"/>
    </row>
    <row r="132" spans="1:23">
      <c r="A132" s="7"/>
      <c r="B132" s="28"/>
      <c r="C132" s="28"/>
      <c r="D132" s="28"/>
      <c r="E132" s="28"/>
      <c r="F132" s="28"/>
      <c r="G132" s="28"/>
      <c r="H132" s="28"/>
      <c r="I132" s="28"/>
      <c r="J132" s="28"/>
      <c r="K132" s="42"/>
      <c r="L132" s="40" t="s">
        <v>115</v>
      </c>
      <c r="M132" s="134" t="s">
        <v>237</v>
      </c>
      <c r="N132" s="44"/>
      <c r="O132" s="36">
        <f>SUMIFS(DATI!E$1:E$65536,DATI!A$1:A$65536,'2003'!B4,DATI!B$1:B$65536,'2003'!O12,DATI!C$1:C$65536,'2003'!N8,DATI!D$1:D$65536,'2003'!L132)</f>
        <v>779698</v>
      </c>
      <c r="P132" s="44"/>
      <c r="Q132" s="44"/>
      <c r="R132" s="44"/>
      <c r="S132" s="44"/>
      <c r="T132" s="44"/>
      <c r="U132" s="44"/>
      <c r="V132" s="44"/>
      <c r="W132" s="45"/>
    </row>
    <row r="133" spans="1:23">
      <c r="A133" s="7"/>
      <c r="B133" s="28"/>
      <c r="C133" s="28"/>
      <c r="D133" s="28"/>
      <c r="E133" s="28"/>
      <c r="F133" s="28"/>
      <c r="G133" s="28"/>
      <c r="H133" s="28"/>
      <c r="I133" s="28"/>
      <c r="J133" s="28"/>
      <c r="K133" s="42"/>
      <c r="L133" s="40" t="s">
        <v>116</v>
      </c>
      <c r="M133" s="185" t="s">
        <v>228</v>
      </c>
      <c r="N133" s="44"/>
      <c r="O133" s="36">
        <f>SUMIFS(DATI!E$1:E$65536,DATI!A$1:A$65536,'2003'!B4,DATI!B$1:B$65536,'2003'!O12,DATI!C$1:C$65536,'2003'!N8,DATI!D$1:D$65536,'2003'!L133)</f>
        <v>12344</v>
      </c>
      <c r="P133" s="44"/>
      <c r="Q133" s="44"/>
      <c r="R133" s="44"/>
      <c r="S133" s="44"/>
      <c r="T133" s="44"/>
      <c r="U133" s="44"/>
      <c r="V133" s="44"/>
      <c r="W133" s="45"/>
    </row>
    <row r="134" spans="1:23" ht="13">
      <c r="A134" s="7"/>
      <c r="B134" s="28"/>
      <c r="C134" s="28"/>
      <c r="D134" s="28"/>
      <c r="E134" s="28"/>
      <c r="F134" s="28"/>
      <c r="G134" s="28"/>
      <c r="H134" s="28"/>
      <c r="I134" s="28"/>
      <c r="J134" s="29">
        <f>O130-J126</f>
        <v>1198218</v>
      </c>
      <c r="K134" s="42"/>
      <c r="L134" s="135" t="s">
        <v>107</v>
      </c>
      <c r="M134" s="202" t="s">
        <v>198</v>
      </c>
      <c r="N134" s="44"/>
      <c r="O134" s="44"/>
      <c r="P134" s="44"/>
      <c r="Q134" s="44"/>
      <c r="R134" s="44"/>
      <c r="S134" s="44"/>
      <c r="T134" s="44"/>
      <c r="U134" s="44"/>
      <c r="V134" s="44"/>
      <c r="W134" s="45"/>
    </row>
    <row r="135" spans="1:23">
      <c r="A135" s="7"/>
      <c r="B135" s="28"/>
      <c r="C135" s="28"/>
      <c r="D135" s="28"/>
      <c r="E135" s="28"/>
      <c r="F135" s="28"/>
      <c r="G135" s="28"/>
      <c r="H135" s="61"/>
      <c r="I135" s="94">
        <f>I27+I30+I55+I58+I86+I89+I100+I116</f>
        <v>10715747</v>
      </c>
      <c r="J135" s="94">
        <f>J27+J30+J55+J58+J86+J89+J100+J116</f>
        <v>1033707</v>
      </c>
      <c r="K135" s="31">
        <f>I135+J135</f>
        <v>11749454</v>
      </c>
      <c r="L135" s="40" t="s">
        <v>199</v>
      </c>
      <c r="M135" s="41" t="s">
        <v>200</v>
      </c>
      <c r="N135" s="33">
        <f>O135+P135</f>
        <v>11749454</v>
      </c>
      <c r="O135" s="37">
        <f>O46+O49+O58+O86+O89+O100+O116</f>
        <v>650257</v>
      </c>
      <c r="P135" s="43">
        <f>P33+P46+P49+P58+P86+P89+P100+P116</f>
        <v>11099197</v>
      </c>
      <c r="Q135" s="43">
        <f>Q33</f>
        <v>34554</v>
      </c>
      <c r="R135" s="136"/>
      <c r="S135" s="44"/>
      <c r="T135" s="44"/>
      <c r="U135" s="44"/>
      <c r="V135" s="44"/>
      <c r="W135" s="45"/>
    </row>
    <row r="136" spans="1:23" ht="13.5" thickBot="1">
      <c r="A136" s="7"/>
      <c r="B136" s="28"/>
      <c r="C136" s="28"/>
      <c r="D136" s="28"/>
      <c r="E136" s="28"/>
      <c r="F136" s="28"/>
      <c r="G136" s="28"/>
      <c r="H136" s="28"/>
      <c r="I136" s="23"/>
      <c r="J136" s="137">
        <f>J134+O46+O49+O58+O86+O90+O96+O100+O116+O97-J27-J55-J58-J86-J90-J96-J100-J116-J97</f>
        <v>814768</v>
      </c>
      <c r="K136" s="138"/>
      <c r="L136" s="130" t="s">
        <v>108</v>
      </c>
      <c r="M136" s="207" t="s">
        <v>201</v>
      </c>
      <c r="N136" s="44"/>
      <c r="O136" s="44"/>
      <c r="P136" s="44"/>
      <c r="Q136" s="44"/>
      <c r="R136" s="44"/>
      <c r="S136" s="44"/>
      <c r="T136" s="44"/>
      <c r="U136" s="44"/>
      <c r="V136" s="44"/>
      <c r="W136" s="45"/>
    </row>
    <row r="137" spans="1:23" ht="13.5" thickTop="1" thickBot="1">
      <c r="A137" s="7"/>
      <c r="B137" s="251"/>
      <c r="C137" s="251"/>
      <c r="D137" s="251"/>
      <c r="E137" s="251"/>
      <c r="F137" s="251"/>
      <c r="G137" s="251"/>
      <c r="H137" s="251"/>
      <c r="I137" s="251"/>
      <c r="J137" s="251"/>
      <c r="K137" s="251"/>
      <c r="L137" s="251"/>
      <c r="M137" s="251"/>
      <c r="N137" s="251"/>
      <c r="O137" s="251"/>
      <c r="P137" s="251"/>
      <c r="Q137" s="251"/>
      <c r="R137" s="251"/>
      <c r="S137" s="251"/>
      <c r="T137" s="251"/>
      <c r="U137" s="251"/>
      <c r="V137" s="251"/>
      <c r="W137" s="252"/>
    </row>
    <row r="138" spans="1:23" ht="21.75" customHeight="1" thickTop="1" thickBot="1">
      <c r="A138" s="7"/>
      <c r="B138" s="253" t="s">
        <v>202</v>
      </c>
      <c r="C138" s="253"/>
      <c r="D138" s="253"/>
      <c r="E138" s="253"/>
      <c r="F138" s="253"/>
      <c r="G138" s="253"/>
      <c r="H138" s="253"/>
      <c r="I138" s="253"/>
      <c r="J138" s="253"/>
      <c r="K138" s="254"/>
      <c r="L138" s="255" t="s">
        <v>203</v>
      </c>
      <c r="M138" s="256"/>
      <c r="N138" s="259" t="s">
        <v>204</v>
      </c>
      <c r="O138" s="259"/>
      <c r="P138" s="259"/>
      <c r="Q138" s="259"/>
      <c r="R138" s="259"/>
      <c r="S138" s="259"/>
      <c r="T138" s="259"/>
      <c r="U138" s="259"/>
      <c r="V138" s="259"/>
      <c r="W138" s="260"/>
    </row>
    <row r="139" spans="1:23" ht="13.5" customHeight="1" thickTop="1">
      <c r="A139" s="7"/>
      <c r="B139" s="261" t="s">
        <v>122</v>
      </c>
      <c r="C139" s="264" t="s">
        <v>123</v>
      </c>
      <c r="D139" s="264" t="s">
        <v>124</v>
      </c>
      <c r="E139" s="239" t="s">
        <v>125</v>
      </c>
      <c r="F139" s="239" t="s">
        <v>126</v>
      </c>
      <c r="G139" s="239" t="s">
        <v>127</v>
      </c>
      <c r="H139" s="239" t="s">
        <v>128</v>
      </c>
      <c r="I139" s="239" t="s">
        <v>129</v>
      </c>
      <c r="J139" s="239" t="s">
        <v>130</v>
      </c>
      <c r="K139" s="243" t="s">
        <v>131</v>
      </c>
      <c r="L139" s="222"/>
      <c r="M139" s="223"/>
      <c r="N139" s="246" t="s">
        <v>131</v>
      </c>
      <c r="O139" s="239" t="s">
        <v>130</v>
      </c>
      <c r="P139" s="239" t="s">
        <v>129</v>
      </c>
      <c r="Q139" s="239" t="s">
        <v>128</v>
      </c>
      <c r="R139" s="239" t="s">
        <v>127</v>
      </c>
      <c r="S139" s="239" t="s">
        <v>126</v>
      </c>
      <c r="T139" s="239" t="s">
        <v>125</v>
      </c>
      <c r="U139" s="264" t="s">
        <v>124</v>
      </c>
      <c r="V139" s="264" t="s">
        <v>123</v>
      </c>
      <c r="W139" s="266" t="s">
        <v>122</v>
      </c>
    </row>
    <row r="140" spans="1:23" ht="12.75" customHeight="1">
      <c r="A140" s="7"/>
      <c r="B140" s="262"/>
      <c r="C140" s="216"/>
      <c r="D140" s="216"/>
      <c r="E140" s="213"/>
      <c r="F140" s="213"/>
      <c r="G140" s="213"/>
      <c r="H140" s="229"/>
      <c r="I140" s="213"/>
      <c r="J140" s="213"/>
      <c r="K140" s="244"/>
      <c r="L140" s="222"/>
      <c r="M140" s="223"/>
      <c r="N140" s="247"/>
      <c r="O140" s="213"/>
      <c r="P140" s="213"/>
      <c r="Q140" s="229"/>
      <c r="R140" s="213"/>
      <c r="S140" s="213"/>
      <c r="T140" s="213"/>
      <c r="U140" s="216"/>
      <c r="V140" s="216"/>
      <c r="W140" s="219"/>
    </row>
    <row r="141" spans="1:23" ht="57.75" customHeight="1" thickBot="1">
      <c r="A141" s="7"/>
      <c r="B141" s="263"/>
      <c r="C141" s="265"/>
      <c r="D141" s="265"/>
      <c r="E141" s="241"/>
      <c r="F141" s="241"/>
      <c r="G141" s="241"/>
      <c r="H141" s="242"/>
      <c r="I141" s="241"/>
      <c r="J141" s="240"/>
      <c r="K141" s="245"/>
      <c r="L141" s="257"/>
      <c r="M141" s="258"/>
      <c r="N141" s="248"/>
      <c r="O141" s="240"/>
      <c r="P141" s="241"/>
      <c r="Q141" s="242"/>
      <c r="R141" s="241"/>
      <c r="S141" s="241"/>
      <c r="T141" s="241"/>
      <c r="U141" s="265"/>
      <c r="V141" s="265"/>
      <c r="W141" s="267"/>
    </row>
    <row r="142" spans="1:23" ht="19" thickTop="1" thickBot="1">
      <c r="A142" s="7"/>
      <c r="B142" s="231" t="s">
        <v>205</v>
      </c>
      <c r="C142" s="231"/>
      <c r="D142" s="231"/>
      <c r="E142" s="231"/>
      <c r="F142" s="231"/>
      <c r="G142" s="231"/>
      <c r="H142" s="231"/>
      <c r="I142" s="231"/>
      <c r="J142" s="231"/>
      <c r="K142" s="231"/>
      <c r="L142" s="231"/>
      <c r="M142" s="231"/>
      <c r="N142" s="231"/>
      <c r="O142" s="231"/>
      <c r="P142" s="231"/>
      <c r="Q142" s="231"/>
      <c r="R142" s="231"/>
      <c r="S142" s="231"/>
      <c r="T142" s="231"/>
      <c r="U142" s="231"/>
      <c r="V142" s="231"/>
      <c r="W142" s="232"/>
    </row>
    <row r="143" spans="1:23" ht="13.5" thickTop="1">
      <c r="A143" s="7"/>
      <c r="B143" s="76"/>
      <c r="C143" s="76"/>
      <c r="D143" s="76"/>
      <c r="E143" s="76"/>
      <c r="F143" s="76"/>
      <c r="G143" s="76"/>
      <c r="H143" s="28"/>
      <c r="I143" s="76"/>
      <c r="J143" s="76"/>
      <c r="K143" s="139"/>
      <c r="L143" s="113" t="s">
        <v>206</v>
      </c>
      <c r="M143" s="208" t="s">
        <v>207</v>
      </c>
      <c r="N143" s="140">
        <f t="shared" ref="N143:N148" si="14">O143+P143</f>
        <v>1265939</v>
      </c>
      <c r="O143" s="141">
        <f>J136</f>
        <v>814768</v>
      </c>
      <c r="P143" s="141">
        <f>R143+S143+T143+W143</f>
        <v>451171</v>
      </c>
      <c r="Q143" s="28"/>
      <c r="R143" s="142">
        <f>G119</f>
        <v>563865</v>
      </c>
      <c r="S143" s="142">
        <f>F119</f>
        <v>117745</v>
      </c>
      <c r="T143" s="142">
        <f>E119</f>
        <v>-149563</v>
      </c>
      <c r="U143" s="143">
        <f>D119</f>
        <v>-37963</v>
      </c>
      <c r="V143" s="62">
        <f>C119</f>
        <v>-42913</v>
      </c>
      <c r="W143" s="63">
        <f>U143+V143</f>
        <v>-80876</v>
      </c>
    </row>
    <row r="144" spans="1:23">
      <c r="A144" s="7"/>
      <c r="B144" s="115">
        <f>C144+D144</f>
        <v>0</v>
      </c>
      <c r="C144" s="144">
        <f>C145+C146</f>
        <v>0</v>
      </c>
      <c r="D144" s="144">
        <f>D145+D146</f>
        <v>0</v>
      </c>
      <c r="E144" s="144">
        <f>E146</f>
        <v>10263</v>
      </c>
      <c r="F144" s="144">
        <f>F145+F146</f>
        <v>0</v>
      </c>
      <c r="G144" s="144">
        <f>G145+G146</f>
        <v>2962</v>
      </c>
      <c r="H144" s="28"/>
      <c r="I144" s="37">
        <f>B144+E144+F144+G144</f>
        <v>13225</v>
      </c>
      <c r="J144" s="37">
        <f>J145+J146</f>
        <v>64354</v>
      </c>
      <c r="K144" s="145">
        <f t="shared" ref="K144:K149" si="15">I144+J144</f>
        <v>77579</v>
      </c>
      <c r="L144" s="53" t="s">
        <v>67</v>
      </c>
      <c r="M144" s="65" t="s">
        <v>208</v>
      </c>
      <c r="N144" s="140">
        <f t="shared" si="14"/>
        <v>77579</v>
      </c>
      <c r="O144" s="37">
        <f>O145+O146</f>
        <v>2925</v>
      </c>
      <c r="P144" s="43">
        <f>R144+S144+T144+W144</f>
        <v>74654</v>
      </c>
      <c r="Q144" s="28"/>
      <c r="R144" s="146">
        <f>R146</f>
        <v>65774</v>
      </c>
      <c r="S144" s="146">
        <f>S146</f>
        <v>0</v>
      </c>
      <c r="T144" s="146">
        <f>T146+T145</f>
        <v>8880</v>
      </c>
      <c r="U144" s="146">
        <f>U146</f>
        <v>0</v>
      </c>
      <c r="V144" s="62">
        <f>V146</f>
        <v>0</v>
      </c>
      <c r="W144" s="63">
        <f>U144+V144</f>
        <v>0</v>
      </c>
    </row>
    <row r="145" spans="1:23">
      <c r="A145" s="7"/>
      <c r="B145" s="115">
        <f>C145+D145</f>
        <v>0</v>
      </c>
      <c r="C145" s="147">
        <f>SUMIFS(DATI!E$1:E$65536,DATI!A$1:A$65536,'2003'!B4,DATI!B$1:B$65536,'2003'!C12,DATI!C$1:C$65536,'2003'!B8,DATI!D$1:D$65536,'2003'!L145)</f>
        <v>0</v>
      </c>
      <c r="D145" s="147">
        <f>SUMIFS(DATI!E$1:E$65536,DATI!A$1:A$65536,'2003'!B4,DATI!B$1:B$65536,'2003'!D12,DATI!C$1:C$65536,'2003'!B8,DATI!D$1:D$65536,'2003'!L145)</f>
        <v>0</v>
      </c>
      <c r="E145" s="148"/>
      <c r="F145" s="149">
        <f>SUMIFS(DATI!E$1:E$65536,DATI!A$1:A$65536,'2003'!B4,DATI!B$1:B$65536,'2003'!F12,DATI!C$1:C$65536,'2003'!B8,DATI!D$1:D$65536,'2003'!L145)</f>
        <v>0</v>
      </c>
      <c r="G145" s="149">
        <f>SUMIFS(DATI!E$1:E$65536,DATI!A$1:A$65536,'2003'!B4,DATI!B$1:B$65536,'2003'!G12,DATI!C$1:C$65536,'2003'!B8,DATI!D$1:D$65536,'2003'!L145)</f>
        <v>37</v>
      </c>
      <c r="H145" s="28"/>
      <c r="I145" s="37">
        <f>B145+F145+G145</f>
        <v>37</v>
      </c>
      <c r="J145" s="149">
        <f>SUMIFS(DATI!E$1:E$65536,DATI!A$1:A$65536,'2003'!B4,DATI!B$1:B$65536,'2003'!J12,DATI!C$1:C$65536,'2003'!B8,DATI!D$1:D$65536,'2003'!L145)</f>
        <v>0</v>
      </c>
      <c r="K145" s="145">
        <f t="shared" si="15"/>
        <v>37</v>
      </c>
      <c r="L145" s="53" t="s">
        <v>68</v>
      </c>
      <c r="M145" s="199" t="s">
        <v>230</v>
      </c>
      <c r="N145" s="140">
        <f t="shared" si="14"/>
        <v>37</v>
      </c>
      <c r="O145" s="149">
        <f>SUMIFS(DATI!E$1:E$65536,DATI!A$1:A$65536,'2003'!B4,DATI!B$1:B$65536,'2003'!O12,DATI!C$1:C$65536,'2003'!N8,DATI!D$1:D$65536,'2003'!L145)</f>
        <v>0</v>
      </c>
      <c r="P145" s="43">
        <f>T145</f>
        <v>37</v>
      </c>
      <c r="Q145" s="28"/>
      <c r="R145" s="150"/>
      <c r="S145" s="151"/>
      <c r="T145" s="36">
        <f>SUMIFS(DATI!E$1:E$65536,DATI!A$1:A$65536,'2003'!B4,DATI!B$1:B$65536,'2003'!T12,DATI!C$1:C$65536,'2003'!N8,DATI!D$1:D$65536,'2003'!L145)</f>
        <v>37</v>
      </c>
      <c r="U145" s="152"/>
      <c r="V145" s="28"/>
      <c r="W145" s="42"/>
    </row>
    <row r="146" spans="1:23">
      <c r="A146" s="7"/>
      <c r="B146" s="115">
        <f>C146+D146</f>
        <v>0</v>
      </c>
      <c r="C146" s="144">
        <f>C148</f>
        <v>0</v>
      </c>
      <c r="D146" s="144">
        <f>D148</f>
        <v>0</v>
      </c>
      <c r="E146" s="144">
        <f>E147+E148</f>
        <v>10263</v>
      </c>
      <c r="F146" s="144">
        <f>F148</f>
        <v>0</v>
      </c>
      <c r="G146" s="144">
        <f>G148</f>
        <v>2925</v>
      </c>
      <c r="H146" s="44"/>
      <c r="I146" s="37">
        <f>B146+E146+F146+G146</f>
        <v>13188</v>
      </c>
      <c r="J146" s="144">
        <f>J147+J148</f>
        <v>64354</v>
      </c>
      <c r="K146" s="145">
        <f t="shared" si="15"/>
        <v>77542</v>
      </c>
      <c r="L146" s="53" t="s">
        <v>209</v>
      </c>
      <c r="M146" s="199" t="s">
        <v>231</v>
      </c>
      <c r="N146" s="140">
        <f t="shared" si="14"/>
        <v>77542</v>
      </c>
      <c r="O146" s="37">
        <f>O147+O148</f>
        <v>2925</v>
      </c>
      <c r="P146" s="43">
        <f>R146+S146+T146+W146</f>
        <v>74617</v>
      </c>
      <c r="Q146" s="44"/>
      <c r="R146" s="146">
        <f>R147+R148</f>
        <v>65774</v>
      </c>
      <c r="S146" s="146">
        <f>S147+S148</f>
        <v>0</v>
      </c>
      <c r="T146" s="146">
        <f>T147+T148</f>
        <v>8843</v>
      </c>
      <c r="U146" s="146">
        <f>U147+U148</f>
        <v>0</v>
      </c>
      <c r="V146" s="94">
        <f>V147+V148</f>
        <v>0</v>
      </c>
      <c r="W146" s="31">
        <f>U146+V146</f>
        <v>0</v>
      </c>
    </row>
    <row r="147" spans="1:23">
      <c r="A147" s="7"/>
      <c r="B147" s="153"/>
      <c r="C147" s="154"/>
      <c r="D147" s="154"/>
      <c r="E147" s="149">
        <f>SUMIFS(DATI!E$1:E$65536,DATI!A$1:A$65536,'2003'!B4,DATI!B$1:B$65536,'2003'!E12,DATI!C$1:C$65536,'2003'!B8,DATI!D$1:D$65536,'2003'!L147)</f>
        <v>10263</v>
      </c>
      <c r="F147" s="152"/>
      <c r="G147" s="71"/>
      <c r="H147" s="44"/>
      <c r="I147" s="37">
        <f>E147</f>
        <v>10263</v>
      </c>
      <c r="J147" s="149">
        <f>SUMIFS(DATI!E$1:E$65536,DATI!A$1:A$65536,'2003'!B4,DATI!B$1:B$65536,'2003'!J12,DATI!C$1:C$65536,'2003'!B8,DATI!D$1:D$65536,'2003'!L147)</f>
        <v>55996</v>
      </c>
      <c r="K147" s="145">
        <f t="shared" si="15"/>
        <v>66259</v>
      </c>
      <c r="L147" s="53" t="s">
        <v>69</v>
      </c>
      <c r="M147" s="78" t="s">
        <v>232</v>
      </c>
      <c r="N147" s="140">
        <f t="shared" si="14"/>
        <v>66259</v>
      </c>
      <c r="O147" s="149">
        <f>SUMIFS(DATI!E$1:E$65536,DATI!A$1:A$65536,'2003'!B4,DATI!B$1:B$65536,'2003'!O12,DATI!C$1:C$65536,'2003'!N8,DATI!D$1:D$65536,'2003'!L147)</f>
        <v>0</v>
      </c>
      <c r="P147" s="43">
        <f>R147+S147+T147+W147</f>
        <v>66259</v>
      </c>
      <c r="Q147" s="44"/>
      <c r="R147" s="149">
        <f>SUMIFS(DATI!E$1:E$65536,DATI!A$1:A$65536,'2003'!B4,DATI!B$1:B$65536,'2003'!R12,DATI!C$1:C$65536,'2003'!N8,DATI!D$1:D$65536,'2003'!L147)</f>
        <v>57416</v>
      </c>
      <c r="S147" s="149">
        <f>SUMIFS(DATI!E$1:E$65536,DATI!A$1:A$65536,'2003'!B4,DATI!B$1:B$65536,'2003'!D12,DATI!C$1:C$65536,'2003'!N8,DATI!D$1:D$65536,'2003'!L147)</f>
        <v>0</v>
      </c>
      <c r="T147" s="36">
        <f>SUMIFS(DATI!E$1:E$65536,DATI!A$1:A$65536,'2003'!B4,DATI!B$1:B$65536,'2003'!T12,DATI!C$1:C$65536,'2003'!N8,DATI!D$1:D$65536,'2003'!L147)</f>
        <v>8843</v>
      </c>
      <c r="U147" s="155">
        <f>SUMIFS(DATI!E$1:E$65536,DATI!A$1:A$65536,'2003'!B4,DATI!B$1:B$65536,'2003'!U12,DATI!C$1:C$65536,'2003'!N8,DATI!D$1:D$65536,'2003'!L147)</f>
        <v>0</v>
      </c>
      <c r="V147" s="30">
        <f>SUMIFS(DATI!E$1:E$65536,DATI!A$1:A$65536,'2003'!B4,DATI!B$1:B$65536,'2003'!V12,DATI!C$1:C$65536,'2003'!N8,DATI!D$1:D$65536,'2003'!L147)</f>
        <v>0</v>
      </c>
      <c r="W147" s="31">
        <f>U147+V147</f>
        <v>0</v>
      </c>
    </row>
    <row r="148" spans="1:23">
      <c r="A148" s="7"/>
      <c r="B148" s="115">
        <f>C148+D148</f>
        <v>0</v>
      </c>
      <c r="C148" s="156">
        <f>SUMIFS(DATI!E$1:E$65536,DATI!A$1:A$65536,'2003'!B4,DATI!B$1:B$65536,'2003'!C12,DATI!C$1:C$65536,'2003'!B8,DATI!D$1:D$65536,'2003'!L148)</f>
        <v>0</v>
      </c>
      <c r="D148" s="156">
        <f>SUMIFS(DATI!E$1:E$65536,DATI!A$1:A$65536,'2003'!B4,DATI!B$1:B$65536,'2003'!D12,DATI!C$1:C$65536,'2003'!B8,DATI!D$1:D$65536,'2003'!L148)</f>
        <v>0</v>
      </c>
      <c r="E148" s="149">
        <f>SUMIFS(DATI!E$1:E$65536,DATI!A$1:A$65536,'2003'!B4,DATI!B$1:B$65536,'2003'!E12,DATI!C$1:C$65536,'2003'!B8,DATI!D$1:D$65536,'2003'!L148)</f>
        <v>0</v>
      </c>
      <c r="F148" s="149">
        <f>SUMIFS(DATI!E$1:E$65536,DATI!A$1:A$65536,'2003'!B4,DATI!B$1:B$65536,'2003'!F12,DATI!C$1:C$65536,'2003'!B8,DATI!D$1:D$65536,'2003'!L148)</f>
        <v>0</v>
      </c>
      <c r="G148" s="149">
        <f>SUMIFS(DATI!E$1:E$65536,DATI!A$1:A$65536,'2003'!B4,DATI!B$1:B$65536,'2003'!G12,DATI!C$1:C$65536,'2003'!B8,DATI!D$1:D$65536,'2003'!L148)</f>
        <v>2925</v>
      </c>
      <c r="H148" s="44"/>
      <c r="I148" s="37">
        <f>B148+E148+F148+G148</f>
        <v>2925</v>
      </c>
      <c r="J148" s="149">
        <f>SUMIFS(DATI!E$1:E$65536,DATI!A$1:A$65536,'2003'!B4,DATI!B$1:B$65536,'2003'!J12,DATI!C$1:C$65536,'2003'!B8,DATI!D$1:D$65536,'2003'!L148)</f>
        <v>8358</v>
      </c>
      <c r="K148" s="145">
        <f t="shared" si="15"/>
        <v>11283</v>
      </c>
      <c r="L148" s="53" t="s">
        <v>70</v>
      </c>
      <c r="M148" s="78" t="s">
        <v>233</v>
      </c>
      <c r="N148" s="140">
        <f t="shared" si="14"/>
        <v>11283</v>
      </c>
      <c r="O148" s="149">
        <f>SUMIFS(DATI!E$1:E$65536,DATI!A$1:A$65536,'2003'!B4,DATI!B$1:B$65536,'2003'!O12,DATI!C$1:C$65536,'2003'!N8,DATI!D$1:D$65536,'2003'!L148)</f>
        <v>2925</v>
      </c>
      <c r="P148" s="43">
        <f>R148+S148+T148+W148</f>
        <v>8358</v>
      </c>
      <c r="Q148" s="44"/>
      <c r="R148" s="149">
        <f>SUMIFS(DATI!E$1:E$65536,DATI!A$1:A$65536,'2003'!B4,DATI!B$1:B$65536,'2003'!R12,DATI!C$1:C$65536,'2003'!N8,DATI!D$1:D$65536,'2003'!L148)</f>
        <v>8358</v>
      </c>
      <c r="S148" s="149">
        <f>SUMIFS(DATI!E$1:E$65536,DATI!A$1:A$65536,'2003'!B4,DATI!B$1:B$65536,'2003'!S12,DATI!C$1:C$65536,'2003'!N8,DATI!D$1:D$65536,'2003'!L148)</f>
        <v>0</v>
      </c>
      <c r="T148" s="36">
        <f>SUMIFS(DATI!E$1:E$65536,DATI!A$1:A$65536,'2003'!B4,DATI!B$1:B$65536,'2003'!T12,DATI!C$1:C$65536,'2003'!N8,DATI!D$1:D$65536,'2003'!L148)</f>
        <v>0</v>
      </c>
      <c r="U148" s="155">
        <f>SUMIFS(DATI!E$1:E$65536,DATI!A$1:A$65536,'2003'!B4,DATI!B$1:B$65536,'2003'!U12,DATI!C$1:C$65536,'2003'!N8,DATI!D$1:D$65536,'2003'!L148)</f>
        <v>0</v>
      </c>
      <c r="V148" s="30">
        <f>SUMIFS(DATI!E$1:E$65536,DATI!A$1:A$65536,'2003'!B4,DATI!B$1:B$65536,'2003'!V12,DATI!C$1:C$65536,'2003'!N8,DATI!D$1:D$65536,'2003'!L148)</f>
        <v>0</v>
      </c>
      <c r="W148" s="31">
        <f>U148+V148</f>
        <v>0</v>
      </c>
    </row>
    <row r="149" spans="1:23" ht="26.5" thickBot="1">
      <c r="A149" s="7"/>
      <c r="B149" s="115">
        <f>C149+D149</f>
        <v>-80876</v>
      </c>
      <c r="C149" s="157">
        <f>V143+V144-C144</f>
        <v>-42913</v>
      </c>
      <c r="D149" s="157">
        <f>U143+U144-D144</f>
        <v>-37963</v>
      </c>
      <c r="E149" s="80">
        <f>T143+T144-E144</f>
        <v>-150946</v>
      </c>
      <c r="F149" s="80">
        <f>S143+S144-F144</f>
        <v>117745</v>
      </c>
      <c r="G149" s="80">
        <f>G119+R144-G144</f>
        <v>626677</v>
      </c>
      <c r="H149" s="44"/>
      <c r="I149" s="80">
        <f>B149+E149+F149+G149</f>
        <v>512600</v>
      </c>
      <c r="J149" s="80">
        <f>O143+O144-J144</f>
        <v>753339</v>
      </c>
      <c r="K149" s="158">
        <f t="shared" si="15"/>
        <v>1265939</v>
      </c>
      <c r="L149" s="130" t="s">
        <v>11</v>
      </c>
      <c r="M149" s="200" t="s">
        <v>210</v>
      </c>
      <c r="N149" s="44"/>
      <c r="O149" s="44"/>
      <c r="P149" s="44"/>
      <c r="Q149" s="44"/>
      <c r="R149" s="44"/>
      <c r="S149" s="44"/>
      <c r="T149" s="44"/>
      <c r="U149" s="44"/>
      <c r="V149" s="44"/>
      <c r="W149" s="45"/>
    </row>
    <row r="150" spans="1:23" ht="19" thickTop="1" thickBot="1">
      <c r="A150" s="7"/>
      <c r="B150" s="233" t="s">
        <v>211</v>
      </c>
      <c r="C150" s="234"/>
      <c r="D150" s="234"/>
      <c r="E150" s="234"/>
      <c r="F150" s="234"/>
      <c r="G150" s="234"/>
      <c r="H150" s="234"/>
      <c r="I150" s="234"/>
      <c r="J150" s="234"/>
      <c r="K150" s="234"/>
      <c r="L150" s="234"/>
      <c r="M150" s="234"/>
      <c r="N150" s="234"/>
      <c r="O150" s="234"/>
      <c r="P150" s="234"/>
      <c r="Q150" s="234"/>
      <c r="R150" s="234"/>
      <c r="S150" s="234"/>
      <c r="T150" s="234"/>
      <c r="U150" s="234"/>
      <c r="V150" s="234"/>
      <c r="W150" s="235"/>
    </row>
    <row r="151" spans="1:23" ht="26.5" thickTop="1">
      <c r="B151" s="159"/>
      <c r="C151" s="76"/>
      <c r="D151" s="76"/>
      <c r="E151" s="76"/>
      <c r="F151" s="76"/>
      <c r="G151" s="76"/>
      <c r="H151" s="28"/>
      <c r="I151" s="76"/>
      <c r="J151" s="44"/>
      <c r="K151" s="160"/>
      <c r="L151" s="113" t="s">
        <v>11</v>
      </c>
      <c r="M151" s="200" t="s">
        <v>210</v>
      </c>
      <c r="N151" s="161">
        <f>O151+P151</f>
        <v>1265939</v>
      </c>
      <c r="O151" s="162">
        <f>J149</f>
        <v>753339</v>
      </c>
      <c r="P151" s="163">
        <f>R151+S151+T151+W151</f>
        <v>512600</v>
      </c>
      <c r="Q151" s="28"/>
      <c r="R151" s="162">
        <f>G149</f>
        <v>626677</v>
      </c>
      <c r="S151" s="162">
        <f>F149</f>
        <v>117745</v>
      </c>
      <c r="T151" s="163">
        <f>E149</f>
        <v>-150946</v>
      </c>
      <c r="U151" s="164">
        <f>D149</f>
        <v>-37963</v>
      </c>
      <c r="V151" s="62">
        <f>C149</f>
        <v>-42913</v>
      </c>
      <c r="W151" s="63">
        <f>U151+V151</f>
        <v>-80876</v>
      </c>
    </row>
    <row r="152" spans="1:23">
      <c r="B152" s="115">
        <f>C152+D152</f>
        <v>283754</v>
      </c>
      <c r="C152" s="43">
        <f>C153+C154</f>
        <v>4750</v>
      </c>
      <c r="D152" s="43">
        <f>D153+D154</f>
        <v>279004</v>
      </c>
      <c r="E152" s="33">
        <f>E153+E154</f>
        <v>301766</v>
      </c>
      <c r="F152" s="33">
        <f>F153+F154</f>
        <v>101702</v>
      </c>
      <c r="G152" s="33">
        <f>G153+G154</f>
        <v>2147139</v>
      </c>
      <c r="H152" s="28"/>
      <c r="I152" s="37">
        <f>B152+E152+F152+G152</f>
        <v>2834361</v>
      </c>
      <c r="J152" s="148"/>
      <c r="K152" s="165">
        <f>I152</f>
        <v>2834361</v>
      </c>
      <c r="L152" s="53" t="s">
        <v>76</v>
      </c>
      <c r="M152" s="65" t="s">
        <v>212</v>
      </c>
      <c r="N152" s="166"/>
      <c r="O152" s="44"/>
      <c r="P152" s="166"/>
      <c r="Q152" s="28"/>
      <c r="R152" s="166"/>
      <c r="S152" s="166"/>
      <c r="T152" s="166"/>
      <c r="U152" s="166"/>
      <c r="V152" s="166"/>
      <c r="W152" s="70"/>
    </row>
    <row r="153" spans="1:23">
      <c r="B153" s="115">
        <f>C153+D153</f>
        <v>275558</v>
      </c>
      <c r="C153" s="34">
        <f>SUMIFS(DATI!E$1:E$65536,DATI!A$1:A$65536,'2003'!B4,DATI!B$1:B$65536,'2003'!C12,DATI!C$1:C$65536,'2003'!B8,DATI!D$1:D$65536,'2003'!L153)</f>
        <v>4750</v>
      </c>
      <c r="D153" s="34">
        <f>SUMIFS(DATI!E$1:E$65536,DATI!A$1:A$65536,'2003'!B4,DATI!B$1:B$65536,'2003'!D12,DATI!C$1:C$65536,'2003'!B8,DATI!D$1:D$65536,'2003'!L153)</f>
        <v>270808</v>
      </c>
      <c r="E153" s="36">
        <f>SUMIFS(DATI!E$1:E$65536,DATI!A$1:A$65536,'2003'!B4,DATI!B$1:B$65536,'2003'!E12,DATI!C$1:C$65536,'2003'!B8,DATI!D$1:D$65536,'2003'!L153)</f>
        <v>275368</v>
      </c>
      <c r="F153" s="36">
        <f>SUMIFS(DATI!E$1:E$65536,DATI!A$1:A$65536,'2003'!B4,DATI!B$1:B$65536,'2003'!F12,DATI!C$1:C$65536,'2003'!B8,DATI!D$1:D$65536,'2003'!L153)</f>
        <v>98808</v>
      </c>
      <c r="G153" s="36">
        <f>SUMIFS(DATI!E$1:E$65536,DATI!A$1:A$65536,'2003'!B4,DATI!B$1:B$65536,'2003'!G12,DATI!C$1:C$65536,'2003'!B8,DATI!D$1:D$65536,'2003'!L153)</f>
        <v>1670383</v>
      </c>
      <c r="H153" s="28"/>
      <c r="I153" s="37">
        <f>B153+E153+F153+G153</f>
        <v>2320117</v>
      </c>
      <c r="J153" s="148"/>
      <c r="K153" s="165">
        <f>I153</f>
        <v>2320117</v>
      </c>
      <c r="L153" s="53" t="s">
        <v>78</v>
      </c>
      <c r="M153" s="199" t="s">
        <v>213</v>
      </c>
      <c r="N153" s="44"/>
      <c r="O153" s="44"/>
      <c r="P153" s="44"/>
      <c r="Q153" s="28"/>
      <c r="R153" s="44"/>
      <c r="S153" s="44"/>
      <c r="T153" s="44"/>
      <c r="U153" s="44"/>
      <c r="V153" s="44"/>
      <c r="W153" s="45"/>
    </row>
    <row r="154" spans="1:23">
      <c r="B154" s="115">
        <f>C154+D154</f>
        <v>8196</v>
      </c>
      <c r="C154" s="33">
        <f>C155+C156</f>
        <v>0</v>
      </c>
      <c r="D154" s="33">
        <f>D155+D156</f>
        <v>8196</v>
      </c>
      <c r="E154" s="33">
        <f>E155+E156</f>
        <v>26398</v>
      </c>
      <c r="F154" s="33">
        <f>F155+F156</f>
        <v>2894</v>
      </c>
      <c r="G154" s="33">
        <f>G155+G156</f>
        <v>476756</v>
      </c>
      <c r="H154" s="44"/>
      <c r="I154" s="37">
        <f>B154+E154+F154+G154</f>
        <v>514244</v>
      </c>
      <c r="J154" s="148"/>
      <c r="K154" s="165">
        <f>I154</f>
        <v>514244</v>
      </c>
      <c r="L154" s="53" t="s">
        <v>214</v>
      </c>
      <c r="M154" s="199" t="s">
        <v>215</v>
      </c>
      <c r="N154" s="44"/>
      <c r="O154" s="44"/>
      <c r="P154" s="44"/>
      <c r="Q154" s="44"/>
      <c r="R154" s="44"/>
      <c r="S154" s="44"/>
      <c r="T154" s="44"/>
      <c r="U154" s="44"/>
      <c r="V154" s="44"/>
      <c r="W154" s="45"/>
    </row>
    <row r="155" spans="1:23">
      <c r="B155" s="115">
        <f>C155+D155</f>
        <v>8196</v>
      </c>
      <c r="C155" s="34">
        <f>SUMIFS(DATI!E$1:E$65536,DATI!A$1:A$65536,'2003'!B4,DATI!B$1:B$65536,'2003'!C12,DATI!C$1:C$65536,'2003'!B8,DATI!D$1:D$65536,'2003'!L155)</f>
        <v>0</v>
      </c>
      <c r="D155" s="34">
        <f>SUMIFS(DATI!E$1:E$65536,DATI!A$1:A$65536,'2003'!B4,DATI!B$1:B$65536,'2003'!D12,DATI!C$1:C$65536,'2003'!B8,DATI!D$1:D$65536,'2003'!L155)</f>
        <v>8196</v>
      </c>
      <c r="E155" s="36">
        <f>SUMIFS(DATI!E$1:E$65536,DATI!A$1:A$65536,'2003'!B4,DATI!B$1:B$65536,'2003'!E12,DATI!C$1:C$65536,'2003'!B8,DATI!D$1:D$65536,'2003'!L155)</f>
        <v>26398</v>
      </c>
      <c r="F155" s="36">
        <f>SUMIFS(DATI!E$1:E$65536,DATI!A$1:A$65536,'2003'!B4,DATI!B$1:B$65536,'2003'!F12,DATI!C$1:C$65536,'2003'!B8,DATI!D$1:D$65536,'2003'!L155)</f>
        <v>3105</v>
      </c>
      <c r="G155" s="36">
        <v>476756</v>
      </c>
      <c r="H155" s="44"/>
      <c r="I155" s="37">
        <f>B155+E155+F155+G155</f>
        <v>514455</v>
      </c>
      <c r="J155" s="148"/>
      <c r="K155" s="165">
        <f>I155</f>
        <v>514455</v>
      </c>
      <c r="L155" s="53" t="s">
        <v>79</v>
      </c>
      <c r="M155" s="78" t="s">
        <v>216</v>
      </c>
      <c r="N155" s="44"/>
      <c r="O155" s="44"/>
      <c r="P155" s="44"/>
      <c r="Q155" s="44"/>
      <c r="R155" s="44"/>
      <c r="S155" s="44"/>
      <c r="T155" s="44"/>
      <c r="U155" s="44"/>
      <c r="V155" s="44"/>
      <c r="W155" s="45"/>
    </row>
    <row r="156" spans="1:23">
      <c r="B156" s="115">
        <f>C156+D156</f>
        <v>0</v>
      </c>
      <c r="C156" s="167">
        <f>SUMIFS(DATI!E$1:E$65536,DATI!A$1:A$65536,'2003'!B4,DATI!B$1:B$65536,'2003'!C12,DATI!C$1:C$65536,'2003'!B8,DATI!D$1:D$65536,'2003'!L156)</f>
        <v>0</v>
      </c>
      <c r="D156" s="167">
        <f>SUMIFS(DATI!E$1:E$65536,DATI!A$1:A$65536,'2003'!B4,DATI!B$1:B$65536,'2003'!D12,DATI!C$1:C$65536,'2003'!B8,DATI!D$1:D$65536,'2003'!L156)</f>
        <v>0</v>
      </c>
      <c r="E156" s="168">
        <f>SUMIFS(DATI!E$1:E$65536,DATI!A$1:A$65536,'2003'!B4,DATI!B$1:B$65536,'2003'!E12,DATI!C$1:C$65536,'2003'!B8,DATI!D$1:D$65536,'2003'!L156)</f>
        <v>0</v>
      </c>
      <c r="F156" s="168">
        <f>SUMIFS(DATI!E$1:E$65536,DATI!A$1:A$65536,'2003'!B4,DATI!B$1:B$65536,'2003'!F12,DATI!C$1:C$65536,'2003'!B8,DATI!D$1:D$65536,'2003'!L156)</f>
        <v>-211</v>
      </c>
      <c r="G156" s="168">
        <f>SUMIFS(DATI!E$1:E$65536,DATI!A$1:A$65536,'2003'!B4,DATI!B$1:B$65536,'2003'!G12,DATI!C$1:C$65536,'2003'!B8,DATI!D$1:D$65536,'2003'!L156)</f>
        <v>0</v>
      </c>
      <c r="H156" s="44"/>
      <c r="I156" s="37">
        <f>B156+E156+F156+G156</f>
        <v>-211</v>
      </c>
      <c r="J156" s="148"/>
      <c r="K156" s="165">
        <f>I156</f>
        <v>-211</v>
      </c>
      <c r="L156" s="53" t="s">
        <v>80</v>
      </c>
      <c r="M156" s="78" t="s">
        <v>217</v>
      </c>
      <c r="N156" s="44"/>
      <c r="O156" s="44"/>
      <c r="P156" s="44"/>
      <c r="Q156" s="44"/>
      <c r="R156" s="44"/>
      <c r="S156" s="44"/>
      <c r="T156" s="44"/>
      <c r="U156" s="44"/>
      <c r="V156" s="44"/>
      <c r="W156" s="45"/>
    </row>
    <row r="157" spans="1:23">
      <c r="B157" s="169"/>
      <c r="C157" s="71"/>
      <c r="D157" s="71"/>
      <c r="E157" s="71"/>
      <c r="F157" s="71"/>
      <c r="G157" s="71"/>
      <c r="H157" s="44"/>
      <c r="I157" s="71"/>
      <c r="J157" s="76"/>
      <c r="K157" s="170"/>
      <c r="L157" s="53" t="s">
        <v>77</v>
      </c>
      <c r="M157" s="65" t="s">
        <v>167</v>
      </c>
      <c r="N157" s="33">
        <f>P157</f>
        <v>1568422</v>
      </c>
      <c r="O157" s="136"/>
      <c r="P157" s="43">
        <f>R157+S157+T157+W157</f>
        <v>1568422</v>
      </c>
      <c r="Q157" s="44"/>
      <c r="R157" s="146">
        <f>G22</f>
        <v>1054414</v>
      </c>
      <c r="S157" s="146">
        <f>F22</f>
        <v>49776</v>
      </c>
      <c r="T157" s="146">
        <f>E22</f>
        <v>305340</v>
      </c>
      <c r="U157" s="146">
        <f>D22</f>
        <v>156307</v>
      </c>
      <c r="V157" s="94">
        <f>C22</f>
        <v>2585</v>
      </c>
      <c r="W157" s="31">
        <f>U157+V157</f>
        <v>158892</v>
      </c>
    </row>
    <row r="158" spans="1:23">
      <c r="B158" s="115">
        <f>C158+D158</f>
        <v>0</v>
      </c>
      <c r="C158" s="34">
        <f>SUMIFS(DATI!E$1:E$65536,DATI!A$1:A$65536,'2003'!B4,DATI!B$1:B$65536,'2003'!C12,DATI!C$1:C$65536,'2003'!B8,DATI!D$1:D$65536,'2003'!L158)</f>
        <v>0</v>
      </c>
      <c r="D158" s="34">
        <f>SUMIFS(DATI!E$1:E$65536,DATI!A$1:A$65536,'2003'!B4,DATI!B$1:B$65536,'2003'!D12,DATI!C$1:C$65536,'2003'!B8,DATI!D$1:D$65536,'2003'!L158)</f>
        <v>0</v>
      </c>
      <c r="E158" s="36">
        <f>SUMIFS(DATI!E$1:E$65536,DATI!A$1:A$65536,'2003'!B4,DATI!B$1:B$65536,'2003'!E12,DATI!C$1:C$65536,'2003'!B8,DATI!D$1:D$65536,'2003'!L158)</f>
        <v>2420</v>
      </c>
      <c r="F158" s="171">
        <f>SUMIFS(DATI!E$1:E$65536,DATI!A$1:A$65536,'2003'!B4,DATI!B$1:B$65536,'2003'!F12,DATI!C$1:C$65536,'2003'!B8,DATI!D$1:D$65536,'2003'!L158)</f>
        <v>0</v>
      </c>
      <c r="G158" s="171">
        <f>SUMIFS(DATI!E$1:E$65536,DATI!A$1:A$65536,'2003'!B4,DATI!B$1:B$65536,'2003'!G12,DATI!C$1:C$65536,'2003'!B8,DATI!D$1:D$65536,'2003'!L158)</f>
        <v>-2734</v>
      </c>
      <c r="H158" s="44"/>
      <c r="I158" s="37">
        <f>B158+E158+F158+G158</f>
        <v>-314</v>
      </c>
      <c r="J158" s="171">
        <f>SUMIFS(DATI!E$1:E$65536,DATI!A$1:A$65536,'2003'!B4,DATI!B$1:B$65536,'2003'!J12,DATI!C$1:C$65536,'2003'!B8,DATI!D$1:D$65536,'2003'!L158)</f>
        <v>314</v>
      </c>
      <c r="K158" s="39">
        <f>I158+J158</f>
        <v>0</v>
      </c>
      <c r="L158" s="53" t="s">
        <v>71</v>
      </c>
      <c r="M158" s="65" t="s">
        <v>218</v>
      </c>
      <c r="N158" s="44"/>
      <c r="O158" s="44"/>
      <c r="P158" s="166"/>
      <c r="Q158" s="44"/>
      <c r="R158" s="166"/>
      <c r="S158" s="44"/>
      <c r="T158" s="44"/>
      <c r="U158" s="44"/>
      <c r="V158" s="44"/>
      <c r="W158" s="45"/>
    </row>
    <row r="159" spans="1:23" ht="13">
      <c r="B159" s="115">
        <f>C159+D159</f>
        <v>-205738</v>
      </c>
      <c r="C159" s="172">
        <f>V151+V157-C152-C158</f>
        <v>-45078</v>
      </c>
      <c r="D159" s="172">
        <f>U151+U157-D152-D158</f>
        <v>-160660</v>
      </c>
      <c r="E159" s="172">
        <f>T151+T157-E152-E158</f>
        <v>-149792</v>
      </c>
      <c r="F159" s="172">
        <f>S151+S157-F152-F158</f>
        <v>65819</v>
      </c>
      <c r="G159" s="172">
        <f>R151+R157-G152-G158</f>
        <v>-463314</v>
      </c>
      <c r="H159" s="44"/>
      <c r="I159" s="80">
        <f>B159+E159+F159+G159</f>
        <v>-753025</v>
      </c>
      <c r="J159" s="80">
        <f>O151-J158</f>
        <v>753025</v>
      </c>
      <c r="K159" s="39">
        <f>I159+J159</f>
        <v>0</v>
      </c>
      <c r="L159" s="106" t="s">
        <v>22</v>
      </c>
      <c r="M159" s="203" t="s">
        <v>219</v>
      </c>
      <c r="N159" s="44"/>
      <c r="O159" s="44"/>
      <c r="P159" s="44"/>
      <c r="Q159" s="44"/>
      <c r="R159" s="44"/>
      <c r="S159" s="44"/>
      <c r="T159" s="44"/>
      <c r="U159" s="44"/>
      <c r="V159" s="44"/>
      <c r="W159" s="45"/>
    </row>
    <row r="160" spans="1:23" ht="13" thickBot="1">
      <c r="B160" s="236"/>
      <c r="C160" s="237"/>
      <c r="D160" s="237"/>
      <c r="E160" s="237"/>
      <c r="F160" s="237"/>
      <c r="G160" s="237"/>
      <c r="H160" s="237"/>
      <c r="I160" s="237"/>
      <c r="J160" s="237"/>
      <c r="K160" s="237"/>
      <c r="L160" s="237"/>
      <c r="M160" s="237"/>
      <c r="N160" s="237"/>
      <c r="O160" s="237"/>
      <c r="P160" s="237"/>
      <c r="Q160" s="237"/>
      <c r="R160" s="237"/>
      <c r="S160" s="237"/>
      <c r="T160" s="237"/>
      <c r="U160" s="237"/>
      <c r="V160" s="237"/>
      <c r="W160" s="238"/>
    </row>
    <row r="161" spans="2:23" ht="21.75" customHeight="1" thickTop="1">
      <c r="L161" s="222" t="s">
        <v>220</v>
      </c>
      <c r="M161" s="223"/>
      <c r="N161" s="226" t="s">
        <v>131</v>
      </c>
      <c r="O161" s="213" t="s">
        <v>130</v>
      </c>
      <c r="P161" s="213" t="s">
        <v>129</v>
      </c>
      <c r="Q161" s="213" t="s">
        <v>128</v>
      </c>
      <c r="R161" s="213" t="s">
        <v>127</v>
      </c>
      <c r="S161" s="213" t="s">
        <v>126</v>
      </c>
      <c r="T161" s="213" t="s">
        <v>125</v>
      </c>
      <c r="U161" s="215" t="s">
        <v>124</v>
      </c>
      <c r="V161" s="215" t="s">
        <v>123</v>
      </c>
      <c r="W161" s="218" t="s">
        <v>122</v>
      </c>
    </row>
    <row r="162" spans="2:23" ht="13.5" customHeight="1">
      <c r="L162" s="222"/>
      <c r="M162" s="223"/>
      <c r="N162" s="226"/>
      <c r="O162" s="213"/>
      <c r="P162" s="213"/>
      <c r="Q162" s="229"/>
      <c r="R162" s="213"/>
      <c r="S162" s="213"/>
      <c r="T162" s="213"/>
      <c r="U162" s="216"/>
      <c r="V162" s="216"/>
      <c r="W162" s="219"/>
    </row>
    <row r="163" spans="2:23" ht="51.75" customHeight="1" thickBot="1">
      <c r="B163" s="221" t="s">
        <v>221</v>
      </c>
      <c r="C163" s="221"/>
      <c r="D163" s="221"/>
      <c r="E163" s="221"/>
      <c r="F163" s="221"/>
      <c r="G163" s="221"/>
      <c r="H163" s="221"/>
      <c r="I163" s="221"/>
      <c r="K163" s="7"/>
      <c r="L163" s="224"/>
      <c r="M163" s="225"/>
      <c r="N163" s="227"/>
      <c r="O163" s="228"/>
      <c r="P163" s="214"/>
      <c r="Q163" s="230"/>
      <c r="R163" s="214"/>
      <c r="S163" s="214"/>
      <c r="T163" s="214"/>
      <c r="U163" s="217"/>
      <c r="V163" s="217"/>
      <c r="W163" s="220"/>
    </row>
    <row r="164" spans="2:23" ht="13.5" thickTop="1">
      <c r="B164" s="173"/>
      <c r="C164" s="173"/>
      <c r="D164" s="173"/>
      <c r="E164" s="173"/>
      <c r="F164" s="173"/>
      <c r="G164" s="173"/>
      <c r="H164" s="173"/>
      <c r="K164" s="7"/>
      <c r="L164" s="193" t="s">
        <v>263</v>
      </c>
      <c r="M164" s="209" t="s">
        <v>222</v>
      </c>
      <c r="N164" s="140">
        <f>O164+P164</f>
        <v>0</v>
      </c>
      <c r="O164" s="174">
        <v>-1674</v>
      </c>
      <c r="P164" s="142">
        <f>R164+S164+T164+W164</f>
        <v>1674</v>
      </c>
      <c r="Q164" s="44"/>
      <c r="R164" s="175">
        <f>SUMIFS(DATI!E$1:E$65536,DATI!A$1:A$65536,'2003'!B4,DATI!B$1:B$65536,'2003'!R12,DATI!D$1:D$65536,'2003'!L164)</f>
        <v>-12616</v>
      </c>
      <c r="S164" s="174">
        <f>SUMIFS(DATI!E$1:E$65536,DATI!A$1:A$65536,'2003'!B4,DATI!B$1:B$65536,'2003'!S12,DATI!D$1:D$65536,'2003'!L164)</f>
        <v>297321</v>
      </c>
      <c r="T164" s="175">
        <f>SUMIFS(DATI!E$1:E$65536,DATI!A$1:A$65536,'2003'!B4,DATI!B$1:B$65536,'2003'!T12,DATI!D$1:D$65536,'2003'!L164)</f>
        <v>9308</v>
      </c>
      <c r="U164" s="176">
        <f>SUMIFS(DATI!E$1:E$65536,DATI!A$1:A$65536,'2003'!B4,DATI!B$1:B$65536,'2003'!U12,DATI!D$1:D$65536,'2003'!L164)</f>
        <v>-257160</v>
      </c>
      <c r="V164" s="175">
        <f>SUMIFS(DATI!E$1:E$65536,DATI!A$1:A$65536,'2003'!B4,DATI!B$1:B$65536,'2003'!V12,DATI!D$1:D$65536,'2003'!L164)</f>
        <v>-35179</v>
      </c>
      <c r="W164" s="177">
        <f>U164+V164</f>
        <v>-292339</v>
      </c>
    </row>
    <row r="165" spans="2:23">
      <c r="B165" s="173"/>
      <c r="C165" s="173"/>
      <c r="D165" s="173"/>
      <c r="E165" s="173"/>
      <c r="F165" s="173"/>
      <c r="G165" s="173"/>
      <c r="H165" s="173"/>
      <c r="K165" s="7"/>
      <c r="L165" s="191" t="s">
        <v>99</v>
      </c>
      <c r="M165" s="187" t="s">
        <v>223</v>
      </c>
      <c r="N165" s="166"/>
      <c r="O165" s="44"/>
      <c r="P165" s="44"/>
      <c r="Q165" s="44"/>
      <c r="R165" s="166"/>
      <c r="S165" s="166"/>
      <c r="T165" s="178">
        <f>SUMIFS(DATI!E$1:E$65536,DATI!A$1:A$65536,'2003'!B4,DATI!B$1:B$65536,'2003'!T12,DATI!C$1:C$65536,'2003'!B8,DATI!D$1:D$65536,'2003'!L165)</f>
        <v>3233622</v>
      </c>
      <c r="U165" s="166"/>
      <c r="V165" s="166"/>
      <c r="W165" s="179"/>
    </row>
    <row r="166" spans="2:23">
      <c r="B166" s="173"/>
      <c r="C166" s="173"/>
      <c r="D166" s="173"/>
      <c r="E166" s="173"/>
      <c r="F166" s="173"/>
      <c r="G166" s="173"/>
      <c r="H166" s="173"/>
      <c r="K166" s="7"/>
      <c r="L166" s="191" t="s">
        <v>100</v>
      </c>
      <c r="M166" s="188" t="s">
        <v>224</v>
      </c>
      <c r="N166" s="44"/>
      <c r="O166" s="44"/>
      <c r="P166" s="44"/>
      <c r="Q166" s="44"/>
      <c r="R166" s="44"/>
      <c r="S166" s="44"/>
      <c r="T166" s="180">
        <f>SUMIFS(DATI!E$1:E$65536,DATI!A$1:A$65536,'2003'!B4,DATI!B$1:B$65536,'2003'!T12,DATI!C$1:C$65536,'2003'!N8,DATI!D$1:D$65536,'2003'!L166)</f>
        <v>3083830</v>
      </c>
      <c r="U166" s="44"/>
      <c r="V166" s="44"/>
      <c r="W166" s="181"/>
    </row>
    <row r="167" spans="2:23">
      <c r="B167" s="173"/>
      <c r="C167" s="173"/>
      <c r="D167" s="173"/>
      <c r="E167" s="173"/>
      <c r="F167" s="173"/>
      <c r="G167" s="173"/>
      <c r="H167" s="173"/>
      <c r="K167" s="7"/>
      <c r="L167" s="191" t="s">
        <v>8</v>
      </c>
      <c r="M167" s="189" t="s">
        <v>225</v>
      </c>
      <c r="N167" s="44"/>
      <c r="O167" s="44"/>
      <c r="P167" s="178">
        <f>SUMIFS(DATI!E$1:E$65536,DATI!A$1:A$65536,'2003'!B4,DATI!B$1:B$65536,'2003'!P12,DATI!D$1:D$65536,'2003'!L167)</f>
        <v>958281</v>
      </c>
      <c r="Q167" s="44"/>
      <c r="R167" s="44"/>
      <c r="S167" s="44"/>
      <c r="T167" s="178">
        <f>SUMIFS(DATI!E$1:E$65536,DATI!A$1:A$65536,'2003'!B4,DATI!B$1:B$65536,'2003'!T12,DATI!D$1:D$65536,'2003'!L167)</f>
        <v>196764</v>
      </c>
      <c r="U167" s="44"/>
      <c r="V167" s="44"/>
      <c r="W167" s="181"/>
    </row>
    <row r="168" spans="2:23" ht="25.5" thickBot="1">
      <c r="B168" s="173"/>
      <c r="C168" s="173"/>
      <c r="D168" s="173"/>
      <c r="E168" s="173"/>
      <c r="F168" s="173"/>
      <c r="G168" s="173"/>
      <c r="H168" s="173"/>
      <c r="K168" s="7"/>
      <c r="L168" s="192" t="s">
        <v>9</v>
      </c>
      <c r="M168" s="190" t="s">
        <v>226</v>
      </c>
      <c r="N168" s="182"/>
      <c r="O168" s="182"/>
      <c r="P168" s="183">
        <f>SUMIFS(DATI!E$1:E$65536,DATI!A$1:A$65536,'2003'!B4,DATI!B$1:B$65536,'2003'!P12,DATI!D$1:D$65536,'2003'!L168)</f>
        <v>2011766</v>
      </c>
      <c r="Q168" s="182"/>
      <c r="R168" s="182"/>
      <c r="S168" s="182"/>
      <c r="T168" s="183">
        <f>SUMIFS(DATI!E$1:E$65536,DATI!A$1:A$65536,'2003'!B4,DATI!B$1:B$65536,'2003'!T12,DATI!D$1:D$65536,'2003'!L168)</f>
        <v>362717</v>
      </c>
      <c r="U168" s="182"/>
      <c r="V168" s="182"/>
      <c r="W168" s="184"/>
    </row>
    <row r="169" spans="2:23" ht="13" thickTop="1">
      <c r="N169" s="6"/>
    </row>
    <row r="172" spans="2:23">
      <c r="V172" s="6"/>
    </row>
    <row r="173" spans="2:23">
      <c r="V173" s="6"/>
    </row>
    <row r="174" spans="2:23">
      <c r="V174" s="6"/>
    </row>
    <row r="175" spans="2:23">
      <c r="V175" s="6"/>
    </row>
  </sheetData>
  <sheetProtection algorithmName="SHA-512" hashValue="IQqCdzbsOKZXD6UStoriDzly8CXUylJvwcL46U7vK4SZazV0WklP3ElfHC8ymdzLGX/gfZmapfeb9lwQlMii6Q==" saltValue="9H2MCSEIrI56pUVnIOc/wg==" spinCount="100000" sheet="1" objects="1" scenarios="1"/>
  <mergeCells count="146">
    <mergeCell ref="S161:S163"/>
    <mergeCell ref="T161:T163"/>
    <mergeCell ref="U161:U163"/>
    <mergeCell ref="V161:V163"/>
    <mergeCell ref="W161:W163"/>
    <mergeCell ref="B163:I163"/>
    <mergeCell ref="L161:M163"/>
    <mergeCell ref="N161:N163"/>
    <mergeCell ref="O161:O163"/>
    <mergeCell ref="P161:P163"/>
    <mergeCell ref="Q161:Q163"/>
    <mergeCell ref="R161:R163"/>
    <mergeCell ref="B142:W142"/>
    <mergeCell ref="B150:W150"/>
    <mergeCell ref="B160:W160"/>
    <mergeCell ref="O139:O141"/>
    <mergeCell ref="P139:P141"/>
    <mergeCell ref="Q139:Q141"/>
    <mergeCell ref="R139:R141"/>
    <mergeCell ref="S139:S141"/>
    <mergeCell ref="T139:T141"/>
    <mergeCell ref="G139:G141"/>
    <mergeCell ref="H139:H141"/>
    <mergeCell ref="I139:I141"/>
    <mergeCell ref="J139:J141"/>
    <mergeCell ref="K139:K141"/>
    <mergeCell ref="N139:N141"/>
    <mergeCell ref="B125:W125"/>
    <mergeCell ref="B137:W137"/>
    <mergeCell ref="B138:K138"/>
    <mergeCell ref="L138:M141"/>
    <mergeCell ref="N138:W138"/>
    <mergeCell ref="B139:B141"/>
    <mergeCell ref="C139:C141"/>
    <mergeCell ref="D139:D141"/>
    <mergeCell ref="E139:E141"/>
    <mergeCell ref="F139:F141"/>
    <mergeCell ref="U139:U141"/>
    <mergeCell ref="V139:V141"/>
    <mergeCell ref="W139:W141"/>
    <mergeCell ref="R122:R124"/>
    <mergeCell ref="S122:S124"/>
    <mergeCell ref="T122:T124"/>
    <mergeCell ref="U122:U124"/>
    <mergeCell ref="V122:V124"/>
    <mergeCell ref="W122:W124"/>
    <mergeCell ref="J122:J124"/>
    <mergeCell ref="K122:K124"/>
    <mergeCell ref="N122:N124"/>
    <mergeCell ref="O122:O124"/>
    <mergeCell ref="P122:P124"/>
    <mergeCell ref="Q122:Q124"/>
    <mergeCell ref="D122:D124"/>
    <mergeCell ref="E122:E124"/>
    <mergeCell ref="F122:F124"/>
    <mergeCell ref="G122:G124"/>
    <mergeCell ref="H122:H124"/>
    <mergeCell ref="I122:I124"/>
    <mergeCell ref="V81:V83"/>
    <mergeCell ref="W81:W83"/>
    <mergeCell ref="B84:W84"/>
    <mergeCell ref="B111:W111"/>
    <mergeCell ref="B120:W120"/>
    <mergeCell ref="B121:K121"/>
    <mergeCell ref="L121:M124"/>
    <mergeCell ref="N121:W121"/>
    <mergeCell ref="B122:B124"/>
    <mergeCell ref="C122:C124"/>
    <mergeCell ref="P81:P83"/>
    <mergeCell ref="Q81:Q83"/>
    <mergeCell ref="R81:R83"/>
    <mergeCell ref="S81:S83"/>
    <mergeCell ref="T81:T83"/>
    <mergeCell ref="U81:U83"/>
    <mergeCell ref="H81:H83"/>
    <mergeCell ref="I81:I83"/>
    <mergeCell ref="J81:J83"/>
    <mergeCell ref="K81:K83"/>
    <mergeCell ref="N81:N83"/>
    <mergeCell ref="O81:O83"/>
    <mergeCell ref="B44:W44"/>
    <mergeCell ref="B80:K80"/>
    <mergeCell ref="L80:M83"/>
    <mergeCell ref="N80:W80"/>
    <mergeCell ref="B81:B83"/>
    <mergeCell ref="C81:C83"/>
    <mergeCell ref="D81:D83"/>
    <mergeCell ref="E81:E83"/>
    <mergeCell ref="F81:F83"/>
    <mergeCell ref="G81:G83"/>
    <mergeCell ref="R41:R43"/>
    <mergeCell ref="S41:S43"/>
    <mergeCell ref="T41:T43"/>
    <mergeCell ref="U41:U43"/>
    <mergeCell ref="V41:V43"/>
    <mergeCell ref="W41:W43"/>
    <mergeCell ref="J41:J43"/>
    <mergeCell ref="K41:K43"/>
    <mergeCell ref="N41:N43"/>
    <mergeCell ref="O41:O43"/>
    <mergeCell ref="P41:P43"/>
    <mergeCell ref="Q41:Q43"/>
    <mergeCell ref="D41:D43"/>
    <mergeCell ref="E41:E43"/>
    <mergeCell ref="F41:F43"/>
    <mergeCell ref="G41:G43"/>
    <mergeCell ref="H41:H43"/>
    <mergeCell ref="I41:I43"/>
    <mergeCell ref="V9:V11"/>
    <mergeCell ref="W9:W11"/>
    <mergeCell ref="B13:W13"/>
    <mergeCell ref="B24:W24"/>
    <mergeCell ref="B25:W25"/>
    <mergeCell ref="B40:K40"/>
    <mergeCell ref="L40:M43"/>
    <mergeCell ref="N40:W40"/>
    <mergeCell ref="B41:B43"/>
    <mergeCell ref="C41:C43"/>
    <mergeCell ref="P9:P11"/>
    <mergeCell ref="Q9:Q11"/>
    <mergeCell ref="R9:R11"/>
    <mergeCell ref="S9:S11"/>
    <mergeCell ref="T9:T11"/>
    <mergeCell ref="U9:U11"/>
    <mergeCell ref="H9:H11"/>
    <mergeCell ref="I9:I11"/>
    <mergeCell ref="B2:W2"/>
    <mergeCell ref="B3:W3"/>
    <mergeCell ref="B4:W4"/>
    <mergeCell ref="B5:W5"/>
    <mergeCell ref="B6:W6"/>
    <mergeCell ref="B7:K7"/>
    <mergeCell ref="L7:M12"/>
    <mergeCell ref="N7:W7"/>
    <mergeCell ref="B8:K8"/>
    <mergeCell ref="N8:W8"/>
    <mergeCell ref="J9:J11"/>
    <mergeCell ref="K9:K11"/>
    <mergeCell ref="N9:N11"/>
    <mergeCell ref="O9:O11"/>
    <mergeCell ref="B9:B11"/>
    <mergeCell ref="C9:C11"/>
    <mergeCell ref="D9:D11"/>
    <mergeCell ref="E9:E11"/>
    <mergeCell ref="F9:F11"/>
    <mergeCell ref="G9:G11"/>
  </mergeCells>
  <conditionalFormatting sqref="B2:W37 B38:K38 N38:W38">
    <cfRule type="containsText" dxfId="161" priority="26" stopIfTrue="1" operator="containsText" text="SUMIFS">
      <formula>NOT(ISERROR(SEARCH("SUMIFS",B2)))</formula>
    </cfRule>
  </conditionalFormatting>
  <conditionalFormatting sqref="C95">
    <cfRule type="containsText" dxfId="160" priority="10" stopIfTrue="1" operator="containsText" text="SUMIFS">
      <formula>NOT(ISERROR(SEARCH("SUMIFS",C95)))</formula>
    </cfRule>
  </conditionalFormatting>
  <conditionalFormatting sqref="E95:G95">
    <cfRule type="containsText" dxfId="159" priority="11" stopIfTrue="1" operator="containsText" text="SUMIFS">
      <formula>NOT(ISERROR(SEARCH("SUMIFS",E95)))</formula>
    </cfRule>
  </conditionalFormatting>
  <conditionalFormatting sqref="H74:H75">
    <cfRule type="containsText" dxfId="158" priority="1" stopIfTrue="1" operator="containsText" text="SUMIFS">
      <formula>NOT(ISERROR(SEARCH("SUMIFS",H74)))</formula>
    </cfRule>
  </conditionalFormatting>
  <conditionalFormatting sqref="H86:H87">
    <cfRule type="containsText" dxfId="157" priority="8" stopIfTrue="1" operator="containsText" text="SUMIFS">
      <formula>NOT(ISERROR(SEARCH("SUMIFS",H86)))</formula>
    </cfRule>
  </conditionalFormatting>
  <conditionalFormatting sqref="H95:H96">
    <cfRule type="containsText" dxfId="156" priority="16" stopIfTrue="1" operator="containsText" text="SUMIFS">
      <formula>NOT(ISERROR(SEARCH("SUMIFS",H95)))</formula>
    </cfRule>
  </conditionalFormatting>
  <conditionalFormatting sqref="H102">
    <cfRule type="containsText" dxfId="155" priority="9" stopIfTrue="1" operator="containsText" text="SUMIFS">
      <formula>NOT(ISERROR(SEARCH("SUMIFS",H102)))</formula>
    </cfRule>
  </conditionalFormatting>
  <conditionalFormatting sqref="H106:H107">
    <cfRule type="containsText" dxfId="154" priority="15" stopIfTrue="1" operator="containsText" text="SUMIFS">
      <formula>NOT(ISERROR(SEARCH("SUMIFS",H106)))</formula>
    </cfRule>
  </conditionalFormatting>
  <conditionalFormatting sqref="L47:M48">
    <cfRule type="containsText" dxfId="153" priority="5" stopIfTrue="1" operator="containsText" text="SUMIFS">
      <formula>NOT(ISERROR(SEARCH("SUMIFS",L47)))</formula>
    </cfRule>
  </conditionalFormatting>
  <conditionalFormatting sqref="L50:M51">
    <cfRule type="containsText" dxfId="152" priority="3" stopIfTrue="1" operator="containsText" text="SUMIFS">
      <formula>NOT(ISERROR(SEARCH("SUMIFS",L50)))</formula>
    </cfRule>
  </conditionalFormatting>
  <conditionalFormatting sqref="Q45 Q54:Q56">
    <cfRule type="containsText" dxfId="151" priority="25" stopIfTrue="1" operator="containsText" text="SUMIFS">
      <formula>NOT(ISERROR(SEARCH("SUMIFS",Q45)))</formula>
    </cfRule>
  </conditionalFormatting>
  <conditionalFormatting sqref="Q58:Q64">
    <cfRule type="containsText" dxfId="150" priority="21" stopIfTrue="1" operator="containsText" text="SUMIFS">
      <formula>NOT(ISERROR(SEARCH("SUMIFS",Q58)))</formula>
    </cfRule>
  </conditionalFormatting>
  <conditionalFormatting sqref="Q69:Q74">
    <cfRule type="containsText" dxfId="149" priority="22" stopIfTrue="1" operator="containsText" text="SUMIFS">
      <formula>NOT(ISERROR(SEARCH("SUMIFS",Q69)))</formula>
    </cfRule>
  </conditionalFormatting>
  <conditionalFormatting sqref="Q85">
    <cfRule type="containsText" dxfId="148" priority="20" stopIfTrue="1" operator="containsText" text="SUMIFS">
      <formula>NOT(ISERROR(SEARCH("SUMIFS",Q85)))</formula>
    </cfRule>
  </conditionalFormatting>
  <conditionalFormatting sqref="Q94:Q96">
    <cfRule type="containsText" dxfId="147" priority="14" stopIfTrue="1" operator="containsText" text="SUMIFS">
      <formula>NOT(ISERROR(SEARCH("SUMIFS",Q94)))</formula>
    </cfRule>
  </conditionalFormatting>
  <conditionalFormatting sqref="Q99:Q102">
    <cfRule type="containsText" dxfId="146" priority="18" stopIfTrue="1" operator="containsText" text="SUMIFS">
      <formula>NOT(ISERROR(SEARCH("SUMIFS",Q99)))</formula>
    </cfRule>
  </conditionalFormatting>
  <conditionalFormatting sqref="Q105:Q107">
    <cfRule type="containsText" dxfId="145" priority="17" stopIfTrue="1" operator="containsText" text="SUMIFS">
      <formula>NOT(ISERROR(SEARCH("SUMIFS",Q105)))</formula>
    </cfRule>
  </conditionalFormatting>
  <conditionalFormatting sqref="Q112">
    <cfRule type="containsText" dxfId="144" priority="7" stopIfTrue="1" operator="containsText" text="SUMIFS">
      <formula>NOT(ISERROR(SEARCH("SUMIFS",Q112)))</formula>
    </cfRule>
  </conditionalFormatting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E4404-FA4D-4DC1-B86C-EAF967502D34}">
  <sheetPr codeName="Sheet21"/>
  <dimension ref="A1:W175"/>
  <sheetViews>
    <sheetView topLeftCell="E151" zoomScale="70" zoomScaleNormal="70" workbookViewId="0">
      <selection activeCell="G156" sqref="G156"/>
    </sheetView>
  </sheetViews>
  <sheetFormatPr defaultColWidth="9.1796875" defaultRowHeight="12.5"/>
  <cols>
    <col min="1" max="1" width="4.81640625" style="2" customWidth="1"/>
    <col min="2" max="2" width="16.81640625" style="2" customWidth="1"/>
    <col min="3" max="4" width="15.54296875" style="2" customWidth="1"/>
    <col min="5" max="11" width="11.7265625" style="2" customWidth="1"/>
    <col min="12" max="12" width="18.453125" style="2" customWidth="1"/>
    <col min="13" max="13" width="52.1796875" style="2" customWidth="1"/>
    <col min="14" max="14" width="12.54296875" style="2" customWidth="1"/>
    <col min="15" max="15" width="13.1796875" style="2" customWidth="1"/>
    <col min="16" max="20" width="11.7265625" style="2" customWidth="1"/>
    <col min="21" max="22" width="15.54296875" style="2" customWidth="1"/>
    <col min="23" max="23" width="16.7265625" style="2" customWidth="1"/>
    <col min="24" max="16384" width="9.1796875" style="2"/>
  </cols>
  <sheetData>
    <row r="1" spans="1:23">
      <c r="B1" s="3"/>
      <c r="C1" s="3"/>
      <c r="D1" s="3"/>
      <c r="E1" s="3"/>
      <c r="F1" s="3"/>
      <c r="G1" s="3"/>
      <c r="H1" s="3"/>
      <c r="I1" s="3"/>
      <c r="J1" s="3"/>
      <c r="K1" s="3"/>
      <c r="L1" s="4"/>
      <c r="M1" s="5"/>
      <c r="N1" s="3"/>
      <c r="O1" s="3"/>
      <c r="P1" s="3"/>
      <c r="Q1" s="3"/>
      <c r="R1" s="3"/>
      <c r="S1" s="3"/>
      <c r="T1" s="3"/>
      <c r="U1" s="3"/>
      <c r="V1" s="3"/>
      <c r="W1" s="3"/>
    </row>
    <row r="2" spans="1:23" ht="32.5">
      <c r="B2" s="286" t="s">
        <v>117</v>
      </c>
      <c r="C2" s="286"/>
      <c r="D2" s="286"/>
      <c r="E2" s="286"/>
      <c r="F2" s="286"/>
      <c r="G2" s="286"/>
      <c r="H2" s="286"/>
      <c r="I2" s="286"/>
      <c r="J2" s="286"/>
      <c r="K2" s="286"/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W2" s="286"/>
    </row>
    <row r="3" spans="1:23" ht="13">
      <c r="B3" s="287"/>
      <c r="C3" s="287"/>
      <c r="D3" s="287"/>
      <c r="E3" s="287"/>
      <c r="F3" s="287"/>
      <c r="G3" s="287"/>
      <c r="H3" s="287"/>
      <c r="I3" s="287"/>
      <c r="J3" s="287"/>
      <c r="K3" s="287"/>
      <c r="L3" s="287"/>
      <c r="M3" s="287"/>
      <c r="N3" s="287"/>
      <c r="O3" s="287"/>
      <c r="P3" s="287"/>
      <c r="Q3" s="287"/>
      <c r="R3" s="287"/>
      <c r="S3" s="287"/>
      <c r="T3" s="287"/>
      <c r="U3" s="287"/>
      <c r="V3" s="287"/>
      <c r="W3" s="287"/>
    </row>
    <row r="4" spans="1:23" ht="25">
      <c r="B4" s="288">
        <v>2002</v>
      </c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</row>
    <row r="5" spans="1:23" ht="25">
      <c r="B5" s="289" t="s">
        <v>118</v>
      </c>
      <c r="C5" s="289"/>
      <c r="D5" s="289"/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89"/>
      <c r="P5" s="289"/>
      <c r="Q5" s="289"/>
      <c r="R5" s="289"/>
      <c r="S5" s="289"/>
      <c r="T5" s="289"/>
      <c r="U5" s="289"/>
      <c r="V5" s="289"/>
      <c r="W5" s="289"/>
    </row>
    <row r="6" spans="1:23" ht="18" customHeight="1" thickBot="1">
      <c r="B6" s="290" t="str">
        <f>DATI!I1</f>
        <v>pēdējais datu labošanas datums: 21.10.2025</v>
      </c>
      <c r="C6" s="291"/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2"/>
      <c r="O6" s="292"/>
      <c r="P6" s="292"/>
      <c r="Q6" s="292"/>
      <c r="R6" s="292"/>
      <c r="S6" s="292"/>
      <c r="T6" s="292"/>
      <c r="U6" s="292"/>
      <c r="V6" s="292"/>
      <c r="W6" s="292"/>
    </row>
    <row r="7" spans="1:23" ht="21.75" customHeight="1" thickTop="1" thickBot="1">
      <c r="A7" s="7"/>
      <c r="B7" s="293" t="s">
        <v>119</v>
      </c>
      <c r="C7" s="294"/>
      <c r="D7" s="294"/>
      <c r="E7" s="294"/>
      <c r="F7" s="294"/>
      <c r="G7" s="294"/>
      <c r="H7" s="294"/>
      <c r="I7" s="294"/>
      <c r="J7" s="294"/>
      <c r="K7" s="295"/>
      <c r="L7" s="296" t="s">
        <v>120</v>
      </c>
      <c r="M7" s="297"/>
      <c r="N7" s="299" t="s">
        <v>121</v>
      </c>
      <c r="O7" s="300"/>
      <c r="P7" s="300"/>
      <c r="Q7" s="300"/>
      <c r="R7" s="300"/>
      <c r="S7" s="300"/>
      <c r="T7" s="300"/>
      <c r="U7" s="301"/>
      <c r="V7" s="301"/>
      <c r="W7" s="302"/>
    </row>
    <row r="8" spans="1:23" ht="21.75" customHeight="1" thickTop="1" thickBot="1">
      <c r="A8" s="7"/>
      <c r="B8" s="303" t="s">
        <v>23</v>
      </c>
      <c r="C8" s="231"/>
      <c r="D8" s="231"/>
      <c r="E8" s="231"/>
      <c r="F8" s="231"/>
      <c r="G8" s="231"/>
      <c r="H8" s="231"/>
      <c r="I8" s="231"/>
      <c r="J8" s="231"/>
      <c r="K8" s="232"/>
      <c r="L8" s="276"/>
      <c r="M8" s="223"/>
      <c r="N8" s="304" t="s">
        <v>81</v>
      </c>
      <c r="O8" s="304"/>
      <c r="P8" s="304"/>
      <c r="Q8" s="304"/>
      <c r="R8" s="304"/>
      <c r="S8" s="304"/>
      <c r="T8" s="304"/>
      <c r="U8" s="304"/>
      <c r="V8" s="304"/>
      <c r="W8" s="305"/>
    </row>
    <row r="9" spans="1:23" ht="13.5" customHeight="1" thickTop="1">
      <c r="A9" s="7"/>
      <c r="B9" s="306" t="s">
        <v>122</v>
      </c>
      <c r="C9" s="239" t="s">
        <v>123</v>
      </c>
      <c r="D9" s="246" t="s">
        <v>124</v>
      </c>
      <c r="E9" s="239" t="s">
        <v>125</v>
      </c>
      <c r="F9" s="261" t="s">
        <v>126</v>
      </c>
      <c r="G9" s="239" t="s">
        <v>127</v>
      </c>
      <c r="H9" s="239" t="s">
        <v>128</v>
      </c>
      <c r="I9" s="239" t="s">
        <v>129</v>
      </c>
      <c r="J9" s="239" t="s">
        <v>130</v>
      </c>
      <c r="K9" s="243" t="s">
        <v>131</v>
      </c>
      <c r="L9" s="276"/>
      <c r="M9" s="223"/>
      <c r="N9" s="246" t="s">
        <v>131</v>
      </c>
      <c r="O9" s="239" t="s">
        <v>130</v>
      </c>
      <c r="P9" s="239" t="s">
        <v>129</v>
      </c>
      <c r="Q9" s="239" t="s">
        <v>128</v>
      </c>
      <c r="R9" s="239" t="s">
        <v>127</v>
      </c>
      <c r="S9" s="239" t="s">
        <v>126</v>
      </c>
      <c r="T9" s="239" t="s">
        <v>125</v>
      </c>
      <c r="U9" s="264" t="s">
        <v>124</v>
      </c>
      <c r="V9" s="264" t="s">
        <v>123</v>
      </c>
      <c r="W9" s="266" t="s">
        <v>122</v>
      </c>
    </row>
    <row r="10" spans="1:23" ht="12.75" customHeight="1">
      <c r="A10" s="7"/>
      <c r="B10" s="307"/>
      <c r="C10" s="229"/>
      <c r="D10" s="309"/>
      <c r="E10" s="213"/>
      <c r="F10" s="311"/>
      <c r="G10" s="213"/>
      <c r="H10" s="229"/>
      <c r="I10" s="213"/>
      <c r="J10" s="213"/>
      <c r="K10" s="244"/>
      <c r="L10" s="276"/>
      <c r="M10" s="223"/>
      <c r="N10" s="247"/>
      <c r="O10" s="213"/>
      <c r="P10" s="213"/>
      <c r="Q10" s="229"/>
      <c r="R10" s="213"/>
      <c r="S10" s="213"/>
      <c r="T10" s="213"/>
      <c r="U10" s="216"/>
      <c r="V10" s="216"/>
      <c r="W10" s="219"/>
    </row>
    <row r="11" spans="1:23" ht="55.5" customHeight="1" thickBot="1">
      <c r="A11" s="7"/>
      <c r="B11" s="308"/>
      <c r="C11" s="242"/>
      <c r="D11" s="310"/>
      <c r="E11" s="241"/>
      <c r="F11" s="312"/>
      <c r="G11" s="241"/>
      <c r="H11" s="242"/>
      <c r="I11" s="241"/>
      <c r="J11" s="240"/>
      <c r="K11" s="245"/>
      <c r="L11" s="276"/>
      <c r="M11" s="223"/>
      <c r="N11" s="248"/>
      <c r="O11" s="240"/>
      <c r="P11" s="241"/>
      <c r="Q11" s="242"/>
      <c r="R11" s="241"/>
      <c r="S11" s="241"/>
      <c r="T11" s="241"/>
      <c r="U11" s="265"/>
      <c r="V11" s="265"/>
      <c r="W11" s="267"/>
    </row>
    <row r="12" spans="1:23" ht="33.75" customHeight="1" thickTop="1" thickBot="1">
      <c r="A12" s="7"/>
      <c r="B12" s="8" t="s">
        <v>103</v>
      </c>
      <c r="C12" s="9" t="s">
        <v>104</v>
      </c>
      <c r="D12" s="9" t="s">
        <v>102</v>
      </c>
      <c r="E12" s="10" t="s">
        <v>98</v>
      </c>
      <c r="F12" s="10" t="s">
        <v>97</v>
      </c>
      <c r="G12" s="10" t="s">
        <v>90</v>
      </c>
      <c r="H12" s="9" t="s">
        <v>105</v>
      </c>
      <c r="I12" s="10" t="s">
        <v>6</v>
      </c>
      <c r="J12" s="9" t="s">
        <v>106</v>
      </c>
      <c r="K12" s="11" t="s">
        <v>132</v>
      </c>
      <c r="L12" s="298"/>
      <c r="M12" s="225"/>
      <c r="N12" s="12" t="s">
        <v>132</v>
      </c>
      <c r="O12" s="13" t="s">
        <v>106</v>
      </c>
      <c r="P12" s="14" t="s">
        <v>6</v>
      </c>
      <c r="Q12" s="13" t="s">
        <v>105</v>
      </c>
      <c r="R12" s="14" t="s">
        <v>90</v>
      </c>
      <c r="S12" s="14" t="s">
        <v>97</v>
      </c>
      <c r="T12" s="14" t="s">
        <v>98</v>
      </c>
      <c r="U12" s="14" t="s">
        <v>102</v>
      </c>
      <c r="V12" s="13" t="s">
        <v>104</v>
      </c>
      <c r="W12" s="15" t="s">
        <v>103</v>
      </c>
    </row>
    <row r="13" spans="1:23" ht="19" thickTop="1" thickBot="1">
      <c r="A13" s="7"/>
      <c r="B13" s="283" t="s">
        <v>133</v>
      </c>
      <c r="C13" s="283"/>
      <c r="D13" s="283"/>
      <c r="E13" s="283"/>
      <c r="F13" s="283"/>
      <c r="G13" s="283"/>
      <c r="H13" s="283"/>
      <c r="I13" s="283"/>
      <c r="J13" s="283"/>
      <c r="K13" s="283"/>
      <c r="L13" s="283"/>
      <c r="M13" s="283"/>
      <c r="N13" s="231"/>
      <c r="O13" s="231"/>
      <c r="P13" s="231"/>
      <c r="Q13" s="231"/>
      <c r="R13" s="231"/>
      <c r="S13" s="231"/>
      <c r="T13" s="231"/>
      <c r="U13" s="231"/>
      <c r="V13" s="231"/>
      <c r="W13" s="232"/>
    </row>
    <row r="14" spans="1:23" ht="13.5" thickTop="1">
      <c r="A14" s="7"/>
      <c r="B14" s="16"/>
      <c r="C14" s="16"/>
      <c r="D14" s="16"/>
      <c r="E14" s="16"/>
      <c r="F14" s="16"/>
      <c r="G14" s="16"/>
      <c r="H14" s="16"/>
      <c r="I14" s="16"/>
      <c r="J14" s="16"/>
      <c r="K14" s="17"/>
      <c r="L14" s="18" t="s">
        <v>86</v>
      </c>
      <c r="M14" s="19" t="s">
        <v>134</v>
      </c>
      <c r="N14" s="20">
        <f>P14</f>
        <v>15887693</v>
      </c>
      <c r="O14" s="21"/>
      <c r="P14" s="22">
        <f>R14+S14+T14+W14</f>
        <v>15887693</v>
      </c>
      <c r="Q14" s="23"/>
      <c r="R14" s="24">
        <f>SUMIFS(DATI!E$1:E$65536,DATI!A$1:A$65536,'2002'!B4,DATI!B$1:B$65536,'2002'!R12,DATI!C$1:C$65536,'2002'!N8,DATI!D$1:D$65536,'2002'!L14)</f>
        <v>11785858</v>
      </c>
      <c r="S14" s="24">
        <f>SUMIFS(DATI!E$1:E$65536,DATI!A$1:A$65536,'2002'!B4,DATI!B$1:B$65536,'2002'!S12,DATI!C$1:C$65536,'2002'!N8,DATI!D$1:D$65536,'2002'!L14)</f>
        <v>480512</v>
      </c>
      <c r="T14" s="24">
        <f>SUMIFS(DATI!E$1:E$65536,DATI!A$1:A$65536,'2002'!B4,DATI!B$1:B$65536,'2002'!T12,DATI!C$1:C$65536,'2002'!N8,DATI!D$1:D$65536,'2002'!L14)</f>
        <v>1789618</v>
      </c>
      <c r="U14" s="24">
        <f>SUMIFS(DATI!E$1:E$65536,DATI!A$1:A$65536,'2002'!B4,DATI!B$1:B$65536,'2002'!U12,DATI!C$1:C$65536,'2002'!N8,DATI!D$1:D$65536,'2002'!L14)</f>
        <v>1793020</v>
      </c>
      <c r="V14" s="24">
        <f>SUMIFS(DATI!E$1:E$65536,DATI!A$1:A$65536,'2002'!B4,DATI!B$1:B$65536,'2002'!V12,DATI!C$1:C$65536,'2002'!N8,DATI!D$1:D$65536,'2002'!L14)</f>
        <v>38685</v>
      </c>
      <c r="W14" s="25">
        <f>U14+V14</f>
        <v>1831705</v>
      </c>
    </row>
    <row r="15" spans="1:23" ht="13">
      <c r="A15" s="7"/>
      <c r="B15" s="16"/>
      <c r="C15" s="16"/>
      <c r="D15" s="16"/>
      <c r="E15" s="16"/>
      <c r="F15" s="16"/>
      <c r="G15" s="16"/>
      <c r="H15" s="16"/>
      <c r="I15" s="16"/>
      <c r="J15" s="16"/>
      <c r="K15" s="26"/>
      <c r="L15" s="40" t="s">
        <v>87</v>
      </c>
      <c r="M15" s="134" t="s">
        <v>136</v>
      </c>
      <c r="N15" s="27">
        <f>P15</f>
        <v>13698293</v>
      </c>
      <c r="O15" s="28"/>
      <c r="P15" s="29">
        <f>R15+S15+T15+W15</f>
        <v>13698293</v>
      </c>
      <c r="Q15" s="28"/>
      <c r="R15" s="30">
        <f>SUMIFS(DATI!E$1:E$65536,DATI!A$1:A$65536,'2002'!B4,DATI!B$1:B$65536,'2002'!R12,DATI!C$1:C$65536,'2002'!N8,DATI!D$1:D$65536,'2002'!L15)</f>
        <v>11724445</v>
      </c>
      <c r="S15" s="30">
        <f>SUMIFS(DATI!E$1:E$65536,DATI!A$1:A$65536,'2002'!B4,DATI!B$1:B$65536,'2002'!S12,DATI!C$1:C$65536,'2002'!N8,DATI!D$1:D$65536,'2002'!L15)</f>
        <v>474795</v>
      </c>
      <c r="T15" s="30">
        <f>SUMIFS(DATI!E$1:E$65536,DATI!A$1:A$65536,'2002'!B4,DATI!B$1:B$65536,'2002'!T12,DATI!C$1:C$65536,'2002'!N8,DATI!D$1:D$65536,'2002'!L15)</f>
        <v>120645</v>
      </c>
      <c r="U15" s="30">
        <f>SUMIFS(DATI!E$1:E$65536,DATI!A$1:A$65536,'2002'!B4,DATI!B$1:B$65536,'2002'!U12,DATI!C$1:C$65536,'2002'!N8,DATI!D$1:D$65536,'2002'!L15)</f>
        <v>1374516</v>
      </c>
      <c r="V15" s="30">
        <f>SUMIFS(DATI!E$1:E$65536,DATI!A$1:A$65536,'2002'!B4,DATI!B$1:B$65536,'2002'!V12,DATI!C$1:C$65536,'2002'!N8,DATI!D$1:D$65536,'2002'!L15)</f>
        <v>3892</v>
      </c>
      <c r="W15" s="31">
        <f>U15+V15</f>
        <v>1378408</v>
      </c>
    </row>
    <row r="16" spans="1:23" ht="13">
      <c r="A16" s="7"/>
      <c r="B16" s="16"/>
      <c r="C16" s="16"/>
      <c r="D16" s="16"/>
      <c r="E16" s="16"/>
      <c r="F16" s="16"/>
      <c r="G16" s="16"/>
      <c r="H16" s="16"/>
      <c r="I16" s="16"/>
      <c r="J16" s="16"/>
      <c r="K16" s="26"/>
      <c r="L16" s="40" t="s">
        <v>88</v>
      </c>
      <c r="M16" s="134" t="s">
        <v>137</v>
      </c>
      <c r="N16" s="27">
        <f>P16</f>
        <v>507719</v>
      </c>
      <c r="O16" s="28"/>
      <c r="P16" s="29">
        <f>R16+S16+T16+W16</f>
        <v>507719</v>
      </c>
      <c r="Q16" s="28"/>
      <c r="R16" s="30">
        <f>SUMIFS(DATI!E$1:E$65536,DATI!A$1:A$65536,'2002'!B4,DATI!B$1:B$65536,'2002'!R12,DATI!C$1:C$65536,'2002'!N8,DATI!D$1:D$65536,'2002'!L16)</f>
        <v>61413</v>
      </c>
      <c r="S16" s="30">
        <f>SUMIFS(DATI!E$1:E$65536,DATI!A$1:A$65536,'2002'!B4,DATI!B$1:B$65536,'2002'!S12,DATI!C$1:C$65536,'2002'!N8,DATI!D$1:D$65536,'2002'!L16)</f>
        <v>5717</v>
      </c>
      <c r="T16" s="30">
        <f>SUMIFS(DATI!E$1:E$65536,DATI!A$1:A$65536,'2002'!B4,DATI!B$1:B$65536,'2002'!T12,DATI!C$1:C$65536,'2002'!N8,DATI!D$1:D$65536,'2002'!L16)</f>
        <v>21842</v>
      </c>
      <c r="U16" s="30">
        <f>SUMIFS(DATI!E$1:E$65536,DATI!A$1:A$65536,'2002'!B4,DATI!B$1:B$65536,'2002'!U12,DATI!C$1:C$65536,'2002'!N8,DATI!D$1:D$65536,'2002'!L16)</f>
        <v>418504</v>
      </c>
      <c r="V16" s="30">
        <f>SUMIFS(DATI!E$1:E$65536,DATI!A$1:A$65536,'2002'!B4,DATI!B$1:B$65536,'2002'!V12,DATI!C$1:C$65536,'2002'!N8,DATI!D$1:D$65536,'2002'!L16)</f>
        <v>243</v>
      </c>
      <c r="W16" s="31">
        <f>U16+V16</f>
        <v>418747</v>
      </c>
    </row>
    <row r="17" spans="1:23" ht="13">
      <c r="A17" s="7"/>
      <c r="B17" s="16"/>
      <c r="C17" s="16"/>
      <c r="D17" s="16"/>
      <c r="E17" s="16"/>
      <c r="F17" s="16"/>
      <c r="G17" s="16"/>
      <c r="H17" s="16"/>
      <c r="I17" s="16"/>
      <c r="J17" s="16"/>
      <c r="K17" s="26"/>
      <c r="L17" s="40" t="s">
        <v>89</v>
      </c>
      <c r="M17" s="134" t="s">
        <v>138</v>
      </c>
      <c r="N17" s="27">
        <f>P17</f>
        <v>1681681</v>
      </c>
      <c r="O17" s="28"/>
      <c r="P17" s="29">
        <f>R17+S17+T17+W17</f>
        <v>1681681</v>
      </c>
      <c r="Q17" s="28"/>
      <c r="R17" s="28"/>
      <c r="S17" s="28"/>
      <c r="T17" s="30">
        <f>SUMIFS(DATI!E$1:E$65536,DATI!A$1:A$65536,'2002'!B4,DATI!B$1:B$65536,'2002'!T12,DATI!C$1:C$65536,'2002'!N8,DATI!D$1:D$65536,'2002'!L17)</f>
        <v>1647131</v>
      </c>
      <c r="U17" s="28"/>
      <c r="V17" s="30">
        <f>SUMIFS(DATI!E$1:E$65536,DATI!A$1:A$65536,'2002'!B4,DATI!B$1:B$65536,'2002'!V12,DATI!C$1:C$65536,'2002'!N8,DATI!D$1:D$65536,'2002'!L17)</f>
        <v>34550</v>
      </c>
      <c r="W17" s="31">
        <f>V17</f>
        <v>34550</v>
      </c>
    </row>
    <row r="18" spans="1:23" ht="13">
      <c r="A18" s="7"/>
      <c r="B18" s="33">
        <f>C18+D18</f>
        <v>984349</v>
      </c>
      <c r="C18" s="34">
        <f>SUMIFS(DATI!E$1:E$65536,DATI!A$1:A$65536,'2002'!B4,DATI!B$1:B$65536,'2002'!C12,DATI!C$1:C$65536,'2002'!B8,DATI!D$1:D$65536,'2002'!L18)</f>
        <v>20640</v>
      </c>
      <c r="D18" s="34">
        <f>SUMIFS(DATI!E$1:E$65536,DATI!A$1:A$65536,'2002'!B4,DATI!B$1:B$65536,'2002'!D12,DATI!C$1:C$65536,'2002'!B8,DATI!D$1:D$65536,'2002'!L18)</f>
        <v>963709</v>
      </c>
      <c r="E18" s="35">
        <f>SUMIFS(DATI!E$1:E$65536,DATI!A$1:A$65536,'2002'!B4,DATI!B$1:B$65536,'2002'!E12,DATI!C$1:C$65536,'2002'!B8,DATI!D$1:D$65536,'2002'!L18)</f>
        <v>642685</v>
      </c>
      <c r="F18" s="36">
        <f>SUMIFS(DATI!E$1:E$65536,DATI!A$1:A$65536,'2002'!B4,DATI!B$1:B$65536,'2002'!F12,DATI!C$1:C$65536,'2002'!B8,DATI!D$1:D$65536,'2002'!L18)</f>
        <v>204995</v>
      </c>
      <c r="G18" s="36">
        <f>SUMIFS(DATI!E$1:E$65536,DATI!A$1:A$65536,'2002'!B4,DATI!B$1:B$65536,'2002'!G12,DATI!C$1:C$65536,'2002'!B8,DATI!D$1:D$65536,'2002'!L18)</f>
        <v>6747333</v>
      </c>
      <c r="H18" s="16"/>
      <c r="I18" s="37">
        <f>B18+E18+F18+G18</f>
        <v>8579362</v>
      </c>
      <c r="J18" s="38"/>
      <c r="K18" s="39">
        <f>I18</f>
        <v>8579362</v>
      </c>
      <c r="L18" s="40" t="s">
        <v>72</v>
      </c>
      <c r="M18" s="41" t="s">
        <v>139</v>
      </c>
      <c r="N18" s="28"/>
      <c r="O18" s="28"/>
      <c r="P18" s="28"/>
      <c r="Q18" s="28"/>
      <c r="R18" s="28"/>
      <c r="S18" s="28"/>
      <c r="T18" s="23"/>
      <c r="U18" s="28"/>
      <c r="V18" s="28"/>
      <c r="W18" s="42"/>
    </row>
    <row r="19" spans="1:23" ht="13">
      <c r="A19" s="7"/>
      <c r="B19" s="33">
        <f>C19+D19</f>
        <v>847356</v>
      </c>
      <c r="C19" s="43">
        <f>V14-C18</f>
        <v>18045</v>
      </c>
      <c r="D19" s="33">
        <f>U14-D18</f>
        <v>829311</v>
      </c>
      <c r="E19" s="43">
        <f>T14-E18</f>
        <v>1146933</v>
      </c>
      <c r="F19" s="43">
        <f>S14-F18</f>
        <v>275517</v>
      </c>
      <c r="G19" s="43">
        <f>R14-G18</f>
        <v>5038525</v>
      </c>
      <c r="H19" s="16"/>
      <c r="I19" s="37">
        <f>B19+E19+F19+G19</f>
        <v>7308331</v>
      </c>
      <c r="J19" s="44"/>
      <c r="K19" s="45"/>
      <c r="L19" s="46" t="s">
        <v>91</v>
      </c>
      <c r="M19" s="194" t="s">
        <v>140</v>
      </c>
      <c r="N19" s="28"/>
      <c r="O19" s="28"/>
      <c r="P19" s="28"/>
      <c r="Q19" s="47"/>
      <c r="R19" s="28"/>
      <c r="S19" s="28"/>
      <c r="T19" s="28"/>
      <c r="U19" s="28"/>
      <c r="V19" s="28"/>
      <c r="W19" s="42"/>
    </row>
    <row r="20" spans="1:23">
      <c r="A20" s="7"/>
      <c r="B20" s="44"/>
      <c r="C20" s="44"/>
      <c r="D20" s="48"/>
      <c r="E20" s="44"/>
      <c r="F20" s="44"/>
      <c r="G20" s="44"/>
      <c r="H20" s="44"/>
      <c r="I20" s="48"/>
      <c r="J20" s="44"/>
      <c r="K20" s="45"/>
      <c r="L20" s="40" t="s">
        <v>85</v>
      </c>
      <c r="M20" s="41" t="s">
        <v>141</v>
      </c>
      <c r="N20" s="28"/>
      <c r="O20" s="28"/>
      <c r="P20" s="29">
        <f>Q20</f>
        <v>827115</v>
      </c>
      <c r="Q20" s="49">
        <f>SUMIFS(DATI!E$1:E$65536,DATI!A$1:A$65536,'2002'!B4,DATI!B$1:B$65536,'2002'!Q12,DATI!C$1:C$65536,'2002'!N8,DATI!D$1:D$65536,'2002'!L20)</f>
        <v>827115</v>
      </c>
      <c r="R20" s="50"/>
      <c r="S20" s="28"/>
      <c r="T20" s="28"/>
      <c r="U20" s="28"/>
      <c r="V20" s="28"/>
      <c r="W20" s="42"/>
    </row>
    <row r="21" spans="1:23" ht="13">
      <c r="A21" s="7"/>
      <c r="B21" s="44"/>
      <c r="C21" s="44"/>
      <c r="D21" s="48"/>
      <c r="E21" s="44"/>
      <c r="F21" s="44"/>
      <c r="G21" s="44"/>
      <c r="H21" s="44"/>
      <c r="I21" s="43">
        <f>I19+P20</f>
        <v>8135446</v>
      </c>
      <c r="J21" s="44"/>
      <c r="K21" s="45"/>
      <c r="L21" s="46" t="s">
        <v>12</v>
      </c>
      <c r="M21" s="194" t="s">
        <v>142</v>
      </c>
      <c r="N21" s="28"/>
      <c r="O21" s="28"/>
      <c r="P21" s="23"/>
      <c r="Q21" s="23"/>
      <c r="R21" s="28"/>
      <c r="S21" s="28"/>
      <c r="T21" s="28"/>
      <c r="U21" s="28"/>
      <c r="V21" s="28"/>
      <c r="W21" s="42"/>
    </row>
    <row r="22" spans="1:23" ht="13">
      <c r="A22" s="7"/>
      <c r="B22" s="51">
        <f>C22+D22</f>
        <v>139448</v>
      </c>
      <c r="C22" s="52">
        <f>SUMIFS(DATI!E$1:E$65536,DATI!A$1:A$65536,'2002'!B4,DATI!B$1:B$65536,'2002'!C12,DATI!C$1:C$65536,'2002'!B8,DATI!D$1:D$65536,'2002'!L22)</f>
        <v>2391</v>
      </c>
      <c r="D22" s="52">
        <f>SUMIFS(DATI!E$1:E$65536,DATI!A$1:A$65536,'2002'!B4,DATI!B$1:B$65536,'2002'!D12,DATI!C$1:C$65536,'2002'!B8,DATI!D$1:D$65536,'2002'!L22)</f>
        <v>137057</v>
      </c>
      <c r="E22" s="52">
        <f>SUMIFS(DATI!E$1:E$65536,DATI!A$1:A$65536,'2002'!B4,DATI!B$1:B$65536,'2002'!E12,DATI!C$1:C$65536,'2002'!B8,DATI!D$1:D$65536,'2002'!L22)</f>
        <v>286060</v>
      </c>
      <c r="F22" s="52">
        <f>SUMIFS(DATI!E$1:E$65536,DATI!A$1:A$65536,'2002'!B4,DATI!B$1:B$65536,'2002'!F12,DATI!C$1:C$65536,'2002'!B8,DATI!D$1:D$65536,'2002'!L22)</f>
        <v>42464</v>
      </c>
      <c r="G22" s="52">
        <f>SUMIFS(DATI!E$1:E$65536,DATI!A$1:A$65536,'2002'!B4,DATI!B$1:B$65536,'2002'!G12,DATI!C$1:C$65536,'2002'!B8,DATI!D$1:D$65536,'2002'!L22)</f>
        <v>974536</v>
      </c>
      <c r="H22" s="16"/>
      <c r="I22" s="43">
        <f>C22+D22+E22+F22+G22</f>
        <v>1442508</v>
      </c>
      <c r="J22" s="44"/>
      <c r="K22" s="45"/>
      <c r="L22" s="53" t="s">
        <v>77</v>
      </c>
      <c r="M22" s="54" t="s">
        <v>167</v>
      </c>
      <c r="N22" s="28"/>
      <c r="O22" s="28"/>
      <c r="P22" s="28"/>
      <c r="Q22" s="28"/>
      <c r="R22" s="28" t="s">
        <v>135</v>
      </c>
      <c r="S22" s="28"/>
      <c r="T22" s="28"/>
      <c r="U22" s="28"/>
      <c r="V22" s="28"/>
      <c r="W22" s="42"/>
    </row>
    <row r="23" spans="1:23" ht="13.5" thickBot="1">
      <c r="A23" s="7"/>
      <c r="B23" s="55">
        <f>C23+D23</f>
        <v>707908</v>
      </c>
      <c r="C23" s="56">
        <f>C19-C22</f>
        <v>15654</v>
      </c>
      <c r="D23" s="56">
        <f>D19-D22</f>
        <v>692254</v>
      </c>
      <c r="E23" s="56">
        <f>E19-E22</f>
        <v>860873</v>
      </c>
      <c r="F23" s="56">
        <f>F19-F22</f>
        <v>233053</v>
      </c>
      <c r="G23" s="56">
        <f>G19-G22</f>
        <v>4063989</v>
      </c>
      <c r="H23" s="43">
        <f>P20</f>
        <v>827115</v>
      </c>
      <c r="I23" s="43">
        <f>B23+E23+F23+G23+H23</f>
        <v>6692938</v>
      </c>
      <c r="J23" s="44"/>
      <c r="K23" s="57"/>
      <c r="L23" s="46" t="s">
        <v>13</v>
      </c>
      <c r="M23" s="195" t="s">
        <v>247</v>
      </c>
      <c r="N23" s="28"/>
      <c r="O23" s="28"/>
      <c r="P23" s="28"/>
      <c r="Q23" s="28"/>
      <c r="R23" s="28"/>
      <c r="S23" s="28"/>
      <c r="T23" s="28"/>
      <c r="U23" s="28"/>
      <c r="V23" s="28"/>
      <c r="W23" s="42"/>
    </row>
    <row r="24" spans="1:23" ht="26.25" customHeight="1" thickTop="1" thickBot="1">
      <c r="A24" s="7"/>
      <c r="B24" s="284" t="s">
        <v>143</v>
      </c>
      <c r="C24" s="284"/>
      <c r="D24" s="284"/>
      <c r="E24" s="284"/>
      <c r="F24" s="284"/>
      <c r="G24" s="284"/>
      <c r="H24" s="284"/>
      <c r="I24" s="284"/>
      <c r="J24" s="284"/>
      <c r="K24" s="284"/>
      <c r="L24" s="284"/>
      <c r="M24" s="284"/>
      <c r="N24" s="284"/>
      <c r="O24" s="284"/>
      <c r="P24" s="284"/>
      <c r="Q24" s="284"/>
      <c r="R24" s="284"/>
      <c r="S24" s="284"/>
      <c r="T24" s="284"/>
      <c r="U24" s="284"/>
      <c r="V24" s="284"/>
      <c r="W24" s="285"/>
    </row>
    <row r="25" spans="1:23" ht="19" thickTop="1" thickBot="1">
      <c r="A25" s="7"/>
      <c r="B25" s="231" t="s">
        <v>144</v>
      </c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232"/>
    </row>
    <row r="26" spans="1:23" ht="13.5" thickTop="1">
      <c r="A26" s="7"/>
      <c r="B26" s="58"/>
      <c r="C26" s="58"/>
      <c r="D26" s="58"/>
      <c r="E26" s="58"/>
      <c r="F26" s="58"/>
      <c r="G26" s="58"/>
      <c r="H26" s="58"/>
      <c r="I26" s="59"/>
      <c r="J26" s="58"/>
      <c r="K26" s="60"/>
      <c r="L26" s="46" t="s">
        <v>12</v>
      </c>
      <c r="M26" s="196" t="s">
        <v>145</v>
      </c>
      <c r="N26" s="28"/>
      <c r="O26" s="61"/>
      <c r="P26" s="22">
        <f>R26+S26+T26+W26+Q26</f>
        <v>8135446</v>
      </c>
      <c r="Q26" s="22">
        <f>H23</f>
        <v>827115</v>
      </c>
      <c r="R26" s="62">
        <f>G19</f>
        <v>5038525</v>
      </c>
      <c r="S26" s="62">
        <f>F19</f>
        <v>275517</v>
      </c>
      <c r="T26" s="62">
        <f>E19</f>
        <v>1146933</v>
      </c>
      <c r="U26" s="62">
        <f>D19</f>
        <v>829311</v>
      </c>
      <c r="V26" s="62">
        <f>C19</f>
        <v>18045</v>
      </c>
      <c r="W26" s="63">
        <f>U26+V26</f>
        <v>847356</v>
      </c>
    </row>
    <row r="27" spans="1:23">
      <c r="A27" s="7"/>
      <c r="B27" s="64">
        <f>C27+D27</f>
        <v>93651</v>
      </c>
      <c r="C27" s="64">
        <f>C28+C29</f>
        <v>15558</v>
      </c>
      <c r="D27" s="64">
        <f>D28+D29</f>
        <v>78093</v>
      </c>
      <c r="E27" s="64">
        <f>E28+E29</f>
        <v>858535</v>
      </c>
      <c r="F27" s="64">
        <f>F28+F29</f>
        <v>141398</v>
      </c>
      <c r="G27" s="64">
        <f>G28+G29</f>
        <v>2121623</v>
      </c>
      <c r="H27" s="44"/>
      <c r="I27" s="37">
        <f>B27+E27+F27+G27</f>
        <v>3215207</v>
      </c>
      <c r="J27" s="43">
        <f>J28+J29</f>
        <v>119676</v>
      </c>
      <c r="K27" s="39">
        <f>J27+I27</f>
        <v>3334883</v>
      </c>
      <c r="L27" s="53" t="s">
        <v>24</v>
      </c>
      <c r="M27" s="65" t="s">
        <v>146</v>
      </c>
      <c r="N27" s="28"/>
      <c r="O27" s="28"/>
      <c r="P27" s="23"/>
      <c r="Q27" s="23"/>
      <c r="R27" s="23"/>
      <c r="S27" s="23"/>
      <c r="T27" s="23"/>
      <c r="U27" s="23"/>
      <c r="V27" s="23"/>
      <c r="W27" s="32"/>
    </row>
    <row r="28" spans="1:23">
      <c r="A28" s="7"/>
      <c r="B28" s="66">
        <f>C28+D28</f>
        <v>75364</v>
      </c>
      <c r="C28" s="67">
        <f>SUMIFS(DATI!E$1:E$65536,DATI!A$1:A$65536,'2002'!B4,DATI!B$1:B$65536,'2002'!C12,DATI!C$1:C$65536,'2002'!B8,DATI!D$1:D$65536,'2002'!L28)</f>
        <v>12003</v>
      </c>
      <c r="D28" s="67">
        <f>SUMIFS(DATI!E$1:E$65536,DATI!A$1:A$65536,'2002'!B4,DATI!B$1:B$65536,'2002'!D12,DATI!C$1:C$65536,'2002'!B8,DATI!D$1:D$65536,'2002'!L28)</f>
        <v>63361</v>
      </c>
      <c r="E28" s="67">
        <f>SUMIFS(DATI!E$1:E$65536,DATI!A$1:A$65536,'2002'!B4,DATI!B$1:B$65536,'2002'!E12,DATI!C$1:C$65536,'2002'!B8,DATI!D$1:D$65536,'2002'!L28)</f>
        <v>673957</v>
      </c>
      <c r="F28" s="67">
        <f>SUMIFS(DATI!E$1:E$65536,DATI!A$1:A$65536,'2002'!B4,DATI!B$1:B$65536,'2002'!F12,DATI!C$1:C$65536,'2002'!B8,DATI!D$1:D$65536,'2002'!L28)</f>
        <v>111657</v>
      </c>
      <c r="G28" s="67">
        <f>SUMIFS(DATI!E$1:E$65536,DATI!A$1:A$65536,'2002'!B4,DATI!B$1:B$65536,'2002'!G12,DATI!C$1:C$65536,'2002'!B8,DATI!D$1:D$65536,'2002'!L28)</f>
        <v>1760673</v>
      </c>
      <c r="H28" s="44"/>
      <c r="I28" s="37">
        <f>B28+E28+F28+G28</f>
        <v>2621651</v>
      </c>
      <c r="J28" s="36">
        <f>SUMIFS(DATI!E$1:E$65536,DATI!A$1:A$65536,'2002'!B4,DATI!B$1:B$65536,'2002'!J12,DATI!C$1:C$65536,'2002'!B8,DATI!D$1:D$65536,'2002'!L28)</f>
        <v>119676</v>
      </c>
      <c r="K28" s="39">
        <f>J28+I28</f>
        <v>2741327</v>
      </c>
      <c r="L28" s="53" t="s">
        <v>25</v>
      </c>
      <c r="M28" s="199" t="s">
        <v>248</v>
      </c>
      <c r="N28" s="28"/>
      <c r="O28" s="28"/>
      <c r="P28" s="28"/>
      <c r="Q28" s="28"/>
      <c r="R28" s="28"/>
      <c r="S28" s="28"/>
      <c r="T28" s="28"/>
      <c r="U28" s="28"/>
      <c r="V28" s="28"/>
      <c r="W28" s="42"/>
    </row>
    <row r="29" spans="1:23">
      <c r="A29" s="7"/>
      <c r="B29" s="66">
        <f>C29+D29</f>
        <v>18287</v>
      </c>
      <c r="C29" s="67">
        <f>SUMIFS(DATI!E$1:E$65536,DATI!A$1:A$65536,'2002'!B4,DATI!B$1:B$65536,'2002'!C12,DATI!C$1:C$65536,'2002'!B8,DATI!D$1:D$65536,'2002'!L29)</f>
        <v>3555</v>
      </c>
      <c r="D29" s="67">
        <f>SUMIFS(DATI!E$1:E$65536,DATI!A$1:A$65536,'2002'!B4,DATI!B$1:B$65536,'2002'!D12,DATI!C$1:C$65536,'2002'!B8,DATI!D$1:D$65536,'2002'!L29)</f>
        <v>14732</v>
      </c>
      <c r="E29" s="67">
        <f>SUMIFS(DATI!E$1:E$65536,DATI!A$1:A$65536,'2002'!B4,DATI!B$1:B$65536,'2002'!E12,DATI!C$1:C$65536,'2002'!B8,DATI!D$1:D$65536,'2002'!L29)</f>
        <v>184578</v>
      </c>
      <c r="F29" s="67">
        <f>SUMIFS(DATI!E$1:E$65536,DATI!A$1:A$65536,'2002'!B4,DATI!B$1:B$65536,'2002'!F12,DATI!C$1:C$65536,'2002'!B8,DATI!D$1:D$65536,'2002'!L29)</f>
        <v>29741</v>
      </c>
      <c r="G29" s="67">
        <f>SUMIFS(DATI!E$1:E$65536,DATI!A$1:A$65536,'2002'!B4,DATI!B$1:B$65536,'2002'!G12,DATI!C$1:C$65536,'2002'!B8,DATI!D$1:D$65536,'2002'!L29)</f>
        <v>360950</v>
      </c>
      <c r="H29" s="44"/>
      <c r="I29" s="37">
        <f>B29+E29+F29+G29</f>
        <v>593556</v>
      </c>
      <c r="J29" s="36">
        <f>SUMIFS(DATI!E$1:E$65536,DATI!A$1:A$65536,'2002'!B4,DATI!B$1:B$65536,'2002'!J12,DATI!C$1:C$65536,'2002'!B8,DATI!D$1:D$65536,'2002'!L29)</f>
        <v>0</v>
      </c>
      <c r="K29" s="39">
        <f>J29+I29</f>
        <v>593556</v>
      </c>
      <c r="L29" s="53" t="s">
        <v>26</v>
      </c>
      <c r="M29" s="199" t="s">
        <v>249</v>
      </c>
      <c r="N29" s="28"/>
      <c r="O29" s="28"/>
      <c r="P29" s="28"/>
      <c r="Q29" s="28"/>
      <c r="R29" s="28"/>
      <c r="S29" s="28"/>
      <c r="T29" s="28"/>
      <c r="U29" s="28"/>
      <c r="V29" s="28"/>
      <c r="W29" s="42"/>
    </row>
    <row r="30" spans="1:23">
      <c r="A30" s="7"/>
      <c r="B30" s="68">
        <f>C30+D30</f>
        <v>293</v>
      </c>
      <c r="C30" s="68">
        <f>C32</f>
        <v>70</v>
      </c>
      <c r="D30" s="68">
        <f>D32</f>
        <v>223</v>
      </c>
      <c r="E30" s="68">
        <f>E32</f>
        <v>2338</v>
      </c>
      <c r="F30" s="68">
        <f>F32</f>
        <v>9919</v>
      </c>
      <c r="G30" s="68">
        <f>G32</f>
        <v>76703</v>
      </c>
      <c r="H30" s="68">
        <f>H31</f>
        <v>851701</v>
      </c>
      <c r="I30" s="69">
        <f>I31+I32</f>
        <v>940954</v>
      </c>
      <c r="J30" s="44"/>
      <c r="K30" s="70"/>
      <c r="L30" s="53" t="s">
        <v>27</v>
      </c>
      <c r="M30" s="65" t="s">
        <v>147</v>
      </c>
      <c r="N30" s="28"/>
      <c r="O30" s="28"/>
      <c r="P30" s="28"/>
      <c r="Q30" s="28"/>
      <c r="R30" s="28"/>
      <c r="S30" s="28"/>
      <c r="T30" s="28"/>
      <c r="U30" s="28"/>
      <c r="V30" s="28"/>
      <c r="W30" s="42"/>
    </row>
    <row r="31" spans="1:23">
      <c r="A31" s="7"/>
      <c r="B31" s="71"/>
      <c r="C31" s="71"/>
      <c r="D31" s="71"/>
      <c r="E31" s="71"/>
      <c r="F31" s="71"/>
      <c r="G31" s="71"/>
      <c r="H31" s="36">
        <f>SUMIFS(DATI!E$1:E$65536,DATI!A$1:A$65536,'2002'!B4,DATI!B$1:B$65536,'2002'!H12,DATI!C$1:C$65536,'2002'!B8,DATI!D$1:D$65536,'2002'!L31)</f>
        <v>851701</v>
      </c>
      <c r="I31" s="37">
        <f>H31</f>
        <v>851701</v>
      </c>
      <c r="J31" s="44"/>
      <c r="K31" s="45"/>
      <c r="L31" s="53" t="s">
        <v>28</v>
      </c>
      <c r="M31" s="199" t="s">
        <v>250</v>
      </c>
      <c r="N31" s="28"/>
      <c r="O31" s="28"/>
      <c r="P31" s="28"/>
      <c r="Q31" s="28"/>
      <c r="R31" s="28"/>
      <c r="S31" s="28"/>
      <c r="T31" s="28"/>
      <c r="U31" s="28"/>
      <c r="V31" s="28"/>
      <c r="W31" s="42"/>
    </row>
    <row r="32" spans="1:23">
      <c r="A32" s="7"/>
      <c r="B32" s="33">
        <f>C32+D32</f>
        <v>293</v>
      </c>
      <c r="C32" s="36">
        <f>SUMIFS(DATI!E$1:E$65536,DATI!A$1:A$65536,'2002'!B4,DATI!B$1:B$65536,'2002'!C12,DATI!C$1:C$65536,'2002'!B8,DATI!D$1:D$65536,'2002'!L32)</f>
        <v>70</v>
      </c>
      <c r="D32" s="34">
        <f>SUMIFS(DATI!E$1:E$65536,DATI!A$1:A$65536,'2002'!B4,DATI!B$1:B$65536,'2002'!D12,DATI!C$1:C$65536,'2002'!B8,DATI!D$1:D$65536,'2002'!L32)</f>
        <v>223</v>
      </c>
      <c r="E32" s="36">
        <f>SUMIFS(DATI!E$1:E$65536,DATI!A$1:A$65536,'2002'!B4,DATI!B$1:B$65536,'2002'!E12,DATI!C$1:C$65536,'2002'!B8,DATI!D$1:D$65536,'2002'!L32)</f>
        <v>2338</v>
      </c>
      <c r="F32" s="36">
        <f>SUMIFS(DATI!E$1:E$65536,DATI!A$1:A$65536,'2002'!B4,DATI!B$1:B$65536,'2002'!F12,DATI!C$1:C$65536,'2002'!B8,DATI!D$1:D$65536,'2002'!L32)</f>
        <v>9919</v>
      </c>
      <c r="G32" s="36">
        <f>SUMIFS(DATI!E$1:E$65536,DATI!A$1:A$65536,'2002'!B4,DATI!B$1:B$65536,'2002'!G12,DATI!C$1:C$65536,'2002'!B8,DATI!D$1:D$65536,'2002'!L32)</f>
        <v>76703</v>
      </c>
      <c r="H32" s="44"/>
      <c r="I32" s="37">
        <f>B32+E32+F32+G32</f>
        <v>89253</v>
      </c>
      <c r="J32" s="44"/>
      <c r="K32" s="45"/>
      <c r="L32" s="53" t="s">
        <v>29</v>
      </c>
      <c r="M32" s="199" t="s">
        <v>251</v>
      </c>
      <c r="N32" s="28"/>
      <c r="O32" s="28"/>
      <c r="P32" s="47"/>
      <c r="Q32" s="47"/>
      <c r="R32" s="47"/>
      <c r="S32" s="47"/>
      <c r="T32" s="47"/>
      <c r="U32" s="47"/>
      <c r="V32" s="47"/>
      <c r="W32" s="72"/>
    </row>
    <row r="33" spans="1:23">
      <c r="A33" s="7"/>
      <c r="B33" s="44"/>
      <c r="C33" s="44"/>
      <c r="D33" s="44"/>
      <c r="E33" s="44"/>
      <c r="F33" s="44"/>
      <c r="G33" s="44"/>
      <c r="H33" s="44"/>
      <c r="I33" s="44"/>
      <c r="J33" s="44"/>
      <c r="K33" s="45"/>
      <c r="L33" s="53" t="s">
        <v>30</v>
      </c>
      <c r="M33" s="65" t="s">
        <v>148</v>
      </c>
      <c r="N33" s="28"/>
      <c r="O33" s="61"/>
      <c r="P33" s="29">
        <f>P34+P35</f>
        <v>60377</v>
      </c>
      <c r="Q33" s="29">
        <f>Q34+Q35</f>
        <v>24586</v>
      </c>
      <c r="R33" s="29">
        <f>R35</f>
        <v>35791</v>
      </c>
      <c r="S33" s="29">
        <f>S35</f>
        <v>0</v>
      </c>
      <c r="T33" s="29">
        <f>T35</f>
        <v>0</v>
      </c>
      <c r="U33" s="29">
        <f>U35</f>
        <v>0</v>
      </c>
      <c r="V33" s="62">
        <f>V35</f>
        <v>0</v>
      </c>
      <c r="W33" s="63">
        <f>U33+V33</f>
        <v>0</v>
      </c>
    </row>
    <row r="34" spans="1:23">
      <c r="A34" s="7"/>
      <c r="B34" s="44"/>
      <c r="C34" s="44"/>
      <c r="D34" s="44"/>
      <c r="E34" s="44"/>
      <c r="F34" s="44"/>
      <c r="G34" s="44"/>
      <c r="H34" s="44"/>
      <c r="I34" s="44"/>
      <c r="J34" s="44"/>
      <c r="K34" s="45"/>
      <c r="L34" s="53" t="s">
        <v>31</v>
      </c>
      <c r="M34" s="199" t="s">
        <v>252</v>
      </c>
      <c r="N34" s="28"/>
      <c r="O34" s="61"/>
      <c r="P34" s="29">
        <f>Q34</f>
        <v>24586</v>
      </c>
      <c r="Q34" s="49">
        <f>SUMIFS(DATI!E$1:E$65536,DATI!A$1:A$65536,'2002'!B4,DATI!B$1:B$65536,'2002'!Q12,DATI!C$1:C$65536,'2002'!N8,DATI!D$1:D$65536,'2002'!L34)</f>
        <v>24586</v>
      </c>
      <c r="R34" s="73"/>
      <c r="S34" s="74"/>
      <c r="T34" s="74"/>
      <c r="U34" s="74"/>
      <c r="V34" s="74"/>
      <c r="W34" s="75"/>
    </row>
    <row r="35" spans="1:23">
      <c r="A35" s="7"/>
      <c r="B35" s="44"/>
      <c r="C35" s="44"/>
      <c r="D35" s="44"/>
      <c r="E35" s="44"/>
      <c r="F35" s="44"/>
      <c r="G35" s="76"/>
      <c r="H35" s="44"/>
      <c r="I35" s="76"/>
      <c r="J35" s="44"/>
      <c r="K35" s="45"/>
      <c r="L35" s="53" t="s">
        <v>32</v>
      </c>
      <c r="M35" s="199" t="s">
        <v>253</v>
      </c>
      <c r="N35" s="28"/>
      <c r="O35" s="61"/>
      <c r="P35" s="29">
        <f>R35+S35+T35+W35</f>
        <v>35791</v>
      </c>
      <c r="Q35" s="44"/>
      <c r="R35" s="49">
        <f>SUMIFS(DATI!E$1:E$65536,DATI!A$1:A$65536,'2002'!B4,DATI!B$1:B$65536,'2002'!R12,DATI!C$1:C$65536,'2002'!N8,DATI!D$1:D$65536,'2002'!L35)</f>
        <v>35791</v>
      </c>
      <c r="S35" s="49">
        <f>SUMIFS(DATI!E$1:E$65536,DATI!A$1:A$65536,'2002'!B4,DATI!B$1:B$65536,'2002'!S12,DATI!C$1:C$65536,'2002'!N8,DATI!D$1:D$65536,'2002'!L35)</f>
        <v>0</v>
      </c>
      <c r="T35" s="49">
        <f>SUMIFS(DATI!E$1:E$65536,DATI!A$1:A$65536,'2002'!B4,DATI!B$1:B$65536,'2002'!T12,DATI!C$1:C$65536,'2002'!N8,DATI!D$1:D$65536,'2002'!L35)</f>
        <v>0</v>
      </c>
      <c r="U35" s="49">
        <f>SUMIFS(DATI!E$1:E$65536,DATI!A$1:A$65536,'2002'!B4,DATI!B$1:B$65536,'2002'!U12,DATI!C$1:C$65536,'2002'!N8,DATI!D$1:D$65536,'2002'!L35)</f>
        <v>0</v>
      </c>
      <c r="V35" s="24">
        <f>SUMIFS(DATI!E$1:E$65536,DATI!A$1:A$65536,'2002'!B4,DATI!B$1:B$65536,'2002'!V12,DATI!C$1:C$65536,'2002'!N8,DATI!D$1:D$65536,'2002'!L35)</f>
        <v>0</v>
      </c>
      <c r="W35" s="63">
        <f>U35+V35</f>
        <v>0</v>
      </c>
    </row>
    <row r="36" spans="1:23" ht="13">
      <c r="A36" s="7"/>
      <c r="B36" s="33">
        <f>C36+D36</f>
        <v>753412</v>
      </c>
      <c r="C36" s="43">
        <f>V26+V35-C27-C32</f>
        <v>2417</v>
      </c>
      <c r="D36" s="33">
        <f>U26+U35-D27-D32</f>
        <v>750995</v>
      </c>
      <c r="E36" s="43">
        <f>T26+T35-E27-E32</f>
        <v>286060</v>
      </c>
      <c r="F36" s="43">
        <f>S26+S35-F27-F32</f>
        <v>124200</v>
      </c>
      <c r="G36" s="43">
        <f>R26+R35-G27-G32</f>
        <v>2875990</v>
      </c>
      <c r="H36" s="44"/>
      <c r="I36" s="37">
        <f>B36+E36+F36+G36</f>
        <v>4039662</v>
      </c>
      <c r="J36" s="44"/>
      <c r="K36" s="45"/>
      <c r="L36" s="77" t="s">
        <v>14</v>
      </c>
      <c r="M36" s="197" t="s">
        <v>149</v>
      </c>
      <c r="N36" s="28"/>
      <c r="O36" s="28"/>
      <c r="P36" s="23"/>
      <c r="Q36" s="44"/>
      <c r="R36" s="23"/>
      <c r="S36" s="23"/>
      <c r="T36" s="23"/>
      <c r="U36" s="23"/>
      <c r="V36" s="23"/>
      <c r="W36" s="32"/>
    </row>
    <row r="37" spans="1:23">
      <c r="A37" s="7"/>
      <c r="B37" s="33">
        <f>C37+D37</f>
        <v>139448</v>
      </c>
      <c r="C37" s="33">
        <f>C22</f>
        <v>2391</v>
      </c>
      <c r="D37" s="33">
        <f>D22</f>
        <v>137057</v>
      </c>
      <c r="E37" s="33">
        <f>E22</f>
        <v>286060</v>
      </c>
      <c r="F37" s="33">
        <f>F22</f>
        <v>42464</v>
      </c>
      <c r="G37" s="33">
        <f>G22</f>
        <v>974536</v>
      </c>
      <c r="H37" s="44"/>
      <c r="I37" s="37">
        <f>B37+E37+F37+G37</f>
        <v>1442508</v>
      </c>
      <c r="J37" s="44"/>
      <c r="K37" s="45"/>
      <c r="L37" s="53" t="s">
        <v>77</v>
      </c>
      <c r="M37" s="65" t="s">
        <v>150</v>
      </c>
      <c r="N37" s="28"/>
      <c r="O37" s="28"/>
      <c r="P37" s="28"/>
      <c r="Q37" s="28"/>
      <c r="R37" s="28"/>
      <c r="S37" s="28"/>
      <c r="T37" s="28"/>
      <c r="U37" s="28"/>
      <c r="V37" s="28"/>
      <c r="W37" s="42"/>
    </row>
    <row r="38" spans="1:23" ht="26.5" thickBot="1">
      <c r="A38" s="7"/>
      <c r="B38" s="79">
        <f>C38+D38</f>
        <v>613964</v>
      </c>
      <c r="C38" s="79">
        <f>C36-C37</f>
        <v>26</v>
      </c>
      <c r="D38" s="79">
        <f>D36-D37</f>
        <v>613938</v>
      </c>
      <c r="E38" s="79">
        <f>E36-E37</f>
        <v>0</v>
      </c>
      <c r="F38" s="79">
        <f>F36-F37</f>
        <v>81736</v>
      </c>
      <c r="G38" s="79">
        <f>G36-G37</f>
        <v>1901454</v>
      </c>
      <c r="H38" s="44"/>
      <c r="I38" s="80">
        <f>B38+E38+F38+G38</f>
        <v>2597154</v>
      </c>
      <c r="J38" s="44"/>
      <c r="K38" s="57"/>
      <c r="L38" s="106" t="s">
        <v>151</v>
      </c>
      <c r="M38" s="198" t="s">
        <v>152</v>
      </c>
      <c r="N38" s="81"/>
      <c r="O38" s="81"/>
      <c r="P38" s="81"/>
      <c r="Q38" s="81"/>
      <c r="R38" s="81"/>
      <c r="S38" s="81"/>
      <c r="T38" s="81"/>
      <c r="U38" s="81"/>
      <c r="V38" s="81"/>
      <c r="W38" s="82"/>
    </row>
    <row r="39" spans="1:23" ht="16.5" thickTop="1" thickBot="1">
      <c r="A39" s="7"/>
      <c r="B39" s="83"/>
      <c r="C39" s="83"/>
      <c r="D39" s="83"/>
      <c r="E39" s="84"/>
      <c r="F39" s="84"/>
      <c r="G39" s="84"/>
      <c r="H39" s="84"/>
      <c r="I39" s="84"/>
      <c r="J39" s="84"/>
      <c r="K39" s="84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6"/>
    </row>
    <row r="40" spans="1:23" ht="21.75" customHeight="1" thickTop="1" thickBot="1">
      <c r="A40" s="7"/>
      <c r="B40" s="253" t="s">
        <v>119</v>
      </c>
      <c r="C40" s="253"/>
      <c r="D40" s="253"/>
      <c r="E40" s="253"/>
      <c r="F40" s="253"/>
      <c r="G40" s="253"/>
      <c r="H40" s="253"/>
      <c r="I40" s="253"/>
      <c r="J40" s="253"/>
      <c r="K40" s="254"/>
      <c r="L40" s="274" t="s">
        <v>120</v>
      </c>
      <c r="M40" s="275"/>
      <c r="N40" s="278" t="s">
        <v>121</v>
      </c>
      <c r="O40" s="279"/>
      <c r="P40" s="279"/>
      <c r="Q40" s="279"/>
      <c r="R40" s="279"/>
      <c r="S40" s="279"/>
      <c r="T40" s="279"/>
      <c r="U40" s="280"/>
      <c r="V40" s="280"/>
      <c r="W40" s="281"/>
    </row>
    <row r="41" spans="1:23" ht="13.5" customHeight="1" thickTop="1">
      <c r="A41" s="7"/>
      <c r="B41" s="261" t="s">
        <v>122</v>
      </c>
      <c r="C41" s="264" t="s">
        <v>123</v>
      </c>
      <c r="D41" s="264" t="s">
        <v>124</v>
      </c>
      <c r="E41" s="239" t="s">
        <v>125</v>
      </c>
      <c r="F41" s="239" t="s">
        <v>126</v>
      </c>
      <c r="G41" s="239" t="s">
        <v>127</v>
      </c>
      <c r="H41" s="239" t="s">
        <v>128</v>
      </c>
      <c r="I41" s="239" t="s">
        <v>129</v>
      </c>
      <c r="J41" s="239" t="s">
        <v>130</v>
      </c>
      <c r="K41" s="243" t="s">
        <v>131</v>
      </c>
      <c r="L41" s="276"/>
      <c r="M41" s="277"/>
      <c r="N41" s="264" t="s">
        <v>131</v>
      </c>
      <c r="O41" s="239" t="s">
        <v>130</v>
      </c>
      <c r="P41" s="239" t="s">
        <v>129</v>
      </c>
      <c r="Q41" s="239" t="s">
        <v>128</v>
      </c>
      <c r="R41" s="239" t="s">
        <v>127</v>
      </c>
      <c r="S41" s="239" t="s">
        <v>126</v>
      </c>
      <c r="T41" s="239" t="s">
        <v>125</v>
      </c>
      <c r="U41" s="264" t="s">
        <v>124</v>
      </c>
      <c r="V41" s="264" t="s">
        <v>123</v>
      </c>
      <c r="W41" s="266" t="s">
        <v>122</v>
      </c>
    </row>
    <row r="42" spans="1:23" ht="12.75" customHeight="1">
      <c r="A42" s="7"/>
      <c r="B42" s="262"/>
      <c r="C42" s="216"/>
      <c r="D42" s="216"/>
      <c r="E42" s="213"/>
      <c r="F42" s="213"/>
      <c r="G42" s="213"/>
      <c r="H42" s="229"/>
      <c r="I42" s="213"/>
      <c r="J42" s="213"/>
      <c r="K42" s="244"/>
      <c r="L42" s="276"/>
      <c r="M42" s="277"/>
      <c r="N42" s="215"/>
      <c r="O42" s="213"/>
      <c r="P42" s="213"/>
      <c r="Q42" s="229"/>
      <c r="R42" s="213"/>
      <c r="S42" s="213"/>
      <c r="T42" s="213"/>
      <c r="U42" s="216"/>
      <c r="V42" s="216"/>
      <c r="W42" s="219"/>
    </row>
    <row r="43" spans="1:23" ht="63" customHeight="1" thickBot="1">
      <c r="A43" s="7"/>
      <c r="B43" s="262"/>
      <c r="C43" s="216"/>
      <c r="D43" s="216"/>
      <c r="E43" s="213"/>
      <c r="F43" s="213"/>
      <c r="G43" s="213"/>
      <c r="H43" s="229"/>
      <c r="I43" s="213"/>
      <c r="J43" s="282"/>
      <c r="K43" s="244"/>
      <c r="L43" s="276"/>
      <c r="M43" s="277"/>
      <c r="N43" s="215"/>
      <c r="O43" s="282"/>
      <c r="P43" s="213"/>
      <c r="Q43" s="229"/>
      <c r="R43" s="213"/>
      <c r="S43" s="213"/>
      <c r="T43" s="213"/>
      <c r="U43" s="216"/>
      <c r="V43" s="216"/>
      <c r="W43" s="219"/>
    </row>
    <row r="44" spans="1:23" ht="19" thickTop="1" thickBot="1">
      <c r="A44" s="7"/>
      <c r="B44" s="233" t="s">
        <v>153</v>
      </c>
      <c r="C44" s="234"/>
      <c r="D44" s="234"/>
      <c r="E44" s="234"/>
      <c r="F44" s="234"/>
      <c r="G44" s="234"/>
      <c r="H44" s="234"/>
      <c r="I44" s="234"/>
      <c r="J44" s="234"/>
      <c r="K44" s="234"/>
      <c r="L44" s="234"/>
      <c r="M44" s="234"/>
      <c r="N44" s="234"/>
      <c r="O44" s="234"/>
      <c r="P44" s="234"/>
      <c r="Q44" s="234"/>
      <c r="R44" s="234"/>
      <c r="S44" s="234"/>
      <c r="T44" s="234"/>
      <c r="U44" s="234"/>
      <c r="V44" s="234"/>
      <c r="W44" s="235"/>
    </row>
    <row r="45" spans="1:23" ht="13.5" thickTop="1">
      <c r="A45" s="7"/>
      <c r="B45" s="28"/>
      <c r="C45" s="28"/>
      <c r="D45" s="28"/>
      <c r="E45" s="28"/>
      <c r="F45" s="28"/>
      <c r="G45" s="28"/>
      <c r="H45" s="28"/>
      <c r="I45" s="28"/>
      <c r="J45" s="28"/>
      <c r="K45" s="42"/>
      <c r="L45" s="87" t="s">
        <v>14</v>
      </c>
      <c r="M45" s="200" t="s">
        <v>149</v>
      </c>
      <c r="N45" s="47"/>
      <c r="O45" s="88"/>
      <c r="P45" s="22">
        <f>R45+S45+T45+W45</f>
        <v>4039662</v>
      </c>
      <c r="Q45" s="50"/>
      <c r="R45" s="22">
        <f>G36</f>
        <v>2875990</v>
      </c>
      <c r="S45" s="22">
        <f>F36</f>
        <v>124200</v>
      </c>
      <c r="T45" s="22">
        <f>E36</f>
        <v>286060</v>
      </c>
      <c r="U45" s="22">
        <f>D36</f>
        <v>750995</v>
      </c>
      <c r="V45" s="89">
        <f>C36</f>
        <v>2417</v>
      </c>
      <c r="W45" s="90">
        <f>U45+V45</f>
        <v>753412</v>
      </c>
    </row>
    <row r="46" spans="1:23" ht="12.75" customHeight="1">
      <c r="A46" s="7"/>
      <c r="B46" s="28"/>
      <c r="C46" s="28"/>
      <c r="D46" s="28"/>
      <c r="E46" s="28"/>
      <c r="F46" s="28"/>
      <c r="G46" s="28"/>
      <c r="H46" s="28"/>
      <c r="I46" s="28"/>
      <c r="J46" s="28"/>
      <c r="K46" s="42"/>
      <c r="L46" s="53" t="s">
        <v>24</v>
      </c>
      <c r="M46" s="65" t="s">
        <v>146</v>
      </c>
      <c r="N46" s="91">
        <f t="shared" ref="N46:N54" si="0">O46+P46</f>
        <v>3334883</v>
      </c>
      <c r="O46" s="49">
        <f>SUMIFS(DATI!E$1:E$65536,DATI!A$1:A$65536,'2002'!B4,DATI!B$1:B$65536,'2002'!O12,DATI!C$1:C$65536,'2002'!N8,DATI!D$1:D$65536,'2002'!L46)</f>
        <v>3961</v>
      </c>
      <c r="P46" s="29">
        <f>U46</f>
        <v>3330922</v>
      </c>
      <c r="Q46" s="28"/>
      <c r="R46" s="23"/>
      <c r="S46" s="23"/>
      <c r="T46" s="28"/>
      <c r="U46" s="49">
        <f>SUMIFS(DATI!E$1:E$65536,DATI!A$1:A$65536,'2002'!B4,DATI!B$1:B$65536,'2002'!U12,DATI!C$1:C$65536,'2002'!N8,DATI!D$1:D$65536,'2002'!L46)</f>
        <v>3330922</v>
      </c>
      <c r="V46" s="28"/>
      <c r="W46" s="31">
        <f>U46</f>
        <v>3330922</v>
      </c>
    </row>
    <row r="47" spans="1:23" ht="12.75" customHeight="1">
      <c r="A47" s="7"/>
      <c r="B47" s="28"/>
      <c r="C47" s="28"/>
      <c r="D47" s="28"/>
      <c r="E47" s="28"/>
      <c r="F47" s="28"/>
      <c r="G47" s="28"/>
      <c r="H47" s="28"/>
      <c r="I47" s="28"/>
      <c r="J47" s="28"/>
      <c r="K47" s="42"/>
      <c r="L47" s="40" t="s">
        <v>25</v>
      </c>
      <c r="M47" s="134" t="s">
        <v>248</v>
      </c>
      <c r="N47" s="91">
        <f t="shared" si="0"/>
        <v>2741327</v>
      </c>
      <c r="O47" s="49">
        <f>SUMIFS(DATI!E$1:E$65536,DATI!A$1:A$65536,'2002'!B4,DATI!B$1:B$65536,'2002'!O12,DATI!C$1:C$65536,'2002'!N8,DATI!D$1:D$65536,'2002'!L47)</f>
        <v>3961</v>
      </c>
      <c r="P47" s="49">
        <f>SUMIFS(DATI!E$1:E$65536,DATI!A$1:A$65536,'2002'!B4,DATI!B$1:B$65536,'2002'!P12,DATI!C$1:C$65536,'2002'!N8,DATI!D$1:D$65536,'2002'!L47)</f>
        <v>2737366</v>
      </c>
      <c r="Q47" s="28"/>
      <c r="R47" s="28"/>
      <c r="S47" s="28"/>
      <c r="T47" s="28"/>
      <c r="U47" s="49">
        <f>SUMIFS(DATI!E$1:E$65536,DATI!A$1:A$65536,'2002'!B4,DATI!B$1:B$65536,'2002'!U12,DATI!C$1:C$65536,'2002'!N8,DATI!D$1:D$65536,'2002'!L47)</f>
        <v>2737366</v>
      </c>
      <c r="V47" s="28"/>
      <c r="W47" s="31">
        <f>U47</f>
        <v>2737366</v>
      </c>
    </row>
    <row r="48" spans="1:23" ht="12.75" customHeight="1">
      <c r="A48" s="7"/>
      <c r="B48" s="28"/>
      <c r="C48" s="28"/>
      <c r="D48" s="28"/>
      <c r="E48" s="28"/>
      <c r="F48" s="28"/>
      <c r="G48" s="28"/>
      <c r="H48" s="28"/>
      <c r="I48" s="28"/>
      <c r="J48" s="28"/>
      <c r="K48" s="42"/>
      <c r="L48" s="40" t="s">
        <v>26</v>
      </c>
      <c r="M48" s="134" t="s">
        <v>249</v>
      </c>
      <c r="N48" s="91">
        <f t="shared" si="0"/>
        <v>593556</v>
      </c>
      <c r="O48" s="49">
        <f>SUMIFS(DATI!E$1:E$65536,DATI!A$1:A$65536,'2002'!B4,DATI!B$1:B$65536,'2002'!O12,DATI!C$1:C$65536,'2002'!N8,DATI!D$1:D$65536,'2002'!L48)</f>
        <v>0</v>
      </c>
      <c r="P48" s="49">
        <f>SUMIFS(DATI!E$1:E$65536,DATI!A$1:A$65536,'2002'!B4,DATI!B$1:B$65536,'2002'!P12,DATI!C$1:C$65536,'2002'!N8,DATI!D$1:D$65536,'2002'!L48)</f>
        <v>593556</v>
      </c>
      <c r="Q48" s="28"/>
      <c r="R48" s="28"/>
      <c r="S48" s="28"/>
      <c r="T48" s="28"/>
      <c r="U48" s="49">
        <f>SUMIFS(DATI!E$1:E$65536,DATI!A$1:A$65536,'2002'!B4,DATI!B$1:B$65536,'2002'!U12,DATI!C$1:C$65536,'2002'!N8,DATI!D$1:D$65536,'2002'!L48)</f>
        <v>593556</v>
      </c>
      <c r="V48" s="28"/>
      <c r="W48" s="31">
        <f>U48</f>
        <v>593556</v>
      </c>
    </row>
    <row r="49" spans="1:23" ht="12.75" customHeight="1">
      <c r="A49" s="7"/>
      <c r="B49" s="28"/>
      <c r="C49" s="28"/>
      <c r="D49" s="28"/>
      <c r="E49" s="28"/>
      <c r="F49" s="28"/>
      <c r="G49" s="28"/>
      <c r="H49" s="28"/>
      <c r="I49" s="28"/>
      <c r="J49" s="28"/>
      <c r="K49" s="42"/>
      <c r="L49" s="40" t="s">
        <v>27</v>
      </c>
      <c r="M49" s="41" t="s">
        <v>147</v>
      </c>
      <c r="N49" s="91">
        <f t="shared" si="0"/>
        <v>940954</v>
      </c>
      <c r="O49" s="29">
        <f>O50+O54</f>
        <v>0</v>
      </c>
      <c r="P49" s="29">
        <f t="shared" ref="P49:P54" si="1">T49</f>
        <v>940954</v>
      </c>
      <c r="Q49" s="28"/>
      <c r="R49" s="28"/>
      <c r="S49" s="28"/>
      <c r="T49" s="29">
        <f>T50+T54</f>
        <v>940954</v>
      </c>
      <c r="U49" s="92"/>
      <c r="V49" s="28"/>
      <c r="W49" s="42"/>
    </row>
    <row r="50" spans="1:23" ht="12.75" customHeight="1">
      <c r="A50" s="7"/>
      <c r="B50" s="28"/>
      <c r="C50" s="28"/>
      <c r="D50" s="28"/>
      <c r="E50" s="28"/>
      <c r="F50" s="28"/>
      <c r="G50" s="28"/>
      <c r="H50" s="28"/>
      <c r="I50" s="28"/>
      <c r="J50" s="28"/>
      <c r="K50" s="42"/>
      <c r="L50" s="40" t="s">
        <v>28</v>
      </c>
      <c r="M50" s="134" t="s">
        <v>250</v>
      </c>
      <c r="N50" s="91">
        <f t="shared" si="0"/>
        <v>851701</v>
      </c>
      <c r="O50" s="49">
        <f>SUMIFS(DATI!E$1:E$65536,DATI!A$1:A$65536,'2002'!B4,DATI!B$1:B$65536,'2002'!O12,DATI!C$1:C$65536,'2002'!N8,DATI!D$1:D$65536,'2002'!L50)</f>
        <v>0</v>
      </c>
      <c r="P50" s="29">
        <f t="shared" si="1"/>
        <v>851701</v>
      </c>
      <c r="Q50" s="28"/>
      <c r="R50" s="28"/>
      <c r="S50" s="28"/>
      <c r="T50" s="49">
        <f>SUMIFS(DATI!E$1:E$65536,DATI!A$1:A$65536,'2002'!B4,DATI!B$1:B$65536,'2002'!T12,DATI!C$1:C$65536,'2002'!N8,DATI!D$1:D$65536,'2002'!L50)</f>
        <v>851701</v>
      </c>
      <c r="U50" s="50"/>
      <c r="V50" s="28"/>
      <c r="W50" s="42"/>
    </row>
    <row r="51" spans="1:23" ht="12.75" customHeight="1">
      <c r="A51" s="7"/>
      <c r="B51" s="28"/>
      <c r="C51" s="28"/>
      <c r="D51" s="28"/>
      <c r="E51" s="28"/>
      <c r="F51" s="28"/>
      <c r="G51" s="28"/>
      <c r="H51" s="28"/>
      <c r="I51" s="28"/>
      <c r="J51" s="28"/>
      <c r="K51" s="42"/>
      <c r="L51" s="40" t="s">
        <v>82</v>
      </c>
      <c r="M51" s="185" t="s">
        <v>154</v>
      </c>
      <c r="N51" s="91">
        <f t="shared" si="0"/>
        <v>546270</v>
      </c>
      <c r="O51" s="49">
        <f>SUMIFS(DATI!E$1:E$65536,DATI!A$1:A$65536,'2002'!B4,DATI!B$1:B$65536,'2002'!O12,DATI!C$1:C$65536,'2002'!N8,DATI!D$1:D$65536,'2002'!L51)</f>
        <v>0</v>
      </c>
      <c r="P51" s="29">
        <f t="shared" si="1"/>
        <v>546270</v>
      </c>
      <c r="Q51" s="28"/>
      <c r="R51" s="28"/>
      <c r="S51" s="28"/>
      <c r="T51" s="49">
        <f>SUMIFS(DATI!E$1:E$65536,DATI!A$1:A$65536,'2002'!B4,DATI!B$1:B$65536,'2002'!T12,DATI!C$1:C$65536,'2002'!N8,DATI!D$1:D$65536,'2002'!L51)</f>
        <v>546270</v>
      </c>
      <c r="U51" s="50"/>
      <c r="V51" s="28"/>
      <c r="W51" s="42"/>
    </row>
    <row r="52" spans="1:23" ht="12.75" customHeight="1">
      <c r="A52" s="7"/>
      <c r="B52" s="28"/>
      <c r="C52" s="28"/>
      <c r="D52" s="28"/>
      <c r="E52" s="28"/>
      <c r="F52" s="28"/>
      <c r="G52" s="28"/>
      <c r="H52" s="28"/>
      <c r="I52" s="28"/>
      <c r="J52" s="28"/>
      <c r="K52" s="42"/>
      <c r="L52" s="40" t="s">
        <v>83</v>
      </c>
      <c r="M52" s="185" t="s">
        <v>155</v>
      </c>
      <c r="N52" s="91">
        <f t="shared" si="0"/>
        <v>21468</v>
      </c>
      <c r="O52" s="49">
        <f>SUMIFS(DATI!E$1:E$65536,DATI!A$1:A$65536,'2002'!B4,DATI!B$1:B$65536,'2002'!O12,DATI!C$1:C$65536,'2002'!N8,DATI!D$1:D$65536,'2002'!L52)</f>
        <v>0</v>
      </c>
      <c r="P52" s="29">
        <f t="shared" si="1"/>
        <v>21468</v>
      </c>
      <c r="Q52" s="28"/>
      <c r="R52" s="28"/>
      <c r="S52" s="28"/>
      <c r="T52" s="49">
        <f>SUMIFS(DATI!E$1:E$65536,DATI!A$1:A$65536,'2002'!B4,DATI!B$1:B$65536,'2002'!T12,DATI!C$1:C$65536,'2002'!N8,DATI!D$1:D$65536,'2002'!L52)</f>
        <v>21468</v>
      </c>
      <c r="U52" s="50"/>
      <c r="V52" s="28"/>
      <c r="W52" s="42"/>
    </row>
    <row r="53" spans="1:23" ht="12.75" customHeight="1">
      <c r="A53" s="7"/>
      <c r="B53" s="28"/>
      <c r="C53" s="28"/>
      <c r="D53" s="28"/>
      <c r="E53" s="28"/>
      <c r="F53" s="28"/>
      <c r="G53" s="28"/>
      <c r="H53" s="28"/>
      <c r="I53" s="28"/>
      <c r="J53" s="28"/>
      <c r="K53" s="42"/>
      <c r="L53" s="40" t="s">
        <v>84</v>
      </c>
      <c r="M53" s="185" t="s">
        <v>156</v>
      </c>
      <c r="N53" s="91">
        <f t="shared" si="0"/>
        <v>283963</v>
      </c>
      <c r="O53" s="49">
        <f>SUMIFS(DATI!E$1:E$65536,DATI!A$1:A$65536,'2002'!B4,DATI!B$1:B$65536,'2002'!O12,DATI!C$1:C$65536,'2002'!N8,DATI!D$1:D$65536,'2002'!L53)</f>
        <v>0</v>
      </c>
      <c r="P53" s="29">
        <f t="shared" si="1"/>
        <v>283963</v>
      </c>
      <c r="Q53" s="28"/>
      <c r="R53" s="28"/>
      <c r="S53" s="28"/>
      <c r="T53" s="49">
        <f>SUMIFS(DATI!E$1:E$65536,DATI!A$1:A$65536,'2002'!B4,DATI!B$1:B$65536,'2002'!T12,DATI!C$1:C$65536,'2002'!N8,DATI!D$1:D$65536,'2002'!L53)</f>
        <v>283963</v>
      </c>
      <c r="U53" s="50"/>
      <c r="V53" s="28"/>
      <c r="W53" s="42"/>
    </row>
    <row r="54" spans="1:23" ht="12.75" customHeight="1">
      <c r="A54" s="7"/>
      <c r="B54" s="28"/>
      <c r="C54" s="28"/>
      <c r="D54" s="28"/>
      <c r="E54" s="28"/>
      <c r="F54" s="28"/>
      <c r="G54" s="28"/>
      <c r="H54" s="28"/>
      <c r="I54" s="47"/>
      <c r="J54" s="47"/>
      <c r="K54" s="72"/>
      <c r="L54" s="40" t="s">
        <v>29</v>
      </c>
      <c r="M54" s="134" t="s">
        <v>251</v>
      </c>
      <c r="N54" s="91">
        <f t="shared" si="0"/>
        <v>89253</v>
      </c>
      <c r="O54" s="49">
        <f>SUMIFS(DATI!E$1:E$65536,DATI!A$1:A$65536,'2002'!B4,DATI!B$1:B$65536,'2002'!O12,DATI!C$1:C$65536,'2002'!N8,DATI!D$1:D$65536,'2002'!L54)</f>
        <v>0</v>
      </c>
      <c r="P54" s="29">
        <f t="shared" si="1"/>
        <v>89253</v>
      </c>
      <c r="Q54" s="50"/>
      <c r="R54" s="28"/>
      <c r="S54" s="28"/>
      <c r="T54" s="49">
        <f>SUMIFS(DATI!E$1:E$65536,DATI!A$1:A$65536,'2002'!B4,DATI!B$1:B$65536,'2002'!T12,DATI!C$1:C$65536,'2002'!N8,DATI!D$1:D$65536,'2002'!L54)</f>
        <v>89253</v>
      </c>
      <c r="U54" s="50"/>
      <c r="V54" s="28"/>
      <c r="W54" s="42"/>
    </row>
    <row r="55" spans="1:23" ht="12.75" customHeight="1">
      <c r="A55" s="7"/>
      <c r="B55" s="28"/>
      <c r="C55" s="28"/>
      <c r="D55" s="28"/>
      <c r="E55" s="93">
        <f>E56+E57</f>
        <v>60377</v>
      </c>
      <c r="F55" s="50"/>
      <c r="G55" s="28"/>
      <c r="H55" s="61"/>
      <c r="I55" s="94">
        <f>E55</f>
        <v>60377</v>
      </c>
      <c r="J55" s="29">
        <f>J56+J57</f>
        <v>0</v>
      </c>
      <c r="K55" s="95">
        <f>I55+J55</f>
        <v>60377</v>
      </c>
      <c r="L55" s="40" t="s">
        <v>30</v>
      </c>
      <c r="M55" s="41" t="s">
        <v>148</v>
      </c>
      <c r="N55" s="23"/>
      <c r="O55" s="28"/>
      <c r="P55" s="28"/>
      <c r="Q55" s="28"/>
      <c r="R55" s="28"/>
      <c r="S55" s="28"/>
      <c r="T55" s="23"/>
      <c r="U55" s="28"/>
      <c r="V55" s="28"/>
      <c r="W55" s="42"/>
    </row>
    <row r="56" spans="1:23">
      <c r="A56" s="7"/>
      <c r="B56" s="28"/>
      <c r="C56" s="28"/>
      <c r="D56" s="28"/>
      <c r="E56" s="96">
        <f>SUMIFS(DATI!E$1:E$65536,DATI!A$1:A$65536,'2002'!B4,DATI!B$1:B$65536,'2002'!E12,DATI!C$1:C$65536,'2002'!B8,DATI!D$1:D$65536,'2002'!L56)</f>
        <v>24586</v>
      </c>
      <c r="F56" s="50"/>
      <c r="G56" s="28"/>
      <c r="H56" s="28"/>
      <c r="I56" s="94">
        <f>E56</f>
        <v>24586</v>
      </c>
      <c r="J56" s="49">
        <f>SUMIFS(DATI!E$1:E$65536,DATI!A$1:A$65536,'2002'!B4,DATI!B$1:B$65536,'2002'!J12,DATI!C$1:C$65536,'2002'!B8,DATI!D$1:D$65536,'2002'!L56)</f>
        <v>0</v>
      </c>
      <c r="K56" s="95">
        <f t="shared" ref="K56:K64" si="2">I56+J56</f>
        <v>24586</v>
      </c>
      <c r="L56" s="40" t="s">
        <v>31</v>
      </c>
      <c r="M56" s="134" t="s">
        <v>252</v>
      </c>
      <c r="N56" s="28"/>
      <c r="O56" s="28"/>
      <c r="P56" s="28"/>
      <c r="Q56" s="28"/>
      <c r="R56" s="28"/>
      <c r="S56" s="28"/>
      <c r="T56" s="28"/>
      <c r="U56" s="28"/>
      <c r="V56" s="28"/>
      <c r="W56" s="42"/>
    </row>
    <row r="57" spans="1:23">
      <c r="A57" s="7"/>
      <c r="B57" s="47"/>
      <c r="C57" s="47"/>
      <c r="D57" s="47"/>
      <c r="E57" s="96">
        <f>SUMIFS(DATI!E$1:E$65536,DATI!A$1:A$65536,'2002'!B4,DATI!B$1:B$65536,'2002'!E12,DATI!C$1:C$65536,'2002'!B8,DATI!D$1:D$65536,'2002'!L57)</f>
        <v>35791</v>
      </c>
      <c r="F57" s="97"/>
      <c r="G57" s="47"/>
      <c r="H57" s="28"/>
      <c r="I57" s="94">
        <f>E57</f>
        <v>35791</v>
      </c>
      <c r="J57" s="210">
        <f>SUMIFS(DATI!E$1:E$65536,DATI!A$1:A$65536,'2002'!B4,DATI!B$1:B$65536,'2002'!J12,DATI!C$1:C$65536,'2002'!B8,DATI!D$1:D$65536,'2002'!L57)</f>
        <v>0</v>
      </c>
      <c r="K57" s="95">
        <f t="shared" si="2"/>
        <v>35791</v>
      </c>
      <c r="L57" s="40" t="s">
        <v>32</v>
      </c>
      <c r="M57" s="134" t="s">
        <v>253</v>
      </c>
      <c r="N57" s="47"/>
      <c r="O57" s="47"/>
      <c r="P57" s="47"/>
      <c r="Q57" s="28"/>
      <c r="R57" s="47"/>
      <c r="S57" s="47"/>
      <c r="T57" s="47"/>
      <c r="U57" s="47"/>
      <c r="V57" s="47"/>
      <c r="W57" s="72"/>
    </row>
    <row r="58" spans="1:23">
      <c r="A58" s="7"/>
      <c r="B58" s="98">
        <f>C58+D58</f>
        <v>14622</v>
      </c>
      <c r="C58" s="29">
        <f>C59+C60</f>
        <v>50</v>
      </c>
      <c r="D58" s="29">
        <f>D59+D60</f>
        <v>14572</v>
      </c>
      <c r="E58" s="99">
        <f>E59+E60</f>
        <v>60492</v>
      </c>
      <c r="F58" s="29">
        <f>F59+F60</f>
        <v>174713</v>
      </c>
      <c r="G58" s="91">
        <f>G59+G60</f>
        <v>1332805</v>
      </c>
      <c r="H58" s="28"/>
      <c r="I58" s="94">
        <f>B58+E58+F58+G58</f>
        <v>1582632</v>
      </c>
      <c r="J58" s="94">
        <f>J59+J60</f>
        <v>118707</v>
      </c>
      <c r="K58" s="95">
        <f t="shared" si="2"/>
        <v>1701339</v>
      </c>
      <c r="L58" s="40" t="s">
        <v>33</v>
      </c>
      <c r="M58" s="41" t="s">
        <v>157</v>
      </c>
      <c r="N58" s="91">
        <f t="shared" ref="N58:N74" si="3">O58+P58</f>
        <v>1701339</v>
      </c>
      <c r="O58" s="94">
        <f>O59+O60</f>
        <v>220070</v>
      </c>
      <c r="P58" s="29">
        <f t="shared" ref="P58:P63" si="4">R58+S58+T58+W58</f>
        <v>1481269</v>
      </c>
      <c r="Q58" s="50"/>
      <c r="R58" s="29">
        <f>R59+R60</f>
        <v>172503</v>
      </c>
      <c r="S58" s="29">
        <f>S59+S60</f>
        <v>208718</v>
      </c>
      <c r="T58" s="29">
        <f>T59+T60</f>
        <v>52752</v>
      </c>
      <c r="U58" s="29">
        <f>U59+U60</f>
        <v>1046885</v>
      </c>
      <c r="V58" s="62">
        <f>V59+V60</f>
        <v>411</v>
      </c>
      <c r="W58" s="63">
        <f>U58+V58</f>
        <v>1047296</v>
      </c>
    </row>
    <row r="59" spans="1:23">
      <c r="A59" s="7"/>
      <c r="B59" s="98">
        <f>C59+D59</f>
        <v>10968</v>
      </c>
      <c r="C59" s="49">
        <f>SUMIFS(DATI!E$1:E$65536,DATI!A$1:A$65536,'2002'!B4,DATI!B$1:B$65536,'2002'!C12,DATI!C$1:C$65536,'2002'!B8,DATI!D$1:D$65536,'2002'!L59)</f>
        <v>50</v>
      </c>
      <c r="D59" s="49">
        <f>SUMIFS(DATI!E$1:E$65536,DATI!A$1:A$65536,'2002'!B4,DATI!B$1:B$65536,'2002'!D12,DATI!C$1:C$65536,'2002'!B8,DATI!D$1:D$65536,'2002'!L59)</f>
        <v>10918</v>
      </c>
      <c r="E59" s="100">
        <f>SUMIFS(DATI!E$1:E$65536,DATI!A$1:A$65536,'2002'!B4,DATI!B$1:B$65536,'2002'!E12,DATI!C$1:C$65536,'2002'!B8,DATI!D$1:D$65536,'2002'!L59)</f>
        <v>60492</v>
      </c>
      <c r="F59" s="30">
        <f>SUMIFS(DATI!E$1:E$65536,DATI!A$1:A$65536,'2002'!B4,DATI!B$1:B$65536,'2002'!F12,DATI!C$1:C$65536,'2002'!B8,DATI!D$1:D$65536,'2002'!L59)</f>
        <v>153164</v>
      </c>
      <c r="G59" s="30">
        <f>SUMIFS(DATI!E$1:E$65536,DATI!A$1:A$65536,'2002'!B4,DATI!B$1:B$65536,'2002'!G12,DATI!C$1:C$65536,'2002'!B8,DATI!D$1:D$65536,'2002'!L59)</f>
        <v>116675</v>
      </c>
      <c r="H59" s="28"/>
      <c r="I59" s="94">
        <f>B59+E59+F59+G59</f>
        <v>341299</v>
      </c>
      <c r="J59" s="30">
        <f>SUMIFS(DATI!E$1:E$65536,DATI!A$1:A$65536,'2002'!B4,DATI!B$1:B$65536,'2002'!J12,DATI!C$1:C$65536,'2002'!B8,DATI!D$1:D$65536,'2002'!L59)</f>
        <v>117731</v>
      </c>
      <c r="K59" s="95">
        <f t="shared" si="2"/>
        <v>459030</v>
      </c>
      <c r="L59" s="40" t="s">
        <v>34</v>
      </c>
      <c r="M59" s="134" t="s">
        <v>262</v>
      </c>
      <c r="N59" s="91">
        <f t="shared" si="3"/>
        <v>459030</v>
      </c>
      <c r="O59" s="30">
        <f>SUMIFS(DATI!E$1:E$65536,DATI!A$1:A$65536,'2002'!B4,DATI!B$1:B$65536,'2002'!O12,DATI!C$1:C$65536,'2002'!N8,DATI!D$1:D$65536,'2002'!L59)</f>
        <v>147234</v>
      </c>
      <c r="P59" s="29">
        <f t="shared" si="4"/>
        <v>311796</v>
      </c>
      <c r="Q59" s="28"/>
      <c r="R59" s="49">
        <v>68476</v>
      </c>
      <c r="S59" s="49">
        <f>SUMIFS(DATI!E$1:E$65536,DATI!A$1:A$65536,'2002'!B4,DATI!B$1:B$65536,'2002'!S12,DATI!C$1:C$65536,'2002'!N8,DATI!D$1:D$65536,'2002'!L59)</f>
        <v>198200</v>
      </c>
      <c r="T59" s="49">
        <f>SUMIFS(DATI!E$1:E$65536,DATI!A$1:A$65536,'2002'!B4,DATI!B$1:B$65536,'2002'!T12,DATI!C$1:C$65536,'2002'!N8,DATI!D$1:D$65536,'2002'!L59)</f>
        <v>11812</v>
      </c>
      <c r="U59" s="49">
        <f>SUMIFS(DATI!E$1:E$65536,DATI!A$1:A$65536,'2002'!B4,DATI!B$1:B$65536,'2002'!U12,DATI!C$1:C$65536,'2002'!N8,DATI!D$1:D$65536,'2002'!L59)</f>
        <v>32897</v>
      </c>
      <c r="V59" s="24">
        <f>SUMIFS(DATI!E$1:E$65536,DATI!A$1:A$65536,'2002'!B4,DATI!B$1:B$65536,'2002'!V12,DATI!C$1:C$65536,'2002'!N8,DATI!D$1:D$65536,'2002'!L59)</f>
        <v>411</v>
      </c>
      <c r="W59" s="63">
        <f t="shared" ref="W59:W74" si="5">U59+V59</f>
        <v>33308</v>
      </c>
    </row>
    <row r="60" spans="1:23">
      <c r="A60" s="7"/>
      <c r="B60" s="98">
        <f>C60+D60</f>
        <v>3654</v>
      </c>
      <c r="C60" s="29">
        <f>C61+C64+C69+C73</f>
        <v>0</v>
      </c>
      <c r="D60" s="29">
        <f>D61+D64+D69+D73</f>
        <v>3654</v>
      </c>
      <c r="E60" s="99">
        <f>E69+E73</f>
        <v>0</v>
      </c>
      <c r="F60" s="29">
        <f>F61+F64+F69+F73</f>
        <v>21549</v>
      </c>
      <c r="G60" s="91">
        <f>G61+G64+G69+G73</f>
        <v>1216130</v>
      </c>
      <c r="H60" s="28"/>
      <c r="I60" s="94">
        <f>B60+E60+F60+G60</f>
        <v>1241333</v>
      </c>
      <c r="J60" s="94">
        <f>J61+J64+J69</f>
        <v>976</v>
      </c>
      <c r="K60" s="95">
        <f>I60+J60</f>
        <v>1242309</v>
      </c>
      <c r="L60" s="40" t="s">
        <v>158</v>
      </c>
      <c r="M60" s="134" t="s">
        <v>261</v>
      </c>
      <c r="N60" s="91">
        <f>O60+P60</f>
        <v>1242309</v>
      </c>
      <c r="O60" s="94">
        <f>O61+O64+O69</f>
        <v>72836</v>
      </c>
      <c r="P60" s="29">
        <f t="shared" si="4"/>
        <v>1169473</v>
      </c>
      <c r="Q60" s="50"/>
      <c r="R60" s="29">
        <f>R61+R64+R69+R73</f>
        <v>104027</v>
      </c>
      <c r="S60" s="29">
        <f>S61+S64+S69+S73</f>
        <v>10518</v>
      </c>
      <c r="T60" s="29">
        <f>T61+T64+T69+T73</f>
        <v>40940</v>
      </c>
      <c r="U60" s="29">
        <f>U61+U64+U69+U73</f>
        <v>1013988</v>
      </c>
      <c r="V60" s="62">
        <f>V61+V64+V69+V73</f>
        <v>0</v>
      </c>
      <c r="W60" s="63">
        <f t="shared" si="5"/>
        <v>1013988</v>
      </c>
    </row>
    <row r="61" spans="1:23">
      <c r="A61" s="7"/>
      <c r="B61" s="28"/>
      <c r="C61" s="28"/>
      <c r="D61" s="28"/>
      <c r="E61" s="28"/>
      <c r="F61" s="49">
        <f>SUMIFS(DATI!E$1:E$65536,DATI!A$1:A$65536,'2002'!B4,DATI!B$1:B$65536,'2002'!F12,DATI!C$1:C$65536,'2002'!B8,DATI!D$1:D$65536,'2002'!L61)</f>
        <v>18207</v>
      </c>
      <c r="G61" s="29">
        <f>G62+G63</f>
        <v>1179941</v>
      </c>
      <c r="H61" s="28"/>
      <c r="I61" s="94">
        <f>F61+G61</f>
        <v>1198148</v>
      </c>
      <c r="J61" s="30">
        <f>SUMIFS(DATI!E$1:E$65536,DATI!A$1:A$65536,'2002'!B4,DATI!B$1:B$65536,'2002'!J12,DATI!C$1:C$65536,'2002'!B8,DATI!D$1:D$65536,'2002'!L61)</f>
        <v>1042</v>
      </c>
      <c r="K61" s="95">
        <f>I61+J61</f>
        <v>1199190</v>
      </c>
      <c r="L61" s="40" t="s">
        <v>36</v>
      </c>
      <c r="M61" s="185" t="s">
        <v>260</v>
      </c>
      <c r="N61" s="91">
        <f t="shared" si="3"/>
        <v>1199190</v>
      </c>
      <c r="O61" s="30">
        <f>SUMIFS(DATI!E$1:E$65536,DATI!A$1:A$65536,'2002'!B4,DATI!B$1:B$65536,'2002'!O12,DATI!C$1:C$65536,'2002'!N8,DATI!D$1:D$65536,'2002'!L61)</f>
        <v>47243</v>
      </c>
      <c r="P61" s="29">
        <f t="shared" si="4"/>
        <v>1151947</v>
      </c>
      <c r="Q61" s="50"/>
      <c r="R61" s="49">
        <f>SUMIFS(DATI!E$1:E$65536,DATI!A$1:A$65536,'2002'!B4,DATI!B$1:B$65536,'2002'!R12,DATI!C$1:C$65536,'2002'!N8,DATI!D$1:D$65536,'2002'!L61)</f>
        <v>102581</v>
      </c>
      <c r="S61" s="30">
        <f>SUMIFS(DATI!E$1:E$65536,DATI!A$1:A$65536,'2002'!B4,DATI!B$1:B$65536,'2002'!S12,DATI!C$1:C$65536,'2002'!N8,DATI!D$1:D$65536,'2002'!L61)</f>
        <v>10427</v>
      </c>
      <c r="T61" s="30">
        <f>SUMIFS(DATI!E$1:E$65536,DATI!A$1:A$65536,'2002'!B4,DATI!B$1:B$65536,'2002'!T12,DATI!C$1:C$65536,'2002'!N8,DATI!D$1:D$65536,'2002'!L61)</f>
        <v>38369</v>
      </c>
      <c r="U61" s="30">
        <f>SUMIFS(DATI!E$1:E$65536,DATI!A$1:A$65536,'2002'!B4,DATI!B$1:B$65536,'2002'!U12,DATI!C$1:C$65536,'2002'!N8,DATI!D$1:D$65536,'2002'!L61)</f>
        <v>1000570</v>
      </c>
      <c r="V61" s="30">
        <f>SUMIFS(DATI!E$1:E$65536,DATI!A$1:A$65536,'2002'!B4,DATI!B$1:B$65536,'2002'!V12,DATI!C$1:C$65536,'2002'!N8,DATI!D$1:D$65536,'2002'!L61)</f>
        <v>0</v>
      </c>
      <c r="W61" s="63">
        <f t="shared" si="5"/>
        <v>1000570</v>
      </c>
    </row>
    <row r="62" spans="1:23">
      <c r="A62" s="7"/>
      <c r="B62" s="28"/>
      <c r="C62" s="28"/>
      <c r="D62" s="28"/>
      <c r="E62" s="28"/>
      <c r="F62" s="49">
        <f>SUMIFS(DATI!E$1:E$65536,DATI!A$1:A$65536,'2002'!B4,DATI!B$1:B$65536,'2002'!F12,DATI!C$1:C$65536,'2002'!B8,DATI!D$1:D$65536,'2002'!L62)</f>
        <v>18207</v>
      </c>
      <c r="G62" s="49">
        <f>SUMIFS(DATI!E$1:E$65536,DATI!A$1:A$65536,'2002'!B4,DATI!B$1:B$65536,'2002'!G12,DATI!C$1:C$65536,'2002'!B8,DATI!D$1:D$65536,'2002'!L62)</f>
        <v>264832</v>
      </c>
      <c r="H62" s="28"/>
      <c r="I62" s="94">
        <f>F62+G62</f>
        <v>283039</v>
      </c>
      <c r="J62" s="30">
        <f>SUMIFS(DATI!E$1:E$65536,DATI!A$1:A$65536,'2002'!B4,DATI!B$1:B$65536,'2002'!J12,DATI!C$1:C$65536,'2002'!B8,DATI!D$1:D$65536,'2002'!L62)</f>
        <v>1042</v>
      </c>
      <c r="K62" s="95">
        <f>I62+J62</f>
        <v>284081</v>
      </c>
      <c r="L62" s="40" t="s">
        <v>37</v>
      </c>
      <c r="M62" s="186" t="s">
        <v>159</v>
      </c>
      <c r="N62" s="91">
        <f t="shared" si="3"/>
        <v>284081</v>
      </c>
      <c r="O62" s="30">
        <f>SUMIFS(DATI!E$1:E$65536,DATI!A$1:A$65536,'2002'!B4,DATI!B$1:B$65536,'2002'!O12,DATI!C$1:C$65536,'2002'!N8,DATI!D$1:D$65536,'2002'!L62)</f>
        <v>47243</v>
      </c>
      <c r="P62" s="29">
        <f t="shared" si="4"/>
        <v>236838</v>
      </c>
      <c r="Q62" s="50"/>
      <c r="R62" s="49">
        <f>SUMIFS(DATI!E$1:E$65536,DATI!A$1:A$65536,'2002'!B4,DATI!B$1:B$65536,'2002'!R12,DATI!C$1:C$65536,'2002'!N8,DATI!D$1:D$65536,'2002'!L62)</f>
        <v>102581</v>
      </c>
      <c r="S62" s="49">
        <f>SUMIFS(DATI!E$1:E$65536,DATI!A$1:A$65536,'2002'!B4,DATI!B$1:B$65536,'2002'!S12,DATI!C$1:C$65536,'2002'!N8,DATI!D$1:D$65536,'2002'!L62)</f>
        <v>10427</v>
      </c>
      <c r="T62" s="49">
        <f>SUMIFS(DATI!E$1:E$65536,DATI!A$1:A$65536,'2002'!B4,DATI!B$1:B$65536,'2002'!T12,DATI!C$1:C$65536,'2002'!N8,DATI!D$1:D$65536,'2002'!L62)</f>
        <v>38369</v>
      </c>
      <c r="U62" s="49">
        <f>SUMIFS(DATI!E$1:E$65536,DATI!A$1:A$65536,'2002'!B4,DATI!B$1:B$65536,'2002'!U12,DATI!C$1:C$65536,'2002'!N8,DATI!D$1:D$65536,'2002'!L62)</f>
        <v>85461</v>
      </c>
      <c r="V62" s="24">
        <f>SUMIFS(DATI!E$1:E$65536,DATI!A$1:A$65536,'2002'!B4,DATI!B$1:B$65536,'2002'!V12,DATI!C$1:C$65536,'2002'!N8,DATI!D$1:D$65536,'2002'!L62)</f>
        <v>0</v>
      </c>
      <c r="W62" s="63">
        <f t="shared" si="5"/>
        <v>85461</v>
      </c>
    </row>
    <row r="63" spans="1:23">
      <c r="A63" s="7"/>
      <c r="B63" s="28"/>
      <c r="C63" s="28"/>
      <c r="D63" s="28"/>
      <c r="E63" s="28"/>
      <c r="F63" s="49">
        <f>SUMIFS(DATI!E$1:E$65536,DATI!A$1:A$65536,'2002'!B4,DATI!B$1:B$65536,'2002'!F12,DATI!C$1:C$65536,'2002'!B8,DATI!D$1:D$65536,'2002'!L63)</f>
        <v>0</v>
      </c>
      <c r="G63" s="49">
        <f>SUMIFS(DATI!E$1:E$65536,DATI!A$1:A$65536,'2002'!B4,DATI!B$1:B$65536,'2002'!G12,DATI!C$1:C$65536,'2002'!B8,DATI!D$1:D$65536,'2002'!L63)</f>
        <v>915109</v>
      </c>
      <c r="H63" s="28"/>
      <c r="I63" s="94">
        <f>F63+G63</f>
        <v>915109</v>
      </c>
      <c r="J63" s="30">
        <f>SUMIFS(DATI!E$1:E$65536,DATI!A$1:A$65536,'2002'!B4,DATI!B$1:B$65536,'2002'!J12,DATI!C$1:C$65536,'2002'!B8,DATI!D$1:D$65536,'2002'!L63)</f>
        <v>0</v>
      </c>
      <c r="K63" s="95">
        <f>I63+J63</f>
        <v>915109</v>
      </c>
      <c r="L63" s="40" t="s">
        <v>38</v>
      </c>
      <c r="M63" s="186" t="s">
        <v>160</v>
      </c>
      <c r="N63" s="91">
        <f t="shared" si="3"/>
        <v>915109</v>
      </c>
      <c r="O63" s="30">
        <f>SUMIFS(DATI!E$1:E$65536,DATI!A$1:A$65536,'2002'!B4,DATI!B$1:B$65536,'2002'!O12,DATI!C$1:C$65536,'2002'!N8,DATI!D$1:D$65536,'2002'!L63)</f>
        <v>0</v>
      </c>
      <c r="P63" s="29">
        <f t="shared" si="4"/>
        <v>915109</v>
      </c>
      <c r="Q63" s="50"/>
      <c r="R63" s="49">
        <f>SUMIFS(DATI!E$1:E$65536,DATI!A$1:A$65536,'2002'!B4,DATI!B$1:B$65536,'2002'!R12,DATI!C$1:C$65536,'2002'!N8,DATI!D$1:D$65536,'2002'!L63)</f>
        <v>0</v>
      </c>
      <c r="S63" s="49">
        <f>SUMIFS(DATI!E$1:E$65536,DATI!A$1:A$65536,'2002'!B4,DATI!B$1:B$65536,'2002'!S12,DATI!C$1:C$65536,'2002'!N8,DATI!D$1:D$65536,'2002'!L63)</f>
        <v>0</v>
      </c>
      <c r="T63" s="49">
        <f>SUMIFS(DATI!E$1:E$65536,DATI!A$1:A$65536,'2002'!B4,DATI!B$1:B$65536,'2002'!T12,DATI!C$1:C$65536,'2002'!N8,DATI!D$1:D$65536,'2002'!L63)</f>
        <v>0</v>
      </c>
      <c r="U63" s="49">
        <f>SUMIFS(DATI!E$1:E$65536,DATI!A$1:A$65536,'2002'!B4,DATI!B$1:B$65536,'2002'!U12,DATI!C$1:C$65536,'2002'!N8,DATI!D$1:D$65536,'2002'!L63)</f>
        <v>915109</v>
      </c>
      <c r="V63" s="24">
        <f>SUMIFS(DATI!E$1:E$65536,DATI!A$1:A$65536,'2002'!B4,DATI!B$1:B$65536,'2002'!V12,DATI!C$1:C$65536,'2002'!N8,DATI!D$1:D$65536,'2002'!L63)</f>
        <v>0</v>
      </c>
      <c r="W63" s="63">
        <f t="shared" si="5"/>
        <v>915109</v>
      </c>
    </row>
    <row r="64" spans="1:23" ht="25">
      <c r="A64" s="7"/>
      <c r="B64" s="98">
        <f>C64+D64</f>
        <v>0</v>
      </c>
      <c r="C64" s="30">
        <f>SUMIFS(DATI!E$1:E$65536,DATI!A$1:A$65536,'2002'!B4,DATI!B$1:B$65536,'2002'!C12,DATI!C$1:C$65536,'2002'!B8,DATI!D$1:D$65536,'2002'!L64)</f>
        <v>0</v>
      </c>
      <c r="D64" s="30">
        <f>SUMIFS(DATI!E$1:E$65536,DATI!A$1:A$65536,'2002'!B4,DATI!B$1:B$65536,'2002'!D12,DATI!C$1:C$65536,'2002'!B8,DATI!D$1:D$65536,'2002'!L64)</f>
        <v>0</v>
      </c>
      <c r="E64" s="28"/>
      <c r="F64" s="49">
        <f>SUMIFS(DATI!E$1:E$65536,DATI!A$1:A$65536,'2002'!B4,DATI!B$1:B$65536,'2002'!F12,DATI!C$1:C$65536,'2002'!B8,DATI!D$1:D$65536,'2002'!L64)</f>
        <v>0</v>
      </c>
      <c r="G64" s="49">
        <f>SUMIFS(DATI!E$1:E$65536,DATI!A$1:A$65536,'2002'!B4,DATI!B$1:B$65536,'2002'!G12,DATI!C$1:C$65536,'2002'!B8,DATI!D$1:D$65536,'2002'!L64)</f>
        <v>25593</v>
      </c>
      <c r="H64" s="28"/>
      <c r="I64" s="94">
        <f>F64+G64</f>
        <v>25593</v>
      </c>
      <c r="J64" s="30">
        <f>SUMIFS(DATI!E$1:E$65536,DATI!A$1:A$65536,'2002'!B4,DATI!B$1:B$65536,'2002'!J12,DATI!C$1:C$65536,'2002'!B8,DATI!D$1:D$65536,'2002'!L64)</f>
        <v>-66</v>
      </c>
      <c r="K64" s="95">
        <f t="shared" si="2"/>
        <v>25527</v>
      </c>
      <c r="L64" s="40" t="s">
        <v>39</v>
      </c>
      <c r="M64" s="185" t="s">
        <v>259</v>
      </c>
      <c r="N64" s="91">
        <f t="shared" si="3"/>
        <v>25527</v>
      </c>
      <c r="O64" s="30">
        <f>SUMIFS(DATI!E$1:E$65536,DATI!A$1:A$65536,'2002'!B4,DATI!B$1:B$65536,'2002'!O12,DATI!C$1:C$65536,'2002'!N8,DATI!D$1:D$65536,'2002'!L64)</f>
        <v>25593</v>
      </c>
      <c r="P64" s="29">
        <f>R64+S64+T64+U64+V64</f>
        <v>-66</v>
      </c>
      <c r="Q64" s="50"/>
      <c r="R64" s="49">
        <f>SUMIFS(DATI!E$1:E$65536,DATI!A$1:A$65536,'2002'!B4,DATI!B$1:B$65536,'2002'!R12,DATI!C$1:C$65536,'2002'!N8,DATI!D$1:D$65536,'2002'!L64)</f>
        <v>-66</v>
      </c>
      <c r="S64" s="49">
        <f>SUMIFS(DATI!E$1:E$65536,DATI!A$1:A$65536,'2002'!B4,DATI!B$1:B$65536,'2002'!S12,DATI!C$1:C$65536,'2002'!N8,DATI!D$1:D$65536,'2002'!L64)</f>
        <v>0</v>
      </c>
      <c r="T64" s="49">
        <f>SUMIFS(DATI!E$1:E$65536,DATI!A$1:A$65536,'2002'!B4,DATI!B$1:B$65536,'2002'!T12,DATI!C$1:C$65536,'2002'!N8,DATI!D$1:D$65536,'2002'!L64)</f>
        <v>0</v>
      </c>
      <c r="U64" s="49">
        <f>SUMIFS(DATI!E$1:E$65536,DATI!A$1:A$65536,'2002'!B4,DATI!B$1:B$65536,'2002'!U12,DATI!C$1:C$65536,'2002'!N8,DATI!D$1:D$65536,'2002'!L64)</f>
        <v>0</v>
      </c>
      <c r="V64" s="24">
        <f>SUMIFS(DATI!E$1:E$65536,DATI!A$1:A$65536,'2002'!B4,DATI!B$1:B$65536,'2002'!V12,DATI!C$1:C$65536,'2002'!N8,DATI!D$1:D$65536,'2002'!L64)</f>
        <v>0</v>
      </c>
      <c r="W64" s="63">
        <f t="shared" si="5"/>
        <v>0</v>
      </c>
    </row>
    <row r="65" spans="1:23" ht="25">
      <c r="A65" s="7"/>
      <c r="B65" s="28"/>
      <c r="C65" s="28"/>
      <c r="D65" s="28"/>
      <c r="E65" s="28"/>
      <c r="F65" s="49">
        <f>SUMIFS(DATI!E$1:E$65536,DATI!A$1:A$65536,'2002'!B4,DATI!B$1:B$65536,'2002'!F12,DATI!C$1:C$65536,'2002'!B8,DATI!D$1:D$65536,'2002'!L65)</f>
        <v>0</v>
      </c>
      <c r="G65" s="49">
        <f>SUMIFS(DATI!E$1:E$65536,DATI!A$1:A$65536,'2002'!B4,DATI!B$1:B$65536,'2002'!G12,DATI!C$1:C$65536,'2002'!B8,DATI!D$1:D$65536,'2002'!L65)</f>
        <v>0</v>
      </c>
      <c r="H65" s="28"/>
      <c r="I65" s="28"/>
      <c r="J65" s="28"/>
      <c r="K65" s="42"/>
      <c r="L65" s="40" t="s">
        <v>93</v>
      </c>
      <c r="M65" s="186" t="s">
        <v>161</v>
      </c>
      <c r="N65" s="28"/>
      <c r="O65" s="28"/>
      <c r="P65" s="28"/>
      <c r="Q65" s="28"/>
      <c r="R65" s="49">
        <f>SUMIFS(DATI!E$1:E$65536,DATI!A$1:A$65536,'2002'!B4,DATI!B$1:B$65536,'2002'!R12,DATI!C$1:C$65536,'2002'!N8,DATI!D$1:D$65536,'2002'!L65)</f>
        <v>0</v>
      </c>
      <c r="S65" s="49">
        <f>SUMIFS(DATI!E$1:E$65536,DATI!A$1:A$65536,'2002'!B4,DATI!B$1:B$65536,'2002'!S12,DATI!C$1:C$65536,'2002'!N8,DATI!D$1:D$65536,'2002'!L65)</f>
        <v>0</v>
      </c>
      <c r="T65" s="28"/>
      <c r="U65" s="28"/>
      <c r="V65" s="28"/>
      <c r="W65" s="42"/>
    </row>
    <row r="66" spans="1:23" ht="25">
      <c r="A66" s="7"/>
      <c r="B66" s="28"/>
      <c r="C66" s="28"/>
      <c r="D66" s="28"/>
      <c r="E66" s="28"/>
      <c r="F66" s="49">
        <f>SUMIFS(DATI!E$1:E$65536,DATI!A$1:A$65536,'2002'!B4,DATI!B$1:B$65536,'2002'!F12,DATI!C$1:C$65536,'2002'!B8,DATI!D$1:D$65536,'2002'!L66)</f>
        <v>0</v>
      </c>
      <c r="G66" s="49">
        <f>SUMIFS(DATI!E$1:E$65536,DATI!A$1:A$65536,'2002'!B4,DATI!B$1:B$65536,'2002'!G12,DATI!C$1:C$65536,'2002'!B8,DATI!D$1:D$65536,'2002'!L66)</f>
        <v>0</v>
      </c>
      <c r="H66" s="28"/>
      <c r="I66" s="28"/>
      <c r="J66" s="28"/>
      <c r="K66" s="42"/>
      <c r="L66" s="40" t="s">
        <v>94</v>
      </c>
      <c r="M66" s="186" t="s">
        <v>162</v>
      </c>
      <c r="N66" s="28"/>
      <c r="O66" s="28"/>
      <c r="P66" s="28"/>
      <c r="Q66" s="28"/>
      <c r="R66" s="49">
        <f>SUMIFS(DATI!E$1:E$65536,DATI!A$1:A$65536,'2002'!B4,DATI!B$1:B$65536,'2002'!R12,DATI!C$1:C$65536,'2002'!N8,DATI!D$1:D$65536,'2002'!L66)</f>
        <v>0</v>
      </c>
      <c r="S66" s="49">
        <f>SUMIFS(DATI!E$1:E$65536,DATI!A$1:A$65536,'2002'!B4,DATI!B$1:B$65536,'2002'!S12,DATI!C$1:C$65536,'2002'!N8,DATI!D$1:D$65536,'2002'!L66)</f>
        <v>0</v>
      </c>
      <c r="T66" s="28"/>
      <c r="U66" s="28"/>
      <c r="V66" s="28"/>
      <c r="W66" s="42"/>
    </row>
    <row r="67" spans="1:23" ht="25">
      <c r="A67" s="7"/>
      <c r="B67" s="28"/>
      <c r="C67" s="28"/>
      <c r="D67" s="28"/>
      <c r="E67" s="28"/>
      <c r="F67" s="49">
        <f>SUMIFS(DATI!E$1:E$65536,DATI!A$1:A$65536,'2002'!B4,DATI!B$1:B$65536,'2002'!F12,DATI!C$1:C$65536,'2002'!B8,DATI!D$1:D$65536,'2002'!L67)</f>
        <v>0</v>
      </c>
      <c r="G67" s="49">
        <f>SUMIFS(DATI!E$1:E$65536,DATI!A$1:A$65536,'2002'!B4,DATI!B$1:B$65536,'2002'!G12,DATI!C$1:C$65536,'2002'!B8,DATI!D$1:D$65536,'2002'!L67)</f>
        <v>0</v>
      </c>
      <c r="H67" s="28"/>
      <c r="I67" s="28"/>
      <c r="J67" s="28"/>
      <c r="K67" s="42"/>
      <c r="L67" s="40" t="s">
        <v>95</v>
      </c>
      <c r="M67" s="186" t="s">
        <v>163</v>
      </c>
      <c r="N67" s="28"/>
      <c r="O67" s="28"/>
      <c r="P67" s="28"/>
      <c r="Q67" s="28"/>
      <c r="R67" s="49">
        <f>SUMIFS(DATI!E$1:E$65536,DATI!A$1:A$65536,'2002'!B4,DATI!B$1:B$65536,'2002'!R12,DATI!C$1:C$65536,'2002'!N8,DATI!D$1:D$65536,'2002'!L67)</f>
        <v>0</v>
      </c>
      <c r="S67" s="49">
        <f>SUMIFS(DATI!E$1:E$65536,DATI!A$1:A$65536,'2002'!B4,DATI!B$1:B$65536,'2002'!S12,DATI!C$1:C$65536,'2002'!N8,DATI!D$1:D$65536,'2002'!L67)</f>
        <v>0</v>
      </c>
      <c r="T67" s="28"/>
      <c r="U67" s="28"/>
      <c r="V67" s="28"/>
      <c r="W67" s="42"/>
    </row>
    <row r="68" spans="1:23" ht="25">
      <c r="A68" s="7"/>
      <c r="B68" s="28"/>
      <c r="C68" s="28"/>
      <c r="D68" s="28"/>
      <c r="E68" s="28"/>
      <c r="F68" s="49">
        <f>SUMIFS(DATI!E$1:E$65536,DATI!A$1:A$65536,'2002'!B4,DATI!B$1:B$65536,'2002'!F12,DATI!C$1:C$65536,'2002'!B8,DATI!D$1:D$65536,'2002'!L68)</f>
        <v>0</v>
      </c>
      <c r="G68" s="49">
        <f>SUMIFS(DATI!E$1:E$65536,DATI!A$1:A$65536,'2002'!B4,DATI!B$1:B$65536,'2002'!G12,DATI!C$1:C$65536,'2002'!B8,DATI!D$1:D$65536,'2002'!L68)</f>
        <v>0</v>
      </c>
      <c r="H68" s="28"/>
      <c r="I68" s="28"/>
      <c r="J68" s="28"/>
      <c r="K68" s="42"/>
      <c r="L68" s="40" t="s">
        <v>96</v>
      </c>
      <c r="M68" s="186" t="s">
        <v>164</v>
      </c>
      <c r="N68" s="28"/>
      <c r="O68" s="28"/>
      <c r="P68" s="28"/>
      <c r="Q68" s="28"/>
      <c r="R68" s="49">
        <f>SUMIFS(DATI!E$1:E$65536,DATI!A$1:A$65536,'2002'!B4,DATI!B$1:B$65536,'2002'!R12,DATI!C$1:C$65536,'2002'!N8,DATI!D$1:D$65536,'2002'!L68)</f>
        <v>0</v>
      </c>
      <c r="S68" s="49">
        <f>SUMIFS(DATI!E$1:E$65536,DATI!A$1:A$65536,'2002'!B4,DATI!B$1:B$65536,'2002'!S12,DATI!C$1:C$65536,'2002'!N8,DATI!D$1:D$65536,'2002'!L68)</f>
        <v>0</v>
      </c>
      <c r="T68" s="28"/>
      <c r="U68" s="28"/>
      <c r="V68" s="28"/>
      <c r="W68" s="42"/>
    </row>
    <row r="69" spans="1:23">
      <c r="A69" s="7"/>
      <c r="B69" s="98">
        <f t="shared" ref="B69:B78" si="6">C69+D69</f>
        <v>0</v>
      </c>
      <c r="C69" s="94">
        <f>C70+C71+C72</f>
        <v>0</v>
      </c>
      <c r="D69" s="94">
        <f>D70+D71+D72</f>
        <v>0</v>
      </c>
      <c r="E69" s="94">
        <f>E70+E71+E72</f>
        <v>0</v>
      </c>
      <c r="F69" s="94">
        <f>F70+F71+F72</f>
        <v>3342</v>
      </c>
      <c r="G69" s="94">
        <f>G70+G71+G72</f>
        <v>0</v>
      </c>
      <c r="H69" s="28"/>
      <c r="I69" s="94">
        <f t="shared" ref="I69:I74" si="7">E69+F69+G69+B69</f>
        <v>3342</v>
      </c>
      <c r="J69" s="94">
        <f>J70+J71+J72</f>
        <v>0</v>
      </c>
      <c r="K69" s="95">
        <f>I69+J69</f>
        <v>3342</v>
      </c>
      <c r="L69" s="53" t="s">
        <v>40</v>
      </c>
      <c r="M69" s="78" t="s">
        <v>258</v>
      </c>
      <c r="N69" s="91">
        <f t="shared" si="3"/>
        <v>3341</v>
      </c>
      <c r="O69" s="94">
        <f>O70+O71+O72</f>
        <v>0</v>
      </c>
      <c r="P69" s="29">
        <f>R69+S69+T69+U69+V69</f>
        <v>3341</v>
      </c>
      <c r="Q69" s="50"/>
      <c r="R69" s="29">
        <f>R70+R71+R72</f>
        <v>1512</v>
      </c>
      <c r="S69" s="29">
        <f>S70+S71+S72</f>
        <v>91</v>
      </c>
      <c r="T69" s="29">
        <f>T70+T71+T72</f>
        <v>13</v>
      </c>
      <c r="U69" s="29">
        <f>U70+U71+U72</f>
        <v>1725</v>
      </c>
      <c r="V69" s="62">
        <f>V70+V71+V72</f>
        <v>0</v>
      </c>
      <c r="W69" s="63">
        <f t="shared" si="5"/>
        <v>1725</v>
      </c>
    </row>
    <row r="70" spans="1:23" ht="23.25" customHeight="1">
      <c r="A70" s="7"/>
      <c r="B70" s="98">
        <f t="shared" si="6"/>
        <v>0</v>
      </c>
      <c r="C70" s="30">
        <f>SUMIFS(DATI!E$1:E$65536,DATI!A$1:A$65536,'2002'!B4,DATI!B$1:B$65536,'2002'!C12,DATI!C$1:C$65536,'2002'!B8,DATI!D$1:D$65536,'2002'!L70)</f>
        <v>0</v>
      </c>
      <c r="D70" s="30">
        <f>SUMIFS(DATI!E$1:E$65536,DATI!A$1:A$65536,'2002'!B4,DATI!B$1:B$65536,'2002'!D12,DATI!C$1:C$65536,'2002'!B8,DATI!D$1:D$65536,'2002'!L70)</f>
        <v>0</v>
      </c>
      <c r="E70" s="30">
        <f>SUMIFS(DATI!E$1:E$65536,DATI!A$1:A$65536,'2002'!B4,DATI!B$1:B$65536,'2002'!E12,DATI!C$1:C$65536,'2002'!B8,DATI!D$1:D$65536,'2002'!L70)</f>
        <v>0</v>
      </c>
      <c r="F70" s="30">
        <f>SUMIFS(DATI!E$1:E$65536,DATI!A$1:A$65536,'2002'!B4,DATI!B$1:B$65536,'2002'!F12,DATI!C$1:C$65536,'2002'!B8,DATI!D$1:D$65536,'2002'!L70)</f>
        <v>2923</v>
      </c>
      <c r="G70" s="49">
        <f>SUMIFS(DATI!E$1:E$65536,DATI!A$1:A$65536,'2002'!B4,DATI!B$1:B$65536,'2002'!G12,DATI!C$1:C$65536,'2002'!B8,DATI!D$1:D$65536,'2002'!L70)</f>
        <v>0</v>
      </c>
      <c r="H70" s="28"/>
      <c r="I70" s="94">
        <f t="shared" si="7"/>
        <v>2923</v>
      </c>
      <c r="J70" s="101">
        <f>SUMIFS(DATI!E$1:E$65536,DATI!A$1:A$65536,'2002'!B4,DATI!B$1:B$65536,'2002'!J12,DATI!C$1:C$65536,'2002'!B8,DATI!D$1:D$65536,'2002'!L70)</f>
        <v>0</v>
      </c>
      <c r="K70" s="95">
        <f>I70+J70</f>
        <v>2923</v>
      </c>
      <c r="L70" s="53" t="s">
        <v>41</v>
      </c>
      <c r="M70" s="201" t="s">
        <v>257</v>
      </c>
      <c r="N70" s="91">
        <f t="shared" si="3"/>
        <v>2922</v>
      </c>
      <c r="O70" s="102">
        <f>SUMIFS(DATI!E$1:E$65536,DATI!A$1:A$65536,'2002'!B4,DATI!B$1:B$65536,'2002'!O12,DATI!C$1:C$65536,'2002'!N8,DATI!D$1:D$65536,'2002'!L70)</f>
        <v>0</v>
      </c>
      <c r="P70" s="29">
        <f>R70+S70+T70+W70</f>
        <v>2922</v>
      </c>
      <c r="Q70" s="50"/>
      <c r="R70" s="49">
        <v>1512</v>
      </c>
      <c r="S70" s="49">
        <f>SUMIFS(DATI!E$1:E$65536,DATI!A$1:A$65536,'2002'!B4,DATI!B$1:B$65536,'2002'!S12,DATI!C$1:C$65536,'2002'!N8,DATI!D$1:D$65536,'2002'!L70)</f>
        <v>91</v>
      </c>
      <c r="T70" s="49">
        <f>SUMIFS(DATI!E$1:E$65536,DATI!A$1:A$65536,'2002'!B4,DATI!B$1:B$65536,'2002'!T12,DATI!C$1:C$65536,'2002'!N8,DATI!D$1:D$65536,'2002'!L70)</f>
        <v>13</v>
      </c>
      <c r="U70" s="49">
        <f>SUMIFS(DATI!E$1:E$65536,DATI!A$1:A$65536,'2002'!B4,DATI!B$1:B$65536,'2002'!U12,DATI!C$1:C$65536,'2002'!N8,DATI!D$1:D$65536,'2002'!L70)</f>
        <v>1306</v>
      </c>
      <c r="V70" s="24">
        <f>SUMIFS(DATI!E$1:E$65536,DATI!A$1:A$65536,'2002'!B4,DATI!B$1:B$65536,'2002'!V12,DATI!C$1:C$65536,'2002'!N8,DATI!D$1:D$65536,'2002'!L70)</f>
        <v>0</v>
      </c>
      <c r="W70" s="63">
        <f t="shared" si="5"/>
        <v>1306</v>
      </c>
    </row>
    <row r="71" spans="1:23">
      <c r="A71" s="7"/>
      <c r="B71" s="98">
        <f t="shared" si="6"/>
        <v>0</v>
      </c>
      <c r="C71" s="30">
        <f>SUMIFS(DATI!E$1:E$65536,DATI!A$1:A$65536,'2002'!B4,DATI!B$1:B$65536,'2002'!C12,DATI!C$1:C$65536,'2002'!B8,DATI!D$1:D$65536,'2002'!L71)</f>
        <v>0</v>
      </c>
      <c r="D71" s="30">
        <f>SUMIFS(DATI!E$1:E$65536,DATI!A$1:A$65536,'2002'!B4,DATI!B$1:B$65536,'2002'!D12,DATI!C$1:C$65536,'2002'!B8,DATI!D$1:D$65536,'2002'!L71)</f>
        <v>0</v>
      </c>
      <c r="E71" s="30">
        <f>SUMIFS(DATI!E$1:E$65536,DATI!A$1:A$65536,'2002'!B4,DATI!B$1:B$65536,'2002'!E12,DATI!C$1:C$65536,'2002'!B8,DATI!D$1:D$65536,'2002'!L71)</f>
        <v>0</v>
      </c>
      <c r="F71" s="30">
        <f>SUMIFS(DATI!E$1:E$65536,DATI!A$1:A$65536,'2002'!B4,DATI!B$1:B$65536,'2002'!F12,DATI!C$1:C$65536,'2002'!B8,DATI!D$1:D$65536,'2002'!L71)</f>
        <v>419</v>
      </c>
      <c r="G71" s="49">
        <f>SUMIFS(DATI!E$1:E$65536,DATI!A$1:A$65536,'2002'!B4,DATI!B$1:B$65536,'2002'!G12,DATI!C$1:C$65536,'2002'!B8,DATI!D$1:D$65536,'2002'!L71)</f>
        <v>0</v>
      </c>
      <c r="H71" s="28"/>
      <c r="I71" s="94">
        <f t="shared" si="7"/>
        <v>419</v>
      </c>
      <c r="J71" s="101">
        <f>SUMIFS(DATI!E$1:E$65536,DATI!A$1:A$65536,'2002'!B4,DATI!B$1:B$65536,'2002'!J12,DATI!C$1:C$65536,'2002'!B8,DATI!D$1:D$65536,'2002'!L71)</f>
        <v>0</v>
      </c>
      <c r="K71" s="95">
        <f>I71+J71</f>
        <v>419</v>
      </c>
      <c r="L71" s="53" t="s">
        <v>42</v>
      </c>
      <c r="M71" s="201" t="s">
        <v>256</v>
      </c>
      <c r="N71" s="91">
        <f t="shared" si="3"/>
        <v>419</v>
      </c>
      <c r="O71" s="102">
        <f>SUMIFS(DATI!E$1:E$65536,DATI!A$1:A$65536,'2002'!B4,DATI!B$1:B$65536,'2002'!O12,DATI!C$1:C$65536,'2002'!N8,DATI!D$1:D$65536,'2002'!L71)</f>
        <v>0</v>
      </c>
      <c r="P71" s="29">
        <f>R71+S71+T71+W71</f>
        <v>419</v>
      </c>
      <c r="Q71" s="50"/>
      <c r="R71" s="49">
        <f>SUMIFS(DATI!E$1:E$65536,DATI!A$1:A$65536,'2002'!B4,DATI!B$1:B$65536,'2002'!R12,DATI!C$1:C$65536,'2002'!N8,DATI!D$1:D$65536,'2002'!L71)</f>
        <v>0</v>
      </c>
      <c r="S71" s="49">
        <f>SUMIFS(DATI!E$1:E$65536,DATI!A$1:A$65536,'2002'!B4,DATI!B$1:B$65536,'2002'!S12,DATI!C$1:C$65536,'2002'!N8,DATI!D$1:D$65536,'2002'!L71)</f>
        <v>0</v>
      </c>
      <c r="T71" s="49">
        <f>SUMIFS(DATI!E$1:E$65536,DATI!A$1:A$65536,'2002'!B4,DATI!B$1:B$65536,'2002'!T12,DATI!C$1:C$65536,'2002'!N8,DATI!D$1:D$65536,'2002'!L71)</f>
        <v>0</v>
      </c>
      <c r="U71" s="49">
        <f>SUMIFS(DATI!E$1:E$65536,DATI!A$1:A$65536,'2002'!B4,DATI!B$1:B$65536,'2002'!U12,DATI!C$1:C$65536,'2002'!N8,DATI!D$1:D$65536,'2002'!L71)</f>
        <v>419</v>
      </c>
      <c r="V71" s="24">
        <f>SUMIFS(DATI!E$1:E$65536,DATI!A$1:A$65536,'2002'!B4,DATI!B$1:B$65536,'2002'!V12,DATI!C$1:C$65536,'2002'!N8,DATI!D$1:D$65536,'2002'!L71)</f>
        <v>0</v>
      </c>
      <c r="W71" s="63">
        <f t="shared" si="5"/>
        <v>419</v>
      </c>
    </row>
    <row r="72" spans="1:23">
      <c r="A72" s="7"/>
      <c r="B72" s="98">
        <f t="shared" si="6"/>
        <v>0</v>
      </c>
      <c r="C72" s="30">
        <f>SUMIFS(DATI!E$1:E$65536,DATI!A$1:A$65536,'2002'!B4,DATI!B$1:B$65536,'2002'!C12,DATI!C$1:C$65536,'2002'!B8,DATI!D$1:D$65536,'2002'!L72)</f>
        <v>0</v>
      </c>
      <c r="D72" s="30">
        <f>SUMIFS(DATI!E$1:E$65536,DATI!A$1:A$65536,'2002'!B4,DATI!B$1:B$65536,'2002'!D12,DATI!C$1:C$65536,'2002'!B8,DATI!D$1:D$65536,'2002'!L72)</f>
        <v>0</v>
      </c>
      <c r="E72" s="30">
        <f>SUMIFS(DATI!E$1:E$65536,DATI!A$1:A$65536,'2002'!B4,DATI!B$1:B$65536,'2002'!E12,DATI!C$1:C$65536,'2002'!B8,DATI!D$1:D$65536,'2002'!L72)</f>
        <v>0</v>
      </c>
      <c r="F72" s="30">
        <f>SUMIFS(DATI!E$1:E$65536,DATI!A$1:A$65536,'2002'!B4,DATI!B$1:B$65536,'2002'!F12,DATI!C$1:C$65536,'2002'!B8,DATI!D$1:D$65536,'2002'!L72)</f>
        <v>0</v>
      </c>
      <c r="G72" s="49">
        <f>SUMIFS(DATI!E$1:E$65536,DATI!A$1:A$65536,'2002'!B4,DATI!B$1:B$65536,'2002'!G12,DATI!C$1:C$65536,'2002'!B8,DATI!D$1:D$65536,'2002'!L72)</f>
        <v>0</v>
      </c>
      <c r="H72" s="28"/>
      <c r="I72" s="94">
        <f t="shared" si="7"/>
        <v>0</v>
      </c>
      <c r="J72" s="101">
        <f>SUMIFS(DATI!E$1:E$65536,DATI!A$1:A$65536,'2002'!B4,DATI!B$1:B$65536,'2002'!J12,DATI!C$1:C$65536,'2002'!B8,DATI!D$1:D$65536,'2002'!L72)</f>
        <v>0</v>
      </c>
      <c r="K72" s="95">
        <f>I72+J72</f>
        <v>0</v>
      </c>
      <c r="L72" s="53" t="s">
        <v>43</v>
      </c>
      <c r="M72" s="201" t="s">
        <v>255</v>
      </c>
      <c r="N72" s="91">
        <f t="shared" si="3"/>
        <v>0</v>
      </c>
      <c r="O72" s="102">
        <f>SUMIFS(DATI!E$1:E$65536,DATI!A$1:A$65536,'2002'!B4,DATI!B$1:B$65536,'2002'!O12,DATI!C$1:C$65536,'2002'!N8,DATI!D$1:D$65536,'2002'!L72)</f>
        <v>0</v>
      </c>
      <c r="P72" s="29">
        <f>R72+S72+T72+W72</f>
        <v>0</v>
      </c>
      <c r="Q72" s="50"/>
      <c r="R72" s="49">
        <f>SUMIFS(DATI!E$1:E$65536,DATI!A$1:A$65536,'2002'!B4,DATI!B$1:B$65536,'2002'!R12,DATI!C$1:C$65536,'2002'!N8,DATI!D$1:D$65536,'2002'!L72)</f>
        <v>0</v>
      </c>
      <c r="S72" s="49">
        <f>SUMIFS(DATI!E$1:E$65536,DATI!A$1:A$65536,'2002'!B4,DATI!B$1:B$65536,'2002'!S12,DATI!C$1:C$65536,'2002'!N8,DATI!D$1:D$65536,'2002'!L72)</f>
        <v>0</v>
      </c>
      <c r="T72" s="49">
        <f>SUMIFS(DATI!E$1:E$65536,DATI!A$1:A$65536,'2002'!B4,DATI!B$1:B$65536,'2002'!T12,DATI!C$1:C$65536,'2002'!N8,DATI!D$1:D$65536,'2002'!L72)</f>
        <v>0</v>
      </c>
      <c r="U72" s="49">
        <f>SUMIFS(DATI!E$1:E$65536,DATI!A$1:A$65536,'2002'!B4,DATI!B$1:B$65536,'2002'!U12,DATI!C$1:C$65536,'2002'!N8,DATI!D$1:D$65536,'2002'!L72)</f>
        <v>0</v>
      </c>
      <c r="V72" s="24">
        <f>SUMIFS(DATI!E$1:E$65536,DATI!A$1:A$65536,'2002'!B4,DATI!B$1:B$65536,'2002'!V12,DATI!C$1:C$65536,'2002'!N8,DATI!D$1:D$65536,'2002'!L72)</f>
        <v>0</v>
      </c>
      <c r="W72" s="63">
        <f t="shared" si="5"/>
        <v>0</v>
      </c>
    </row>
    <row r="73" spans="1:23">
      <c r="A73" s="7"/>
      <c r="B73" s="98">
        <f t="shared" si="6"/>
        <v>3654</v>
      </c>
      <c r="C73" s="103">
        <f>SUMIFS(DATI!E$1:E$65536,DATI!A$1:A$65536,'2002'!B4,DATI!B$1:B$65536,'2002'!C12,DATI!C$1:C$65536,'2002'!B8,DATI!D$1:D$65536,'2002'!L73)</f>
        <v>0</v>
      </c>
      <c r="D73" s="103">
        <f>SUMIFS(DATI!E$1:E$65536,DATI!A$1:A$65536,'2002'!B4,DATI!B$1:B$65536,'2002'!D12,DATI!C$1:C$65536,'2002'!B8,DATI!D$1:D$65536,'2002'!L73)</f>
        <v>3654</v>
      </c>
      <c r="E73" s="49">
        <f>SUMIFS(DATI!E$1:E$65536,DATI!A$1:A$65536,'2002'!B4,DATI!B$1:B$65536,'2002'!E12,DATI!C$1:C$65536,'2002'!B8,DATI!D$1:D$65536,'2002'!L73)</f>
        <v>0</v>
      </c>
      <c r="F73" s="49">
        <f>SUMIFS(DATI!E$1:E$65536,DATI!A$1:A$65536,'2002'!B4,DATI!B$1:B$65536,'2002'!F12,DATI!C$1:C$65536,'2002'!B8,DATI!D$1:D$65536,'2002'!L73)</f>
        <v>0</v>
      </c>
      <c r="G73" s="49">
        <f>SUMIFS(DATI!E$1:E$65536,DATI!A$1:A$65536,'2002'!B4,DATI!B$1:B$65536,'2002'!G12,DATI!C$1:C$65536,'2002'!B8,DATI!D$1:D$65536,'2002'!L73)</f>
        <v>10596</v>
      </c>
      <c r="H73" s="28"/>
      <c r="I73" s="94">
        <f t="shared" si="7"/>
        <v>14250</v>
      </c>
      <c r="J73" s="104"/>
      <c r="K73" s="31">
        <f>I73</f>
        <v>14250</v>
      </c>
      <c r="L73" s="40" t="s">
        <v>44</v>
      </c>
      <c r="M73" s="134" t="s">
        <v>254</v>
      </c>
      <c r="N73" s="91">
        <f>P73</f>
        <v>14251</v>
      </c>
      <c r="O73" s="105"/>
      <c r="P73" s="29">
        <f>R73+S73+T73+W73</f>
        <v>14251</v>
      </c>
      <c r="Q73" s="50"/>
      <c r="R73" s="49">
        <f>SUMIFS(DATI!E$1:E$65536,DATI!A$1:A$65536,'2002'!B4,DATI!B$1:B$65536,'2002'!R12,DATI!C$1:C$65536,'2002'!N8,DATI!D$1:D$65536,'2002'!L73)</f>
        <v>0</v>
      </c>
      <c r="S73" s="49">
        <f>SUMIFS(DATI!E$1:E$65536,DATI!A$1:A$65536,'2002'!B4,DATI!B$1:B$65536,'2002'!S12,DATI!C$1:C$65536,'2002'!N8,DATI!D$1:D$65536,'2002'!L73)</f>
        <v>0</v>
      </c>
      <c r="T73" s="49">
        <f>SUMIFS(DATI!E$1:E$65536,DATI!A$1:A$65536,'2002'!B4,DATI!B$1:B$65536,'2002'!T12,DATI!C$1:C$65536,'2002'!N8,DATI!D$1:D$65536,'2002'!L73)</f>
        <v>2558</v>
      </c>
      <c r="U73" s="49">
        <f>SUMIFS(DATI!E$1:E$65536,DATI!A$1:A$65536,'2002'!B4,DATI!B$1:B$65536,'2002'!U12,DATI!C$1:C$65536,'2002'!N8,DATI!D$1:D$65536,'2002'!L73)</f>
        <v>11693</v>
      </c>
      <c r="V73" s="24">
        <f>SUMIFS(DATI!E$1:E$65536,DATI!A$1:A$65536,'2002'!B4,DATI!B$1:B$65536,'2002'!V12,DATI!C$1:C$65536,'2002'!N8,DATI!D$1:D$65536,'2002'!L73)</f>
        <v>0</v>
      </c>
      <c r="W73" s="63">
        <f t="shared" si="5"/>
        <v>11693</v>
      </c>
    </row>
    <row r="74" spans="1:23">
      <c r="A74" s="7"/>
      <c r="B74" s="98">
        <f t="shared" si="6"/>
        <v>47171</v>
      </c>
      <c r="C74" s="49">
        <f>SUMIFS(DATI!E$1:E$65536,DATI!A$1:A$65536,'2002'!B4,DATI!B$1:B$65536,'2002'!C12,DATI!C$1:C$65536,'2002'!B8,DATI!D$1:D$65536,'2002'!L74)</f>
        <v>214</v>
      </c>
      <c r="D74" s="49">
        <f>SUMIFS(DATI!E$1:E$65536,DATI!A$1:A$65536,'2002'!B4,DATI!B$1:B$65536,'2002'!D12,DATI!C$1:C$65536,'2002'!B8,DATI!D$1:D$65536,'2002'!L74)</f>
        <v>46957</v>
      </c>
      <c r="E74" s="132">
        <f>SUMIFS(DATI!E$1:E$65536,DATI!A$1:A$65536,'2002'!B4,DATI!B$1:B$65536,'2002'!E12,DATI!C$1:C$65536,'2002'!B8,DATI!D$1:D$65536,'2002'!L74)</f>
        <v>66426</v>
      </c>
      <c r="F74" s="132">
        <f>SUMIFS(DATI!E$1:E$65536,DATI!A$1:A$65536,'2002'!B4,DATI!B$1:B$65536,'2002'!F12,DATI!C$1:C$65536,'2002'!B8,DATI!D$1:D$65536,'2002'!L74)</f>
        <v>115884</v>
      </c>
      <c r="G74" s="132">
        <f>SUMIFS(DATI!E$1:E$65536,DATI!A$1:A$65536,'2002'!B4,DATI!B$1:B$65536,'2002'!G12,DATI!C$1:C$65536,'2002'!B8,DATI!D$1:D$65536,'2002'!L74)</f>
        <v>195286</v>
      </c>
      <c r="H74" s="50"/>
      <c r="I74" s="94">
        <f t="shared" si="7"/>
        <v>424767</v>
      </c>
      <c r="J74" s="30">
        <f>SUMIFS(DATI!E$1:E$65536,DATI!A$1:A$65536,'2002'!B4,DATI!B$1:B$65536,'2002'!J12,DATI!C$1:C$65536,'2002'!B8,DATI!D$1:D$65536,'2002'!L74)</f>
        <v>133091</v>
      </c>
      <c r="K74" s="95">
        <f>I74+J74</f>
        <v>557858</v>
      </c>
      <c r="L74" s="40" t="s">
        <v>35</v>
      </c>
      <c r="M74" s="134" t="s">
        <v>229</v>
      </c>
      <c r="N74" s="91">
        <f t="shared" si="3"/>
        <v>557859</v>
      </c>
      <c r="O74" s="30">
        <f>SUMIFS(DATI!E$1:E$65536,DATI!A$1:A$65536,'2002'!B4,DATI!B$1:B$65536,'2002'!O12,DATI!C$1:C$65536,'2002'!N8,DATI!D$1:D$65536,'2002'!L74)</f>
        <v>130729</v>
      </c>
      <c r="P74" s="29">
        <f>R74+S74+T74+W74</f>
        <v>427130</v>
      </c>
      <c r="Q74" s="50"/>
      <c r="R74" s="49">
        <f>SUMIFS(DATI!E$1:E$65536,DATI!A$1:A$65536,'2002'!B4,DATI!B$1:B$65536,'2002'!R12,DATI!C$1:C$65536,'2002'!N8,DATI!D$1:D$65536,'2002'!L74)</f>
        <v>53716</v>
      </c>
      <c r="S74" s="49">
        <f>SUMIFS(DATI!E$1:E$65536,DATI!A$1:A$65536,'2002'!B4,DATI!B$1:B$65536,'2002'!S12,DATI!C$1:C$65536,'2002'!N8,DATI!D$1:D$65536,'2002'!L74)</f>
        <v>329563</v>
      </c>
      <c r="T74" s="49">
        <f>SUMIFS(DATI!E$1:E$65536,DATI!A$1:A$65536,'2002'!B4,DATI!B$1:B$65536,'2002'!T12,DATI!C$1:C$65536,'2002'!N8,DATI!D$1:D$65536,'2002'!L74)</f>
        <v>10944</v>
      </c>
      <c r="U74" s="49">
        <f>SUMIFS(DATI!E$1:E$65536,DATI!A$1:A$65536,'2002'!B4,DATI!B$1:B$65536,'2002'!U12,DATI!C$1:C$65536,'2002'!N8,DATI!D$1:D$65536,'2002'!L74)</f>
        <v>32501</v>
      </c>
      <c r="V74" s="24">
        <f>SUMIFS(DATI!E$1:E$65536,DATI!A$1:A$65536,'2002'!B4,DATI!B$1:B$65536,'2002'!V12,DATI!C$1:C$65536,'2002'!N8,DATI!D$1:D$65536,'2002'!L74)</f>
        <v>406</v>
      </c>
      <c r="W74" s="63">
        <f t="shared" si="5"/>
        <v>32907</v>
      </c>
    </row>
    <row r="75" spans="1:23" ht="13">
      <c r="A75" s="7"/>
      <c r="B75" s="28"/>
      <c r="C75" s="28"/>
      <c r="D75" s="28"/>
      <c r="E75" s="28"/>
      <c r="F75" s="29">
        <f>R45+R58-G59-G69-G73</f>
        <v>2921222</v>
      </c>
      <c r="G75" s="29">
        <f>S45+S58-F59-F69-F73</f>
        <v>176412</v>
      </c>
      <c r="H75" s="50"/>
      <c r="I75" s="28"/>
      <c r="J75" s="28"/>
      <c r="K75" s="42"/>
      <c r="L75" s="135" t="s">
        <v>17</v>
      </c>
      <c r="M75" s="202" t="s">
        <v>165</v>
      </c>
      <c r="N75" s="28"/>
      <c r="O75" s="28"/>
      <c r="P75" s="28"/>
      <c r="Q75" s="28"/>
      <c r="R75" s="28"/>
      <c r="S75" s="28"/>
      <c r="T75" s="28"/>
      <c r="U75" s="28"/>
      <c r="V75" s="28"/>
      <c r="W75" s="42"/>
    </row>
    <row r="76" spans="1:23" ht="27.75" customHeight="1">
      <c r="A76" s="7"/>
      <c r="B76" s="98">
        <f t="shared" si="6"/>
        <v>5117008</v>
      </c>
      <c r="C76" s="91">
        <f>V45+W49+V58-C58</f>
        <v>2778</v>
      </c>
      <c r="D76" s="91">
        <f>U45+U46+U49+U58-D58</f>
        <v>5114230</v>
      </c>
      <c r="E76" s="29">
        <f>T45+T49+T58-E55-E58</f>
        <v>1158897</v>
      </c>
      <c r="F76" s="29">
        <f>S45+S58-F58</f>
        <v>158205</v>
      </c>
      <c r="G76" s="29">
        <f>R45+R58-G58</f>
        <v>1715688</v>
      </c>
      <c r="H76" s="61"/>
      <c r="I76" s="94">
        <f>B76+E76+F76+G76</f>
        <v>8149798</v>
      </c>
      <c r="J76" s="28"/>
      <c r="K76" s="42"/>
      <c r="L76" s="106" t="s">
        <v>18</v>
      </c>
      <c r="M76" s="203" t="s">
        <v>166</v>
      </c>
      <c r="N76" s="28"/>
      <c r="O76" s="28"/>
      <c r="P76" s="28"/>
      <c r="Q76" s="28"/>
      <c r="R76" s="28"/>
      <c r="S76" s="28"/>
      <c r="T76" s="28"/>
      <c r="U76" s="28"/>
      <c r="V76" s="28"/>
      <c r="W76" s="42"/>
    </row>
    <row r="77" spans="1:23">
      <c r="A77" s="7"/>
      <c r="B77" s="98">
        <f t="shared" si="6"/>
        <v>139448</v>
      </c>
      <c r="C77" s="91">
        <f>C22</f>
        <v>2391</v>
      </c>
      <c r="D77" s="91">
        <f>D22</f>
        <v>137057</v>
      </c>
      <c r="E77" s="91">
        <f>E22</f>
        <v>286060</v>
      </c>
      <c r="F77" s="91">
        <f>F22</f>
        <v>42464</v>
      </c>
      <c r="G77" s="91">
        <f>G22</f>
        <v>974536</v>
      </c>
      <c r="H77" s="61"/>
      <c r="I77" s="94">
        <f>B77+E77+F77+G77</f>
        <v>1442508</v>
      </c>
      <c r="J77" s="28"/>
      <c r="K77" s="42"/>
      <c r="L77" s="53" t="s">
        <v>77</v>
      </c>
      <c r="M77" s="65" t="s">
        <v>167</v>
      </c>
      <c r="N77" s="28"/>
      <c r="O77" s="28"/>
      <c r="P77" s="28"/>
      <c r="Q77" s="28"/>
      <c r="R77" s="28"/>
      <c r="S77" s="28"/>
      <c r="T77" s="28"/>
      <c r="U77" s="28"/>
      <c r="V77" s="28"/>
      <c r="W77" s="42"/>
    </row>
    <row r="78" spans="1:23" ht="13.5" thickBot="1">
      <c r="A78" s="7"/>
      <c r="B78" s="98">
        <f t="shared" si="6"/>
        <v>4977560</v>
      </c>
      <c r="C78" s="107">
        <f>C76-C77</f>
        <v>387</v>
      </c>
      <c r="D78" s="107">
        <f>D76-D77</f>
        <v>4977173</v>
      </c>
      <c r="E78" s="107">
        <f>E76-E77</f>
        <v>872837</v>
      </c>
      <c r="F78" s="107">
        <f>F76-F77</f>
        <v>115741</v>
      </c>
      <c r="G78" s="107">
        <f>G76-G77</f>
        <v>741152</v>
      </c>
      <c r="H78" s="88"/>
      <c r="I78" s="108">
        <f>B78+E78+F78+G78</f>
        <v>6707290</v>
      </c>
      <c r="J78" s="28"/>
      <c r="K78" s="109"/>
      <c r="L78" s="106" t="s">
        <v>168</v>
      </c>
      <c r="M78" s="198" t="s">
        <v>169</v>
      </c>
      <c r="N78" s="28"/>
      <c r="O78" s="28"/>
      <c r="P78" s="28"/>
      <c r="Q78" s="28"/>
      <c r="R78" s="28"/>
      <c r="S78" s="28"/>
      <c r="T78" s="28"/>
      <c r="U78" s="28"/>
      <c r="V78" s="28"/>
      <c r="W78" s="42"/>
    </row>
    <row r="79" spans="1:23" ht="14" thickTop="1" thickBot="1">
      <c r="A79" s="7"/>
      <c r="B79" s="110"/>
      <c r="C79" s="110"/>
      <c r="D79" s="110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6"/>
    </row>
    <row r="80" spans="1:23" ht="21.75" customHeight="1" thickTop="1" thickBot="1">
      <c r="A80" s="7"/>
      <c r="B80" s="253" t="s">
        <v>119</v>
      </c>
      <c r="C80" s="253"/>
      <c r="D80" s="253"/>
      <c r="E80" s="253"/>
      <c r="F80" s="253"/>
      <c r="G80" s="253"/>
      <c r="H80" s="253"/>
      <c r="I80" s="253"/>
      <c r="J80" s="253"/>
      <c r="K80" s="254"/>
      <c r="L80" s="274" t="s">
        <v>120</v>
      </c>
      <c r="M80" s="275"/>
      <c r="N80" s="278" t="s">
        <v>121</v>
      </c>
      <c r="O80" s="279"/>
      <c r="P80" s="279"/>
      <c r="Q80" s="279"/>
      <c r="R80" s="279"/>
      <c r="S80" s="279"/>
      <c r="T80" s="279"/>
      <c r="U80" s="280"/>
      <c r="V80" s="280"/>
      <c r="W80" s="281"/>
    </row>
    <row r="81" spans="1:23" ht="13.5" customHeight="1" thickTop="1">
      <c r="A81" s="7"/>
      <c r="B81" s="261" t="s">
        <v>122</v>
      </c>
      <c r="C81" s="264" t="s">
        <v>123</v>
      </c>
      <c r="D81" s="264" t="s">
        <v>124</v>
      </c>
      <c r="E81" s="239" t="s">
        <v>125</v>
      </c>
      <c r="F81" s="239" t="s">
        <v>126</v>
      </c>
      <c r="G81" s="239" t="s">
        <v>127</v>
      </c>
      <c r="H81" s="239" t="s">
        <v>128</v>
      </c>
      <c r="I81" s="239" t="s">
        <v>129</v>
      </c>
      <c r="J81" s="239" t="s">
        <v>130</v>
      </c>
      <c r="K81" s="243" t="s">
        <v>131</v>
      </c>
      <c r="L81" s="276"/>
      <c r="M81" s="277"/>
      <c r="N81" s="264" t="s">
        <v>131</v>
      </c>
      <c r="O81" s="239" t="s">
        <v>130</v>
      </c>
      <c r="P81" s="239" t="s">
        <v>129</v>
      </c>
      <c r="Q81" s="239" t="s">
        <v>128</v>
      </c>
      <c r="R81" s="239" t="s">
        <v>127</v>
      </c>
      <c r="S81" s="239" t="s">
        <v>126</v>
      </c>
      <c r="T81" s="239" t="s">
        <v>125</v>
      </c>
      <c r="U81" s="264" t="s">
        <v>124</v>
      </c>
      <c r="V81" s="264" t="s">
        <v>123</v>
      </c>
      <c r="W81" s="266" t="s">
        <v>122</v>
      </c>
    </row>
    <row r="82" spans="1:23" ht="12.75" customHeight="1">
      <c r="A82" s="7"/>
      <c r="B82" s="262"/>
      <c r="C82" s="216"/>
      <c r="D82" s="216"/>
      <c r="E82" s="213"/>
      <c r="F82" s="213"/>
      <c r="G82" s="213"/>
      <c r="H82" s="229"/>
      <c r="I82" s="213"/>
      <c r="J82" s="213"/>
      <c r="K82" s="244"/>
      <c r="L82" s="276"/>
      <c r="M82" s="277"/>
      <c r="N82" s="215"/>
      <c r="O82" s="213"/>
      <c r="P82" s="213"/>
      <c r="Q82" s="229"/>
      <c r="R82" s="213"/>
      <c r="S82" s="213"/>
      <c r="T82" s="213"/>
      <c r="U82" s="216"/>
      <c r="V82" s="216"/>
      <c r="W82" s="219"/>
    </row>
    <row r="83" spans="1:23" ht="51" customHeight="1" thickBot="1">
      <c r="A83" s="7"/>
      <c r="B83" s="263"/>
      <c r="C83" s="265"/>
      <c r="D83" s="265"/>
      <c r="E83" s="241"/>
      <c r="F83" s="241"/>
      <c r="G83" s="241"/>
      <c r="H83" s="242"/>
      <c r="I83" s="241"/>
      <c r="J83" s="240"/>
      <c r="K83" s="245"/>
      <c r="L83" s="276"/>
      <c r="M83" s="277"/>
      <c r="N83" s="268"/>
      <c r="O83" s="240"/>
      <c r="P83" s="241"/>
      <c r="Q83" s="242"/>
      <c r="R83" s="241"/>
      <c r="S83" s="241"/>
      <c r="T83" s="241"/>
      <c r="U83" s="265"/>
      <c r="V83" s="265"/>
      <c r="W83" s="267"/>
    </row>
    <row r="84" spans="1:23" ht="19" thickTop="1" thickBot="1">
      <c r="A84" s="7"/>
      <c r="B84" s="231" t="s">
        <v>170</v>
      </c>
      <c r="C84" s="231"/>
      <c r="D84" s="231"/>
      <c r="E84" s="231"/>
      <c r="F84" s="231"/>
      <c r="G84" s="231"/>
      <c r="H84" s="231"/>
      <c r="I84" s="231"/>
      <c r="J84" s="231"/>
      <c r="K84" s="231"/>
      <c r="L84" s="231"/>
      <c r="M84" s="231"/>
      <c r="N84" s="231"/>
      <c r="O84" s="231"/>
      <c r="P84" s="231"/>
      <c r="Q84" s="231"/>
      <c r="R84" s="231"/>
      <c r="S84" s="231"/>
      <c r="T84" s="231"/>
      <c r="U84" s="231"/>
      <c r="V84" s="231"/>
      <c r="W84" s="232"/>
    </row>
    <row r="85" spans="1:23" ht="32.25" customHeight="1" thickTop="1">
      <c r="A85" s="7"/>
      <c r="B85" s="111"/>
      <c r="C85" s="111"/>
      <c r="D85" s="111"/>
      <c r="E85" s="111"/>
      <c r="F85" s="111"/>
      <c r="G85" s="111"/>
      <c r="H85" s="28"/>
      <c r="I85" s="111"/>
      <c r="J85" s="111"/>
      <c r="K85" s="112"/>
      <c r="L85" s="113" t="s">
        <v>18</v>
      </c>
      <c r="M85" s="204" t="s">
        <v>166</v>
      </c>
      <c r="N85" s="47"/>
      <c r="O85" s="47"/>
      <c r="P85" s="22">
        <f>R85+S85+T85+W85</f>
        <v>8149798</v>
      </c>
      <c r="Q85" s="50"/>
      <c r="R85" s="22">
        <f>G76</f>
        <v>1715688</v>
      </c>
      <c r="S85" s="22">
        <f>F76</f>
        <v>158205</v>
      </c>
      <c r="T85" s="22">
        <f>E76</f>
        <v>1158897</v>
      </c>
      <c r="U85" s="114">
        <f>D76</f>
        <v>5114230</v>
      </c>
      <c r="V85" s="62">
        <f>C76</f>
        <v>2778</v>
      </c>
      <c r="W85" s="63">
        <f>U85+V85</f>
        <v>5117008</v>
      </c>
    </row>
    <row r="86" spans="1:23">
      <c r="A86" s="7"/>
      <c r="B86" s="115">
        <f>C86+D86</f>
        <v>474970</v>
      </c>
      <c r="C86" s="91">
        <f>C87+C88</f>
        <v>0</v>
      </c>
      <c r="D86" s="91">
        <f>D87+D88</f>
        <v>474970</v>
      </c>
      <c r="E86" s="91">
        <f>E87+E88</f>
        <v>0</v>
      </c>
      <c r="F86" s="91">
        <f>F87+F88</f>
        <v>27358</v>
      </c>
      <c r="G86" s="91">
        <f>G87+G88</f>
        <v>136631</v>
      </c>
      <c r="H86" s="28"/>
      <c r="I86" s="94">
        <f>B86+E86+F86+G86</f>
        <v>638959</v>
      </c>
      <c r="J86" s="94">
        <f>J87+J88</f>
        <v>0</v>
      </c>
      <c r="K86" s="31">
        <f>I86+J86</f>
        <v>638959</v>
      </c>
      <c r="L86" s="53" t="s">
        <v>45</v>
      </c>
      <c r="M86" s="54" t="s">
        <v>171</v>
      </c>
      <c r="N86" s="91">
        <f>O86+P86</f>
        <v>638959</v>
      </c>
      <c r="O86" s="116">
        <f>O87+O88</f>
        <v>0</v>
      </c>
      <c r="P86" s="29">
        <f>T86</f>
        <v>638959</v>
      </c>
      <c r="Q86" s="28"/>
      <c r="R86" s="28"/>
      <c r="S86" s="104"/>
      <c r="T86" s="29">
        <f>T87+T88</f>
        <v>638959</v>
      </c>
      <c r="U86" s="92"/>
      <c r="V86" s="23"/>
      <c r="W86" s="32"/>
    </row>
    <row r="87" spans="1:23">
      <c r="A87" s="7"/>
      <c r="B87" s="115">
        <f>C87+D87</f>
        <v>458004</v>
      </c>
      <c r="C87" s="103">
        <f>SUMIFS(DATI!E$1:E$65536,DATI!A$1:A$65536,'2002'!B4,DATI!B$1:B$65536,'2002'!C12,DATI!C$1:C$65536,'2002'!B8,DATI!D$1:D$65536,'2002'!L87)</f>
        <v>0</v>
      </c>
      <c r="D87" s="117">
        <f>SUMIFS(DATI!E$1:E$65536,DATI!A$1:A$65536,'2002'!B4,DATI!B$1:B$65536,'2002'!D12,DATI!C$1:C$65536,'2002'!B8,DATI!D$1:D$65536,'2002'!L87)</f>
        <v>458004</v>
      </c>
      <c r="E87" s="49">
        <f>SUMIFS(DATI!E$1:E$65536,DATI!A$1:A$65536,'2002'!B4,DATI!B$1:B$65536,'2002'!E12,DATI!C$1:C$65536,'2002'!B8,DATI!D$1:D$65536,'2002'!L87)</f>
        <v>0</v>
      </c>
      <c r="F87" s="49">
        <f>SUMIFS(DATI!E$1:E$65536,DATI!A$1:A$65536,'2002'!B4,DATI!B$1:B$65536,'2002'!F12,DATI!C$1:C$65536,'2002'!B8,DATI!D$1:D$65536,'2002'!L87)</f>
        <v>27358</v>
      </c>
      <c r="G87" s="49">
        <f>SUMIFS(DATI!E$1:E$65536,DATI!A$1:A$65536,'2002'!B4,DATI!B$1:B$65536,'2002'!G12,DATI!C$1:C$65536,'2002'!B8,DATI!D$1:D$65536,'2002'!L87)</f>
        <v>136631</v>
      </c>
      <c r="H87" s="28"/>
      <c r="I87" s="94">
        <f>B87+E87+F87+G87</f>
        <v>621993</v>
      </c>
      <c r="J87" s="30">
        <f>SUMIFS(DATI!E$1:E$65536,DATI!A$1:A$65536,'2002'!B4,DATI!B$1:B$65536,'2002'!J12,DATI!C$1:C$65536,'2002'!B8,DATI!D$1:D$65536,'2002'!L87)</f>
        <v>0</v>
      </c>
      <c r="K87" s="31">
        <f t="shared" ref="K87:K106" si="8">I87+J87</f>
        <v>621993</v>
      </c>
      <c r="L87" s="53" t="s">
        <v>46</v>
      </c>
      <c r="M87" s="199" t="s">
        <v>240</v>
      </c>
      <c r="N87" s="91">
        <f t="shared" ref="N87:N105" si="9">O87+P87</f>
        <v>621993</v>
      </c>
      <c r="O87" s="100">
        <f>SUMIFS(DATI!E$1:E$65536,DATI!A$1:A$65536,'2002'!B4,DATI!B$1:B$65536,'2002'!O12,DATI!C$1:C$65536,'2002'!N8,DATI!D$1:D$65536,'2002'!L87)</f>
        <v>0</v>
      </c>
      <c r="P87" s="29">
        <f>+T87+U87+W87</f>
        <v>621993</v>
      </c>
      <c r="Q87" s="28"/>
      <c r="R87" s="28"/>
      <c r="S87" s="61"/>
      <c r="T87" s="49">
        <f>SUMIFS(DATI!E$1:E$65536,DATI!A$1:A$65536,'2002'!B4,DATI!B$1:B$65536,'2002'!T12,DATI!C$1:C$65536,'2002'!N8,DATI!D$1:D$65536,'2002'!L87)</f>
        <v>621993</v>
      </c>
      <c r="U87" s="50"/>
      <c r="V87" s="28"/>
      <c r="W87" s="42"/>
    </row>
    <row r="88" spans="1:23">
      <c r="A88" s="7"/>
      <c r="B88" s="115">
        <f>C88+D88</f>
        <v>16966</v>
      </c>
      <c r="C88" s="103">
        <f>SUMIFS(DATI!E$1:E$65536,DATI!A$1:A$65536,'2002'!B4,DATI!B$1:B$65536,'2002'!C12,DATI!C$1:C$65536,'2002'!B8,DATI!D$1:D$65536,'2002'!L88)</f>
        <v>0</v>
      </c>
      <c r="D88" s="117">
        <f>SUMIFS(DATI!E$1:E$65536,DATI!A$1:A$65536,'2002'!B4,DATI!B$1:B$65536,'2002'!D12,DATI!C$1:C$65536,'2002'!B8,DATI!D$1:D$65536,'2002'!L88)</f>
        <v>16966</v>
      </c>
      <c r="E88" s="49">
        <f>SUMIFS(DATI!E$1:E$65536,DATI!A$1:A$65536,'2002'!B4,DATI!B$1:B$65536,'2002'!E12,DATI!C$1:C$65536,'2002'!B8,DATI!D$1:D$65536,'2002'!L88)</f>
        <v>0</v>
      </c>
      <c r="F88" s="49">
        <f>SUMIFS(DATI!E$1:E$65536,DATI!A$1:A$65536,'2002'!B4,DATI!B$1:B$65536,'2002'!F12,DATI!C$1:C$65536,'2002'!B8,DATI!D$1:D$65536,'2002'!L88)</f>
        <v>0</v>
      </c>
      <c r="G88" s="49">
        <f>SUMIFS(DATI!E$1:E$65536,DATI!A$1:A$65536,'2002'!B4,DATI!B$1:B$65536,'2002'!G12,DATI!C$1:C$65536,'2002'!B8,DATI!D$1:D$65536,'2002'!L88)</f>
        <v>0</v>
      </c>
      <c r="H88" s="28"/>
      <c r="I88" s="94">
        <f>B88+E88+F88+G88</f>
        <v>16966</v>
      </c>
      <c r="J88" s="30">
        <f>SUMIFS(DATI!E$1:E$65536,DATI!A$1:A$65536,'2002'!B4,DATI!B$1:B$65536,'2002'!J12,DATI!C$1:C$65536,'2002'!B8,DATI!D$1:D$65536,'2002'!L88)</f>
        <v>0</v>
      </c>
      <c r="K88" s="31">
        <f t="shared" si="8"/>
        <v>16966</v>
      </c>
      <c r="L88" s="53" t="s">
        <v>47</v>
      </c>
      <c r="M88" s="199" t="s">
        <v>241</v>
      </c>
      <c r="N88" s="91">
        <f t="shared" si="9"/>
        <v>16966</v>
      </c>
      <c r="O88" s="100">
        <f>SUMIFS(DATI!E$1:E$65536,DATI!A$1:A$65536,'2002'!B4,DATI!B$1:B$65536,'2002'!O12,DATI!C$1:C$65536,'2002'!N8,DATI!D$1:D$65536,'2002'!L88)</f>
        <v>0</v>
      </c>
      <c r="P88" s="29">
        <f>+T88+U88+W88</f>
        <v>16966</v>
      </c>
      <c r="Q88" s="28"/>
      <c r="R88" s="28"/>
      <c r="S88" s="28"/>
      <c r="T88" s="49">
        <f>SUMIFS(DATI!E$1:E$65536,DATI!A$1:A$65536,'2002'!B4,DATI!B$1:B$65536,'2002'!T12,DATI!C$1:C$65536,'2002'!N8,DATI!D$1:D$65536,'2002'!L88)</f>
        <v>16966</v>
      </c>
      <c r="U88" s="28"/>
      <c r="V88" s="28"/>
      <c r="W88" s="42"/>
    </row>
    <row r="89" spans="1:23">
      <c r="A89" s="7"/>
      <c r="B89" s="115">
        <f>C89+D89</f>
        <v>839334</v>
      </c>
      <c r="C89" s="91">
        <f>C96+C97</f>
        <v>37919</v>
      </c>
      <c r="D89" s="99">
        <f>D90+D96</f>
        <v>801415</v>
      </c>
      <c r="E89" s="29">
        <f>E96+E97</f>
        <v>1642326</v>
      </c>
      <c r="F89" s="29">
        <f>F96</f>
        <v>1352</v>
      </c>
      <c r="G89" s="29">
        <f>G96</f>
        <v>15020</v>
      </c>
      <c r="H89" s="28"/>
      <c r="I89" s="94">
        <f>B89+E89+F89+G89</f>
        <v>2498032</v>
      </c>
      <c r="J89" s="94">
        <f>J90+J96</f>
        <v>49311</v>
      </c>
      <c r="K89" s="31">
        <f t="shared" si="8"/>
        <v>2547343</v>
      </c>
      <c r="L89" s="53" t="s">
        <v>48</v>
      </c>
      <c r="M89" s="54" t="s">
        <v>172</v>
      </c>
      <c r="N89" s="91">
        <f>O89+P89</f>
        <v>2547343</v>
      </c>
      <c r="O89" s="116">
        <f>O90+O96</f>
        <v>1303</v>
      </c>
      <c r="P89" s="29">
        <f t="shared" ref="P89:P95" si="10">R89+S89+T89+W89</f>
        <v>2546040</v>
      </c>
      <c r="Q89" s="28"/>
      <c r="R89" s="29">
        <f>R90</f>
        <v>13717</v>
      </c>
      <c r="S89" s="29">
        <f>S90</f>
        <v>14572</v>
      </c>
      <c r="T89" s="91">
        <f>T90</f>
        <v>773011</v>
      </c>
      <c r="U89" s="29">
        <f>U90+U96+U97</f>
        <v>1744625</v>
      </c>
      <c r="V89" s="29">
        <f>V90</f>
        <v>115</v>
      </c>
      <c r="W89" s="63">
        <f t="shared" ref="W89:W95" si="11">U89+V89</f>
        <v>1744740</v>
      </c>
    </row>
    <row r="90" spans="1:23">
      <c r="A90" s="7"/>
      <c r="B90" s="115">
        <f t="shared" ref="B90:B95" si="12">D90</f>
        <v>801415</v>
      </c>
      <c r="C90" s="28"/>
      <c r="D90" s="49">
        <f>SUMIFS(DATI!E$1:E$65536,DATI!A$1:A$65536,'2002'!B4,DATI!B$1:B$65536,'2002'!D12,DATI!C$1:C$65536,'2002'!B8,DATI!D$1:D$65536,'2002'!L90)</f>
        <v>801415</v>
      </c>
      <c r="E90" s="28"/>
      <c r="F90" s="28"/>
      <c r="G90" s="28"/>
      <c r="H90" s="28"/>
      <c r="I90" s="94">
        <f t="shared" ref="I90:I95" si="13">B90</f>
        <v>801415</v>
      </c>
      <c r="J90" s="49">
        <f>SUMIFS(DATI!E$1:E$65536,DATI!A$1:A$65536,'2002'!B4,DATI!B$1:B$65536,'2002'!J12,DATI!C$1:C$65536,'2002'!B8,DATI!D$1:D$65536,'2002'!L90)</f>
        <v>0</v>
      </c>
      <c r="K90" s="31">
        <f t="shared" si="8"/>
        <v>801415</v>
      </c>
      <c r="L90" s="53" t="s">
        <v>49</v>
      </c>
      <c r="M90" s="199" t="s">
        <v>173</v>
      </c>
      <c r="N90" s="91">
        <f t="shared" si="9"/>
        <v>801415</v>
      </c>
      <c r="O90" s="49">
        <f>SUMIFS(DATI!E$1:E$65536,DATI!A$1:A$65536,'2002'!B4,DATI!B$1:B$65536,'2002'!O12,DATI!C$1:C$65536,'2002'!N8,DATI!D$1:D$65536,'2002'!L90)</f>
        <v>0</v>
      </c>
      <c r="P90" s="29">
        <f t="shared" si="10"/>
        <v>801415</v>
      </c>
      <c r="Q90" s="28"/>
      <c r="R90" s="49">
        <f>SUMIFS(DATI!E$1:E$65536,DATI!A$1:A$65536,'2002'!B4,DATI!B$1:B$65536,'2002'!R12,DATI!C$1:C$65536,'2002'!N8,DATI!D$1:D$65536,'2002'!L90)</f>
        <v>13717</v>
      </c>
      <c r="S90" s="49">
        <f>SUMIFS(DATI!E$1:E$65536,DATI!A$1:A$65536,'2002'!B4,DATI!B$1:B$65536,'2002'!S12,DATI!C$1:C$65536,'2002'!N8,DATI!D$1:D$65536,'2002'!L90)</f>
        <v>14572</v>
      </c>
      <c r="T90" s="103">
        <f>SUMIFS(DATI!E$1:E$65536,DATI!A$1:A$65536,'2002'!B4,DATI!B$1:B$65536,'2002'!T12,DATI!C$1:C$65536,'2002'!N8,DATI!D$1:D$65536,'2002'!L90)</f>
        <v>773011</v>
      </c>
      <c r="U90" s="49">
        <f>SUMIFS(DATI!E$1:E$65536,DATI!A$1:A$65536,'2002'!B4,DATI!B$1:B$65536,'2002'!U12,DATI!C$1:C$65536,'2002'!N8,DATI!D$1:D$65536,'2002'!L90)</f>
        <v>0</v>
      </c>
      <c r="V90" s="49">
        <f>SUMIFS(DATI!E$1:E$65536,DATI!A$1:A$65536,'2002'!B4,DATI!B$1:B$65536,'2002'!V12,DATI!C$1:C$65536,'2002'!N8,DATI!D$1:D$65536,'2002'!L90)</f>
        <v>115</v>
      </c>
      <c r="W90" s="63">
        <f t="shared" si="11"/>
        <v>115</v>
      </c>
    </row>
    <row r="91" spans="1:23">
      <c r="A91" s="7"/>
      <c r="B91" s="115">
        <f t="shared" si="12"/>
        <v>564083</v>
      </c>
      <c r="C91" s="28"/>
      <c r="D91" s="49">
        <f>SUMIFS(DATI!E$1:E$65536,DATI!A$1:A$65536,'2002'!B4,DATI!B$1:B$65536,'2002'!D12,DATI!C$1:C$65536,'2002'!B8,DATI!D$1:D$65536,'2002'!L91)</f>
        <v>564083</v>
      </c>
      <c r="E91" s="28"/>
      <c r="F91" s="28"/>
      <c r="G91" s="28"/>
      <c r="H91" s="28"/>
      <c r="I91" s="94">
        <f t="shared" si="13"/>
        <v>564083</v>
      </c>
      <c r="J91" s="49">
        <f>SUMIFS(DATI!E$1:E$65536,DATI!A$1:A$65536,'2002'!B4,DATI!B$1:B$65536,'2002'!J12,DATI!C$1:C$65536,'2002'!B8,DATI!D$1:D$65536,'2002'!L91)</f>
        <v>0</v>
      </c>
      <c r="K91" s="31">
        <f t="shared" si="8"/>
        <v>564083</v>
      </c>
      <c r="L91" s="53" t="s">
        <v>50</v>
      </c>
      <c r="M91" s="78" t="s">
        <v>174</v>
      </c>
      <c r="N91" s="91">
        <f t="shared" si="9"/>
        <v>564083</v>
      </c>
      <c r="O91" s="49">
        <f>SUMIFS(DATI!E$1:E$65536,DATI!A$1:A$65536,'2002'!B4,DATI!B$1:B$65536,'2002'!O12,DATI!C$1:C$65536,'2002'!N8,DATI!D$1:D$65536,'2002'!L91)</f>
        <v>0</v>
      </c>
      <c r="P91" s="22">
        <f t="shared" si="10"/>
        <v>564083</v>
      </c>
      <c r="Q91" s="28"/>
      <c r="R91" s="49">
        <f>SUMIFS(DATI!E$1:E$65536,DATI!A$1:A$65536,'2002'!B4,DATI!B$1:B$65536,'2002'!R12,DATI!C$1:C$65536,'2002'!N8,DATI!D$1:D$65536,'2002'!L91)</f>
        <v>0</v>
      </c>
      <c r="S91" s="49">
        <f>SUMIFS(DATI!E$1:E$65536,DATI!A$1:A$65536,'2002'!B4,DATI!B$1:B$65536,'2002'!S12,DATI!C$1:C$65536,'2002'!N8,DATI!D$1:D$65536,'2002'!L91)</f>
        <v>0</v>
      </c>
      <c r="T91" s="117">
        <f>SUMIFS(DATI!E$1:E$65536,DATI!A$1:A$65536,'2002'!B4,DATI!B$1:B$65536,'2002'!T12,DATI!C$1:C$65536,'2002'!N8,DATI!D$1:D$65536,'2002'!L91)</f>
        <v>564083</v>
      </c>
      <c r="U91" s="96">
        <f>SUMIFS(DATI!E$1:E$65536,DATI!A$1:A$65536,'2002'!B4,DATI!B$1:B$65536,'2002'!U12,DATI!C$1:C$65536,'2002'!N8,DATI!D$1:D$65536,'2002'!L91)</f>
        <v>0</v>
      </c>
      <c r="V91" s="30">
        <f>SUMIFS(DATI!E$1:E$65536,DATI!A$1:A$65536,'2002'!B4,DATI!B$1:B$65536,'2002'!V12,DATI!C$1:C$65536,'2002'!N8,DATI!D$1:D$65536,'2002'!L91)</f>
        <v>0</v>
      </c>
      <c r="W91" s="63">
        <f t="shared" si="11"/>
        <v>0</v>
      </c>
    </row>
    <row r="92" spans="1:23">
      <c r="A92" s="7"/>
      <c r="B92" s="115">
        <f t="shared" si="12"/>
        <v>29473</v>
      </c>
      <c r="C92" s="28"/>
      <c r="D92" s="49">
        <f>SUMIFS(DATI!E$1:E$65536,DATI!A$1:A$65536,'2002'!B4,DATI!B$1:B$65536,'2002'!D12,DATI!C$1:C$65536,'2002'!B8,DATI!D$1:D$65536,'2002'!L92)</f>
        <v>29473</v>
      </c>
      <c r="E92" s="28"/>
      <c r="F92" s="28"/>
      <c r="G92" s="28"/>
      <c r="H92" s="28"/>
      <c r="I92" s="94">
        <f t="shared" si="13"/>
        <v>29473</v>
      </c>
      <c r="J92" s="49">
        <f>SUMIFS(DATI!E$1:E$65536,DATI!A$1:A$65536,'2002'!B4,DATI!B$1:B$65536,'2002'!J12,DATI!C$1:C$65536,'2002'!B8,DATI!D$1:D$65536,'2002'!L92)</f>
        <v>0</v>
      </c>
      <c r="K92" s="31">
        <f t="shared" si="8"/>
        <v>29473</v>
      </c>
      <c r="L92" s="53" t="s">
        <v>51</v>
      </c>
      <c r="M92" s="78" t="s">
        <v>175</v>
      </c>
      <c r="N92" s="91">
        <f t="shared" si="9"/>
        <v>29473</v>
      </c>
      <c r="O92" s="49">
        <f>SUMIFS(DATI!E$1:E$65536,DATI!A$1:A$65536,'2002'!B4,DATI!B$1:B$65536,'2002'!O12,DATI!C$1:C$65536,'2002'!N8,DATI!D$1:D$65536,'2002'!L92)</f>
        <v>0</v>
      </c>
      <c r="P92" s="22">
        <f t="shared" si="10"/>
        <v>29473</v>
      </c>
      <c r="Q92" s="28"/>
      <c r="R92" s="49">
        <f>SUMIFS(DATI!E$1:E$65536,DATI!A$1:A$65536,'2002'!B4,DATI!B$1:B$65536,'2002'!R12,DATI!C$1:C$65536,'2002'!N8,DATI!D$1:D$65536,'2002'!L92)</f>
        <v>13717</v>
      </c>
      <c r="S92" s="49">
        <f>SUMIFS(DATI!E$1:E$65536,DATI!A$1:A$65536,'2002'!B4,DATI!B$1:B$65536,'2002'!S12,DATI!C$1:C$65536,'2002'!N8,DATI!D$1:D$65536,'2002'!L92)</f>
        <v>1352</v>
      </c>
      <c r="T92" s="117">
        <f>SUMIFS(DATI!E$1:E$65536,DATI!A$1:A$65536,'2002'!B4,DATI!B$1:B$65536,'2002'!T12,DATI!C$1:C$65536,'2002'!N8,DATI!D$1:D$65536,'2002'!L92)</f>
        <v>14289</v>
      </c>
      <c r="U92" s="96">
        <f>SUMIFS(DATI!E$1:E$65536,DATI!A$1:A$65536,'2002'!B4,DATI!B$1:B$65536,'2002'!U12,DATI!C$1:C$65536,'2002'!N8,DATI!D$1:D$65536,'2002'!L92)</f>
        <v>0</v>
      </c>
      <c r="V92" s="30">
        <f>SUMIFS(DATI!E$1:E$65536,DATI!A$1:A$65536,'2002'!B4,DATI!B$1:B$65536,'2002'!V12,DATI!C$1:C$65536,'2002'!N8,DATI!D$1:D$65536,'2002'!L92)</f>
        <v>115</v>
      </c>
      <c r="W92" s="63">
        <f t="shared" si="11"/>
        <v>115</v>
      </c>
    </row>
    <row r="93" spans="1:23">
      <c r="A93" s="7"/>
      <c r="B93" s="115">
        <f t="shared" si="12"/>
        <v>207440</v>
      </c>
      <c r="C93" s="28"/>
      <c r="D93" s="49">
        <f>SUMIFS(DATI!E$1:E$65536,DATI!A$1:A$65536,'2002'!B4,DATI!B$1:B$65536,'2002'!D12,DATI!C$1:C$65536,'2002'!B8,DATI!D$1:D$65536,'2002'!L93)</f>
        <v>207440</v>
      </c>
      <c r="E93" s="28"/>
      <c r="F93" s="28"/>
      <c r="G93" s="28"/>
      <c r="H93" s="28"/>
      <c r="I93" s="94">
        <f t="shared" si="13"/>
        <v>207440</v>
      </c>
      <c r="J93" s="49">
        <f>SUMIFS(DATI!E$1:E$65536,DATI!A$1:A$65536,'2002'!B4,DATI!B$1:B$65536,'2002'!J12,DATI!C$1:C$65536,'2002'!B8,DATI!D$1:D$65536,'2002'!L93)</f>
        <v>0</v>
      </c>
      <c r="K93" s="31">
        <f t="shared" si="8"/>
        <v>207440</v>
      </c>
      <c r="L93" s="53" t="s">
        <v>52</v>
      </c>
      <c r="M93" s="78" t="s">
        <v>176</v>
      </c>
      <c r="N93" s="91">
        <f t="shared" si="9"/>
        <v>207440</v>
      </c>
      <c r="O93" s="49">
        <f>SUMIFS(DATI!E$1:E$65536,DATI!A$1:A$65536,'2002'!B4,DATI!B$1:B$65536,'2002'!O12,DATI!C$1:C$65536,'2002'!N8,DATI!D$1:D$65536,'2002'!L93)</f>
        <v>0</v>
      </c>
      <c r="P93" s="22">
        <f t="shared" si="10"/>
        <v>207440</v>
      </c>
      <c r="Q93" s="28"/>
      <c r="R93" s="49">
        <f>SUMIFS(DATI!E$1:E$65536,DATI!A$1:A$65536,'2002'!B4,DATI!B$1:B$65536,'2002'!R12,DATI!C$1:C$65536,'2002'!N8,DATI!D$1:D$65536,'2002'!L93)</f>
        <v>0</v>
      </c>
      <c r="S93" s="49">
        <f>SUMIFS(DATI!E$1:E$65536,DATI!A$1:A$65536,'2002'!B4,DATI!B$1:B$65536,'2002'!S12,DATI!C$1:C$65536,'2002'!N8,DATI!D$1:D$65536,'2002'!L93)</f>
        <v>12801</v>
      </c>
      <c r="T93" s="117">
        <f>SUMIFS(DATI!E$1:E$65536,DATI!A$1:A$65536,'2002'!B4,DATI!B$1:B$65536,'2002'!T12,DATI!C$1:C$65536,'2002'!N8,DATI!D$1:D$65536,'2002'!L93)</f>
        <v>194639</v>
      </c>
      <c r="U93" s="96">
        <f>SUMIFS(DATI!E$1:E$65536,DATI!A$1:A$65536,'2002'!B4,DATI!B$1:B$65536,'2002'!U12,DATI!C$1:C$65536,'2002'!N8,DATI!D$1:D$65536,'2002'!L93)</f>
        <v>0</v>
      </c>
      <c r="V93" s="30">
        <f>SUMIFS(DATI!E$1:E$65536,DATI!A$1:A$65536,'2002'!B4,DATI!B$1:B$65536,'2002'!V12,DATI!C$1:C$65536,'2002'!N8,DATI!D$1:D$65536,'2002'!L93)</f>
        <v>0</v>
      </c>
      <c r="W93" s="63">
        <f t="shared" si="11"/>
        <v>0</v>
      </c>
    </row>
    <row r="94" spans="1:23">
      <c r="A94" s="7"/>
      <c r="B94" s="115">
        <f t="shared" si="12"/>
        <v>419</v>
      </c>
      <c r="C94" s="28"/>
      <c r="D94" s="49">
        <f>SUMIFS(DATI!E$1:E$65536,DATI!A$1:A$65536,'2002'!B4,DATI!B$1:B$65536,'2002'!D12,DATI!C$1:C$65536,'2002'!B8,DATI!D$1:D$65536,'2002'!L94)</f>
        <v>419</v>
      </c>
      <c r="E94" s="28"/>
      <c r="F94" s="28"/>
      <c r="G94" s="28"/>
      <c r="H94" s="28"/>
      <c r="I94" s="94">
        <f t="shared" si="13"/>
        <v>419</v>
      </c>
      <c r="J94" s="49">
        <f>SUMIFS(DATI!E$1:E$65536,DATI!A$1:A$65536,'2002'!B4,DATI!B$1:B$65536,'2002'!J12,DATI!C$1:C$65536,'2002'!B8,DATI!D$1:D$65536,'2002'!L94)</f>
        <v>0</v>
      </c>
      <c r="K94" s="31">
        <f t="shared" si="8"/>
        <v>419</v>
      </c>
      <c r="L94" s="53" t="s">
        <v>53</v>
      </c>
      <c r="M94" s="78" t="s">
        <v>177</v>
      </c>
      <c r="N94" s="91">
        <f t="shared" si="9"/>
        <v>419</v>
      </c>
      <c r="O94" s="49">
        <f>SUMIFS(DATI!E$1:E$65536,DATI!A$1:A$65536,'2002'!B4,DATI!B$1:B$65536,'2002'!O12,DATI!C$1:C$65536,'2002'!N8,DATI!D$1:D$65536,'2002'!L94)</f>
        <v>0</v>
      </c>
      <c r="P94" s="22">
        <f t="shared" si="10"/>
        <v>419</v>
      </c>
      <c r="Q94" s="50"/>
      <c r="R94" s="49">
        <f>SUMIFS(DATI!E$1:E$65536,DATI!A$1:A$65536,'2002'!B4,DATI!B$1:B$65536,'2002'!R12,DATI!C$1:C$65536,'2002'!N8,DATI!D$1:D$65536,'2002'!L94)</f>
        <v>0</v>
      </c>
      <c r="S94" s="49">
        <f>SUMIFS(DATI!E$1:E$65536,DATI!A$1:A$65536,'2002'!B4,DATI!B$1:B$65536,'2002'!S12,DATI!C$1:C$65536,'2002'!N8,DATI!D$1:D$65536,'2002'!L94)</f>
        <v>419</v>
      </c>
      <c r="T94" s="117">
        <f>SUMIFS(DATI!E$1:E$65536,DATI!A$1:A$65536,'2002'!B4,DATI!B$1:B$65536,'2002'!T12,DATI!C$1:C$65536,'2002'!N8,DATI!D$1:D$65536,'2002'!L94)</f>
        <v>0</v>
      </c>
      <c r="U94" s="96">
        <f>SUMIFS(DATI!E$1:E$65536,DATI!A$1:A$65536,'2002'!B4,DATI!B$1:B$65536,'2002'!U12,DATI!C$1:C$65536,'2002'!N8,DATI!D$1:D$65536,'2002'!L94)</f>
        <v>0</v>
      </c>
      <c r="V94" s="30">
        <f>SUMIFS(DATI!E$1:E$65536,DATI!A$1:A$65536,'2002'!B4,DATI!B$1:B$65536,'2002'!V12,DATI!C$1:C$65536,'2002'!N8,DATI!D$1:D$65536,'2002'!L94)</f>
        <v>0</v>
      </c>
      <c r="W94" s="63">
        <f t="shared" si="11"/>
        <v>0</v>
      </c>
    </row>
    <row r="95" spans="1:23">
      <c r="A95" s="7"/>
      <c r="B95" s="115">
        <f t="shared" si="12"/>
        <v>0</v>
      </c>
      <c r="C95" s="28"/>
      <c r="D95" s="49">
        <f>SUMIFS(DATI!E$1:E$65536,DATI!A$1:A$65536,'2002'!B4,DATI!B$1:B$65536,'2002'!D12,DATI!C$1:C$65536,'2002'!B8,DATI!D$1:D$65536,'2002'!L95)</f>
        <v>0</v>
      </c>
      <c r="E95" s="28"/>
      <c r="F95" s="28"/>
      <c r="G95" s="28"/>
      <c r="H95" s="28"/>
      <c r="I95" s="94">
        <f t="shared" si="13"/>
        <v>0</v>
      </c>
      <c r="J95" s="49">
        <f>SUMIFS(DATI!E$1:E$65536,DATI!A$1:A$65536,'2002'!B4,DATI!B$1:B$65536,'2002'!J12,DATI!C$1:C$65536,'2002'!B8,DATI!D$1:D$65536,'2002'!L95)</f>
        <v>0</v>
      </c>
      <c r="K95" s="31">
        <f t="shared" si="8"/>
        <v>0</v>
      </c>
      <c r="L95" s="53" t="s">
        <v>54</v>
      </c>
      <c r="M95" s="78" t="s">
        <v>178</v>
      </c>
      <c r="N95" s="91">
        <f t="shared" si="9"/>
        <v>0</v>
      </c>
      <c r="O95" s="49">
        <f>SUMIFS(DATI!E$1:E$65536,DATI!A$1:A$65536,'2002'!B4,DATI!B$1:B$65536,'2002'!O12,DATI!C$1:C$65536,'2002'!N8,DATI!D$1:D$65536,'2002'!L95)</f>
        <v>0</v>
      </c>
      <c r="P95" s="22">
        <f t="shared" si="10"/>
        <v>0</v>
      </c>
      <c r="Q95" s="50"/>
      <c r="R95" s="49">
        <f>SUMIFS(DATI!E$1:E$65536,DATI!A$1:A$65536,'2002'!B4,DATI!B$1:B$65536,'2002'!R12,DATI!C$1:C$65536,'2002'!N8,DATI!D$1:D$65536,'2002'!L95)</f>
        <v>0</v>
      </c>
      <c r="S95" s="49">
        <f>SUMIFS(DATI!E$1:E$65536,DATI!A$1:A$65536,'2002'!B4,DATI!B$1:B$65536,'2002'!S12,DATI!C$1:C$65536,'2002'!N8,DATI!D$1:D$65536,'2002'!L95)</f>
        <v>0</v>
      </c>
      <c r="T95" s="117">
        <f>SUMIFS(DATI!E$1:E$65536,DATI!A$1:A$65536,'2002'!B4,DATI!B$1:B$65536,'2002'!T12,DATI!C$1:C$65536,'2002'!N8,DATI!D$1:D$65536,'2002'!L95)</f>
        <v>0</v>
      </c>
      <c r="U95" s="96">
        <f>SUMIFS(DATI!E$1:E$65536,DATI!A$1:A$65536,'2002'!B4,DATI!B$1:B$65536,'2002'!U12,DATI!C$1:C$65536,'2002'!N8,DATI!D$1:D$65536,'2002'!L95)</f>
        <v>0</v>
      </c>
      <c r="V95" s="30">
        <f>SUMIFS(DATI!E$1:E$65536,DATI!A$1:A$65536,'2002'!B4,DATI!B$1:B$65536,'2002'!V12,DATI!C$1:C$65536,'2002'!N8,DATI!D$1:D$65536,'2002'!L95)</f>
        <v>0</v>
      </c>
      <c r="W95" s="63">
        <f t="shared" si="11"/>
        <v>0</v>
      </c>
    </row>
    <row r="96" spans="1:23">
      <c r="A96" s="7"/>
      <c r="B96" s="118">
        <f>C96+D96</f>
        <v>115</v>
      </c>
      <c r="C96" s="49">
        <f>SUMIFS(DATI!E$1:E$65536,DATI!A$1:A$65536,'2002'!B4,DATI!B$1:B$65536,'2002'!C12,DATI!C$1:C$65536,'2002'!B8,DATI!D$1:D$65536,'2002'!L96)</f>
        <v>115</v>
      </c>
      <c r="D96" s="96">
        <f>SUMIFS(DATI!E$1:E$65536,DATI!A$1:A$65536,'2002'!B4,DATI!B$1:B$65536,'2002'!D12,DATI!C$1:C$65536,'2002'!B8,DATI!D$1:D$65536,'2002'!L96)</f>
        <v>0</v>
      </c>
      <c r="E96" s="49">
        <f>SUMIFS(DATI!E$1:E$65536,DATI!A$1:A$65536,'2002'!B4,DATI!B$1:B$65536,'2002'!E12,DATI!C$1:C$65536,'2002'!B8,DATI!D$1:D$65536,'2002'!L96)</f>
        <v>830925</v>
      </c>
      <c r="F96" s="49">
        <f>SUMIFS(DATI!E$1:E$65536,DATI!A$1:A$65536,'2002'!B4,DATI!B$1:B$65536,'2002'!F12,DATI!C$1:C$65536,'2002'!B8,DATI!D$1:D$65536,'2002'!L96)</f>
        <v>1352</v>
      </c>
      <c r="G96" s="49">
        <f>SUMIFS(DATI!E$1:E$65536,DATI!A$1:A$65536,'2002'!B4,DATI!B$1:B$65536,'2002'!G12,DATI!C$1:C$65536,'2002'!B8,DATI!D$1:D$65536,'2002'!L96)</f>
        <v>15020</v>
      </c>
      <c r="H96" s="28"/>
      <c r="I96" s="94">
        <f>B96+E96+F96+G96</f>
        <v>847412</v>
      </c>
      <c r="J96" s="30">
        <f>SUMIFS(DATI!E$1:E$65536,DATI!A$1:A$65536,'2002'!B4,DATI!B$1:B$65536,'2002'!J12,DATI!C$1:C$65536,'2002'!B8,DATI!D$1:D$65536,'2002'!L96)</f>
        <v>49311</v>
      </c>
      <c r="K96" s="31">
        <f t="shared" si="8"/>
        <v>896723</v>
      </c>
      <c r="L96" s="53" t="s">
        <v>55</v>
      </c>
      <c r="M96" s="199" t="s">
        <v>179</v>
      </c>
      <c r="N96" s="91">
        <f t="shared" si="9"/>
        <v>896723</v>
      </c>
      <c r="O96" s="49">
        <f>SUMIFS(DATI!E$1:E$65536,DATI!A$1:A$65536,'2002'!B4,DATI!B$1:B$65536,'2002'!O12,DATI!C$1:C$65536,'2002'!N8,DATI!D$1:D$65536,'2002'!L96)</f>
        <v>1303</v>
      </c>
      <c r="P96" s="29">
        <f>W96</f>
        <v>895420</v>
      </c>
      <c r="Q96" s="50"/>
      <c r="R96" s="23"/>
      <c r="S96" s="23"/>
      <c r="T96" s="23"/>
      <c r="U96" s="49">
        <f>SUMIFS(DATI!E$1:E$65536,DATI!A$1:A$65536,'2002'!B4,DATI!B$1:B$65536,'2002'!U12,DATI!C$1:C$65536,'2002'!N8,DATI!D$1:D$65536,'2002'!L96)</f>
        <v>895420</v>
      </c>
      <c r="V96" s="28"/>
      <c r="W96" s="63">
        <f>U96</f>
        <v>895420</v>
      </c>
    </row>
    <row r="97" spans="1:23">
      <c r="A97" s="7"/>
      <c r="B97" s="28"/>
      <c r="C97" s="49">
        <f>SUMIFS(DATI!E$1:E$65536,DATI!A$1:A$65536,'2002'!B4,DATI!B$1:B$65536,'2002'!C12,DATI!C$1:C$65536,'2002'!B8,DATI!D$1:D$65536,'2002'!L97)</f>
        <v>37804</v>
      </c>
      <c r="D97" s="28"/>
      <c r="E97" s="49">
        <f>SUMIFS(DATI!E$1:E$65536,DATI!A$1:A$65536,'2002'!B4,DATI!B$1:B$65536,'2002'!E12,DATI!C$1:C$65536,'2002'!B8,DATI!D$1:D$65536,'2002'!L97)</f>
        <v>811401</v>
      </c>
      <c r="F97" s="28"/>
      <c r="G97" s="28"/>
      <c r="H97" s="28"/>
      <c r="I97" s="94">
        <f>C97+E97+F97+G97</f>
        <v>849205</v>
      </c>
      <c r="J97" s="28"/>
      <c r="K97" s="31">
        <f>I97</f>
        <v>849205</v>
      </c>
      <c r="L97" s="53" t="s">
        <v>56</v>
      </c>
      <c r="M97" s="199" t="s">
        <v>180</v>
      </c>
      <c r="N97" s="91">
        <f>P97</f>
        <v>849205</v>
      </c>
      <c r="O97" s="28"/>
      <c r="P97" s="29">
        <f>W97</f>
        <v>849205</v>
      </c>
      <c r="Q97" s="28"/>
      <c r="R97" s="28"/>
      <c r="S97" s="28"/>
      <c r="T97" s="28"/>
      <c r="U97" s="49">
        <f>SUMIFS(DATI!E$1:E$65536,DATI!A$1:A$65536,'2002'!B4,DATI!B$1:B$65536,'2002'!U12,DATI!C$1:C$65536,'2002'!N8,DATI!D$1:D$65536,'2002'!L97)</f>
        <v>849205</v>
      </c>
      <c r="V97" s="28"/>
      <c r="W97" s="31">
        <f>U97</f>
        <v>849205</v>
      </c>
    </row>
    <row r="98" spans="1:23">
      <c r="A98" s="7"/>
      <c r="B98" s="28"/>
      <c r="C98" s="49">
        <f>SUMIFS(DATI!E$1:E$65536,DATI!A$1:A$65536,'2002'!B4,DATI!B$1:B$65536,'2002'!C12,DATI!C$1:C$65536,'2002'!B8,DATI!D$1:D$65536,'2002'!L98)</f>
        <v>34550</v>
      </c>
      <c r="D98" s="28"/>
      <c r="E98" s="49">
        <f>SUMIFS(DATI!E$1:E$65536,DATI!A$1:A$65536,'2002'!B4,DATI!B$1:B$65536,'2002'!E12,DATI!C$1:C$65536,'2002'!B8,DATI!D$1:D$65536,'2002'!L98)</f>
        <v>741473</v>
      </c>
      <c r="F98" s="28"/>
      <c r="G98" s="28"/>
      <c r="H98" s="28"/>
      <c r="I98" s="94">
        <f>E98+C98</f>
        <v>776023</v>
      </c>
      <c r="J98" s="28"/>
      <c r="K98" s="31">
        <f>I98</f>
        <v>776023</v>
      </c>
      <c r="L98" s="53" t="s">
        <v>57</v>
      </c>
      <c r="M98" s="78" t="s">
        <v>181</v>
      </c>
      <c r="N98" s="91">
        <f>P98</f>
        <v>776023</v>
      </c>
      <c r="O98" s="28"/>
      <c r="P98" s="29">
        <f>W98</f>
        <v>776023</v>
      </c>
      <c r="Q98" s="28"/>
      <c r="R98" s="28"/>
      <c r="S98" s="28"/>
      <c r="T98" s="28"/>
      <c r="U98" s="49">
        <f>SUMIFS(DATI!E$1:E$65536,DATI!A$1:A$65536,'2002'!B4,DATI!B$1:B$65536,'2002'!U12,DATI!C$1:C$65536,'2002'!N8,DATI!D$1:D$65536,'2002'!L98)</f>
        <v>776023</v>
      </c>
      <c r="V98" s="28"/>
      <c r="W98" s="31">
        <f>U98</f>
        <v>776023</v>
      </c>
    </row>
    <row r="99" spans="1:23">
      <c r="A99" s="7"/>
      <c r="B99" s="28"/>
      <c r="C99" s="49">
        <f>SUMIFS(DATI!E$1:E$65536,DATI!A$1:A$65536,'2002'!B4,DATI!B$1:B$65536,'2002'!C12,DATI!C$1:C$65536,'2002'!B8,DATI!D$1:D$65536,'2002'!L99)</f>
        <v>3254</v>
      </c>
      <c r="D99" s="28"/>
      <c r="E99" s="49">
        <f>SUMIFS(DATI!E$1:E$65536,DATI!A$1:A$65536,'2002'!B4,DATI!B$1:B$65536,'2002'!E12,DATI!C$1:C$65536,'2002'!B8,DATI!D$1:D$65536,'2002'!L99)</f>
        <v>69928</v>
      </c>
      <c r="F99" s="28"/>
      <c r="G99" s="28"/>
      <c r="H99" s="28"/>
      <c r="I99" s="94">
        <f>E99+C99</f>
        <v>73182</v>
      </c>
      <c r="J99" s="28"/>
      <c r="K99" s="31">
        <f>I99</f>
        <v>73182</v>
      </c>
      <c r="L99" s="53" t="s">
        <v>58</v>
      </c>
      <c r="M99" s="78" t="s">
        <v>182</v>
      </c>
      <c r="N99" s="91">
        <f>P99</f>
        <v>73182</v>
      </c>
      <c r="O99" s="28"/>
      <c r="P99" s="29">
        <f>W99</f>
        <v>73182</v>
      </c>
      <c r="Q99" s="28"/>
      <c r="R99" s="28"/>
      <c r="S99" s="28"/>
      <c r="T99" s="28"/>
      <c r="U99" s="49">
        <f>SUMIFS(DATI!E$1:E$65536,DATI!A$1:A$65536,'2002'!B4,DATI!B$1:B$65536,'2002'!U12,DATI!C$1:C$65536,'2002'!N8,DATI!D$1:D$65536,'2002'!L99)</f>
        <v>73182</v>
      </c>
      <c r="V99" s="28"/>
      <c r="W99" s="31">
        <f>U99</f>
        <v>73182</v>
      </c>
    </row>
    <row r="100" spans="1:23">
      <c r="A100" s="7"/>
      <c r="B100" s="115">
        <f>C100+D100</f>
        <v>248965</v>
      </c>
      <c r="C100" s="91">
        <f>C101+C103</f>
        <v>0</v>
      </c>
      <c r="D100" s="99">
        <f>D101+D103</f>
        <v>248965</v>
      </c>
      <c r="E100" s="29">
        <f>E101+E102+E103</f>
        <v>101442</v>
      </c>
      <c r="F100" s="91">
        <f>F101+F102+F103</f>
        <v>51407</v>
      </c>
      <c r="G100" s="91">
        <f>G101+G103</f>
        <v>124623</v>
      </c>
      <c r="H100" s="28"/>
      <c r="I100" s="94">
        <f>B100+E100+F100+G100</f>
        <v>526437</v>
      </c>
      <c r="J100" s="94">
        <f>J101+J102+J103</f>
        <v>421268</v>
      </c>
      <c r="K100" s="31">
        <f t="shared" si="8"/>
        <v>947705</v>
      </c>
      <c r="L100" s="53" t="s">
        <v>59</v>
      </c>
      <c r="M100" s="54" t="s">
        <v>183</v>
      </c>
      <c r="N100" s="91">
        <f t="shared" si="9"/>
        <v>947705</v>
      </c>
      <c r="O100" s="94">
        <f>O101+O102+O103</f>
        <v>238829</v>
      </c>
      <c r="P100" s="29">
        <f>R100+S100+T100+W100</f>
        <v>708876</v>
      </c>
      <c r="Q100" s="50"/>
      <c r="R100" s="29">
        <f>R102+R103</f>
        <v>32626</v>
      </c>
      <c r="S100" s="29">
        <f>S101+S102+S103</f>
        <v>52932</v>
      </c>
      <c r="T100" s="29">
        <f>T101+T102+T103</f>
        <v>127153</v>
      </c>
      <c r="U100" s="93">
        <f>U102+U103</f>
        <v>491471</v>
      </c>
      <c r="V100" s="94">
        <f>V102+V103</f>
        <v>4694</v>
      </c>
      <c r="W100" s="63">
        <f>U100+V100</f>
        <v>496165</v>
      </c>
    </row>
    <row r="101" spans="1:23">
      <c r="A101" s="7"/>
      <c r="B101" s="115">
        <f>C101+D101</f>
        <v>17699</v>
      </c>
      <c r="C101" s="103">
        <f>SUMIFS(DATI!E$1:E$65536,DATI!A$1:A$65536,'2002'!B4,DATI!B$1:B$65536,'2002'!C12,DATI!C$1:C$65536,'2002'!B8,DATI!D$1:D$65536,'2002'!L101)</f>
        <v>0</v>
      </c>
      <c r="D101" s="117">
        <f>SUMIFS(DATI!E$1:E$65536,DATI!A$1:A$65536,'2002'!B4,DATI!B$1:B$65536,'2002'!D12,DATI!C$1:C$65536,'2002'!B8,DATI!D$1:D$65536,'2002'!L101)</f>
        <v>17699</v>
      </c>
      <c r="E101" s="49">
        <f>SUMIFS(DATI!E$1:E$65536,DATI!A$1:A$65536,'2002'!B4,DATI!B$1:B$65536,'2002'!E12,DATI!C$1:C$65536,'2002'!B8,DATI!D$1:D$65536,'2002'!L101)</f>
        <v>13</v>
      </c>
      <c r="F101" s="49">
        <f>SUMIFS(DATI!E$1:E$65536,DATI!A$1:A$65536,'2002'!B4,DATI!B$1:B$65536,'2002'!F12,DATI!C$1:C$65536,'2002'!B8,DATI!D$1:D$65536,'2002'!L101)</f>
        <v>91</v>
      </c>
      <c r="G101" s="49">
        <f>SUMIFS(DATI!E$1:E$65536,DATI!A$1:A$65536,'2002'!B4,DATI!B$1:B$65536,'2002'!G12,DATI!C$1:C$65536,'2002'!B8,DATI!D$1:D$65536,'2002'!L101)</f>
        <v>35129</v>
      </c>
      <c r="H101" s="28"/>
      <c r="I101" s="94">
        <f>B101+E101+F101+G101</f>
        <v>52932</v>
      </c>
      <c r="J101" s="30">
        <f>SUMIFS(DATI!E$1:E$65536,DATI!A$1:A$65536,'2002'!B4,DATI!B$1:B$65536,'2002'!J12,DATI!C$1:C$65536,'2002'!B8,DATI!D$1:D$65536,'2002'!L101)</f>
        <v>0</v>
      </c>
      <c r="K101" s="31">
        <f t="shared" si="8"/>
        <v>52932</v>
      </c>
      <c r="L101" s="119" t="s">
        <v>60</v>
      </c>
      <c r="M101" s="205" t="s">
        <v>242</v>
      </c>
      <c r="N101" s="91">
        <f t="shared" si="9"/>
        <v>52932</v>
      </c>
      <c r="O101" s="30">
        <f>SUMIFS(DATI!E$1:E$65536,DATI!A$1:A$65536,'2002'!B4,DATI!B$1:B$65536,'2002'!O12,DATI!C$1:C$65536,'2002'!N8,DATI!D$1:D$65536,'2002'!L101)</f>
        <v>0</v>
      </c>
      <c r="P101" s="29">
        <f>S101+T101</f>
        <v>52932</v>
      </c>
      <c r="Q101" s="50"/>
      <c r="R101" s="73"/>
      <c r="S101" s="49">
        <f>SUMIFS(DATI!E$1:E$65536,DATI!A$1:A$65536,'2002'!B4,DATI!B$1:B$65536,'2002'!S12,DATI!C$1:C$65536,'2002'!N8,DATI!D$1:D$65536,'2002'!L101)</f>
        <v>52932</v>
      </c>
      <c r="T101" s="49">
        <f>SUMIFS(DATI!E$1:E$65536,DATI!A$1:A$65536,'2002'!B4,DATI!B$1:B$65536,'2002'!T12,DATI!C$1:C$65536,'2002'!N8,DATI!D$1:D$65536,'2002'!L101)</f>
        <v>0</v>
      </c>
      <c r="U101" s="73"/>
      <c r="V101" s="28"/>
      <c r="W101" s="42"/>
    </row>
    <row r="102" spans="1:23">
      <c r="A102" s="7"/>
      <c r="B102" s="120"/>
      <c r="C102" s="23"/>
      <c r="D102" s="28"/>
      <c r="E102" s="30">
        <f>SUMIFS(DATI!E$1:E$65536,DATI!A$1:A$65536,'2002'!B4,DATI!B$1:B$65536,'2002'!E12,DATI!C$1:C$65536,'2002'!B8,DATI!D$1:D$65536,'2002'!L102)</f>
        <v>0</v>
      </c>
      <c r="F102" s="49">
        <f>SUMIFS(DATI!E$1:E$65536,DATI!A$1:A$65536,'2002'!B4,DATI!B$1:B$65536,'2002'!F12,DATI!C$1:C$65536,'2002'!B8,DATI!D$1:D$65536,'2002'!L102)</f>
        <v>51316</v>
      </c>
      <c r="G102" s="73"/>
      <c r="H102" s="28"/>
      <c r="I102" s="94">
        <f>F102</f>
        <v>51316</v>
      </c>
      <c r="J102" s="30">
        <f>SUMIFS(DATI!E$1:E$65536,DATI!A$1:A$65536,'2002'!B4,DATI!B$1:B$65536,'2002'!J12,DATI!C$1:C$65536,'2002'!B8,DATI!D$1:D$65536,'2002'!L102)</f>
        <v>0</v>
      </c>
      <c r="K102" s="31">
        <f t="shared" si="8"/>
        <v>51316</v>
      </c>
      <c r="L102" s="53" t="s">
        <v>61</v>
      </c>
      <c r="M102" s="199" t="s">
        <v>243</v>
      </c>
      <c r="N102" s="91">
        <f t="shared" si="9"/>
        <v>51316</v>
      </c>
      <c r="O102" s="30">
        <f>SUMIFS(DATI!E$1:E$65536,DATI!A$1:A$65536,'2002'!B4,DATI!B$1:B$65536,'2002'!O12,DATI!C$1:C$65536,'2002'!N8,DATI!D$1:D$65536,'2002'!L102)</f>
        <v>0</v>
      </c>
      <c r="P102" s="29">
        <f>R102+S102+T102+U102+V102</f>
        <v>51316</v>
      </c>
      <c r="Q102" s="50"/>
      <c r="R102" s="49">
        <f>SUMIFS(DATI!E$1:E$65536,DATI!A$1:A$65536,'2002'!B4,DATI!B$1:B$65536,'2002'!R12,DATI!C$1:C$65536,'2002'!N8,DATI!D$1:D$65536,'2002'!L102)</f>
        <v>32626</v>
      </c>
      <c r="S102" s="49">
        <f>SUMIFS(DATI!E$1:E$65536,DATI!A$1:A$65536,'2002'!B4,DATI!B$1:B$65536,'2002'!S12,DATI!C$1:C$65536,'2002'!N8,DATI!D$1:D$65536,'2002'!L102)</f>
        <v>0</v>
      </c>
      <c r="T102" s="49">
        <f>SUMIFS(DATI!E$1:E$65536,DATI!A$1:A$65536,'2002'!B4,DATI!B$1:B$65536,'2002'!T12,DATI!C$1:C$65536,'2002'!N8,DATI!D$1:D$65536,'2002'!L102)</f>
        <v>0</v>
      </c>
      <c r="U102" s="96">
        <f>SUMIFS(DATI!E$1:E$65536,DATI!A$1:A$65536,'2002'!B4,DATI!B$1:B$65536,'2002'!U12,DATI!C$1:C$65536,'2002'!N8,DATI!D$1:D$65536,'2002'!L102)</f>
        <v>18690</v>
      </c>
      <c r="V102" s="30">
        <f>SUMIFS(DATI!E$1:E$65536,DATI!A$1:A$65536,'2002'!B4,DATI!B$1:B$65536,'2002'!V12,DATI!C$1:C$65536,'2002'!N8,DATI!D$1:D$65536,'2002'!L102)</f>
        <v>0</v>
      </c>
      <c r="W102" s="31">
        <f>U102+V102</f>
        <v>18690</v>
      </c>
    </row>
    <row r="103" spans="1:23" ht="25">
      <c r="A103" s="7"/>
      <c r="B103" s="115">
        <f>C103+D103</f>
        <v>231266</v>
      </c>
      <c r="C103" s="91">
        <f>C106</f>
        <v>0</v>
      </c>
      <c r="D103" s="91">
        <f>D106</f>
        <v>231266</v>
      </c>
      <c r="E103" s="91">
        <f>E106+E104+E107</f>
        <v>101429</v>
      </c>
      <c r="F103" s="91">
        <f>F106</f>
        <v>0</v>
      </c>
      <c r="G103" s="91">
        <f>G106</f>
        <v>89494</v>
      </c>
      <c r="H103" s="28"/>
      <c r="I103" s="94">
        <f>B103+E103+F103+G103</f>
        <v>422189</v>
      </c>
      <c r="J103" s="121">
        <f>J104+J106+J107</f>
        <v>421268</v>
      </c>
      <c r="K103" s="31">
        <f t="shared" si="8"/>
        <v>843457</v>
      </c>
      <c r="L103" s="53" t="s">
        <v>184</v>
      </c>
      <c r="M103" s="54" t="s">
        <v>244</v>
      </c>
      <c r="N103" s="91">
        <f>O103+P103</f>
        <v>843457</v>
      </c>
      <c r="O103" s="94">
        <f>O104+O106+O107</f>
        <v>238829</v>
      </c>
      <c r="P103" s="29">
        <f>R103+S103+T103+W103</f>
        <v>604628</v>
      </c>
      <c r="Q103" s="28"/>
      <c r="R103" s="29">
        <f>R106</f>
        <v>0</v>
      </c>
      <c r="S103" s="99">
        <f>S106</f>
        <v>0</v>
      </c>
      <c r="T103" s="29">
        <f>T104+T106</f>
        <v>127153</v>
      </c>
      <c r="U103" s="29">
        <f>U106</f>
        <v>472781</v>
      </c>
      <c r="V103" s="94">
        <f>V106</f>
        <v>4694</v>
      </c>
      <c r="W103" s="31">
        <f>U103+V103</f>
        <v>477475</v>
      </c>
    </row>
    <row r="104" spans="1:23">
      <c r="A104" s="7"/>
      <c r="B104" s="28"/>
      <c r="C104" s="28"/>
      <c r="D104" s="28"/>
      <c r="E104" s="49">
        <f>SUMIFS(DATI!E$1:E$65536,DATI!A$1:A$65536,'2002'!B4,DATI!B$1:B$65536,'2002'!E12,DATI!C$1:C$65536,'2002'!B8,DATI!D$1:D$65536,'2002'!L104)</f>
        <v>0</v>
      </c>
      <c r="F104" s="28"/>
      <c r="G104" s="28"/>
      <c r="H104" s="28"/>
      <c r="I104" s="94">
        <f>E104</f>
        <v>0</v>
      </c>
      <c r="J104" s="30">
        <f>SUMIFS(DATI!E$1:E$65536,DATI!A$1:A$65536,'2002'!B4,DATI!B$1:B$65536,'2002'!J12,DATI!C$1:C$65536,'2002'!B8,DATI!D$1:D$65536,'2002'!L104)</f>
        <v>0</v>
      </c>
      <c r="K104" s="31">
        <f t="shared" si="8"/>
        <v>0</v>
      </c>
      <c r="L104" s="53" t="s">
        <v>62</v>
      </c>
      <c r="M104" s="199" t="s">
        <v>245</v>
      </c>
      <c r="N104" s="91">
        <f t="shared" si="9"/>
        <v>0</v>
      </c>
      <c r="O104" s="30">
        <f>SUMIFS(DATI!E$1:E$65536,DATI!A$1:A$65536,'2002'!B4,DATI!B$1:B$65536,'2002'!O12,DATI!C$1:C$65536,'2002'!N8,DATI!D$1:D$65536,'2002'!L104)</f>
        <v>0</v>
      </c>
      <c r="P104" s="29">
        <f>T104</f>
        <v>0</v>
      </c>
      <c r="Q104" s="28"/>
      <c r="R104" s="28"/>
      <c r="S104" s="28"/>
      <c r="T104" s="49">
        <f>SUMIFS(DATI!E$1:E$65536,DATI!A$1:A$65536,'2002'!B4,DATI!B$1:B$65536,'2002'!T12,DATI!C$1:C$65536,'2002'!N8,DATI!D$1:D$65536,'2002'!L104)</f>
        <v>0</v>
      </c>
      <c r="U104" s="28"/>
      <c r="V104" s="28"/>
      <c r="W104" s="42"/>
    </row>
    <row r="105" spans="1:23" ht="25">
      <c r="A105" s="7"/>
      <c r="B105" s="28"/>
      <c r="C105" s="28"/>
      <c r="D105" s="28"/>
      <c r="E105" s="49">
        <f>SUMIFS(DATI!E$1:E$65536,DATI!A$1:A$65536,'2002'!B4,DATI!B$1:B$65536,'2002'!E12,DATI!C$1:C$65536,'2002'!B8,DATI!D$1:D$65536,'2002'!L105)</f>
        <v>0</v>
      </c>
      <c r="F105" s="28"/>
      <c r="G105" s="28"/>
      <c r="H105" s="28"/>
      <c r="I105" s="94">
        <f>E105</f>
        <v>0</v>
      </c>
      <c r="J105" s="30">
        <f>SUMIFS(DATI!E$1:E$65536,DATI!A$1:A$65536,'2002'!B4,DATI!B$1:B$65536,'2002'!J12,DATI!C$1:C$65536,'2002'!B8,DATI!D$1:D$65536,'2002'!L105)</f>
        <v>0</v>
      </c>
      <c r="K105" s="31">
        <f t="shared" si="8"/>
        <v>0</v>
      </c>
      <c r="L105" s="53" t="s">
        <v>63</v>
      </c>
      <c r="M105" s="78" t="s">
        <v>185</v>
      </c>
      <c r="N105" s="91">
        <f t="shared" si="9"/>
        <v>0</v>
      </c>
      <c r="O105" s="30">
        <f>SUMIFS(DATI!E$1:E$65536,DATI!A$1:A$65536,'2002'!B4,DATI!B$1:B$65536,'2002'!O12,DATI!C$1:C$65536,'2002'!N8,DATI!D$1:D$65536,'2002'!L105)</f>
        <v>0</v>
      </c>
      <c r="P105" s="29">
        <f>T105</f>
        <v>0</v>
      </c>
      <c r="Q105" s="50"/>
      <c r="R105" s="28"/>
      <c r="S105" s="28"/>
      <c r="T105" s="49">
        <f>SUMIFS(DATI!E$1:E$65536,DATI!A$1:A$65536,'2002'!B4,DATI!B$1:B$65536,'2002'!T12,DATI!C$1:C$65536,'2002'!N8,DATI!D$1:D$65536,'2002'!L105)</f>
        <v>0</v>
      </c>
      <c r="U105" s="28"/>
      <c r="V105" s="28"/>
      <c r="W105" s="42"/>
    </row>
    <row r="106" spans="1:23">
      <c r="A106" s="7"/>
      <c r="B106" s="115">
        <f>C106+D106</f>
        <v>231266</v>
      </c>
      <c r="C106" s="103">
        <f>SUMIFS(DATI!E$1:E$65536,DATI!A$1:A$65536,'2002'!B4,DATI!B$1:B$65536,'2002'!C12,DATI!C$1:C$65536,'2002'!B8,DATI!D$1:D$65536,'2002'!L106)</f>
        <v>0</v>
      </c>
      <c r="D106" s="103">
        <f>SUMIFS(DATI!E$1:E$65536,DATI!A$1:A$65536,'2002'!B4,DATI!B$1:B$65536,'2002'!D12,DATI!C$1:C$65536,'2002'!B8,DATI!D$1:D$65536,'2002'!L106)</f>
        <v>231266</v>
      </c>
      <c r="E106" s="49">
        <f>SUMIFS(DATI!E$1:E$65536,DATI!A$1:A$65536,'2002'!B4,DATI!B$1:B$65536,'2002'!E12,DATI!C$1:C$65536,'2002'!B8,DATI!D$1:D$65536,'2002'!L106)</f>
        <v>101429</v>
      </c>
      <c r="F106" s="30">
        <f>SUMIFS(DATI!E$1:E$65536,DATI!A$1:A$65536,'2002'!B4,DATI!B$1:B$65536,'2002'!F12,DATI!C$1:C$65536,'2002'!B8,DATI!D$1:D$65536,'2002'!L106)</f>
        <v>0</v>
      </c>
      <c r="G106" s="49">
        <f>SUMIFS(DATI!E$1:E$65536,DATI!A$1:A$65536,'2002'!B4,DATI!B$1:B$65536,'2002'!G12,DATI!C$1:C$65536,'2002'!B8,DATI!D$1:D$65536,'2002'!L106)</f>
        <v>89494</v>
      </c>
      <c r="H106" s="28"/>
      <c r="I106" s="94">
        <f>B106+E106+F106+G106</f>
        <v>422189</v>
      </c>
      <c r="J106" s="30">
        <f>SUMIFS(DATI!E$1:E$65536,DATI!A$1:A$65536,'2002'!B4,DATI!B$1:B$65536,'2002'!J12,DATI!C$1:C$65536,'2002'!B8,DATI!D$1:D$65536,'2002'!L106)</f>
        <v>421268</v>
      </c>
      <c r="K106" s="31">
        <f t="shared" si="8"/>
        <v>843457</v>
      </c>
      <c r="L106" s="119" t="s">
        <v>64</v>
      </c>
      <c r="M106" s="205" t="s">
        <v>246</v>
      </c>
      <c r="N106" s="91">
        <f>O106+P106</f>
        <v>843457</v>
      </c>
      <c r="O106" s="30">
        <f>SUMIFS(DATI!E$1:E$65536,DATI!A$1:A$65536,'2002'!B4,DATI!B$1:B$65536,'2002'!O12,DATI!C$1:C$65536,'2002'!N8,DATI!D$1:D$65536,'2002'!L106)</f>
        <v>238829</v>
      </c>
      <c r="P106" s="29">
        <f>R106+S106+T106+W106</f>
        <v>604628</v>
      </c>
      <c r="Q106" s="28"/>
      <c r="R106" s="49">
        <f>SUMIFS(DATI!E$1:E$65536,DATI!A$1:A$65536,'2002'!B4,DATI!B$1:B$65536,'2002'!R12,DATI!C$1:C$65536,'2002'!N8,DATI!D$1:D$65536,'2002'!L106)</f>
        <v>0</v>
      </c>
      <c r="S106" s="49">
        <f>SUMIFS(DATI!E$1:E$65536,DATI!A$1:A$65536,'2002'!B4,DATI!B$1:B$65536,'2002'!S12,DATI!C$1:C$65536,'2002'!N8,DATI!D$1:D$65536,'2002'!L106)</f>
        <v>0</v>
      </c>
      <c r="T106" s="49">
        <f>SUMIFS(DATI!E$1:E$65536,DATI!A$1:A$65536,'2002'!B4,DATI!B$1:B$65536,'2002'!T12,DATI!C$1:C$65536,'2002'!N8,DATI!D$1:D$65536,'2002'!L106)</f>
        <v>127153</v>
      </c>
      <c r="U106" s="96">
        <f>SUMIFS(DATI!E$1:E$65536,DATI!A$1:A$65536,'2002'!B4,DATI!B$1:B$65536,'2002'!U12,DATI!C$1:C$65536,'2002'!N8,DATI!D$1:D$65536,'2002'!L106)</f>
        <v>472781</v>
      </c>
      <c r="V106" s="24">
        <f>SUMIFS(DATI!E$1:E$65536,DATI!A$1:A$65536,'2002'!B4,DATI!B$1:B$65536,'2002'!V12,DATI!C$1:C$65536,'2002'!N8,DATI!D$1:D$65536,'2002'!L106)</f>
        <v>4694</v>
      </c>
      <c r="W106" s="63">
        <f>U106+V106</f>
        <v>477475</v>
      </c>
    </row>
    <row r="107" spans="1:23">
      <c r="A107" s="7"/>
      <c r="B107" s="122"/>
      <c r="C107" s="74"/>
      <c r="D107" s="74"/>
      <c r="E107" s="49">
        <f>SUMIFS(DATI!E$1:E$65536,DATI!A$1:A$65536,'2002'!B4,DATI!B$1:B$65536,'2002'!E12,DATI!C$1:C$65536,'2002'!B8,DATI!D$1:D$65536,'2002'!L107)</f>
        <v>0</v>
      </c>
      <c r="F107" s="74"/>
      <c r="G107" s="74"/>
      <c r="H107" s="28"/>
      <c r="I107" s="94">
        <f>E107</f>
        <v>0</v>
      </c>
      <c r="J107" s="92"/>
      <c r="K107" s="31">
        <f>I107</f>
        <v>0</v>
      </c>
      <c r="L107" s="119" t="s">
        <v>65</v>
      </c>
      <c r="M107" s="205" t="s">
        <v>186</v>
      </c>
      <c r="N107" s="91">
        <f>O107</f>
        <v>0</v>
      </c>
      <c r="O107" s="30">
        <f>SUMIFS(DATI!E$1:E$65536,DATI!A$1:A$65536,'2002'!B4,DATI!B$1:B$65536,'2002'!O12,DATI!C$1:C$65536,'2002'!N8,DATI!D$1:D$65536,'2002'!L107)</f>
        <v>0</v>
      </c>
      <c r="P107" s="23"/>
      <c r="Q107" s="28"/>
      <c r="R107" s="23"/>
      <c r="S107" s="23"/>
      <c r="T107" s="23"/>
      <c r="U107" s="23"/>
      <c r="V107" s="23"/>
      <c r="W107" s="32"/>
    </row>
    <row r="108" spans="1:23" ht="13">
      <c r="A108" s="7"/>
      <c r="B108" s="115">
        <f>C108+D108</f>
        <v>4983243</v>
      </c>
      <c r="C108" s="91">
        <f>V85+W86+V90+V100-C86-C96-C100</f>
        <v>7472</v>
      </c>
      <c r="D108" s="91">
        <f>U85+U86+U90+U96+U100-D86-D90-D96-D100</f>
        <v>4975771</v>
      </c>
      <c r="E108" s="29">
        <f>T85+T86+T90+T100-E86-E96-E100</f>
        <v>1765653</v>
      </c>
      <c r="F108" s="29">
        <f>S85+S90+S100-F86-F96-F100</f>
        <v>145592</v>
      </c>
      <c r="G108" s="29">
        <f>R85+R90+R100-G86-G96-G100</f>
        <v>1485757</v>
      </c>
      <c r="H108" s="28"/>
      <c r="I108" s="94">
        <f>B108+E108+F108+G108</f>
        <v>8380245</v>
      </c>
      <c r="J108" s="50"/>
      <c r="K108" s="32"/>
      <c r="L108" s="106" t="s">
        <v>19</v>
      </c>
      <c r="M108" s="197" t="s">
        <v>187</v>
      </c>
      <c r="N108" s="23"/>
      <c r="O108" s="28"/>
      <c r="P108" s="28"/>
      <c r="Q108" s="28"/>
      <c r="R108" s="28"/>
      <c r="S108" s="28"/>
      <c r="T108" s="28"/>
      <c r="U108" s="28"/>
      <c r="V108" s="28"/>
      <c r="W108" s="42"/>
    </row>
    <row r="109" spans="1:23">
      <c r="A109" s="7"/>
      <c r="B109" s="115">
        <f>C109+D109</f>
        <v>139448</v>
      </c>
      <c r="C109" s="91">
        <f>C22</f>
        <v>2391</v>
      </c>
      <c r="D109" s="91">
        <f>D22</f>
        <v>137057</v>
      </c>
      <c r="E109" s="91">
        <f>E22</f>
        <v>286060</v>
      </c>
      <c r="F109" s="91">
        <f>F22</f>
        <v>42464</v>
      </c>
      <c r="G109" s="91">
        <f>G22</f>
        <v>974536</v>
      </c>
      <c r="H109" s="28"/>
      <c r="I109" s="94">
        <f>B109+E109+F109+G109</f>
        <v>1442508</v>
      </c>
      <c r="J109" s="50"/>
      <c r="K109" s="42"/>
      <c r="L109" s="53" t="s">
        <v>77</v>
      </c>
      <c r="M109" s="65" t="s">
        <v>167</v>
      </c>
      <c r="N109" s="28"/>
      <c r="O109" s="28"/>
      <c r="P109" s="28"/>
      <c r="Q109" s="28"/>
      <c r="R109" s="28"/>
      <c r="S109" s="28"/>
      <c r="T109" s="28"/>
      <c r="U109" s="28"/>
      <c r="V109" s="28"/>
      <c r="W109" s="42"/>
    </row>
    <row r="110" spans="1:23" ht="13.5" thickBot="1">
      <c r="A110" s="7"/>
      <c r="B110" s="115">
        <f>C110+D110</f>
        <v>4843795</v>
      </c>
      <c r="C110" s="123">
        <f>C108-C109</f>
        <v>5081</v>
      </c>
      <c r="D110" s="123">
        <f>D108-D109</f>
        <v>4838714</v>
      </c>
      <c r="E110" s="123">
        <f>E108-E109</f>
        <v>1479593</v>
      </c>
      <c r="F110" s="123">
        <f>F108-F109</f>
        <v>103128</v>
      </c>
      <c r="G110" s="123">
        <f>G108-G109</f>
        <v>511221</v>
      </c>
      <c r="H110" s="124"/>
      <c r="I110" s="125">
        <f>B110+E110+F110+G110</f>
        <v>6937737</v>
      </c>
      <c r="J110" s="126"/>
      <c r="K110" s="109"/>
      <c r="L110" s="127" t="s">
        <v>188</v>
      </c>
      <c r="M110" s="198" t="s">
        <v>189</v>
      </c>
      <c r="N110" s="124"/>
      <c r="O110" s="124"/>
      <c r="P110" s="124"/>
      <c r="Q110" s="124"/>
      <c r="R110" s="124"/>
      <c r="S110" s="124"/>
      <c r="T110" s="124"/>
      <c r="U110" s="124"/>
      <c r="V110" s="124"/>
      <c r="W110" s="109"/>
    </row>
    <row r="111" spans="1:23" ht="14" thickTop="1" thickBot="1">
      <c r="A111" s="7"/>
      <c r="B111" s="269"/>
      <c r="C111" s="270"/>
      <c r="D111" s="270"/>
      <c r="E111" s="270"/>
      <c r="F111" s="270"/>
      <c r="G111" s="270"/>
      <c r="H111" s="270"/>
      <c r="I111" s="270"/>
      <c r="J111" s="270"/>
      <c r="K111" s="270"/>
      <c r="L111" s="270"/>
      <c r="M111" s="270"/>
      <c r="N111" s="270"/>
      <c r="O111" s="270"/>
      <c r="P111" s="270"/>
      <c r="Q111" s="270"/>
      <c r="R111" s="270"/>
      <c r="S111" s="270"/>
      <c r="T111" s="270"/>
      <c r="U111" s="270"/>
      <c r="V111" s="270"/>
      <c r="W111" s="271"/>
    </row>
    <row r="112" spans="1:23" ht="13.5" thickTop="1">
      <c r="A112" s="7"/>
      <c r="B112" s="47"/>
      <c r="C112" s="47"/>
      <c r="D112" s="47"/>
      <c r="E112" s="47"/>
      <c r="F112" s="128"/>
      <c r="G112" s="128"/>
      <c r="H112" s="128"/>
      <c r="I112" s="47"/>
      <c r="J112" s="128"/>
      <c r="K112" s="129"/>
      <c r="L112" s="130" t="s">
        <v>19</v>
      </c>
      <c r="M112" s="197" t="s">
        <v>187</v>
      </c>
      <c r="N112" s="28"/>
      <c r="O112" s="28"/>
      <c r="P112" s="22">
        <f>R112+S112+T112+W112</f>
        <v>8380245</v>
      </c>
      <c r="Q112" s="50"/>
      <c r="R112" s="22">
        <f>G108</f>
        <v>1485757</v>
      </c>
      <c r="S112" s="22">
        <f>F108</f>
        <v>145592</v>
      </c>
      <c r="T112" s="22">
        <f>E108</f>
        <v>1765653</v>
      </c>
      <c r="U112" s="114">
        <f>D108</f>
        <v>4975771</v>
      </c>
      <c r="V112" s="62">
        <f>C108</f>
        <v>7472</v>
      </c>
      <c r="W112" s="63">
        <f>U112+V112</f>
        <v>4983243</v>
      </c>
    </row>
    <row r="113" spans="1:23">
      <c r="A113" s="7"/>
      <c r="B113" s="115">
        <f>C113+D113</f>
        <v>4992380</v>
      </c>
      <c r="C113" s="29">
        <f>C114</f>
        <v>37804</v>
      </c>
      <c r="D113" s="29">
        <f>D114</f>
        <v>4954576</v>
      </c>
      <c r="E113" s="91">
        <f>E114+E115</f>
        <v>1666019</v>
      </c>
      <c r="F113" s="50"/>
      <c r="G113" s="28"/>
      <c r="H113" s="61"/>
      <c r="I113" s="94">
        <f>B113+E113</f>
        <v>6658399</v>
      </c>
      <c r="J113" s="50"/>
      <c r="K113" s="42"/>
      <c r="L113" s="53" t="s">
        <v>73</v>
      </c>
      <c r="M113" s="54" t="s">
        <v>190</v>
      </c>
      <c r="N113" s="28"/>
      <c r="O113" s="28"/>
      <c r="P113" s="23"/>
      <c r="Q113" s="28"/>
      <c r="R113" s="23"/>
      <c r="S113" s="23"/>
      <c r="T113" s="23"/>
      <c r="U113" s="28"/>
      <c r="V113" s="28"/>
      <c r="W113" s="42"/>
    </row>
    <row r="114" spans="1:23">
      <c r="A114" s="7"/>
      <c r="B114" s="115">
        <f>C114+D114</f>
        <v>4992380</v>
      </c>
      <c r="C114" s="103">
        <f>SUMIFS(DATI!E$1:E$65536,DATI!A$1:A$65536,'2002'!B4,DATI!B$1:B$65536,'2002'!C12,DATI!C$1:C$65536,'2002'!B8,DATI!D$1:D$65536,'2002'!L114)</f>
        <v>37804</v>
      </c>
      <c r="D114" s="103">
        <f>SUMIFS(DATI!E$1:E$65536,DATI!A$1:A$65536,'2002'!B4,DATI!B$1:B$65536,'2002'!D12,DATI!C$1:C$65536,'2002'!B8,DATI!D$1:D$65536,'2002'!L114)</f>
        <v>4954576</v>
      </c>
      <c r="E114" s="49">
        <f>SUMIFS(DATI!E$1:E$65536,DATI!A$1:A$65536,'2002'!B4,DATI!B$1:B$65536,'2002'!E12,DATI!C$1:C$65536,'2002'!B8,DATI!D$1:D$65536,'2002'!L114)</f>
        <v>811401</v>
      </c>
      <c r="F114" s="50"/>
      <c r="G114" s="28"/>
      <c r="H114" s="61"/>
      <c r="I114" s="94">
        <f>B114+E114</f>
        <v>5803781</v>
      </c>
      <c r="J114" s="50"/>
      <c r="K114" s="42"/>
      <c r="L114" s="53" t="s">
        <v>74</v>
      </c>
      <c r="M114" s="199" t="s">
        <v>238</v>
      </c>
      <c r="N114" s="28"/>
      <c r="O114" s="28"/>
      <c r="P114" s="28"/>
      <c r="Q114" s="28"/>
      <c r="R114" s="28"/>
      <c r="S114" s="28"/>
      <c r="T114" s="28"/>
      <c r="U114" s="28"/>
      <c r="V114" s="28"/>
      <c r="W114" s="42"/>
    </row>
    <row r="115" spans="1:23">
      <c r="A115" s="7"/>
      <c r="B115" s="131"/>
      <c r="C115" s="88"/>
      <c r="D115" s="88"/>
      <c r="E115" s="49">
        <f>SUMIFS(DATI!E$1:E$65536,DATI!A$1:A$65536,'2002'!B4,DATI!B$1:B$65536,'2002'!E12,DATI!C$1:C$65536,'2002'!B8,DATI!D$1:D$65536,'2002'!L115)</f>
        <v>854618</v>
      </c>
      <c r="F115" s="97"/>
      <c r="G115" s="47"/>
      <c r="H115" s="28"/>
      <c r="I115" s="94">
        <f>E115</f>
        <v>854618</v>
      </c>
      <c r="J115" s="97"/>
      <c r="K115" s="72"/>
      <c r="L115" s="53" t="s">
        <v>75</v>
      </c>
      <c r="M115" s="199" t="s">
        <v>239</v>
      </c>
      <c r="N115" s="47"/>
      <c r="O115" s="47"/>
      <c r="P115" s="47"/>
      <c r="Q115" s="28"/>
      <c r="R115" s="28"/>
      <c r="S115" s="28"/>
      <c r="T115" s="28"/>
      <c r="U115" s="28"/>
      <c r="V115" s="28"/>
      <c r="W115" s="42"/>
    </row>
    <row r="116" spans="1:23">
      <c r="A116" s="7"/>
      <c r="B116" s="115">
        <f>C116+D116</f>
        <v>0</v>
      </c>
      <c r="C116" s="132">
        <f>SUMIFS(DATI!E$1:E$65536,DATI!A$1:A$65536,'2002'!B4,DATI!B$1:B$65536,'2002'!C12,DATI!C$1:C$65536,'2002'!B8,DATI!D$1:D$65536,'2002'!L116)</f>
        <v>0</v>
      </c>
      <c r="D116" s="132">
        <f>SUMIFS(DATI!E$1:E$65536,DATI!A$1:A$65536,'2002'!B4,DATI!B$1:B$65536,'2002'!D12,DATI!C$1:C$65536,'2002'!B8,DATI!D$1:D$65536,'2002'!L116)</f>
        <v>0</v>
      </c>
      <c r="E116" s="49">
        <f>SUMIFS(DATI!E$1:E$65536,DATI!A$1:A$65536,'2002'!B4,DATI!B$1:B$65536,'2002'!E12,DATI!C$1:C$65536,'2002'!B8,DATI!D$1:D$65536,'2002'!L116)</f>
        <v>0</v>
      </c>
      <c r="F116" s="49">
        <f>SUMIFS(DATI!E$1:E$65536,DATI!A$1:A$65536,'2002'!B4,DATI!B$1:B$65536,'2002'!F12,DATI!C$1:C$65536,'2002'!B8,DATI!D$1:D$65536,'2002'!L116)</f>
        <v>13220</v>
      </c>
      <c r="G116" s="30">
        <f>SUMIFS(DATI!E$1:E$65536,DATI!A$1:A$65536,'2002'!B4,DATI!B$1:B$65536,'2002'!G12,DATI!C$1:C$65536,'2002'!B8,DATI!D$1:D$65536,'2002'!L116)</f>
        <v>0</v>
      </c>
      <c r="H116" s="28"/>
      <c r="I116" s="94">
        <f>B116+E116+F116+G116</f>
        <v>13220</v>
      </c>
      <c r="J116" s="49">
        <f>SUMIFS(DATI!E$1:E$65536,DATI!A$1:A$65536,'2002'!B4,DATI!B$1:B$65536,'2002'!J12,DATI!C$1:C$65536,'2002'!B8,DATI!D$1:D$65536,'2002'!L116)</f>
        <v>0</v>
      </c>
      <c r="K116" s="31">
        <f>I116+J116</f>
        <v>13220</v>
      </c>
      <c r="L116" s="53" t="s">
        <v>66</v>
      </c>
      <c r="M116" s="54" t="s">
        <v>191</v>
      </c>
      <c r="N116" s="91">
        <f>O116+P116</f>
        <v>13220</v>
      </c>
      <c r="O116" s="30">
        <f>SUMIFS(DATI!E$1:E$65536,DATI!A$1:A$65536,'2002'!B4,DATI!B$1:B$65536,'2002'!O12,DATI!C$1:C$65536,'2002'!B8,DATI!D$1:D$65536,'2002'!L116)</f>
        <v>0</v>
      </c>
      <c r="P116" s="29">
        <f>W116</f>
        <v>13220</v>
      </c>
      <c r="Q116" s="28"/>
      <c r="R116" s="28"/>
      <c r="S116" s="28"/>
      <c r="T116" s="28"/>
      <c r="U116" s="49">
        <f>SUMIFS(DATI!E$1:E$65536,DATI!A$1:A$65536,'2002'!B4,DATI!B$1:B$65536,'2002'!U12,DATI!C$1:C$65536,'2002'!N8,DATI!D$1:D$65536,'2002'!L116)</f>
        <v>13220</v>
      </c>
      <c r="V116" s="28"/>
      <c r="W116" s="31">
        <f>U116</f>
        <v>13220</v>
      </c>
    </row>
    <row r="117" spans="1:23" ht="13">
      <c r="A117" s="7"/>
      <c r="B117" s="115">
        <f>C117+D117</f>
        <v>4083</v>
      </c>
      <c r="C117" s="27">
        <f>V112-C113-C116</f>
        <v>-30332</v>
      </c>
      <c r="D117" s="27">
        <f>U112+U116-D113-D116</f>
        <v>34415</v>
      </c>
      <c r="E117" s="94">
        <f>T112-E113-E116</f>
        <v>99634</v>
      </c>
      <c r="F117" s="94">
        <f>S112-F116</f>
        <v>132372</v>
      </c>
      <c r="G117" s="94">
        <f>R112-G116</f>
        <v>1485757</v>
      </c>
      <c r="H117" s="28"/>
      <c r="I117" s="94">
        <f>B117+E117+F117+G117</f>
        <v>1721846</v>
      </c>
      <c r="J117" s="28"/>
      <c r="K117" s="32"/>
      <c r="L117" s="113" t="s">
        <v>21</v>
      </c>
      <c r="M117" s="206" t="s">
        <v>192</v>
      </c>
      <c r="N117" s="23"/>
      <c r="O117" s="28"/>
      <c r="P117" s="23"/>
      <c r="Q117" s="28"/>
      <c r="R117" s="28"/>
      <c r="S117" s="28"/>
      <c r="T117" s="28"/>
      <c r="U117" s="28"/>
      <c r="V117" s="28"/>
      <c r="W117" s="42"/>
    </row>
    <row r="118" spans="1:23">
      <c r="A118" s="7"/>
      <c r="B118" s="115">
        <f>C118+D118</f>
        <v>139448</v>
      </c>
      <c r="C118" s="91">
        <f>C22</f>
        <v>2391</v>
      </c>
      <c r="D118" s="91">
        <f>D22</f>
        <v>137057</v>
      </c>
      <c r="E118" s="91">
        <f>E22</f>
        <v>286060</v>
      </c>
      <c r="F118" s="91">
        <f>F22</f>
        <v>42464</v>
      </c>
      <c r="G118" s="91">
        <f>G22</f>
        <v>974536</v>
      </c>
      <c r="H118" s="28"/>
      <c r="I118" s="94">
        <f>B118+E118+F118+G118</f>
        <v>1442508</v>
      </c>
      <c r="J118" s="50"/>
      <c r="K118" s="42"/>
      <c r="L118" s="53" t="s">
        <v>77</v>
      </c>
      <c r="M118" s="65" t="s">
        <v>167</v>
      </c>
      <c r="N118" s="28"/>
      <c r="O118" s="28"/>
      <c r="P118" s="28"/>
      <c r="Q118" s="28"/>
      <c r="R118" s="28"/>
      <c r="S118" s="28"/>
      <c r="T118" s="28"/>
      <c r="U118" s="28"/>
      <c r="V118" s="28"/>
      <c r="W118" s="42"/>
    </row>
    <row r="119" spans="1:23" ht="13.5" thickBot="1">
      <c r="A119" s="7"/>
      <c r="B119" s="115">
        <f>C119+D119</f>
        <v>-135365</v>
      </c>
      <c r="C119" s="133">
        <f>C117-C118</f>
        <v>-32723</v>
      </c>
      <c r="D119" s="133">
        <f>D117-D118</f>
        <v>-102642</v>
      </c>
      <c r="E119" s="133">
        <f>E117-E118</f>
        <v>-186426</v>
      </c>
      <c r="F119" s="133">
        <f>F117-F118</f>
        <v>89908</v>
      </c>
      <c r="G119" s="133">
        <f>G117-G118</f>
        <v>511221</v>
      </c>
      <c r="H119" s="28"/>
      <c r="I119" s="94">
        <f>B119+E119+F119+G119</f>
        <v>279338</v>
      </c>
      <c r="J119" s="50"/>
      <c r="K119" s="109"/>
      <c r="L119" s="130" t="s">
        <v>193</v>
      </c>
      <c r="M119" s="207" t="s">
        <v>194</v>
      </c>
      <c r="N119" s="28"/>
      <c r="O119" s="28"/>
      <c r="P119" s="28"/>
      <c r="Q119" s="28"/>
      <c r="R119" s="28"/>
      <c r="S119" s="28"/>
      <c r="T119" s="28"/>
      <c r="U119" s="28"/>
      <c r="V119" s="28"/>
      <c r="W119" s="42"/>
    </row>
    <row r="120" spans="1:23" ht="13.5" thickTop="1" thickBot="1">
      <c r="A120" s="7"/>
      <c r="B120" s="272"/>
      <c r="C120" s="272"/>
      <c r="D120" s="272"/>
      <c r="E120" s="272"/>
      <c r="F120" s="272"/>
      <c r="G120" s="272"/>
      <c r="H120" s="272"/>
      <c r="I120" s="272"/>
      <c r="J120" s="272"/>
      <c r="K120" s="272"/>
      <c r="L120" s="272"/>
      <c r="M120" s="272"/>
      <c r="N120" s="272"/>
      <c r="O120" s="272"/>
      <c r="P120" s="272"/>
      <c r="Q120" s="272"/>
      <c r="R120" s="272"/>
      <c r="S120" s="272"/>
      <c r="T120" s="272"/>
      <c r="U120" s="272"/>
      <c r="V120" s="272"/>
      <c r="W120" s="273"/>
    </row>
    <row r="121" spans="1:23" ht="21.75" customHeight="1" thickTop="1" thickBot="1">
      <c r="A121" s="7"/>
      <c r="B121" s="253" t="s">
        <v>119</v>
      </c>
      <c r="C121" s="253"/>
      <c r="D121" s="253"/>
      <c r="E121" s="253"/>
      <c r="F121" s="253"/>
      <c r="G121" s="253"/>
      <c r="H121" s="253"/>
      <c r="I121" s="253"/>
      <c r="J121" s="253"/>
      <c r="K121" s="254"/>
      <c r="L121" s="274" t="s">
        <v>120</v>
      </c>
      <c r="M121" s="275"/>
      <c r="N121" s="278" t="s">
        <v>121</v>
      </c>
      <c r="O121" s="279"/>
      <c r="P121" s="279"/>
      <c r="Q121" s="279"/>
      <c r="R121" s="279"/>
      <c r="S121" s="279"/>
      <c r="T121" s="279"/>
      <c r="U121" s="280"/>
      <c r="V121" s="280"/>
      <c r="W121" s="281"/>
    </row>
    <row r="122" spans="1:23" ht="13.5" customHeight="1" thickTop="1">
      <c r="A122" s="7"/>
      <c r="B122" s="261" t="s">
        <v>122</v>
      </c>
      <c r="C122" s="264" t="s">
        <v>123</v>
      </c>
      <c r="D122" s="264" t="s">
        <v>124</v>
      </c>
      <c r="E122" s="239" t="s">
        <v>125</v>
      </c>
      <c r="F122" s="239" t="s">
        <v>126</v>
      </c>
      <c r="G122" s="239" t="s">
        <v>127</v>
      </c>
      <c r="H122" s="239" t="s">
        <v>128</v>
      </c>
      <c r="I122" s="239" t="s">
        <v>129</v>
      </c>
      <c r="J122" s="239" t="s">
        <v>130</v>
      </c>
      <c r="K122" s="243" t="s">
        <v>131</v>
      </c>
      <c r="L122" s="276"/>
      <c r="M122" s="277"/>
      <c r="N122" s="264" t="s">
        <v>131</v>
      </c>
      <c r="O122" s="239" t="s">
        <v>130</v>
      </c>
      <c r="P122" s="239" t="s">
        <v>129</v>
      </c>
      <c r="Q122" s="239" t="s">
        <v>128</v>
      </c>
      <c r="R122" s="239" t="s">
        <v>127</v>
      </c>
      <c r="S122" s="239" t="s">
        <v>126</v>
      </c>
      <c r="T122" s="239" t="s">
        <v>125</v>
      </c>
      <c r="U122" s="264" t="s">
        <v>124</v>
      </c>
      <c r="V122" s="264" t="s">
        <v>123</v>
      </c>
      <c r="W122" s="266" t="s">
        <v>122</v>
      </c>
    </row>
    <row r="123" spans="1:23" ht="12.75" customHeight="1">
      <c r="A123" s="7"/>
      <c r="B123" s="262"/>
      <c r="C123" s="216"/>
      <c r="D123" s="216"/>
      <c r="E123" s="213"/>
      <c r="F123" s="213"/>
      <c r="G123" s="213"/>
      <c r="H123" s="229"/>
      <c r="I123" s="213"/>
      <c r="J123" s="213"/>
      <c r="K123" s="244"/>
      <c r="L123" s="276"/>
      <c r="M123" s="277"/>
      <c r="N123" s="215"/>
      <c r="O123" s="213"/>
      <c r="P123" s="213"/>
      <c r="Q123" s="229"/>
      <c r="R123" s="213"/>
      <c r="S123" s="213"/>
      <c r="T123" s="213"/>
      <c r="U123" s="216"/>
      <c r="V123" s="216"/>
      <c r="W123" s="219"/>
    </row>
    <row r="124" spans="1:23" ht="53.25" customHeight="1" thickBot="1">
      <c r="A124" s="7"/>
      <c r="B124" s="263"/>
      <c r="C124" s="265"/>
      <c r="D124" s="265"/>
      <c r="E124" s="241"/>
      <c r="F124" s="241"/>
      <c r="G124" s="241"/>
      <c r="H124" s="242"/>
      <c r="I124" s="241"/>
      <c r="J124" s="240"/>
      <c r="K124" s="245"/>
      <c r="L124" s="276"/>
      <c r="M124" s="277"/>
      <c r="N124" s="268"/>
      <c r="O124" s="240"/>
      <c r="P124" s="241"/>
      <c r="Q124" s="242"/>
      <c r="R124" s="241"/>
      <c r="S124" s="241"/>
      <c r="T124" s="241"/>
      <c r="U124" s="265"/>
      <c r="V124" s="265"/>
      <c r="W124" s="267"/>
    </row>
    <row r="125" spans="1:23" ht="19" thickTop="1" thickBot="1">
      <c r="A125" s="7"/>
      <c r="B125" s="249" t="s">
        <v>195</v>
      </c>
      <c r="C125" s="249"/>
      <c r="D125" s="249"/>
      <c r="E125" s="249"/>
      <c r="F125" s="249"/>
      <c r="G125" s="249"/>
      <c r="H125" s="249"/>
      <c r="I125" s="249"/>
      <c r="J125" s="249"/>
      <c r="K125" s="249"/>
      <c r="L125" s="249"/>
      <c r="M125" s="249"/>
      <c r="N125" s="249"/>
      <c r="O125" s="249"/>
      <c r="P125" s="249"/>
      <c r="Q125" s="249"/>
      <c r="R125" s="249"/>
      <c r="S125" s="249"/>
      <c r="T125" s="249"/>
      <c r="U125" s="249"/>
      <c r="V125" s="249"/>
      <c r="W125" s="250"/>
    </row>
    <row r="126" spans="1:23" ht="13" thickTop="1">
      <c r="A126" s="7"/>
      <c r="B126" s="28"/>
      <c r="C126" s="28"/>
      <c r="D126" s="28"/>
      <c r="E126" s="28"/>
      <c r="F126" s="28"/>
      <c r="G126" s="28"/>
      <c r="H126" s="28"/>
      <c r="I126" s="28"/>
      <c r="J126" s="22">
        <f>J127+J128</f>
        <v>3071649</v>
      </c>
      <c r="K126" s="129"/>
      <c r="L126" s="18" t="s">
        <v>109</v>
      </c>
      <c r="M126" s="19" t="s">
        <v>196</v>
      </c>
      <c r="N126" s="44"/>
      <c r="O126" s="44"/>
      <c r="P126" s="44"/>
      <c r="Q126" s="44"/>
      <c r="R126" s="44"/>
      <c r="S126" s="44"/>
      <c r="T126" s="44"/>
      <c r="U126" s="44"/>
      <c r="V126" s="44"/>
      <c r="W126" s="45"/>
    </row>
    <row r="127" spans="1:23">
      <c r="A127" s="7"/>
      <c r="B127" s="28"/>
      <c r="C127" s="28"/>
      <c r="D127" s="28"/>
      <c r="E127" s="28"/>
      <c r="F127" s="28"/>
      <c r="G127" s="28"/>
      <c r="H127" s="28"/>
      <c r="I127" s="28"/>
      <c r="J127" s="49">
        <f>SUMIFS(DATI!E$1:E$65536,DATI!A$1:A$65536,'2002'!B4,DATI!B$1:B$65536,'2002'!J12,DATI!C$1:C$65536,'2002'!B8,DATI!D$1:D$65536,'2002'!L127)</f>
        <v>1811086</v>
      </c>
      <c r="K127" s="42"/>
      <c r="L127" s="40" t="s">
        <v>110</v>
      </c>
      <c r="M127" s="134" t="s">
        <v>234</v>
      </c>
      <c r="N127" s="44"/>
      <c r="O127" s="44"/>
      <c r="P127" s="44"/>
      <c r="Q127" s="44"/>
      <c r="R127" s="44"/>
      <c r="S127" s="44"/>
      <c r="T127" s="44"/>
      <c r="U127" s="44"/>
      <c r="V127" s="44"/>
      <c r="W127" s="45"/>
    </row>
    <row r="128" spans="1:23">
      <c r="A128" s="7"/>
      <c r="B128" s="28"/>
      <c r="C128" s="28"/>
      <c r="D128" s="28"/>
      <c r="E128" s="28"/>
      <c r="F128" s="28"/>
      <c r="G128" s="28"/>
      <c r="H128" s="28"/>
      <c r="I128" s="28"/>
      <c r="J128" s="49">
        <f>SUMIFS(DATI!E$1:E$65536,DATI!A$1:A$65536,'2002'!B4,DATI!B$1:B$65536,'2002'!J12,DATI!C$1:C$65536,'2002'!B8,DATI!D$1:D$65536,'2002'!L128)</f>
        <v>1260563</v>
      </c>
      <c r="K128" s="42"/>
      <c r="L128" s="40" t="s">
        <v>111</v>
      </c>
      <c r="M128" s="134" t="s">
        <v>235</v>
      </c>
      <c r="N128" s="44"/>
      <c r="O128" s="44"/>
      <c r="P128" s="44"/>
      <c r="Q128" s="44"/>
      <c r="R128" s="44"/>
      <c r="S128" s="44"/>
      <c r="T128" s="44"/>
      <c r="U128" s="44"/>
      <c r="V128" s="44"/>
      <c r="W128" s="45"/>
    </row>
    <row r="129" spans="1:23">
      <c r="A129" s="7"/>
      <c r="B129" s="28"/>
      <c r="C129" s="28"/>
      <c r="D129" s="28"/>
      <c r="E129" s="28"/>
      <c r="F129" s="28"/>
      <c r="G129" s="28"/>
      <c r="H129" s="28"/>
      <c r="I129" s="61"/>
      <c r="J129" s="49">
        <f>SUMIFS(DATI!E$1:E$65536,DATI!A$1:A$65536,'2002'!B4,DATI!B$1:B$65536,'2002'!J12,DATI!C$1:C$65536,'2002'!B8,DATI!D$1:D$65536,'2002'!L129)</f>
        <v>41386</v>
      </c>
      <c r="K129" s="42"/>
      <c r="L129" s="40" t="s">
        <v>112</v>
      </c>
      <c r="M129" s="185" t="s">
        <v>227</v>
      </c>
      <c r="N129" s="44"/>
      <c r="O129" s="44"/>
      <c r="P129" s="44"/>
      <c r="Q129" s="44"/>
      <c r="R129" s="44"/>
      <c r="S129" s="44"/>
      <c r="T129" s="44"/>
      <c r="U129" s="44"/>
      <c r="V129" s="44"/>
      <c r="W129" s="45"/>
    </row>
    <row r="130" spans="1:23">
      <c r="A130" s="7"/>
      <c r="B130" s="28"/>
      <c r="C130" s="28"/>
      <c r="D130" s="28"/>
      <c r="E130" s="28"/>
      <c r="F130" s="28"/>
      <c r="G130" s="28"/>
      <c r="H130" s="28"/>
      <c r="I130" s="28"/>
      <c r="J130" s="28"/>
      <c r="K130" s="42"/>
      <c r="L130" s="40" t="s">
        <v>113</v>
      </c>
      <c r="M130" s="41" t="s">
        <v>197</v>
      </c>
      <c r="N130" s="44"/>
      <c r="O130" s="43">
        <f>O131+O132</f>
        <v>3922981</v>
      </c>
      <c r="P130" s="44"/>
      <c r="Q130" s="44"/>
      <c r="R130" s="44"/>
      <c r="S130" s="44"/>
      <c r="T130" s="44"/>
      <c r="U130" s="44"/>
      <c r="V130" s="44"/>
      <c r="W130" s="45"/>
    </row>
    <row r="131" spans="1:23">
      <c r="A131" s="7"/>
      <c r="B131" s="28"/>
      <c r="C131" s="28"/>
      <c r="D131" s="28"/>
      <c r="E131" s="28"/>
      <c r="F131" s="28"/>
      <c r="G131" s="28"/>
      <c r="H131" s="28"/>
      <c r="I131" s="28"/>
      <c r="J131" s="28"/>
      <c r="K131" s="42"/>
      <c r="L131" s="40" t="s">
        <v>114</v>
      </c>
      <c r="M131" s="134" t="s">
        <v>236</v>
      </c>
      <c r="N131" s="44"/>
      <c r="O131" s="36">
        <f>SUMIFS(DATI!E$1:E$65536,DATI!A$1:A$65536,'2002'!B4,DATI!B$1:B$65536,'2002'!O12,DATI!C$1:C$65536,'2002'!N8,DATI!D$1:D$65536,'2002'!L131)</f>
        <v>3284309</v>
      </c>
      <c r="P131" s="44"/>
      <c r="Q131" s="44"/>
      <c r="R131" s="44"/>
      <c r="S131" s="44"/>
      <c r="T131" s="44"/>
      <c r="U131" s="44"/>
      <c r="V131" s="44"/>
      <c r="W131" s="45"/>
    </row>
    <row r="132" spans="1:23">
      <c r="A132" s="7"/>
      <c r="B132" s="28"/>
      <c r="C132" s="28"/>
      <c r="D132" s="28"/>
      <c r="E132" s="28"/>
      <c r="F132" s="28"/>
      <c r="G132" s="28"/>
      <c r="H132" s="28"/>
      <c r="I132" s="28"/>
      <c r="J132" s="28"/>
      <c r="K132" s="42"/>
      <c r="L132" s="40" t="s">
        <v>115</v>
      </c>
      <c r="M132" s="134" t="s">
        <v>237</v>
      </c>
      <c r="N132" s="44"/>
      <c r="O132" s="36">
        <f>SUMIFS(DATI!E$1:E$65536,DATI!A$1:A$65536,'2002'!B4,DATI!B$1:B$65536,'2002'!O12,DATI!C$1:C$65536,'2002'!N8,DATI!D$1:D$65536,'2002'!L132)</f>
        <v>638672</v>
      </c>
      <c r="P132" s="44"/>
      <c r="Q132" s="44"/>
      <c r="R132" s="44"/>
      <c r="S132" s="44"/>
      <c r="T132" s="44"/>
      <c r="U132" s="44"/>
      <c r="V132" s="44"/>
      <c r="W132" s="45"/>
    </row>
    <row r="133" spans="1:23">
      <c r="A133" s="7"/>
      <c r="B133" s="28"/>
      <c r="C133" s="28"/>
      <c r="D133" s="28"/>
      <c r="E133" s="28"/>
      <c r="F133" s="28"/>
      <c r="G133" s="28"/>
      <c r="H133" s="28"/>
      <c r="I133" s="28"/>
      <c r="J133" s="28"/>
      <c r="K133" s="42"/>
      <c r="L133" s="40" t="s">
        <v>116</v>
      </c>
      <c r="M133" s="185" t="s">
        <v>228</v>
      </c>
      <c r="N133" s="44"/>
      <c r="O133" s="36">
        <f>SUMIFS(DATI!E$1:E$65536,DATI!A$1:A$65536,'2002'!B4,DATI!B$1:B$65536,'2002'!O12,DATI!C$1:C$65536,'2002'!N8,DATI!D$1:D$65536,'2002'!L133)</f>
        <v>9521</v>
      </c>
      <c r="P133" s="44"/>
      <c r="Q133" s="44"/>
      <c r="R133" s="44"/>
      <c r="S133" s="44"/>
      <c r="T133" s="44"/>
      <c r="U133" s="44"/>
      <c r="V133" s="44"/>
      <c r="W133" s="45"/>
    </row>
    <row r="134" spans="1:23" ht="13">
      <c r="A134" s="7"/>
      <c r="B134" s="28"/>
      <c r="C134" s="28"/>
      <c r="D134" s="28"/>
      <c r="E134" s="28"/>
      <c r="F134" s="28"/>
      <c r="G134" s="28"/>
      <c r="H134" s="28"/>
      <c r="I134" s="28"/>
      <c r="J134" s="29">
        <f>O130-J126</f>
        <v>851332</v>
      </c>
      <c r="K134" s="42"/>
      <c r="L134" s="135" t="s">
        <v>107</v>
      </c>
      <c r="M134" s="202" t="s">
        <v>198</v>
      </c>
      <c r="N134" s="44"/>
      <c r="O134" s="44"/>
      <c r="P134" s="44"/>
      <c r="Q134" s="44"/>
      <c r="R134" s="44"/>
      <c r="S134" s="44"/>
      <c r="T134" s="44"/>
      <c r="U134" s="44"/>
      <c r="V134" s="44"/>
      <c r="W134" s="45"/>
    </row>
    <row r="135" spans="1:23">
      <c r="A135" s="7"/>
      <c r="B135" s="28"/>
      <c r="C135" s="28"/>
      <c r="D135" s="28"/>
      <c r="E135" s="28"/>
      <c r="F135" s="28"/>
      <c r="G135" s="28"/>
      <c r="H135" s="61"/>
      <c r="I135" s="94">
        <f>I27+I30+I55+I58+I86+I89+I100+I116</f>
        <v>9475818</v>
      </c>
      <c r="J135" s="94">
        <f>J27+J30+J55+J58+J86+J89+J100+J116</f>
        <v>708962</v>
      </c>
      <c r="K135" s="31">
        <f>I135+J135</f>
        <v>10184780</v>
      </c>
      <c r="L135" s="40" t="s">
        <v>199</v>
      </c>
      <c r="M135" s="41" t="s">
        <v>200</v>
      </c>
      <c r="N135" s="33">
        <f>O135+P135</f>
        <v>10184780</v>
      </c>
      <c r="O135" s="37">
        <f>O46+O49+O58+O86+O89+O100+O116</f>
        <v>464163</v>
      </c>
      <c r="P135" s="43">
        <f>P33+P46+P49+P58+P86+P89+P100+P116</f>
        <v>9720617</v>
      </c>
      <c r="Q135" s="43">
        <f>Q33</f>
        <v>24586</v>
      </c>
      <c r="R135" s="136"/>
      <c r="S135" s="44"/>
      <c r="T135" s="44"/>
      <c r="U135" s="44"/>
      <c r="V135" s="44"/>
      <c r="W135" s="45"/>
    </row>
    <row r="136" spans="1:23" ht="13.5" thickBot="1">
      <c r="A136" s="7"/>
      <c r="B136" s="28"/>
      <c r="C136" s="28"/>
      <c r="D136" s="28"/>
      <c r="E136" s="28"/>
      <c r="F136" s="28"/>
      <c r="G136" s="28"/>
      <c r="H136" s="28"/>
      <c r="I136" s="23"/>
      <c r="J136" s="137">
        <f>J134+O46+O49+O58+O86+O90+O96+O100+O116+O97-J27-J55-J58-J86-J90-J96-J100-J116-J97</f>
        <v>606533</v>
      </c>
      <c r="K136" s="138"/>
      <c r="L136" s="130" t="s">
        <v>108</v>
      </c>
      <c r="M136" s="207" t="s">
        <v>201</v>
      </c>
      <c r="N136" s="44"/>
      <c r="O136" s="44"/>
      <c r="P136" s="44"/>
      <c r="Q136" s="44"/>
      <c r="R136" s="44"/>
      <c r="S136" s="44"/>
      <c r="T136" s="44"/>
      <c r="U136" s="44"/>
      <c r="V136" s="44"/>
      <c r="W136" s="45"/>
    </row>
    <row r="137" spans="1:23" ht="13.5" thickTop="1" thickBot="1">
      <c r="A137" s="7"/>
      <c r="B137" s="251"/>
      <c r="C137" s="251"/>
      <c r="D137" s="251"/>
      <c r="E137" s="251"/>
      <c r="F137" s="251"/>
      <c r="G137" s="251"/>
      <c r="H137" s="251"/>
      <c r="I137" s="251"/>
      <c r="J137" s="251"/>
      <c r="K137" s="251"/>
      <c r="L137" s="251"/>
      <c r="M137" s="251"/>
      <c r="N137" s="251"/>
      <c r="O137" s="251"/>
      <c r="P137" s="251"/>
      <c r="Q137" s="251"/>
      <c r="R137" s="251"/>
      <c r="S137" s="251"/>
      <c r="T137" s="251"/>
      <c r="U137" s="251"/>
      <c r="V137" s="251"/>
      <c r="W137" s="252"/>
    </row>
    <row r="138" spans="1:23" ht="21.75" customHeight="1" thickTop="1" thickBot="1">
      <c r="A138" s="7"/>
      <c r="B138" s="253" t="s">
        <v>202</v>
      </c>
      <c r="C138" s="253"/>
      <c r="D138" s="253"/>
      <c r="E138" s="253"/>
      <c r="F138" s="253"/>
      <c r="G138" s="253"/>
      <c r="H138" s="253"/>
      <c r="I138" s="253"/>
      <c r="J138" s="253"/>
      <c r="K138" s="254"/>
      <c r="L138" s="255" t="s">
        <v>203</v>
      </c>
      <c r="M138" s="256"/>
      <c r="N138" s="259" t="s">
        <v>204</v>
      </c>
      <c r="O138" s="259"/>
      <c r="P138" s="259"/>
      <c r="Q138" s="259"/>
      <c r="R138" s="259"/>
      <c r="S138" s="259"/>
      <c r="T138" s="259"/>
      <c r="U138" s="259"/>
      <c r="V138" s="259"/>
      <c r="W138" s="260"/>
    </row>
    <row r="139" spans="1:23" ht="13.5" customHeight="1" thickTop="1">
      <c r="A139" s="7"/>
      <c r="B139" s="261" t="s">
        <v>122</v>
      </c>
      <c r="C139" s="264" t="s">
        <v>123</v>
      </c>
      <c r="D139" s="264" t="s">
        <v>124</v>
      </c>
      <c r="E139" s="239" t="s">
        <v>125</v>
      </c>
      <c r="F139" s="239" t="s">
        <v>126</v>
      </c>
      <c r="G139" s="239" t="s">
        <v>127</v>
      </c>
      <c r="H139" s="239" t="s">
        <v>128</v>
      </c>
      <c r="I139" s="239" t="s">
        <v>129</v>
      </c>
      <c r="J139" s="239" t="s">
        <v>130</v>
      </c>
      <c r="K139" s="243" t="s">
        <v>131</v>
      </c>
      <c r="L139" s="222"/>
      <c r="M139" s="223"/>
      <c r="N139" s="246" t="s">
        <v>131</v>
      </c>
      <c r="O139" s="239" t="s">
        <v>130</v>
      </c>
      <c r="P139" s="239" t="s">
        <v>129</v>
      </c>
      <c r="Q139" s="239" t="s">
        <v>128</v>
      </c>
      <c r="R139" s="239" t="s">
        <v>127</v>
      </c>
      <c r="S139" s="239" t="s">
        <v>126</v>
      </c>
      <c r="T139" s="239" t="s">
        <v>125</v>
      </c>
      <c r="U139" s="264" t="s">
        <v>124</v>
      </c>
      <c r="V139" s="264" t="s">
        <v>123</v>
      </c>
      <c r="W139" s="266" t="s">
        <v>122</v>
      </c>
    </row>
    <row r="140" spans="1:23" ht="12.75" customHeight="1">
      <c r="A140" s="7"/>
      <c r="B140" s="262"/>
      <c r="C140" s="216"/>
      <c r="D140" s="216"/>
      <c r="E140" s="213"/>
      <c r="F140" s="213"/>
      <c r="G140" s="213"/>
      <c r="H140" s="229"/>
      <c r="I140" s="213"/>
      <c r="J140" s="213"/>
      <c r="K140" s="244"/>
      <c r="L140" s="222"/>
      <c r="M140" s="223"/>
      <c r="N140" s="247"/>
      <c r="O140" s="213"/>
      <c r="P140" s="213"/>
      <c r="Q140" s="229"/>
      <c r="R140" s="213"/>
      <c r="S140" s="213"/>
      <c r="T140" s="213"/>
      <c r="U140" s="216"/>
      <c r="V140" s="216"/>
      <c r="W140" s="219"/>
    </row>
    <row r="141" spans="1:23" ht="57.75" customHeight="1" thickBot="1">
      <c r="A141" s="7"/>
      <c r="B141" s="263"/>
      <c r="C141" s="265"/>
      <c r="D141" s="265"/>
      <c r="E141" s="241"/>
      <c r="F141" s="241"/>
      <c r="G141" s="241"/>
      <c r="H141" s="242"/>
      <c r="I141" s="241"/>
      <c r="J141" s="240"/>
      <c r="K141" s="245"/>
      <c r="L141" s="257"/>
      <c r="M141" s="258"/>
      <c r="N141" s="248"/>
      <c r="O141" s="240"/>
      <c r="P141" s="241"/>
      <c r="Q141" s="242"/>
      <c r="R141" s="241"/>
      <c r="S141" s="241"/>
      <c r="T141" s="241"/>
      <c r="U141" s="265"/>
      <c r="V141" s="265"/>
      <c r="W141" s="267"/>
    </row>
    <row r="142" spans="1:23" ht="19" thickTop="1" thickBot="1">
      <c r="A142" s="7"/>
      <c r="B142" s="231" t="s">
        <v>205</v>
      </c>
      <c r="C142" s="231"/>
      <c r="D142" s="231"/>
      <c r="E142" s="231"/>
      <c r="F142" s="231"/>
      <c r="G142" s="231"/>
      <c r="H142" s="231"/>
      <c r="I142" s="231"/>
      <c r="J142" s="231"/>
      <c r="K142" s="231"/>
      <c r="L142" s="231"/>
      <c r="M142" s="231"/>
      <c r="N142" s="231"/>
      <c r="O142" s="231"/>
      <c r="P142" s="231"/>
      <c r="Q142" s="231"/>
      <c r="R142" s="231"/>
      <c r="S142" s="231"/>
      <c r="T142" s="231"/>
      <c r="U142" s="231"/>
      <c r="V142" s="231"/>
      <c r="W142" s="232"/>
    </row>
    <row r="143" spans="1:23" ht="13.5" thickTop="1">
      <c r="A143" s="7"/>
      <c r="B143" s="76"/>
      <c r="C143" s="76"/>
      <c r="D143" s="76"/>
      <c r="E143" s="76"/>
      <c r="F143" s="76"/>
      <c r="G143" s="76"/>
      <c r="H143" s="28"/>
      <c r="I143" s="76"/>
      <c r="J143" s="76"/>
      <c r="K143" s="139"/>
      <c r="L143" s="113" t="s">
        <v>206</v>
      </c>
      <c r="M143" s="208" t="s">
        <v>207</v>
      </c>
      <c r="N143" s="140">
        <f t="shared" ref="N143:N148" si="14">O143+P143</f>
        <v>885871</v>
      </c>
      <c r="O143" s="141">
        <f>J136</f>
        <v>606533</v>
      </c>
      <c r="P143" s="141">
        <f>R143+S143+T143+W143</f>
        <v>279338</v>
      </c>
      <c r="Q143" s="28"/>
      <c r="R143" s="142">
        <f>G119</f>
        <v>511221</v>
      </c>
      <c r="S143" s="142">
        <f>F119</f>
        <v>89908</v>
      </c>
      <c r="T143" s="142">
        <f>E119</f>
        <v>-186426</v>
      </c>
      <c r="U143" s="143">
        <f>D119</f>
        <v>-102642</v>
      </c>
      <c r="V143" s="62">
        <f>C119</f>
        <v>-32723</v>
      </c>
      <c r="W143" s="63">
        <f>U143+V143</f>
        <v>-135365</v>
      </c>
    </row>
    <row r="144" spans="1:23">
      <c r="A144" s="7"/>
      <c r="B144" s="115">
        <f>C144+D144</f>
        <v>0</v>
      </c>
      <c r="C144" s="144">
        <f>C145+C146</f>
        <v>0</v>
      </c>
      <c r="D144" s="144">
        <f>D145+D146</f>
        <v>0</v>
      </c>
      <c r="E144" s="144">
        <f>E146</f>
        <v>182641</v>
      </c>
      <c r="F144" s="144">
        <f>F145+F146</f>
        <v>0</v>
      </c>
      <c r="G144" s="144">
        <f>G145+G146</f>
        <v>4858</v>
      </c>
      <c r="H144" s="28"/>
      <c r="I144" s="37">
        <f>B144+E144+F144+G144</f>
        <v>187499</v>
      </c>
      <c r="J144" s="37">
        <f>J145+J146</f>
        <v>23284</v>
      </c>
      <c r="K144" s="145">
        <f t="shared" ref="K144:K149" si="15">I144+J144</f>
        <v>210783</v>
      </c>
      <c r="L144" s="53" t="s">
        <v>67</v>
      </c>
      <c r="M144" s="65" t="s">
        <v>208</v>
      </c>
      <c r="N144" s="140">
        <f t="shared" si="14"/>
        <v>210783</v>
      </c>
      <c r="O144" s="37">
        <f>O145+O146</f>
        <v>4858</v>
      </c>
      <c r="P144" s="43">
        <f>R144+S144+T144+W144</f>
        <v>205925</v>
      </c>
      <c r="Q144" s="28"/>
      <c r="R144" s="146">
        <f>R146</f>
        <v>184693</v>
      </c>
      <c r="S144" s="146">
        <f>S146</f>
        <v>0</v>
      </c>
      <c r="T144" s="146">
        <f>T146+T145</f>
        <v>21232</v>
      </c>
      <c r="U144" s="146">
        <f>U146</f>
        <v>0</v>
      </c>
      <c r="V144" s="62">
        <f>V146</f>
        <v>0</v>
      </c>
      <c r="W144" s="63">
        <f>U144+V144</f>
        <v>0</v>
      </c>
    </row>
    <row r="145" spans="1:23">
      <c r="A145" s="7"/>
      <c r="B145" s="115">
        <f>C145+D145</f>
        <v>0</v>
      </c>
      <c r="C145" s="147">
        <f>SUMIFS(DATI!E$1:E$65536,DATI!A$1:A$65536,'2002'!B4,DATI!B$1:B$65536,'2002'!C12,DATI!C$1:C$65536,'2002'!B8,DATI!D$1:D$65536,'2002'!L145)</f>
        <v>0</v>
      </c>
      <c r="D145" s="147">
        <f>SUMIFS(DATI!E$1:E$65536,DATI!A$1:A$65536,'2002'!B4,DATI!B$1:B$65536,'2002'!D12,DATI!C$1:C$65536,'2002'!B8,DATI!D$1:D$65536,'2002'!L145)</f>
        <v>0</v>
      </c>
      <c r="E145" s="148"/>
      <c r="F145" s="149">
        <f>SUMIFS(DATI!E$1:E$65536,DATI!A$1:A$65536,'2002'!B4,DATI!B$1:B$65536,'2002'!F12,DATI!C$1:C$65536,'2002'!B8,DATI!D$1:D$65536,'2002'!L145)</f>
        <v>0</v>
      </c>
      <c r="G145" s="149">
        <f>SUMIFS(DATI!E$1:E$65536,DATI!A$1:A$65536,'2002'!B4,DATI!B$1:B$65536,'2002'!G12,DATI!C$1:C$65536,'2002'!B8,DATI!D$1:D$65536,'2002'!L145)</f>
        <v>0</v>
      </c>
      <c r="H145" s="28"/>
      <c r="I145" s="37">
        <f>B145+F145+G145</f>
        <v>0</v>
      </c>
      <c r="J145" s="149">
        <f>SUMIFS(DATI!E$1:E$65536,DATI!A$1:A$65536,'2002'!B4,DATI!B$1:B$65536,'2002'!J12,DATI!C$1:C$65536,'2002'!B8,DATI!D$1:D$65536,'2002'!L145)</f>
        <v>0</v>
      </c>
      <c r="K145" s="145">
        <f t="shared" si="15"/>
        <v>0</v>
      </c>
      <c r="L145" s="53" t="s">
        <v>68</v>
      </c>
      <c r="M145" s="199" t="s">
        <v>230</v>
      </c>
      <c r="N145" s="140">
        <f t="shared" si="14"/>
        <v>0</v>
      </c>
      <c r="O145" s="149">
        <f>SUMIFS(DATI!E$1:E$65536,DATI!A$1:A$65536,'2002'!B4,DATI!B$1:B$65536,'2002'!O12,DATI!C$1:C$65536,'2002'!N8,DATI!D$1:D$65536,'2002'!L145)</f>
        <v>0</v>
      </c>
      <c r="P145" s="43">
        <f>T145</f>
        <v>0</v>
      </c>
      <c r="Q145" s="28"/>
      <c r="R145" s="150"/>
      <c r="S145" s="151"/>
      <c r="T145" s="36">
        <f>SUMIFS(DATI!E$1:E$65536,DATI!A$1:A$65536,'2002'!B4,DATI!B$1:B$65536,'2002'!T12,DATI!C$1:C$65536,'2002'!N8,DATI!D$1:D$65536,'2002'!L145)</f>
        <v>0</v>
      </c>
      <c r="U145" s="152"/>
      <c r="V145" s="28"/>
      <c r="W145" s="42"/>
    </row>
    <row r="146" spans="1:23">
      <c r="A146" s="7"/>
      <c r="B146" s="115">
        <f>C146+D146</f>
        <v>0</v>
      </c>
      <c r="C146" s="144">
        <f>C148</f>
        <v>0</v>
      </c>
      <c r="D146" s="144">
        <f>D148</f>
        <v>0</v>
      </c>
      <c r="E146" s="144">
        <f>E147+E148</f>
        <v>182641</v>
      </c>
      <c r="F146" s="144">
        <f>F148</f>
        <v>0</v>
      </c>
      <c r="G146" s="144">
        <f>G148</f>
        <v>4858</v>
      </c>
      <c r="H146" s="44"/>
      <c r="I146" s="37">
        <f>B146+E146+F146+G146</f>
        <v>187499</v>
      </c>
      <c r="J146" s="144">
        <f>J147+J148</f>
        <v>23284</v>
      </c>
      <c r="K146" s="145">
        <f t="shared" si="15"/>
        <v>210783</v>
      </c>
      <c r="L146" s="53" t="s">
        <v>209</v>
      </c>
      <c r="M146" s="199" t="s">
        <v>231</v>
      </c>
      <c r="N146" s="140">
        <f t="shared" si="14"/>
        <v>210783</v>
      </c>
      <c r="O146" s="37">
        <f>O147+O148</f>
        <v>4858</v>
      </c>
      <c r="P146" s="43">
        <f>R146+S146+T146+W146</f>
        <v>205925</v>
      </c>
      <c r="Q146" s="44"/>
      <c r="R146" s="146">
        <f>R147+R148</f>
        <v>184693</v>
      </c>
      <c r="S146" s="146">
        <f>S147+S148</f>
        <v>0</v>
      </c>
      <c r="T146" s="146">
        <f>T147+T148</f>
        <v>21232</v>
      </c>
      <c r="U146" s="146">
        <f>U147+U148</f>
        <v>0</v>
      </c>
      <c r="V146" s="94">
        <f>V147+V148</f>
        <v>0</v>
      </c>
      <c r="W146" s="31">
        <f>U146+V146</f>
        <v>0</v>
      </c>
    </row>
    <row r="147" spans="1:23">
      <c r="A147" s="7"/>
      <c r="B147" s="153"/>
      <c r="C147" s="154"/>
      <c r="D147" s="154"/>
      <c r="E147" s="149">
        <f>SUMIFS(DATI!E$1:E$65536,DATI!A$1:A$65536,'2002'!B4,DATI!B$1:B$65536,'2002'!E12,DATI!C$1:C$65536,'2002'!B8,DATI!D$1:D$65536,'2002'!L147)</f>
        <v>182641</v>
      </c>
      <c r="F147" s="152"/>
      <c r="G147" s="71"/>
      <c r="H147" s="44"/>
      <c r="I147" s="37">
        <f>E147</f>
        <v>182641</v>
      </c>
      <c r="J147" s="149">
        <f>SUMIFS(DATI!E$1:E$65536,DATI!A$1:A$65536,'2002'!B4,DATI!B$1:B$65536,'2002'!J12,DATI!C$1:C$65536,'2002'!B8,DATI!D$1:D$65536,'2002'!L147)</f>
        <v>19513</v>
      </c>
      <c r="K147" s="145">
        <f t="shared" si="15"/>
        <v>202154</v>
      </c>
      <c r="L147" s="53" t="s">
        <v>69</v>
      </c>
      <c r="M147" s="78" t="s">
        <v>232</v>
      </c>
      <c r="N147" s="140">
        <f t="shared" si="14"/>
        <v>202154</v>
      </c>
      <c r="O147" s="149">
        <f>SUMIFS(DATI!E$1:E$65536,DATI!A$1:A$65536,'2002'!B4,DATI!B$1:B$65536,'2002'!O12,DATI!C$1:C$65536,'2002'!N8,DATI!D$1:D$65536,'2002'!L147)</f>
        <v>0</v>
      </c>
      <c r="P147" s="43">
        <f>R147+S147+T147+W147</f>
        <v>202154</v>
      </c>
      <c r="Q147" s="44"/>
      <c r="R147" s="149">
        <f>SUMIFS(DATI!E$1:E$65536,DATI!A$1:A$65536,'2002'!B4,DATI!B$1:B$65536,'2002'!R12,DATI!C$1:C$65536,'2002'!N8,DATI!D$1:D$65536,'2002'!L147)</f>
        <v>180922</v>
      </c>
      <c r="S147" s="149">
        <f>SUMIFS(DATI!E$1:E$65536,DATI!A$1:A$65536,'2002'!B4,DATI!B$1:B$65536,'2002'!D12,DATI!C$1:C$65536,'2002'!N8,DATI!D$1:D$65536,'2002'!L147)</f>
        <v>0</v>
      </c>
      <c r="T147" s="36">
        <f>SUMIFS(DATI!E$1:E$65536,DATI!A$1:A$65536,'2002'!B4,DATI!B$1:B$65536,'2002'!T12,DATI!C$1:C$65536,'2002'!N8,DATI!D$1:D$65536,'2002'!L147)</f>
        <v>21232</v>
      </c>
      <c r="U147" s="155">
        <f>SUMIFS(DATI!E$1:E$65536,DATI!A$1:A$65536,'2002'!B4,DATI!B$1:B$65536,'2002'!U12,DATI!C$1:C$65536,'2002'!N8,DATI!D$1:D$65536,'2002'!L147)</f>
        <v>0</v>
      </c>
      <c r="V147" s="30">
        <f>SUMIFS(DATI!E$1:E$65536,DATI!A$1:A$65536,'2002'!B4,DATI!B$1:B$65536,'2002'!V12,DATI!C$1:C$65536,'2002'!N8,DATI!D$1:D$65536,'2002'!L147)</f>
        <v>0</v>
      </c>
      <c r="W147" s="31">
        <f>U147+V147</f>
        <v>0</v>
      </c>
    </row>
    <row r="148" spans="1:23">
      <c r="A148" s="7"/>
      <c r="B148" s="115">
        <f>C148+D148</f>
        <v>0</v>
      </c>
      <c r="C148" s="156">
        <f>SUMIFS(DATI!E$1:E$65536,DATI!A$1:A$65536,'2002'!B4,DATI!B$1:B$65536,'2002'!C12,DATI!C$1:C$65536,'2002'!B8,DATI!D$1:D$65536,'2002'!L148)</f>
        <v>0</v>
      </c>
      <c r="D148" s="156">
        <f>SUMIFS(DATI!E$1:E$65536,DATI!A$1:A$65536,'2002'!B4,DATI!B$1:B$65536,'2002'!D12,DATI!C$1:C$65536,'2002'!B8,DATI!D$1:D$65536,'2002'!L148)</f>
        <v>0</v>
      </c>
      <c r="E148" s="149">
        <f>SUMIFS(DATI!E$1:E$65536,DATI!A$1:A$65536,'2002'!B4,DATI!B$1:B$65536,'2002'!E12,DATI!C$1:C$65536,'2002'!B8,DATI!D$1:D$65536,'2002'!L148)</f>
        <v>0</v>
      </c>
      <c r="F148" s="149">
        <f>SUMIFS(DATI!E$1:E$65536,DATI!A$1:A$65536,'2002'!B4,DATI!B$1:B$65536,'2002'!F12,DATI!C$1:C$65536,'2002'!B8,DATI!D$1:D$65536,'2002'!L148)</f>
        <v>0</v>
      </c>
      <c r="G148" s="149">
        <f>SUMIFS(DATI!E$1:E$65536,DATI!A$1:A$65536,'2002'!B4,DATI!B$1:B$65536,'2002'!G12,DATI!C$1:C$65536,'2002'!B8,DATI!D$1:D$65536,'2002'!L148)</f>
        <v>4858</v>
      </c>
      <c r="H148" s="44"/>
      <c r="I148" s="37">
        <f>B148+E148+F148+G148</f>
        <v>4858</v>
      </c>
      <c r="J148" s="149">
        <f>SUMIFS(DATI!E$1:E$65536,DATI!A$1:A$65536,'2002'!B4,DATI!B$1:B$65536,'2002'!J12,DATI!C$1:C$65536,'2002'!B8,DATI!D$1:D$65536,'2002'!L148)</f>
        <v>3771</v>
      </c>
      <c r="K148" s="145">
        <f t="shared" si="15"/>
        <v>8629</v>
      </c>
      <c r="L148" s="53" t="s">
        <v>70</v>
      </c>
      <c r="M148" s="78" t="s">
        <v>233</v>
      </c>
      <c r="N148" s="140">
        <f t="shared" si="14"/>
        <v>8629</v>
      </c>
      <c r="O148" s="149">
        <f>SUMIFS(DATI!E$1:E$65536,DATI!A$1:A$65536,'2002'!B4,DATI!B$1:B$65536,'2002'!O12,DATI!C$1:C$65536,'2002'!N8,DATI!D$1:D$65536,'2002'!L148)</f>
        <v>4858</v>
      </c>
      <c r="P148" s="43">
        <f>R148+S148+T148+W148</f>
        <v>3771</v>
      </c>
      <c r="Q148" s="44"/>
      <c r="R148" s="149">
        <f>SUMIFS(DATI!E$1:E$65536,DATI!A$1:A$65536,'2002'!B4,DATI!B$1:B$65536,'2002'!R12,DATI!C$1:C$65536,'2002'!N8,DATI!D$1:D$65536,'2002'!L148)</f>
        <v>3771</v>
      </c>
      <c r="S148" s="149">
        <f>SUMIFS(DATI!E$1:E$65536,DATI!A$1:A$65536,'2002'!B4,DATI!B$1:B$65536,'2002'!S12,DATI!C$1:C$65536,'2002'!N8,DATI!D$1:D$65536,'2002'!L148)</f>
        <v>0</v>
      </c>
      <c r="T148" s="36">
        <f>SUMIFS(DATI!E$1:E$65536,DATI!A$1:A$65536,'2002'!B4,DATI!B$1:B$65536,'2002'!T12,DATI!C$1:C$65536,'2002'!N8,DATI!D$1:D$65536,'2002'!L148)</f>
        <v>0</v>
      </c>
      <c r="U148" s="155">
        <f>SUMIFS(DATI!E$1:E$65536,DATI!A$1:A$65536,'2002'!B4,DATI!B$1:B$65536,'2002'!U12,DATI!C$1:C$65536,'2002'!N8,DATI!D$1:D$65536,'2002'!L148)</f>
        <v>0</v>
      </c>
      <c r="V148" s="30">
        <f>SUMIFS(DATI!E$1:E$65536,DATI!A$1:A$65536,'2002'!B4,DATI!B$1:B$65536,'2002'!V12,DATI!C$1:C$65536,'2002'!N8,DATI!D$1:D$65536,'2002'!L148)</f>
        <v>0</v>
      </c>
      <c r="W148" s="31">
        <f>U148+V148</f>
        <v>0</v>
      </c>
    </row>
    <row r="149" spans="1:23" ht="26.5" thickBot="1">
      <c r="A149" s="7"/>
      <c r="B149" s="115">
        <f>C149+D149</f>
        <v>-135365</v>
      </c>
      <c r="C149" s="157">
        <f>V143+V144-C144</f>
        <v>-32723</v>
      </c>
      <c r="D149" s="157">
        <f>U143+U144-D144</f>
        <v>-102642</v>
      </c>
      <c r="E149" s="80">
        <f>T143+T144-E144</f>
        <v>-347835</v>
      </c>
      <c r="F149" s="80">
        <f>S143+S144-F144</f>
        <v>89908</v>
      </c>
      <c r="G149" s="80">
        <f>G119+R144-G144</f>
        <v>691056</v>
      </c>
      <c r="H149" s="44"/>
      <c r="I149" s="80">
        <f>B149+E149+F149+G149</f>
        <v>297764</v>
      </c>
      <c r="J149" s="80">
        <f>O143+O144-J144</f>
        <v>588107</v>
      </c>
      <c r="K149" s="158">
        <f t="shared" si="15"/>
        <v>885871</v>
      </c>
      <c r="L149" s="130" t="s">
        <v>11</v>
      </c>
      <c r="M149" s="200" t="s">
        <v>210</v>
      </c>
      <c r="N149" s="44"/>
      <c r="O149" s="44"/>
      <c r="P149" s="44"/>
      <c r="Q149" s="44"/>
      <c r="R149" s="44"/>
      <c r="S149" s="44"/>
      <c r="T149" s="44"/>
      <c r="U149" s="44"/>
      <c r="V149" s="44"/>
      <c r="W149" s="45"/>
    </row>
    <row r="150" spans="1:23" ht="19" thickTop="1" thickBot="1">
      <c r="A150" s="7"/>
      <c r="B150" s="233" t="s">
        <v>211</v>
      </c>
      <c r="C150" s="234"/>
      <c r="D150" s="234"/>
      <c r="E150" s="234"/>
      <c r="F150" s="234"/>
      <c r="G150" s="234"/>
      <c r="H150" s="234"/>
      <c r="I150" s="234"/>
      <c r="J150" s="234"/>
      <c r="K150" s="234"/>
      <c r="L150" s="234"/>
      <c r="M150" s="234"/>
      <c r="N150" s="234"/>
      <c r="O150" s="234"/>
      <c r="P150" s="234"/>
      <c r="Q150" s="234"/>
      <c r="R150" s="234"/>
      <c r="S150" s="234"/>
      <c r="T150" s="234"/>
      <c r="U150" s="234"/>
      <c r="V150" s="234"/>
      <c r="W150" s="235"/>
    </row>
    <row r="151" spans="1:23" ht="26.5" thickTop="1">
      <c r="B151" s="159"/>
      <c r="C151" s="76"/>
      <c r="D151" s="76"/>
      <c r="E151" s="76"/>
      <c r="F151" s="76"/>
      <c r="G151" s="76"/>
      <c r="H151" s="28"/>
      <c r="I151" s="76"/>
      <c r="J151" s="44"/>
      <c r="K151" s="160"/>
      <c r="L151" s="113" t="s">
        <v>11</v>
      </c>
      <c r="M151" s="200" t="s">
        <v>210</v>
      </c>
      <c r="N151" s="161">
        <f>O151+P151</f>
        <v>885871</v>
      </c>
      <c r="O151" s="162">
        <f>J149</f>
        <v>588107</v>
      </c>
      <c r="P151" s="163">
        <f>R151+S151+T151+W151</f>
        <v>297764</v>
      </c>
      <c r="Q151" s="28"/>
      <c r="R151" s="162">
        <f>G149</f>
        <v>691056</v>
      </c>
      <c r="S151" s="162">
        <f>F149</f>
        <v>89908</v>
      </c>
      <c r="T151" s="163">
        <f>E149</f>
        <v>-347835</v>
      </c>
      <c r="U151" s="164">
        <f>D149</f>
        <v>-102642</v>
      </c>
      <c r="V151" s="62">
        <f>C149</f>
        <v>-32723</v>
      </c>
      <c r="W151" s="63">
        <f>U151+V151</f>
        <v>-135365</v>
      </c>
    </row>
    <row r="152" spans="1:23">
      <c r="B152" s="115">
        <f>C152+D152</f>
        <v>201301</v>
      </c>
      <c r="C152" s="43">
        <f>C153+C154</f>
        <v>3650</v>
      </c>
      <c r="D152" s="43">
        <f>D153+D154</f>
        <v>197651</v>
      </c>
      <c r="E152" s="33">
        <f>E153+E154</f>
        <v>145933</v>
      </c>
      <c r="F152" s="33">
        <f>F153+F154</f>
        <v>73227</v>
      </c>
      <c r="G152" s="33">
        <f>G153+G154</f>
        <v>1907918</v>
      </c>
      <c r="H152" s="28"/>
      <c r="I152" s="37">
        <f>B152+E152+F152+G152</f>
        <v>2328379</v>
      </c>
      <c r="J152" s="148"/>
      <c r="K152" s="165">
        <f>I152</f>
        <v>2328379</v>
      </c>
      <c r="L152" s="53" t="s">
        <v>76</v>
      </c>
      <c r="M152" s="65" t="s">
        <v>212</v>
      </c>
      <c r="N152" s="166"/>
      <c r="O152" s="44"/>
      <c r="P152" s="166"/>
      <c r="Q152" s="28"/>
      <c r="R152" s="166"/>
      <c r="S152" s="166"/>
      <c r="T152" s="166"/>
      <c r="U152" s="166"/>
      <c r="V152" s="166"/>
      <c r="W152" s="70"/>
    </row>
    <row r="153" spans="1:23">
      <c r="B153" s="115">
        <f>C153+D153</f>
        <v>194452</v>
      </c>
      <c r="C153" s="34">
        <f>SUMIFS(DATI!E$1:E$65536,DATI!A$1:A$65536,'2002'!B4,DATI!B$1:B$65536,'2002'!C12,DATI!C$1:C$65536,'2002'!B8,DATI!D$1:D$65536,'2002'!L153)</f>
        <v>3650</v>
      </c>
      <c r="D153" s="34">
        <f>SUMIFS(DATI!E$1:E$65536,DATI!A$1:A$65536,'2002'!B4,DATI!B$1:B$65536,'2002'!D12,DATI!C$1:C$65536,'2002'!B8,DATI!D$1:D$65536,'2002'!L153)</f>
        <v>190802</v>
      </c>
      <c r="E153" s="36">
        <f>SUMIFS(DATI!E$1:E$65536,DATI!A$1:A$65536,'2002'!B4,DATI!B$1:B$65536,'2002'!E12,DATI!C$1:C$65536,'2002'!B8,DATI!D$1:D$65536,'2002'!L153)</f>
        <v>132107</v>
      </c>
      <c r="F153" s="36">
        <f>SUMIFS(DATI!E$1:E$65536,DATI!A$1:A$65536,'2002'!B4,DATI!B$1:B$65536,'2002'!F12,DATI!C$1:C$65536,'2002'!B8,DATI!D$1:D$65536,'2002'!L153)</f>
        <v>70222</v>
      </c>
      <c r="G153" s="36">
        <f>SUMIFS(DATI!E$1:E$65536,DATI!A$1:A$65536,'2002'!B4,DATI!B$1:B$65536,'2002'!G12,DATI!C$1:C$65536,'2002'!B8,DATI!D$1:D$65536,'2002'!L153)</f>
        <v>1580237</v>
      </c>
      <c r="H153" s="28"/>
      <c r="I153" s="37">
        <f>B153+E153+F153+G153</f>
        <v>1977018</v>
      </c>
      <c r="J153" s="148"/>
      <c r="K153" s="165">
        <f>I153</f>
        <v>1977018</v>
      </c>
      <c r="L153" s="53" t="s">
        <v>78</v>
      </c>
      <c r="M153" s="199" t="s">
        <v>213</v>
      </c>
      <c r="N153" s="44"/>
      <c r="O153" s="44"/>
      <c r="P153" s="44"/>
      <c r="Q153" s="28"/>
      <c r="R153" s="44"/>
      <c r="S153" s="44"/>
      <c r="T153" s="44"/>
      <c r="U153" s="44"/>
      <c r="V153" s="44"/>
      <c r="W153" s="45"/>
    </row>
    <row r="154" spans="1:23">
      <c r="B154" s="115">
        <f>C154+D154</f>
        <v>6849</v>
      </c>
      <c r="C154" s="33">
        <f>C155+C156</f>
        <v>0</v>
      </c>
      <c r="D154" s="33">
        <f>D155+D156</f>
        <v>6849</v>
      </c>
      <c r="E154" s="33">
        <f>E155+E156</f>
        <v>13826</v>
      </c>
      <c r="F154" s="33">
        <f>F155+F156</f>
        <v>3005</v>
      </c>
      <c r="G154" s="33">
        <f>G155+G156</f>
        <v>327681</v>
      </c>
      <c r="H154" s="44"/>
      <c r="I154" s="37">
        <f>B154+E154+F154+G154</f>
        <v>351361</v>
      </c>
      <c r="J154" s="148"/>
      <c r="K154" s="165">
        <f>I154</f>
        <v>351361</v>
      </c>
      <c r="L154" s="53" t="s">
        <v>214</v>
      </c>
      <c r="M154" s="199" t="s">
        <v>215</v>
      </c>
      <c r="N154" s="44"/>
      <c r="O154" s="44"/>
      <c r="P154" s="44"/>
      <c r="Q154" s="44"/>
      <c r="R154" s="44"/>
      <c r="S154" s="44"/>
      <c r="T154" s="44"/>
      <c r="U154" s="44"/>
      <c r="V154" s="44"/>
      <c r="W154" s="45"/>
    </row>
    <row r="155" spans="1:23">
      <c r="B155" s="115">
        <f>C155+D155</f>
        <v>6849</v>
      </c>
      <c r="C155" s="34">
        <f>SUMIFS(DATI!E$1:E$65536,DATI!A$1:A$65536,'2002'!B4,DATI!B$1:B$65536,'2002'!C12,DATI!C$1:C$65536,'2002'!B8,DATI!D$1:D$65536,'2002'!L155)</f>
        <v>0</v>
      </c>
      <c r="D155" s="34">
        <f>SUMIFS(DATI!E$1:E$65536,DATI!A$1:A$65536,'2002'!B4,DATI!B$1:B$65536,'2002'!D12,DATI!C$1:C$65536,'2002'!B8,DATI!D$1:D$65536,'2002'!L155)</f>
        <v>6849</v>
      </c>
      <c r="E155" s="36">
        <f>SUMIFS(DATI!E$1:E$65536,DATI!A$1:A$65536,'2002'!B4,DATI!B$1:B$65536,'2002'!E12,DATI!C$1:C$65536,'2002'!B8,DATI!D$1:D$65536,'2002'!L155)</f>
        <v>13826</v>
      </c>
      <c r="F155" s="36">
        <f>SUMIFS(DATI!E$1:E$65536,DATI!A$1:A$65536,'2002'!B4,DATI!B$1:B$65536,'2002'!F12,DATI!C$1:C$65536,'2002'!B8,DATI!D$1:D$65536,'2002'!L155)</f>
        <v>3048</v>
      </c>
      <c r="G155" s="36">
        <v>327681</v>
      </c>
      <c r="H155" s="44"/>
      <c r="I155" s="37">
        <f>B155+E155+F155+G155</f>
        <v>351404</v>
      </c>
      <c r="J155" s="148"/>
      <c r="K155" s="165">
        <f>I155</f>
        <v>351404</v>
      </c>
      <c r="L155" s="53" t="s">
        <v>79</v>
      </c>
      <c r="M155" s="78" t="s">
        <v>216</v>
      </c>
      <c r="N155" s="44"/>
      <c r="O155" s="44"/>
      <c r="P155" s="44"/>
      <c r="Q155" s="44"/>
      <c r="R155" s="44"/>
      <c r="S155" s="44"/>
      <c r="T155" s="44"/>
      <c r="U155" s="44"/>
      <c r="V155" s="44"/>
      <c r="W155" s="45"/>
    </row>
    <row r="156" spans="1:23">
      <c r="B156" s="115">
        <f>C156+D156</f>
        <v>0</v>
      </c>
      <c r="C156" s="167">
        <f>SUMIFS(DATI!E$1:E$65536,DATI!A$1:A$65536,'2002'!B4,DATI!B$1:B$65536,'2002'!C12,DATI!C$1:C$65536,'2002'!B8,DATI!D$1:D$65536,'2002'!L156)</f>
        <v>0</v>
      </c>
      <c r="D156" s="167">
        <f>SUMIFS(DATI!E$1:E$65536,DATI!A$1:A$65536,'2002'!B4,DATI!B$1:B$65536,'2002'!D12,DATI!C$1:C$65536,'2002'!B8,DATI!D$1:D$65536,'2002'!L156)</f>
        <v>0</v>
      </c>
      <c r="E156" s="168">
        <f>SUMIFS(DATI!E$1:E$65536,DATI!A$1:A$65536,'2002'!B4,DATI!B$1:B$65536,'2002'!E12,DATI!C$1:C$65536,'2002'!B8,DATI!D$1:D$65536,'2002'!L156)</f>
        <v>0</v>
      </c>
      <c r="F156" s="168">
        <f>SUMIFS(DATI!E$1:E$65536,DATI!A$1:A$65536,'2002'!B4,DATI!B$1:B$65536,'2002'!F12,DATI!C$1:C$65536,'2002'!B8,DATI!D$1:D$65536,'2002'!L156)</f>
        <v>-43</v>
      </c>
      <c r="G156" s="168">
        <f>SUMIFS(DATI!E$1:E$65536,DATI!A$1:A$65536,'2002'!B4,DATI!B$1:B$65536,'2002'!G12,DATI!C$1:C$65536,'2002'!B8,DATI!D$1:D$65536,'2002'!L156)</f>
        <v>0</v>
      </c>
      <c r="H156" s="44"/>
      <c r="I156" s="37">
        <f>B156+E156+F156+G156</f>
        <v>-43</v>
      </c>
      <c r="J156" s="148"/>
      <c r="K156" s="165">
        <f>I156</f>
        <v>-43</v>
      </c>
      <c r="L156" s="53" t="s">
        <v>80</v>
      </c>
      <c r="M156" s="78" t="s">
        <v>217</v>
      </c>
      <c r="N156" s="44"/>
      <c r="O156" s="44"/>
      <c r="P156" s="44"/>
      <c r="Q156" s="44"/>
      <c r="R156" s="44"/>
      <c r="S156" s="44"/>
      <c r="T156" s="44"/>
      <c r="U156" s="44"/>
      <c r="V156" s="44"/>
      <c r="W156" s="45"/>
    </row>
    <row r="157" spans="1:23">
      <c r="B157" s="169"/>
      <c r="C157" s="71"/>
      <c r="D157" s="71"/>
      <c r="E157" s="71"/>
      <c r="F157" s="71"/>
      <c r="G157" s="71"/>
      <c r="H157" s="44"/>
      <c r="I157" s="71"/>
      <c r="J157" s="76"/>
      <c r="K157" s="170"/>
      <c r="L157" s="53" t="s">
        <v>77</v>
      </c>
      <c r="M157" s="65" t="s">
        <v>167</v>
      </c>
      <c r="N157" s="33">
        <f>P157</f>
        <v>1442508</v>
      </c>
      <c r="O157" s="136"/>
      <c r="P157" s="43">
        <f>R157+S157+T157+W157</f>
        <v>1442508</v>
      </c>
      <c r="Q157" s="44"/>
      <c r="R157" s="146">
        <f>G22</f>
        <v>974536</v>
      </c>
      <c r="S157" s="146">
        <f>F22</f>
        <v>42464</v>
      </c>
      <c r="T157" s="146">
        <f>E22</f>
        <v>286060</v>
      </c>
      <c r="U157" s="146">
        <f>D22</f>
        <v>137057</v>
      </c>
      <c r="V157" s="94">
        <f>C22</f>
        <v>2391</v>
      </c>
      <c r="W157" s="31">
        <f>U157+V157</f>
        <v>139448</v>
      </c>
    </row>
    <row r="158" spans="1:23">
      <c r="B158" s="115">
        <f>C158+D158</f>
        <v>0</v>
      </c>
      <c r="C158" s="34">
        <f>SUMIFS(DATI!E$1:E$65536,DATI!A$1:A$65536,'2002'!B4,DATI!B$1:B$65536,'2002'!C12,DATI!C$1:C$65536,'2002'!B8,DATI!D$1:D$65536,'2002'!L158)</f>
        <v>0</v>
      </c>
      <c r="D158" s="34">
        <f>SUMIFS(DATI!E$1:E$65536,DATI!A$1:A$65536,'2002'!B4,DATI!B$1:B$65536,'2002'!D12,DATI!C$1:C$65536,'2002'!B8,DATI!D$1:D$65536,'2002'!L158)</f>
        <v>0</v>
      </c>
      <c r="E158" s="36">
        <f>SUMIFS(DATI!E$1:E$65536,DATI!A$1:A$65536,'2002'!B4,DATI!B$1:B$65536,'2002'!E12,DATI!C$1:C$65536,'2002'!B8,DATI!D$1:D$65536,'2002'!L158)</f>
        <v>-12709</v>
      </c>
      <c r="F158" s="171">
        <f>SUMIFS(DATI!E$1:E$65536,DATI!A$1:A$65536,'2002'!B4,DATI!B$1:B$65536,'2002'!F12,DATI!C$1:C$65536,'2002'!B8,DATI!D$1:D$65536,'2002'!L158)</f>
        <v>0</v>
      </c>
      <c r="G158" s="171">
        <f>SUMIFS(DATI!E$1:E$65536,DATI!A$1:A$65536,'2002'!B4,DATI!B$1:B$65536,'2002'!G12,DATI!C$1:C$65536,'2002'!B8,DATI!D$1:D$65536,'2002'!L158)</f>
        <v>12725</v>
      </c>
      <c r="H158" s="44"/>
      <c r="I158" s="37">
        <f>B158+E158+F158+G158</f>
        <v>16</v>
      </c>
      <c r="J158" s="171">
        <f>SUMIFS(DATI!E$1:E$65536,DATI!A$1:A$65536,'2002'!B4,DATI!B$1:B$65536,'2002'!J12,DATI!C$1:C$65536,'2002'!B8,DATI!D$1:D$65536,'2002'!L158)</f>
        <v>-16</v>
      </c>
      <c r="K158" s="39">
        <f>I158+J158</f>
        <v>0</v>
      </c>
      <c r="L158" s="53" t="s">
        <v>71</v>
      </c>
      <c r="M158" s="65" t="s">
        <v>218</v>
      </c>
      <c r="N158" s="44"/>
      <c r="O158" s="44"/>
      <c r="P158" s="166"/>
      <c r="Q158" s="44"/>
      <c r="R158" s="166"/>
      <c r="S158" s="44"/>
      <c r="T158" s="44"/>
      <c r="U158" s="44"/>
      <c r="V158" s="44"/>
      <c r="W158" s="45"/>
    </row>
    <row r="159" spans="1:23" ht="13">
      <c r="B159" s="115">
        <f>C159+D159</f>
        <v>-197218</v>
      </c>
      <c r="C159" s="172">
        <f>V151+V157-C152-C158</f>
        <v>-33982</v>
      </c>
      <c r="D159" s="172">
        <f>U151+U157-D152-D158</f>
        <v>-163236</v>
      </c>
      <c r="E159" s="172">
        <f>T151+T157-E152-E158</f>
        <v>-194999</v>
      </c>
      <c r="F159" s="172">
        <f>S151+S157-F152-F158</f>
        <v>59145</v>
      </c>
      <c r="G159" s="172">
        <f>R151+R157-G152-G158</f>
        <v>-255051</v>
      </c>
      <c r="H159" s="44"/>
      <c r="I159" s="80">
        <f>B159+E159+F159+G159</f>
        <v>-588123</v>
      </c>
      <c r="J159" s="80">
        <f>O151-J158</f>
        <v>588123</v>
      </c>
      <c r="K159" s="39">
        <f>I159+J159</f>
        <v>0</v>
      </c>
      <c r="L159" s="106" t="s">
        <v>22</v>
      </c>
      <c r="M159" s="203" t="s">
        <v>219</v>
      </c>
      <c r="N159" s="44"/>
      <c r="O159" s="44"/>
      <c r="P159" s="44"/>
      <c r="Q159" s="44"/>
      <c r="R159" s="44"/>
      <c r="S159" s="44"/>
      <c r="T159" s="44"/>
      <c r="U159" s="44"/>
      <c r="V159" s="44"/>
      <c r="W159" s="45"/>
    </row>
    <row r="160" spans="1:23" ht="13" thickBot="1">
      <c r="B160" s="236"/>
      <c r="C160" s="237"/>
      <c r="D160" s="237"/>
      <c r="E160" s="237"/>
      <c r="F160" s="237"/>
      <c r="G160" s="237"/>
      <c r="H160" s="237"/>
      <c r="I160" s="237"/>
      <c r="J160" s="237"/>
      <c r="K160" s="237"/>
      <c r="L160" s="237"/>
      <c r="M160" s="237"/>
      <c r="N160" s="237"/>
      <c r="O160" s="237"/>
      <c r="P160" s="237"/>
      <c r="Q160" s="237"/>
      <c r="R160" s="237"/>
      <c r="S160" s="237"/>
      <c r="T160" s="237"/>
      <c r="U160" s="237"/>
      <c r="V160" s="237"/>
      <c r="W160" s="238"/>
    </row>
    <row r="161" spans="2:23" ht="21.75" customHeight="1" thickTop="1">
      <c r="L161" s="222" t="s">
        <v>220</v>
      </c>
      <c r="M161" s="223"/>
      <c r="N161" s="226" t="s">
        <v>131</v>
      </c>
      <c r="O161" s="213" t="s">
        <v>130</v>
      </c>
      <c r="P161" s="213" t="s">
        <v>129</v>
      </c>
      <c r="Q161" s="213" t="s">
        <v>128</v>
      </c>
      <c r="R161" s="213" t="s">
        <v>127</v>
      </c>
      <c r="S161" s="213" t="s">
        <v>126</v>
      </c>
      <c r="T161" s="213" t="s">
        <v>125</v>
      </c>
      <c r="U161" s="215" t="s">
        <v>124</v>
      </c>
      <c r="V161" s="215" t="s">
        <v>123</v>
      </c>
      <c r="W161" s="218" t="s">
        <v>122</v>
      </c>
    </row>
    <row r="162" spans="2:23" ht="13.5" customHeight="1">
      <c r="L162" s="222"/>
      <c r="M162" s="223"/>
      <c r="N162" s="226"/>
      <c r="O162" s="213"/>
      <c r="P162" s="213"/>
      <c r="Q162" s="229"/>
      <c r="R162" s="213"/>
      <c r="S162" s="213"/>
      <c r="T162" s="213"/>
      <c r="U162" s="216"/>
      <c r="V162" s="216"/>
      <c r="W162" s="219"/>
    </row>
    <row r="163" spans="2:23" ht="51.75" customHeight="1" thickBot="1">
      <c r="B163" s="221" t="s">
        <v>221</v>
      </c>
      <c r="C163" s="221"/>
      <c r="D163" s="221"/>
      <c r="E163" s="221"/>
      <c r="F163" s="221"/>
      <c r="G163" s="221"/>
      <c r="H163" s="221"/>
      <c r="I163" s="221"/>
      <c r="K163" s="7"/>
      <c r="L163" s="224"/>
      <c r="M163" s="225"/>
      <c r="N163" s="227"/>
      <c r="O163" s="228"/>
      <c r="P163" s="214"/>
      <c r="Q163" s="230"/>
      <c r="R163" s="214"/>
      <c r="S163" s="214"/>
      <c r="T163" s="214"/>
      <c r="U163" s="217"/>
      <c r="V163" s="217"/>
      <c r="W163" s="220"/>
    </row>
    <row r="164" spans="2:23" ht="13.5" thickTop="1">
      <c r="B164" s="173"/>
      <c r="C164" s="173"/>
      <c r="D164" s="173"/>
      <c r="E164" s="173"/>
      <c r="F164" s="173"/>
      <c r="G164" s="173"/>
      <c r="H164" s="173"/>
      <c r="K164" s="7"/>
      <c r="L164" s="193" t="s">
        <v>263</v>
      </c>
      <c r="M164" s="209" t="s">
        <v>222</v>
      </c>
      <c r="N164" s="140">
        <f>O164+P164</f>
        <v>0</v>
      </c>
      <c r="O164" s="174">
        <v>-108677</v>
      </c>
      <c r="P164" s="142">
        <f>R164+S164+T164+W164</f>
        <v>108677</v>
      </c>
      <c r="Q164" s="44"/>
      <c r="R164" s="175">
        <v>215552</v>
      </c>
      <c r="S164" s="174">
        <f>SUMIFS(DATI!E$1:E$65536,DATI!A$1:A$65536,'2002'!B4,DATI!B$1:B$65536,'2002'!S12,DATI!D$1:D$65536,'2002'!L164)</f>
        <v>132945</v>
      </c>
      <c r="T164" s="175">
        <f>SUMIFS(DATI!E$1:E$65536,DATI!A$1:A$65536,'2002'!B4,DATI!B$1:B$65536,'2002'!T12,DATI!D$1:D$65536,'2002'!L164)</f>
        <v>34801</v>
      </c>
      <c r="U164" s="176">
        <f>SUMIFS(DATI!E$1:E$65536,DATI!A$1:A$65536,'2002'!B4,DATI!B$1:B$65536,'2002'!U12,DATI!D$1:D$65536,'2002'!L164)</f>
        <v>-241839</v>
      </c>
      <c r="V164" s="175">
        <f>SUMIFS(DATI!E$1:E$65536,DATI!A$1:A$65536,'2002'!B4,DATI!B$1:B$65536,'2002'!V12,DATI!D$1:D$65536,'2002'!L164)</f>
        <v>-32782</v>
      </c>
      <c r="W164" s="177">
        <f>U164+V164</f>
        <v>-274621</v>
      </c>
    </row>
    <row r="165" spans="2:23">
      <c r="B165" s="173"/>
      <c r="C165" s="173"/>
      <c r="D165" s="173"/>
      <c r="E165" s="173"/>
      <c r="F165" s="173"/>
      <c r="G165" s="173"/>
      <c r="H165" s="173"/>
      <c r="K165" s="7"/>
      <c r="L165" s="191" t="s">
        <v>99</v>
      </c>
      <c r="M165" s="187" t="s">
        <v>223</v>
      </c>
      <c r="N165" s="166"/>
      <c r="O165" s="44"/>
      <c r="P165" s="44"/>
      <c r="Q165" s="44"/>
      <c r="R165" s="166"/>
      <c r="S165" s="166"/>
      <c r="T165" s="178">
        <f>SUMIFS(DATI!E$1:E$65536,DATI!A$1:A$65536,'2002'!B4,DATI!B$1:B$65536,'2002'!T12,DATI!C$1:C$65536,'2002'!B8,DATI!D$1:D$65536,'2002'!L165)</f>
        <v>2942587</v>
      </c>
      <c r="U165" s="166"/>
      <c r="V165" s="166"/>
      <c r="W165" s="179"/>
    </row>
    <row r="166" spans="2:23">
      <c r="B166" s="173"/>
      <c r="C166" s="173"/>
      <c r="D166" s="173"/>
      <c r="E166" s="173"/>
      <c r="F166" s="173"/>
      <c r="G166" s="173"/>
      <c r="H166" s="173"/>
      <c r="K166" s="7"/>
      <c r="L166" s="191" t="s">
        <v>100</v>
      </c>
      <c r="M166" s="188" t="s">
        <v>224</v>
      </c>
      <c r="N166" s="44"/>
      <c r="O166" s="44"/>
      <c r="P166" s="44"/>
      <c r="Q166" s="44"/>
      <c r="R166" s="44"/>
      <c r="S166" s="44"/>
      <c r="T166" s="180">
        <f>SUMIFS(DATI!E$1:E$65536,DATI!A$1:A$65536,'2002'!B4,DATI!B$1:B$65536,'2002'!T12,DATI!C$1:C$65536,'2002'!N8,DATI!D$1:D$65536,'2002'!L166)</f>
        <v>2747588</v>
      </c>
      <c r="U166" s="44"/>
      <c r="V166" s="44"/>
      <c r="W166" s="181"/>
    </row>
    <row r="167" spans="2:23">
      <c r="B167" s="173"/>
      <c r="C167" s="173"/>
      <c r="D167" s="173"/>
      <c r="E167" s="173"/>
      <c r="F167" s="173"/>
      <c r="G167" s="173"/>
      <c r="H167" s="173"/>
      <c r="K167" s="7"/>
      <c r="L167" s="191" t="s">
        <v>8</v>
      </c>
      <c r="M167" s="189" t="s">
        <v>225</v>
      </c>
      <c r="N167" s="44"/>
      <c r="O167" s="44"/>
      <c r="P167" s="178">
        <f>SUMIFS(DATI!E$1:E$65536,DATI!A$1:A$65536,'2002'!B4,DATI!B$1:B$65536,'2002'!P12,DATI!D$1:D$65536,'2002'!L167)</f>
        <v>952321</v>
      </c>
      <c r="Q167" s="44"/>
      <c r="R167" s="44"/>
      <c r="S167" s="44"/>
      <c r="T167" s="178">
        <f>SUMIFS(DATI!E$1:E$65536,DATI!A$1:A$65536,'2002'!B4,DATI!B$1:B$65536,'2002'!T12,DATI!D$1:D$65536,'2002'!L167)</f>
        <v>194759</v>
      </c>
      <c r="U167" s="44"/>
      <c r="V167" s="44"/>
      <c r="W167" s="181"/>
    </row>
    <row r="168" spans="2:23" ht="25.5" thickBot="1">
      <c r="B168" s="173"/>
      <c r="C168" s="173"/>
      <c r="D168" s="173"/>
      <c r="E168" s="173"/>
      <c r="F168" s="173"/>
      <c r="G168" s="173"/>
      <c r="H168" s="173"/>
      <c r="K168" s="7"/>
      <c r="L168" s="192" t="s">
        <v>9</v>
      </c>
      <c r="M168" s="190" t="s">
        <v>226</v>
      </c>
      <c r="N168" s="182"/>
      <c r="O168" s="182"/>
      <c r="P168" s="183">
        <f>SUMIFS(DATI!E$1:E$65536,DATI!A$1:A$65536,'2002'!B4,DATI!B$1:B$65536,'2002'!P12,DATI!D$1:D$65536,'2002'!L168)</f>
        <v>2005440</v>
      </c>
      <c r="Q168" s="182"/>
      <c r="R168" s="182"/>
      <c r="S168" s="182"/>
      <c r="T168" s="183">
        <f>SUMIFS(DATI!E$1:E$65536,DATI!A$1:A$65536,'2002'!B4,DATI!B$1:B$65536,'2002'!T12,DATI!D$1:D$65536,'2002'!L168)</f>
        <v>353983</v>
      </c>
      <c r="U168" s="182"/>
      <c r="V168" s="182"/>
      <c r="W168" s="184"/>
    </row>
    <row r="169" spans="2:23" ht="13" thickTop="1">
      <c r="N169" s="6"/>
    </row>
    <row r="172" spans="2:23">
      <c r="V172" s="6"/>
    </row>
    <row r="173" spans="2:23">
      <c r="V173" s="6"/>
    </row>
    <row r="174" spans="2:23">
      <c r="V174" s="6"/>
    </row>
    <row r="175" spans="2:23">
      <c r="V175" s="6"/>
    </row>
  </sheetData>
  <sheetProtection algorithmName="SHA-512" hashValue="/fl6Oe2KZ5MdEA4htJwykksSzmvCI8oZmiE0nu3T8QGmIizmmMnC3bK0yE5z2F7ksAdqgbMcAN2piPWaUnP1bw==" saltValue="D0Wt5Qg/2D6hIseenhaD4w==" spinCount="100000" sheet="1" objects="1" scenarios="1"/>
  <mergeCells count="146">
    <mergeCell ref="S161:S163"/>
    <mergeCell ref="T161:T163"/>
    <mergeCell ref="U161:U163"/>
    <mergeCell ref="V161:V163"/>
    <mergeCell ref="W161:W163"/>
    <mergeCell ref="B163:I163"/>
    <mergeCell ref="L161:M163"/>
    <mergeCell ref="N161:N163"/>
    <mergeCell ref="O161:O163"/>
    <mergeCell ref="P161:P163"/>
    <mergeCell ref="Q161:Q163"/>
    <mergeCell ref="R161:R163"/>
    <mergeCell ref="B142:W142"/>
    <mergeCell ref="B150:W150"/>
    <mergeCell ref="B160:W160"/>
    <mergeCell ref="O139:O141"/>
    <mergeCell ref="P139:P141"/>
    <mergeCell ref="Q139:Q141"/>
    <mergeCell ref="R139:R141"/>
    <mergeCell ref="S139:S141"/>
    <mergeCell ref="T139:T141"/>
    <mergeCell ref="G139:G141"/>
    <mergeCell ref="H139:H141"/>
    <mergeCell ref="I139:I141"/>
    <mergeCell ref="J139:J141"/>
    <mergeCell ref="K139:K141"/>
    <mergeCell ref="N139:N141"/>
    <mergeCell ref="B125:W125"/>
    <mergeCell ref="B137:W137"/>
    <mergeCell ref="B138:K138"/>
    <mergeCell ref="L138:M141"/>
    <mergeCell ref="N138:W138"/>
    <mergeCell ref="B139:B141"/>
    <mergeCell ref="C139:C141"/>
    <mergeCell ref="D139:D141"/>
    <mergeCell ref="E139:E141"/>
    <mergeCell ref="F139:F141"/>
    <mergeCell ref="U139:U141"/>
    <mergeCell ref="V139:V141"/>
    <mergeCell ref="W139:W141"/>
    <mergeCell ref="R122:R124"/>
    <mergeCell ref="S122:S124"/>
    <mergeCell ref="T122:T124"/>
    <mergeCell ref="U122:U124"/>
    <mergeCell ref="V122:V124"/>
    <mergeCell ref="W122:W124"/>
    <mergeCell ref="J122:J124"/>
    <mergeCell ref="K122:K124"/>
    <mergeCell ref="N122:N124"/>
    <mergeCell ref="O122:O124"/>
    <mergeCell ref="P122:P124"/>
    <mergeCell ref="Q122:Q124"/>
    <mergeCell ref="D122:D124"/>
    <mergeCell ref="E122:E124"/>
    <mergeCell ref="F122:F124"/>
    <mergeCell ref="G122:G124"/>
    <mergeCell ref="H122:H124"/>
    <mergeCell ref="I122:I124"/>
    <mergeCell ref="V81:V83"/>
    <mergeCell ref="W81:W83"/>
    <mergeCell ref="B84:W84"/>
    <mergeCell ref="B111:W111"/>
    <mergeCell ref="B120:W120"/>
    <mergeCell ref="B121:K121"/>
    <mergeCell ref="L121:M124"/>
    <mergeCell ref="N121:W121"/>
    <mergeCell ref="B122:B124"/>
    <mergeCell ref="C122:C124"/>
    <mergeCell ref="P81:P83"/>
    <mergeCell ref="Q81:Q83"/>
    <mergeCell ref="R81:R83"/>
    <mergeCell ref="S81:S83"/>
    <mergeCell ref="T81:T83"/>
    <mergeCell ref="U81:U83"/>
    <mergeCell ref="H81:H83"/>
    <mergeCell ref="I81:I83"/>
    <mergeCell ref="J81:J83"/>
    <mergeCell ref="K81:K83"/>
    <mergeCell ref="N81:N83"/>
    <mergeCell ref="O81:O83"/>
    <mergeCell ref="B44:W44"/>
    <mergeCell ref="B80:K80"/>
    <mergeCell ref="L80:M83"/>
    <mergeCell ref="N80:W80"/>
    <mergeCell ref="B81:B83"/>
    <mergeCell ref="C81:C83"/>
    <mergeCell ref="D81:D83"/>
    <mergeCell ref="E81:E83"/>
    <mergeCell ref="F81:F83"/>
    <mergeCell ref="G81:G83"/>
    <mergeCell ref="R41:R43"/>
    <mergeCell ref="S41:S43"/>
    <mergeCell ref="T41:T43"/>
    <mergeCell ref="U41:U43"/>
    <mergeCell ref="V41:V43"/>
    <mergeCell ref="W41:W43"/>
    <mergeCell ref="J41:J43"/>
    <mergeCell ref="K41:K43"/>
    <mergeCell ref="N41:N43"/>
    <mergeCell ref="O41:O43"/>
    <mergeCell ref="P41:P43"/>
    <mergeCell ref="Q41:Q43"/>
    <mergeCell ref="D41:D43"/>
    <mergeCell ref="E41:E43"/>
    <mergeCell ref="F41:F43"/>
    <mergeCell ref="G41:G43"/>
    <mergeCell ref="H41:H43"/>
    <mergeCell ref="I41:I43"/>
    <mergeCell ref="V9:V11"/>
    <mergeCell ref="W9:W11"/>
    <mergeCell ref="B13:W13"/>
    <mergeCell ref="B24:W24"/>
    <mergeCell ref="B25:W25"/>
    <mergeCell ref="B40:K40"/>
    <mergeCell ref="L40:M43"/>
    <mergeCell ref="N40:W40"/>
    <mergeCell ref="B41:B43"/>
    <mergeCell ref="C41:C43"/>
    <mergeCell ref="P9:P11"/>
    <mergeCell ref="Q9:Q11"/>
    <mergeCell ref="R9:R11"/>
    <mergeCell ref="S9:S11"/>
    <mergeCell ref="T9:T11"/>
    <mergeCell ref="U9:U11"/>
    <mergeCell ref="H9:H11"/>
    <mergeCell ref="I9:I11"/>
    <mergeCell ref="B2:W2"/>
    <mergeCell ref="B3:W3"/>
    <mergeCell ref="B4:W4"/>
    <mergeCell ref="B5:W5"/>
    <mergeCell ref="B6:W6"/>
    <mergeCell ref="B7:K7"/>
    <mergeCell ref="L7:M12"/>
    <mergeCell ref="N7:W7"/>
    <mergeCell ref="B8:K8"/>
    <mergeCell ref="N8:W8"/>
    <mergeCell ref="J9:J11"/>
    <mergeCell ref="K9:K11"/>
    <mergeCell ref="N9:N11"/>
    <mergeCell ref="O9:O11"/>
    <mergeCell ref="B9:B11"/>
    <mergeCell ref="C9:C11"/>
    <mergeCell ref="D9:D11"/>
    <mergeCell ref="E9:E11"/>
    <mergeCell ref="F9:F11"/>
    <mergeCell ref="G9:G11"/>
  </mergeCells>
  <conditionalFormatting sqref="B2:W37 B38:K38 N38:W38">
    <cfRule type="containsText" dxfId="143" priority="26" stopIfTrue="1" operator="containsText" text="SUMIFS">
      <formula>NOT(ISERROR(SEARCH("SUMIFS",B2)))</formula>
    </cfRule>
  </conditionalFormatting>
  <conditionalFormatting sqref="C95">
    <cfRule type="containsText" dxfId="142" priority="10" stopIfTrue="1" operator="containsText" text="SUMIFS">
      <formula>NOT(ISERROR(SEARCH("SUMIFS",C95)))</formula>
    </cfRule>
  </conditionalFormatting>
  <conditionalFormatting sqref="E95:G95">
    <cfRule type="containsText" dxfId="141" priority="11" stopIfTrue="1" operator="containsText" text="SUMIFS">
      <formula>NOT(ISERROR(SEARCH("SUMIFS",E95)))</formula>
    </cfRule>
  </conditionalFormatting>
  <conditionalFormatting sqref="H74:H75">
    <cfRule type="containsText" dxfId="140" priority="1" stopIfTrue="1" operator="containsText" text="SUMIFS">
      <formula>NOT(ISERROR(SEARCH("SUMIFS",H74)))</formula>
    </cfRule>
  </conditionalFormatting>
  <conditionalFormatting sqref="H86:H87">
    <cfRule type="containsText" dxfId="139" priority="8" stopIfTrue="1" operator="containsText" text="SUMIFS">
      <formula>NOT(ISERROR(SEARCH("SUMIFS",H86)))</formula>
    </cfRule>
  </conditionalFormatting>
  <conditionalFormatting sqref="H95:H96">
    <cfRule type="containsText" dxfId="138" priority="16" stopIfTrue="1" operator="containsText" text="SUMIFS">
      <formula>NOT(ISERROR(SEARCH("SUMIFS",H95)))</formula>
    </cfRule>
  </conditionalFormatting>
  <conditionalFormatting sqref="H102">
    <cfRule type="containsText" dxfId="137" priority="9" stopIfTrue="1" operator="containsText" text="SUMIFS">
      <formula>NOT(ISERROR(SEARCH("SUMIFS",H102)))</formula>
    </cfRule>
  </conditionalFormatting>
  <conditionalFormatting sqref="H106:H107">
    <cfRule type="containsText" dxfId="136" priority="15" stopIfTrue="1" operator="containsText" text="SUMIFS">
      <formula>NOT(ISERROR(SEARCH("SUMIFS",H106)))</formula>
    </cfRule>
  </conditionalFormatting>
  <conditionalFormatting sqref="L47:M48">
    <cfRule type="containsText" dxfId="135" priority="5" stopIfTrue="1" operator="containsText" text="SUMIFS">
      <formula>NOT(ISERROR(SEARCH("SUMIFS",L47)))</formula>
    </cfRule>
  </conditionalFormatting>
  <conditionalFormatting sqref="L50:M51">
    <cfRule type="containsText" dxfId="134" priority="3" stopIfTrue="1" operator="containsText" text="SUMIFS">
      <formula>NOT(ISERROR(SEARCH("SUMIFS",L50)))</formula>
    </cfRule>
  </conditionalFormatting>
  <conditionalFormatting sqref="Q45 Q54:Q56">
    <cfRule type="containsText" dxfId="133" priority="25" stopIfTrue="1" operator="containsText" text="SUMIFS">
      <formula>NOT(ISERROR(SEARCH("SUMIFS",Q45)))</formula>
    </cfRule>
  </conditionalFormatting>
  <conditionalFormatting sqref="Q58:Q64">
    <cfRule type="containsText" dxfId="132" priority="21" stopIfTrue="1" operator="containsText" text="SUMIFS">
      <formula>NOT(ISERROR(SEARCH("SUMIFS",Q58)))</formula>
    </cfRule>
  </conditionalFormatting>
  <conditionalFormatting sqref="Q69:Q74">
    <cfRule type="containsText" dxfId="131" priority="22" stopIfTrue="1" operator="containsText" text="SUMIFS">
      <formula>NOT(ISERROR(SEARCH("SUMIFS",Q69)))</formula>
    </cfRule>
  </conditionalFormatting>
  <conditionalFormatting sqref="Q85">
    <cfRule type="containsText" dxfId="130" priority="20" stopIfTrue="1" operator="containsText" text="SUMIFS">
      <formula>NOT(ISERROR(SEARCH("SUMIFS",Q85)))</formula>
    </cfRule>
  </conditionalFormatting>
  <conditionalFormatting sqref="Q94:Q96">
    <cfRule type="containsText" dxfId="129" priority="14" stopIfTrue="1" operator="containsText" text="SUMIFS">
      <formula>NOT(ISERROR(SEARCH("SUMIFS",Q94)))</formula>
    </cfRule>
  </conditionalFormatting>
  <conditionalFormatting sqref="Q99:Q102">
    <cfRule type="containsText" dxfId="128" priority="18" stopIfTrue="1" operator="containsText" text="SUMIFS">
      <formula>NOT(ISERROR(SEARCH("SUMIFS",Q99)))</formula>
    </cfRule>
  </conditionalFormatting>
  <conditionalFormatting sqref="Q105:Q107">
    <cfRule type="containsText" dxfId="127" priority="17" stopIfTrue="1" operator="containsText" text="SUMIFS">
      <formula>NOT(ISERROR(SEARCH("SUMIFS",Q105)))</formula>
    </cfRule>
  </conditionalFormatting>
  <conditionalFormatting sqref="Q112">
    <cfRule type="containsText" dxfId="126" priority="7" stopIfTrue="1" operator="containsText" text="SUMIFS">
      <formula>NOT(ISERROR(SEARCH("SUMIFS",Q112)))</formula>
    </cfRule>
  </conditionalFormatting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8378DB-AA62-4C3E-87C6-42FDAC681552}">
  <sheetPr codeName="Sheet22"/>
  <dimension ref="A1:W175"/>
  <sheetViews>
    <sheetView topLeftCell="B150" zoomScale="70" zoomScaleNormal="70" workbookViewId="0">
      <selection activeCell="D91" sqref="D91"/>
    </sheetView>
  </sheetViews>
  <sheetFormatPr defaultColWidth="9.1796875" defaultRowHeight="12.5"/>
  <cols>
    <col min="1" max="1" width="4.81640625" style="2" customWidth="1"/>
    <col min="2" max="2" width="16.81640625" style="2" customWidth="1"/>
    <col min="3" max="4" width="15.54296875" style="2" customWidth="1"/>
    <col min="5" max="11" width="11.7265625" style="2" customWidth="1"/>
    <col min="12" max="12" width="18.453125" style="2" customWidth="1"/>
    <col min="13" max="13" width="52.1796875" style="2" customWidth="1"/>
    <col min="14" max="14" width="12.54296875" style="2" customWidth="1"/>
    <col min="15" max="15" width="13.1796875" style="2" customWidth="1"/>
    <col min="16" max="20" width="11.7265625" style="2" customWidth="1"/>
    <col min="21" max="22" width="15.54296875" style="2" customWidth="1"/>
    <col min="23" max="23" width="16.7265625" style="2" customWidth="1"/>
    <col min="24" max="16384" width="9.1796875" style="2"/>
  </cols>
  <sheetData>
    <row r="1" spans="1:23">
      <c r="B1" s="3"/>
      <c r="C1" s="3"/>
      <c r="D1" s="3"/>
      <c r="E1" s="3"/>
      <c r="F1" s="3"/>
      <c r="G1" s="3"/>
      <c r="H1" s="3"/>
      <c r="I1" s="3"/>
      <c r="J1" s="3"/>
      <c r="K1" s="3"/>
      <c r="L1" s="4"/>
      <c r="M1" s="5"/>
      <c r="N1" s="3"/>
      <c r="O1" s="3"/>
      <c r="P1" s="3"/>
      <c r="Q1" s="3"/>
      <c r="R1" s="3"/>
      <c r="S1" s="3"/>
      <c r="T1" s="3"/>
      <c r="U1" s="3"/>
      <c r="V1" s="3"/>
      <c r="W1" s="3"/>
    </row>
    <row r="2" spans="1:23" ht="32.5">
      <c r="B2" s="286" t="s">
        <v>117</v>
      </c>
      <c r="C2" s="286"/>
      <c r="D2" s="286"/>
      <c r="E2" s="286"/>
      <c r="F2" s="286"/>
      <c r="G2" s="286"/>
      <c r="H2" s="286"/>
      <c r="I2" s="286"/>
      <c r="J2" s="286"/>
      <c r="K2" s="286"/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W2" s="286"/>
    </row>
    <row r="3" spans="1:23" ht="13">
      <c r="B3" s="287"/>
      <c r="C3" s="287"/>
      <c r="D3" s="287"/>
      <c r="E3" s="287"/>
      <c r="F3" s="287"/>
      <c r="G3" s="287"/>
      <c r="H3" s="287"/>
      <c r="I3" s="287"/>
      <c r="J3" s="287"/>
      <c r="K3" s="287"/>
      <c r="L3" s="287"/>
      <c r="M3" s="287"/>
      <c r="N3" s="287"/>
      <c r="O3" s="287"/>
      <c r="P3" s="287"/>
      <c r="Q3" s="287"/>
      <c r="R3" s="287"/>
      <c r="S3" s="287"/>
      <c r="T3" s="287"/>
      <c r="U3" s="287"/>
      <c r="V3" s="287"/>
      <c r="W3" s="287"/>
    </row>
    <row r="4" spans="1:23" ht="25">
      <c r="B4" s="288">
        <v>2001</v>
      </c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</row>
    <row r="5" spans="1:23" ht="25">
      <c r="B5" s="289" t="s">
        <v>118</v>
      </c>
      <c r="C5" s="289"/>
      <c r="D5" s="289"/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89"/>
      <c r="P5" s="289"/>
      <c r="Q5" s="289"/>
      <c r="R5" s="289"/>
      <c r="S5" s="289"/>
      <c r="T5" s="289"/>
      <c r="U5" s="289"/>
      <c r="V5" s="289"/>
      <c r="W5" s="289"/>
    </row>
    <row r="6" spans="1:23" ht="18" customHeight="1" thickBot="1">
      <c r="B6" s="290" t="str">
        <f>DATI!I1</f>
        <v>pēdējais datu labošanas datums: 21.10.2025</v>
      </c>
      <c r="C6" s="291"/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2"/>
      <c r="O6" s="292"/>
      <c r="P6" s="292"/>
      <c r="Q6" s="292"/>
      <c r="R6" s="292"/>
      <c r="S6" s="292"/>
      <c r="T6" s="292"/>
      <c r="U6" s="292"/>
      <c r="V6" s="292"/>
      <c r="W6" s="292"/>
    </row>
    <row r="7" spans="1:23" ht="21.75" customHeight="1" thickTop="1" thickBot="1">
      <c r="A7" s="7"/>
      <c r="B7" s="293" t="s">
        <v>119</v>
      </c>
      <c r="C7" s="294"/>
      <c r="D7" s="294"/>
      <c r="E7" s="294"/>
      <c r="F7" s="294"/>
      <c r="G7" s="294"/>
      <c r="H7" s="294"/>
      <c r="I7" s="294"/>
      <c r="J7" s="294"/>
      <c r="K7" s="295"/>
      <c r="L7" s="296" t="s">
        <v>120</v>
      </c>
      <c r="M7" s="297"/>
      <c r="N7" s="299" t="s">
        <v>121</v>
      </c>
      <c r="O7" s="300"/>
      <c r="P7" s="300"/>
      <c r="Q7" s="300"/>
      <c r="R7" s="300"/>
      <c r="S7" s="300"/>
      <c r="T7" s="300"/>
      <c r="U7" s="301"/>
      <c r="V7" s="301"/>
      <c r="W7" s="302"/>
    </row>
    <row r="8" spans="1:23" ht="21.75" customHeight="1" thickTop="1" thickBot="1">
      <c r="A8" s="7"/>
      <c r="B8" s="303" t="s">
        <v>23</v>
      </c>
      <c r="C8" s="231"/>
      <c r="D8" s="231"/>
      <c r="E8" s="231"/>
      <c r="F8" s="231"/>
      <c r="G8" s="231"/>
      <c r="H8" s="231"/>
      <c r="I8" s="231"/>
      <c r="J8" s="231"/>
      <c r="K8" s="232"/>
      <c r="L8" s="276"/>
      <c r="M8" s="223"/>
      <c r="N8" s="304" t="s">
        <v>81</v>
      </c>
      <c r="O8" s="304"/>
      <c r="P8" s="304"/>
      <c r="Q8" s="304"/>
      <c r="R8" s="304"/>
      <c r="S8" s="304"/>
      <c r="T8" s="304"/>
      <c r="U8" s="304"/>
      <c r="V8" s="304"/>
      <c r="W8" s="305"/>
    </row>
    <row r="9" spans="1:23" ht="13.5" customHeight="1" thickTop="1">
      <c r="A9" s="7"/>
      <c r="B9" s="306" t="s">
        <v>122</v>
      </c>
      <c r="C9" s="239" t="s">
        <v>123</v>
      </c>
      <c r="D9" s="246" t="s">
        <v>124</v>
      </c>
      <c r="E9" s="239" t="s">
        <v>125</v>
      </c>
      <c r="F9" s="261" t="s">
        <v>126</v>
      </c>
      <c r="G9" s="239" t="s">
        <v>127</v>
      </c>
      <c r="H9" s="239" t="s">
        <v>128</v>
      </c>
      <c r="I9" s="239" t="s">
        <v>129</v>
      </c>
      <c r="J9" s="239" t="s">
        <v>130</v>
      </c>
      <c r="K9" s="243" t="s">
        <v>131</v>
      </c>
      <c r="L9" s="276"/>
      <c r="M9" s="223"/>
      <c r="N9" s="246" t="s">
        <v>131</v>
      </c>
      <c r="O9" s="239" t="s">
        <v>130</v>
      </c>
      <c r="P9" s="239" t="s">
        <v>129</v>
      </c>
      <c r="Q9" s="239" t="s">
        <v>128</v>
      </c>
      <c r="R9" s="239" t="s">
        <v>127</v>
      </c>
      <c r="S9" s="239" t="s">
        <v>126</v>
      </c>
      <c r="T9" s="239" t="s">
        <v>125</v>
      </c>
      <c r="U9" s="264" t="s">
        <v>124</v>
      </c>
      <c r="V9" s="264" t="s">
        <v>123</v>
      </c>
      <c r="W9" s="266" t="s">
        <v>122</v>
      </c>
    </row>
    <row r="10" spans="1:23" ht="12.75" customHeight="1">
      <c r="A10" s="7"/>
      <c r="B10" s="307"/>
      <c r="C10" s="229"/>
      <c r="D10" s="309"/>
      <c r="E10" s="213"/>
      <c r="F10" s="311"/>
      <c r="G10" s="213"/>
      <c r="H10" s="229"/>
      <c r="I10" s="213"/>
      <c r="J10" s="213"/>
      <c r="K10" s="244"/>
      <c r="L10" s="276"/>
      <c r="M10" s="223"/>
      <c r="N10" s="247"/>
      <c r="O10" s="213"/>
      <c r="P10" s="213"/>
      <c r="Q10" s="229"/>
      <c r="R10" s="213"/>
      <c r="S10" s="213"/>
      <c r="T10" s="213"/>
      <c r="U10" s="216"/>
      <c r="V10" s="216"/>
      <c r="W10" s="219"/>
    </row>
    <row r="11" spans="1:23" ht="55.5" customHeight="1" thickBot="1">
      <c r="A11" s="7"/>
      <c r="B11" s="308"/>
      <c r="C11" s="242"/>
      <c r="D11" s="310"/>
      <c r="E11" s="241"/>
      <c r="F11" s="312"/>
      <c r="G11" s="241"/>
      <c r="H11" s="242"/>
      <c r="I11" s="241"/>
      <c r="J11" s="240"/>
      <c r="K11" s="245"/>
      <c r="L11" s="276"/>
      <c r="M11" s="223"/>
      <c r="N11" s="248"/>
      <c r="O11" s="240"/>
      <c r="P11" s="241"/>
      <c r="Q11" s="242"/>
      <c r="R11" s="241"/>
      <c r="S11" s="241"/>
      <c r="T11" s="241"/>
      <c r="U11" s="265"/>
      <c r="V11" s="265"/>
      <c r="W11" s="267"/>
    </row>
    <row r="12" spans="1:23" ht="33.75" customHeight="1" thickTop="1" thickBot="1">
      <c r="A12" s="7"/>
      <c r="B12" s="8" t="s">
        <v>103</v>
      </c>
      <c r="C12" s="9" t="s">
        <v>104</v>
      </c>
      <c r="D12" s="9" t="s">
        <v>102</v>
      </c>
      <c r="E12" s="10" t="s">
        <v>98</v>
      </c>
      <c r="F12" s="10" t="s">
        <v>97</v>
      </c>
      <c r="G12" s="10" t="s">
        <v>90</v>
      </c>
      <c r="H12" s="9" t="s">
        <v>105</v>
      </c>
      <c r="I12" s="10" t="s">
        <v>6</v>
      </c>
      <c r="J12" s="9" t="s">
        <v>106</v>
      </c>
      <c r="K12" s="11" t="s">
        <v>132</v>
      </c>
      <c r="L12" s="298"/>
      <c r="M12" s="225"/>
      <c r="N12" s="12" t="s">
        <v>132</v>
      </c>
      <c r="O12" s="13" t="s">
        <v>106</v>
      </c>
      <c r="P12" s="14" t="s">
        <v>6</v>
      </c>
      <c r="Q12" s="13" t="s">
        <v>105</v>
      </c>
      <c r="R12" s="14" t="s">
        <v>90</v>
      </c>
      <c r="S12" s="14" t="s">
        <v>97</v>
      </c>
      <c r="T12" s="14" t="s">
        <v>98</v>
      </c>
      <c r="U12" s="14" t="s">
        <v>102</v>
      </c>
      <c r="V12" s="13" t="s">
        <v>104</v>
      </c>
      <c r="W12" s="15" t="s">
        <v>103</v>
      </c>
    </row>
    <row r="13" spans="1:23" ht="19" thickTop="1" thickBot="1">
      <c r="A13" s="7"/>
      <c r="B13" s="283" t="s">
        <v>133</v>
      </c>
      <c r="C13" s="283"/>
      <c r="D13" s="283"/>
      <c r="E13" s="283"/>
      <c r="F13" s="283"/>
      <c r="G13" s="283"/>
      <c r="H13" s="283"/>
      <c r="I13" s="283"/>
      <c r="J13" s="283"/>
      <c r="K13" s="283"/>
      <c r="L13" s="283"/>
      <c r="M13" s="283"/>
      <c r="N13" s="231"/>
      <c r="O13" s="231"/>
      <c r="P13" s="231"/>
      <c r="Q13" s="231"/>
      <c r="R13" s="231"/>
      <c r="S13" s="231"/>
      <c r="T13" s="231"/>
      <c r="U13" s="231"/>
      <c r="V13" s="231"/>
      <c r="W13" s="232"/>
    </row>
    <row r="14" spans="1:23" ht="13.5" thickTop="1">
      <c r="A14" s="7"/>
      <c r="B14" s="16"/>
      <c r="C14" s="16"/>
      <c r="D14" s="16"/>
      <c r="E14" s="16"/>
      <c r="F14" s="16"/>
      <c r="G14" s="16"/>
      <c r="H14" s="16"/>
      <c r="I14" s="16"/>
      <c r="J14" s="16"/>
      <c r="K14" s="17"/>
      <c r="L14" s="18" t="s">
        <v>86</v>
      </c>
      <c r="M14" s="19" t="s">
        <v>134</v>
      </c>
      <c r="N14" s="20">
        <f>P14</f>
        <v>14515204</v>
      </c>
      <c r="O14" s="21"/>
      <c r="P14" s="22">
        <f>R14+S14+T14+W14</f>
        <v>14515204</v>
      </c>
      <c r="Q14" s="23"/>
      <c r="R14" s="24">
        <f>SUMIFS(DATI!E$1:E$65536,DATI!A$1:A$65536,'2001'!B4,DATI!B$1:B$65536,'2001'!R12,DATI!C$1:C$65536,'2001'!N8,DATI!D$1:D$65536,'2001'!L14)</f>
        <v>10797266</v>
      </c>
      <c r="S14" s="24">
        <f>SUMIFS(DATI!E$1:E$65536,DATI!A$1:A$65536,'2001'!B4,DATI!B$1:B$65536,'2001'!S12,DATI!C$1:C$65536,'2001'!N8,DATI!D$1:D$65536,'2001'!L14)</f>
        <v>454673</v>
      </c>
      <c r="T14" s="24">
        <f>SUMIFS(DATI!E$1:E$65536,DATI!A$1:A$65536,'2001'!B4,DATI!B$1:B$65536,'2001'!T12,DATI!C$1:C$65536,'2001'!N8,DATI!D$1:D$65536,'2001'!L14)</f>
        <v>1609296</v>
      </c>
      <c r="U14" s="24">
        <f>SUMIFS(DATI!E$1:E$65536,DATI!A$1:A$65536,'2001'!B4,DATI!B$1:B$65536,'2001'!U12,DATI!C$1:C$65536,'2001'!N8,DATI!D$1:D$65536,'2001'!L14)</f>
        <v>1612876</v>
      </c>
      <c r="V14" s="24">
        <f>SUMIFS(DATI!E$1:E$65536,DATI!A$1:A$65536,'2001'!B4,DATI!B$1:B$65536,'2001'!V12,DATI!C$1:C$65536,'2001'!N8,DATI!D$1:D$65536,'2001'!L14)</f>
        <v>41093</v>
      </c>
      <c r="W14" s="25">
        <f>U14+V14</f>
        <v>1653969</v>
      </c>
    </row>
    <row r="15" spans="1:23" ht="13">
      <c r="A15" s="7"/>
      <c r="B15" s="16"/>
      <c r="C15" s="16"/>
      <c r="D15" s="16"/>
      <c r="E15" s="16"/>
      <c r="F15" s="16"/>
      <c r="G15" s="16"/>
      <c r="H15" s="16"/>
      <c r="I15" s="16"/>
      <c r="J15" s="16"/>
      <c r="K15" s="26"/>
      <c r="L15" s="40" t="s">
        <v>87</v>
      </c>
      <c r="M15" s="134" t="s">
        <v>136</v>
      </c>
      <c r="N15" s="27">
        <f>P15</f>
        <v>12506583</v>
      </c>
      <c r="O15" s="28"/>
      <c r="P15" s="29">
        <f>R15+S15+T15+W15</f>
        <v>12506583</v>
      </c>
      <c r="Q15" s="28"/>
      <c r="R15" s="30">
        <f>SUMIFS(DATI!E$1:E$65536,DATI!A$1:A$65536,'2001'!B4,DATI!B$1:B$65536,'2001'!R12,DATI!C$1:C$65536,'2001'!N8,DATI!D$1:D$65536,'2001'!L15)</f>
        <v>10717114</v>
      </c>
      <c r="S15" s="30">
        <f>SUMIFS(DATI!E$1:E$65536,DATI!A$1:A$65536,'2001'!B4,DATI!B$1:B$65536,'2001'!S12,DATI!C$1:C$65536,'2001'!N8,DATI!D$1:D$65536,'2001'!L15)</f>
        <v>450046</v>
      </c>
      <c r="T15" s="30">
        <f>SUMIFS(DATI!E$1:E$65536,DATI!A$1:A$65536,'2001'!B4,DATI!B$1:B$65536,'2001'!T12,DATI!C$1:C$65536,'2001'!N8,DATI!D$1:D$65536,'2001'!L15)</f>
        <v>87633</v>
      </c>
      <c r="U15" s="30">
        <f>SUMIFS(DATI!E$1:E$65536,DATI!A$1:A$65536,'2001'!B4,DATI!B$1:B$65536,'2001'!U12,DATI!C$1:C$65536,'2001'!N8,DATI!D$1:D$65536,'2001'!L15)</f>
        <v>1247325</v>
      </c>
      <c r="V15" s="30">
        <f>SUMIFS(DATI!E$1:E$65536,DATI!A$1:A$65536,'2001'!B4,DATI!B$1:B$65536,'2001'!V12,DATI!C$1:C$65536,'2001'!N8,DATI!D$1:D$65536,'2001'!L15)</f>
        <v>4465</v>
      </c>
      <c r="W15" s="31">
        <f>U15+V15</f>
        <v>1251790</v>
      </c>
    </row>
    <row r="16" spans="1:23" ht="13">
      <c r="A16" s="7"/>
      <c r="B16" s="16"/>
      <c r="C16" s="16"/>
      <c r="D16" s="16"/>
      <c r="E16" s="16"/>
      <c r="F16" s="16"/>
      <c r="G16" s="16"/>
      <c r="H16" s="16"/>
      <c r="I16" s="16"/>
      <c r="J16" s="16"/>
      <c r="K16" s="26"/>
      <c r="L16" s="40" t="s">
        <v>88</v>
      </c>
      <c r="M16" s="134" t="s">
        <v>137</v>
      </c>
      <c r="N16" s="27">
        <f>P16</f>
        <v>472743</v>
      </c>
      <c r="O16" s="28"/>
      <c r="P16" s="29">
        <f>R16+S16+T16+W16</f>
        <v>472743</v>
      </c>
      <c r="Q16" s="28"/>
      <c r="R16" s="30">
        <f>SUMIFS(DATI!E$1:E$65536,DATI!A$1:A$65536,'2001'!B4,DATI!B$1:B$65536,'2001'!R12,DATI!C$1:C$65536,'2001'!N8,DATI!D$1:D$65536,'2001'!L16)</f>
        <v>80152</v>
      </c>
      <c r="S16" s="30">
        <f>SUMIFS(DATI!E$1:E$65536,DATI!A$1:A$65536,'2001'!B4,DATI!B$1:B$65536,'2001'!S12,DATI!C$1:C$65536,'2001'!N8,DATI!D$1:D$65536,'2001'!L16)</f>
        <v>4627</v>
      </c>
      <c r="T16" s="30">
        <f>SUMIFS(DATI!E$1:E$65536,DATI!A$1:A$65536,'2001'!B4,DATI!B$1:B$65536,'2001'!T12,DATI!C$1:C$65536,'2001'!N8,DATI!D$1:D$65536,'2001'!L16)</f>
        <v>22365</v>
      </c>
      <c r="U16" s="30">
        <f>SUMIFS(DATI!E$1:E$65536,DATI!A$1:A$65536,'2001'!B4,DATI!B$1:B$65536,'2001'!U12,DATI!C$1:C$65536,'2001'!N8,DATI!D$1:D$65536,'2001'!L16)</f>
        <v>365551</v>
      </c>
      <c r="V16" s="30">
        <f>SUMIFS(DATI!E$1:E$65536,DATI!A$1:A$65536,'2001'!B4,DATI!B$1:B$65536,'2001'!V12,DATI!C$1:C$65536,'2001'!N8,DATI!D$1:D$65536,'2001'!L16)</f>
        <v>48</v>
      </c>
      <c r="W16" s="31">
        <f>U16+V16</f>
        <v>365599</v>
      </c>
    </row>
    <row r="17" spans="1:23" ht="13">
      <c r="A17" s="7"/>
      <c r="B17" s="16"/>
      <c r="C17" s="16"/>
      <c r="D17" s="16"/>
      <c r="E17" s="16"/>
      <c r="F17" s="16"/>
      <c r="G17" s="16"/>
      <c r="H17" s="16"/>
      <c r="I17" s="16"/>
      <c r="J17" s="16"/>
      <c r="K17" s="26"/>
      <c r="L17" s="40" t="s">
        <v>89</v>
      </c>
      <c r="M17" s="134" t="s">
        <v>138</v>
      </c>
      <c r="N17" s="27">
        <f>P17</f>
        <v>1535878</v>
      </c>
      <c r="O17" s="28"/>
      <c r="P17" s="29">
        <f>R17+S17+T17+W17</f>
        <v>1535878</v>
      </c>
      <c r="Q17" s="28"/>
      <c r="R17" s="28"/>
      <c r="S17" s="28"/>
      <c r="T17" s="30">
        <f>SUMIFS(DATI!E$1:E$65536,DATI!A$1:A$65536,'2001'!B4,DATI!B$1:B$65536,'2001'!T12,DATI!C$1:C$65536,'2001'!N8,DATI!D$1:D$65536,'2001'!L17)</f>
        <v>1499298</v>
      </c>
      <c r="U17" s="28"/>
      <c r="V17" s="30">
        <f>SUMIFS(DATI!E$1:E$65536,DATI!A$1:A$65536,'2001'!B4,DATI!B$1:B$65536,'2001'!V12,DATI!C$1:C$65536,'2001'!N8,DATI!D$1:D$65536,'2001'!L17)</f>
        <v>36580</v>
      </c>
      <c r="W17" s="31">
        <f>V17</f>
        <v>36580</v>
      </c>
    </row>
    <row r="18" spans="1:23" ht="13">
      <c r="A18" s="7"/>
      <c r="B18" s="33">
        <f>C18+D18</f>
        <v>911062</v>
      </c>
      <c r="C18" s="34">
        <f>SUMIFS(DATI!E$1:E$65536,DATI!A$1:A$65536,'2001'!B4,DATI!B$1:B$65536,'2001'!C12,DATI!C$1:C$65536,'2001'!B8,DATI!D$1:D$65536,'2001'!L18)</f>
        <v>20522</v>
      </c>
      <c r="D18" s="34">
        <f>SUMIFS(DATI!E$1:E$65536,DATI!A$1:A$65536,'2001'!B4,DATI!B$1:B$65536,'2001'!D12,DATI!C$1:C$65536,'2001'!B8,DATI!D$1:D$65536,'2001'!L18)</f>
        <v>890540</v>
      </c>
      <c r="E18" s="35">
        <f>SUMIFS(DATI!E$1:E$65536,DATI!A$1:A$65536,'2001'!B4,DATI!B$1:B$65536,'2001'!E12,DATI!C$1:C$65536,'2001'!B8,DATI!D$1:D$65536,'2001'!L18)</f>
        <v>561539</v>
      </c>
      <c r="F18" s="36">
        <f>SUMIFS(DATI!E$1:E$65536,DATI!A$1:A$65536,'2001'!B4,DATI!B$1:B$65536,'2001'!F12,DATI!C$1:C$65536,'2001'!B8,DATI!D$1:D$65536,'2001'!L18)</f>
        <v>201672</v>
      </c>
      <c r="G18" s="36">
        <f>SUMIFS(DATI!E$1:E$65536,DATI!A$1:A$65536,'2001'!B4,DATI!B$1:B$65536,'2001'!G12,DATI!C$1:C$65536,'2001'!B8,DATI!D$1:D$65536,'2001'!L18)</f>
        <v>6273544</v>
      </c>
      <c r="H18" s="16"/>
      <c r="I18" s="37">
        <f>B18+E18+F18+G18</f>
        <v>7947817</v>
      </c>
      <c r="J18" s="38"/>
      <c r="K18" s="39">
        <f>I18</f>
        <v>7947817</v>
      </c>
      <c r="L18" s="40" t="s">
        <v>72</v>
      </c>
      <c r="M18" s="41" t="s">
        <v>139</v>
      </c>
      <c r="N18" s="28"/>
      <c r="O18" s="28"/>
      <c r="P18" s="28"/>
      <c r="Q18" s="28"/>
      <c r="R18" s="28"/>
      <c r="S18" s="28"/>
      <c r="T18" s="23"/>
      <c r="U18" s="28"/>
      <c r="V18" s="28"/>
      <c r="W18" s="42"/>
    </row>
    <row r="19" spans="1:23" ht="13">
      <c r="A19" s="7"/>
      <c r="B19" s="33">
        <f>C19+D19</f>
        <v>742907</v>
      </c>
      <c r="C19" s="43">
        <f>V14-C18</f>
        <v>20571</v>
      </c>
      <c r="D19" s="33">
        <f>U14-D18</f>
        <v>722336</v>
      </c>
      <c r="E19" s="43">
        <f>T14-E18</f>
        <v>1047757</v>
      </c>
      <c r="F19" s="43">
        <f>S14-F18</f>
        <v>253001</v>
      </c>
      <c r="G19" s="43">
        <f>R14-G18</f>
        <v>4523722</v>
      </c>
      <c r="H19" s="16"/>
      <c r="I19" s="37">
        <f>B19+E19+F19+G19</f>
        <v>6567387</v>
      </c>
      <c r="J19" s="44"/>
      <c r="K19" s="45"/>
      <c r="L19" s="46" t="s">
        <v>91</v>
      </c>
      <c r="M19" s="194" t="s">
        <v>140</v>
      </c>
      <c r="N19" s="28"/>
      <c r="O19" s="28"/>
      <c r="P19" s="28"/>
      <c r="Q19" s="47"/>
      <c r="R19" s="28"/>
      <c r="S19" s="28"/>
      <c r="T19" s="28"/>
      <c r="U19" s="28"/>
      <c r="V19" s="28"/>
      <c r="W19" s="42"/>
    </row>
    <row r="20" spans="1:23">
      <c r="A20" s="7"/>
      <c r="B20" s="44"/>
      <c r="C20" s="44"/>
      <c r="D20" s="48"/>
      <c r="E20" s="44"/>
      <c r="F20" s="44"/>
      <c r="G20" s="44"/>
      <c r="H20" s="44"/>
      <c r="I20" s="48"/>
      <c r="J20" s="44"/>
      <c r="K20" s="45"/>
      <c r="L20" s="40" t="s">
        <v>85</v>
      </c>
      <c r="M20" s="41" t="s">
        <v>141</v>
      </c>
      <c r="N20" s="28"/>
      <c r="O20" s="28"/>
      <c r="P20" s="29">
        <f>Q20</f>
        <v>750353</v>
      </c>
      <c r="Q20" s="49">
        <f>SUMIFS(DATI!E$1:E$65536,DATI!A$1:A$65536,'2001'!B4,DATI!B$1:B$65536,'2001'!Q12,DATI!C$1:C$65536,'2001'!N8,DATI!D$1:D$65536,'2001'!L20)</f>
        <v>750353</v>
      </c>
      <c r="R20" s="50"/>
      <c r="S20" s="28"/>
      <c r="T20" s="28"/>
      <c r="U20" s="28"/>
      <c r="V20" s="28"/>
      <c r="W20" s="42"/>
    </row>
    <row r="21" spans="1:23" ht="13">
      <c r="A21" s="7"/>
      <c r="B21" s="44"/>
      <c r="C21" s="44"/>
      <c r="D21" s="48"/>
      <c r="E21" s="44"/>
      <c r="F21" s="44"/>
      <c r="G21" s="44"/>
      <c r="H21" s="44"/>
      <c r="I21" s="43">
        <f>I19+P20</f>
        <v>7317740</v>
      </c>
      <c r="J21" s="44"/>
      <c r="K21" s="45"/>
      <c r="L21" s="46" t="s">
        <v>12</v>
      </c>
      <c r="M21" s="194" t="s">
        <v>142</v>
      </c>
      <c r="N21" s="28"/>
      <c r="O21" s="28"/>
      <c r="P21" s="23"/>
      <c r="Q21" s="23"/>
      <c r="R21" s="28"/>
      <c r="S21" s="28"/>
      <c r="T21" s="28"/>
      <c r="U21" s="28"/>
      <c r="V21" s="28"/>
      <c r="W21" s="42"/>
    </row>
    <row r="22" spans="1:23" ht="13">
      <c r="A22" s="7"/>
      <c r="B22" s="51">
        <f>C22+D22</f>
        <v>128028</v>
      </c>
      <c r="C22" s="52">
        <f>SUMIFS(DATI!E$1:E$65536,DATI!A$1:A$65536,'2001'!B4,DATI!B$1:B$65536,'2001'!C12,DATI!C$1:C$65536,'2001'!B8,DATI!D$1:D$65536,'2001'!L22)</f>
        <v>2268</v>
      </c>
      <c r="D22" s="52">
        <f>SUMIFS(DATI!E$1:E$65536,DATI!A$1:A$65536,'2001'!B4,DATI!B$1:B$65536,'2001'!D12,DATI!C$1:C$65536,'2001'!B8,DATI!D$1:D$65536,'2001'!L22)</f>
        <v>125760</v>
      </c>
      <c r="E22" s="52">
        <f>SUMIFS(DATI!E$1:E$65536,DATI!A$1:A$65536,'2001'!B4,DATI!B$1:B$65536,'2001'!E12,DATI!C$1:C$65536,'2001'!B8,DATI!D$1:D$65536,'2001'!L22)</f>
        <v>286188</v>
      </c>
      <c r="F22" s="52">
        <f>SUMIFS(DATI!E$1:E$65536,DATI!A$1:A$65536,'2001'!B4,DATI!B$1:B$65536,'2001'!F12,DATI!C$1:C$65536,'2001'!B8,DATI!D$1:D$65536,'2001'!L22)</f>
        <v>38659</v>
      </c>
      <c r="G22" s="52">
        <f>SUMIFS(DATI!E$1:E$65536,DATI!A$1:A$65536,'2001'!B4,DATI!B$1:B$65536,'2001'!G12,DATI!C$1:C$65536,'2001'!B8,DATI!D$1:D$65536,'2001'!L22)</f>
        <v>895298</v>
      </c>
      <c r="H22" s="16"/>
      <c r="I22" s="43">
        <f>C22+D22+E22+F22+G22</f>
        <v>1348173</v>
      </c>
      <c r="J22" s="44"/>
      <c r="K22" s="45"/>
      <c r="L22" s="53" t="s">
        <v>77</v>
      </c>
      <c r="M22" s="54" t="s">
        <v>167</v>
      </c>
      <c r="N22" s="28"/>
      <c r="O22" s="28"/>
      <c r="P22" s="28"/>
      <c r="Q22" s="28"/>
      <c r="R22" s="28" t="s">
        <v>135</v>
      </c>
      <c r="S22" s="28"/>
      <c r="T22" s="28"/>
      <c r="U22" s="28"/>
      <c r="V22" s="28"/>
      <c r="W22" s="42"/>
    </row>
    <row r="23" spans="1:23" ht="13.5" thickBot="1">
      <c r="A23" s="7"/>
      <c r="B23" s="55">
        <f>C23+D23</f>
        <v>614879</v>
      </c>
      <c r="C23" s="56">
        <f>C19-C22</f>
        <v>18303</v>
      </c>
      <c r="D23" s="56">
        <f>D19-D22</f>
        <v>596576</v>
      </c>
      <c r="E23" s="56">
        <f>E19-E22</f>
        <v>761569</v>
      </c>
      <c r="F23" s="56">
        <f>F19-F22</f>
        <v>214342</v>
      </c>
      <c r="G23" s="56">
        <f>G19-G22</f>
        <v>3628424</v>
      </c>
      <c r="H23" s="43">
        <f>P20</f>
        <v>750353</v>
      </c>
      <c r="I23" s="43">
        <f>B23+E23+F23+G23+H23</f>
        <v>5969567</v>
      </c>
      <c r="J23" s="44"/>
      <c r="K23" s="57"/>
      <c r="L23" s="46" t="s">
        <v>13</v>
      </c>
      <c r="M23" s="195" t="s">
        <v>247</v>
      </c>
      <c r="N23" s="28"/>
      <c r="O23" s="28"/>
      <c r="P23" s="28"/>
      <c r="Q23" s="28"/>
      <c r="R23" s="28"/>
      <c r="S23" s="28"/>
      <c r="T23" s="28"/>
      <c r="U23" s="28"/>
      <c r="V23" s="28"/>
      <c r="W23" s="42"/>
    </row>
    <row r="24" spans="1:23" ht="26.25" customHeight="1" thickTop="1" thickBot="1">
      <c r="A24" s="7"/>
      <c r="B24" s="284" t="s">
        <v>143</v>
      </c>
      <c r="C24" s="284"/>
      <c r="D24" s="284"/>
      <c r="E24" s="284"/>
      <c r="F24" s="284"/>
      <c r="G24" s="284"/>
      <c r="H24" s="284"/>
      <c r="I24" s="284"/>
      <c r="J24" s="284"/>
      <c r="K24" s="284"/>
      <c r="L24" s="284"/>
      <c r="M24" s="284"/>
      <c r="N24" s="284"/>
      <c r="O24" s="284"/>
      <c r="P24" s="284"/>
      <c r="Q24" s="284"/>
      <c r="R24" s="284"/>
      <c r="S24" s="284"/>
      <c r="T24" s="284"/>
      <c r="U24" s="284"/>
      <c r="V24" s="284"/>
      <c r="W24" s="285"/>
    </row>
    <row r="25" spans="1:23" ht="19" thickTop="1" thickBot="1">
      <c r="A25" s="7"/>
      <c r="B25" s="231" t="s">
        <v>144</v>
      </c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232"/>
    </row>
    <row r="26" spans="1:23" ht="13.5" thickTop="1">
      <c r="A26" s="7"/>
      <c r="B26" s="58"/>
      <c r="C26" s="58"/>
      <c r="D26" s="58"/>
      <c r="E26" s="58"/>
      <c r="F26" s="58"/>
      <c r="G26" s="58"/>
      <c r="H26" s="58"/>
      <c r="I26" s="59"/>
      <c r="J26" s="58"/>
      <c r="K26" s="60"/>
      <c r="L26" s="46" t="s">
        <v>12</v>
      </c>
      <c r="M26" s="196" t="s">
        <v>145</v>
      </c>
      <c r="N26" s="28"/>
      <c r="O26" s="61"/>
      <c r="P26" s="22">
        <f>R26+S26+T26+W26+Q26</f>
        <v>7317740</v>
      </c>
      <c r="Q26" s="22">
        <f>H23</f>
        <v>750353</v>
      </c>
      <c r="R26" s="62">
        <f>G19</f>
        <v>4523722</v>
      </c>
      <c r="S26" s="62">
        <f>F19</f>
        <v>253001</v>
      </c>
      <c r="T26" s="62">
        <f>E19</f>
        <v>1047757</v>
      </c>
      <c r="U26" s="62">
        <f>D19</f>
        <v>722336</v>
      </c>
      <c r="V26" s="62">
        <f>C19</f>
        <v>20571</v>
      </c>
      <c r="W26" s="63">
        <f>U26+V26</f>
        <v>742907</v>
      </c>
    </row>
    <row r="27" spans="1:23">
      <c r="A27" s="7"/>
      <c r="B27" s="64">
        <f>C27+D27</f>
        <v>70082</v>
      </c>
      <c r="C27" s="64">
        <f>C28+C29</f>
        <v>18195</v>
      </c>
      <c r="D27" s="64">
        <f>D28+D29</f>
        <v>51887</v>
      </c>
      <c r="E27" s="64">
        <f>E28+E29</f>
        <v>760421</v>
      </c>
      <c r="F27" s="64">
        <f>F28+F29</f>
        <v>126235</v>
      </c>
      <c r="G27" s="64">
        <f>G28+G29</f>
        <v>2044424</v>
      </c>
      <c r="H27" s="44"/>
      <c r="I27" s="37">
        <f>B27+E27+F27+G27</f>
        <v>3001162</v>
      </c>
      <c r="J27" s="43">
        <f>J28+J29</f>
        <v>98370</v>
      </c>
      <c r="K27" s="39">
        <f>J27+I27</f>
        <v>3099532</v>
      </c>
      <c r="L27" s="53" t="s">
        <v>24</v>
      </c>
      <c r="M27" s="65" t="s">
        <v>146</v>
      </c>
      <c r="N27" s="28"/>
      <c r="O27" s="28"/>
      <c r="P27" s="23"/>
      <c r="Q27" s="23"/>
      <c r="R27" s="23"/>
      <c r="S27" s="23"/>
      <c r="T27" s="23"/>
      <c r="U27" s="23"/>
      <c r="V27" s="23"/>
      <c r="W27" s="32"/>
    </row>
    <row r="28" spans="1:23">
      <c r="A28" s="7"/>
      <c r="B28" s="66">
        <f>C28+D28</f>
        <v>57091</v>
      </c>
      <c r="C28" s="67">
        <f>SUMIFS(DATI!E$1:E$65536,DATI!A$1:A$65536,'2001'!B4,DATI!B$1:B$65536,'2001'!C12,DATI!C$1:C$65536,'2001'!B8,DATI!D$1:D$65536,'2001'!L28)</f>
        <v>15403</v>
      </c>
      <c r="D28" s="67">
        <f>SUMIFS(DATI!E$1:E$65536,DATI!A$1:A$65536,'2001'!B4,DATI!B$1:B$65536,'2001'!D12,DATI!C$1:C$65536,'2001'!B8,DATI!D$1:D$65536,'2001'!L28)</f>
        <v>41688</v>
      </c>
      <c r="E28" s="67">
        <f>SUMIFS(DATI!E$1:E$65536,DATI!A$1:A$65536,'2001'!B4,DATI!B$1:B$65536,'2001'!E12,DATI!C$1:C$65536,'2001'!B8,DATI!D$1:D$65536,'2001'!L28)</f>
        <v>600297</v>
      </c>
      <c r="F28" s="67">
        <f>SUMIFS(DATI!E$1:E$65536,DATI!A$1:A$65536,'2001'!B4,DATI!B$1:B$65536,'2001'!F12,DATI!C$1:C$65536,'2001'!B8,DATI!D$1:D$65536,'2001'!L28)</f>
        <v>100259</v>
      </c>
      <c r="G28" s="67">
        <f>SUMIFS(DATI!E$1:E$65536,DATI!A$1:A$65536,'2001'!B4,DATI!B$1:B$65536,'2001'!G12,DATI!C$1:C$65536,'2001'!B8,DATI!D$1:D$65536,'2001'!L28)</f>
        <v>1699353</v>
      </c>
      <c r="H28" s="44"/>
      <c r="I28" s="37">
        <f>B28+E28+F28+G28</f>
        <v>2457000</v>
      </c>
      <c r="J28" s="36">
        <f>SUMIFS(DATI!E$1:E$65536,DATI!A$1:A$65536,'2001'!B4,DATI!B$1:B$65536,'2001'!J12,DATI!C$1:C$65536,'2001'!B8,DATI!D$1:D$65536,'2001'!L28)</f>
        <v>98370</v>
      </c>
      <c r="K28" s="39">
        <f>J28+I28</f>
        <v>2555370</v>
      </c>
      <c r="L28" s="53" t="s">
        <v>25</v>
      </c>
      <c r="M28" s="199" t="s">
        <v>248</v>
      </c>
      <c r="N28" s="28"/>
      <c r="O28" s="28"/>
      <c r="P28" s="28"/>
      <c r="Q28" s="28"/>
      <c r="R28" s="28"/>
      <c r="S28" s="28"/>
      <c r="T28" s="28"/>
      <c r="U28" s="28"/>
      <c r="V28" s="28"/>
      <c r="W28" s="42"/>
    </row>
    <row r="29" spans="1:23">
      <c r="A29" s="7"/>
      <c r="B29" s="66">
        <f>C29+D29</f>
        <v>12991</v>
      </c>
      <c r="C29" s="67">
        <f>SUMIFS(DATI!E$1:E$65536,DATI!A$1:A$65536,'2001'!B4,DATI!B$1:B$65536,'2001'!C12,DATI!C$1:C$65536,'2001'!B8,DATI!D$1:D$65536,'2001'!L29)</f>
        <v>2792</v>
      </c>
      <c r="D29" s="67">
        <f>SUMIFS(DATI!E$1:E$65536,DATI!A$1:A$65536,'2001'!B4,DATI!B$1:B$65536,'2001'!D12,DATI!C$1:C$65536,'2001'!B8,DATI!D$1:D$65536,'2001'!L29)</f>
        <v>10199</v>
      </c>
      <c r="E29" s="67">
        <f>SUMIFS(DATI!E$1:E$65536,DATI!A$1:A$65536,'2001'!B4,DATI!B$1:B$65536,'2001'!E12,DATI!C$1:C$65536,'2001'!B8,DATI!D$1:D$65536,'2001'!L29)</f>
        <v>160124</v>
      </c>
      <c r="F29" s="67">
        <f>SUMIFS(DATI!E$1:E$65536,DATI!A$1:A$65536,'2001'!B4,DATI!B$1:B$65536,'2001'!F12,DATI!C$1:C$65536,'2001'!B8,DATI!D$1:D$65536,'2001'!L29)</f>
        <v>25976</v>
      </c>
      <c r="G29" s="67">
        <f>SUMIFS(DATI!E$1:E$65536,DATI!A$1:A$65536,'2001'!B4,DATI!B$1:B$65536,'2001'!G12,DATI!C$1:C$65536,'2001'!B8,DATI!D$1:D$65536,'2001'!L29)</f>
        <v>345071</v>
      </c>
      <c r="H29" s="44"/>
      <c r="I29" s="37">
        <f>B29+E29+F29+G29</f>
        <v>544162</v>
      </c>
      <c r="J29" s="36">
        <f>SUMIFS(DATI!E$1:E$65536,DATI!A$1:A$65536,'2001'!B4,DATI!B$1:B$65536,'2001'!J12,DATI!C$1:C$65536,'2001'!B8,DATI!D$1:D$65536,'2001'!L29)</f>
        <v>0</v>
      </c>
      <c r="K29" s="39">
        <f>J29+I29</f>
        <v>544162</v>
      </c>
      <c r="L29" s="53" t="s">
        <v>26</v>
      </c>
      <c r="M29" s="199" t="s">
        <v>249</v>
      </c>
      <c r="N29" s="28"/>
      <c r="O29" s="28"/>
      <c r="P29" s="28"/>
      <c r="Q29" s="28"/>
      <c r="R29" s="28"/>
      <c r="S29" s="28"/>
      <c r="T29" s="28"/>
      <c r="U29" s="28"/>
      <c r="V29" s="28"/>
      <c r="W29" s="42"/>
    </row>
    <row r="30" spans="1:23">
      <c r="A30" s="7"/>
      <c r="B30" s="68">
        <f>C30+D30</f>
        <v>377</v>
      </c>
      <c r="C30" s="68">
        <f>C32</f>
        <v>83</v>
      </c>
      <c r="D30" s="68">
        <f>D32</f>
        <v>294</v>
      </c>
      <c r="E30" s="68">
        <f>E32</f>
        <v>1148</v>
      </c>
      <c r="F30" s="68">
        <f>F32</f>
        <v>7759</v>
      </c>
      <c r="G30" s="68">
        <f>G32</f>
        <v>106780</v>
      </c>
      <c r="H30" s="68">
        <f>H31</f>
        <v>773704</v>
      </c>
      <c r="I30" s="69">
        <f>I31+I32</f>
        <v>889768</v>
      </c>
      <c r="J30" s="44"/>
      <c r="K30" s="70"/>
      <c r="L30" s="53" t="s">
        <v>27</v>
      </c>
      <c r="M30" s="65" t="s">
        <v>147</v>
      </c>
      <c r="N30" s="28"/>
      <c r="O30" s="28"/>
      <c r="P30" s="28"/>
      <c r="Q30" s="28"/>
      <c r="R30" s="28"/>
      <c r="S30" s="28"/>
      <c r="T30" s="28"/>
      <c r="U30" s="28"/>
      <c r="V30" s="28"/>
      <c r="W30" s="42"/>
    </row>
    <row r="31" spans="1:23">
      <c r="A31" s="7"/>
      <c r="B31" s="71"/>
      <c r="C31" s="71"/>
      <c r="D31" s="71"/>
      <c r="E31" s="71"/>
      <c r="F31" s="71"/>
      <c r="G31" s="71"/>
      <c r="H31" s="36">
        <f>SUMIFS(DATI!E$1:E$65536,DATI!A$1:A$65536,'2001'!B4,DATI!B$1:B$65536,'2001'!H12,DATI!C$1:C$65536,'2001'!B8,DATI!D$1:D$65536,'2001'!L31)</f>
        <v>773704</v>
      </c>
      <c r="I31" s="37">
        <f>H31</f>
        <v>773704</v>
      </c>
      <c r="J31" s="44"/>
      <c r="K31" s="45"/>
      <c r="L31" s="53" t="s">
        <v>28</v>
      </c>
      <c r="M31" s="199" t="s">
        <v>250</v>
      </c>
      <c r="N31" s="28"/>
      <c r="O31" s="28"/>
      <c r="P31" s="28"/>
      <c r="Q31" s="28"/>
      <c r="R31" s="28"/>
      <c r="S31" s="28"/>
      <c r="T31" s="28"/>
      <c r="U31" s="28"/>
      <c r="V31" s="28"/>
      <c r="W31" s="42"/>
    </row>
    <row r="32" spans="1:23">
      <c r="A32" s="7"/>
      <c r="B32" s="33">
        <f>C32+D32</f>
        <v>377</v>
      </c>
      <c r="C32" s="36">
        <f>SUMIFS(DATI!E$1:E$65536,DATI!A$1:A$65536,'2001'!B4,DATI!B$1:B$65536,'2001'!C12,DATI!C$1:C$65536,'2001'!B8,DATI!D$1:D$65536,'2001'!L32)</f>
        <v>83</v>
      </c>
      <c r="D32" s="34">
        <f>SUMIFS(DATI!E$1:E$65536,DATI!A$1:A$65536,'2001'!B4,DATI!B$1:B$65536,'2001'!D12,DATI!C$1:C$65536,'2001'!B8,DATI!D$1:D$65536,'2001'!L32)</f>
        <v>294</v>
      </c>
      <c r="E32" s="36">
        <f>SUMIFS(DATI!E$1:E$65536,DATI!A$1:A$65536,'2001'!B4,DATI!B$1:B$65536,'2001'!E12,DATI!C$1:C$65536,'2001'!B8,DATI!D$1:D$65536,'2001'!L32)</f>
        <v>1148</v>
      </c>
      <c r="F32" s="36">
        <f>SUMIFS(DATI!E$1:E$65536,DATI!A$1:A$65536,'2001'!B4,DATI!B$1:B$65536,'2001'!F12,DATI!C$1:C$65536,'2001'!B8,DATI!D$1:D$65536,'2001'!L32)</f>
        <v>7759</v>
      </c>
      <c r="G32" s="36">
        <f>SUMIFS(DATI!E$1:E$65536,DATI!A$1:A$65536,'2001'!B4,DATI!B$1:B$65536,'2001'!G12,DATI!C$1:C$65536,'2001'!B8,DATI!D$1:D$65536,'2001'!L32)</f>
        <v>106780</v>
      </c>
      <c r="H32" s="44"/>
      <c r="I32" s="37">
        <f>B32+E32+F32+G32</f>
        <v>116064</v>
      </c>
      <c r="J32" s="44"/>
      <c r="K32" s="45"/>
      <c r="L32" s="53" t="s">
        <v>29</v>
      </c>
      <c r="M32" s="199" t="s">
        <v>251</v>
      </c>
      <c r="N32" s="28"/>
      <c r="O32" s="28"/>
      <c r="P32" s="47"/>
      <c r="Q32" s="47"/>
      <c r="R32" s="47"/>
      <c r="S32" s="47"/>
      <c r="T32" s="47"/>
      <c r="U32" s="47"/>
      <c r="V32" s="47"/>
      <c r="W32" s="72"/>
    </row>
    <row r="33" spans="1:23">
      <c r="A33" s="7"/>
      <c r="B33" s="44"/>
      <c r="C33" s="44"/>
      <c r="D33" s="44"/>
      <c r="E33" s="44"/>
      <c r="F33" s="44"/>
      <c r="G33" s="44"/>
      <c r="H33" s="44"/>
      <c r="I33" s="44"/>
      <c r="J33" s="44"/>
      <c r="K33" s="45"/>
      <c r="L33" s="53" t="s">
        <v>30</v>
      </c>
      <c r="M33" s="65" t="s">
        <v>148</v>
      </c>
      <c r="N33" s="28"/>
      <c r="O33" s="61"/>
      <c r="P33" s="29">
        <f>P34+P35</f>
        <v>49260</v>
      </c>
      <c r="Q33" s="29">
        <f>Q34+Q35</f>
        <v>23351</v>
      </c>
      <c r="R33" s="29">
        <f>R35</f>
        <v>25909</v>
      </c>
      <c r="S33" s="29">
        <f>S35</f>
        <v>0</v>
      </c>
      <c r="T33" s="29">
        <f>T35</f>
        <v>0</v>
      </c>
      <c r="U33" s="29">
        <f>U35</f>
        <v>0</v>
      </c>
      <c r="V33" s="62">
        <f>V35</f>
        <v>0</v>
      </c>
      <c r="W33" s="63">
        <f>U33+V33</f>
        <v>0</v>
      </c>
    </row>
    <row r="34" spans="1:23">
      <c r="A34" s="7"/>
      <c r="B34" s="44"/>
      <c r="C34" s="44"/>
      <c r="D34" s="44"/>
      <c r="E34" s="44"/>
      <c r="F34" s="44"/>
      <c r="G34" s="44"/>
      <c r="H34" s="44"/>
      <c r="I34" s="44"/>
      <c r="J34" s="44"/>
      <c r="K34" s="45"/>
      <c r="L34" s="53" t="s">
        <v>31</v>
      </c>
      <c r="M34" s="199" t="s">
        <v>252</v>
      </c>
      <c r="N34" s="28"/>
      <c r="O34" s="61"/>
      <c r="P34" s="29">
        <f>Q34</f>
        <v>23351</v>
      </c>
      <c r="Q34" s="49">
        <f>SUMIFS(DATI!E$1:E$65536,DATI!A$1:A$65536,'2001'!B4,DATI!B$1:B$65536,'2001'!Q12,DATI!C$1:C$65536,'2001'!N8,DATI!D$1:D$65536,'2001'!L34)</f>
        <v>23351</v>
      </c>
      <c r="R34" s="73"/>
      <c r="S34" s="74"/>
      <c r="T34" s="74"/>
      <c r="U34" s="74"/>
      <c r="V34" s="74"/>
      <c r="W34" s="75"/>
    </row>
    <row r="35" spans="1:23">
      <c r="A35" s="7"/>
      <c r="B35" s="44"/>
      <c r="C35" s="44"/>
      <c r="D35" s="44"/>
      <c r="E35" s="44"/>
      <c r="F35" s="44"/>
      <c r="G35" s="76"/>
      <c r="H35" s="44"/>
      <c r="I35" s="76"/>
      <c r="J35" s="44"/>
      <c r="K35" s="45"/>
      <c r="L35" s="53" t="s">
        <v>32</v>
      </c>
      <c r="M35" s="199" t="s">
        <v>253</v>
      </c>
      <c r="N35" s="28"/>
      <c r="O35" s="61"/>
      <c r="P35" s="29">
        <f>R35+S35+T35+W35</f>
        <v>25909</v>
      </c>
      <c r="Q35" s="44"/>
      <c r="R35" s="49">
        <f>SUMIFS(DATI!E$1:E$65536,DATI!A$1:A$65536,'2001'!B4,DATI!B$1:B$65536,'2001'!R12,DATI!C$1:C$65536,'2001'!N8,DATI!D$1:D$65536,'2001'!L35)</f>
        <v>25909</v>
      </c>
      <c r="S35" s="49">
        <f>SUMIFS(DATI!E$1:E$65536,DATI!A$1:A$65536,'2001'!B4,DATI!B$1:B$65536,'2001'!S12,DATI!C$1:C$65536,'2001'!N8,DATI!D$1:D$65536,'2001'!L35)</f>
        <v>0</v>
      </c>
      <c r="T35" s="49">
        <f>SUMIFS(DATI!E$1:E$65536,DATI!A$1:A$65536,'2001'!B4,DATI!B$1:B$65536,'2001'!T12,DATI!C$1:C$65536,'2001'!N8,DATI!D$1:D$65536,'2001'!L35)</f>
        <v>0</v>
      </c>
      <c r="U35" s="49">
        <f>SUMIFS(DATI!E$1:E$65536,DATI!A$1:A$65536,'2001'!B4,DATI!B$1:B$65536,'2001'!U12,DATI!C$1:C$65536,'2001'!N8,DATI!D$1:D$65536,'2001'!L35)</f>
        <v>0</v>
      </c>
      <c r="V35" s="24">
        <f>SUMIFS(DATI!E$1:E$65536,DATI!A$1:A$65536,'2001'!B4,DATI!B$1:B$65536,'2001'!V12,DATI!C$1:C$65536,'2001'!N8,DATI!D$1:D$65536,'2001'!L35)</f>
        <v>0</v>
      </c>
      <c r="W35" s="63">
        <f>U35+V35</f>
        <v>0</v>
      </c>
    </row>
    <row r="36" spans="1:23" ht="13">
      <c r="A36" s="7"/>
      <c r="B36" s="33">
        <f>C36+D36</f>
        <v>672448</v>
      </c>
      <c r="C36" s="43">
        <f>V26+V35-C27-C32</f>
        <v>2293</v>
      </c>
      <c r="D36" s="33">
        <f>U26+U35-D27-D32</f>
        <v>670155</v>
      </c>
      <c r="E36" s="43">
        <f>T26+T35-E27-E32</f>
        <v>286188</v>
      </c>
      <c r="F36" s="43">
        <f>S26+S35-F27-F32</f>
        <v>119007</v>
      </c>
      <c r="G36" s="43">
        <f>R26+R35-G27-G32</f>
        <v>2398427</v>
      </c>
      <c r="H36" s="44"/>
      <c r="I36" s="37">
        <f>B36+E36+F36+G36</f>
        <v>3476070</v>
      </c>
      <c r="J36" s="44"/>
      <c r="K36" s="45"/>
      <c r="L36" s="77" t="s">
        <v>14</v>
      </c>
      <c r="M36" s="197" t="s">
        <v>149</v>
      </c>
      <c r="N36" s="28"/>
      <c r="O36" s="28"/>
      <c r="P36" s="23"/>
      <c r="Q36" s="44"/>
      <c r="R36" s="23"/>
      <c r="S36" s="23"/>
      <c r="T36" s="23"/>
      <c r="U36" s="23"/>
      <c r="V36" s="23"/>
      <c r="W36" s="32"/>
    </row>
    <row r="37" spans="1:23">
      <c r="A37" s="7"/>
      <c r="B37" s="33">
        <f>C37+D37</f>
        <v>128028</v>
      </c>
      <c r="C37" s="33">
        <f>C22</f>
        <v>2268</v>
      </c>
      <c r="D37" s="33">
        <f>D22</f>
        <v>125760</v>
      </c>
      <c r="E37" s="33">
        <f>E22</f>
        <v>286188</v>
      </c>
      <c r="F37" s="33">
        <f>F22</f>
        <v>38659</v>
      </c>
      <c r="G37" s="33">
        <f>G22</f>
        <v>895298</v>
      </c>
      <c r="H37" s="44"/>
      <c r="I37" s="37">
        <f>B37+E37+F37+G37</f>
        <v>1348173</v>
      </c>
      <c r="J37" s="44"/>
      <c r="K37" s="45"/>
      <c r="L37" s="53" t="s">
        <v>77</v>
      </c>
      <c r="M37" s="65" t="s">
        <v>150</v>
      </c>
      <c r="N37" s="28"/>
      <c r="O37" s="28"/>
      <c r="P37" s="28"/>
      <c r="Q37" s="28"/>
      <c r="R37" s="28"/>
      <c r="S37" s="28"/>
      <c r="T37" s="28"/>
      <c r="U37" s="28"/>
      <c r="V37" s="28"/>
      <c r="W37" s="42"/>
    </row>
    <row r="38" spans="1:23" ht="26.5" thickBot="1">
      <c r="A38" s="7"/>
      <c r="B38" s="79">
        <f>C38+D38</f>
        <v>544420</v>
      </c>
      <c r="C38" s="79">
        <f>C36-C37</f>
        <v>25</v>
      </c>
      <c r="D38" s="79">
        <f>D36-D37</f>
        <v>544395</v>
      </c>
      <c r="E38" s="79">
        <f>E36-E37</f>
        <v>0</v>
      </c>
      <c r="F38" s="79">
        <f>F36-F37</f>
        <v>80348</v>
      </c>
      <c r="G38" s="79">
        <f>G36-G37</f>
        <v>1503129</v>
      </c>
      <c r="H38" s="44"/>
      <c r="I38" s="80">
        <f>B38+E38+F38+G38</f>
        <v>2127897</v>
      </c>
      <c r="J38" s="44"/>
      <c r="K38" s="57"/>
      <c r="L38" s="106" t="s">
        <v>151</v>
      </c>
      <c r="M38" s="198" t="s">
        <v>152</v>
      </c>
      <c r="N38" s="81"/>
      <c r="O38" s="81"/>
      <c r="P38" s="81"/>
      <c r="Q38" s="81"/>
      <c r="R38" s="81"/>
      <c r="S38" s="81"/>
      <c r="T38" s="81"/>
      <c r="U38" s="81"/>
      <c r="V38" s="81"/>
      <c r="W38" s="82"/>
    </row>
    <row r="39" spans="1:23" ht="16.5" thickTop="1" thickBot="1">
      <c r="A39" s="7"/>
      <c r="B39" s="83"/>
      <c r="C39" s="83"/>
      <c r="D39" s="83"/>
      <c r="E39" s="84"/>
      <c r="F39" s="84"/>
      <c r="G39" s="84"/>
      <c r="H39" s="84"/>
      <c r="I39" s="84"/>
      <c r="J39" s="84"/>
      <c r="K39" s="84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6"/>
    </row>
    <row r="40" spans="1:23" ht="21.75" customHeight="1" thickTop="1" thickBot="1">
      <c r="A40" s="7"/>
      <c r="B40" s="253" t="s">
        <v>119</v>
      </c>
      <c r="C40" s="253"/>
      <c r="D40" s="253"/>
      <c r="E40" s="253"/>
      <c r="F40" s="253"/>
      <c r="G40" s="253"/>
      <c r="H40" s="253"/>
      <c r="I40" s="253"/>
      <c r="J40" s="253"/>
      <c r="K40" s="254"/>
      <c r="L40" s="274" t="s">
        <v>120</v>
      </c>
      <c r="M40" s="275"/>
      <c r="N40" s="278" t="s">
        <v>121</v>
      </c>
      <c r="O40" s="279"/>
      <c r="P40" s="279"/>
      <c r="Q40" s="279"/>
      <c r="R40" s="279"/>
      <c r="S40" s="279"/>
      <c r="T40" s="279"/>
      <c r="U40" s="280"/>
      <c r="V40" s="280"/>
      <c r="W40" s="281"/>
    </row>
    <row r="41" spans="1:23" ht="13.5" customHeight="1" thickTop="1">
      <c r="A41" s="7"/>
      <c r="B41" s="261" t="s">
        <v>122</v>
      </c>
      <c r="C41" s="264" t="s">
        <v>123</v>
      </c>
      <c r="D41" s="264" t="s">
        <v>124</v>
      </c>
      <c r="E41" s="239" t="s">
        <v>125</v>
      </c>
      <c r="F41" s="239" t="s">
        <v>126</v>
      </c>
      <c r="G41" s="239" t="s">
        <v>127</v>
      </c>
      <c r="H41" s="239" t="s">
        <v>128</v>
      </c>
      <c r="I41" s="239" t="s">
        <v>129</v>
      </c>
      <c r="J41" s="239" t="s">
        <v>130</v>
      </c>
      <c r="K41" s="243" t="s">
        <v>131</v>
      </c>
      <c r="L41" s="276"/>
      <c r="M41" s="277"/>
      <c r="N41" s="264" t="s">
        <v>131</v>
      </c>
      <c r="O41" s="239" t="s">
        <v>130</v>
      </c>
      <c r="P41" s="239" t="s">
        <v>129</v>
      </c>
      <c r="Q41" s="239" t="s">
        <v>128</v>
      </c>
      <c r="R41" s="239" t="s">
        <v>127</v>
      </c>
      <c r="S41" s="239" t="s">
        <v>126</v>
      </c>
      <c r="T41" s="239" t="s">
        <v>125</v>
      </c>
      <c r="U41" s="264" t="s">
        <v>124</v>
      </c>
      <c r="V41" s="264" t="s">
        <v>123</v>
      </c>
      <c r="W41" s="266" t="s">
        <v>122</v>
      </c>
    </row>
    <row r="42" spans="1:23" ht="12.75" customHeight="1">
      <c r="A42" s="7"/>
      <c r="B42" s="262"/>
      <c r="C42" s="216"/>
      <c r="D42" s="216"/>
      <c r="E42" s="213"/>
      <c r="F42" s="213"/>
      <c r="G42" s="213"/>
      <c r="H42" s="229"/>
      <c r="I42" s="213"/>
      <c r="J42" s="213"/>
      <c r="K42" s="244"/>
      <c r="L42" s="276"/>
      <c r="M42" s="277"/>
      <c r="N42" s="215"/>
      <c r="O42" s="213"/>
      <c r="P42" s="213"/>
      <c r="Q42" s="229"/>
      <c r="R42" s="213"/>
      <c r="S42" s="213"/>
      <c r="T42" s="213"/>
      <c r="U42" s="216"/>
      <c r="V42" s="216"/>
      <c r="W42" s="219"/>
    </row>
    <row r="43" spans="1:23" ht="63" customHeight="1" thickBot="1">
      <c r="A43" s="7"/>
      <c r="B43" s="262"/>
      <c r="C43" s="216"/>
      <c r="D43" s="216"/>
      <c r="E43" s="213"/>
      <c r="F43" s="213"/>
      <c r="G43" s="213"/>
      <c r="H43" s="229"/>
      <c r="I43" s="213"/>
      <c r="J43" s="282"/>
      <c r="K43" s="244"/>
      <c r="L43" s="276"/>
      <c r="M43" s="277"/>
      <c r="N43" s="215"/>
      <c r="O43" s="282"/>
      <c r="P43" s="213"/>
      <c r="Q43" s="229"/>
      <c r="R43" s="213"/>
      <c r="S43" s="213"/>
      <c r="T43" s="213"/>
      <c r="U43" s="216"/>
      <c r="V43" s="216"/>
      <c r="W43" s="219"/>
    </row>
    <row r="44" spans="1:23" ht="19" thickTop="1" thickBot="1">
      <c r="A44" s="7"/>
      <c r="B44" s="233" t="s">
        <v>153</v>
      </c>
      <c r="C44" s="234"/>
      <c r="D44" s="234"/>
      <c r="E44" s="234"/>
      <c r="F44" s="234"/>
      <c r="G44" s="234"/>
      <c r="H44" s="234"/>
      <c r="I44" s="234"/>
      <c r="J44" s="234"/>
      <c r="K44" s="234"/>
      <c r="L44" s="234"/>
      <c r="M44" s="234"/>
      <c r="N44" s="234"/>
      <c r="O44" s="234"/>
      <c r="P44" s="234"/>
      <c r="Q44" s="234"/>
      <c r="R44" s="234"/>
      <c r="S44" s="234"/>
      <c r="T44" s="234"/>
      <c r="U44" s="234"/>
      <c r="V44" s="234"/>
      <c r="W44" s="235"/>
    </row>
    <row r="45" spans="1:23" ht="13.5" thickTop="1">
      <c r="A45" s="7"/>
      <c r="B45" s="28"/>
      <c r="C45" s="28"/>
      <c r="D45" s="28"/>
      <c r="E45" s="28"/>
      <c r="F45" s="28"/>
      <c r="G45" s="28"/>
      <c r="H45" s="28"/>
      <c r="I45" s="28"/>
      <c r="J45" s="28"/>
      <c r="K45" s="42"/>
      <c r="L45" s="87" t="s">
        <v>14</v>
      </c>
      <c r="M45" s="200" t="s">
        <v>149</v>
      </c>
      <c r="N45" s="47"/>
      <c r="O45" s="88"/>
      <c r="P45" s="22">
        <f>R45+S45+T45+W45</f>
        <v>3476070</v>
      </c>
      <c r="Q45" s="50"/>
      <c r="R45" s="22">
        <f>G36</f>
        <v>2398427</v>
      </c>
      <c r="S45" s="22">
        <f>F36</f>
        <v>119007</v>
      </c>
      <c r="T45" s="22">
        <f>E36</f>
        <v>286188</v>
      </c>
      <c r="U45" s="22">
        <f>D36</f>
        <v>670155</v>
      </c>
      <c r="V45" s="89">
        <f>C36</f>
        <v>2293</v>
      </c>
      <c r="W45" s="90">
        <f>U45+V45</f>
        <v>672448</v>
      </c>
    </row>
    <row r="46" spans="1:23" ht="12.75" customHeight="1">
      <c r="A46" s="7"/>
      <c r="B46" s="28"/>
      <c r="C46" s="28"/>
      <c r="D46" s="28"/>
      <c r="E46" s="28"/>
      <c r="F46" s="28"/>
      <c r="G46" s="28"/>
      <c r="H46" s="28"/>
      <c r="I46" s="28"/>
      <c r="J46" s="28"/>
      <c r="K46" s="42"/>
      <c r="L46" s="53" t="s">
        <v>24</v>
      </c>
      <c r="M46" s="65" t="s">
        <v>146</v>
      </c>
      <c r="N46" s="91">
        <f t="shared" ref="N46:N54" si="0">O46+P46</f>
        <v>3099532</v>
      </c>
      <c r="O46" s="49">
        <f>SUMIFS(DATI!E$1:E$65536,DATI!A$1:A$65536,'2001'!B4,DATI!B$1:B$65536,'2001'!O12,DATI!C$1:C$65536,'2001'!N8,DATI!D$1:D$65536,'2001'!L46)</f>
        <v>4422</v>
      </c>
      <c r="P46" s="29">
        <f>U46</f>
        <v>3095110</v>
      </c>
      <c r="Q46" s="28"/>
      <c r="R46" s="23"/>
      <c r="S46" s="23"/>
      <c r="T46" s="28"/>
      <c r="U46" s="49">
        <f>SUMIFS(DATI!E$1:E$65536,DATI!A$1:A$65536,'2001'!B4,DATI!B$1:B$65536,'2001'!U12,DATI!C$1:C$65536,'2001'!N8,DATI!D$1:D$65536,'2001'!L46)</f>
        <v>3095110</v>
      </c>
      <c r="V46" s="28"/>
      <c r="W46" s="31">
        <f>U46</f>
        <v>3095110</v>
      </c>
    </row>
    <row r="47" spans="1:23" ht="12.75" customHeight="1">
      <c r="A47" s="7"/>
      <c r="B47" s="28"/>
      <c r="C47" s="28"/>
      <c r="D47" s="28"/>
      <c r="E47" s="28"/>
      <c r="F47" s="28"/>
      <c r="G47" s="28"/>
      <c r="H47" s="28"/>
      <c r="I47" s="28"/>
      <c r="J47" s="28"/>
      <c r="K47" s="42"/>
      <c r="L47" s="40" t="s">
        <v>25</v>
      </c>
      <c r="M47" s="134" t="s">
        <v>248</v>
      </c>
      <c r="N47" s="91">
        <f t="shared" si="0"/>
        <v>2555370</v>
      </c>
      <c r="O47" s="49">
        <f>SUMIFS(DATI!E$1:E$65536,DATI!A$1:A$65536,'2001'!B4,DATI!B$1:B$65536,'2001'!O12,DATI!C$1:C$65536,'2001'!N8,DATI!D$1:D$65536,'2001'!L47)</f>
        <v>4422</v>
      </c>
      <c r="P47" s="49">
        <f>SUMIFS(DATI!E$1:E$65536,DATI!A$1:A$65536,'2001'!B4,DATI!B$1:B$65536,'2001'!P12,DATI!C$1:C$65536,'2001'!N8,DATI!D$1:D$65536,'2001'!L47)</f>
        <v>2550948</v>
      </c>
      <c r="Q47" s="28"/>
      <c r="R47" s="28"/>
      <c r="S47" s="28"/>
      <c r="T47" s="28"/>
      <c r="U47" s="49">
        <f>SUMIFS(DATI!E$1:E$65536,DATI!A$1:A$65536,'2001'!B4,DATI!B$1:B$65536,'2001'!U12,DATI!C$1:C$65536,'2001'!N8,DATI!D$1:D$65536,'2001'!L47)</f>
        <v>2550948</v>
      </c>
      <c r="V47" s="28"/>
      <c r="W47" s="31">
        <f>U47</f>
        <v>2550948</v>
      </c>
    </row>
    <row r="48" spans="1:23" ht="12.75" customHeight="1">
      <c r="A48" s="7"/>
      <c r="B48" s="28"/>
      <c r="C48" s="28"/>
      <c r="D48" s="28"/>
      <c r="E48" s="28"/>
      <c r="F48" s="28"/>
      <c r="G48" s="28"/>
      <c r="H48" s="28"/>
      <c r="I48" s="28"/>
      <c r="J48" s="28"/>
      <c r="K48" s="42"/>
      <c r="L48" s="40" t="s">
        <v>26</v>
      </c>
      <c r="M48" s="134" t="s">
        <v>249</v>
      </c>
      <c r="N48" s="91">
        <f t="shared" si="0"/>
        <v>544162</v>
      </c>
      <c r="O48" s="49">
        <f>SUMIFS(DATI!E$1:E$65536,DATI!A$1:A$65536,'2001'!B4,DATI!B$1:B$65536,'2001'!O12,DATI!C$1:C$65536,'2001'!N8,DATI!D$1:D$65536,'2001'!L48)</f>
        <v>0</v>
      </c>
      <c r="P48" s="49">
        <f>SUMIFS(DATI!E$1:E$65536,DATI!A$1:A$65536,'2001'!B4,DATI!B$1:B$65536,'2001'!P12,DATI!C$1:C$65536,'2001'!N8,DATI!D$1:D$65536,'2001'!L48)</f>
        <v>544162</v>
      </c>
      <c r="Q48" s="28"/>
      <c r="R48" s="28"/>
      <c r="S48" s="28"/>
      <c r="T48" s="28"/>
      <c r="U48" s="49">
        <f>SUMIFS(DATI!E$1:E$65536,DATI!A$1:A$65536,'2001'!B4,DATI!B$1:B$65536,'2001'!U12,DATI!C$1:C$65536,'2001'!N8,DATI!D$1:D$65536,'2001'!L48)</f>
        <v>544162</v>
      </c>
      <c r="V48" s="28"/>
      <c r="W48" s="31">
        <f>U48</f>
        <v>544162</v>
      </c>
    </row>
    <row r="49" spans="1:23" ht="12.75" customHeight="1">
      <c r="A49" s="7"/>
      <c r="B49" s="28"/>
      <c r="C49" s="28"/>
      <c r="D49" s="28"/>
      <c r="E49" s="28"/>
      <c r="F49" s="28"/>
      <c r="G49" s="28"/>
      <c r="H49" s="28"/>
      <c r="I49" s="28"/>
      <c r="J49" s="28"/>
      <c r="K49" s="42"/>
      <c r="L49" s="40" t="s">
        <v>27</v>
      </c>
      <c r="M49" s="41" t="s">
        <v>147</v>
      </c>
      <c r="N49" s="91">
        <f t="shared" si="0"/>
        <v>889768</v>
      </c>
      <c r="O49" s="29">
        <f>O50+O54</f>
        <v>0</v>
      </c>
      <c r="P49" s="29">
        <f t="shared" ref="P49:P54" si="1">T49</f>
        <v>889768</v>
      </c>
      <c r="Q49" s="28"/>
      <c r="R49" s="28"/>
      <c r="S49" s="28"/>
      <c r="T49" s="29">
        <f>T50+T54</f>
        <v>889768</v>
      </c>
      <c r="U49" s="92"/>
      <c r="V49" s="28"/>
      <c r="W49" s="42"/>
    </row>
    <row r="50" spans="1:23" ht="12.75" customHeight="1">
      <c r="A50" s="7"/>
      <c r="B50" s="28"/>
      <c r="C50" s="28"/>
      <c r="D50" s="28"/>
      <c r="E50" s="28"/>
      <c r="F50" s="28"/>
      <c r="G50" s="28"/>
      <c r="H50" s="28"/>
      <c r="I50" s="28"/>
      <c r="J50" s="28"/>
      <c r="K50" s="42"/>
      <c r="L50" s="40" t="s">
        <v>28</v>
      </c>
      <c r="M50" s="134" t="s">
        <v>250</v>
      </c>
      <c r="N50" s="91">
        <f t="shared" si="0"/>
        <v>773704</v>
      </c>
      <c r="O50" s="49">
        <f>SUMIFS(DATI!E$1:E$65536,DATI!A$1:A$65536,'2001'!B4,DATI!B$1:B$65536,'2001'!O12,DATI!C$1:C$65536,'2001'!N8,DATI!D$1:D$65536,'2001'!L50)</f>
        <v>0</v>
      </c>
      <c r="P50" s="29">
        <f t="shared" si="1"/>
        <v>773704</v>
      </c>
      <c r="Q50" s="28"/>
      <c r="R50" s="28"/>
      <c r="S50" s="28"/>
      <c r="T50" s="49">
        <f>SUMIFS(DATI!E$1:E$65536,DATI!A$1:A$65536,'2001'!B4,DATI!B$1:B$65536,'2001'!T12,DATI!C$1:C$65536,'2001'!N8,DATI!D$1:D$65536,'2001'!L50)</f>
        <v>773704</v>
      </c>
      <c r="U50" s="50"/>
      <c r="V50" s="28"/>
      <c r="W50" s="42"/>
    </row>
    <row r="51" spans="1:23" ht="12.75" customHeight="1">
      <c r="A51" s="7"/>
      <c r="B51" s="28"/>
      <c r="C51" s="28"/>
      <c r="D51" s="28"/>
      <c r="E51" s="28"/>
      <c r="F51" s="28"/>
      <c r="G51" s="28"/>
      <c r="H51" s="28"/>
      <c r="I51" s="28"/>
      <c r="J51" s="28"/>
      <c r="K51" s="42"/>
      <c r="L51" s="40" t="s">
        <v>82</v>
      </c>
      <c r="M51" s="185" t="s">
        <v>154</v>
      </c>
      <c r="N51" s="91">
        <f t="shared" si="0"/>
        <v>499185</v>
      </c>
      <c r="O51" s="49">
        <f>SUMIFS(DATI!E$1:E$65536,DATI!A$1:A$65536,'2001'!B4,DATI!B$1:B$65536,'2001'!O12,DATI!C$1:C$65536,'2001'!N8,DATI!D$1:D$65536,'2001'!L51)</f>
        <v>0</v>
      </c>
      <c r="P51" s="29">
        <f t="shared" si="1"/>
        <v>499185</v>
      </c>
      <c r="Q51" s="28"/>
      <c r="R51" s="28"/>
      <c r="S51" s="28"/>
      <c r="T51" s="49">
        <f>SUMIFS(DATI!E$1:E$65536,DATI!A$1:A$65536,'2001'!B4,DATI!B$1:B$65536,'2001'!T12,DATI!C$1:C$65536,'2001'!N8,DATI!D$1:D$65536,'2001'!L51)</f>
        <v>499185</v>
      </c>
      <c r="U51" s="50"/>
      <c r="V51" s="28"/>
      <c r="W51" s="42"/>
    </row>
    <row r="52" spans="1:23" ht="12.75" customHeight="1">
      <c r="A52" s="7"/>
      <c r="B52" s="28"/>
      <c r="C52" s="28"/>
      <c r="D52" s="28"/>
      <c r="E52" s="28"/>
      <c r="F52" s="28"/>
      <c r="G52" s="28"/>
      <c r="H52" s="28"/>
      <c r="I52" s="28"/>
      <c r="J52" s="28"/>
      <c r="K52" s="42"/>
      <c r="L52" s="40" t="s">
        <v>83</v>
      </c>
      <c r="M52" s="185" t="s">
        <v>155</v>
      </c>
      <c r="N52" s="91">
        <f t="shared" si="0"/>
        <v>21827</v>
      </c>
      <c r="O52" s="49">
        <f>SUMIFS(DATI!E$1:E$65536,DATI!A$1:A$65536,'2001'!B4,DATI!B$1:B$65536,'2001'!O12,DATI!C$1:C$65536,'2001'!N8,DATI!D$1:D$65536,'2001'!L52)</f>
        <v>0</v>
      </c>
      <c r="P52" s="29">
        <f t="shared" si="1"/>
        <v>21827</v>
      </c>
      <c r="Q52" s="28"/>
      <c r="R52" s="28"/>
      <c r="S52" s="28"/>
      <c r="T52" s="49">
        <f>SUMIFS(DATI!E$1:E$65536,DATI!A$1:A$65536,'2001'!B4,DATI!B$1:B$65536,'2001'!T12,DATI!C$1:C$65536,'2001'!N8,DATI!D$1:D$65536,'2001'!L52)</f>
        <v>21827</v>
      </c>
      <c r="U52" s="50"/>
      <c r="V52" s="28"/>
      <c r="W52" s="42"/>
    </row>
    <row r="53" spans="1:23" ht="12.75" customHeight="1">
      <c r="A53" s="7"/>
      <c r="B53" s="28"/>
      <c r="C53" s="28"/>
      <c r="D53" s="28"/>
      <c r="E53" s="28"/>
      <c r="F53" s="28"/>
      <c r="G53" s="28"/>
      <c r="H53" s="28"/>
      <c r="I53" s="28"/>
      <c r="J53" s="28"/>
      <c r="K53" s="42"/>
      <c r="L53" s="40" t="s">
        <v>84</v>
      </c>
      <c r="M53" s="185" t="s">
        <v>156</v>
      </c>
      <c r="N53" s="91">
        <f t="shared" si="0"/>
        <v>252692</v>
      </c>
      <c r="O53" s="49">
        <f>SUMIFS(DATI!E$1:E$65536,DATI!A$1:A$65536,'2001'!B4,DATI!B$1:B$65536,'2001'!O12,DATI!C$1:C$65536,'2001'!N8,DATI!D$1:D$65536,'2001'!L53)</f>
        <v>0</v>
      </c>
      <c r="P53" s="29">
        <f t="shared" si="1"/>
        <v>252692</v>
      </c>
      <c r="Q53" s="28"/>
      <c r="R53" s="28"/>
      <c r="S53" s="28"/>
      <c r="T53" s="49">
        <f>SUMIFS(DATI!E$1:E$65536,DATI!A$1:A$65536,'2001'!B4,DATI!B$1:B$65536,'2001'!T12,DATI!C$1:C$65536,'2001'!N8,DATI!D$1:D$65536,'2001'!L53)</f>
        <v>252692</v>
      </c>
      <c r="U53" s="50"/>
      <c r="V53" s="28"/>
      <c r="W53" s="42"/>
    </row>
    <row r="54" spans="1:23" ht="12.75" customHeight="1">
      <c r="A54" s="7"/>
      <c r="B54" s="28"/>
      <c r="C54" s="28"/>
      <c r="D54" s="28"/>
      <c r="E54" s="28"/>
      <c r="F54" s="28"/>
      <c r="G54" s="28"/>
      <c r="H54" s="28"/>
      <c r="I54" s="47"/>
      <c r="J54" s="47"/>
      <c r="K54" s="72"/>
      <c r="L54" s="40" t="s">
        <v>29</v>
      </c>
      <c r="M54" s="134" t="s">
        <v>251</v>
      </c>
      <c r="N54" s="91">
        <f t="shared" si="0"/>
        <v>116064</v>
      </c>
      <c r="O54" s="49">
        <f>SUMIFS(DATI!E$1:E$65536,DATI!A$1:A$65536,'2001'!B4,DATI!B$1:B$65536,'2001'!O12,DATI!C$1:C$65536,'2001'!N8,DATI!D$1:D$65536,'2001'!L54)</f>
        <v>0</v>
      </c>
      <c r="P54" s="29">
        <f t="shared" si="1"/>
        <v>116064</v>
      </c>
      <c r="Q54" s="50"/>
      <c r="R54" s="28"/>
      <c r="S54" s="28"/>
      <c r="T54" s="49">
        <f>SUMIFS(DATI!E$1:E$65536,DATI!A$1:A$65536,'2001'!B4,DATI!B$1:B$65536,'2001'!T12,DATI!C$1:C$65536,'2001'!N8,DATI!D$1:D$65536,'2001'!L54)</f>
        <v>116064</v>
      </c>
      <c r="U54" s="50"/>
      <c r="V54" s="28"/>
      <c r="W54" s="42"/>
    </row>
    <row r="55" spans="1:23" ht="12.75" customHeight="1">
      <c r="A55" s="7"/>
      <c r="B55" s="28"/>
      <c r="C55" s="28"/>
      <c r="D55" s="28"/>
      <c r="E55" s="93">
        <f>E56+E57</f>
        <v>49260</v>
      </c>
      <c r="F55" s="50"/>
      <c r="G55" s="28"/>
      <c r="H55" s="61"/>
      <c r="I55" s="94">
        <f>E55</f>
        <v>49260</v>
      </c>
      <c r="J55" s="29">
        <f>J56+J57</f>
        <v>0</v>
      </c>
      <c r="K55" s="95">
        <f>I55+J55</f>
        <v>49260</v>
      </c>
      <c r="L55" s="40" t="s">
        <v>30</v>
      </c>
      <c r="M55" s="41" t="s">
        <v>148</v>
      </c>
      <c r="N55" s="23"/>
      <c r="O55" s="28"/>
      <c r="P55" s="28"/>
      <c r="Q55" s="28"/>
      <c r="R55" s="28"/>
      <c r="S55" s="28"/>
      <c r="T55" s="23"/>
      <c r="U55" s="28"/>
      <c r="V55" s="28"/>
      <c r="W55" s="42"/>
    </row>
    <row r="56" spans="1:23">
      <c r="A56" s="7"/>
      <c r="B56" s="28"/>
      <c r="C56" s="28"/>
      <c r="D56" s="28"/>
      <c r="E56" s="96">
        <f>SUMIFS(DATI!E$1:E$65536,DATI!A$1:A$65536,'2001'!B4,DATI!B$1:B$65536,'2001'!E12,DATI!C$1:C$65536,'2001'!B8,DATI!D$1:D$65536,'2001'!L56)</f>
        <v>23351</v>
      </c>
      <c r="F56" s="50"/>
      <c r="G56" s="28"/>
      <c r="H56" s="28"/>
      <c r="I56" s="94">
        <f>E56</f>
        <v>23351</v>
      </c>
      <c r="J56" s="49">
        <f>SUMIFS(DATI!E$1:E$65536,DATI!A$1:A$65536,'2001'!B4,DATI!B$1:B$65536,'2001'!J12,DATI!C$1:C$65536,'2001'!B8,DATI!D$1:D$65536,'2001'!L56)</f>
        <v>0</v>
      </c>
      <c r="K56" s="95">
        <f t="shared" ref="K56:K64" si="2">I56+J56</f>
        <v>23351</v>
      </c>
      <c r="L56" s="40" t="s">
        <v>31</v>
      </c>
      <c r="M56" s="134" t="s">
        <v>252</v>
      </c>
      <c r="N56" s="28"/>
      <c r="O56" s="28"/>
      <c r="P56" s="28"/>
      <c r="Q56" s="28"/>
      <c r="R56" s="28"/>
      <c r="S56" s="28"/>
      <c r="T56" s="28"/>
      <c r="U56" s="28"/>
      <c r="V56" s="28"/>
      <c r="W56" s="42"/>
    </row>
    <row r="57" spans="1:23">
      <c r="A57" s="7"/>
      <c r="B57" s="47"/>
      <c r="C57" s="47"/>
      <c r="D57" s="47"/>
      <c r="E57" s="96">
        <f>SUMIFS(DATI!E$1:E$65536,DATI!A$1:A$65536,'2001'!B4,DATI!B$1:B$65536,'2001'!E12,DATI!C$1:C$65536,'2001'!B8,DATI!D$1:D$65536,'2001'!L57)</f>
        <v>25909</v>
      </c>
      <c r="F57" s="97"/>
      <c r="G57" s="47"/>
      <c r="H57" s="28"/>
      <c r="I57" s="94">
        <f>E57</f>
        <v>25909</v>
      </c>
      <c r="J57" s="210">
        <f>SUMIFS(DATI!E$1:E$65536,DATI!A$1:A$65536,'2001'!B4,DATI!B$1:B$65536,'2001'!J12,DATI!C$1:C$65536,'2001'!B8,DATI!D$1:D$65536,'2001'!L57)</f>
        <v>0</v>
      </c>
      <c r="K57" s="95">
        <f t="shared" si="2"/>
        <v>25909</v>
      </c>
      <c r="L57" s="40" t="s">
        <v>32</v>
      </c>
      <c r="M57" s="134" t="s">
        <v>253</v>
      </c>
      <c r="N57" s="47"/>
      <c r="O57" s="47"/>
      <c r="P57" s="47"/>
      <c r="Q57" s="28"/>
      <c r="R57" s="47"/>
      <c r="S57" s="47"/>
      <c r="T57" s="47"/>
      <c r="U57" s="47"/>
      <c r="V57" s="47"/>
      <c r="W57" s="72"/>
    </row>
    <row r="58" spans="1:23">
      <c r="A58" s="7"/>
      <c r="B58" s="98">
        <f>C58+D58</f>
        <v>13181</v>
      </c>
      <c r="C58" s="29">
        <f>C59+C60</f>
        <v>19</v>
      </c>
      <c r="D58" s="29">
        <f>D59+D60</f>
        <v>13162</v>
      </c>
      <c r="E58" s="99">
        <f>E59+E60</f>
        <v>67644</v>
      </c>
      <c r="F58" s="29">
        <f>F59+F60</f>
        <v>198626</v>
      </c>
      <c r="G58" s="91">
        <f>G59+G60</f>
        <v>1102999</v>
      </c>
      <c r="H58" s="28"/>
      <c r="I58" s="94">
        <f>B58+E58+F58+G58</f>
        <v>1382450</v>
      </c>
      <c r="J58" s="94">
        <f>J59+J60</f>
        <v>139394</v>
      </c>
      <c r="K58" s="95">
        <f t="shared" si="2"/>
        <v>1521844</v>
      </c>
      <c r="L58" s="40" t="s">
        <v>33</v>
      </c>
      <c r="M58" s="41" t="s">
        <v>157</v>
      </c>
      <c r="N58" s="91">
        <f t="shared" ref="N58:N74" si="3">O58+P58</f>
        <v>1521844</v>
      </c>
      <c r="O58" s="94">
        <f>O59+O60</f>
        <v>210769</v>
      </c>
      <c r="P58" s="29">
        <f t="shared" ref="P58:P63" si="4">R58+S58+T58+W58</f>
        <v>1311075</v>
      </c>
      <c r="Q58" s="50"/>
      <c r="R58" s="29">
        <f>R59+R60</f>
        <v>121107</v>
      </c>
      <c r="S58" s="29">
        <f>S59+S60</f>
        <v>238327</v>
      </c>
      <c r="T58" s="29">
        <f>T59+T60</f>
        <v>60096</v>
      </c>
      <c r="U58" s="29">
        <f>U59+U60</f>
        <v>890761</v>
      </c>
      <c r="V58" s="62">
        <f>V59+V60</f>
        <v>784</v>
      </c>
      <c r="W58" s="63">
        <f>U58+V58</f>
        <v>891545</v>
      </c>
    </row>
    <row r="59" spans="1:23">
      <c r="A59" s="7"/>
      <c r="B59" s="98">
        <f>C59+D59</f>
        <v>9696</v>
      </c>
      <c r="C59" s="49">
        <f>SUMIFS(DATI!E$1:E$65536,DATI!A$1:A$65536,'2001'!B4,DATI!B$1:B$65536,'2001'!C12,DATI!C$1:C$65536,'2001'!B8,DATI!D$1:D$65536,'2001'!L59)</f>
        <v>19</v>
      </c>
      <c r="D59" s="49">
        <f>SUMIFS(DATI!E$1:E$65536,DATI!A$1:A$65536,'2001'!B4,DATI!B$1:B$65536,'2001'!D12,DATI!C$1:C$65536,'2001'!B8,DATI!D$1:D$65536,'2001'!L59)</f>
        <v>9677</v>
      </c>
      <c r="E59" s="100">
        <f>SUMIFS(DATI!E$1:E$65536,DATI!A$1:A$65536,'2001'!B4,DATI!B$1:B$65536,'2001'!E12,DATI!C$1:C$65536,'2001'!B8,DATI!D$1:D$65536,'2001'!L59)</f>
        <v>67644</v>
      </c>
      <c r="F59" s="30">
        <f>SUMIFS(DATI!E$1:E$65536,DATI!A$1:A$65536,'2001'!B4,DATI!B$1:B$65536,'2001'!F12,DATI!C$1:C$65536,'2001'!B8,DATI!D$1:D$65536,'2001'!L59)</f>
        <v>170244</v>
      </c>
      <c r="G59" s="30">
        <f>SUMIFS(DATI!E$1:E$65536,DATI!A$1:A$65536,'2001'!B4,DATI!B$1:B$65536,'2001'!G12,DATI!C$1:C$65536,'2001'!B8,DATI!D$1:D$65536,'2001'!L59)</f>
        <v>126879</v>
      </c>
      <c r="H59" s="28"/>
      <c r="I59" s="94">
        <f>B59+E59+F59+G59</f>
        <v>374463</v>
      </c>
      <c r="J59" s="30">
        <f>SUMIFS(DATI!E$1:E$65536,DATI!A$1:A$65536,'2001'!B4,DATI!B$1:B$65536,'2001'!J12,DATI!C$1:C$65536,'2001'!B8,DATI!D$1:D$65536,'2001'!L59)</f>
        <v>137158</v>
      </c>
      <c r="K59" s="95">
        <f t="shared" si="2"/>
        <v>511621</v>
      </c>
      <c r="L59" s="40" t="s">
        <v>34</v>
      </c>
      <c r="M59" s="134" t="s">
        <v>262</v>
      </c>
      <c r="N59" s="91">
        <f t="shared" si="3"/>
        <v>511621</v>
      </c>
      <c r="O59" s="30">
        <f>SUMIFS(DATI!E$1:E$65536,DATI!A$1:A$65536,'2001'!B4,DATI!B$1:B$65536,'2001'!O12,DATI!C$1:C$65536,'2001'!N8,DATI!D$1:D$65536,'2001'!L59)</f>
        <v>145498</v>
      </c>
      <c r="P59" s="29">
        <f t="shared" si="4"/>
        <v>366123</v>
      </c>
      <c r="Q59" s="28"/>
      <c r="R59" s="49">
        <f>SUMIFS(DATI!E$1:E$65536,DATI!A$1:A$65536,'2001'!B4,DATI!B$1:B$65536,'2001'!R12,DATI!C$1:C$65536,'2001'!N8,DATI!D$1:D$65536,'2001'!L59)</f>
        <v>71413</v>
      </c>
      <c r="S59" s="49">
        <f>SUMIFS(DATI!E$1:E$65536,DATI!A$1:A$65536,'2001'!B4,DATI!B$1:B$65536,'2001'!S12,DATI!C$1:C$65536,'2001'!N8,DATI!D$1:D$65536,'2001'!L59)</f>
        <v>228771</v>
      </c>
      <c r="T59" s="49">
        <f>SUMIFS(DATI!E$1:E$65536,DATI!A$1:A$65536,'2001'!B4,DATI!B$1:B$65536,'2001'!T12,DATI!C$1:C$65536,'2001'!N8,DATI!D$1:D$65536,'2001'!L59)</f>
        <v>32463</v>
      </c>
      <c r="U59" s="49">
        <f>SUMIFS(DATI!E$1:E$65536,DATI!A$1:A$65536,'2001'!B4,DATI!B$1:B$65536,'2001'!U12,DATI!C$1:C$65536,'2001'!N8,DATI!D$1:D$65536,'2001'!L59)</f>
        <v>32692</v>
      </c>
      <c r="V59" s="24">
        <f>SUMIFS(DATI!E$1:E$65536,DATI!A$1:A$65536,'2001'!B4,DATI!B$1:B$65536,'2001'!V12,DATI!C$1:C$65536,'2001'!N8,DATI!D$1:D$65536,'2001'!L59)</f>
        <v>784</v>
      </c>
      <c r="W59" s="63">
        <f t="shared" ref="W59:W74" si="5">U59+V59</f>
        <v>33476</v>
      </c>
    </row>
    <row r="60" spans="1:23">
      <c r="A60" s="7"/>
      <c r="B60" s="98">
        <f>C60+D60</f>
        <v>3485</v>
      </c>
      <c r="C60" s="29">
        <f>C61+C64+C69+C73</f>
        <v>0</v>
      </c>
      <c r="D60" s="29">
        <f>D61+D64+D69+D73</f>
        <v>3485</v>
      </c>
      <c r="E60" s="99">
        <f>E69+E73</f>
        <v>0</v>
      </c>
      <c r="F60" s="29">
        <f>F61+F64+F69+F73</f>
        <v>28382</v>
      </c>
      <c r="G60" s="91">
        <f>G61+G64+G69+G73</f>
        <v>976120</v>
      </c>
      <c r="H60" s="28"/>
      <c r="I60" s="94">
        <f>B60+E60+F60+G60</f>
        <v>1007987</v>
      </c>
      <c r="J60" s="94">
        <f>J61+J64+J69</f>
        <v>2236</v>
      </c>
      <c r="K60" s="95">
        <f>I60+J60</f>
        <v>1010223</v>
      </c>
      <c r="L60" s="40" t="s">
        <v>158</v>
      </c>
      <c r="M60" s="134" t="s">
        <v>261</v>
      </c>
      <c r="N60" s="91">
        <f>O60+P60</f>
        <v>1010223</v>
      </c>
      <c r="O60" s="94">
        <f>O61+O64+O69</f>
        <v>65271</v>
      </c>
      <c r="P60" s="29">
        <f t="shared" si="4"/>
        <v>944952</v>
      </c>
      <c r="Q60" s="50"/>
      <c r="R60" s="29">
        <f>R61+R64+R69+R73</f>
        <v>49694</v>
      </c>
      <c r="S60" s="29">
        <f>S61+S64+S69+S73</f>
        <v>9556</v>
      </c>
      <c r="T60" s="29">
        <f>T61+T64+T69+T73</f>
        <v>27633</v>
      </c>
      <c r="U60" s="29">
        <f>U61+U64+U69+U73</f>
        <v>858069</v>
      </c>
      <c r="V60" s="62">
        <f>V61+V64+V69+V73</f>
        <v>0</v>
      </c>
      <c r="W60" s="63">
        <f t="shared" si="5"/>
        <v>858069</v>
      </c>
    </row>
    <row r="61" spans="1:23">
      <c r="A61" s="7"/>
      <c r="B61" s="28"/>
      <c r="C61" s="28"/>
      <c r="D61" s="28"/>
      <c r="E61" s="28"/>
      <c r="F61" s="49">
        <f>SUMIFS(DATI!E$1:E$65536,DATI!A$1:A$65536,'2001'!B4,DATI!B$1:B$65536,'2001'!F12,DATI!C$1:C$65536,'2001'!B8,DATI!D$1:D$65536,'2001'!L61)</f>
        <v>25436</v>
      </c>
      <c r="G61" s="29">
        <f>G62+G63</f>
        <v>933862</v>
      </c>
      <c r="H61" s="28"/>
      <c r="I61" s="94">
        <f>F61+G61</f>
        <v>959298</v>
      </c>
      <c r="J61" s="30">
        <f>SUMIFS(DATI!E$1:E$65536,DATI!A$1:A$65536,'2001'!B4,DATI!B$1:B$65536,'2001'!J12,DATI!C$1:C$65536,'2001'!B8,DATI!D$1:D$65536,'2001'!L61)</f>
        <v>618</v>
      </c>
      <c r="K61" s="95">
        <f>I61+J61</f>
        <v>959916</v>
      </c>
      <c r="L61" s="40" t="s">
        <v>36</v>
      </c>
      <c r="M61" s="185" t="s">
        <v>260</v>
      </c>
      <c r="N61" s="91">
        <f t="shared" si="3"/>
        <v>959916</v>
      </c>
      <c r="O61" s="30">
        <f>SUMIFS(DATI!E$1:E$65536,DATI!A$1:A$65536,'2001'!B4,DATI!B$1:B$65536,'2001'!O12,DATI!C$1:C$65536,'2001'!N8,DATI!D$1:D$65536,'2001'!L61)</f>
        <v>33162</v>
      </c>
      <c r="P61" s="29">
        <f t="shared" si="4"/>
        <v>926754</v>
      </c>
      <c r="Q61" s="50"/>
      <c r="R61" s="49">
        <f>SUMIFS(DATI!E$1:E$65536,DATI!A$1:A$65536,'2001'!B4,DATI!B$1:B$65536,'2001'!R12,DATI!C$1:C$65536,'2001'!N8,DATI!D$1:D$65536,'2001'!L61)</f>
        <v>46092</v>
      </c>
      <c r="S61" s="30">
        <f>SUMIFS(DATI!E$1:E$65536,DATI!A$1:A$65536,'2001'!B4,DATI!B$1:B$65536,'2001'!S12,DATI!C$1:C$65536,'2001'!N8,DATI!D$1:D$65536,'2001'!L61)</f>
        <v>9395</v>
      </c>
      <c r="T61" s="30">
        <f>SUMIFS(DATI!E$1:E$65536,DATI!A$1:A$65536,'2001'!B4,DATI!B$1:B$65536,'2001'!T12,DATI!C$1:C$65536,'2001'!N8,DATI!D$1:D$65536,'2001'!L61)</f>
        <v>27618</v>
      </c>
      <c r="U61" s="30">
        <f>SUMIFS(DATI!E$1:E$65536,DATI!A$1:A$65536,'2001'!B4,DATI!B$1:B$65536,'2001'!U12,DATI!C$1:C$65536,'2001'!N8,DATI!D$1:D$65536,'2001'!L61)</f>
        <v>843649</v>
      </c>
      <c r="V61" s="30">
        <f>SUMIFS(DATI!E$1:E$65536,DATI!A$1:A$65536,'2001'!B4,DATI!B$1:B$65536,'2001'!V12,DATI!C$1:C$65536,'2001'!N8,DATI!D$1:D$65536,'2001'!L61)</f>
        <v>0</v>
      </c>
      <c r="W61" s="63">
        <f t="shared" si="5"/>
        <v>843649</v>
      </c>
    </row>
    <row r="62" spans="1:23">
      <c r="A62" s="7"/>
      <c r="B62" s="28"/>
      <c r="C62" s="28"/>
      <c r="D62" s="28"/>
      <c r="E62" s="28"/>
      <c r="F62" s="49">
        <f>SUMIFS(DATI!E$1:E$65536,DATI!A$1:A$65536,'2001'!B4,DATI!B$1:B$65536,'2001'!F12,DATI!C$1:C$65536,'2001'!B8,DATI!D$1:D$65536,'2001'!L62)</f>
        <v>25436</v>
      </c>
      <c r="G62" s="49">
        <f>SUMIFS(DATI!E$1:E$65536,DATI!A$1:A$65536,'2001'!B4,DATI!B$1:B$65536,'2001'!G12,DATI!C$1:C$65536,'2001'!B8,DATI!D$1:D$65536,'2001'!L62)</f>
        <v>162408</v>
      </c>
      <c r="H62" s="28"/>
      <c r="I62" s="94">
        <f>F62+G62</f>
        <v>187844</v>
      </c>
      <c r="J62" s="30">
        <f>SUMIFS(DATI!E$1:E$65536,DATI!A$1:A$65536,'2001'!B4,DATI!B$1:B$65536,'2001'!J12,DATI!C$1:C$65536,'2001'!B8,DATI!D$1:D$65536,'2001'!L62)</f>
        <v>618</v>
      </c>
      <c r="K62" s="95">
        <f>I62+J62</f>
        <v>188462</v>
      </c>
      <c r="L62" s="40" t="s">
        <v>37</v>
      </c>
      <c r="M62" s="186" t="s">
        <v>159</v>
      </c>
      <c r="N62" s="91">
        <f t="shared" si="3"/>
        <v>188462</v>
      </c>
      <c r="O62" s="30">
        <f>SUMIFS(DATI!E$1:E$65536,DATI!A$1:A$65536,'2001'!B4,DATI!B$1:B$65536,'2001'!O12,DATI!C$1:C$65536,'2001'!N8,DATI!D$1:D$65536,'2001'!L62)</f>
        <v>33162</v>
      </c>
      <c r="P62" s="29">
        <f t="shared" si="4"/>
        <v>155300</v>
      </c>
      <c r="Q62" s="50"/>
      <c r="R62" s="49">
        <f>SUMIFS(DATI!E$1:E$65536,DATI!A$1:A$65536,'2001'!B4,DATI!B$1:B$65536,'2001'!R12,DATI!C$1:C$65536,'2001'!N8,DATI!D$1:D$65536,'2001'!L62)</f>
        <v>46092</v>
      </c>
      <c r="S62" s="49">
        <f>SUMIFS(DATI!E$1:E$65536,DATI!A$1:A$65536,'2001'!B4,DATI!B$1:B$65536,'2001'!S12,DATI!C$1:C$65536,'2001'!N8,DATI!D$1:D$65536,'2001'!L62)</f>
        <v>9395</v>
      </c>
      <c r="T62" s="49">
        <f>SUMIFS(DATI!E$1:E$65536,DATI!A$1:A$65536,'2001'!B4,DATI!B$1:B$65536,'2001'!T12,DATI!C$1:C$65536,'2001'!N8,DATI!D$1:D$65536,'2001'!L62)</f>
        <v>27618</v>
      </c>
      <c r="U62" s="49">
        <f>SUMIFS(DATI!E$1:E$65536,DATI!A$1:A$65536,'2001'!B4,DATI!B$1:B$65536,'2001'!U12,DATI!C$1:C$65536,'2001'!N8,DATI!D$1:D$65536,'2001'!L62)</f>
        <v>72195</v>
      </c>
      <c r="V62" s="24">
        <f>SUMIFS(DATI!E$1:E$65536,DATI!A$1:A$65536,'2001'!B4,DATI!B$1:B$65536,'2001'!V12,DATI!C$1:C$65536,'2001'!N8,DATI!D$1:D$65536,'2001'!L62)</f>
        <v>0</v>
      </c>
      <c r="W62" s="63">
        <f t="shared" si="5"/>
        <v>72195</v>
      </c>
    </row>
    <row r="63" spans="1:23">
      <c r="A63" s="7"/>
      <c r="B63" s="28"/>
      <c r="C63" s="28"/>
      <c r="D63" s="28"/>
      <c r="E63" s="28"/>
      <c r="F63" s="49">
        <f>SUMIFS(DATI!E$1:E$65536,DATI!A$1:A$65536,'2001'!B4,DATI!B$1:B$65536,'2001'!F12,DATI!C$1:C$65536,'2001'!B8,DATI!D$1:D$65536,'2001'!L63)</f>
        <v>0</v>
      </c>
      <c r="G63" s="49">
        <f>SUMIFS(DATI!E$1:E$65536,DATI!A$1:A$65536,'2001'!B4,DATI!B$1:B$65536,'2001'!G12,DATI!C$1:C$65536,'2001'!B8,DATI!D$1:D$65536,'2001'!L63)</f>
        <v>771454</v>
      </c>
      <c r="H63" s="28"/>
      <c r="I63" s="94">
        <f>F63+G63</f>
        <v>771454</v>
      </c>
      <c r="J63" s="30">
        <f>SUMIFS(DATI!E$1:E$65536,DATI!A$1:A$65536,'2001'!B4,DATI!B$1:B$65536,'2001'!J12,DATI!C$1:C$65536,'2001'!B8,DATI!D$1:D$65536,'2001'!L63)</f>
        <v>0</v>
      </c>
      <c r="K63" s="95">
        <f>I63+J63</f>
        <v>771454</v>
      </c>
      <c r="L63" s="40" t="s">
        <v>38</v>
      </c>
      <c r="M63" s="186" t="s">
        <v>160</v>
      </c>
      <c r="N63" s="91">
        <f t="shared" si="3"/>
        <v>771454</v>
      </c>
      <c r="O63" s="30">
        <f>SUMIFS(DATI!E$1:E$65536,DATI!A$1:A$65536,'2001'!B4,DATI!B$1:B$65536,'2001'!O12,DATI!C$1:C$65536,'2001'!N8,DATI!D$1:D$65536,'2001'!L63)</f>
        <v>0</v>
      </c>
      <c r="P63" s="29">
        <f t="shared" si="4"/>
        <v>771454</v>
      </c>
      <c r="Q63" s="50"/>
      <c r="R63" s="49">
        <f>SUMIFS(DATI!E$1:E$65536,DATI!A$1:A$65536,'2001'!B4,DATI!B$1:B$65536,'2001'!R12,DATI!C$1:C$65536,'2001'!N8,DATI!D$1:D$65536,'2001'!L63)</f>
        <v>0</v>
      </c>
      <c r="S63" s="49">
        <f>SUMIFS(DATI!E$1:E$65536,DATI!A$1:A$65536,'2001'!B4,DATI!B$1:B$65536,'2001'!S12,DATI!C$1:C$65536,'2001'!N8,DATI!D$1:D$65536,'2001'!L63)</f>
        <v>0</v>
      </c>
      <c r="T63" s="49">
        <f>SUMIFS(DATI!E$1:E$65536,DATI!A$1:A$65536,'2001'!B4,DATI!B$1:B$65536,'2001'!T12,DATI!C$1:C$65536,'2001'!N8,DATI!D$1:D$65536,'2001'!L63)</f>
        <v>0</v>
      </c>
      <c r="U63" s="49">
        <f>SUMIFS(DATI!E$1:E$65536,DATI!A$1:A$65536,'2001'!B4,DATI!B$1:B$65536,'2001'!U12,DATI!C$1:C$65536,'2001'!N8,DATI!D$1:D$65536,'2001'!L63)</f>
        <v>771454</v>
      </c>
      <c r="V63" s="24">
        <f>SUMIFS(DATI!E$1:E$65536,DATI!A$1:A$65536,'2001'!B4,DATI!B$1:B$65536,'2001'!V12,DATI!C$1:C$65536,'2001'!N8,DATI!D$1:D$65536,'2001'!L63)</f>
        <v>0</v>
      </c>
      <c r="W63" s="63">
        <f t="shared" si="5"/>
        <v>771454</v>
      </c>
    </row>
    <row r="64" spans="1:23" ht="25">
      <c r="A64" s="7"/>
      <c r="B64" s="98">
        <f>C64+D64</f>
        <v>0</v>
      </c>
      <c r="C64" s="30">
        <f>SUMIFS(DATI!E$1:E$65536,DATI!A$1:A$65536,'2001'!B4,DATI!B$1:B$65536,'2001'!C12,DATI!C$1:C$65536,'2001'!B8,DATI!D$1:D$65536,'2001'!L64)</f>
        <v>0</v>
      </c>
      <c r="D64" s="30">
        <f>SUMIFS(DATI!E$1:E$65536,DATI!A$1:A$65536,'2001'!B4,DATI!B$1:B$65536,'2001'!D12,DATI!C$1:C$65536,'2001'!B8,DATI!D$1:D$65536,'2001'!L64)</f>
        <v>0</v>
      </c>
      <c r="E64" s="28"/>
      <c r="F64" s="49">
        <f>SUMIFS(DATI!E$1:E$65536,DATI!A$1:A$65536,'2001'!B4,DATI!B$1:B$65536,'2001'!F12,DATI!C$1:C$65536,'2001'!B8,DATI!D$1:D$65536,'2001'!L64)</f>
        <v>0</v>
      </c>
      <c r="G64" s="49">
        <f>SUMIFS(DATI!E$1:E$65536,DATI!A$1:A$65536,'2001'!B4,DATI!B$1:B$65536,'2001'!G12,DATI!C$1:C$65536,'2001'!B8,DATI!D$1:D$65536,'2001'!L64)</f>
        <v>32110</v>
      </c>
      <c r="H64" s="28"/>
      <c r="I64" s="94">
        <f>F64+G64</f>
        <v>32110</v>
      </c>
      <c r="J64" s="30">
        <f>SUMIFS(DATI!E$1:E$65536,DATI!A$1:A$65536,'2001'!B4,DATI!B$1:B$65536,'2001'!J12,DATI!C$1:C$65536,'2001'!B8,DATI!D$1:D$65536,'2001'!L64)</f>
        <v>1618</v>
      </c>
      <c r="K64" s="95">
        <f t="shared" si="2"/>
        <v>33728</v>
      </c>
      <c r="L64" s="40" t="s">
        <v>39</v>
      </c>
      <c r="M64" s="185" t="s">
        <v>259</v>
      </c>
      <c r="N64" s="91">
        <f t="shared" si="3"/>
        <v>33728</v>
      </c>
      <c r="O64" s="30">
        <f>SUMIFS(DATI!E$1:E$65536,DATI!A$1:A$65536,'2001'!B4,DATI!B$1:B$65536,'2001'!O12,DATI!C$1:C$65536,'2001'!N8,DATI!D$1:D$65536,'2001'!L64)</f>
        <v>32109</v>
      </c>
      <c r="P64" s="29">
        <f>R64+S64+T64+U64+V64</f>
        <v>1619</v>
      </c>
      <c r="Q64" s="50"/>
      <c r="R64" s="49">
        <f>SUMIFS(DATI!E$1:E$65536,DATI!A$1:A$65536,'2001'!B4,DATI!B$1:B$65536,'2001'!R12,DATI!C$1:C$65536,'2001'!N8,DATI!D$1:D$65536,'2001'!L64)</f>
        <v>1619</v>
      </c>
      <c r="S64" s="49">
        <f>SUMIFS(DATI!E$1:E$65536,DATI!A$1:A$65536,'2001'!B4,DATI!B$1:B$65536,'2001'!S12,DATI!C$1:C$65536,'2001'!N8,DATI!D$1:D$65536,'2001'!L64)</f>
        <v>0</v>
      </c>
      <c r="T64" s="49">
        <f>SUMIFS(DATI!E$1:E$65536,DATI!A$1:A$65536,'2001'!B4,DATI!B$1:B$65536,'2001'!T12,DATI!C$1:C$65536,'2001'!N8,DATI!D$1:D$65536,'2001'!L64)</f>
        <v>0</v>
      </c>
      <c r="U64" s="49">
        <f>SUMIFS(DATI!E$1:E$65536,DATI!A$1:A$65536,'2001'!B4,DATI!B$1:B$65536,'2001'!U12,DATI!C$1:C$65536,'2001'!N8,DATI!D$1:D$65536,'2001'!L64)</f>
        <v>0</v>
      </c>
      <c r="V64" s="24">
        <f>SUMIFS(DATI!E$1:E$65536,DATI!A$1:A$65536,'2001'!B4,DATI!B$1:B$65536,'2001'!V12,DATI!C$1:C$65536,'2001'!N8,DATI!D$1:D$65536,'2001'!L64)</f>
        <v>0</v>
      </c>
      <c r="W64" s="63">
        <f t="shared" si="5"/>
        <v>0</v>
      </c>
    </row>
    <row r="65" spans="1:23" ht="25">
      <c r="A65" s="7"/>
      <c r="B65" s="28"/>
      <c r="C65" s="28"/>
      <c r="D65" s="28"/>
      <c r="E65" s="28"/>
      <c r="F65" s="49">
        <f>SUMIFS(DATI!E$1:E$65536,DATI!A$1:A$65536,'2001'!B4,DATI!B$1:B$65536,'2001'!F12,DATI!C$1:C$65536,'2001'!B8,DATI!D$1:D$65536,'2001'!L65)</f>
        <v>0</v>
      </c>
      <c r="G65" s="49">
        <f>SUMIFS(DATI!E$1:E$65536,DATI!A$1:A$65536,'2001'!B4,DATI!B$1:B$65536,'2001'!G12,DATI!C$1:C$65536,'2001'!B8,DATI!D$1:D$65536,'2001'!L65)</f>
        <v>0</v>
      </c>
      <c r="H65" s="28"/>
      <c r="I65" s="28"/>
      <c r="J65" s="28"/>
      <c r="K65" s="42"/>
      <c r="L65" s="40" t="s">
        <v>93</v>
      </c>
      <c r="M65" s="186" t="s">
        <v>161</v>
      </c>
      <c r="N65" s="28"/>
      <c r="O65" s="28"/>
      <c r="P65" s="28"/>
      <c r="Q65" s="28"/>
      <c r="R65" s="49">
        <f>SUMIFS(DATI!E$1:E$65536,DATI!A$1:A$65536,'2001'!B4,DATI!B$1:B$65536,'2001'!R12,DATI!C$1:C$65536,'2001'!N8,DATI!D$1:D$65536,'2001'!L65)</f>
        <v>0</v>
      </c>
      <c r="S65" s="49">
        <f>SUMIFS(DATI!E$1:E$65536,DATI!A$1:A$65536,'2001'!B4,DATI!B$1:B$65536,'2001'!S12,DATI!C$1:C$65536,'2001'!N8,DATI!D$1:D$65536,'2001'!L65)</f>
        <v>0</v>
      </c>
      <c r="T65" s="28"/>
      <c r="U65" s="28"/>
      <c r="V65" s="28"/>
      <c r="W65" s="42"/>
    </row>
    <row r="66" spans="1:23" ht="25">
      <c r="A66" s="7"/>
      <c r="B66" s="28"/>
      <c r="C66" s="28"/>
      <c r="D66" s="28"/>
      <c r="E66" s="28"/>
      <c r="F66" s="49">
        <f>SUMIFS(DATI!E$1:E$65536,DATI!A$1:A$65536,'2001'!B4,DATI!B$1:B$65536,'2001'!F12,DATI!C$1:C$65536,'2001'!B8,DATI!D$1:D$65536,'2001'!L66)</f>
        <v>0</v>
      </c>
      <c r="G66" s="49">
        <f>SUMIFS(DATI!E$1:E$65536,DATI!A$1:A$65536,'2001'!B4,DATI!B$1:B$65536,'2001'!G12,DATI!C$1:C$65536,'2001'!B8,DATI!D$1:D$65536,'2001'!L66)</f>
        <v>0</v>
      </c>
      <c r="H66" s="28"/>
      <c r="I66" s="28"/>
      <c r="J66" s="28"/>
      <c r="K66" s="42"/>
      <c r="L66" s="40" t="s">
        <v>94</v>
      </c>
      <c r="M66" s="186" t="s">
        <v>162</v>
      </c>
      <c r="N66" s="28"/>
      <c r="O66" s="28"/>
      <c r="P66" s="28"/>
      <c r="Q66" s="28"/>
      <c r="R66" s="49">
        <f>SUMIFS(DATI!E$1:E$65536,DATI!A$1:A$65536,'2001'!B4,DATI!B$1:B$65536,'2001'!R12,DATI!C$1:C$65536,'2001'!N8,DATI!D$1:D$65536,'2001'!L66)</f>
        <v>0</v>
      </c>
      <c r="S66" s="49">
        <f>SUMIFS(DATI!E$1:E$65536,DATI!A$1:A$65536,'2001'!B4,DATI!B$1:B$65536,'2001'!S12,DATI!C$1:C$65536,'2001'!N8,DATI!D$1:D$65536,'2001'!L66)</f>
        <v>0</v>
      </c>
      <c r="T66" s="28"/>
      <c r="U66" s="28"/>
      <c r="V66" s="28"/>
      <c r="W66" s="42"/>
    </row>
    <row r="67" spans="1:23" ht="25">
      <c r="A67" s="7"/>
      <c r="B67" s="28"/>
      <c r="C67" s="28"/>
      <c r="D67" s="28"/>
      <c r="E67" s="28"/>
      <c r="F67" s="49">
        <f>SUMIFS(DATI!E$1:E$65536,DATI!A$1:A$65536,'2001'!B4,DATI!B$1:B$65536,'2001'!F12,DATI!C$1:C$65536,'2001'!B8,DATI!D$1:D$65536,'2001'!L67)</f>
        <v>0</v>
      </c>
      <c r="G67" s="49">
        <f>SUMIFS(DATI!E$1:E$65536,DATI!A$1:A$65536,'2001'!B4,DATI!B$1:B$65536,'2001'!G12,DATI!C$1:C$65536,'2001'!B8,DATI!D$1:D$65536,'2001'!L67)</f>
        <v>0</v>
      </c>
      <c r="H67" s="28"/>
      <c r="I67" s="28"/>
      <c r="J67" s="28"/>
      <c r="K67" s="42"/>
      <c r="L67" s="40" t="s">
        <v>95</v>
      </c>
      <c r="M67" s="186" t="s">
        <v>163</v>
      </c>
      <c r="N67" s="28"/>
      <c r="O67" s="28"/>
      <c r="P67" s="28"/>
      <c r="Q67" s="28"/>
      <c r="R67" s="49">
        <f>SUMIFS(DATI!E$1:E$65536,DATI!A$1:A$65536,'2001'!B4,DATI!B$1:B$65536,'2001'!R12,DATI!C$1:C$65536,'2001'!N8,DATI!D$1:D$65536,'2001'!L67)</f>
        <v>0</v>
      </c>
      <c r="S67" s="49">
        <f>SUMIFS(DATI!E$1:E$65536,DATI!A$1:A$65536,'2001'!B4,DATI!B$1:B$65536,'2001'!S12,DATI!C$1:C$65536,'2001'!N8,DATI!D$1:D$65536,'2001'!L67)</f>
        <v>0</v>
      </c>
      <c r="T67" s="28"/>
      <c r="U67" s="28"/>
      <c r="V67" s="28"/>
      <c r="W67" s="42"/>
    </row>
    <row r="68" spans="1:23" ht="25">
      <c r="A68" s="7"/>
      <c r="B68" s="28"/>
      <c r="C68" s="28"/>
      <c r="D68" s="28"/>
      <c r="E68" s="28"/>
      <c r="F68" s="49">
        <f>SUMIFS(DATI!E$1:E$65536,DATI!A$1:A$65536,'2001'!B4,DATI!B$1:B$65536,'2001'!F12,DATI!C$1:C$65536,'2001'!B8,DATI!D$1:D$65536,'2001'!L68)</f>
        <v>0</v>
      </c>
      <c r="G68" s="49">
        <f>SUMIFS(DATI!E$1:E$65536,DATI!A$1:A$65536,'2001'!B4,DATI!B$1:B$65536,'2001'!G12,DATI!C$1:C$65536,'2001'!B8,DATI!D$1:D$65536,'2001'!L68)</f>
        <v>0</v>
      </c>
      <c r="H68" s="28"/>
      <c r="I68" s="28"/>
      <c r="J68" s="28"/>
      <c r="K68" s="42"/>
      <c r="L68" s="40" t="s">
        <v>96</v>
      </c>
      <c r="M68" s="186" t="s">
        <v>164</v>
      </c>
      <c r="N68" s="28"/>
      <c r="O68" s="28"/>
      <c r="P68" s="28"/>
      <c r="Q68" s="28"/>
      <c r="R68" s="49">
        <f>SUMIFS(DATI!E$1:E$65536,DATI!A$1:A$65536,'2001'!B4,DATI!B$1:B$65536,'2001'!R12,DATI!C$1:C$65536,'2001'!N8,DATI!D$1:D$65536,'2001'!L68)</f>
        <v>0</v>
      </c>
      <c r="S68" s="49">
        <f>SUMIFS(DATI!E$1:E$65536,DATI!A$1:A$65536,'2001'!B4,DATI!B$1:B$65536,'2001'!S12,DATI!C$1:C$65536,'2001'!N8,DATI!D$1:D$65536,'2001'!L68)</f>
        <v>0</v>
      </c>
      <c r="T68" s="28"/>
      <c r="U68" s="28"/>
      <c r="V68" s="28"/>
      <c r="W68" s="42"/>
    </row>
    <row r="69" spans="1:23">
      <c r="A69" s="7"/>
      <c r="B69" s="98">
        <f t="shared" ref="B69:B78" si="6">C69+D69</f>
        <v>0</v>
      </c>
      <c r="C69" s="94">
        <f>C70+C71+C72</f>
        <v>0</v>
      </c>
      <c r="D69" s="94">
        <f>D70+D71+D72</f>
        <v>0</v>
      </c>
      <c r="E69" s="94">
        <f>E70+E71+E72</f>
        <v>0</v>
      </c>
      <c r="F69" s="94">
        <f>F70+F71+F72</f>
        <v>2946</v>
      </c>
      <c r="G69" s="94">
        <f>G70+G71+G72</f>
        <v>0</v>
      </c>
      <c r="H69" s="28"/>
      <c r="I69" s="94">
        <f t="shared" ref="I69:I74" si="7">E69+F69+G69+B69</f>
        <v>2946</v>
      </c>
      <c r="J69" s="94">
        <f>J70+J71+J72</f>
        <v>0</v>
      </c>
      <c r="K69" s="95">
        <f>I69+J69</f>
        <v>2946</v>
      </c>
      <c r="L69" s="53" t="s">
        <v>40</v>
      </c>
      <c r="M69" s="78" t="s">
        <v>258</v>
      </c>
      <c r="N69" s="91">
        <f t="shared" si="3"/>
        <v>2946</v>
      </c>
      <c r="O69" s="94">
        <f>O70+O71+O72</f>
        <v>0</v>
      </c>
      <c r="P69" s="29">
        <f>R69+S69+T69+U69+V69</f>
        <v>2946</v>
      </c>
      <c r="Q69" s="50"/>
      <c r="R69" s="29">
        <f>R70+R71+R72</f>
        <v>1983</v>
      </c>
      <c r="S69" s="29">
        <f>S70+S71+S72</f>
        <v>161</v>
      </c>
      <c r="T69" s="29">
        <f>T70+T71+T72</f>
        <v>15</v>
      </c>
      <c r="U69" s="29">
        <f>U70+U71+U72</f>
        <v>787</v>
      </c>
      <c r="V69" s="62">
        <f>V70+V71+V72</f>
        <v>0</v>
      </c>
      <c r="W69" s="63">
        <f t="shared" si="5"/>
        <v>787</v>
      </c>
    </row>
    <row r="70" spans="1:23" ht="23.25" customHeight="1">
      <c r="A70" s="7"/>
      <c r="B70" s="98">
        <f t="shared" si="6"/>
        <v>0</v>
      </c>
      <c r="C70" s="30">
        <f>SUMIFS(DATI!E$1:E$65536,DATI!A$1:A$65536,'2001'!B4,DATI!B$1:B$65536,'2001'!C12,DATI!C$1:C$65536,'2001'!B8,DATI!D$1:D$65536,'2001'!L70)</f>
        <v>0</v>
      </c>
      <c r="D70" s="30">
        <f>SUMIFS(DATI!E$1:E$65536,DATI!A$1:A$65536,'2001'!B4,DATI!B$1:B$65536,'2001'!D12,DATI!C$1:C$65536,'2001'!B8,DATI!D$1:D$65536,'2001'!L70)</f>
        <v>0</v>
      </c>
      <c r="E70" s="30">
        <f>SUMIFS(DATI!E$1:E$65536,DATI!A$1:A$65536,'2001'!B4,DATI!B$1:B$65536,'2001'!E12,DATI!C$1:C$65536,'2001'!B8,DATI!D$1:D$65536,'2001'!L70)</f>
        <v>0</v>
      </c>
      <c r="F70" s="30">
        <f>SUMIFS(DATI!E$1:E$65536,DATI!A$1:A$65536,'2001'!B4,DATI!B$1:B$65536,'2001'!F12,DATI!C$1:C$65536,'2001'!B8,DATI!D$1:D$65536,'2001'!L70)</f>
        <v>2793</v>
      </c>
      <c r="G70" s="49">
        <f>SUMIFS(DATI!E$1:E$65536,DATI!A$1:A$65536,'2001'!B4,DATI!B$1:B$65536,'2001'!G12,DATI!C$1:C$65536,'2001'!B8,DATI!D$1:D$65536,'2001'!L70)</f>
        <v>0</v>
      </c>
      <c r="H70" s="28"/>
      <c r="I70" s="94">
        <f t="shared" si="7"/>
        <v>2793</v>
      </c>
      <c r="J70" s="101">
        <f>SUMIFS(DATI!E$1:E$65536,DATI!A$1:A$65536,'2001'!B4,DATI!B$1:B$65536,'2001'!J12,DATI!C$1:C$65536,'2001'!B8,DATI!D$1:D$65536,'2001'!L70)</f>
        <v>0</v>
      </c>
      <c r="K70" s="95">
        <f>I70+J70</f>
        <v>2793</v>
      </c>
      <c r="L70" s="53" t="s">
        <v>41</v>
      </c>
      <c r="M70" s="201" t="s">
        <v>257</v>
      </c>
      <c r="N70" s="91">
        <f t="shared" si="3"/>
        <v>2793</v>
      </c>
      <c r="O70" s="102">
        <f>SUMIFS(DATI!E$1:E$65536,DATI!A$1:A$65536,'2001'!B4,DATI!B$1:B$65536,'2001'!O12,DATI!C$1:C$65536,'2001'!N8,DATI!D$1:D$65536,'2001'!L70)</f>
        <v>0</v>
      </c>
      <c r="P70" s="29">
        <f>R70+S70+T70+W70</f>
        <v>2793</v>
      </c>
      <c r="Q70" s="50"/>
      <c r="R70" s="49">
        <v>1983</v>
      </c>
      <c r="S70" s="49">
        <f>SUMIFS(DATI!E$1:E$65536,DATI!A$1:A$65536,'2001'!B4,DATI!B$1:B$65536,'2001'!S12,DATI!C$1:C$65536,'2001'!N8,DATI!D$1:D$65536,'2001'!L70)</f>
        <v>161</v>
      </c>
      <c r="T70" s="49">
        <f>SUMIFS(DATI!E$1:E$65536,DATI!A$1:A$65536,'2001'!B4,DATI!B$1:B$65536,'2001'!T12,DATI!C$1:C$65536,'2001'!N8,DATI!D$1:D$65536,'2001'!L70)</f>
        <v>15</v>
      </c>
      <c r="U70" s="49">
        <f>SUMIFS(DATI!E$1:E$65536,DATI!A$1:A$65536,'2001'!B4,DATI!B$1:B$65536,'2001'!U12,DATI!C$1:C$65536,'2001'!N8,DATI!D$1:D$65536,'2001'!L70)</f>
        <v>634</v>
      </c>
      <c r="V70" s="24">
        <f>SUMIFS(DATI!E$1:E$65536,DATI!A$1:A$65536,'2001'!B4,DATI!B$1:B$65536,'2001'!V12,DATI!C$1:C$65536,'2001'!N8,DATI!D$1:D$65536,'2001'!L70)</f>
        <v>0</v>
      </c>
      <c r="W70" s="63">
        <f t="shared" si="5"/>
        <v>634</v>
      </c>
    </row>
    <row r="71" spans="1:23">
      <c r="A71" s="7"/>
      <c r="B71" s="98">
        <f t="shared" si="6"/>
        <v>0</v>
      </c>
      <c r="C71" s="30">
        <f>SUMIFS(DATI!E$1:E$65536,DATI!A$1:A$65536,'2001'!B4,DATI!B$1:B$65536,'2001'!C12,DATI!C$1:C$65536,'2001'!B8,DATI!D$1:D$65536,'2001'!L71)</f>
        <v>0</v>
      </c>
      <c r="D71" s="30">
        <f>SUMIFS(DATI!E$1:E$65536,DATI!A$1:A$65536,'2001'!B4,DATI!B$1:B$65536,'2001'!D12,DATI!C$1:C$65536,'2001'!B8,DATI!D$1:D$65536,'2001'!L71)</f>
        <v>0</v>
      </c>
      <c r="E71" s="30">
        <f>SUMIFS(DATI!E$1:E$65536,DATI!A$1:A$65536,'2001'!B4,DATI!B$1:B$65536,'2001'!E12,DATI!C$1:C$65536,'2001'!B8,DATI!D$1:D$65536,'2001'!L71)</f>
        <v>0</v>
      </c>
      <c r="F71" s="30">
        <f>SUMIFS(DATI!E$1:E$65536,DATI!A$1:A$65536,'2001'!B4,DATI!B$1:B$65536,'2001'!F12,DATI!C$1:C$65536,'2001'!B8,DATI!D$1:D$65536,'2001'!L71)</f>
        <v>153</v>
      </c>
      <c r="G71" s="49">
        <f>SUMIFS(DATI!E$1:E$65536,DATI!A$1:A$65536,'2001'!B4,DATI!B$1:B$65536,'2001'!G12,DATI!C$1:C$65536,'2001'!B8,DATI!D$1:D$65536,'2001'!L71)</f>
        <v>0</v>
      </c>
      <c r="H71" s="28"/>
      <c r="I71" s="94">
        <f t="shared" si="7"/>
        <v>153</v>
      </c>
      <c r="J71" s="101">
        <f>SUMIFS(DATI!E$1:E$65536,DATI!A$1:A$65536,'2001'!B4,DATI!B$1:B$65536,'2001'!J12,DATI!C$1:C$65536,'2001'!B8,DATI!D$1:D$65536,'2001'!L71)</f>
        <v>0</v>
      </c>
      <c r="K71" s="95">
        <f>I71+J71</f>
        <v>153</v>
      </c>
      <c r="L71" s="53" t="s">
        <v>42</v>
      </c>
      <c r="M71" s="201" t="s">
        <v>256</v>
      </c>
      <c r="N71" s="91">
        <f t="shared" si="3"/>
        <v>153</v>
      </c>
      <c r="O71" s="102">
        <f>SUMIFS(DATI!E$1:E$65536,DATI!A$1:A$65536,'2001'!B4,DATI!B$1:B$65536,'2001'!O12,DATI!C$1:C$65536,'2001'!N8,DATI!D$1:D$65536,'2001'!L71)</f>
        <v>0</v>
      </c>
      <c r="P71" s="29">
        <f>R71+S71+T71+W71</f>
        <v>153</v>
      </c>
      <c r="Q71" s="50"/>
      <c r="R71" s="49">
        <f>SUMIFS(DATI!E$1:E$65536,DATI!A$1:A$65536,'2001'!B4,DATI!B$1:B$65536,'2001'!R12,DATI!C$1:C$65536,'2001'!N8,DATI!D$1:D$65536,'2001'!L71)</f>
        <v>0</v>
      </c>
      <c r="S71" s="49">
        <f>SUMIFS(DATI!E$1:E$65536,DATI!A$1:A$65536,'2001'!B4,DATI!B$1:B$65536,'2001'!S12,DATI!C$1:C$65536,'2001'!N8,DATI!D$1:D$65536,'2001'!L71)</f>
        <v>0</v>
      </c>
      <c r="T71" s="49">
        <f>SUMIFS(DATI!E$1:E$65536,DATI!A$1:A$65536,'2001'!B4,DATI!B$1:B$65536,'2001'!T12,DATI!C$1:C$65536,'2001'!N8,DATI!D$1:D$65536,'2001'!L71)</f>
        <v>0</v>
      </c>
      <c r="U71" s="49">
        <f>SUMIFS(DATI!E$1:E$65536,DATI!A$1:A$65536,'2001'!B4,DATI!B$1:B$65536,'2001'!U12,DATI!C$1:C$65536,'2001'!N8,DATI!D$1:D$65536,'2001'!L71)</f>
        <v>153</v>
      </c>
      <c r="V71" s="24">
        <f>SUMIFS(DATI!E$1:E$65536,DATI!A$1:A$65536,'2001'!B4,DATI!B$1:B$65536,'2001'!V12,DATI!C$1:C$65536,'2001'!N8,DATI!D$1:D$65536,'2001'!L71)</f>
        <v>0</v>
      </c>
      <c r="W71" s="63">
        <f t="shared" si="5"/>
        <v>153</v>
      </c>
    </row>
    <row r="72" spans="1:23">
      <c r="A72" s="7"/>
      <c r="B72" s="98">
        <f t="shared" si="6"/>
        <v>0</v>
      </c>
      <c r="C72" s="30">
        <f>SUMIFS(DATI!E$1:E$65536,DATI!A$1:A$65536,'2001'!B4,DATI!B$1:B$65536,'2001'!C12,DATI!C$1:C$65536,'2001'!B8,DATI!D$1:D$65536,'2001'!L72)</f>
        <v>0</v>
      </c>
      <c r="D72" s="30">
        <f>SUMIFS(DATI!E$1:E$65536,DATI!A$1:A$65536,'2001'!B4,DATI!B$1:B$65536,'2001'!D12,DATI!C$1:C$65536,'2001'!B8,DATI!D$1:D$65536,'2001'!L72)</f>
        <v>0</v>
      </c>
      <c r="E72" s="30">
        <f>SUMIFS(DATI!E$1:E$65536,DATI!A$1:A$65536,'2001'!B4,DATI!B$1:B$65536,'2001'!E12,DATI!C$1:C$65536,'2001'!B8,DATI!D$1:D$65536,'2001'!L72)</f>
        <v>0</v>
      </c>
      <c r="F72" s="30">
        <f>SUMIFS(DATI!E$1:E$65536,DATI!A$1:A$65536,'2001'!B4,DATI!B$1:B$65536,'2001'!F12,DATI!C$1:C$65536,'2001'!B8,DATI!D$1:D$65536,'2001'!L72)</f>
        <v>0</v>
      </c>
      <c r="G72" s="49">
        <f>SUMIFS(DATI!E$1:E$65536,DATI!A$1:A$65536,'2001'!B4,DATI!B$1:B$65536,'2001'!G12,DATI!C$1:C$65536,'2001'!B8,DATI!D$1:D$65536,'2001'!L72)</f>
        <v>0</v>
      </c>
      <c r="H72" s="28"/>
      <c r="I72" s="94">
        <f t="shared" si="7"/>
        <v>0</v>
      </c>
      <c r="J72" s="101">
        <f>SUMIFS(DATI!E$1:E$65536,DATI!A$1:A$65536,'2001'!B4,DATI!B$1:B$65536,'2001'!J12,DATI!C$1:C$65536,'2001'!B8,DATI!D$1:D$65536,'2001'!L72)</f>
        <v>0</v>
      </c>
      <c r="K72" s="95">
        <f>I72+J72</f>
        <v>0</v>
      </c>
      <c r="L72" s="53" t="s">
        <v>43</v>
      </c>
      <c r="M72" s="201" t="s">
        <v>255</v>
      </c>
      <c r="N72" s="91">
        <f t="shared" si="3"/>
        <v>0</v>
      </c>
      <c r="O72" s="102">
        <f>SUMIFS(DATI!E$1:E$65536,DATI!A$1:A$65536,'2001'!B4,DATI!B$1:B$65536,'2001'!O12,DATI!C$1:C$65536,'2001'!N8,DATI!D$1:D$65536,'2001'!L72)</f>
        <v>0</v>
      </c>
      <c r="P72" s="29">
        <f>R72+S72+T72+W72</f>
        <v>0</v>
      </c>
      <c r="Q72" s="50"/>
      <c r="R72" s="49">
        <f>SUMIFS(DATI!E$1:E$65536,DATI!A$1:A$65536,'2001'!B4,DATI!B$1:B$65536,'2001'!R12,DATI!C$1:C$65536,'2001'!N8,DATI!D$1:D$65536,'2001'!L72)</f>
        <v>0</v>
      </c>
      <c r="S72" s="49">
        <f>SUMIFS(DATI!E$1:E$65536,DATI!A$1:A$65536,'2001'!B4,DATI!B$1:B$65536,'2001'!S12,DATI!C$1:C$65536,'2001'!N8,DATI!D$1:D$65536,'2001'!L72)</f>
        <v>0</v>
      </c>
      <c r="T72" s="49">
        <f>SUMIFS(DATI!E$1:E$65536,DATI!A$1:A$65536,'2001'!B4,DATI!B$1:B$65536,'2001'!T12,DATI!C$1:C$65536,'2001'!N8,DATI!D$1:D$65536,'2001'!L72)</f>
        <v>0</v>
      </c>
      <c r="U72" s="49">
        <f>SUMIFS(DATI!E$1:E$65536,DATI!A$1:A$65536,'2001'!B4,DATI!B$1:B$65536,'2001'!U12,DATI!C$1:C$65536,'2001'!N8,DATI!D$1:D$65536,'2001'!L72)</f>
        <v>0</v>
      </c>
      <c r="V72" s="24">
        <f>SUMIFS(DATI!E$1:E$65536,DATI!A$1:A$65536,'2001'!B4,DATI!B$1:B$65536,'2001'!V12,DATI!C$1:C$65536,'2001'!N8,DATI!D$1:D$65536,'2001'!L72)</f>
        <v>0</v>
      </c>
      <c r="W72" s="63">
        <f t="shared" si="5"/>
        <v>0</v>
      </c>
    </row>
    <row r="73" spans="1:23">
      <c r="A73" s="7"/>
      <c r="B73" s="98">
        <f t="shared" si="6"/>
        <v>3485</v>
      </c>
      <c r="C73" s="103">
        <f>SUMIFS(DATI!E$1:E$65536,DATI!A$1:A$65536,'2001'!B4,DATI!B$1:B$65536,'2001'!C12,DATI!C$1:C$65536,'2001'!B8,DATI!D$1:D$65536,'2001'!L73)</f>
        <v>0</v>
      </c>
      <c r="D73" s="103">
        <f>SUMIFS(DATI!E$1:E$65536,DATI!A$1:A$65536,'2001'!B4,DATI!B$1:B$65536,'2001'!D12,DATI!C$1:C$65536,'2001'!B8,DATI!D$1:D$65536,'2001'!L73)</f>
        <v>3485</v>
      </c>
      <c r="E73" s="49">
        <f>SUMIFS(DATI!E$1:E$65536,DATI!A$1:A$65536,'2001'!B4,DATI!B$1:B$65536,'2001'!E12,DATI!C$1:C$65536,'2001'!B8,DATI!D$1:D$65536,'2001'!L73)</f>
        <v>0</v>
      </c>
      <c r="F73" s="49">
        <f>SUMIFS(DATI!E$1:E$65536,DATI!A$1:A$65536,'2001'!B4,DATI!B$1:B$65536,'2001'!F12,DATI!C$1:C$65536,'2001'!B8,DATI!D$1:D$65536,'2001'!L73)</f>
        <v>0</v>
      </c>
      <c r="G73" s="49">
        <f>SUMIFS(DATI!E$1:E$65536,DATI!A$1:A$65536,'2001'!B4,DATI!B$1:B$65536,'2001'!G12,DATI!C$1:C$65536,'2001'!B8,DATI!D$1:D$65536,'2001'!L73)</f>
        <v>10148</v>
      </c>
      <c r="H73" s="28"/>
      <c r="I73" s="94">
        <f t="shared" si="7"/>
        <v>13633</v>
      </c>
      <c r="J73" s="104"/>
      <c r="K73" s="31">
        <f>I73</f>
        <v>13633</v>
      </c>
      <c r="L73" s="40" t="s">
        <v>44</v>
      </c>
      <c r="M73" s="134" t="s">
        <v>254</v>
      </c>
      <c r="N73" s="91">
        <f>P73</f>
        <v>13633</v>
      </c>
      <c r="O73" s="105"/>
      <c r="P73" s="29">
        <f>R73+S73+T73+W73</f>
        <v>13633</v>
      </c>
      <c r="Q73" s="50"/>
      <c r="R73" s="49">
        <f>SUMIFS(DATI!E$1:E$65536,DATI!A$1:A$65536,'2001'!B4,DATI!B$1:B$65536,'2001'!R12,DATI!C$1:C$65536,'2001'!N8,DATI!D$1:D$65536,'2001'!L73)</f>
        <v>0</v>
      </c>
      <c r="S73" s="49">
        <f>SUMIFS(DATI!E$1:E$65536,DATI!A$1:A$65536,'2001'!B4,DATI!B$1:B$65536,'2001'!S12,DATI!C$1:C$65536,'2001'!N8,DATI!D$1:D$65536,'2001'!L73)</f>
        <v>0</v>
      </c>
      <c r="T73" s="49">
        <f>SUMIFS(DATI!E$1:E$65536,DATI!A$1:A$65536,'2001'!B4,DATI!B$1:B$65536,'2001'!T12,DATI!C$1:C$65536,'2001'!N8,DATI!D$1:D$65536,'2001'!L73)</f>
        <v>0</v>
      </c>
      <c r="U73" s="49">
        <f>SUMIFS(DATI!E$1:E$65536,DATI!A$1:A$65536,'2001'!B4,DATI!B$1:B$65536,'2001'!U12,DATI!C$1:C$65536,'2001'!N8,DATI!D$1:D$65536,'2001'!L73)</f>
        <v>13633</v>
      </c>
      <c r="V73" s="24">
        <f>SUMIFS(DATI!E$1:E$65536,DATI!A$1:A$65536,'2001'!B4,DATI!B$1:B$65536,'2001'!V12,DATI!C$1:C$65536,'2001'!N8,DATI!D$1:D$65536,'2001'!L73)</f>
        <v>0</v>
      </c>
      <c r="W73" s="63">
        <f t="shared" si="5"/>
        <v>13633</v>
      </c>
    </row>
    <row r="74" spans="1:23">
      <c r="A74" s="7"/>
      <c r="B74" s="98">
        <f t="shared" si="6"/>
        <v>36684</v>
      </c>
      <c r="C74" s="49">
        <f>SUMIFS(DATI!E$1:E$65536,DATI!A$1:A$65536,'2001'!B4,DATI!B$1:B$65536,'2001'!C12,DATI!C$1:C$65536,'2001'!B8,DATI!D$1:D$65536,'2001'!L74)</f>
        <v>71</v>
      </c>
      <c r="D74" s="49">
        <f>SUMIFS(DATI!E$1:E$65536,DATI!A$1:A$65536,'2001'!B4,DATI!B$1:B$65536,'2001'!D12,DATI!C$1:C$65536,'2001'!B8,DATI!D$1:D$65536,'2001'!L74)</f>
        <v>36613</v>
      </c>
      <c r="E74" s="132">
        <f>SUMIFS(DATI!E$1:E$65536,DATI!A$1:A$65536,'2001'!B4,DATI!B$1:B$65536,'2001'!E12,DATI!C$1:C$65536,'2001'!B8,DATI!D$1:D$65536,'2001'!L74)</f>
        <v>71057</v>
      </c>
      <c r="F74" s="132">
        <f>SUMIFS(DATI!E$1:E$65536,DATI!A$1:A$65536,'2001'!B4,DATI!B$1:B$65536,'2001'!F12,DATI!C$1:C$65536,'2001'!B8,DATI!D$1:D$65536,'2001'!L74)</f>
        <v>132133</v>
      </c>
      <c r="G74" s="132">
        <f>SUMIFS(DATI!E$1:E$65536,DATI!A$1:A$65536,'2001'!B4,DATI!B$1:B$65536,'2001'!G12,DATI!C$1:C$65536,'2001'!B8,DATI!D$1:D$65536,'2001'!L74)</f>
        <v>197852</v>
      </c>
      <c r="H74" s="50"/>
      <c r="I74" s="94">
        <f t="shared" si="7"/>
        <v>437726</v>
      </c>
      <c r="J74" s="30">
        <f>SUMIFS(DATI!E$1:E$65536,DATI!A$1:A$65536,'2001'!B4,DATI!B$1:B$65536,'2001'!J12,DATI!C$1:C$65536,'2001'!B8,DATI!D$1:D$65536,'2001'!L74)</f>
        <v>148066</v>
      </c>
      <c r="K74" s="95">
        <f>I74+J74</f>
        <v>585792</v>
      </c>
      <c r="L74" s="40" t="s">
        <v>35</v>
      </c>
      <c r="M74" s="134" t="s">
        <v>229</v>
      </c>
      <c r="N74" s="91">
        <f t="shared" si="3"/>
        <v>585794</v>
      </c>
      <c r="O74" s="30">
        <f>SUMIFS(DATI!E$1:E$65536,DATI!A$1:A$65536,'2001'!B4,DATI!B$1:B$65536,'2001'!O12,DATI!C$1:C$65536,'2001'!N8,DATI!D$1:D$65536,'2001'!L74)</f>
        <v>127726</v>
      </c>
      <c r="P74" s="29">
        <f>R74+S74+T74+W74</f>
        <v>458068</v>
      </c>
      <c r="Q74" s="50"/>
      <c r="R74" s="49">
        <f>SUMIFS(DATI!E$1:E$65536,DATI!A$1:A$65536,'2001'!B4,DATI!B$1:B$65536,'2001'!R12,DATI!C$1:C$65536,'2001'!N8,DATI!D$1:D$65536,'2001'!L74)</f>
        <v>57895</v>
      </c>
      <c r="S74" s="49">
        <f>SUMIFS(DATI!E$1:E$65536,DATI!A$1:A$65536,'2001'!B4,DATI!B$1:B$65536,'2001'!S12,DATI!C$1:C$65536,'2001'!N8,DATI!D$1:D$65536,'2001'!L74)</f>
        <v>337820</v>
      </c>
      <c r="T74" s="49">
        <f>SUMIFS(DATI!E$1:E$65536,DATI!A$1:A$65536,'2001'!B4,DATI!B$1:B$65536,'2001'!T12,DATI!C$1:C$65536,'2001'!N8,DATI!D$1:D$65536,'2001'!L74)</f>
        <v>31452</v>
      </c>
      <c r="U74" s="49">
        <f>SUMIFS(DATI!E$1:E$65536,DATI!A$1:A$65536,'2001'!B4,DATI!B$1:B$65536,'2001'!U12,DATI!C$1:C$65536,'2001'!N8,DATI!D$1:D$65536,'2001'!L74)</f>
        <v>30177</v>
      </c>
      <c r="V74" s="24">
        <f>SUMIFS(DATI!E$1:E$65536,DATI!A$1:A$65536,'2001'!B4,DATI!B$1:B$65536,'2001'!V12,DATI!C$1:C$65536,'2001'!N8,DATI!D$1:D$65536,'2001'!L74)</f>
        <v>724</v>
      </c>
      <c r="W74" s="63">
        <f t="shared" si="5"/>
        <v>30901</v>
      </c>
    </row>
    <row r="75" spans="1:23" ht="13">
      <c r="A75" s="7"/>
      <c r="B75" s="28"/>
      <c r="C75" s="28"/>
      <c r="D75" s="28"/>
      <c r="E75" s="28"/>
      <c r="F75" s="29">
        <f>R45+R58-G59-G69-G73</f>
        <v>2382507</v>
      </c>
      <c r="G75" s="29">
        <f>S45+S58-F59-F69-F73</f>
        <v>184144</v>
      </c>
      <c r="H75" s="50"/>
      <c r="I75" s="28"/>
      <c r="J75" s="28"/>
      <c r="K75" s="42"/>
      <c r="L75" s="135" t="s">
        <v>17</v>
      </c>
      <c r="M75" s="202" t="s">
        <v>165</v>
      </c>
      <c r="N75" s="28"/>
      <c r="O75" s="28"/>
      <c r="P75" s="28"/>
      <c r="Q75" s="28"/>
      <c r="R75" s="28"/>
      <c r="S75" s="28"/>
      <c r="T75" s="28"/>
      <c r="U75" s="28"/>
      <c r="V75" s="28"/>
      <c r="W75" s="42"/>
    </row>
    <row r="76" spans="1:23" ht="27.75" customHeight="1">
      <c r="A76" s="7"/>
      <c r="B76" s="98">
        <f t="shared" si="6"/>
        <v>4645922</v>
      </c>
      <c r="C76" s="91">
        <f>V45+W49+V58-C58</f>
        <v>3058</v>
      </c>
      <c r="D76" s="91">
        <f>U45+U46+U49+U58-D58</f>
        <v>4642864</v>
      </c>
      <c r="E76" s="29">
        <f>T45+T49+T58-E55-E58</f>
        <v>1119148</v>
      </c>
      <c r="F76" s="29">
        <f>S45+S58-F58</f>
        <v>158708</v>
      </c>
      <c r="G76" s="29">
        <f>R45+R58-G58</f>
        <v>1416535</v>
      </c>
      <c r="H76" s="61"/>
      <c r="I76" s="94">
        <f>B76+E76+F76+G76</f>
        <v>7340313</v>
      </c>
      <c r="J76" s="28"/>
      <c r="K76" s="42"/>
      <c r="L76" s="106" t="s">
        <v>18</v>
      </c>
      <c r="M76" s="203" t="s">
        <v>166</v>
      </c>
      <c r="N76" s="28"/>
      <c r="O76" s="28"/>
      <c r="P76" s="28"/>
      <c r="Q76" s="28"/>
      <c r="R76" s="28"/>
      <c r="S76" s="28"/>
      <c r="T76" s="28"/>
      <c r="U76" s="28"/>
      <c r="V76" s="28"/>
      <c r="W76" s="42"/>
    </row>
    <row r="77" spans="1:23">
      <c r="A77" s="7"/>
      <c r="B77" s="98">
        <f t="shared" si="6"/>
        <v>128028</v>
      </c>
      <c r="C77" s="91">
        <f>C22</f>
        <v>2268</v>
      </c>
      <c r="D77" s="91">
        <f>D22</f>
        <v>125760</v>
      </c>
      <c r="E77" s="91">
        <f>E22</f>
        <v>286188</v>
      </c>
      <c r="F77" s="91">
        <f>F22</f>
        <v>38659</v>
      </c>
      <c r="G77" s="91">
        <f>G22</f>
        <v>895298</v>
      </c>
      <c r="H77" s="61"/>
      <c r="I77" s="94">
        <f>B77+E77+F77+G77</f>
        <v>1348173</v>
      </c>
      <c r="J77" s="28"/>
      <c r="K77" s="42"/>
      <c r="L77" s="53" t="s">
        <v>77</v>
      </c>
      <c r="M77" s="65" t="s">
        <v>167</v>
      </c>
      <c r="N77" s="28"/>
      <c r="O77" s="28"/>
      <c r="P77" s="28"/>
      <c r="Q77" s="28"/>
      <c r="R77" s="28"/>
      <c r="S77" s="28"/>
      <c r="T77" s="28"/>
      <c r="U77" s="28"/>
      <c r="V77" s="28"/>
      <c r="W77" s="42"/>
    </row>
    <row r="78" spans="1:23" ht="13.5" thickBot="1">
      <c r="A78" s="7"/>
      <c r="B78" s="98">
        <f t="shared" si="6"/>
        <v>4517894</v>
      </c>
      <c r="C78" s="107">
        <f>C76-C77</f>
        <v>790</v>
      </c>
      <c r="D78" s="107">
        <f>D76-D77</f>
        <v>4517104</v>
      </c>
      <c r="E78" s="107">
        <f>E76-E77</f>
        <v>832960</v>
      </c>
      <c r="F78" s="107">
        <f>F76-F77</f>
        <v>120049</v>
      </c>
      <c r="G78" s="107">
        <f>G76-G77</f>
        <v>521237</v>
      </c>
      <c r="H78" s="88"/>
      <c r="I78" s="108">
        <f>B78+E78+F78+G78</f>
        <v>5992140</v>
      </c>
      <c r="J78" s="28"/>
      <c r="K78" s="109"/>
      <c r="L78" s="106" t="s">
        <v>168</v>
      </c>
      <c r="M78" s="198" t="s">
        <v>169</v>
      </c>
      <c r="N78" s="28"/>
      <c r="O78" s="28"/>
      <c r="P78" s="28"/>
      <c r="Q78" s="28"/>
      <c r="R78" s="28"/>
      <c r="S78" s="28"/>
      <c r="T78" s="28"/>
      <c r="U78" s="28"/>
      <c r="V78" s="28"/>
      <c r="W78" s="42"/>
    </row>
    <row r="79" spans="1:23" ht="14" thickTop="1" thickBot="1">
      <c r="A79" s="7"/>
      <c r="B79" s="110"/>
      <c r="C79" s="110"/>
      <c r="D79" s="110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6"/>
    </row>
    <row r="80" spans="1:23" ht="21.75" customHeight="1" thickTop="1" thickBot="1">
      <c r="A80" s="7"/>
      <c r="B80" s="253" t="s">
        <v>119</v>
      </c>
      <c r="C80" s="253"/>
      <c r="D80" s="253"/>
      <c r="E80" s="253"/>
      <c r="F80" s="253"/>
      <c r="G80" s="253"/>
      <c r="H80" s="253"/>
      <c r="I80" s="253"/>
      <c r="J80" s="253"/>
      <c r="K80" s="254"/>
      <c r="L80" s="274" t="s">
        <v>120</v>
      </c>
      <c r="M80" s="275"/>
      <c r="N80" s="278" t="s">
        <v>121</v>
      </c>
      <c r="O80" s="279"/>
      <c r="P80" s="279"/>
      <c r="Q80" s="279"/>
      <c r="R80" s="279"/>
      <c r="S80" s="279"/>
      <c r="T80" s="279"/>
      <c r="U80" s="280"/>
      <c r="V80" s="280"/>
      <c r="W80" s="281"/>
    </row>
    <row r="81" spans="1:23" ht="13.5" customHeight="1" thickTop="1">
      <c r="A81" s="7"/>
      <c r="B81" s="261" t="s">
        <v>122</v>
      </c>
      <c r="C81" s="264" t="s">
        <v>123</v>
      </c>
      <c r="D81" s="264" t="s">
        <v>124</v>
      </c>
      <c r="E81" s="239" t="s">
        <v>125</v>
      </c>
      <c r="F81" s="239" t="s">
        <v>126</v>
      </c>
      <c r="G81" s="239" t="s">
        <v>127</v>
      </c>
      <c r="H81" s="239" t="s">
        <v>128</v>
      </c>
      <c r="I81" s="239" t="s">
        <v>129</v>
      </c>
      <c r="J81" s="239" t="s">
        <v>130</v>
      </c>
      <c r="K81" s="243" t="s">
        <v>131</v>
      </c>
      <c r="L81" s="276"/>
      <c r="M81" s="277"/>
      <c r="N81" s="264" t="s">
        <v>131</v>
      </c>
      <c r="O81" s="239" t="s">
        <v>130</v>
      </c>
      <c r="P81" s="239" t="s">
        <v>129</v>
      </c>
      <c r="Q81" s="239" t="s">
        <v>128</v>
      </c>
      <c r="R81" s="239" t="s">
        <v>127</v>
      </c>
      <c r="S81" s="239" t="s">
        <v>126</v>
      </c>
      <c r="T81" s="239" t="s">
        <v>125</v>
      </c>
      <c r="U81" s="264" t="s">
        <v>124</v>
      </c>
      <c r="V81" s="264" t="s">
        <v>123</v>
      </c>
      <c r="W81" s="266" t="s">
        <v>122</v>
      </c>
    </row>
    <row r="82" spans="1:23" ht="12.75" customHeight="1">
      <c r="A82" s="7"/>
      <c r="B82" s="262"/>
      <c r="C82" s="216"/>
      <c r="D82" s="216"/>
      <c r="E82" s="213"/>
      <c r="F82" s="213"/>
      <c r="G82" s="213"/>
      <c r="H82" s="229"/>
      <c r="I82" s="213"/>
      <c r="J82" s="213"/>
      <c r="K82" s="244"/>
      <c r="L82" s="276"/>
      <c r="M82" s="277"/>
      <c r="N82" s="215"/>
      <c r="O82" s="213"/>
      <c r="P82" s="213"/>
      <c r="Q82" s="229"/>
      <c r="R82" s="213"/>
      <c r="S82" s="213"/>
      <c r="T82" s="213"/>
      <c r="U82" s="216"/>
      <c r="V82" s="216"/>
      <c r="W82" s="219"/>
    </row>
    <row r="83" spans="1:23" ht="51" customHeight="1" thickBot="1">
      <c r="A83" s="7"/>
      <c r="B83" s="263"/>
      <c r="C83" s="265"/>
      <c r="D83" s="265"/>
      <c r="E83" s="241"/>
      <c r="F83" s="241"/>
      <c r="G83" s="241"/>
      <c r="H83" s="242"/>
      <c r="I83" s="241"/>
      <c r="J83" s="240"/>
      <c r="K83" s="245"/>
      <c r="L83" s="276"/>
      <c r="M83" s="277"/>
      <c r="N83" s="268"/>
      <c r="O83" s="240"/>
      <c r="P83" s="241"/>
      <c r="Q83" s="242"/>
      <c r="R83" s="241"/>
      <c r="S83" s="241"/>
      <c r="T83" s="241"/>
      <c r="U83" s="265"/>
      <c r="V83" s="265"/>
      <c r="W83" s="267"/>
    </row>
    <row r="84" spans="1:23" ht="19" thickTop="1" thickBot="1">
      <c r="A84" s="7"/>
      <c r="B84" s="231" t="s">
        <v>170</v>
      </c>
      <c r="C84" s="231"/>
      <c r="D84" s="231"/>
      <c r="E84" s="231"/>
      <c r="F84" s="231"/>
      <c r="G84" s="231"/>
      <c r="H84" s="231"/>
      <c r="I84" s="231"/>
      <c r="J84" s="231"/>
      <c r="K84" s="231"/>
      <c r="L84" s="231"/>
      <c r="M84" s="231"/>
      <c r="N84" s="231"/>
      <c r="O84" s="231"/>
      <c r="P84" s="231"/>
      <c r="Q84" s="231"/>
      <c r="R84" s="231"/>
      <c r="S84" s="231"/>
      <c r="T84" s="231"/>
      <c r="U84" s="231"/>
      <c r="V84" s="231"/>
      <c r="W84" s="232"/>
    </row>
    <row r="85" spans="1:23" ht="32.25" customHeight="1" thickTop="1">
      <c r="A85" s="7"/>
      <c r="B85" s="111"/>
      <c r="C85" s="111"/>
      <c r="D85" s="111"/>
      <c r="E85" s="111"/>
      <c r="F85" s="111"/>
      <c r="G85" s="111"/>
      <c r="H85" s="28"/>
      <c r="I85" s="111"/>
      <c r="J85" s="111"/>
      <c r="K85" s="112"/>
      <c r="L85" s="113" t="s">
        <v>18</v>
      </c>
      <c r="M85" s="204" t="s">
        <v>166</v>
      </c>
      <c r="N85" s="47"/>
      <c r="O85" s="47"/>
      <c r="P85" s="22">
        <f>R85+S85+T85+W85</f>
        <v>7340313</v>
      </c>
      <c r="Q85" s="50"/>
      <c r="R85" s="22">
        <f>G76</f>
        <v>1416535</v>
      </c>
      <c r="S85" s="22">
        <f>F76</f>
        <v>158708</v>
      </c>
      <c r="T85" s="22">
        <f>E76</f>
        <v>1119148</v>
      </c>
      <c r="U85" s="114">
        <f>D76</f>
        <v>4642864</v>
      </c>
      <c r="V85" s="62">
        <f>C76</f>
        <v>3058</v>
      </c>
      <c r="W85" s="63">
        <f>U85+V85</f>
        <v>4645922</v>
      </c>
    </row>
    <row r="86" spans="1:23">
      <c r="A86" s="7"/>
      <c r="B86" s="115">
        <f>C86+D86</f>
        <v>421029</v>
      </c>
      <c r="C86" s="91">
        <f>C87+C88</f>
        <v>0</v>
      </c>
      <c r="D86" s="91">
        <f>D87+D88</f>
        <v>421029</v>
      </c>
      <c r="E86" s="91">
        <f>E87+E88</f>
        <v>0</v>
      </c>
      <c r="F86" s="91">
        <f>F87+F88</f>
        <v>19217</v>
      </c>
      <c r="G86" s="91">
        <f>G87+G88</f>
        <v>120818</v>
      </c>
      <c r="H86" s="28"/>
      <c r="I86" s="94">
        <f>B86+E86+F86+G86</f>
        <v>561064</v>
      </c>
      <c r="J86" s="94">
        <f>J87+J88</f>
        <v>0</v>
      </c>
      <c r="K86" s="31">
        <f>I86+J86</f>
        <v>561064</v>
      </c>
      <c r="L86" s="53" t="s">
        <v>45</v>
      </c>
      <c r="M86" s="54" t="s">
        <v>171</v>
      </c>
      <c r="N86" s="91">
        <f>O86+P86</f>
        <v>561064</v>
      </c>
      <c r="O86" s="116">
        <f>O87+O88</f>
        <v>0</v>
      </c>
      <c r="P86" s="29">
        <f>T86</f>
        <v>561064</v>
      </c>
      <c r="Q86" s="28"/>
      <c r="R86" s="28"/>
      <c r="S86" s="104"/>
      <c r="T86" s="29">
        <f>T87+T88</f>
        <v>561064</v>
      </c>
      <c r="U86" s="92"/>
      <c r="V86" s="23"/>
      <c r="W86" s="32"/>
    </row>
    <row r="87" spans="1:23">
      <c r="A87" s="7"/>
      <c r="B87" s="115">
        <f>C87+D87</f>
        <v>408704</v>
      </c>
      <c r="C87" s="103">
        <f>SUMIFS(DATI!E$1:E$65536,DATI!A$1:A$65536,'2001'!B4,DATI!B$1:B$65536,'2001'!C12,DATI!C$1:C$65536,'2001'!B8,DATI!D$1:D$65536,'2001'!L87)</f>
        <v>0</v>
      </c>
      <c r="D87" s="117">
        <f>SUMIFS(DATI!E$1:E$65536,DATI!A$1:A$65536,'2001'!B4,DATI!B$1:B$65536,'2001'!D12,DATI!C$1:C$65536,'2001'!B8,DATI!D$1:D$65536,'2001'!L87)</f>
        <v>408704</v>
      </c>
      <c r="E87" s="49">
        <f>SUMIFS(DATI!E$1:E$65536,DATI!A$1:A$65536,'2001'!B4,DATI!B$1:B$65536,'2001'!E12,DATI!C$1:C$65536,'2001'!B8,DATI!D$1:D$65536,'2001'!L87)</f>
        <v>0</v>
      </c>
      <c r="F87" s="49">
        <f>SUMIFS(DATI!E$1:E$65536,DATI!A$1:A$65536,'2001'!B4,DATI!B$1:B$65536,'2001'!F12,DATI!C$1:C$65536,'2001'!B8,DATI!D$1:D$65536,'2001'!L87)</f>
        <v>19217</v>
      </c>
      <c r="G87" s="49">
        <f>SUMIFS(DATI!E$1:E$65536,DATI!A$1:A$65536,'2001'!B4,DATI!B$1:B$65536,'2001'!G12,DATI!C$1:C$65536,'2001'!B8,DATI!D$1:D$65536,'2001'!L87)</f>
        <v>120818</v>
      </c>
      <c r="H87" s="28"/>
      <c r="I87" s="94">
        <f>B87+E87+F87+G87</f>
        <v>548739</v>
      </c>
      <c r="J87" s="30">
        <f>SUMIFS(DATI!E$1:E$65536,DATI!A$1:A$65536,'2001'!B4,DATI!B$1:B$65536,'2001'!J12,DATI!C$1:C$65536,'2001'!B8,DATI!D$1:D$65536,'2001'!L87)</f>
        <v>0</v>
      </c>
      <c r="K87" s="31">
        <f t="shared" ref="K87:K106" si="8">I87+J87</f>
        <v>548739</v>
      </c>
      <c r="L87" s="53" t="s">
        <v>46</v>
      </c>
      <c r="M87" s="199" t="s">
        <v>240</v>
      </c>
      <c r="N87" s="91">
        <f t="shared" ref="N87:N105" si="9">O87+P87</f>
        <v>548739</v>
      </c>
      <c r="O87" s="100">
        <f>SUMIFS(DATI!E$1:E$65536,DATI!A$1:A$65536,'2001'!B4,DATI!B$1:B$65536,'2001'!O12,DATI!C$1:C$65536,'2001'!N8,DATI!D$1:D$65536,'2001'!L87)</f>
        <v>0</v>
      </c>
      <c r="P87" s="29">
        <f>+T87+U87+W87</f>
        <v>548739</v>
      </c>
      <c r="Q87" s="28"/>
      <c r="R87" s="28"/>
      <c r="S87" s="61"/>
      <c r="T87" s="49">
        <f>SUMIFS(DATI!E$1:E$65536,DATI!A$1:A$65536,'2001'!B4,DATI!B$1:B$65536,'2001'!T12,DATI!C$1:C$65536,'2001'!N8,DATI!D$1:D$65536,'2001'!L87)</f>
        <v>548739</v>
      </c>
      <c r="U87" s="50"/>
      <c r="V87" s="28"/>
      <c r="W87" s="42"/>
    </row>
    <row r="88" spans="1:23">
      <c r="A88" s="7"/>
      <c r="B88" s="115">
        <f>C88+D88</f>
        <v>12325</v>
      </c>
      <c r="C88" s="103">
        <f>SUMIFS(DATI!E$1:E$65536,DATI!A$1:A$65536,'2001'!B4,DATI!B$1:B$65536,'2001'!C12,DATI!C$1:C$65536,'2001'!B8,DATI!D$1:D$65536,'2001'!L88)</f>
        <v>0</v>
      </c>
      <c r="D88" s="117">
        <f>SUMIFS(DATI!E$1:E$65536,DATI!A$1:A$65536,'2001'!B4,DATI!B$1:B$65536,'2001'!D12,DATI!C$1:C$65536,'2001'!B8,DATI!D$1:D$65536,'2001'!L88)</f>
        <v>12325</v>
      </c>
      <c r="E88" s="49">
        <f>SUMIFS(DATI!E$1:E$65536,DATI!A$1:A$65536,'2001'!B4,DATI!B$1:B$65536,'2001'!E12,DATI!C$1:C$65536,'2001'!B8,DATI!D$1:D$65536,'2001'!L88)</f>
        <v>0</v>
      </c>
      <c r="F88" s="49">
        <f>SUMIFS(DATI!E$1:E$65536,DATI!A$1:A$65536,'2001'!B4,DATI!B$1:B$65536,'2001'!F12,DATI!C$1:C$65536,'2001'!B8,DATI!D$1:D$65536,'2001'!L88)</f>
        <v>0</v>
      </c>
      <c r="G88" s="49">
        <f>SUMIFS(DATI!E$1:E$65536,DATI!A$1:A$65536,'2001'!B4,DATI!B$1:B$65536,'2001'!G12,DATI!C$1:C$65536,'2001'!B8,DATI!D$1:D$65536,'2001'!L88)</f>
        <v>0</v>
      </c>
      <c r="H88" s="28"/>
      <c r="I88" s="94">
        <f>B88+E88+F88+G88</f>
        <v>12325</v>
      </c>
      <c r="J88" s="30">
        <f>SUMIFS(DATI!E$1:E$65536,DATI!A$1:A$65536,'2001'!B4,DATI!B$1:B$65536,'2001'!J12,DATI!C$1:C$65536,'2001'!B8,DATI!D$1:D$65536,'2001'!L88)</f>
        <v>0</v>
      </c>
      <c r="K88" s="31">
        <f t="shared" si="8"/>
        <v>12325</v>
      </c>
      <c r="L88" s="53" t="s">
        <v>47</v>
      </c>
      <c r="M88" s="199" t="s">
        <v>241</v>
      </c>
      <c r="N88" s="91">
        <f t="shared" si="9"/>
        <v>12325</v>
      </c>
      <c r="O88" s="100">
        <f>SUMIFS(DATI!E$1:E$65536,DATI!A$1:A$65536,'2001'!B4,DATI!B$1:B$65536,'2001'!O12,DATI!C$1:C$65536,'2001'!N8,DATI!D$1:D$65536,'2001'!L88)</f>
        <v>0</v>
      </c>
      <c r="P88" s="29">
        <f>+T88+U88+W88</f>
        <v>12325</v>
      </c>
      <c r="Q88" s="28"/>
      <c r="R88" s="28"/>
      <c r="S88" s="28"/>
      <c r="T88" s="49">
        <f>SUMIFS(DATI!E$1:E$65536,DATI!A$1:A$65536,'2001'!B4,DATI!B$1:B$65536,'2001'!T12,DATI!C$1:C$65536,'2001'!N8,DATI!D$1:D$65536,'2001'!L88)</f>
        <v>12325</v>
      </c>
      <c r="U88" s="28"/>
      <c r="V88" s="28"/>
      <c r="W88" s="42"/>
    </row>
    <row r="89" spans="1:23">
      <c r="A89" s="7"/>
      <c r="B89" s="115">
        <f>C89+D89</f>
        <v>759432</v>
      </c>
      <c r="C89" s="91">
        <f>C96+C97</f>
        <v>40499</v>
      </c>
      <c r="D89" s="99">
        <f>D90+D96</f>
        <v>718933</v>
      </c>
      <c r="E89" s="29">
        <f>E96+E97</f>
        <v>1489308</v>
      </c>
      <c r="F89" s="29">
        <f>F96</f>
        <v>2083</v>
      </c>
      <c r="G89" s="29">
        <f>G96</f>
        <v>25317</v>
      </c>
      <c r="H89" s="28"/>
      <c r="I89" s="94">
        <f>B89+E89+F89+G89</f>
        <v>2276140</v>
      </c>
      <c r="J89" s="94">
        <f>J90+J96</f>
        <v>41127</v>
      </c>
      <c r="K89" s="31">
        <f t="shared" si="8"/>
        <v>2317267</v>
      </c>
      <c r="L89" s="53" t="s">
        <v>48</v>
      </c>
      <c r="M89" s="54" t="s">
        <v>172</v>
      </c>
      <c r="N89" s="91">
        <f>O89+P89</f>
        <v>2317267</v>
      </c>
      <c r="O89" s="116">
        <f>O90+O96</f>
        <v>529</v>
      </c>
      <c r="P89" s="29">
        <f t="shared" ref="P89:P95" si="10">R89+S89+T89+W89</f>
        <v>2316738</v>
      </c>
      <c r="Q89" s="28"/>
      <c r="R89" s="29">
        <f>R90</f>
        <v>24788</v>
      </c>
      <c r="S89" s="29">
        <f>S90</f>
        <v>2236</v>
      </c>
      <c r="T89" s="91">
        <f>T90</f>
        <v>691842</v>
      </c>
      <c r="U89" s="29">
        <f>U90+U96+U97</f>
        <v>1597805</v>
      </c>
      <c r="V89" s="29">
        <f>V90</f>
        <v>67</v>
      </c>
      <c r="W89" s="63">
        <f t="shared" ref="W89:W95" si="11">U89+V89</f>
        <v>1597872</v>
      </c>
    </row>
    <row r="90" spans="1:23">
      <c r="A90" s="7"/>
      <c r="B90" s="115">
        <f t="shared" ref="B90:B95" si="12">D90</f>
        <v>718933</v>
      </c>
      <c r="C90" s="28"/>
      <c r="D90" s="49">
        <v>718933</v>
      </c>
      <c r="E90" s="28"/>
      <c r="F90" s="28"/>
      <c r="G90" s="28"/>
      <c r="H90" s="28"/>
      <c r="I90" s="94">
        <f t="shared" ref="I90:I95" si="13">B90</f>
        <v>718933</v>
      </c>
      <c r="J90" s="49">
        <f>SUMIFS(DATI!E$1:E$65536,DATI!A$1:A$65536,'2001'!B4,DATI!B$1:B$65536,'2001'!J12,DATI!C$1:C$65536,'2001'!B8,DATI!D$1:D$65536,'2001'!L90)</f>
        <v>0</v>
      </c>
      <c r="K90" s="31">
        <f t="shared" si="8"/>
        <v>718933</v>
      </c>
      <c r="L90" s="53" t="s">
        <v>49</v>
      </c>
      <c r="M90" s="199" t="s">
        <v>173</v>
      </c>
      <c r="N90" s="91">
        <f t="shared" si="9"/>
        <v>718933</v>
      </c>
      <c r="O90" s="49">
        <f>SUMIFS(DATI!E$1:E$65536,DATI!A$1:A$65536,'2001'!B4,DATI!B$1:B$65536,'2001'!O12,DATI!C$1:C$65536,'2001'!N8,DATI!D$1:D$65536,'2001'!L90)</f>
        <v>0</v>
      </c>
      <c r="P90" s="29">
        <f t="shared" si="10"/>
        <v>718933</v>
      </c>
      <c r="Q90" s="28"/>
      <c r="R90" s="49">
        <f>SUMIFS(DATI!E$1:E$65536,DATI!A$1:A$65536,'2001'!B4,DATI!B$1:B$65536,'2001'!R12,DATI!C$1:C$65536,'2001'!N8,DATI!D$1:D$65536,'2001'!L90)</f>
        <v>24788</v>
      </c>
      <c r="S90" s="49">
        <f>SUMIFS(DATI!E$1:E$65536,DATI!A$1:A$65536,'2001'!B4,DATI!B$1:B$65536,'2001'!S12,DATI!C$1:C$65536,'2001'!N8,DATI!D$1:D$65536,'2001'!L90)</f>
        <v>2236</v>
      </c>
      <c r="T90" s="103">
        <f>SUMIFS(DATI!E$1:E$65536,DATI!A$1:A$65536,'2001'!B4,DATI!B$1:B$65536,'2001'!T12,DATI!C$1:C$65536,'2001'!N8,DATI!D$1:D$65536,'2001'!L90)</f>
        <v>691842</v>
      </c>
      <c r="U90" s="49">
        <f>SUMIFS(DATI!E$1:E$65536,DATI!A$1:A$65536,'2001'!B4,DATI!B$1:B$65536,'2001'!U12,DATI!C$1:C$65536,'2001'!N8,DATI!D$1:D$65536,'2001'!L90)</f>
        <v>0</v>
      </c>
      <c r="V90" s="49">
        <f>SUMIFS(DATI!E$1:E$65536,DATI!A$1:A$65536,'2001'!B4,DATI!B$1:B$65536,'2001'!V12,DATI!C$1:C$65536,'2001'!N8,DATI!D$1:D$65536,'2001'!L90)</f>
        <v>67</v>
      </c>
      <c r="W90" s="63">
        <f t="shared" si="11"/>
        <v>67</v>
      </c>
    </row>
    <row r="91" spans="1:23">
      <c r="A91" s="7"/>
      <c r="B91" s="115">
        <f t="shared" si="12"/>
        <v>506546</v>
      </c>
      <c r="C91" s="28"/>
      <c r="D91" s="49">
        <f>SUMIFS(DATI!E$1:E$65536,DATI!A$1:A$65536,'2001'!B4,DATI!B$1:B$65536,'2001'!D12,DATI!C$1:C$65536,'2001'!B8,DATI!D$1:D$65536,'2001'!L91)</f>
        <v>506546</v>
      </c>
      <c r="E91" s="28"/>
      <c r="F91" s="28"/>
      <c r="G91" s="28"/>
      <c r="H91" s="28"/>
      <c r="I91" s="94">
        <f t="shared" si="13"/>
        <v>506546</v>
      </c>
      <c r="J91" s="49">
        <f>SUMIFS(DATI!E$1:E$65536,DATI!A$1:A$65536,'2001'!B4,DATI!B$1:B$65536,'2001'!J12,DATI!C$1:C$65536,'2001'!B8,DATI!D$1:D$65536,'2001'!L91)</f>
        <v>0</v>
      </c>
      <c r="K91" s="31">
        <f t="shared" si="8"/>
        <v>506546</v>
      </c>
      <c r="L91" s="53" t="s">
        <v>50</v>
      </c>
      <c r="M91" s="78" t="s">
        <v>174</v>
      </c>
      <c r="N91" s="91">
        <f t="shared" si="9"/>
        <v>506546</v>
      </c>
      <c r="O91" s="49">
        <f>SUMIFS(DATI!E$1:E$65536,DATI!A$1:A$65536,'2001'!B4,DATI!B$1:B$65536,'2001'!O12,DATI!C$1:C$65536,'2001'!N8,DATI!D$1:D$65536,'2001'!L91)</f>
        <v>0</v>
      </c>
      <c r="P91" s="22">
        <f t="shared" si="10"/>
        <v>506546</v>
      </c>
      <c r="Q91" s="28"/>
      <c r="R91" s="49">
        <f>SUMIFS(DATI!E$1:E$65536,DATI!A$1:A$65536,'2001'!B4,DATI!B$1:B$65536,'2001'!R12,DATI!C$1:C$65536,'2001'!N8,DATI!D$1:D$65536,'2001'!L91)</f>
        <v>0</v>
      </c>
      <c r="S91" s="49">
        <f>SUMIFS(DATI!E$1:E$65536,DATI!A$1:A$65536,'2001'!B4,DATI!B$1:B$65536,'2001'!S12,DATI!C$1:C$65536,'2001'!N8,DATI!D$1:D$65536,'2001'!L91)</f>
        <v>0</v>
      </c>
      <c r="T91" s="117">
        <f>SUMIFS(DATI!E$1:E$65536,DATI!A$1:A$65536,'2001'!B4,DATI!B$1:B$65536,'2001'!T12,DATI!C$1:C$65536,'2001'!N8,DATI!D$1:D$65536,'2001'!L91)</f>
        <v>506546</v>
      </c>
      <c r="U91" s="96">
        <f>SUMIFS(DATI!E$1:E$65536,DATI!A$1:A$65536,'2001'!B4,DATI!B$1:B$65536,'2001'!U12,DATI!C$1:C$65536,'2001'!N8,DATI!D$1:D$65536,'2001'!L91)</f>
        <v>0</v>
      </c>
      <c r="V91" s="30">
        <f>SUMIFS(DATI!E$1:E$65536,DATI!A$1:A$65536,'2001'!B4,DATI!B$1:B$65536,'2001'!V12,DATI!C$1:C$65536,'2001'!N8,DATI!D$1:D$65536,'2001'!L91)</f>
        <v>0</v>
      </c>
      <c r="W91" s="63">
        <f t="shared" si="11"/>
        <v>0</v>
      </c>
    </row>
    <row r="92" spans="1:23">
      <c r="A92" s="7"/>
      <c r="B92" s="115">
        <f t="shared" si="12"/>
        <v>37616</v>
      </c>
      <c r="C92" s="28"/>
      <c r="D92" s="49">
        <f>SUMIFS(DATI!E$1:E$65536,DATI!A$1:A$65536,'2001'!B4,DATI!B$1:B$65536,'2001'!D12,DATI!C$1:C$65536,'2001'!B8,DATI!D$1:D$65536,'2001'!L92)</f>
        <v>37616</v>
      </c>
      <c r="E92" s="28"/>
      <c r="F92" s="28"/>
      <c r="G92" s="28"/>
      <c r="H92" s="28"/>
      <c r="I92" s="94">
        <f t="shared" si="13"/>
        <v>37616</v>
      </c>
      <c r="J92" s="49">
        <f>SUMIFS(DATI!E$1:E$65536,DATI!A$1:A$65536,'2001'!B4,DATI!B$1:B$65536,'2001'!J12,DATI!C$1:C$65536,'2001'!B8,DATI!D$1:D$65536,'2001'!L92)</f>
        <v>0</v>
      </c>
      <c r="K92" s="31">
        <f t="shared" si="8"/>
        <v>37616</v>
      </c>
      <c r="L92" s="53" t="s">
        <v>51</v>
      </c>
      <c r="M92" s="78" t="s">
        <v>175</v>
      </c>
      <c r="N92" s="91">
        <f t="shared" si="9"/>
        <v>37616</v>
      </c>
      <c r="O92" s="49">
        <f>SUMIFS(DATI!E$1:E$65536,DATI!A$1:A$65536,'2001'!B4,DATI!B$1:B$65536,'2001'!O12,DATI!C$1:C$65536,'2001'!N8,DATI!D$1:D$65536,'2001'!L92)</f>
        <v>0</v>
      </c>
      <c r="P92" s="22">
        <f t="shared" si="10"/>
        <v>37616</v>
      </c>
      <c r="Q92" s="28"/>
      <c r="R92" s="49">
        <f>SUMIFS(DATI!E$1:E$65536,DATI!A$1:A$65536,'2001'!B4,DATI!B$1:B$65536,'2001'!R12,DATI!C$1:C$65536,'2001'!N8,DATI!D$1:D$65536,'2001'!L92)</f>
        <v>24788</v>
      </c>
      <c r="S92" s="49">
        <f>SUMIFS(DATI!E$1:E$65536,DATI!A$1:A$65536,'2001'!B4,DATI!B$1:B$65536,'2001'!S12,DATI!C$1:C$65536,'2001'!N8,DATI!D$1:D$65536,'2001'!L92)</f>
        <v>2083</v>
      </c>
      <c r="T92" s="117">
        <f>SUMIFS(DATI!E$1:E$65536,DATI!A$1:A$65536,'2001'!B4,DATI!B$1:B$65536,'2001'!T12,DATI!C$1:C$65536,'2001'!N8,DATI!D$1:D$65536,'2001'!L92)</f>
        <v>10678</v>
      </c>
      <c r="U92" s="96">
        <f>SUMIFS(DATI!E$1:E$65536,DATI!A$1:A$65536,'2001'!B4,DATI!B$1:B$65536,'2001'!U12,DATI!C$1:C$65536,'2001'!N8,DATI!D$1:D$65536,'2001'!L92)</f>
        <v>0</v>
      </c>
      <c r="V92" s="30">
        <f>SUMIFS(DATI!E$1:E$65536,DATI!A$1:A$65536,'2001'!B4,DATI!B$1:B$65536,'2001'!V12,DATI!C$1:C$65536,'2001'!N8,DATI!D$1:D$65536,'2001'!L92)</f>
        <v>67</v>
      </c>
      <c r="W92" s="63">
        <f t="shared" si="11"/>
        <v>67</v>
      </c>
    </row>
    <row r="93" spans="1:23">
      <c r="A93" s="7"/>
      <c r="B93" s="115">
        <f t="shared" si="12"/>
        <v>174618</v>
      </c>
      <c r="C93" s="28"/>
      <c r="D93" s="49">
        <f>SUMIFS(DATI!E$1:E$65536,DATI!A$1:A$65536,'2001'!B4,DATI!B$1:B$65536,'2001'!D12,DATI!C$1:C$65536,'2001'!B8,DATI!D$1:D$65536,'2001'!L93)</f>
        <v>174618</v>
      </c>
      <c r="E93" s="28"/>
      <c r="F93" s="28"/>
      <c r="G93" s="28"/>
      <c r="H93" s="28"/>
      <c r="I93" s="94">
        <f t="shared" si="13"/>
        <v>174618</v>
      </c>
      <c r="J93" s="49">
        <f>SUMIFS(DATI!E$1:E$65536,DATI!A$1:A$65536,'2001'!B4,DATI!B$1:B$65536,'2001'!J12,DATI!C$1:C$65536,'2001'!B8,DATI!D$1:D$65536,'2001'!L93)</f>
        <v>0</v>
      </c>
      <c r="K93" s="31">
        <f t="shared" si="8"/>
        <v>174618</v>
      </c>
      <c r="L93" s="53" t="s">
        <v>52</v>
      </c>
      <c r="M93" s="78" t="s">
        <v>176</v>
      </c>
      <c r="N93" s="91">
        <f t="shared" si="9"/>
        <v>174618</v>
      </c>
      <c r="O93" s="49">
        <f>SUMIFS(DATI!E$1:E$65536,DATI!A$1:A$65536,'2001'!B4,DATI!B$1:B$65536,'2001'!O12,DATI!C$1:C$65536,'2001'!N8,DATI!D$1:D$65536,'2001'!L93)</f>
        <v>0</v>
      </c>
      <c r="P93" s="22">
        <f t="shared" si="10"/>
        <v>174618</v>
      </c>
      <c r="Q93" s="28"/>
      <c r="R93" s="49">
        <f>SUMIFS(DATI!E$1:E$65536,DATI!A$1:A$65536,'2001'!B4,DATI!B$1:B$65536,'2001'!R12,DATI!C$1:C$65536,'2001'!N8,DATI!D$1:D$65536,'2001'!L93)</f>
        <v>0</v>
      </c>
      <c r="S93" s="49">
        <f>SUMIFS(DATI!E$1:E$65536,DATI!A$1:A$65536,'2001'!B4,DATI!B$1:B$65536,'2001'!S12,DATI!C$1:C$65536,'2001'!N8,DATI!D$1:D$65536,'2001'!L93)</f>
        <v>0</v>
      </c>
      <c r="T93" s="117">
        <f>SUMIFS(DATI!E$1:E$65536,DATI!A$1:A$65536,'2001'!B4,DATI!B$1:B$65536,'2001'!T12,DATI!C$1:C$65536,'2001'!N8,DATI!D$1:D$65536,'2001'!L93)</f>
        <v>174618</v>
      </c>
      <c r="U93" s="96">
        <f>SUMIFS(DATI!E$1:E$65536,DATI!A$1:A$65536,'2001'!B4,DATI!B$1:B$65536,'2001'!U12,DATI!C$1:C$65536,'2001'!N8,DATI!D$1:D$65536,'2001'!L93)</f>
        <v>0</v>
      </c>
      <c r="V93" s="30">
        <f>SUMIFS(DATI!E$1:E$65536,DATI!A$1:A$65536,'2001'!B4,DATI!B$1:B$65536,'2001'!V12,DATI!C$1:C$65536,'2001'!N8,DATI!D$1:D$65536,'2001'!L93)</f>
        <v>0</v>
      </c>
      <c r="W93" s="63">
        <f t="shared" si="11"/>
        <v>0</v>
      </c>
    </row>
    <row r="94" spans="1:23">
      <c r="A94" s="7"/>
      <c r="B94" s="115">
        <f t="shared" si="12"/>
        <v>153</v>
      </c>
      <c r="C94" s="28"/>
      <c r="D94" s="49">
        <f>SUMIFS(DATI!E$1:E$65536,DATI!A$1:A$65536,'2001'!B4,DATI!B$1:B$65536,'2001'!D12,DATI!C$1:C$65536,'2001'!B8,DATI!D$1:D$65536,'2001'!L94)</f>
        <v>153</v>
      </c>
      <c r="E94" s="28"/>
      <c r="F94" s="28"/>
      <c r="G94" s="28"/>
      <c r="H94" s="28"/>
      <c r="I94" s="94">
        <f t="shared" si="13"/>
        <v>153</v>
      </c>
      <c r="J94" s="49">
        <f>SUMIFS(DATI!E$1:E$65536,DATI!A$1:A$65536,'2001'!B4,DATI!B$1:B$65536,'2001'!J12,DATI!C$1:C$65536,'2001'!B8,DATI!D$1:D$65536,'2001'!L94)</f>
        <v>0</v>
      </c>
      <c r="K94" s="31">
        <f t="shared" si="8"/>
        <v>153</v>
      </c>
      <c r="L94" s="53" t="s">
        <v>53</v>
      </c>
      <c r="M94" s="78" t="s">
        <v>177</v>
      </c>
      <c r="N94" s="91">
        <f t="shared" si="9"/>
        <v>153</v>
      </c>
      <c r="O94" s="49">
        <f>SUMIFS(DATI!E$1:E$65536,DATI!A$1:A$65536,'2001'!B4,DATI!B$1:B$65536,'2001'!O12,DATI!C$1:C$65536,'2001'!N8,DATI!D$1:D$65536,'2001'!L94)</f>
        <v>0</v>
      </c>
      <c r="P94" s="22">
        <f t="shared" si="10"/>
        <v>153</v>
      </c>
      <c r="Q94" s="50"/>
      <c r="R94" s="49">
        <f>SUMIFS(DATI!E$1:E$65536,DATI!A$1:A$65536,'2001'!B4,DATI!B$1:B$65536,'2001'!R12,DATI!C$1:C$65536,'2001'!N8,DATI!D$1:D$65536,'2001'!L94)</f>
        <v>0</v>
      </c>
      <c r="S94" s="49">
        <f>SUMIFS(DATI!E$1:E$65536,DATI!A$1:A$65536,'2001'!B4,DATI!B$1:B$65536,'2001'!S12,DATI!C$1:C$65536,'2001'!N8,DATI!D$1:D$65536,'2001'!L94)</f>
        <v>153</v>
      </c>
      <c r="T94" s="117">
        <f>SUMIFS(DATI!E$1:E$65536,DATI!A$1:A$65536,'2001'!B4,DATI!B$1:B$65536,'2001'!T12,DATI!C$1:C$65536,'2001'!N8,DATI!D$1:D$65536,'2001'!L94)</f>
        <v>0</v>
      </c>
      <c r="U94" s="96">
        <f>SUMIFS(DATI!E$1:E$65536,DATI!A$1:A$65536,'2001'!B4,DATI!B$1:B$65536,'2001'!U12,DATI!C$1:C$65536,'2001'!N8,DATI!D$1:D$65536,'2001'!L94)</f>
        <v>0</v>
      </c>
      <c r="V94" s="30">
        <f>SUMIFS(DATI!E$1:E$65536,DATI!A$1:A$65536,'2001'!B4,DATI!B$1:B$65536,'2001'!V12,DATI!C$1:C$65536,'2001'!N8,DATI!D$1:D$65536,'2001'!L94)</f>
        <v>0</v>
      </c>
      <c r="W94" s="63">
        <f t="shared" si="11"/>
        <v>0</v>
      </c>
    </row>
    <row r="95" spans="1:23">
      <c r="A95" s="7"/>
      <c r="B95" s="115">
        <f t="shared" si="12"/>
        <v>0</v>
      </c>
      <c r="C95" s="28"/>
      <c r="D95" s="49">
        <f>SUMIFS(DATI!E$1:E$65536,DATI!A$1:A$65536,'2001'!B4,DATI!B$1:B$65536,'2001'!D12,DATI!C$1:C$65536,'2001'!B8,DATI!D$1:D$65536,'2001'!L95)</f>
        <v>0</v>
      </c>
      <c r="E95" s="28"/>
      <c r="F95" s="28"/>
      <c r="G95" s="28"/>
      <c r="H95" s="28"/>
      <c r="I95" s="94">
        <f t="shared" si="13"/>
        <v>0</v>
      </c>
      <c r="J95" s="49">
        <f>SUMIFS(DATI!E$1:E$65536,DATI!A$1:A$65536,'2001'!B4,DATI!B$1:B$65536,'2001'!J12,DATI!C$1:C$65536,'2001'!B8,DATI!D$1:D$65536,'2001'!L95)</f>
        <v>0</v>
      </c>
      <c r="K95" s="31">
        <f t="shared" si="8"/>
        <v>0</v>
      </c>
      <c r="L95" s="53" t="s">
        <v>54</v>
      </c>
      <c r="M95" s="78" t="s">
        <v>178</v>
      </c>
      <c r="N95" s="91">
        <f t="shared" si="9"/>
        <v>0</v>
      </c>
      <c r="O95" s="49">
        <f>SUMIFS(DATI!E$1:E$65536,DATI!A$1:A$65536,'2001'!B4,DATI!B$1:B$65536,'2001'!O12,DATI!C$1:C$65536,'2001'!N8,DATI!D$1:D$65536,'2001'!L95)</f>
        <v>0</v>
      </c>
      <c r="P95" s="22">
        <f t="shared" si="10"/>
        <v>0</v>
      </c>
      <c r="Q95" s="50"/>
      <c r="R95" s="49">
        <f>SUMIFS(DATI!E$1:E$65536,DATI!A$1:A$65536,'2001'!B4,DATI!B$1:B$65536,'2001'!R12,DATI!C$1:C$65536,'2001'!N8,DATI!D$1:D$65536,'2001'!L95)</f>
        <v>0</v>
      </c>
      <c r="S95" s="49">
        <f>SUMIFS(DATI!E$1:E$65536,DATI!A$1:A$65536,'2001'!B4,DATI!B$1:B$65536,'2001'!S12,DATI!C$1:C$65536,'2001'!N8,DATI!D$1:D$65536,'2001'!L95)</f>
        <v>0</v>
      </c>
      <c r="T95" s="117">
        <f>SUMIFS(DATI!E$1:E$65536,DATI!A$1:A$65536,'2001'!B4,DATI!B$1:B$65536,'2001'!T12,DATI!C$1:C$65536,'2001'!N8,DATI!D$1:D$65536,'2001'!L95)</f>
        <v>0</v>
      </c>
      <c r="U95" s="96">
        <f>SUMIFS(DATI!E$1:E$65536,DATI!A$1:A$65536,'2001'!B4,DATI!B$1:B$65536,'2001'!U12,DATI!C$1:C$65536,'2001'!N8,DATI!D$1:D$65536,'2001'!L95)</f>
        <v>0</v>
      </c>
      <c r="V95" s="30">
        <f>SUMIFS(DATI!E$1:E$65536,DATI!A$1:A$65536,'2001'!B4,DATI!B$1:B$65536,'2001'!V12,DATI!C$1:C$65536,'2001'!N8,DATI!D$1:D$65536,'2001'!L95)</f>
        <v>0</v>
      </c>
      <c r="W95" s="63">
        <f t="shared" si="11"/>
        <v>0</v>
      </c>
    </row>
    <row r="96" spans="1:23">
      <c r="A96" s="7"/>
      <c r="B96" s="118">
        <f>C96+D96</f>
        <v>67</v>
      </c>
      <c r="C96" s="49">
        <f>SUMIFS(DATI!E$1:E$65536,DATI!A$1:A$65536,'2001'!B4,DATI!B$1:B$65536,'2001'!C12,DATI!C$1:C$65536,'2001'!B8,DATI!D$1:D$65536,'2001'!L96)</f>
        <v>67</v>
      </c>
      <c r="D96" s="96">
        <f>SUMIFS(DATI!E$1:E$65536,DATI!A$1:A$65536,'2001'!B4,DATI!B$1:B$65536,'2001'!D12,DATI!C$1:C$65536,'2001'!B8,DATI!D$1:D$65536,'2001'!L96)</f>
        <v>0</v>
      </c>
      <c r="E96" s="49">
        <f>SUMIFS(DATI!E$1:E$65536,DATI!A$1:A$65536,'2001'!B4,DATI!B$1:B$65536,'2001'!E12,DATI!C$1:C$65536,'2001'!B8,DATI!D$1:D$65536,'2001'!L96)</f>
        <v>830193</v>
      </c>
      <c r="F96" s="49">
        <f>SUMIFS(DATI!E$1:E$65536,DATI!A$1:A$65536,'2001'!B4,DATI!B$1:B$65536,'2001'!F12,DATI!C$1:C$65536,'2001'!B8,DATI!D$1:D$65536,'2001'!L96)</f>
        <v>2083</v>
      </c>
      <c r="G96" s="49">
        <f>SUMIFS(DATI!E$1:E$65536,DATI!A$1:A$65536,'2001'!B4,DATI!B$1:B$65536,'2001'!G12,DATI!C$1:C$65536,'2001'!B8,DATI!D$1:D$65536,'2001'!L96)</f>
        <v>25317</v>
      </c>
      <c r="H96" s="28"/>
      <c r="I96" s="94">
        <f>B96+E96+F96+G96</f>
        <v>857660</v>
      </c>
      <c r="J96" s="30">
        <f>SUMIFS(DATI!E$1:E$65536,DATI!A$1:A$65536,'2001'!B4,DATI!B$1:B$65536,'2001'!J12,DATI!C$1:C$65536,'2001'!B8,DATI!D$1:D$65536,'2001'!L96)</f>
        <v>41127</v>
      </c>
      <c r="K96" s="31">
        <f t="shared" si="8"/>
        <v>898787</v>
      </c>
      <c r="L96" s="53" t="s">
        <v>55</v>
      </c>
      <c r="M96" s="199" t="s">
        <v>179</v>
      </c>
      <c r="N96" s="91">
        <f t="shared" si="9"/>
        <v>898787</v>
      </c>
      <c r="O96" s="49">
        <f>SUMIFS(DATI!E$1:E$65536,DATI!A$1:A$65536,'2001'!B4,DATI!B$1:B$65536,'2001'!O12,DATI!C$1:C$65536,'2001'!N8,DATI!D$1:D$65536,'2001'!L96)</f>
        <v>529</v>
      </c>
      <c r="P96" s="29">
        <f>W96</f>
        <v>898258</v>
      </c>
      <c r="Q96" s="50"/>
      <c r="R96" s="23"/>
      <c r="S96" s="23"/>
      <c r="T96" s="23"/>
      <c r="U96" s="49">
        <f>SUMIFS(DATI!E$1:E$65536,DATI!A$1:A$65536,'2001'!B4,DATI!B$1:B$65536,'2001'!U12,DATI!C$1:C$65536,'2001'!N8,DATI!D$1:D$65536,'2001'!L96)</f>
        <v>898258</v>
      </c>
      <c r="V96" s="28"/>
      <c r="W96" s="63">
        <f>U96</f>
        <v>898258</v>
      </c>
    </row>
    <row r="97" spans="1:23">
      <c r="A97" s="7"/>
      <c r="B97" s="28"/>
      <c r="C97" s="49">
        <f>SUMIFS(DATI!E$1:E$65536,DATI!A$1:A$65536,'2001'!B4,DATI!B$1:B$65536,'2001'!C12,DATI!C$1:C$65536,'2001'!B8,DATI!D$1:D$65536,'2001'!L97)</f>
        <v>40432</v>
      </c>
      <c r="D97" s="28"/>
      <c r="E97" s="49">
        <f>SUMIFS(DATI!E$1:E$65536,DATI!A$1:A$65536,'2001'!B4,DATI!B$1:B$65536,'2001'!E12,DATI!C$1:C$65536,'2001'!B8,DATI!D$1:D$65536,'2001'!L97)</f>
        <v>659115</v>
      </c>
      <c r="F97" s="28"/>
      <c r="G97" s="28"/>
      <c r="H97" s="28"/>
      <c r="I97" s="94">
        <f>C97+E97+F97+G97</f>
        <v>699547</v>
      </c>
      <c r="J97" s="28"/>
      <c r="K97" s="31">
        <f>I97</f>
        <v>699547</v>
      </c>
      <c r="L97" s="53" t="s">
        <v>56</v>
      </c>
      <c r="M97" s="199" t="s">
        <v>180</v>
      </c>
      <c r="N97" s="91">
        <f>P97</f>
        <v>699547</v>
      </c>
      <c r="O97" s="28"/>
      <c r="P97" s="29">
        <f>W97</f>
        <v>699547</v>
      </c>
      <c r="Q97" s="28"/>
      <c r="R97" s="28"/>
      <c r="S97" s="28"/>
      <c r="T97" s="28"/>
      <c r="U97" s="49">
        <f>SUMIFS(DATI!E$1:E$65536,DATI!A$1:A$65536,'2001'!B4,DATI!B$1:B$65536,'2001'!U12,DATI!C$1:C$65536,'2001'!N8,DATI!D$1:D$65536,'2001'!L97)</f>
        <v>699547</v>
      </c>
      <c r="V97" s="28"/>
      <c r="W97" s="31">
        <f>U97</f>
        <v>699547</v>
      </c>
    </row>
    <row r="98" spans="1:23">
      <c r="A98" s="7"/>
      <c r="B98" s="28"/>
      <c r="C98" s="49">
        <f>SUMIFS(DATI!E$1:E$65536,DATI!A$1:A$65536,'2001'!B4,DATI!B$1:B$65536,'2001'!C12,DATI!C$1:C$65536,'2001'!B8,DATI!D$1:D$65536,'2001'!L98)</f>
        <v>36580</v>
      </c>
      <c r="D98" s="28"/>
      <c r="E98" s="49">
        <f>SUMIFS(DATI!E$1:E$65536,DATI!A$1:A$65536,'2001'!B4,DATI!B$1:B$65536,'2001'!E12,DATI!C$1:C$65536,'2001'!B8,DATI!D$1:D$65536,'2001'!L98)</f>
        <v>659115</v>
      </c>
      <c r="F98" s="28"/>
      <c r="G98" s="28"/>
      <c r="H98" s="28"/>
      <c r="I98" s="94">
        <f>E98+C98</f>
        <v>695695</v>
      </c>
      <c r="J98" s="28"/>
      <c r="K98" s="31">
        <f>I98</f>
        <v>695695</v>
      </c>
      <c r="L98" s="53" t="s">
        <v>57</v>
      </c>
      <c r="M98" s="78" t="s">
        <v>181</v>
      </c>
      <c r="N98" s="91">
        <f>P98</f>
        <v>695695</v>
      </c>
      <c r="O98" s="28"/>
      <c r="P98" s="29">
        <f>W98</f>
        <v>695695</v>
      </c>
      <c r="Q98" s="28"/>
      <c r="R98" s="28"/>
      <c r="S98" s="28"/>
      <c r="T98" s="28"/>
      <c r="U98" s="49">
        <f>SUMIFS(DATI!E$1:E$65536,DATI!A$1:A$65536,'2001'!B4,DATI!B$1:B$65536,'2001'!U12,DATI!C$1:C$65536,'2001'!N8,DATI!D$1:D$65536,'2001'!L98)</f>
        <v>695695</v>
      </c>
      <c r="V98" s="28"/>
      <c r="W98" s="31">
        <f>U98</f>
        <v>695695</v>
      </c>
    </row>
    <row r="99" spans="1:23">
      <c r="A99" s="7"/>
      <c r="B99" s="28"/>
      <c r="C99" s="49">
        <f>SUMIFS(DATI!E$1:E$65536,DATI!A$1:A$65536,'2001'!B4,DATI!B$1:B$65536,'2001'!C12,DATI!C$1:C$65536,'2001'!B8,DATI!D$1:D$65536,'2001'!L99)</f>
        <v>3852</v>
      </c>
      <c r="D99" s="28"/>
      <c r="E99" s="49">
        <f>SUMIFS(DATI!E$1:E$65536,DATI!A$1:A$65536,'2001'!B4,DATI!B$1:B$65536,'2001'!E12,DATI!C$1:C$65536,'2001'!B8,DATI!D$1:D$65536,'2001'!L99)</f>
        <v>0</v>
      </c>
      <c r="F99" s="28"/>
      <c r="G99" s="28"/>
      <c r="H99" s="28"/>
      <c r="I99" s="94">
        <f>E99+C99</f>
        <v>3852</v>
      </c>
      <c r="J99" s="28"/>
      <c r="K99" s="31">
        <f>I99</f>
        <v>3852</v>
      </c>
      <c r="L99" s="53" t="s">
        <v>58</v>
      </c>
      <c r="M99" s="78" t="s">
        <v>182</v>
      </c>
      <c r="N99" s="91">
        <f>P99</f>
        <v>3852</v>
      </c>
      <c r="O99" s="28"/>
      <c r="P99" s="29">
        <f>W99</f>
        <v>3852</v>
      </c>
      <c r="Q99" s="28"/>
      <c r="R99" s="28"/>
      <c r="S99" s="28"/>
      <c r="T99" s="28"/>
      <c r="U99" s="49">
        <f>SUMIFS(DATI!E$1:E$65536,DATI!A$1:A$65536,'2001'!B4,DATI!B$1:B$65536,'2001'!U12,DATI!C$1:C$65536,'2001'!N8,DATI!D$1:D$65536,'2001'!L99)</f>
        <v>3852</v>
      </c>
      <c r="V99" s="28"/>
      <c r="W99" s="31">
        <f>U99</f>
        <v>3852</v>
      </c>
    </row>
    <row r="100" spans="1:23">
      <c r="A100" s="7"/>
      <c r="B100" s="115">
        <f>C100+D100</f>
        <v>213301</v>
      </c>
      <c r="C100" s="91">
        <f>C101+C103</f>
        <v>0</v>
      </c>
      <c r="D100" s="99">
        <f>D101+D103</f>
        <v>213301</v>
      </c>
      <c r="E100" s="29">
        <f>E101+E102+E103</f>
        <v>39791</v>
      </c>
      <c r="F100" s="91">
        <f>F101+F102+F103</f>
        <v>46609</v>
      </c>
      <c r="G100" s="91">
        <f>G101+G103</f>
        <v>84427</v>
      </c>
      <c r="H100" s="28"/>
      <c r="I100" s="94">
        <f>B100+E100+F100+G100</f>
        <v>384128</v>
      </c>
      <c r="J100" s="94">
        <f>J101+J102+J103</f>
        <v>292862</v>
      </c>
      <c r="K100" s="31">
        <f t="shared" si="8"/>
        <v>676990</v>
      </c>
      <c r="L100" s="53" t="s">
        <v>59</v>
      </c>
      <c r="M100" s="54" t="s">
        <v>183</v>
      </c>
      <c r="N100" s="91">
        <f t="shared" si="9"/>
        <v>676990</v>
      </c>
      <c r="O100" s="94">
        <f>O101+O102+O103</f>
        <v>204387</v>
      </c>
      <c r="P100" s="29">
        <f>R100+S100+T100+W100</f>
        <v>472603</v>
      </c>
      <c r="Q100" s="50"/>
      <c r="R100" s="29">
        <f>R102+R103</f>
        <v>28680</v>
      </c>
      <c r="S100" s="29">
        <f>S101+S102+S103</f>
        <v>48608</v>
      </c>
      <c r="T100" s="29">
        <f>T101+T102+T103</f>
        <v>86341</v>
      </c>
      <c r="U100" s="93">
        <f>U102+U103</f>
        <v>304761</v>
      </c>
      <c r="V100" s="94">
        <f>V102+V103</f>
        <v>4213</v>
      </c>
      <c r="W100" s="63">
        <f>U100+V100</f>
        <v>308974</v>
      </c>
    </row>
    <row r="101" spans="1:23">
      <c r="A101" s="7"/>
      <c r="B101" s="115">
        <f>C101+D101</f>
        <v>15708</v>
      </c>
      <c r="C101" s="103">
        <f>SUMIFS(DATI!E$1:E$65536,DATI!A$1:A$65536,'2001'!B4,DATI!B$1:B$65536,'2001'!C12,DATI!C$1:C$65536,'2001'!B8,DATI!D$1:D$65536,'2001'!L101)</f>
        <v>0</v>
      </c>
      <c r="D101" s="117">
        <f>SUMIFS(DATI!E$1:E$65536,DATI!A$1:A$65536,'2001'!B4,DATI!B$1:B$65536,'2001'!D12,DATI!C$1:C$65536,'2001'!B8,DATI!D$1:D$65536,'2001'!L101)</f>
        <v>15708</v>
      </c>
      <c r="E101" s="49">
        <f>SUMIFS(DATI!E$1:E$65536,DATI!A$1:A$65536,'2001'!B4,DATI!B$1:B$65536,'2001'!E12,DATI!C$1:C$65536,'2001'!B8,DATI!D$1:D$65536,'2001'!L101)</f>
        <v>15</v>
      </c>
      <c r="F101" s="49">
        <f>SUMIFS(DATI!E$1:E$65536,DATI!A$1:A$65536,'2001'!B4,DATI!B$1:B$65536,'2001'!F12,DATI!C$1:C$65536,'2001'!B8,DATI!D$1:D$65536,'2001'!L101)</f>
        <v>161</v>
      </c>
      <c r="G101" s="49">
        <f>SUMIFS(DATI!E$1:E$65536,DATI!A$1:A$65536,'2001'!B4,DATI!B$1:B$65536,'2001'!G12,DATI!C$1:C$65536,'2001'!B8,DATI!D$1:D$65536,'2001'!L101)</f>
        <v>32724</v>
      </c>
      <c r="H101" s="28"/>
      <c r="I101" s="94">
        <f>B101+E101+F101+G101</f>
        <v>48608</v>
      </c>
      <c r="J101" s="30">
        <f>SUMIFS(DATI!E$1:E$65536,DATI!A$1:A$65536,'2001'!B4,DATI!B$1:B$65536,'2001'!J12,DATI!C$1:C$65536,'2001'!B8,DATI!D$1:D$65536,'2001'!L101)</f>
        <v>0</v>
      </c>
      <c r="K101" s="31">
        <f t="shared" si="8"/>
        <v>48608</v>
      </c>
      <c r="L101" s="119" t="s">
        <v>60</v>
      </c>
      <c r="M101" s="205" t="s">
        <v>242</v>
      </c>
      <c r="N101" s="91">
        <f t="shared" si="9"/>
        <v>48608</v>
      </c>
      <c r="O101" s="30">
        <f>SUMIFS(DATI!E$1:E$65536,DATI!A$1:A$65536,'2001'!B4,DATI!B$1:B$65536,'2001'!O12,DATI!C$1:C$65536,'2001'!N8,DATI!D$1:D$65536,'2001'!L101)</f>
        <v>0</v>
      </c>
      <c r="P101" s="29">
        <f>S101+T101</f>
        <v>48608</v>
      </c>
      <c r="Q101" s="50"/>
      <c r="R101" s="73"/>
      <c r="S101" s="49">
        <f>SUMIFS(DATI!E$1:E$65536,DATI!A$1:A$65536,'2001'!B4,DATI!B$1:B$65536,'2001'!S12,DATI!C$1:C$65536,'2001'!N8,DATI!D$1:D$65536,'2001'!L101)</f>
        <v>48608</v>
      </c>
      <c r="T101" s="49">
        <f>SUMIFS(DATI!E$1:E$65536,DATI!A$1:A$65536,'2001'!B4,DATI!B$1:B$65536,'2001'!T12,DATI!C$1:C$65536,'2001'!N8,DATI!D$1:D$65536,'2001'!L101)</f>
        <v>0</v>
      </c>
      <c r="U101" s="73"/>
      <c r="V101" s="28"/>
      <c r="W101" s="42"/>
    </row>
    <row r="102" spans="1:23">
      <c r="A102" s="7"/>
      <c r="B102" s="120"/>
      <c r="C102" s="23"/>
      <c r="D102" s="28"/>
      <c r="E102" s="30">
        <f>SUMIFS(DATI!E$1:E$65536,DATI!A$1:A$65536,'2001'!B4,DATI!B$1:B$65536,'2001'!E12,DATI!C$1:C$65536,'2001'!B8,DATI!D$1:D$65536,'2001'!L102)</f>
        <v>0</v>
      </c>
      <c r="F102" s="49">
        <f>SUMIFS(DATI!E$1:E$65536,DATI!A$1:A$65536,'2001'!B4,DATI!B$1:B$65536,'2001'!F12,DATI!C$1:C$65536,'2001'!B8,DATI!D$1:D$65536,'2001'!L102)</f>
        <v>46448</v>
      </c>
      <c r="G102" s="73"/>
      <c r="H102" s="28"/>
      <c r="I102" s="94">
        <f>F102</f>
        <v>46448</v>
      </c>
      <c r="J102" s="30">
        <f>SUMIFS(DATI!E$1:E$65536,DATI!A$1:A$65536,'2001'!B4,DATI!B$1:B$65536,'2001'!J12,DATI!C$1:C$65536,'2001'!B8,DATI!D$1:D$65536,'2001'!L102)</f>
        <v>0</v>
      </c>
      <c r="K102" s="31">
        <f t="shared" si="8"/>
        <v>46448</v>
      </c>
      <c r="L102" s="53" t="s">
        <v>61</v>
      </c>
      <c r="M102" s="199" t="s">
        <v>243</v>
      </c>
      <c r="N102" s="91">
        <f t="shared" si="9"/>
        <v>46448</v>
      </c>
      <c r="O102" s="30">
        <f>SUMIFS(DATI!E$1:E$65536,DATI!A$1:A$65536,'2001'!B4,DATI!B$1:B$65536,'2001'!O12,DATI!C$1:C$65536,'2001'!N8,DATI!D$1:D$65536,'2001'!L102)</f>
        <v>0</v>
      </c>
      <c r="P102" s="29">
        <f>R102+S102+T102+U102+V102</f>
        <v>46448</v>
      </c>
      <c r="Q102" s="50"/>
      <c r="R102" s="49">
        <f>SUMIFS(DATI!E$1:E$65536,DATI!A$1:A$65536,'2001'!B4,DATI!B$1:B$65536,'2001'!R12,DATI!C$1:C$65536,'2001'!N8,DATI!D$1:D$65536,'2001'!L102)</f>
        <v>28680</v>
      </c>
      <c r="S102" s="49">
        <f>SUMIFS(DATI!E$1:E$65536,DATI!A$1:A$65536,'2001'!B4,DATI!B$1:B$65536,'2001'!S12,DATI!C$1:C$65536,'2001'!N8,DATI!D$1:D$65536,'2001'!L102)</f>
        <v>0</v>
      </c>
      <c r="T102" s="49">
        <f>SUMIFS(DATI!E$1:E$65536,DATI!A$1:A$65536,'2001'!B4,DATI!B$1:B$65536,'2001'!T12,DATI!C$1:C$65536,'2001'!N8,DATI!D$1:D$65536,'2001'!L102)</f>
        <v>0</v>
      </c>
      <c r="U102" s="96">
        <f>SUMIFS(DATI!E$1:E$65536,DATI!A$1:A$65536,'2001'!B4,DATI!B$1:B$65536,'2001'!U12,DATI!C$1:C$65536,'2001'!N8,DATI!D$1:D$65536,'2001'!L102)</f>
        <v>17768</v>
      </c>
      <c r="V102" s="30">
        <f>SUMIFS(DATI!E$1:E$65536,DATI!A$1:A$65536,'2001'!B4,DATI!B$1:B$65536,'2001'!V12,DATI!C$1:C$65536,'2001'!N8,DATI!D$1:D$65536,'2001'!L102)</f>
        <v>0</v>
      </c>
      <c r="W102" s="31">
        <f>U102+V102</f>
        <v>17768</v>
      </c>
    </row>
    <row r="103" spans="1:23" ht="25">
      <c r="A103" s="7"/>
      <c r="B103" s="115">
        <f>C103+D103</f>
        <v>197593</v>
      </c>
      <c r="C103" s="91">
        <f>C106</f>
        <v>0</v>
      </c>
      <c r="D103" s="91">
        <f>D106</f>
        <v>197593</v>
      </c>
      <c r="E103" s="91">
        <f>E106+E104+E107</f>
        <v>39776</v>
      </c>
      <c r="F103" s="91">
        <f>F106</f>
        <v>0</v>
      </c>
      <c r="G103" s="91">
        <f>G106</f>
        <v>51703</v>
      </c>
      <c r="H103" s="28"/>
      <c r="I103" s="94">
        <f>B103+E103+F103+G103</f>
        <v>289072</v>
      </c>
      <c r="J103" s="121">
        <f>J104+J106+J107</f>
        <v>292862</v>
      </c>
      <c r="K103" s="31">
        <f t="shared" si="8"/>
        <v>581934</v>
      </c>
      <c r="L103" s="53" t="s">
        <v>184</v>
      </c>
      <c r="M103" s="54" t="s">
        <v>244</v>
      </c>
      <c r="N103" s="91">
        <f>O103+P103</f>
        <v>581934</v>
      </c>
      <c r="O103" s="94">
        <f>O104+O106+O107</f>
        <v>204387</v>
      </c>
      <c r="P103" s="29">
        <f>R103+S103+T103+W103</f>
        <v>377547</v>
      </c>
      <c r="Q103" s="28"/>
      <c r="R103" s="29">
        <f>R106</f>
        <v>0</v>
      </c>
      <c r="S103" s="99">
        <f>S106</f>
        <v>0</v>
      </c>
      <c r="T103" s="29">
        <f>T104+T106</f>
        <v>86341</v>
      </c>
      <c r="U103" s="29">
        <f>U106</f>
        <v>286993</v>
      </c>
      <c r="V103" s="94">
        <f>V106</f>
        <v>4213</v>
      </c>
      <c r="W103" s="31">
        <f>U103+V103</f>
        <v>291206</v>
      </c>
    </row>
    <row r="104" spans="1:23">
      <c r="A104" s="7"/>
      <c r="B104" s="28"/>
      <c r="C104" s="28"/>
      <c r="D104" s="28"/>
      <c r="E104" s="49">
        <f>SUMIFS(DATI!E$1:E$65536,DATI!A$1:A$65536,'2001'!B4,DATI!B$1:B$65536,'2001'!E12,DATI!C$1:C$65536,'2001'!B8,DATI!D$1:D$65536,'2001'!L104)</f>
        <v>0</v>
      </c>
      <c r="F104" s="28"/>
      <c r="G104" s="28"/>
      <c r="H104" s="28"/>
      <c r="I104" s="94">
        <f>E104</f>
        <v>0</v>
      </c>
      <c r="J104" s="30">
        <f>SUMIFS(DATI!E$1:E$65536,DATI!A$1:A$65536,'2001'!B4,DATI!B$1:B$65536,'2001'!J12,DATI!C$1:C$65536,'2001'!B8,DATI!D$1:D$65536,'2001'!L104)</f>
        <v>0</v>
      </c>
      <c r="K104" s="31">
        <f t="shared" si="8"/>
        <v>0</v>
      </c>
      <c r="L104" s="53" t="s">
        <v>62</v>
      </c>
      <c r="M104" s="199" t="s">
        <v>245</v>
      </c>
      <c r="N104" s="91">
        <f t="shared" si="9"/>
        <v>0</v>
      </c>
      <c r="O104" s="30">
        <f>SUMIFS(DATI!E$1:E$65536,DATI!A$1:A$65536,'2001'!B4,DATI!B$1:B$65536,'2001'!O12,DATI!C$1:C$65536,'2001'!N8,DATI!D$1:D$65536,'2001'!L104)</f>
        <v>0</v>
      </c>
      <c r="P104" s="29">
        <f>T104</f>
        <v>0</v>
      </c>
      <c r="Q104" s="28"/>
      <c r="R104" s="28"/>
      <c r="S104" s="28"/>
      <c r="T104" s="49">
        <f>SUMIFS(DATI!E$1:E$65536,DATI!A$1:A$65536,'2001'!B4,DATI!B$1:B$65536,'2001'!T12,DATI!C$1:C$65536,'2001'!N8,DATI!D$1:D$65536,'2001'!L104)</f>
        <v>0</v>
      </c>
      <c r="U104" s="28"/>
      <c r="V104" s="28"/>
      <c r="W104" s="42"/>
    </row>
    <row r="105" spans="1:23" ht="25">
      <c r="A105" s="7"/>
      <c r="B105" s="28"/>
      <c r="C105" s="28"/>
      <c r="D105" s="28"/>
      <c r="E105" s="49">
        <f>SUMIFS(DATI!E$1:E$65536,DATI!A$1:A$65536,'2001'!B4,DATI!B$1:B$65536,'2001'!E12,DATI!C$1:C$65536,'2001'!B8,DATI!D$1:D$65536,'2001'!L105)</f>
        <v>0</v>
      </c>
      <c r="F105" s="28"/>
      <c r="G105" s="28"/>
      <c r="H105" s="28"/>
      <c r="I105" s="94">
        <f>E105</f>
        <v>0</v>
      </c>
      <c r="J105" s="30">
        <f>SUMIFS(DATI!E$1:E$65536,DATI!A$1:A$65536,'2001'!B4,DATI!B$1:B$65536,'2001'!J12,DATI!C$1:C$65536,'2001'!B8,DATI!D$1:D$65536,'2001'!L105)</f>
        <v>0</v>
      </c>
      <c r="K105" s="31">
        <f t="shared" si="8"/>
        <v>0</v>
      </c>
      <c r="L105" s="53" t="s">
        <v>63</v>
      </c>
      <c r="M105" s="78" t="s">
        <v>185</v>
      </c>
      <c r="N105" s="91">
        <f t="shared" si="9"/>
        <v>0</v>
      </c>
      <c r="O105" s="30">
        <f>SUMIFS(DATI!E$1:E$65536,DATI!A$1:A$65536,'2001'!B4,DATI!B$1:B$65536,'2001'!O12,DATI!C$1:C$65536,'2001'!N8,DATI!D$1:D$65536,'2001'!L105)</f>
        <v>0</v>
      </c>
      <c r="P105" s="29">
        <f>T105</f>
        <v>0</v>
      </c>
      <c r="Q105" s="50"/>
      <c r="R105" s="28"/>
      <c r="S105" s="28"/>
      <c r="T105" s="49">
        <f>SUMIFS(DATI!E$1:E$65536,DATI!A$1:A$65536,'2001'!B4,DATI!B$1:B$65536,'2001'!T12,DATI!C$1:C$65536,'2001'!N8,DATI!D$1:D$65536,'2001'!L105)</f>
        <v>0</v>
      </c>
      <c r="U105" s="28"/>
      <c r="V105" s="28"/>
      <c r="W105" s="42"/>
    </row>
    <row r="106" spans="1:23">
      <c r="A106" s="7"/>
      <c r="B106" s="115">
        <f>C106+D106</f>
        <v>197593</v>
      </c>
      <c r="C106" s="103">
        <f>SUMIFS(DATI!E$1:E$65536,DATI!A$1:A$65536,'2001'!B4,DATI!B$1:B$65536,'2001'!C12,DATI!C$1:C$65536,'2001'!B8,DATI!D$1:D$65536,'2001'!L106)</f>
        <v>0</v>
      </c>
      <c r="D106" s="103">
        <f>SUMIFS(DATI!E$1:E$65536,DATI!A$1:A$65536,'2001'!B4,DATI!B$1:B$65536,'2001'!D12,DATI!C$1:C$65536,'2001'!B8,DATI!D$1:D$65536,'2001'!L106)</f>
        <v>197593</v>
      </c>
      <c r="E106" s="49">
        <f>SUMIFS(DATI!E$1:E$65536,DATI!A$1:A$65536,'2001'!B4,DATI!B$1:B$65536,'2001'!E12,DATI!C$1:C$65536,'2001'!B8,DATI!D$1:D$65536,'2001'!L106)</f>
        <v>39776</v>
      </c>
      <c r="F106" s="30">
        <f>SUMIFS(DATI!E$1:E$65536,DATI!A$1:A$65536,'2001'!B4,DATI!B$1:B$65536,'2001'!F12,DATI!C$1:C$65536,'2001'!B8,DATI!D$1:D$65536,'2001'!L106)</f>
        <v>0</v>
      </c>
      <c r="G106" s="49">
        <f>SUMIFS(DATI!E$1:E$65536,DATI!A$1:A$65536,'2001'!B4,DATI!B$1:B$65536,'2001'!G12,DATI!C$1:C$65536,'2001'!B8,DATI!D$1:D$65536,'2001'!L106)</f>
        <v>51703</v>
      </c>
      <c r="H106" s="28"/>
      <c r="I106" s="94">
        <f>B106+E106+F106+G106</f>
        <v>289072</v>
      </c>
      <c r="J106" s="30">
        <f>SUMIFS(DATI!E$1:E$65536,DATI!A$1:A$65536,'2001'!B4,DATI!B$1:B$65536,'2001'!J12,DATI!C$1:C$65536,'2001'!B8,DATI!D$1:D$65536,'2001'!L106)</f>
        <v>292862</v>
      </c>
      <c r="K106" s="31">
        <f t="shared" si="8"/>
        <v>581934</v>
      </c>
      <c r="L106" s="119" t="s">
        <v>64</v>
      </c>
      <c r="M106" s="205" t="s">
        <v>246</v>
      </c>
      <c r="N106" s="91">
        <f>O106+P106</f>
        <v>581934</v>
      </c>
      <c r="O106" s="30">
        <f>SUMIFS(DATI!E$1:E$65536,DATI!A$1:A$65536,'2001'!B4,DATI!B$1:B$65536,'2001'!O12,DATI!C$1:C$65536,'2001'!N8,DATI!D$1:D$65536,'2001'!L106)</f>
        <v>204387</v>
      </c>
      <c r="P106" s="29">
        <f>R106+S106+T106+W106</f>
        <v>377547</v>
      </c>
      <c r="Q106" s="28"/>
      <c r="R106" s="49">
        <f>SUMIFS(DATI!E$1:E$65536,DATI!A$1:A$65536,'2001'!B4,DATI!B$1:B$65536,'2001'!R12,DATI!C$1:C$65536,'2001'!N8,DATI!D$1:D$65536,'2001'!L106)</f>
        <v>0</v>
      </c>
      <c r="S106" s="49">
        <f>SUMIFS(DATI!E$1:E$65536,DATI!A$1:A$65536,'2001'!B4,DATI!B$1:B$65536,'2001'!S12,DATI!C$1:C$65536,'2001'!N8,DATI!D$1:D$65536,'2001'!L106)</f>
        <v>0</v>
      </c>
      <c r="T106" s="49">
        <f>SUMIFS(DATI!E$1:E$65536,DATI!A$1:A$65536,'2001'!B4,DATI!B$1:B$65536,'2001'!T12,DATI!C$1:C$65536,'2001'!N8,DATI!D$1:D$65536,'2001'!L106)</f>
        <v>86341</v>
      </c>
      <c r="U106" s="96">
        <f>SUMIFS(DATI!E$1:E$65536,DATI!A$1:A$65536,'2001'!B4,DATI!B$1:B$65536,'2001'!U12,DATI!C$1:C$65536,'2001'!N8,DATI!D$1:D$65536,'2001'!L106)</f>
        <v>286993</v>
      </c>
      <c r="V106" s="24">
        <f>SUMIFS(DATI!E$1:E$65536,DATI!A$1:A$65536,'2001'!B4,DATI!B$1:B$65536,'2001'!V12,DATI!C$1:C$65536,'2001'!N8,DATI!D$1:D$65536,'2001'!L106)</f>
        <v>4213</v>
      </c>
      <c r="W106" s="63">
        <f>U106+V106</f>
        <v>291206</v>
      </c>
    </row>
    <row r="107" spans="1:23">
      <c r="A107" s="7"/>
      <c r="B107" s="122"/>
      <c r="C107" s="74"/>
      <c r="D107" s="74"/>
      <c r="E107" s="49">
        <f>SUMIFS(DATI!E$1:E$65536,DATI!A$1:A$65536,'2001'!B4,DATI!B$1:B$65536,'2001'!E12,DATI!C$1:C$65536,'2001'!B8,DATI!D$1:D$65536,'2001'!L107)</f>
        <v>0</v>
      </c>
      <c r="F107" s="74"/>
      <c r="G107" s="74"/>
      <c r="H107" s="28"/>
      <c r="I107" s="94">
        <f>E107</f>
        <v>0</v>
      </c>
      <c r="J107" s="92"/>
      <c r="K107" s="31">
        <f>I107</f>
        <v>0</v>
      </c>
      <c r="L107" s="119" t="s">
        <v>65</v>
      </c>
      <c r="M107" s="205" t="s">
        <v>186</v>
      </c>
      <c r="N107" s="91">
        <f>O107</f>
        <v>0</v>
      </c>
      <c r="O107" s="30">
        <f>SUMIFS(DATI!E$1:E$65536,DATI!A$1:A$65536,'2001'!B4,DATI!B$1:B$65536,'2001'!O12,DATI!C$1:C$65536,'2001'!N8,DATI!D$1:D$65536,'2001'!L107)</f>
        <v>0</v>
      </c>
      <c r="P107" s="23"/>
      <c r="Q107" s="28"/>
      <c r="R107" s="23"/>
      <c r="S107" s="23"/>
      <c r="T107" s="23"/>
      <c r="U107" s="23"/>
      <c r="V107" s="23"/>
      <c r="W107" s="32"/>
    </row>
    <row r="108" spans="1:23" ht="13">
      <c r="A108" s="7"/>
      <c r="B108" s="115">
        <f>C108+D108</f>
        <v>4499891</v>
      </c>
      <c r="C108" s="91">
        <f>V85+W86+V90+V100-C86-C96-C100</f>
        <v>7271</v>
      </c>
      <c r="D108" s="91">
        <f>U85+U86+U90+U96+U100-D86-D90-D96-D100</f>
        <v>4492620</v>
      </c>
      <c r="E108" s="29">
        <f>T85+T86+T90+T100-E86-E96-E100</f>
        <v>1588411</v>
      </c>
      <c r="F108" s="29">
        <f>S85+S90+S100-F86-F96-F100</f>
        <v>141643</v>
      </c>
      <c r="G108" s="29">
        <f>R85+R90+R100-G86-G96-G100</f>
        <v>1239441</v>
      </c>
      <c r="H108" s="28"/>
      <c r="I108" s="94">
        <f>B108+E108+F108+G108</f>
        <v>7469386</v>
      </c>
      <c r="J108" s="50"/>
      <c r="K108" s="32"/>
      <c r="L108" s="106" t="s">
        <v>19</v>
      </c>
      <c r="M108" s="197" t="s">
        <v>187</v>
      </c>
      <c r="N108" s="23"/>
      <c r="O108" s="28"/>
      <c r="P108" s="28"/>
      <c r="Q108" s="28"/>
      <c r="R108" s="28"/>
      <c r="S108" s="28"/>
      <c r="T108" s="28"/>
      <c r="U108" s="28"/>
      <c r="V108" s="28"/>
      <c r="W108" s="42"/>
    </row>
    <row r="109" spans="1:23">
      <c r="A109" s="7"/>
      <c r="B109" s="115">
        <f>C109+D109</f>
        <v>128028</v>
      </c>
      <c r="C109" s="91">
        <f>C22</f>
        <v>2268</v>
      </c>
      <c r="D109" s="91">
        <f>D22</f>
        <v>125760</v>
      </c>
      <c r="E109" s="91">
        <f>E22</f>
        <v>286188</v>
      </c>
      <c r="F109" s="91">
        <f>F22</f>
        <v>38659</v>
      </c>
      <c r="G109" s="91">
        <f>G22</f>
        <v>895298</v>
      </c>
      <c r="H109" s="28"/>
      <c r="I109" s="94">
        <f>B109+E109+F109+G109</f>
        <v>1348173</v>
      </c>
      <c r="J109" s="50"/>
      <c r="K109" s="42"/>
      <c r="L109" s="53" t="s">
        <v>77</v>
      </c>
      <c r="M109" s="65" t="s">
        <v>167</v>
      </c>
      <c r="N109" s="28"/>
      <c r="O109" s="28"/>
      <c r="P109" s="28"/>
      <c r="Q109" s="28"/>
      <c r="R109" s="28"/>
      <c r="S109" s="28"/>
      <c r="T109" s="28"/>
      <c r="U109" s="28"/>
      <c r="V109" s="28"/>
      <c r="W109" s="42"/>
    </row>
    <row r="110" spans="1:23" ht="13.5" thickBot="1">
      <c r="A110" s="7"/>
      <c r="B110" s="115">
        <f>C110+D110</f>
        <v>4371863</v>
      </c>
      <c r="C110" s="123">
        <f>C108-C109</f>
        <v>5003</v>
      </c>
      <c r="D110" s="123">
        <f>D108-D109</f>
        <v>4366860</v>
      </c>
      <c r="E110" s="123">
        <f>E108-E109</f>
        <v>1302223</v>
      </c>
      <c r="F110" s="123">
        <f>F108-F109</f>
        <v>102984</v>
      </c>
      <c r="G110" s="123">
        <f>G108-G109</f>
        <v>344143</v>
      </c>
      <c r="H110" s="124"/>
      <c r="I110" s="125">
        <f>B110+E110+F110+G110</f>
        <v>6121213</v>
      </c>
      <c r="J110" s="126"/>
      <c r="K110" s="109"/>
      <c r="L110" s="127" t="s">
        <v>188</v>
      </c>
      <c r="M110" s="198" t="s">
        <v>189</v>
      </c>
      <c r="N110" s="124"/>
      <c r="O110" s="124"/>
      <c r="P110" s="124"/>
      <c r="Q110" s="124"/>
      <c r="R110" s="124"/>
      <c r="S110" s="124"/>
      <c r="T110" s="124"/>
      <c r="U110" s="124"/>
      <c r="V110" s="124"/>
      <c r="W110" s="109"/>
    </row>
    <row r="111" spans="1:23" ht="14" thickTop="1" thickBot="1">
      <c r="A111" s="7"/>
      <c r="B111" s="269"/>
      <c r="C111" s="270"/>
      <c r="D111" s="270"/>
      <c r="E111" s="270"/>
      <c r="F111" s="270"/>
      <c r="G111" s="270"/>
      <c r="H111" s="270"/>
      <c r="I111" s="270"/>
      <c r="J111" s="270"/>
      <c r="K111" s="270"/>
      <c r="L111" s="270"/>
      <c r="M111" s="270"/>
      <c r="N111" s="270"/>
      <c r="O111" s="270"/>
      <c r="P111" s="270"/>
      <c r="Q111" s="270"/>
      <c r="R111" s="270"/>
      <c r="S111" s="270"/>
      <c r="T111" s="270"/>
      <c r="U111" s="270"/>
      <c r="V111" s="270"/>
      <c r="W111" s="271"/>
    </row>
    <row r="112" spans="1:23" ht="13.5" thickTop="1">
      <c r="A112" s="7"/>
      <c r="B112" s="47"/>
      <c r="C112" s="47"/>
      <c r="D112" s="47"/>
      <c r="E112" s="47"/>
      <c r="F112" s="128"/>
      <c r="G112" s="128"/>
      <c r="H112" s="128"/>
      <c r="I112" s="47"/>
      <c r="J112" s="128"/>
      <c r="K112" s="129"/>
      <c r="L112" s="130" t="s">
        <v>19</v>
      </c>
      <c r="M112" s="197" t="s">
        <v>187</v>
      </c>
      <c r="N112" s="28"/>
      <c r="O112" s="28"/>
      <c r="P112" s="22">
        <f>R112+S112+T112+W112</f>
        <v>7469386</v>
      </c>
      <c r="Q112" s="50"/>
      <c r="R112" s="22">
        <f>G108</f>
        <v>1239441</v>
      </c>
      <c r="S112" s="22">
        <f>F108</f>
        <v>141643</v>
      </c>
      <c r="T112" s="22">
        <f>E108</f>
        <v>1588411</v>
      </c>
      <c r="U112" s="114">
        <f>D108</f>
        <v>4492620</v>
      </c>
      <c r="V112" s="62">
        <f>C108</f>
        <v>7271</v>
      </c>
      <c r="W112" s="63">
        <f>U112+V112</f>
        <v>4499891</v>
      </c>
    </row>
    <row r="113" spans="1:23">
      <c r="A113" s="7"/>
      <c r="B113" s="115">
        <f>C113+D113</f>
        <v>4557986</v>
      </c>
      <c r="C113" s="29">
        <f>C114</f>
        <v>40432</v>
      </c>
      <c r="D113" s="29">
        <f>D114</f>
        <v>4517554</v>
      </c>
      <c r="E113" s="91">
        <f>E114+E115</f>
        <v>1463327</v>
      </c>
      <c r="F113" s="50"/>
      <c r="G113" s="28"/>
      <c r="H113" s="61"/>
      <c r="I113" s="94">
        <f>B113+E113</f>
        <v>6021313</v>
      </c>
      <c r="J113" s="50"/>
      <c r="K113" s="42"/>
      <c r="L113" s="53" t="s">
        <v>73</v>
      </c>
      <c r="M113" s="54" t="s">
        <v>190</v>
      </c>
      <c r="N113" s="28"/>
      <c r="O113" s="28"/>
      <c r="P113" s="23"/>
      <c r="Q113" s="28"/>
      <c r="R113" s="23"/>
      <c r="S113" s="23"/>
      <c r="T113" s="23"/>
      <c r="U113" s="28"/>
      <c r="V113" s="28"/>
      <c r="W113" s="42"/>
    </row>
    <row r="114" spans="1:23">
      <c r="A114" s="7"/>
      <c r="B114" s="115">
        <f>C114+D114</f>
        <v>4557986</v>
      </c>
      <c r="C114" s="103">
        <f>SUMIFS(DATI!E$1:E$65536,DATI!A$1:A$65536,'2001'!B4,DATI!B$1:B$65536,'2001'!C12,DATI!C$1:C$65536,'2001'!B8,DATI!D$1:D$65536,'2001'!L114)</f>
        <v>40432</v>
      </c>
      <c r="D114" s="103">
        <f>SUMIFS(DATI!E$1:E$65536,DATI!A$1:A$65536,'2001'!B4,DATI!B$1:B$65536,'2001'!D12,DATI!C$1:C$65536,'2001'!B8,DATI!D$1:D$65536,'2001'!L114)</f>
        <v>4517554</v>
      </c>
      <c r="E114" s="49">
        <f>SUMIFS(DATI!E$1:E$65536,DATI!A$1:A$65536,'2001'!B4,DATI!B$1:B$65536,'2001'!E12,DATI!C$1:C$65536,'2001'!B8,DATI!D$1:D$65536,'2001'!L114)</f>
        <v>659115</v>
      </c>
      <c r="F114" s="50"/>
      <c r="G114" s="28"/>
      <c r="H114" s="61"/>
      <c r="I114" s="94">
        <f>B114+E114</f>
        <v>5217101</v>
      </c>
      <c r="J114" s="50"/>
      <c r="K114" s="42"/>
      <c r="L114" s="53" t="s">
        <v>74</v>
      </c>
      <c r="M114" s="199" t="s">
        <v>238</v>
      </c>
      <c r="N114" s="28"/>
      <c r="O114" s="28"/>
      <c r="P114" s="28"/>
      <c r="Q114" s="28"/>
      <c r="R114" s="28"/>
      <c r="S114" s="28"/>
      <c r="T114" s="28"/>
      <c r="U114" s="28"/>
      <c r="V114" s="28"/>
      <c r="W114" s="42"/>
    </row>
    <row r="115" spans="1:23">
      <c r="A115" s="7"/>
      <c r="B115" s="131"/>
      <c r="C115" s="88"/>
      <c r="D115" s="88"/>
      <c r="E115" s="49">
        <f>SUMIFS(DATI!E$1:E$65536,DATI!A$1:A$65536,'2001'!B4,DATI!B$1:B$65536,'2001'!E12,DATI!C$1:C$65536,'2001'!B8,DATI!D$1:D$65536,'2001'!L115)</f>
        <v>804212</v>
      </c>
      <c r="F115" s="97"/>
      <c r="G115" s="47"/>
      <c r="H115" s="28"/>
      <c r="I115" s="94">
        <f>E115</f>
        <v>804212</v>
      </c>
      <c r="J115" s="97"/>
      <c r="K115" s="72"/>
      <c r="L115" s="53" t="s">
        <v>75</v>
      </c>
      <c r="M115" s="199" t="s">
        <v>239</v>
      </c>
      <c r="N115" s="47"/>
      <c r="O115" s="47"/>
      <c r="P115" s="47"/>
      <c r="Q115" s="28"/>
      <c r="R115" s="28"/>
      <c r="S115" s="28"/>
      <c r="T115" s="28"/>
      <c r="U115" s="28"/>
      <c r="V115" s="28"/>
      <c r="W115" s="42"/>
    </row>
    <row r="116" spans="1:23">
      <c r="A116" s="7"/>
      <c r="B116" s="115">
        <f>C116+D116</f>
        <v>0</v>
      </c>
      <c r="C116" s="132">
        <f>SUMIFS(DATI!E$1:E$65536,DATI!A$1:A$65536,'2001'!B4,DATI!B$1:B$65536,'2001'!C12,DATI!C$1:C$65536,'2001'!B8,DATI!D$1:D$65536,'2001'!L116)</f>
        <v>0</v>
      </c>
      <c r="D116" s="132">
        <f>SUMIFS(DATI!E$1:E$65536,DATI!A$1:A$65536,'2001'!B4,DATI!B$1:B$65536,'2001'!D12,DATI!C$1:C$65536,'2001'!B8,DATI!D$1:D$65536,'2001'!L116)</f>
        <v>0</v>
      </c>
      <c r="E116" s="49">
        <f>SUMIFS(DATI!E$1:E$65536,DATI!A$1:A$65536,'2001'!B4,DATI!B$1:B$65536,'2001'!E12,DATI!C$1:C$65536,'2001'!B8,DATI!D$1:D$65536,'2001'!L116)</f>
        <v>0</v>
      </c>
      <c r="F116" s="49">
        <f>SUMIFS(DATI!E$1:E$65536,DATI!A$1:A$65536,'2001'!B4,DATI!B$1:B$65536,'2001'!F12,DATI!C$1:C$65536,'2001'!B8,DATI!D$1:D$65536,'2001'!L116)</f>
        <v>153</v>
      </c>
      <c r="G116" s="30">
        <f>SUMIFS(DATI!E$1:E$65536,DATI!A$1:A$65536,'2001'!B4,DATI!B$1:B$65536,'2001'!G12,DATI!C$1:C$65536,'2001'!B8,DATI!D$1:D$65536,'2001'!L116)</f>
        <v>0</v>
      </c>
      <c r="H116" s="28"/>
      <c r="I116" s="94">
        <f>B116+E116+F116+G116</f>
        <v>153</v>
      </c>
      <c r="J116" s="49">
        <f>SUMIFS(DATI!E$1:E$65536,DATI!A$1:A$65536,'2001'!B4,DATI!B$1:B$65536,'2001'!J12,DATI!C$1:C$65536,'2001'!B8,DATI!D$1:D$65536,'2001'!L116)</f>
        <v>0</v>
      </c>
      <c r="K116" s="31">
        <f>I116+J116</f>
        <v>153</v>
      </c>
      <c r="L116" s="53" t="s">
        <v>66</v>
      </c>
      <c r="M116" s="54" t="s">
        <v>191</v>
      </c>
      <c r="N116" s="91">
        <f>O116+P116</f>
        <v>153</v>
      </c>
      <c r="O116" s="30">
        <f>SUMIFS(DATI!E$1:E$65536,DATI!A$1:A$65536,'2001'!B4,DATI!B$1:B$65536,'2001'!O12,DATI!C$1:C$65536,'2001'!B8,DATI!D$1:D$65536,'2001'!L116)</f>
        <v>0</v>
      </c>
      <c r="P116" s="29">
        <f>W116</f>
        <v>153</v>
      </c>
      <c r="Q116" s="28"/>
      <c r="R116" s="28"/>
      <c r="S116" s="28"/>
      <c r="T116" s="28"/>
      <c r="U116" s="49">
        <f>SUMIFS(DATI!E$1:E$65536,DATI!A$1:A$65536,'2001'!B4,DATI!B$1:B$65536,'2001'!U12,DATI!C$1:C$65536,'2001'!N8,DATI!D$1:D$65536,'2001'!L116)</f>
        <v>153</v>
      </c>
      <c r="V116" s="28"/>
      <c r="W116" s="31">
        <f>U116</f>
        <v>153</v>
      </c>
    </row>
    <row r="117" spans="1:23" ht="13">
      <c r="A117" s="7"/>
      <c r="B117" s="115">
        <f>C117+D117</f>
        <v>-57942</v>
      </c>
      <c r="C117" s="27">
        <f>V112-C113-C116</f>
        <v>-33161</v>
      </c>
      <c r="D117" s="27">
        <f>U112+U116-D113-D116</f>
        <v>-24781</v>
      </c>
      <c r="E117" s="94">
        <f>T112-E113-E116</f>
        <v>125084</v>
      </c>
      <c r="F117" s="94">
        <f>S112-F116</f>
        <v>141490</v>
      </c>
      <c r="G117" s="94">
        <f>R112-G116</f>
        <v>1239441</v>
      </c>
      <c r="H117" s="28"/>
      <c r="I117" s="94">
        <f>B117+E117+F117+G117</f>
        <v>1448073</v>
      </c>
      <c r="J117" s="28"/>
      <c r="K117" s="32"/>
      <c r="L117" s="113" t="s">
        <v>21</v>
      </c>
      <c r="M117" s="206" t="s">
        <v>192</v>
      </c>
      <c r="N117" s="23"/>
      <c r="O117" s="28"/>
      <c r="P117" s="23"/>
      <c r="Q117" s="28"/>
      <c r="R117" s="28"/>
      <c r="S117" s="28"/>
      <c r="T117" s="28"/>
      <c r="U117" s="28"/>
      <c r="V117" s="28"/>
      <c r="W117" s="42"/>
    </row>
    <row r="118" spans="1:23">
      <c r="A118" s="7"/>
      <c r="B118" s="115">
        <f>C118+D118</f>
        <v>128028</v>
      </c>
      <c r="C118" s="91">
        <f>C22</f>
        <v>2268</v>
      </c>
      <c r="D118" s="91">
        <f>D22</f>
        <v>125760</v>
      </c>
      <c r="E118" s="91">
        <f>E22</f>
        <v>286188</v>
      </c>
      <c r="F118" s="91">
        <f>F22</f>
        <v>38659</v>
      </c>
      <c r="G118" s="91">
        <f>G22</f>
        <v>895298</v>
      </c>
      <c r="H118" s="28"/>
      <c r="I118" s="94">
        <f>B118+E118+F118+G118</f>
        <v>1348173</v>
      </c>
      <c r="J118" s="50"/>
      <c r="K118" s="42"/>
      <c r="L118" s="53" t="s">
        <v>77</v>
      </c>
      <c r="M118" s="65" t="s">
        <v>167</v>
      </c>
      <c r="N118" s="28"/>
      <c r="O118" s="28"/>
      <c r="P118" s="28"/>
      <c r="Q118" s="28"/>
      <c r="R118" s="28"/>
      <c r="S118" s="28"/>
      <c r="T118" s="28"/>
      <c r="U118" s="28"/>
      <c r="V118" s="28"/>
      <c r="W118" s="42"/>
    </row>
    <row r="119" spans="1:23" ht="13.5" thickBot="1">
      <c r="A119" s="7"/>
      <c r="B119" s="115">
        <f>C119+D119</f>
        <v>-185970</v>
      </c>
      <c r="C119" s="133">
        <f>C117-C118</f>
        <v>-35429</v>
      </c>
      <c r="D119" s="133">
        <f>D117-D118</f>
        <v>-150541</v>
      </c>
      <c r="E119" s="133">
        <f>E117-E118</f>
        <v>-161104</v>
      </c>
      <c r="F119" s="133">
        <f>F117-F118</f>
        <v>102831</v>
      </c>
      <c r="G119" s="133">
        <f>G117-G118</f>
        <v>344143</v>
      </c>
      <c r="H119" s="28"/>
      <c r="I119" s="94">
        <f>B119+E119+F119+G119</f>
        <v>99900</v>
      </c>
      <c r="J119" s="50"/>
      <c r="K119" s="109"/>
      <c r="L119" s="130" t="s">
        <v>193</v>
      </c>
      <c r="M119" s="207" t="s">
        <v>194</v>
      </c>
      <c r="N119" s="28"/>
      <c r="O119" s="28"/>
      <c r="P119" s="28"/>
      <c r="Q119" s="28"/>
      <c r="R119" s="28"/>
      <c r="S119" s="28"/>
      <c r="T119" s="28"/>
      <c r="U119" s="28"/>
      <c r="V119" s="28"/>
      <c r="W119" s="42"/>
    </row>
    <row r="120" spans="1:23" ht="13.5" thickTop="1" thickBot="1">
      <c r="A120" s="7"/>
      <c r="B120" s="272"/>
      <c r="C120" s="272"/>
      <c r="D120" s="272"/>
      <c r="E120" s="272"/>
      <c r="F120" s="272"/>
      <c r="G120" s="272"/>
      <c r="H120" s="272"/>
      <c r="I120" s="272"/>
      <c r="J120" s="272"/>
      <c r="K120" s="272"/>
      <c r="L120" s="272"/>
      <c r="M120" s="272"/>
      <c r="N120" s="272"/>
      <c r="O120" s="272"/>
      <c r="P120" s="272"/>
      <c r="Q120" s="272"/>
      <c r="R120" s="272"/>
      <c r="S120" s="272"/>
      <c r="T120" s="272"/>
      <c r="U120" s="272"/>
      <c r="V120" s="272"/>
      <c r="W120" s="273"/>
    </row>
    <row r="121" spans="1:23" ht="21.75" customHeight="1" thickTop="1" thickBot="1">
      <c r="A121" s="7"/>
      <c r="B121" s="253" t="s">
        <v>119</v>
      </c>
      <c r="C121" s="253"/>
      <c r="D121" s="253"/>
      <c r="E121" s="253"/>
      <c r="F121" s="253"/>
      <c r="G121" s="253"/>
      <c r="H121" s="253"/>
      <c r="I121" s="253"/>
      <c r="J121" s="253"/>
      <c r="K121" s="254"/>
      <c r="L121" s="274" t="s">
        <v>120</v>
      </c>
      <c r="M121" s="275"/>
      <c r="N121" s="278" t="s">
        <v>121</v>
      </c>
      <c r="O121" s="279"/>
      <c r="P121" s="279"/>
      <c r="Q121" s="279"/>
      <c r="R121" s="279"/>
      <c r="S121" s="279"/>
      <c r="T121" s="279"/>
      <c r="U121" s="280"/>
      <c r="V121" s="280"/>
      <c r="W121" s="281"/>
    </row>
    <row r="122" spans="1:23" ht="13.5" customHeight="1" thickTop="1">
      <c r="A122" s="7"/>
      <c r="B122" s="261" t="s">
        <v>122</v>
      </c>
      <c r="C122" s="264" t="s">
        <v>123</v>
      </c>
      <c r="D122" s="264" t="s">
        <v>124</v>
      </c>
      <c r="E122" s="239" t="s">
        <v>125</v>
      </c>
      <c r="F122" s="239" t="s">
        <v>126</v>
      </c>
      <c r="G122" s="239" t="s">
        <v>127</v>
      </c>
      <c r="H122" s="239" t="s">
        <v>128</v>
      </c>
      <c r="I122" s="239" t="s">
        <v>129</v>
      </c>
      <c r="J122" s="239" t="s">
        <v>130</v>
      </c>
      <c r="K122" s="243" t="s">
        <v>131</v>
      </c>
      <c r="L122" s="276"/>
      <c r="M122" s="277"/>
      <c r="N122" s="264" t="s">
        <v>131</v>
      </c>
      <c r="O122" s="239" t="s">
        <v>130</v>
      </c>
      <c r="P122" s="239" t="s">
        <v>129</v>
      </c>
      <c r="Q122" s="239" t="s">
        <v>128</v>
      </c>
      <c r="R122" s="239" t="s">
        <v>127</v>
      </c>
      <c r="S122" s="239" t="s">
        <v>126</v>
      </c>
      <c r="T122" s="239" t="s">
        <v>125</v>
      </c>
      <c r="U122" s="264" t="s">
        <v>124</v>
      </c>
      <c r="V122" s="264" t="s">
        <v>123</v>
      </c>
      <c r="W122" s="266" t="s">
        <v>122</v>
      </c>
    </row>
    <row r="123" spans="1:23" ht="12.75" customHeight="1">
      <c r="A123" s="7"/>
      <c r="B123" s="262"/>
      <c r="C123" s="216"/>
      <c r="D123" s="216"/>
      <c r="E123" s="213"/>
      <c r="F123" s="213"/>
      <c r="G123" s="213"/>
      <c r="H123" s="229"/>
      <c r="I123" s="213"/>
      <c r="J123" s="213"/>
      <c r="K123" s="244"/>
      <c r="L123" s="276"/>
      <c r="M123" s="277"/>
      <c r="N123" s="215"/>
      <c r="O123" s="213"/>
      <c r="P123" s="213"/>
      <c r="Q123" s="229"/>
      <c r="R123" s="213"/>
      <c r="S123" s="213"/>
      <c r="T123" s="213"/>
      <c r="U123" s="216"/>
      <c r="V123" s="216"/>
      <c r="W123" s="219"/>
    </row>
    <row r="124" spans="1:23" ht="53.25" customHeight="1" thickBot="1">
      <c r="A124" s="7"/>
      <c r="B124" s="263"/>
      <c r="C124" s="265"/>
      <c r="D124" s="265"/>
      <c r="E124" s="241"/>
      <c r="F124" s="241"/>
      <c r="G124" s="241"/>
      <c r="H124" s="242"/>
      <c r="I124" s="241"/>
      <c r="J124" s="240"/>
      <c r="K124" s="245"/>
      <c r="L124" s="276"/>
      <c r="M124" s="277"/>
      <c r="N124" s="268"/>
      <c r="O124" s="240"/>
      <c r="P124" s="241"/>
      <c r="Q124" s="242"/>
      <c r="R124" s="241"/>
      <c r="S124" s="241"/>
      <c r="T124" s="241"/>
      <c r="U124" s="265"/>
      <c r="V124" s="265"/>
      <c r="W124" s="267"/>
    </row>
    <row r="125" spans="1:23" ht="19" thickTop="1" thickBot="1">
      <c r="A125" s="7"/>
      <c r="B125" s="249" t="s">
        <v>195</v>
      </c>
      <c r="C125" s="249"/>
      <c r="D125" s="249"/>
      <c r="E125" s="249"/>
      <c r="F125" s="249"/>
      <c r="G125" s="249"/>
      <c r="H125" s="249"/>
      <c r="I125" s="249"/>
      <c r="J125" s="249"/>
      <c r="K125" s="249"/>
      <c r="L125" s="249"/>
      <c r="M125" s="249"/>
      <c r="N125" s="249"/>
      <c r="O125" s="249"/>
      <c r="P125" s="249"/>
      <c r="Q125" s="249"/>
      <c r="R125" s="249"/>
      <c r="S125" s="249"/>
      <c r="T125" s="249"/>
      <c r="U125" s="249"/>
      <c r="V125" s="249"/>
      <c r="W125" s="250"/>
    </row>
    <row r="126" spans="1:23" ht="13" thickTop="1">
      <c r="A126" s="7"/>
      <c r="B126" s="28"/>
      <c r="C126" s="28"/>
      <c r="D126" s="28"/>
      <c r="E126" s="28"/>
      <c r="F126" s="28"/>
      <c r="G126" s="28"/>
      <c r="H126" s="28"/>
      <c r="I126" s="28"/>
      <c r="J126" s="22">
        <f>J127+J128</f>
        <v>2839021</v>
      </c>
      <c r="K126" s="129"/>
      <c r="L126" s="18" t="s">
        <v>109</v>
      </c>
      <c r="M126" s="19" t="s">
        <v>196</v>
      </c>
      <c r="N126" s="44"/>
      <c r="O126" s="44"/>
      <c r="P126" s="44"/>
      <c r="Q126" s="44"/>
      <c r="R126" s="44"/>
      <c r="S126" s="44"/>
      <c r="T126" s="44"/>
      <c r="U126" s="44"/>
      <c r="V126" s="44"/>
      <c r="W126" s="45"/>
    </row>
    <row r="127" spans="1:23">
      <c r="A127" s="7"/>
      <c r="B127" s="28"/>
      <c r="C127" s="28"/>
      <c r="D127" s="28"/>
      <c r="E127" s="28"/>
      <c r="F127" s="28"/>
      <c r="G127" s="28"/>
      <c r="H127" s="28"/>
      <c r="I127" s="28"/>
      <c r="J127" s="49">
        <f>SUMIFS(DATI!E$1:E$65536,DATI!A$1:A$65536,'2001'!B4,DATI!B$1:B$65536,'2001'!J12,DATI!C$1:C$65536,'2001'!B8,DATI!D$1:D$65536,'2001'!L127)</f>
        <v>1640389</v>
      </c>
      <c r="K127" s="42"/>
      <c r="L127" s="40" t="s">
        <v>110</v>
      </c>
      <c r="M127" s="134" t="s">
        <v>234</v>
      </c>
      <c r="N127" s="44"/>
      <c r="O127" s="44"/>
      <c r="P127" s="44"/>
      <c r="Q127" s="44"/>
      <c r="R127" s="44"/>
      <c r="S127" s="44"/>
      <c r="T127" s="44"/>
      <c r="U127" s="44"/>
      <c r="V127" s="44"/>
      <c r="W127" s="45"/>
    </row>
    <row r="128" spans="1:23">
      <c r="A128" s="7"/>
      <c r="B128" s="28"/>
      <c r="C128" s="28"/>
      <c r="D128" s="28"/>
      <c r="E128" s="28"/>
      <c r="F128" s="28"/>
      <c r="G128" s="28"/>
      <c r="H128" s="28"/>
      <c r="I128" s="28"/>
      <c r="J128" s="49">
        <f>SUMIFS(DATI!E$1:E$65536,DATI!A$1:A$65536,'2001'!B4,DATI!B$1:B$65536,'2001'!J12,DATI!C$1:C$65536,'2001'!B8,DATI!D$1:D$65536,'2001'!L128)</f>
        <v>1198632</v>
      </c>
      <c r="K128" s="42"/>
      <c r="L128" s="40" t="s">
        <v>111</v>
      </c>
      <c r="M128" s="134" t="s">
        <v>235</v>
      </c>
      <c r="N128" s="44"/>
      <c r="O128" s="44"/>
      <c r="P128" s="44"/>
      <c r="Q128" s="44"/>
      <c r="R128" s="44"/>
      <c r="S128" s="44"/>
      <c r="T128" s="44"/>
      <c r="U128" s="44"/>
      <c r="V128" s="44"/>
      <c r="W128" s="45"/>
    </row>
    <row r="129" spans="1:23">
      <c r="A129" s="7"/>
      <c r="B129" s="28"/>
      <c r="C129" s="28"/>
      <c r="D129" s="28"/>
      <c r="E129" s="28"/>
      <c r="F129" s="28"/>
      <c r="G129" s="28"/>
      <c r="H129" s="28"/>
      <c r="I129" s="61"/>
      <c r="J129" s="49">
        <f>SUMIFS(DATI!E$1:E$65536,DATI!A$1:A$65536,'2001'!B4,DATI!B$1:B$65536,'2001'!J12,DATI!C$1:C$65536,'2001'!B8,DATI!D$1:D$65536,'2001'!L129)</f>
        <v>36736</v>
      </c>
      <c r="K129" s="42"/>
      <c r="L129" s="40" t="s">
        <v>112</v>
      </c>
      <c r="M129" s="185" t="s">
        <v>227</v>
      </c>
      <c r="N129" s="44"/>
      <c r="O129" s="44"/>
      <c r="P129" s="44"/>
      <c r="Q129" s="44"/>
      <c r="R129" s="44"/>
      <c r="S129" s="44"/>
      <c r="T129" s="44"/>
      <c r="U129" s="44"/>
      <c r="V129" s="44"/>
      <c r="W129" s="45"/>
    </row>
    <row r="130" spans="1:23">
      <c r="A130" s="7"/>
      <c r="B130" s="28"/>
      <c r="C130" s="28"/>
      <c r="D130" s="28"/>
      <c r="E130" s="28"/>
      <c r="F130" s="28"/>
      <c r="G130" s="28"/>
      <c r="H130" s="28"/>
      <c r="I130" s="28"/>
      <c r="J130" s="28"/>
      <c r="K130" s="42"/>
      <c r="L130" s="40" t="s">
        <v>113</v>
      </c>
      <c r="M130" s="41" t="s">
        <v>197</v>
      </c>
      <c r="N130" s="44"/>
      <c r="O130" s="43">
        <f>O131+O132</f>
        <v>3613530</v>
      </c>
      <c r="P130" s="44"/>
      <c r="Q130" s="44"/>
      <c r="R130" s="44"/>
      <c r="S130" s="44"/>
      <c r="T130" s="44"/>
      <c r="U130" s="44"/>
      <c r="V130" s="44"/>
      <c r="W130" s="45"/>
    </row>
    <row r="131" spans="1:23">
      <c r="A131" s="7"/>
      <c r="B131" s="28"/>
      <c r="C131" s="28"/>
      <c r="D131" s="28"/>
      <c r="E131" s="28"/>
      <c r="F131" s="28"/>
      <c r="G131" s="28"/>
      <c r="H131" s="28"/>
      <c r="I131" s="28"/>
      <c r="J131" s="28"/>
      <c r="K131" s="42"/>
      <c r="L131" s="40" t="s">
        <v>114</v>
      </c>
      <c r="M131" s="134" t="s">
        <v>236</v>
      </c>
      <c r="N131" s="44"/>
      <c r="O131" s="36">
        <f>SUMIFS(DATI!E$1:E$65536,DATI!A$1:A$65536,'2001'!B4,DATI!B$1:B$65536,'2001'!O12,DATI!C$1:C$65536,'2001'!N8,DATI!D$1:D$65536,'2001'!L131)</f>
        <v>2991693</v>
      </c>
      <c r="P131" s="44"/>
      <c r="Q131" s="44"/>
      <c r="R131" s="44"/>
      <c r="S131" s="44"/>
      <c r="T131" s="44"/>
      <c r="U131" s="44"/>
      <c r="V131" s="44"/>
      <c r="W131" s="45"/>
    </row>
    <row r="132" spans="1:23">
      <c r="A132" s="7"/>
      <c r="B132" s="28"/>
      <c r="C132" s="28"/>
      <c r="D132" s="28"/>
      <c r="E132" s="28"/>
      <c r="F132" s="28"/>
      <c r="G132" s="28"/>
      <c r="H132" s="28"/>
      <c r="I132" s="28"/>
      <c r="J132" s="28"/>
      <c r="K132" s="42"/>
      <c r="L132" s="40" t="s">
        <v>115</v>
      </c>
      <c r="M132" s="134" t="s">
        <v>237</v>
      </c>
      <c r="N132" s="44"/>
      <c r="O132" s="36">
        <f>SUMIFS(DATI!E$1:E$65536,DATI!A$1:A$65536,'2001'!B4,DATI!B$1:B$65536,'2001'!O12,DATI!C$1:C$65536,'2001'!N8,DATI!D$1:D$65536,'2001'!L132)</f>
        <v>621837</v>
      </c>
      <c r="P132" s="44"/>
      <c r="Q132" s="44"/>
      <c r="R132" s="44"/>
      <c r="S132" s="44"/>
      <c r="T132" s="44"/>
      <c r="U132" s="44"/>
      <c r="V132" s="44"/>
      <c r="W132" s="45"/>
    </row>
    <row r="133" spans="1:23">
      <c r="A133" s="7"/>
      <c r="B133" s="28"/>
      <c r="C133" s="28"/>
      <c r="D133" s="28"/>
      <c r="E133" s="28"/>
      <c r="F133" s="28"/>
      <c r="G133" s="28"/>
      <c r="H133" s="28"/>
      <c r="I133" s="28"/>
      <c r="J133" s="28"/>
      <c r="K133" s="42"/>
      <c r="L133" s="40" t="s">
        <v>116</v>
      </c>
      <c r="M133" s="185" t="s">
        <v>228</v>
      </c>
      <c r="N133" s="44"/>
      <c r="O133" s="36">
        <f>SUMIFS(DATI!E$1:E$65536,DATI!A$1:A$65536,'2001'!B4,DATI!B$1:B$65536,'2001'!O12,DATI!C$1:C$65536,'2001'!N8,DATI!D$1:D$65536,'2001'!L133)</f>
        <v>8055</v>
      </c>
      <c r="P133" s="44"/>
      <c r="Q133" s="44"/>
      <c r="R133" s="44"/>
      <c r="S133" s="44"/>
      <c r="T133" s="44"/>
      <c r="U133" s="44"/>
      <c r="V133" s="44"/>
      <c r="W133" s="45"/>
    </row>
    <row r="134" spans="1:23" ht="13">
      <c r="A134" s="7"/>
      <c r="B134" s="28"/>
      <c r="C134" s="28"/>
      <c r="D134" s="28"/>
      <c r="E134" s="28"/>
      <c r="F134" s="28"/>
      <c r="G134" s="28"/>
      <c r="H134" s="28"/>
      <c r="I134" s="28"/>
      <c r="J134" s="29">
        <f>O130-J126</f>
        <v>774509</v>
      </c>
      <c r="K134" s="42"/>
      <c r="L134" s="135" t="s">
        <v>107</v>
      </c>
      <c r="M134" s="202" t="s">
        <v>198</v>
      </c>
      <c r="N134" s="44"/>
      <c r="O134" s="44"/>
      <c r="P134" s="44"/>
      <c r="Q134" s="44"/>
      <c r="R134" s="44"/>
      <c r="S134" s="44"/>
      <c r="T134" s="44"/>
      <c r="U134" s="44"/>
      <c r="V134" s="44"/>
      <c r="W134" s="45"/>
    </row>
    <row r="135" spans="1:23">
      <c r="A135" s="7"/>
      <c r="B135" s="28"/>
      <c r="C135" s="28"/>
      <c r="D135" s="28"/>
      <c r="E135" s="28"/>
      <c r="F135" s="28"/>
      <c r="G135" s="28"/>
      <c r="H135" s="61"/>
      <c r="I135" s="94">
        <f>I27+I30+I55+I58+I86+I89+I100+I116</f>
        <v>8544125</v>
      </c>
      <c r="J135" s="94">
        <f>J27+J30+J55+J58+J86+J89+J100+J116</f>
        <v>571753</v>
      </c>
      <c r="K135" s="31">
        <f>I135+J135</f>
        <v>9115878</v>
      </c>
      <c r="L135" s="40" t="s">
        <v>199</v>
      </c>
      <c r="M135" s="41" t="s">
        <v>200</v>
      </c>
      <c r="N135" s="33">
        <f>O135+P135</f>
        <v>9115878</v>
      </c>
      <c r="O135" s="37">
        <f>O46+O49+O58+O86+O89+O100+O116</f>
        <v>420107</v>
      </c>
      <c r="P135" s="43">
        <f>P33+P46+P49+P58+P86+P89+P100+P116</f>
        <v>8695771</v>
      </c>
      <c r="Q135" s="43">
        <f>Q33</f>
        <v>23351</v>
      </c>
      <c r="R135" s="136"/>
      <c r="S135" s="44"/>
      <c r="T135" s="44"/>
      <c r="U135" s="44"/>
      <c r="V135" s="44"/>
      <c r="W135" s="45"/>
    </row>
    <row r="136" spans="1:23" ht="13.5" thickBot="1">
      <c r="A136" s="7"/>
      <c r="B136" s="28"/>
      <c r="C136" s="28"/>
      <c r="D136" s="28"/>
      <c r="E136" s="28"/>
      <c r="F136" s="28"/>
      <c r="G136" s="28"/>
      <c r="H136" s="28"/>
      <c r="I136" s="23"/>
      <c r="J136" s="137">
        <f>J134+O46+O49+O58+O86+O90+O96+O100+O116+O97-J27-J55-J58-J86-J90-J96-J100-J116-J97</f>
        <v>622863</v>
      </c>
      <c r="K136" s="138"/>
      <c r="L136" s="130" t="s">
        <v>108</v>
      </c>
      <c r="M136" s="207" t="s">
        <v>201</v>
      </c>
      <c r="N136" s="44"/>
      <c r="O136" s="44"/>
      <c r="P136" s="44"/>
      <c r="Q136" s="44"/>
      <c r="R136" s="44"/>
      <c r="S136" s="44"/>
      <c r="T136" s="44"/>
      <c r="U136" s="44"/>
      <c r="V136" s="44"/>
      <c r="W136" s="45"/>
    </row>
    <row r="137" spans="1:23" ht="13.5" thickTop="1" thickBot="1">
      <c r="A137" s="7"/>
      <c r="B137" s="251"/>
      <c r="C137" s="251"/>
      <c r="D137" s="251"/>
      <c r="E137" s="251"/>
      <c r="F137" s="251"/>
      <c r="G137" s="251"/>
      <c r="H137" s="251"/>
      <c r="I137" s="251"/>
      <c r="J137" s="251"/>
      <c r="K137" s="251"/>
      <c r="L137" s="251"/>
      <c r="M137" s="251"/>
      <c r="N137" s="251"/>
      <c r="O137" s="251"/>
      <c r="P137" s="251"/>
      <c r="Q137" s="251"/>
      <c r="R137" s="251"/>
      <c r="S137" s="251"/>
      <c r="T137" s="251"/>
      <c r="U137" s="251"/>
      <c r="V137" s="251"/>
      <c r="W137" s="252"/>
    </row>
    <row r="138" spans="1:23" ht="21.75" customHeight="1" thickTop="1" thickBot="1">
      <c r="A138" s="7"/>
      <c r="B138" s="253" t="s">
        <v>202</v>
      </c>
      <c r="C138" s="253"/>
      <c r="D138" s="253"/>
      <c r="E138" s="253"/>
      <c r="F138" s="253"/>
      <c r="G138" s="253"/>
      <c r="H138" s="253"/>
      <c r="I138" s="253"/>
      <c r="J138" s="253"/>
      <c r="K138" s="254"/>
      <c r="L138" s="255" t="s">
        <v>203</v>
      </c>
      <c r="M138" s="256"/>
      <c r="N138" s="259" t="s">
        <v>204</v>
      </c>
      <c r="O138" s="259"/>
      <c r="P138" s="259"/>
      <c r="Q138" s="259"/>
      <c r="R138" s="259"/>
      <c r="S138" s="259"/>
      <c r="T138" s="259"/>
      <c r="U138" s="259"/>
      <c r="V138" s="259"/>
      <c r="W138" s="260"/>
    </row>
    <row r="139" spans="1:23" ht="13.5" customHeight="1" thickTop="1">
      <c r="A139" s="7"/>
      <c r="B139" s="261" t="s">
        <v>122</v>
      </c>
      <c r="C139" s="264" t="s">
        <v>123</v>
      </c>
      <c r="D139" s="264" t="s">
        <v>124</v>
      </c>
      <c r="E139" s="239" t="s">
        <v>125</v>
      </c>
      <c r="F139" s="239" t="s">
        <v>126</v>
      </c>
      <c r="G139" s="239" t="s">
        <v>127</v>
      </c>
      <c r="H139" s="239" t="s">
        <v>128</v>
      </c>
      <c r="I139" s="239" t="s">
        <v>129</v>
      </c>
      <c r="J139" s="239" t="s">
        <v>130</v>
      </c>
      <c r="K139" s="243" t="s">
        <v>131</v>
      </c>
      <c r="L139" s="222"/>
      <c r="M139" s="223"/>
      <c r="N139" s="246" t="s">
        <v>131</v>
      </c>
      <c r="O139" s="239" t="s">
        <v>130</v>
      </c>
      <c r="P139" s="239" t="s">
        <v>129</v>
      </c>
      <c r="Q139" s="239" t="s">
        <v>128</v>
      </c>
      <c r="R139" s="239" t="s">
        <v>127</v>
      </c>
      <c r="S139" s="239" t="s">
        <v>126</v>
      </c>
      <c r="T139" s="239" t="s">
        <v>125</v>
      </c>
      <c r="U139" s="264" t="s">
        <v>124</v>
      </c>
      <c r="V139" s="264" t="s">
        <v>123</v>
      </c>
      <c r="W139" s="266" t="s">
        <v>122</v>
      </c>
    </row>
    <row r="140" spans="1:23" ht="12.75" customHeight="1">
      <c r="A140" s="7"/>
      <c r="B140" s="262"/>
      <c r="C140" s="216"/>
      <c r="D140" s="216"/>
      <c r="E140" s="213"/>
      <c r="F140" s="213"/>
      <c r="G140" s="213"/>
      <c r="H140" s="229"/>
      <c r="I140" s="213"/>
      <c r="J140" s="213"/>
      <c r="K140" s="244"/>
      <c r="L140" s="222"/>
      <c r="M140" s="223"/>
      <c r="N140" s="247"/>
      <c r="O140" s="213"/>
      <c r="P140" s="213"/>
      <c r="Q140" s="229"/>
      <c r="R140" s="213"/>
      <c r="S140" s="213"/>
      <c r="T140" s="213"/>
      <c r="U140" s="216"/>
      <c r="V140" s="216"/>
      <c r="W140" s="219"/>
    </row>
    <row r="141" spans="1:23" ht="57.75" customHeight="1" thickBot="1">
      <c r="A141" s="7"/>
      <c r="B141" s="263"/>
      <c r="C141" s="265"/>
      <c r="D141" s="265"/>
      <c r="E141" s="241"/>
      <c r="F141" s="241"/>
      <c r="G141" s="241"/>
      <c r="H141" s="242"/>
      <c r="I141" s="241"/>
      <c r="J141" s="240"/>
      <c r="K141" s="245"/>
      <c r="L141" s="257"/>
      <c r="M141" s="258"/>
      <c r="N141" s="248"/>
      <c r="O141" s="240"/>
      <c r="P141" s="241"/>
      <c r="Q141" s="242"/>
      <c r="R141" s="241"/>
      <c r="S141" s="241"/>
      <c r="T141" s="241"/>
      <c r="U141" s="265"/>
      <c r="V141" s="265"/>
      <c r="W141" s="267"/>
    </row>
    <row r="142" spans="1:23" ht="19" thickTop="1" thickBot="1">
      <c r="A142" s="7"/>
      <c r="B142" s="231" t="s">
        <v>205</v>
      </c>
      <c r="C142" s="231"/>
      <c r="D142" s="231"/>
      <c r="E142" s="231"/>
      <c r="F142" s="231"/>
      <c r="G142" s="231"/>
      <c r="H142" s="231"/>
      <c r="I142" s="231"/>
      <c r="J142" s="231"/>
      <c r="K142" s="231"/>
      <c r="L142" s="231"/>
      <c r="M142" s="231"/>
      <c r="N142" s="231"/>
      <c r="O142" s="231"/>
      <c r="P142" s="231"/>
      <c r="Q142" s="231"/>
      <c r="R142" s="231"/>
      <c r="S142" s="231"/>
      <c r="T142" s="231"/>
      <c r="U142" s="231"/>
      <c r="V142" s="231"/>
      <c r="W142" s="232"/>
    </row>
    <row r="143" spans="1:23" ht="13.5" thickTop="1">
      <c r="A143" s="7"/>
      <c r="B143" s="76"/>
      <c r="C143" s="76"/>
      <c r="D143" s="76"/>
      <c r="E143" s="76"/>
      <c r="F143" s="76"/>
      <c r="G143" s="76"/>
      <c r="H143" s="28"/>
      <c r="I143" s="76"/>
      <c r="J143" s="76"/>
      <c r="K143" s="139"/>
      <c r="L143" s="113" t="s">
        <v>206</v>
      </c>
      <c r="M143" s="208" t="s">
        <v>207</v>
      </c>
      <c r="N143" s="140">
        <f t="shared" ref="N143:N148" si="14">O143+P143</f>
        <v>722763</v>
      </c>
      <c r="O143" s="141">
        <f>J136</f>
        <v>622863</v>
      </c>
      <c r="P143" s="141">
        <f>R143+S143+T143+W143</f>
        <v>99900</v>
      </c>
      <c r="Q143" s="28"/>
      <c r="R143" s="142">
        <f>G119</f>
        <v>344143</v>
      </c>
      <c r="S143" s="142">
        <f>F119</f>
        <v>102831</v>
      </c>
      <c r="T143" s="142">
        <f>E119</f>
        <v>-161104</v>
      </c>
      <c r="U143" s="143">
        <f>D119</f>
        <v>-150541</v>
      </c>
      <c r="V143" s="62">
        <f>C119</f>
        <v>-35429</v>
      </c>
      <c r="W143" s="63">
        <f>U143+V143</f>
        <v>-185970</v>
      </c>
    </row>
    <row r="144" spans="1:23">
      <c r="A144" s="7"/>
      <c r="B144" s="115">
        <f>C144+D144</f>
        <v>0</v>
      </c>
      <c r="C144" s="144">
        <f>C145+C146</f>
        <v>0</v>
      </c>
      <c r="D144" s="144">
        <f>D145+D146</f>
        <v>0</v>
      </c>
      <c r="E144" s="144">
        <f>E146</f>
        <v>161378</v>
      </c>
      <c r="F144" s="144">
        <f>F145+F146</f>
        <v>0</v>
      </c>
      <c r="G144" s="144">
        <f>G145+G146</f>
        <v>7711</v>
      </c>
      <c r="H144" s="28"/>
      <c r="I144" s="37">
        <f>B144+E144+F144+G144</f>
        <v>169089</v>
      </c>
      <c r="J144" s="37">
        <f>J145+J146</f>
        <v>44453</v>
      </c>
      <c r="K144" s="145">
        <f t="shared" ref="K144:K149" si="15">I144+J144</f>
        <v>213542</v>
      </c>
      <c r="L144" s="53" t="s">
        <v>67</v>
      </c>
      <c r="M144" s="65" t="s">
        <v>208</v>
      </c>
      <c r="N144" s="140">
        <f t="shared" si="14"/>
        <v>213542</v>
      </c>
      <c r="O144" s="37">
        <f>O145+O146</f>
        <v>7711</v>
      </c>
      <c r="P144" s="43">
        <f>R144+S144+T144+W144</f>
        <v>205831</v>
      </c>
      <c r="Q144" s="28"/>
      <c r="R144" s="146">
        <f>R146</f>
        <v>196237</v>
      </c>
      <c r="S144" s="146">
        <f>S146</f>
        <v>0</v>
      </c>
      <c r="T144" s="146">
        <f>T146+T145</f>
        <v>9594</v>
      </c>
      <c r="U144" s="146">
        <f>U146</f>
        <v>0</v>
      </c>
      <c r="V144" s="62">
        <f>V146</f>
        <v>0</v>
      </c>
      <c r="W144" s="63">
        <f>U144+V144</f>
        <v>0</v>
      </c>
    </row>
    <row r="145" spans="1:23">
      <c r="A145" s="7"/>
      <c r="B145" s="115">
        <f>C145+D145</f>
        <v>0</v>
      </c>
      <c r="C145" s="147">
        <f>SUMIFS(DATI!E$1:E$65536,DATI!A$1:A$65536,'2001'!B4,DATI!B$1:B$65536,'2001'!C12,DATI!C$1:C$65536,'2001'!B8,DATI!D$1:D$65536,'2001'!L145)</f>
        <v>0</v>
      </c>
      <c r="D145" s="147">
        <f>SUMIFS(DATI!E$1:E$65536,DATI!A$1:A$65536,'2001'!B4,DATI!B$1:B$65536,'2001'!D12,DATI!C$1:C$65536,'2001'!B8,DATI!D$1:D$65536,'2001'!L145)</f>
        <v>0</v>
      </c>
      <c r="E145" s="148"/>
      <c r="F145" s="149">
        <f>SUMIFS(DATI!E$1:E$65536,DATI!A$1:A$65536,'2001'!B4,DATI!B$1:B$65536,'2001'!F12,DATI!C$1:C$65536,'2001'!B8,DATI!D$1:D$65536,'2001'!L145)</f>
        <v>0</v>
      </c>
      <c r="G145" s="149">
        <f>SUMIFS(DATI!E$1:E$65536,DATI!A$1:A$65536,'2001'!B4,DATI!B$1:B$65536,'2001'!G12,DATI!C$1:C$65536,'2001'!B8,DATI!D$1:D$65536,'2001'!L145)</f>
        <v>0</v>
      </c>
      <c r="H145" s="28"/>
      <c r="I145" s="37">
        <f>B145+F145+G145</f>
        <v>0</v>
      </c>
      <c r="J145" s="149">
        <f>SUMIFS(DATI!E$1:E$65536,DATI!A$1:A$65536,'2001'!B4,DATI!B$1:B$65536,'2001'!J12,DATI!C$1:C$65536,'2001'!B8,DATI!D$1:D$65536,'2001'!L145)</f>
        <v>0</v>
      </c>
      <c r="K145" s="145">
        <f t="shared" si="15"/>
        <v>0</v>
      </c>
      <c r="L145" s="53" t="s">
        <v>68</v>
      </c>
      <c r="M145" s="199" t="s">
        <v>230</v>
      </c>
      <c r="N145" s="140">
        <f t="shared" si="14"/>
        <v>0</v>
      </c>
      <c r="O145" s="149">
        <f>SUMIFS(DATI!E$1:E$65536,DATI!A$1:A$65536,'2001'!B4,DATI!B$1:B$65536,'2001'!O12,DATI!C$1:C$65536,'2001'!N8,DATI!D$1:D$65536,'2001'!L145)</f>
        <v>0</v>
      </c>
      <c r="P145" s="43">
        <f>T145</f>
        <v>0</v>
      </c>
      <c r="Q145" s="28"/>
      <c r="R145" s="150"/>
      <c r="S145" s="151"/>
      <c r="T145" s="36">
        <f>SUMIFS(DATI!E$1:E$65536,DATI!A$1:A$65536,'2001'!B4,DATI!B$1:B$65536,'2001'!T12,DATI!C$1:C$65536,'2001'!N8,DATI!D$1:D$65536,'2001'!L145)</f>
        <v>0</v>
      </c>
      <c r="U145" s="152"/>
      <c r="V145" s="28"/>
      <c r="W145" s="42"/>
    </row>
    <row r="146" spans="1:23">
      <c r="A146" s="7"/>
      <c r="B146" s="115">
        <f>C146+D146</f>
        <v>0</v>
      </c>
      <c r="C146" s="144">
        <f>C148</f>
        <v>0</v>
      </c>
      <c r="D146" s="144">
        <f>D148</f>
        <v>0</v>
      </c>
      <c r="E146" s="144">
        <f>E147+E148</f>
        <v>161378</v>
      </c>
      <c r="F146" s="144">
        <f>F148</f>
        <v>0</v>
      </c>
      <c r="G146" s="144">
        <f>G148</f>
        <v>7711</v>
      </c>
      <c r="H146" s="44"/>
      <c r="I146" s="37">
        <f>B146+E146+F146+G146</f>
        <v>169089</v>
      </c>
      <c r="J146" s="144">
        <f>J147+J148</f>
        <v>44453</v>
      </c>
      <c r="K146" s="145">
        <f t="shared" si="15"/>
        <v>213542</v>
      </c>
      <c r="L146" s="53" t="s">
        <v>209</v>
      </c>
      <c r="M146" s="199" t="s">
        <v>231</v>
      </c>
      <c r="N146" s="140">
        <f t="shared" si="14"/>
        <v>213542</v>
      </c>
      <c r="O146" s="37">
        <f>O147+O148</f>
        <v>7711</v>
      </c>
      <c r="P146" s="43">
        <f>R146+S146+T146+W146</f>
        <v>205831</v>
      </c>
      <c r="Q146" s="44"/>
      <c r="R146" s="146">
        <f>R147+R148</f>
        <v>196237</v>
      </c>
      <c r="S146" s="146">
        <f>S147+S148</f>
        <v>0</v>
      </c>
      <c r="T146" s="146">
        <f>T147+T148</f>
        <v>9594</v>
      </c>
      <c r="U146" s="146">
        <f>U147+U148</f>
        <v>0</v>
      </c>
      <c r="V146" s="94">
        <f>V147+V148</f>
        <v>0</v>
      </c>
      <c r="W146" s="31">
        <f>U146+V146</f>
        <v>0</v>
      </c>
    </row>
    <row r="147" spans="1:23">
      <c r="A147" s="7"/>
      <c r="B147" s="153"/>
      <c r="C147" s="154"/>
      <c r="D147" s="154"/>
      <c r="E147" s="149">
        <f>SUMIFS(DATI!E$1:E$65536,DATI!A$1:A$65536,'2001'!B4,DATI!B$1:B$65536,'2001'!E12,DATI!C$1:C$65536,'2001'!B8,DATI!D$1:D$65536,'2001'!L147)</f>
        <v>161378</v>
      </c>
      <c r="F147" s="152"/>
      <c r="G147" s="71"/>
      <c r="H147" s="44"/>
      <c r="I147" s="37">
        <f>E147</f>
        <v>161378</v>
      </c>
      <c r="J147" s="149">
        <f>SUMIFS(DATI!E$1:E$65536,DATI!A$1:A$65536,'2001'!B4,DATI!B$1:B$65536,'2001'!J12,DATI!C$1:C$65536,'2001'!B8,DATI!D$1:D$65536,'2001'!L147)</f>
        <v>35874</v>
      </c>
      <c r="K147" s="145">
        <f t="shared" si="15"/>
        <v>197252</v>
      </c>
      <c r="L147" s="53" t="s">
        <v>69</v>
      </c>
      <c r="M147" s="78" t="s">
        <v>232</v>
      </c>
      <c r="N147" s="140">
        <f t="shared" si="14"/>
        <v>197252</v>
      </c>
      <c r="O147" s="149">
        <f>SUMIFS(DATI!E$1:E$65536,DATI!A$1:A$65536,'2001'!B4,DATI!B$1:B$65536,'2001'!O12,DATI!C$1:C$65536,'2001'!N8,DATI!D$1:D$65536,'2001'!L147)</f>
        <v>0</v>
      </c>
      <c r="P147" s="43">
        <f>R147+S147+T147+W147</f>
        <v>197252</v>
      </c>
      <c r="Q147" s="44"/>
      <c r="R147" s="149">
        <f>SUMIFS(DATI!E$1:E$65536,DATI!A$1:A$65536,'2001'!B4,DATI!B$1:B$65536,'2001'!R12,DATI!C$1:C$65536,'2001'!N8,DATI!D$1:D$65536,'2001'!L147)</f>
        <v>187658</v>
      </c>
      <c r="S147" s="149">
        <f>SUMIFS(DATI!E$1:E$65536,DATI!A$1:A$65536,'2001'!B4,DATI!B$1:B$65536,'2001'!D12,DATI!C$1:C$65536,'2001'!N8,DATI!D$1:D$65536,'2001'!L147)</f>
        <v>0</v>
      </c>
      <c r="T147" s="36">
        <f>SUMIFS(DATI!E$1:E$65536,DATI!A$1:A$65536,'2001'!B4,DATI!B$1:B$65536,'2001'!T12,DATI!C$1:C$65536,'2001'!N8,DATI!D$1:D$65536,'2001'!L147)</f>
        <v>9594</v>
      </c>
      <c r="U147" s="155">
        <f>SUMIFS(DATI!E$1:E$65536,DATI!A$1:A$65536,'2001'!B4,DATI!B$1:B$65536,'2001'!U12,DATI!C$1:C$65536,'2001'!N8,DATI!D$1:D$65536,'2001'!L147)</f>
        <v>0</v>
      </c>
      <c r="V147" s="30">
        <f>SUMIFS(DATI!E$1:E$65536,DATI!A$1:A$65536,'2001'!B4,DATI!B$1:B$65536,'2001'!V12,DATI!C$1:C$65536,'2001'!N8,DATI!D$1:D$65536,'2001'!L147)</f>
        <v>0</v>
      </c>
      <c r="W147" s="31">
        <f>U147+V147</f>
        <v>0</v>
      </c>
    </row>
    <row r="148" spans="1:23">
      <c r="A148" s="7"/>
      <c r="B148" s="115">
        <f>C148+D148</f>
        <v>0</v>
      </c>
      <c r="C148" s="156">
        <f>SUMIFS(DATI!E$1:E$65536,DATI!A$1:A$65536,'2001'!B4,DATI!B$1:B$65536,'2001'!C12,DATI!C$1:C$65536,'2001'!B8,DATI!D$1:D$65536,'2001'!L148)</f>
        <v>0</v>
      </c>
      <c r="D148" s="156">
        <f>SUMIFS(DATI!E$1:E$65536,DATI!A$1:A$65536,'2001'!B4,DATI!B$1:B$65536,'2001'!D12,DATI!C$1:C$65536,'2001'!B8,DATI!D$1:D$65536,'2001'!L148)</f>
        <v>0</v>
      </c>
      <c r="E148" s="149">
        <f>SUMIFS(DATI!E$1:E$65536,DATI!A$1:A$65536,'2001'!B4,DATI!B$1:B$65536,'2001'!E12,DATI!C$1:C$65536,'2001'!B8,DATI!D$1:D$65536,'2001'!L148)</f>
        <v>0</v>
      </c>
      <c r="F148" s="149">
        <f>SUMIFS(DATI!E$1:E$65536,DATI!A$1:A$65536,'2001'!B4,DATI!B$1:B$65536,'2001'!F12,DATI!C$1:C$65536,'2001'!B8,DATI!D$1:D$65536,'2001'!L148)</f>
        <v>0</v>
      </c>
      <c r="G148" s="149">
        <f>SUMIFS(DATI!E$1:E$65536,DATI!A$1:A$65536,'2001'!B4,DATI!B$1:B$65536,'2001'!G12,DATI!C$1:C$65536,'2001'!B8,DATI!D$1:D$65536,'2001'!L148)</f>
        <v>7711</v>
      </c>
      <c r="H148" s="44"/>
      <c r="I148" s="37">
        <f>B148+E148+F148+G148</f>
        <v>7711</v>
      </c>
      <c r="J148" s="149">
        <f>SUMIFS(DATI!E$1:E$65536,DATI!A$1:A$65536,'2001'!B4,DATI!B$1:B$65536,'2001'!J12,DATI!C$1:C$65536,'2001'!B8,DATI!D$1:D$65536,'2001'!L148)</f>
        <v>8579</v>
      </c>
      <c r="K148" s="145">
        <f t="shared" si="15"/>
        <v>16290</v>
      </c>
      <c r="L148" s="53" t="s">
        <v>70</v>
      </c>
      <c r="M148" s="78" t="s">
        <v>233</v>
      </c>
      <c r="N148" s="140">
        <f t="shared" si="14"/>
        <v>16290</v>
      </c>
      <c r="O148" s="149">
        <f>SUMIFS(DATI!E$1:E$65536,DATI!A$1:A$65536,'2001'!B4,DATI!B$1:B$65536,'2001'!O12,DATI!C$1:C$65536,'2001'!N8,DATI!D$1:D$65536,'2001'!L148)</f>
        <v>7711</v>
      </c>
      <c r="P148" s="43">
        <f>R148+S148+T148+W148</f>
        <v>8579</v>
      </c>
      <c r="Q148" s="44"/>
      <c r="R148" s="149">
        <f>SUMIFS(DATI!E$1:E$65536,DATI!A$1:A$65536,'2001'!B4,DATI!B$1:B$65536,'2001'!R12,DATI!C$1:C$65536,'2001'!N8,DATI!D$1:D$65536,'2001'!L148)</f>
        <v>8579</v>
      </c>
      <c r="S148" s="149">
        <f>SUMIFS(DATI!E$1:E$65536,DATI!A$1:A$65536,'2001'!B4,DATI!B$1:B$65536,'2001'!S12,DATI!C$1:C$65536,'2001'!N8,DATI!D$1:D$65536,'2001'!L148)</f>
        <v>0</v>
      </c>
      <c r="T148" s="36">
        <f>SUMIFS(DATI!E$1:E$65536,DATI!A$1:A$65536,'2001'!B4,DATI!B$1:B$65536,'2001'!T12,DATI!C$1:C$65536,'2001'!N8,DATI!D$1:D$65536,'2001'!L148)</f>
        <v>0</v>
      </c>
      <c r="U148" s="155">
        <f>SUMIFS(DATI!E$1:E$65536,DATI!A$1:A$65536,'2001'!B4,DATI!B$1:B$65536,'2001'!U12,DATI!C$1:C$65536,'2001'!N8,DATI!D$1:D$65536,'2001'!L148)</f>
        <v>0</v>
      </c>
      <c r="V148" s="30">
        <f>SUMIFS(DATI!E$1:E$65536,DATI!A$1:A$65536,'2001'!B4,DATI!B$1:B$65536,'2001'!V12,DATI!C$1:C$65536,'2001'!N8,DATI!D$1:D$65536,'2001'!L148)</f>
        <v>0</v>
      </c>
      <c r="W148" s="31">
        <f>U148+V148</f>
        <v>0</v>
      </c>
    </row>
    <row r="149" spans="1:23" ht="26.5" thickBot="1">
      <c r="A149" s="7"/>
      <c r="B149" s="115">
        <f>C149+D149</f>
        <v>-185970</v>
      </c>
      <c r="C149" s="157">
        <f>V143+V144-C144</f>
        <v>-35429</v>
      </c>
      <c r="D149" s="157">
        <f>U143+U144-D144</f>
        <v>-150541</v>
      </c>
      <c r="E149" s="80">
        <f>T143+T144-E144</f>
        <v>-312888</v>
      </c>
      <c r="F149" s="80">
        <f>S143+S144-F144</f>
        <v>102831</v>
      </c>
      <c r="G149" s="80">
        <f>G119+R144-G144</f>
        <v>532669</v>
      </c>
      <c r="H149" s="44"/>
      <c r="I149" s="80">
        <f>B149+E149+F149+G149</f>
        <v>136642</v>
      </c>
      <c r="J149" s="80">
        <f>O143+O144-J144</f>
        <v>586121</v>
      </c>
      <c r="K149" s="158">
        <f t="shared" si="15"/>
        <v>722763</v>
      </c>
      <c r="L149" s="130" t="s">
        <v>11</v>
      </c>
      <c r="M149" s="200" t="s">
        <v>210</v>
      </c>
      <c r="N149" s="44"/>
      <c r="O149" s="44"/>
      <c r="P149" s="44"/>
      <c r="Q149" s="44"/>
      <c r="R149" s="44"/>
      <c r="S149" s="44"/>
      <c r="T149" s="44"/>
      <c r="U149" s="44"/>
      <c r="V149" s="44"/>
      <c r="W149" s="45"/>
    </row>
    <row r="150" spans="1:23" ht="19" thickTop="1" thickBot="1">
      <c r="A150" s="7"/>
      <c r="B150" s="233" t="s">
        <v>211</v>
      </c>
      <c r="C150" s="234"/>
      <c r="D150" s="234"/>
      <c r="E150" s="234"/>
      <c r="F150" s="234"/>
      <c r="G150" s="234"/>
      <c r="H150" s="234"/>
      <c r="I150" s="234"/>
      <c r="J150" s="234"/>
      <c r="K150" s="234"/>
      <c r="L150" s="234"/>
      <c r="M150" s="234"/>
      <c r="N150" s="234"/>
      <c r="O150" s="234"/>
      <c r="P150" s="234"/>
      <c r="Q150" s="234"/>
      <c r="R150" s="234"/>
      <c r="S150" s="234"/>
      <c r="T150" s="234"/>
      <c r="U150" s="234"/>
      <c r="V150" s="234"/>
      <c r="W150" s="235"/>
    </row>
    <row r="151" spans="1:23" ht="26.5" thickTop="1">
      <c r="B151" s="159"/>
      <c r="C151" s="76"/>
      <c r="D151" s="76"/>
      <c r="E151" s="76"/>
      <c r="F151" s="76"/>
      <c r="G151" s="76"/>
      <c r="H151" s="28"/>
      <c r="I151" s="76"/>
      <c r="J151" s="44"/>
      <c r="K151" s="160"/>
      <c r="L151" s="113" t="s">
        <v>11</v>
      </c>
      <c r="M151" s="200" t="s">
        <v>210</v>
      </c>
      <c r="N151" s="161">
        <f>O151+P151</f>
        <v>722763</v>
      </c>
      <c r="O151" s="162">
        <f>J149</f>
        <v>586121</v>
      </c>
      <c r="P151" s="163">
        <f>R151+S151+T151+W151</f>
        <v>136642</v>
      </c>
      <c r="Q151" s="28"/>
      <c r="R151" s="162">
        <f>G149</f>
        <v>532669</v>
      </c>
      <c r="S151" s="162">
        <f>F149</f>
        <v>102831</v>
      </c>
      <c r="T151" s="163">
        <f>E149</f>
        <v>-312888</v>
      </c>
      <c r="U151" s="164">
        <f>D149</f>
        <v>-150541</v>
      </c>
      <c r="V151" s="62">
        <f>C149</f>
        <v>-35429</v>
      </c>
      <c r="W151" s="63">
        <f>U151+V151</f>
        <v>-185970</v>
      </c>
    </row>
    <row r="152" spans="1:23">
      <c r="B152" s="115">
        <f>C152+D152</f>
        <v>193559</v>
      </c>
      <c r="C152" s="43">
        <f>C153+C154</f>
        <v>3599</v>
      </c>
      <c r="D152" s="43">
        <f>D153+D154</f>
        <v>189960</v>
      </c>
      <c r="E152" s="33">
        <f>E153+E154</f>
        <v>119503</v>
      </c>
      <c r="F152" s="33">
        <f>F153+F154</f>
        <v>79343</v>
      </c>
      <c r="G152" s="33">
        <f>G153+G154</f>
        <v>1678531</v>
      </c>
      <c r="H152" s="28"/>
      <c r="I152" s="37">
        <f>B152+E152+F152+G152</f>
        <v>2070936</v>
      </c>
      <c r="J152" s="148"/>
      <c r="K152" s="165">
        <f>I152</f>
        <v>2070936</v>
      </c>
      <c r="L152" s="53" t="s">
        <v>76</v>
      </c>
      <c r="M152" s="65" t="s">
        <v>212</v>
      </c>
      <c r="N152" s="166"/>
      <c r="O152" s="44"/>
      <c r="P152" s="166"/>
      <c r="Q152" s="28"/>
      <c r="R152" s="166"/>
      <c r="S152" s="166"/>
      <c r="T152" s="166"/>
      <c r="U152" s="166"/>
      <c r="V152" s="166"/>
      <c r="W152" s="70"/>
    </row>
    <row r="153" spans="1:23">
      <c r="B153" s="115">
        <f>C153+D153</f>
        <v>187268</v>
      </c>
      <c r="C153" s="34">
        <f>SUMIFS(DATI!E$1:E$65536,DATI!A$1:A$65536,'2001'!B4,DATI!B$1:B$65536,'2001'!C12,DATI!C$1:C$65536,'2001'!B8,DATI!D$1:D$65536,'2001'!L153)</f>
        <v>3599</v>
      </c>
      <c r="D153" s="34">
        <f>SUMIFS(DATI!E$1:E$65536,DATI!A$1:A$65536,'2001'!B4,DATI!B$1:B$65536,'2001'!D12,DATI!C$1:C$65536,'2001'!B8,DATI!D$1:D$65536,'2001'!L153)</f>
        <v>183669</v>
      </c>
      <c r="E153" s="36">
        <f>SUMIFS(DATI!E$1:E$65536,DATI!A$1:A$65536,'2001'!B4,DATI!B$1:B$65536,'2001'!E12,DATI!C$1:C$65536,'2001'!B8,DATI!D$1:D$65536,'2001'!L153)</f>
        <v>111791</v>
      </c>
      <c r="F153" s="36">
        <f>SUMIFS(DATI!E$1:E$65536,DATI!A$1:A$65536,'2001'!B4,DATI!B$1:B$65536,'2001'!F12,DATI!C$1:C$65536,'2001'!B8,DATI!D$1:D$65536,'2001'!L153)</f>
        <v>78592</v>
      </c>
      <c r="G153" s="36">
        <f>SUMIFS(DATI!E$1:E$65536,DATI!A$1:A$65536,'2001'!B4,DATI!B$1:B$65536,'2001'!G12,DATI!C$1:C$65536,'2001'!B8,DATI!D$1:D$65536,'2001'!L153)</f>
        <v>1610541</v>
      </c>
      <c r="H153" s="28"/>
      <c r="I153" s="37">
        <f>B153+E153+F153+G153</f>
        <v>1988192</v>
      </c>
      <c r="J153" s="148"/>
      <c r="K153" s="165">
        <f>I153</f>
        <v>1988192</v>
      </c>
      <c r="L153" s="53" t="s">
        <v>78</v>
      </c>
      <c r="M153" s="199" t="s">
        <v>213</v>
      </c>
      <c r="N153" s="44"/>
      <c r="O153" s="44"/>
      <c r="P153" s="44"/>
      <c r="Q153" s="28"/>
      <c r="R153" s="44"/>
      <c r="S153" s="44"/>
      <c r="T153" s="44"/>
      <c r="U153" s="44"/>
      <c r="V153" s="44"/>
      <c r="W153" s="45"/>
    </row>
    <row r="154" spans="1:23">
      <c r="B154" s="115">
        <f>C154+D154</f>
        <v>6291</v>
      </c>
      <c r="C154" s="33">
        <f>C155+C156</f>
        <v>0</v>
      </c>
      <c r="D154" s="33">
        <f>D155+D156</f>
        <v>6291</v>
      </c>
      <c r="E154" s="33">
        <f>E155+E156</f>
        <v>7712</v>
      </c>
      <c r="F154" s="33">
        <f>F155+F156</f>
        <v>751</v>
      </c>
      <c r="G154" s="33">
        <f>G155+G156</f>
        <v>67990</v>
      </c>
      <c r="H154" s="44"/>
      <c r="I154" s="37">
        <f>B154+E154+F154+G154</f>
        <v>82744</v>
      </c>
      <c r="J154" s="148"/>
      <c r="K154" s="165">
        <f>I154</f>
        <v>82744</v>
      </c>
      <c r="L154" s="53" t="s">
        <v>214</v>
      </c>
      <c r="M154" s="199" t="s">
        <v>215</v>
      </c>
      <c r="N154" s="44"/>
      <c r="O154" s="44"/>
      <c r="P154" s="44"/>
      <c r="Q154" s="44"/>
      <c r="R154" s="44"/>
      <c r="S154" s="44"/>
      <c r="T154" s="44"/>
      <c r="U154" s="44"/>
      <c r="V154" s="44"/>
      <c r="W154" s="45"/>
    </row>
    <row r="155" spans="1:23">
      <c r="B155" s="115">
        <f>C155+D155</f>
        <v>6291</v>
      </c>
      <c r="C155" s="34">
        <f>SUMIFS(DATI!E$1:E$65536,DATI!A$1:A$65536,'2001'!B4,DATI!B$1:B$65536,'2001'!C12,DATI!C$1:C$65536,'2001'!B8,DATI!D$1:D$65536,'2001'!L155)</f>
        <v>0</v>
      </c>
      <c r="D155" s="34">
        <f>SUMIFS(DATI!E$1:E$65536,DATI!A$1:A$65536,'2001'!B4,DATI!B$1:B$65536,'2001'!D12,DATI!C$1:C$65536,'2001'!B8,DATI!D$1:D$65536,'2001'!L155)</f>
        <v>6291</v>
      </c>
      <c r="E155" s="36">
        <f>SUMIFS(DATI!E$1:E$65536,DATI!A$1:A$65536,'2001'!B4,DATI!B$1:B$65536,'2001'!E12,DATI!C$1:C$65536,'2001'!B8,DATI!D$1:D$65536,'2001'!L155)</f>
        <v>7712</v>
      </c>
      <c r="F155" s="36">
        <f>SUMIFS(DATI!E$1:E$65536,DATI!A$1:A$65536,'2001'!B4,DATI!B$1:B$65536,'2001'!F12,DATI!C$1:C$65536,'2001'!B8,DATI!D$1:D$65536,'2001'!L155)</f>
        <v>1340</v>
      </c>
      <c r="G155" s="36">
        <v>67990</v>
      </c>
      <c r="H155" s="44"/>
      <c r="I155" s="37">
        <f>B155+E155+F155+G155</f>
        <v>83333</v>
      </c>
      <c r="J155" s="148"/>
      <c r="K155" s="165">
        <f>I155</f>
        <v>83333</v>
      </c>
      <c r="L155" s="53" t="s">
        <v>79</v>
      </c>
      <c r="M155" s="78" t="s">
        <v>216</v>
      </c>
      <c r="N155" s="44"/>
      <c r="O155" s="44"/>
      <c r="P155" s="44"/>
      <c r="Q155" s="44"/>
      <c r="R155" s="44"/>
      <c r="S155" s="44"/>
      <c r="T155" s="44"/>
      <c r="U155" s="44"/>
      <c r="V155" s="44"/>
      <c r="W155" s="45"/>
    </row>
    <row r="156" spans="1:23">
      <c r="B156" s="115">
        <f>C156+D156</f>
        <v>0</v>
      </c>
      <c r="C156" s="167">
        <f>SUMIFS(DATI!E$1:E$65536,DATI!A$1:A$65536,'2001'!B4,DATI!B$1:B$65536,'2001'!C12,DATI!C$1:C$65536,'2001'!B8,DATI!D$1:D$65536,'2001'!L156)</f>
        <v>0</v>
      </c>
      <c r="D156" s="167">
        <f>SUMIFS(DATI!E$1:E$65536,DATI!A$1:A$65536,'2001'!B4,DATI!B$1:B$65536,'2001'!D12,DATI!C$1:C$65536,'2001'!B8,DATI!D$1:D$65536,'2001'!L156)</f>
        <v>0</v>
      </c>
      <c r="E156" s="168">
        <f>SUMIFS(DATI!E$1:E$65536,DATI!A$1:A$65536,'2001'!B4,DATI!B$1:B$65536,'2001'!E12,DATI!C$1:C$65536,'2001'!B8,DATI!D$1:D$65536,'2001'!L156)</f>
        <v>0</v>
      </c>
      <c r="F156" s="168">
        <f>SUMIFS(DATI!E$1:E$65536,DATI!A$1:A$65536,'2001'!B4,DATI!B$1:B$65536,'2001'!F12,DATI!C$1:C$65536,'2001'!B8,DATI!D$1:D$65536,'2001'!L156)</f>
        <v>-589</v>
      </c>
      <c r="G156" s="168">
        <f>SUMIFS(DATI!E$1:E$65536,DATI!A$1:A$65536,'2001'!B4,DATI!B$1:B$65536,'2001'!G12,DATI!C$1:C$65536,'2001'!B8,DATI!D$1:D$65536,'2001'!L156)</f>
        <v>0</v>
      </c>
      <c r="H156" s="44"/>
      <c r="I156" s="37">
        <f>B156+E156+F156+G156</f>
        <v>-589</v>
      </c>
      <c r="J156" s="148"/>
      <c r="K156" s="165">
        <f>I156</f>
        <v>-589</v>
      </c>
      <c r="L156" s="53" t="s">
        <v>80</v>
      </c>
      <c r="M156" s="78" t="s">
        <v>217</v>
      </c>
      <c r="N156" s="44"/>
      <c r="O156" s="44"/>
      <c r="P156" s="44"/>
      <c r="Q156" s="44"/>
      <c r="R156" s="44"/>
      <c r="S156" s="44"/>
      <c r="T156" s="44"/>
      <c r="U156" s="44"/>
      <c r="V156" s="44"/>
      <c r="W156" s="45"/>
    </row>
    <row r="157" spans="1:23">
      <c r="B157" s="169"/>
      <c r="C157" s="71"/>
      <c r="D157" s="71"/>
      <c r="E157" s="71"/>
      <c r="F157" s="71"/>
      <c r="G157" s="71"/>
      <c r="H157" s="44"/>
      <c r="I157" s="71"/>
      <c r="J157" s="76"/>
      <c r="K157" s="170"/>
      <c r="L157" s="53" t="s">
        <v>77</v>
      </c>
      <c r="M157" s="65" t="s">
        <v>167</v>
      </c>
      <c r="N157" s="33">
        <f>P157</f>
        <v>1348173</v>
      </c>
      <c r="O157" s="136"/>
      <c r="P157" s="43">
        <f>R157+S157+T157+W157</f>
        <v>1348173</v>
      </c>
      <c r="Q157" s="44"/>
      <c r="R157" s="146">
        <f>G22</f>
        <v>895298</v>
      </c>
      <c r="S157" s="146">
        <f>F22</f>
        <v>38659</v>
      </c>
      <c r="T157" s="146">
        <f>E22</f>
        <v>286188</v>
      </c>
      <c r="U157" s="146">
        <f>D22</f>
        <v>125760</v>
      </c>
      <c r="V157" s="94">
        <f>C22</f>
        <v>2268</v>
      </c>
      <c r="W157" s="31">
        <f>U157+V157</f>
        <v>128028</v>
      </c>
    </row>
    <row r="158" spans="1:23">
      <c r="B158" s="115">
        <f>C158+D158</f>
        <v>0</v>
      </c>
      <c r="C158" s="34">
        <f>SUMIFS(DATI!E$1:E$65536,DATI!A$1:A$65536,'2001'!B4,DATI!B$1:B$65536,'2001'!C12,DATI!C$1:C$65536,'2001'!B8,DATI!D$1:D$65536,'2001'!L158)</f>
        <v>0</v>
      </c>
      <c r="D158" s="34">
        <f>SUMIFS(DATI!E$1:E$65536,DATI!A$1:A$65536,'2001'!B4,DATI!B$1:B$65536,'2001'!D12,DATI!C$1:C$65536,'2001'!B8,DATI!D$1:D$65536,'2001'!L158)</f>
        <v>0</v>
      </c>
      <c r="E158" s="36">
        <f>SUMIFS(DATI!E$1:E$65536,DATI!A$1:A$65536,'2001'!B4,DATI!B$1:B$65536,'2001'!E12,DATI!C$1:C$65536,'2001'!B8,DATI!D$1:D$65536,'2001'!L158)</f>
        <v>-866</v>
      </c>
      <c r="F158" s="171">
        <f>SUMIFS(DATI!E$1:E$65536,DATI!A$1:A$65536,'2001'!B4,DATI!B$1:B$65536,'2001'!F12,DATI!C$1:C$65536,'2001'!B8,DATI!D$1:D$65536,'2001'!L158)</f>
        <v>0</v>
      </c>
      <c r="G158" s="171">
        <f>SUMIFS(DATI!E$1:E$65536,DATI!A$1:A$65536,'2001'!B4,DATI!B$1:B$65536,'2001'!G12,DATI!C$1:C$65536,'2001'!B8,DATI!D$1:D$65536,'2001'!L158)</f>
        <v>959</v>
      </c>
      <c r="H158" s="44"/>
      <c r="I158" s="37">
        <f>B158+E158+F158+G158</f>
        <v>93</v>
      </c>
      <c r="J158" s="171">
        <f>SUMIFS(DATI!E$1:E$65536,DATI!A$1:A$65536,'2001'!B4,DATI!B$1:B$65536,'2001'!J12,DATI!C$1:C$65536,'2001'!B8,DATI!D$1:D$65536,'2001'!L158)</f>
        <v>-93</v>
      </c>
      <c r="K158" s="39">
        <f>I158+J158</f>
        <v>0</v>
      </c>
      <c r="L158" s="53" t="s">
        <v>71</v>
      </c>
      <c r="M158" s="65" t="s">
        <v>218</v>
      </c>
      <c r="N158" s="44"/>
      <c r="O158" s="44"/>
      <c r="P158" s="166"/>
      <c r="Q158" s="44"/>
      <c r="R158" s="166"/>
      <c r="S158" s="44"/>
      <c r="T158" s="44"/>
      <c r="U158" s="44"/>
      <c r="V158" s="44"/>
      <c r="W158" s="45"/>
    </row>
    <row r="159" spans="1:23" ht="13">
      <c r="B159" s="115">
        <f>C159+D159</f>
        <v>-251501</v>
      </c>
      <c r="C159" s="172">
        <f>V151+V157-C152-C158</f>
        <v>-36760</v>
      </c>
      <c r="D159" s="172">
        <f>U151+U157-D152-D158</f>
        <v>-214741</v>
      </c>
      <c r="E159" s="172">
        <f>T151+T157-E152-E158</f>
        <v>-145337</v>
      </c>
      <c r="F159" s="172">
        <f>S151+S157-F152-F158</f>
        <v>62147</v>
      </c>
      <c r="G159" s="172">
        <f>R151+R157-G152-G158</f>
        <v>-251523</v>
      </c>
      <c r="H159" s="44"/>
      <c r="I159" s="80">
        <f>B159+E159+F159+G159</f>
        <v>-586214</v>
      </c>
      <c r="J159" s="80">
        <f>O151-J158</f>
        <v>586214</v>
      </c>
      <c r="K159" s="39">
        <f>I159+J159</f>
        <v>0</v>
      </c>
      <c r="L159" s="106" t="s">
        <v>22</v>
      </c>
      <c r="M159" s="203" t="s">
        <v>219</v>
      </c>
      <c r="N159" s="44"/>
      <c r="O159" s="44"/>
      <c r="P159" s="44"/>
      <c r="Q159" s="44"/>
      <c r="R159" s="44"/>
      <c r="S159" s="44"/>
      <c r="T159" s="44"/>
      <c r="U159" s="44"/>
      <c r="V159" s="44"/>
      <c r="W159" s="45"/>
    </row>
    <row r="160" spans="1:23" ht="13" thickBot="1">
      <c r="B160" s="236"/>
      <c r="C160" s="237"/>
      <c r="D160" s="237"/>
      <c r="E160" s="237"/>
      <c r="F160" s="237"/>
      <c r="G160" s="237"/>
      <c r="H160" s="237"/>
      <c r="I160" s="237"/>
      <c r="J160" s="237"/>
      <c r="K160" s="237"/>
      <c r="L160" s="237"/>
      <c r="M160" s="237"/>
      <c r="N160" s="237"/>
      <c r="O160" s="237"/>
      <c r="P160" s="237"/>
      <c r="Q160" s="237"/>
      <c r="R160" s="237"/>
      <c r="S160" s="237"/>
      <c r="T160" s="237"/>
      <c r="U160" s="237"/>
      <c r="V160" s="237"/>
      <c r="W160" s="238"/>
    </row>
    <row r="161" spans="2:23" ht="21.75" customHeight="1" thickTop="1">
      <c r="L161" s="222" t="s">
        <v>220</v>
      </c>
      <c r="M161" s="223"/>
      <c r="N161" s="226" t="s">
        <v>131</v>
      </c>
      <c r="O161" s="213" t="s">
        <v>130</v>
      </c>
      <c r="P161" s="213" t="s">
        <v>129</v>
      </c>
      <c r="Q161" s="213" t="s">
        <v>128</v>
      </c>
      <c r="R161" s="213" t="s">
        <v>127</v>
      </c>
      <c r="S161" s="213" t="s">
        <v>126</v>
      </c>
      <c r="T161" s="213" t="s">
        <v>125</v>
      </c>
      <c r="U161" s="215" t="s">
        <v>124</v>
      </c>
      <c r="V161" s="215" t="s">
        <v>123</v>
      </c>
      <c r="W161" s="218" t="s">
        <v>122</v>
      </c>
    </row>
    <row r="162" spans="2:23" ht="13.5" customHeight="1">
      <c r="L162" s="222"/>
      <c r="M162" s="223"/>
      <c r="N162" s="226"/>
      <c r="O162" s="213"/>
      <c r="P162" s="213"/>
      <c r="Q162" s="229"/>
      <c r="R162" s="213"/>
      <c r="S162" s="213"/>
      <c r="T162" s="213"/>
      <c r="U162" s="216"/>
      <c r="V162" s="216"/>
      <c r="W162" s="219"/>
    </row>
    <row r="163" spans="2:23" ht="51.75" customHeight="1" thickBot="1">
      <c r="B163" s="221" t="s">
        <v>221</v>
      </c>
      <c r="C163" s="221"/>
      <c r="D163" s="221"/>
      <c r="E163" s="221"/>
      <c r="F163" s="221"/>
      <c r="G163" s="221"/>
      <c r="H163" s="221"/>
      <c r="I163" s="221"/>
      <c r="K163" s="7"/>
      <c r="L163" s="224"/>
      <c r="M163" s="225"/>
      <c r="N163" s="227"/>
      <c r="O163" s="228"/>
      <c r="P163" s="214"/>
      <c r="Q163" s="230"/>
      <c r="R163" s="214"/>
      <c r="S163" s="214"/>
      <c r="T163" s="214"/>
      <c r="U163" s="217"/>
      <c r="V163" s="217"/>
      <c r="W163" s="220"/>
    </row>
    <row r="164" spans="2:23" ht="13.5" thickTop="1">
      <c r="B164" s="173"/>
      <c r="C164" s="173"/>
      <c r="D164" s="173"/>
      <c r="E164" s="173"/>
      <c r="F164" s="173"/>
      <c r="G164" s="173"/>
      <c r="H164" s="173"/>
      <c r="K164" s="7"/>
      <c r="L164" s="193" t="s">
        <v>263</v>
      </c>
      <c r="M164" s="209" t="s">
        <v>222</v>
      </c>
      <c r="N164" s="140">
        <f>O164+P164</f>
        <v>0</v>
      </c>
      <c r="O164" s="174">
        <f>SUMIFS(DATI!E$1:E$65536,DATI!A$1:A$65536,'2001'!B4,DATI!B$1:B$65536,'2001'!O12,DATI!D$1:D$65536,'2001'!L164)</f>
        <v>-71286</v>
      </c>
      <c r="P164" s="142">
        <f>R164+S164+T164+W164</f>
        <v>71286</v>
      </c>
      <c r="Q164" s="44"/>
      <c r="R164" s="175">
        <v>162478</v>
      </c>
      <c r="S164" s="174">
        <f>SUMIFS(DATI!E$1:E$65536,DATI!A$1:A$65536,'2001'!B4,DATI!B$1:B$65536,'2001'!S12,DATI!D$1:D$65536,'2001'!L164)</f>
        <v>107346</v>
      </c>
      <c r="T164" s="175">
        <f>SUMIFS(DATI!E$1:E$65536,DATI!A$1:A$65536,'2001'!B4,DATI!B$1:B$65536,'2001'!T12,DATI!D$1:D$65536,'2001'!L164)</f>
        <v>-19837</v>
      </c>
      <c r="U164" s="176">
        <f>SUMIFS(DATI!E$1:E$65536,DATI!A$1:A$65536,'2001'!B4,DATI!B$1:B$65536,'2001'!U12,DATI!D$1:D$65536,'2001'!L164)</f>
        <v>-143241</v>
      </c>
      <c r="V164" s="175">
        <f>SUMIFS(DATI!E$1:E$65536,DATI!A$1:A$65536,'2001'!B4,DATI!B$1:B$65536,'2001'!V12,DATI!D$1:D$65536,'2001'!L164)</f>
        <v>-35460</v>
      </c>
      <c r="W164" s="177">
        <f>U164+V164</f>
        <v>-178701</v>
      </c>
    </row>
    <row r="165" spans="2:23">
      <c r="B165" s="173"/>
      <c r="C165" s="173"/>
      <c r="D165" s="173"/>
      <c r="E165" s="173"/>
      <c r="F165" s="173"/>
      <c r="G165" s="173"/>
      <c r="H165" s="173"/>
      <c r="K165" s="7"/>
      <c r="L165" s="191" t="s">
        <v>99</v>
      </c>
      <c r="M165" s="187" t="s">
        <v>223</v>
      </c>
      <c r="N165" s="166"/>
      <c r="O165" s="44"/>
      <c r="P165" s="44"/>
      <c r="Q165" s="44"/>
      <c r="R165" s="166"/>
      <c r="S165" s="166"/>
      <c r="T165" s="178">
        <f>SUMIFS(DATI!E$1:E$65536,DATI!A$1:A$65536,'2001'!B4,DATI!B$1:B$65536,'2001'!T12,DATI!C$1:C$65536,'2001'!B8,DATI!D$1:D$65536,'2001'!L165)</f>
        <v>2590011</v>
      </c>
      <c r="U165" s="166"/>
      <c r="V165" s="166"/>
      <c r="W165" s="179"/>
    </row>
    <row r="166" spans="2:23">
      <c r="B166" s="173"/>
      <c r="C166" s="173"/>
      <c r="D166" s="173"/>
      <c r="E166" s="173"/>
      <c r="F166" s="173"/>
      <c r="G166" s="173"/>
      <c r="H166" s="173"/>
      <c r="K166" s="7"/>
      <c r="L166" s="191" t="s">
        <v>100</v>
      </c>
      <c r="M166" s="188" t="s">
        <v>224</v>
      </c>
      <c r="N166" s="44"/>
      <c r="O166" s="44"/>
      <c r="P166" s="44"/>
      <c r="Q166" s="44"/>
      <c r="R166" s="44"/>
      <c r="S166" s="44"/>
      <c r="T166" s="180">
        <f>SUMIFS(DATI!E$1:E$65536,DATI!A$1:A$65536,'2001'!B4,DATI!B$1:B$65536,'2001'!T12,DATI!C$1:C$65536,'2001'!N8,DATI!D$1:D$65536,'2001'!L166)</f>
        <v>2444674</v>
      </c>
      <c r="U166" s="44"/>
      <c r="V166" s="44"/>
      <c r="W166" s="181"/>
    </row>
    <row r="167" spans="2:23">
      <c r="B167" s="173"/>
      <c r="C167" s="173"/>
      <c r="D167" s="173"/>
      <c r="E167" s="173"/>
      <c r="F167" s="173"/>
      <c r="G167" s="173"/>
      <c r="H167" s="173"/>
      <c r="K167" s="7"/>
      <c r="L167" s="191" t="s">
        <v>8</v>
      </c>
      <c r="M167" s="189" t="s">
        <v>225</v>
      </c>
      <c r="N167" s="44"/>
      <c r="O167" s="44"/>
      <c r="P167" s="178">
        <f>SUMIFS(DATI!E$1:E$65536,DATI!A$1:A$65536,'2001'!B4,DATI!B$1:B$65536,'2001'!P12,DATI!D$1:D$65536,'2001'!L167)</f>
        <v>938697</v>
      </c>
      <c r="Q167" s="44"/>
      <c r="R167" s="44"/>
      <c r="S167" s="44"/>
      <c r="T167" s="178">
        <f>SUMIFS(DATI!E$1:E$65536,DATI!A$1:A$65536,'2001'!B4,DATI!B$1:B$65536,'2001'!T12,DATI!D$1:D$65536,'2001'!L167)</f>
        <v>193219</v>
      </c>
      <c r="U167" s="44"/>
      <c r="V167" s="44"/>
      <c r="W167" s="181"/>
    </row>
    <row r="168" spans="2:23" ht="25.5" thickBot="1">
      <c r="B168" s="173"/>
      <c r="C168" s="173"/>
      <c r="D168" s="173"/>
      <c r="E168" s="173"/>
      <c r="F168" s="173"/>
      <c r="G168" s="173"/>
      <c r="H168" s="173"/>
      <c r="K168" s="7"/>
      <c r="L168" s="192" t="s">
        <v>9</v>
      </c>
      <c r="M168" s="190" t="s">
        <v>226</v>
      </c>
      <c r="N168" s="182"/>
      <c r="O168" s="182"/>
      <c r="P168" s="183">
        <f>SUMIFS(DATI!E$1:E$65536,DATI!A$1:A$65536,'2001'!B4,DATI!B$1:B$65536,'2001'!P12,DATI!D$1:D$65536,'2001'!L168)</f>
        <v>2009850</v>
      </c>
      <c r="Q168" s="182"/>
      <c r="R168" s="182"/>
      <c r="S168" s="182"/>
      <c r="T168" s="183">
        <f>SUMIFS(DATI!E$1:E$65536,DATI!A$1:A$65536,'2001'!B4,DATI!B$1:B$65536,'2001'!T12,DATI!D$1:D$65536,'2001'!L168)</f>
        <v>356023</v>
      </c>
      <c r="U168" s="182"/>
      <c r="V168" s="182"/>
      <c r="W168" s="184"/>
    </row>
    <row r="169" spans="2:23" ht="13" thickTop="1">
      <c r="N169" s="6"/>
    </row>
    <row r="172" spans="2:23">
      <c r="V172" s="6"/>
    </row>
    <row r="173" spans="2:23">
      <c r="V173" s="6"/>
    </row>
    <row r="174" spans="2:23">
      <c r="V174" s="6"/>
    </row>
    <row r="175" spans="2:23">
      <c r="V175" s="6"/>
    </row>
  </sheetData>
  <sheetProtection algorithmName="SHA-512" hashValue="kCrzBZxNxhniWPPLk6W6fSm8y3tww1i/2TQk8T4OH2ydscYvh8t7vA2OlhQzKHzvBwAJnMa+iEniMRo7nDFP2Q==" saltValue="+HXgL6jyQ8SWuEhgaq2TKQ==" spinCount="100000" sheet="1" objects="1" scenarios="1"/>
  <mergeCells count="146">
    <mergeCell ref="S161:S163"/>
    <mergeCell ref="T161:T163"/>
    <mergeCell ref="U161:U163"/>
    <mergeCell ref="V161:V163"/>
    <mergeCell ref="W161:W163"/>
    <mergeCell ref="B163:I163"/>
    <mergeCell ref="L161:M163"/>
    <mergeCell ref="N161:N163"/>
    <mergeCell ref="O161:O163"/>
    <mergeCell ref="P161:P163"/>
    <mergeCell ref="Q161:Q163"/>
    <mergeCell ref="R161:R163"/>
    <mergeCell ref="B142:W142"/>
    <mergeCell ref="B150:W150"/>
    <mergeCell ref="B160:W160"/>
    <mergeCell ref="O139:O141"/>
    <mergeCell ref="P139:P141"/>
    <mergeCell ref="Q139:Q141"/>
    <mergeCell ref="R139:R141"/>
    <mergeCell ref="S139:S141"/>
    <mergeCell ref="T139:T141"/>
    <mergeCell ref="G139:G141"/>
    <mergeCell ref="H139:H141"/>
    <mergeCell ref="I139:I141"/>
    <mergeCell ref="J139:J141"/>
    <mergeCell ref="K139:K141"/>
    <mergeCell ref="N139:N141"/>
    <mergeCell ref="B125:W125"/>
    <mergeCell ref="B137:W137"/>
    <mergeCell ref="B138:K138"/>
    <mergeCell ref="L138:M141"/>
    <mergeCell ref="N138:W138"/>
    <mergeCell ref="B139:B141"/>
    <mergeCell ref="C139:C141"/>
    <mergeCell ref="D139:D141"/>
    <mergeCell ref="E139:E141"/>
    <mergeCell ref="F139:F141"/>
    <mergeCell ref="U139:U141"/>
    <mergeCell ref="V139:V141"/>
    <mergeCell ref="W139:W141"/>
    <mergeCell ref="R122:R124"/>
    <mergeCell ref="S122:S124"/>
    <mergeCell ref="T122:T124"/>
    <mergeCell ref="U122:U124"/>
    <mergeCell ref="V122:V124"/>
    <mergeCell ref="W122:W124"/>
    <mergeCell ref="J122:J124"/>
    <mergeCell ref="K122:K124"/>
    <mergeCell ref="N122:N124"/>
    <mergeCell ref="O122:O124"/>
    <mergeCell ref="P122:P124"/>
    <mergeCell ref="Q122:Q124"/>
    <mergeCell ref="D122:D124"/>
    <mergeCell ref="E122:E124"/>
    <mergeCell ref="F122:F124"/>
    <mergeCell ref="G122:G124"/>
    <mergeCell ref="H122:H124"/>
    <mergeCell ref="I122:I124"/>
    <mergeCell ref="V81:V83"/>
    <mergeCell ref="W81:W83"/>
    <mergeCell ref="B84:W84"/>
    <mergeCell ref="B111:W111"/>
    <mergeCell ref="B120:W120"/>
    <mergeCell ref="B121:K121"/>
    <mergeCell ref="L121:M124"/>
    <mergeCell ref="N121:W121"/>
    <mergeCell ref="B122:B124"/>
    <mergeCell ref="C122:C124"/>
    <mergeCell ref="P81:P83"/>
    <mergeCell ref="Q81:Q83"/>
    <mergeCell ref="R81:R83"/>
    <mergeCell ref="S81:S83"/>
    <mergeCell ref="T81:T83"/>
    <mergeCell ref="U81:U83"/>
    <mergeCell ref="H81:H83"/>
    <mergeCell ref="I81:I83"/>
    <mergeCell ref="J81:J83"/>
    <mergeCell ref="K81:K83"/>
    <mergeCell ref="N81:N83"/>
    <mergeCell ref="O81:O83"/>
    <mergeCell ref="B44:W44"/>
    <mergeCell ref="B80:K80"/>
    <mergeCell ref="L80:M83"/>
    <mergeCell ref="N80:W80"/>
    <mergeCell ref="B81:B83"/>
    <mergeCell ref="C81:C83"/>
    <mergeCell ref="D81:D83"/>
    <mergeCell ref="E81:E83"/>
    <mergeCell ref="F81:F83"/>
    <mergeCell ref="G81:G83"/>
    <mergeCell ref="R41:R43"/>
    <mergeCell ref="S41:S43"/>
    <mergeCell ref="T41:T43"/>
    <mergeCell ref="U41:U43"/>
    <mergeCell ref="V41:V43"/>
    <mergeCell ref="W41:W43"/>
    <mergeCell ref="J41:J43"/>
    <mergeCell ref="K41:K43"/>
    <mergeCell ref="N41:N43"/>
    <mergeCell ref="O41:O43"/>
    <mergeCell ref="P41:P43"/>
    <mergeCell ref="Q41:Q43"/>
    <mergeCell ref="D41:D43"/>
    <mergeCell ref="E41:E43"/>
    <mergeCell ref="F41:F43"/>
    <mergeCell ref="G41:G43"/>
    <mergeCell ref="H41:H43"/>
    <mergeCell ref="I41:I43"/>
    <mergeCell ref="V9:V11"/>
    <mergeCell ref="W9:W11"/>
    <mergeCell ref="B13:W13"/>
    <mergeCell ref="B24:W24"/>
    <mergeCell ref="B25:W25"/>
    <mergeCell ref="B40:K40"/>
    <mergeCell ref="L40:M43"/>
    <mergeCell ref="N40:W40"/>
    <mergeCell ref="B41:B43"/>
    <mergeCell ref="C41:C43"/>
    <mergeCell ref="P9:P11"/>
    <mergeCell ref="Q9:Q11"/>
    <mergeCell ref="R9:R11"/>
    <mergeCell ref="S9:S11"/>
    <mergeCell ref="T9:T11"/>
    <mergeCell ref="U9:U11"/>
    <mergeCell ref="H9:H11"/>
    <mergeCell ref="I9:I11"/>
    <mergeCell ref="B2:W2"/>
    <mergeCell ref="B3:W3"/>
    <mergeCell ref="B4:W4"/>
    <mergeCell ref="B5:W5"/>
    <mergeCell ref="B6:W6"/>
    <mergeCell ref="B7:K7"/>
    <mergeCell ref="L7:M12"/>
    <mergeCell ref="N7:W7"/>
    <mergeCell ref="B8:K8"/>
    <mergeCell ref="N8:W8"/>
    <mergeCell ref="J9:J11"/>
    <mergeCell ref="K9:K11"/>
    <mergeCell ref="N9:N11"/>
    <mergeCell ref="O9:O11"/>
    <mergeCell ref="B9:B11"/>
    <mergeCell ref="C9:C11"/>
    <mergeCell ref="D9:D11"/>
    <mergeCell ref="E9:E11"/>
    <mergeCell ref="F9:F11"/>
    <mergeCell ref="G9:G11"/>
  </mergeCells>
  <conditionalFormatting sqref="B2:W37 B38:K38 N38:W38">
    <cfRule type="containsText" dxfId="125" priority="26" stopIfTrue="1" operator="containsText" text="SUMIFS">
      <formula>NOT(ISERROR(SEARCH("SUMIFS",B2)))</formula>
    </cfRule>
  </conditionalFormatting>
  <conditionalFormatting sqref="C95">
    <cfRule type="containsText" dxfId="124" priority="10" stopIfTrue="1" operator="containsText" text="SUMIFS">
      <formula>NOT(ISERROR(SEARCH("SUMIFS",C95)))</formula>
    </cfRule>
  </conditionalFormatting>
  <conditionalFormatting sqref="E95:G95">
    <cfRule type="containsText" dxfId="123" priority="11" stopIfTrue="1" operator="containsText" text="SUMIFS">
      <formula>NOT(ISERROR(SEARCH("SUMIFS",E95)))</formula>
    </cfRule>
  </conditionalFormatting>
  <conditionalFormatting sqref="H74:H75">
    <cfRule type="containsText" dxfId="122" priority="1" stopIfTrue="1" operator="containsText" text="SUMIFS">
      <formula>NOT(ISERROR(SEARCH("SUMIFS",H74)))</formula>
    </cfRule>
  </conditionalFormatting>
  <conditionalFormatting sqref="H86:H87">
    <cfRule type="containsText" dxfId="121" priority="8" stopIfTrue="1" operator="containsText" text="SUMIFS">
      <formula>NOT(ISERROR(SEARCH("SUMIFS",H86)))</formula>
    </cfRule>
  </conditionalFormatting>
  <conditionalFormatting sqref="H95:H96">
    <cfRule type="containsText" dxfId="120" priority="16" stopIfTrue="1" operator="containsText" text="SUMIFS">
      <formula>NOT(ISERROR(SEARCH("SUMIFS",H95)))</formula>
    </cfRule>
  </conditionalFormatting>
  <conditionalFormatting sqref="H102">
    <cfRule type="containsText" dxfId="119" priority="9" stopIfTrue="1" operator="containsText" text="SUMIFS">
      <formula>NOT(ISERROR(SEARCH("SUMIFS",H102)))</formula>
    </cfRule>
  </conditionalFormatting>
  <conditionalFormatting sqref="H106:H107">
    <cfRule type="containsText" dxfId="118" priority="15" stopIfTrue="1" operator="containsText" text="SUMIFS">
      <formula>NOT(ISERROR(SEARCH("SUMIFS",H106)))</formula>
    </cfRule>
  </conditionalFormatting>
  <conditionalFormatting sqref="L47:M48">
    <cfRule type="containsText" dxfId="117" priority="5" stopIfTrue="1" operator="containsText" text="SUMIFS">
      <formula>NOT(ISERROR(SEARCH("SUMIFS",L47)))</formula>
    </cfRule>
  </conditionalFormatting>
  <conditionalFormatting sqref="L50:M51">
    <cfRule type="containsText" dxfId="116" priority="3" stopIfTrue="1" operator="containsText" text="SUMIFS">
      <formula>NOT(ISERROR(SEARCH("SUMIFS",L50)))</formula>
    </cfRule>
  </conditionalFormatting>
  <conditionalFormatting sqref="Q45 Q54:Q56">
    <cfRule type="containsText" dxfId="115" priority="25" stopIfTrue="1" operator="containsText" text="SUMIFS">
      <formula>NOT(ISERROR(SEARCH("SUMIFS",Q45)))</formula>
    </cfRule>
  </conditionalFormatting>
  <conditionalFormatting sqref="Q58:Q64">
    <cfRule type="containsText" dxfId="114" priority="21" stopIfTrue="1" operator="containsText" text="SUMIFS">
      <formula>NOT(ISERROR(SEARCH("SUMIFS",Q58)))</formula>
    </cfRule>
  </conditionalFormatting>
  <conditionalFormatting sqref="Q69:Q74">
    <cfRule type="containsText" dxfId="113" priority="22" stopIfTrue="1" operator="containsText" text="SUMIFS">
      <formula>NOT(ISERROR(SEARCH("SUMIFS",Q69)))</formula>
    </cfRule>
  </conditionalFormatting>
  <conditionalFormatting sqref="Q85">
    <cfRule type="containsText" dxfId="112" priority="20" stopIfTrue="1" operator="containsText" text="SUMIFS">
      <formula>NOT(ISERROR(SEARCH("SUMIFS",Q85)))</formula>
    </cfRule>
  </conditionalFormatting>
  <conditionalFormatting sqref="Q94:Q96">
    <cfRule type="containsText" dxfId="111" priority="14" stopIfTrue="1" operator="containsText" text="SUMIFS">
      <formula>NOT(ISERROR(SEARCH("SUMIFS",Q94)))</formula>
    </cfRule>
  </conditionalFormatting>
  <conditionalFormatting sqref="Q99:Q102">
    <cfRule type="containsText" dxfId="110" priority="18" stopIfTrue="1" operator="containsText" text="SUMIFS">
      <formula>NOT(ISERROR(SEARCH("SUMIFS",Q99)))</formula>
    </cfRule>
  </conditionalFormatting>
  <conditionalFormatting sqref="Q105:Q107">
    <cfRule type="containsText" dxfId="109" priority="17" stopIfTrue="1" operator="containsText" text="SUMIFS">
      <formula>NOT(ISERROR(SEARCH("SUMIFS",Q105)))</formula>
    </cfRule>
  </conditionalFormatting>
  <conditionalFormatting sqref="Q112">
    <cfRule type="containsText" dxfId="108" priority="7" stopIfTrue="1" operator="containsText" text="SUMIFS">
      <formula>NOT(ISERROR(SEARCH("SUMIFS",Q112)))</formula>
    </cfRule>
  </conditionalFormatting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DE9C82-3243-4102-9136-E7B1A838F79B}">
  <sheetPr codeName="Sheet23"/>
  <dimension ref="A1:W175"/>
  <sheetViews>
    <sheetView topLeftCell="C149" zoomScale="70" zoomScaleNormal="70" workbookViewId="0">
      <selection activeCell="G156" sqref="G156"/>
    </sheetView>
  </sheetViews>
  <sheetFormatPr defaultColWidth="9.1796875" defaultRowHeight="12.5"/>
  <cols>
    <col min="1" max="1" width="4.81640625" style="2" customWidth="1"/>
    <col min="2" max="2" width="16.81640625" style="2" customWidth="1"/>
    <col min="3" max="4" width="15.54296875" style="2" customWidth="1"/>
    <col min="5" max="11" width="11.7265625" style="2" customWidth="1"/>
    <col min="12" max="12" width="18.453125" style="2" customWidth="1"/>
    <col min="13" max="13" width="52.1796875" style="2" customWidth="1"/>
    <col min="14" max="14" width="12.54296875" style="2" customWidth="1"/>
    <col min="15" max="15" width="13.1796875" style="2" customWidth="1"/>
    <col min="16" max="20" width="11.7265625" style="2" customWidth="1"/>
    <col min="21" max="22" width="15.54296875" style="2" customWidth="1"/>
    <col min="23" max="23" width="16.7265625" style="2" customWidth="1"/>
    <col min="24" max="16384" width="9.1796875" style="2"/>
  </cols>
  <sheetData>
    <row r="1" spans="1:23">
      <c r="B1" s="3"/>
      <c r="C1" s="3"/>
      <c r="D1" s="3"/>
      <c r="E1" s="3"/>
      <c r="F1" s="3"/>
      <c r="G1" s="3"/>
      <c r="H1" s="3"/>
      <c r="I1" s="3"/>
      <c r="J1" s="3"/>
      <c r="K1" s="3"/>
      <c r="L1" s="4"/>
      <c r="M1" s="5"/>
      <c r="N1" s="3"/>
      <c r="O1" s="3"/>
      <c r="P1" s="3"/>
      <c r="Q1" s="3"/>
      <c r="R1" s="3"/>
      <c r="S1" s="3"/>
      <c r="T1" s="3"/>
      <c r="U1" s="3"/>
      <c r="V1" s="3"/>
      <c r="W1" s="3"/>
    </row>
    <row r="2" spans="1:23" ht="32.5">
      <c r="B2" s="286" t="s">
        <v>117</v>
      </c>
      <c r="C2" s="286"/>
      <c r="D2" s="286"/>
      <c r="E2" s="286"/>
      <c r="F2" s="286"/>
      <c r="G2" s="286"/>
      <c r="H2" s="286"/>
      <c r="I2" s="286"/>
      <c r="J2" s="286"/>
      <c r="K2" s="286"/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W2" s="286"/>
    </row>
    <row r="3" spans="1:23" ht="13">
      <c r="B3" s="287"/>
      <c r="C3" s="287"/>
      <c r="D3" s="287"/>
      <c r="E3" s="287"/>
      <c r="F3" s="287"/>
      <c r="G3" s="287"/>
      <c r="H3" s="287"/>
      <c r="I3" s="287"/>
      <c r="J3" s="287"/>
      <c r="K3" s="287"/>
      <c r="L3" s="287"/>
      <c r="M3" s="287"/>
      <c r="N3" s="287"/>
      <c r="O3" s="287"/>
      <c r="P3" s="287"/>
      <c r="Q3" s="287"/>
      <c r="R3" s="287"/>
      <c r="S3" s="287"/>
      <c r="T3" s="287"/>
      <c r="U3" s="287"/>
      <c r="V3" s="287"/>
      <c r="W3" s="287"/>
    </row>
    <row r="4" spans="1:23" ht="25">
      <c r="B4" s="288">
        <v>2000</v>
      </c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</row>
    <row r="5" spans="1:23" ht="25">
      <c r="B5" s="289" t="s">
        <v>118</v>
      </c>
      <c r="C5" s="289"/>
      <c r="D5" s="289"/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89"/>
      <c r="P5" s="289"/>
      <c r="Q5" s="289"/>
      <c r="R5" s="289"/>
      <c r="S5" s="289"/>
      <c r="T5" s="289"/>
      <c r="U5" s="289"/>
      <c r="V5" s="289"/>
      <c r="W5" s="289"/>
    </row>
    <row r="6" spans="1:23" ht="18" customHeight="1" thickBot="1">
      <c r="B6" s="290" t="str">
        <f>DATI!I1</f>
        <v>pēdējais datu labošanas datums: 21.10.2025</v>
      </c>
      <c r="C6" s="291"/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2"/>
      <c r="O6" s="292"/>
      <c r="P6" s="292"/>
      <c r="Q6" s="292"/>
      <c r="R6" s="292"/>
      <c r="S6" s="292"/>
      <c r="T6" s="292"/>
      <c r="U6" s="292"/>
      <c r="V6" s="292"/>
      <c r="W6" s="292"/>
    </row>
    <row r="7" spans="1:23" ht="21.75" customHeight="1" thickTop="1" thickBot="1">
      <c r="A7" s="7"/>
      <c r="B7" s="293" t="s">
        <v>119</v>
      </c>
      <c r="C7" s="294"/>
      <c r="D7" s="294"/>
      <c r="E7" s="294"/>
      <c r="F7" s="294"/>
      <c r="G7" s="294"/>
      <c r="H7" s="294"/>
      <c r="I7" s="294"/>
      <c r="J7" s="294"/>
      <c r="K7" s="295"/>
      <c r="L7" s="296" t="s">
        <v>120</v>
      </c>
      <c r="M7" s="297"/>
      <c r="N7" s="299" t="s">
        <v>121</v>
      </c>
      <c r="O7" s="300"/>
      <c r="P7" s="300"/>
      <c r="Q7" s="300"/>
      <c r="R7" s="300"/>
      <c r="S7" s="300"/>
      <c r="T7" s="300"/>
      <c r="U7" s="301"/>
      <c r="V7" s="301"/>
      <c r="W7" s="302"/>
    </row>
    <row r="8" spans="1:23" ht="21.75" customHeight="1" thickTop="1" thickBot="1">
      <c r="A8" s="7"/>
      <c r="B8" s="303" t="s">
        <v>23</v>
      </c>
      <c r="C8" s="231"/>
      <c r="D8" s="231"/>
      <c r="E8" s="231"/>
      <c r="F8" s="231"/>
      <c r="G8" s="231"/>
      <c r="H8" s="231"/>
      <c r="I8" s="231"/>
      <c r="J8" s="231"/>
      <c r="K8" s="232"/>
      <c r="L8" s="276"/>
      <c r="M8" s="223"/>
      <c r="N8" s="304" t="s">
        <v>81</v>
      </c>
      <c r="O8" s="304"/>
      <c r="P8" s="304"/>
      <c r="Q8" s="304"/>
      <c r="R8" s="304"/>
      <c r="S8" s="304"/>
      <c r="T8" s="304"/>
      <c r="U8" s="304"/>
      <c r="V8" s="304"/>
      <c r="W8" s="305"/>
    </row>
    <row r="9" spans="1:23" ht="13.5" customHeight="1" thickTop="1">
      <c r="A9" s="7"/>
      <c r="B9" s="306" t="s">
        <v>122</v>
      </c>
      <c r="C9" s="239" t="s">
        <v>123</v>
      </c>
      <c r="D9" s="246" t="s">
        <v>124</v>
      </c>
      <c r="E9" s="239" t="s">
        <v>125</v>
      </c>
      <c r="F9" s="261" t="s">
        <v>126</v>
      </c>
      <c r="G9" s="239" t="s">
        <v>127</v>
      </c>
      <c r="H9" s="239" t="s">
        <v>128</v>
      </c>
      <c r="I9" s="239" t="s">
        <v>129</v>
      </c>
      <c r="J9" s="239" t="s">
        <v>130</v>
      </c>
      <c r="K9" s="243" t="s">
        <v>131</v>
      </c>
      <c r="L9" s="276"/>
      <c r="M9" s="223"/>
      <c r="N9" s="246" t="s">
        <v>131</v>
      </c>
      <c r="O9" s="239" t="s">
        <v>130</v>
      </c>
      <c r="P9" s="239" t="s">
        <v>129</v>
      </c>
      <c r="Q9" s="239" t="s">
        <v>128</v>
      </c>
      <c r="R9" s="239" t="s">
        <v>127</v>
      </c>
      <c r="S9" s="239" t="s">
        <v>126</v>
      </c>
      <c r="T9" s="239" t="s">
        <v>125</v>
      </c>
      <c r="U9" s="264" t="s">
        <v>124</v>
      </c>
      <c r="V9" s="264" t="s">
        <v>123</v>
      </c>
      <c r="W9" s="266" t="s">
        <v>122</v>
      </c>
    </row>
    <row r="10" spans="1:23" ht="12.75" customHeight="1">
      <c r="A10" s="7"/>
      <c r="B10" s="307"/>
      <c r="C10" s="229"/>
      <c r="D10" s="309"/>
      <c r="E10" s="213"/>
      <c r="F10" s="311"/>
      <c r="G10" s="213"/>
      <c r="H10" s="229"/>
      <c r="I10" s="213"/>
      <c r="J10" s="213"/>
      <c r="K10" s="244"/>
      <c r="L10" s="276"/>
      <c r="M10" s="223"/>
      <c r="N10" s="247"/>
      <c r="O10" s="213"/>
      <c r="P10" s="213"/>
      <c r="Q10" s="229"/>
      <c r="R10" s="213"/>
      <c r="S10" s="213"/>
      <c r="T10" s="213"/>
      <c r="U10" s="216"/>
      <c r="V10" s="216"/>
      <c r="W10" s="219"/>
    </row>
    <row r="11" spans="1:23" ht="55.5" customHeight="1" thickBot="1">
      <c r="A11" s="7"/>
      <c r="B11" s="308"/>
      <c r="C11" s="242"/>
      <c r="D11" s="310"/>
      <c r="E11" s="241"/>
      <c r="F11" s="312"/>
      <c r="G11" s="241"/>
      <c r="H11" s="242"/>
      <c r="I11" s="241"/>
      <c r="J11" s="240"/>
      <c r="K11" s="245"/>
      <c r="L11" s="276"/>
      <c r="M11" s="223"/>
      <c r="N11" s="248"/>
      <c r="O11" s="240"/>
      <c r="P11" s="241"/>
      <c r="Q11" s="242"/>
      <c r="R11" s="241"/>
      <c r="S11" s="241"/>
      <c r="T11" s="241"/>
      <c r="U11" s="265"/>
      <c r="V11" s="265"/>
      <c r="W11" s="267"/>
    </row>
    <row r="12" spans="1:23" ht="33.75" customHeight="1" thickTop="1" thickBot="1">
      <c r="A12" s="7"/>
      <c r="B12" s="8" t="s">
        <v>103</v>
      </c>
      <c r="C12" s="9" t="s">
        <v>104</v>
      </c>
      <c r="D12" s="9" t="s">
        <v>102</v>
      </c>
      <c r="E12" s="10" t="s">
        <v>98</v>
      </c>
      <c r="F12" s="10" t="s">
        <v>97</v>
      </c>
      <c r="G12" s="10" t="s">
        <v>90</v>
      </c>
      <c r="H12" s="9" t="s">
        <v>105</v>
      </c>
      <c r="I12" s="10" t="s">
        <v>6</v>
      </c>
      <c r="J12" s="9" t="s">
        <v>106</v>
      </c>
      <c r="K12" s="11" t="s">
        <v>132</v>
      </c>
      <c r="L12" s="298"/>
      <c r="M12" s="225"/>
      <c r="N12" s="12" t="s">
        <v>132</v>
      </c>
      <c r="O12" s="13" t="s">
        <v>106</v>
      </c>
      <c r="P12" s="14" t="s">
        <v>6</v>
      </c>
      <c r="Q12" s="13" t="s">
        <v>105</v>
      </c>
      <c r="R12" s="14" t="s">
        <v>90</v>
      </c>
      <c r="S12" s="14" t="s">
        <v>97</v>
      </c>
      <c r="T12" s="14" t="s">
        <v>98</v>
      </c>
      <c r="U12" s="14" t="s">
        <v>102</v>
      </c>
      <c r="V12" s="13" t="s">
        <v>104</v>
      </c>
      <c r="W12" s="15" t="s">
        <v>103</v>
      </c>
    </row>
    <row r="13" spans="1:23" ht="19" thickTop="1" thickBot="1">
      <c r="A13" s="7"/>
      <c r="B13" s="283" t="s">
        <v>133</v>
      </c>
      <c r="C13" s="283"/>
      <c r="D13" s="283"/>
      <c r="E13" s="283"/>
      <c r="F13" s="283"/>
      <c r="G13" s="283"/>
      <c r="H13" s="283"/>
      <c r="I13" s="283"/>
      <c r="J13" s="283"/>
      <c r="K13" s="283"/>
      <c r="L13" s="283"/>
      <c r="M13" s="283"/>
      <c r="N13" s="231"/>
      <c r="O13" s="231"/>
      <c r="P13" s="231"/>
      <c r="Q13" s="231"/>
      <c r="R13" s="231"/>
      <c r="S13" s="231"/>
      <c r="T13" s="231"/>
      <c r="U13" s="231"/>
      <c r="V13" s="231"/>
      <c r="W13" s="232"/>
    </row>
    <row r="14" spans="1:23" ht="13.5" thickTop="1">
      <c r="A14" s="7"/>
      <c r="B14" s="16"/>
      <c r="C14" s="16"/>
      <c r="D14" s="16"/>
      <c r="E14" s="16"/>
      <c r="F14" s="16"/>
      <c r="G14" s="16"/>
      <c r="H14" s="16"/>
      <c r="I14" s="16"/>
      <c r="J14" s="16"/>
      <c r="K14" s="17"/>
      <c r="L14" s="18" t="s">
        <v>86</v>
      </c>
      <c r="M14" s="19" t="s">
        <v>134</v>
      </c>
      <c r="N14" s="20">
        <f>P14</f>
        <v>13453544</v>
      </c>
      <c r="O14" s="21"/>
      <c r="P14" s="22">
        <f>R14+S14+T14+W14</f>
        <v>13453544</v>
      </c>
      <c r="Q14" s="23"/>
      <c r="R14" s="24">
        <f>SUMIFS(DATI!E$1:E$65536,DATI!A$1:A$65536,'2000'!B4,DATI!B$1:B$65536,'2000'!R12,DATI!C$1:C$65536,'2000'!N8,DATI!D$1:D$65536,'2000'!L14)</f>
        <v>10027574</v>
      </c>
      <c r="S14" s="24">
        <f>SUMIFS(DATI!E$1:E$65536,DATI!A$1:A$65536,'2000'!B4,DATI!B$1:B$65536,'2000'!S12,DATI!C$1:C$65536,'2000'!N8,DATI!D$1:D$65536,'2000'!L14)</f>
        <v>393949</v>
      </c>
      <c r="T14" s="24">
        <f>SUMIFS(DATI!E$1:E$65536,DATI!A$1:A$65536,'2000'!B4,DATI!B$1:B$65536,'2000'!T12,DATI!C$1:C$65536,'2000'!N8,DATI!D$1:D$65536,'2000'!L14)</f>
        <v>1485993</v>
      </c>
      <c r="U14" s="24">
        <f>SUMIFS(DATI!E$1:E$65536,DATI!A$1:A$65536,'2000'!B4,DATI!B$1:B$65536,'2000'!U12,DATI!C$1:C$65536,'2000'!N8,DATI!D$1:D$65536,'2000'!L14)</f>
        <v>1516525</v>
      </c>
      <c r="V14" s="24">
        <f>SUMIFS(DATI!E$1:E$65536,DATI!A$1:A$65536,'2000'!B4,DATI!B$1:B$65536,'2000'!V12,DATI!C$1:C$65536,'2000'!N8,DATI!D$1:D$65536,'2000'!L14)</f>
        <v>29503</v>
      </c>
      <c r="W14" s="25">
        <f>U14+V14</f>
        <v>1546028</v>
      </c>
    </row>
    <row r="15" spans="1:23" ht="13">
      <c r="A15" s="7"/>
      <c r="B15" s="16"/>
      <c r="C15" s="16"/>
      <c r="D15" s="16"/>
      <c r="E15" s="16"/>
      <c r="F15" s="16"/>
      <c r="G15" s="16"/>
      <c r="H15" s="16"/>
      <c r="I15" s="16"/>
      <c r="J15" s="16"/>
      <c r="K15" s="26"/>
      <c r="L15" s="40" t="s">
        <v>87</v>
      </c>
      <c r="M15" s="134" t="s">
        <v>136</v>
      </c>
      <c r="N15" s="27">
        <f>P15</f>
        <v>11601425</v>
      </c>
      <c r="O15" s="28"/>
      <c r="P15" s="29">
        <f>R15+S15+T15+W15</f>
        <v>11601425</v>
      </c>
      <c r="Q15" s="28"/>
      <c r="R15" s="30">
        <f>SUMIFS(DATI!E$1:E$65536,DATI!A$1:A$65536,'2000'!B4,DATI!B$1:B$65536,'2000'!R12,DATI!C$1:C$65536,'2000'!N8,DATI!D$1:D$65536,'2000'!L15)</f>
        <v>9944702</v>
      </c>
      <c r="S15" s="30">
        <f>SUMIFS(DATI!E$1:E$65536,DATI!A$1:A$65536,'2000'!B4,DATI!B$1:B$65536,'2000'!S12,DATI!C$1:C$65536,'2000'!N8,DATI!D$1:D$65536,'2000'!L15)</f>
        <v>389533</v>
      </c>
      <c r="T15" s="30">
        <f>SUMIFS(DATI!E$1:E$65536,DATI!A$1:A$65536,'2000'!B4,DATI!B$1:B$65536,'2000'!T12,DATI!C$1:C$65536,'2000'!N8,DATI!D$1:D$65536,'2000'!L15)</f>
        <v>76888</v>
      </c>
      <c r="U15" s="30">
        <f>SUMIFS(DATI!E$1:E$65536,DATI!A$1:A$65536,'2000'!B4,DATI!B$1:B$65536,'2000'!U12,DATI!C$1:C$65536,'2000'!N8,DATI!D$1:D$65536,'2000'!L15)</f>
        <v>1187387</v>
      </c>
      <c r="V15" s="30">
        <f>SUMIFS(DATI!E$1:E$65536,DATI!A$1:A$65536,'2000'!B4,DATI!B$1:B$65536,'2000'!V12,DATI!C$1:C$65536,'2000'!N8,DATI!D$1:D$65536,'2000'!L15)</f>
        <v>2915</v>
      </c>
      <c r="W15" s="31">
        <f>U15+V15</f>
        <v>1190302</v>
      </c>
    </row>
    <row r="16" spans="1:23" ht="13">
      <c r="A16" s="7"/>
      <c r="B16" s="16"/>
      <c r="C16" s="16"/>
      <c r="D16" s="16"/>
      <c r="E16" s="16"/>
      <c r="F16" s="16"/>
      <c r="G16" s="16"/>
      <c r="H16" s="16"/>
      <c r="I16" s="16"/>
      <c r="J16" s="16"/>
      <c r="K16" s="26"/>
      <c r="L16" s="40" t="s">
        <v>88</v>
      </c>
      <c r="M16" s="134" t="s">
        <v>137</v>
      </c>
      <c r="N16" s="27">
        <f>P16</f>
        <v>441254</v>
      </c>
      <c r="O16" s="28"/>
      <c r="P16" s="29">
        <f>R16+S16+T16+W16</f>
        <v>441254</v>
      </c>
      <c r="Q16" s="28"/>
      <c r="R16" s="30">
        <f>SUMIFS(DATI!E$1:E$65536,DATI!A$1:A$65536,'2000'!B4,DATI!B$1:B$65536,'2000'!R12,DATI!C$1:C$65536,'2000'!N8,DATI!D$1:D$65536,'2000'!L16)</f>
        <v>82872</v>
      </c>
      <c r="S16" s="30">
        <f>SUMIFS(DATI!E$1:E$65536,DATI!A$1:A$65536,'2000'!B4,DATI!B$1:B$65536,'2000'!S12,DATI!C$1:C$65536,'2000'!N8,DATI!D$1:D$65536,'2000'!L16)</f>
        <v>4416</v>
      </c>
      <c r="T16" s="30">
        <f>SUMIFS(DATI!E$1:E$65536,DATI!A$1:A$65536,'2000'!B4,DATI!B$1:B$65536,'2000'!T12,DATI!C$1:C$65536,'2000'!N8,DATI!D$1:D$65536,'2000'!L16)</f>
        <v>24826</v>
      </c>
      <c r="U16" s="30">
        <f>SUMIFS(DATI!E$1:E$65536,DATI!A$1:A$65536,'2000'!B4,DATI!B$1:B$65536,'2000'!U12,DATI!C$1:C$65536,'2000'!N8,DATI!D$1:D$65536,'2000'!L16)</f>
        <v>329138</v>
      </c>
      <c r="V16" s="30">
        <f>SUMIFS(DATI!E$1:E$65536,DATI!A$1:A$65536,'2000'!B4,DATI!B$1:B$65536,'2000'!V12,DATI!C$1:C$65536,'2000'!N8,DATI!D$1:D$65536,'2000'!L16)</f>
        <v>2</v>
      </c>
      <c r="W16" s="31">
        <f>U16+V16</f>
        <v>329140</v>
      </c>
    </row>
    <row r="17" spans="1:23" ht="13">
      <c r="A17" s="7"/>
      <c r="B17" s="16"/>
      <c r="C17" s="16"/>
      <c r="D17" s="16"/>
      <c r="E17" s="16"/>
      <c r="F17" s="16"/>
      <c r="G17" s="16"/>
      <c r="H17" s="16"/>
      <c r="I17" s="16"/>
      <c r="J17" s="16"/>
      <c r="K17" s="26"/>
      <c r="L17" s="40" t="s">
        <v>89</v>
      </c>
      <c r="M17" s="134" t="s">
        <v>138</v>
      </c>
      <c r="N17" s="27">
        <f>P17</f>
        <v>1410865</v>
      </c>
      <c r="O17" s="28"/>
      <c r="P17" s="29">
        <f>R17+S17+T17+W17</f>
        <v>1410865</v>
      </c>
      <c r="Q17" s="28"/>
      <c r="R17" s="28"/>
      <c r="S17" s="28"/>
      <c r="T17" s="30">
        <f>SUMIFS(DATI!E$1:E$65536,DATI!A$1:A$65536,'2000'!B4,DATI!B$1:B$65536,'2000'!T12,DATI!C$1:C$65536,'2000'!N8,DATI!D$1:D$65536,'2000'!L17)</f>
        <v>1384279</v>
      </c>
      <c r="U17" s="28"/>
      <c r="V17" s="30">
        <f>SUMIFS(DATI!E$1:E$65536,DATI!A$1:A$65536,'2000'!B4,DATI!B$1:B$65536,'2000'!V12,DATI!C$1:C$65536,'2000'!N8,DATI!D$1:D$65536,'2000'!L17)</f>
        <v>26586</v>
      </c>
      <c r="W17" s="31">
        <f>V17</f>
        <v>26586</v>
      </c>
    </row>
    <row r="18" spans="1:23" ht="13">
      <c r="A18" s="7"/>
      <c r="B18" s="33">
        <f>C18+D18</f>
        <v>860775</v>
      </c>
      <c r="C18" s="34">
        <f>SUMIFS(DATI!E$1:E$65536,DATI!A$1:A$65536,'2000'!B4,DATI!B$1:B$65536,'2000'!C12,DATI!C$1:C$65536,'2000'!B8,DATI!D$1:D$65536,'2000'!L18)</f>
        <v>17124</v>
      </c>
      <c r="D18" s="34">
        <f>SUMIFS(DATI!E$1:E$65536,DATI!A$1:A$65536,'2000'!B4,DATI!B$1:B$65536,'2000'!D12,DATI!C$1:C$65536,'2000'!B8,DATI!D$1:D$65536,'2000'!L18)</f>
        <v>843651</v>
      </c>
      <c r="E18" s="35">
        <f>SUMIFS(DATI!E$1:E$65536,DATI!A$1:A$65536,'2000'!B4,DATI!B$1:B$65536,'2000'!E12,DATI!C$1:C$65536,'2000'!B8,DATI!D$1:D$65536,'2000'!L18)</f>
        <v>463009</v>
      </c>
      <c r="F18" s="36">
        <f>SUMIFS(DATI!E$1:E$65536,DATI!A$1:A$65536,'2000'!B4,DATI!B$1:B$65536,'2000'!F12,DATI!C$1:C$65536,'2000'!B8,DATI!D$1:D$65536,'2000'!L18)</f>
        <v>190955</v>
      </c>
      <c r="G18" s="36">
        <f>SUMIFS(DATI!E$1:E$65536,DATI!A$1:A$65536,'2000'!B4,DATI!B$1:B$65536,'2000'!G12,DATI!C$1:C$65536,'2000'!B8,DATI!D$1:D$65536,'2000'!L18)</f>
        <v>5961915</v>
      </c>
      <c r="H18" s="16"/>
      <c r="I18" s="37">
        <f>B18+E18+F18+G18</f>
        <v>7476654</v>
      </c>
      <c r="J18" s="38"/>
      <c r="K18" s="39">
        <f>I18</f>
        <v>7476654</v>
      </c>
      <c r="L18" s="40" t="s">
        <v>72</v>
      </c>
      <c r="M18" s="41" t="s">
        <v>139</v>
      </c>
      <c r="N18" s="28"/>
      <c r="O18" s="28"/>
      <c r="P18" s="28"/>
      <c r="Q18" s="28"/>
      <c r="R18" s="28"/>
      <c r="S18" s="28"/>
      <c r="T18" s="23"/>
      <c r="U18" s="28"/>
      <c r="V18" s="28"/>
      <c r="W18" s="42"/>
    </row>
    <row r="19" spans="1:23" ht="13">
      <c r="A19" s="7"/>
      <c r="B19" s="33">
        <f>C19+D19</f>
        <v>685253</v>
      </c>
      <c r="C19" s="43">
        <f>V14-C18</f>
        <v>12379</v>
      </c>
      <c r="D19" s="33">
        <f>U14-D18</f>
        <v>672874</v>
      </c>
      <c r="E19" s="43">
        <f>T14-E18</f>
        <v>1022984</v>
      </c>
      <c r="F19" s="43">
        <f>S14-F18</f>
        <v>202994</v>
      </c>
      <c r="G19" s="43">
        <f>R14-G18</f>
        <v>4065659</v>
      </c>
      <c r="H19" s="16"/>
      <c r="I19" s="37">
        <f>B19+E19+F19+G19</f>
        <v>5976890</v>
      </c>
      <c r="J19" s="44"/>
      <c r="K19" s="45"/>
      <c r="L19" s="46" t="s">
        <v>91</v>
      </c>
      <c r="M19" s="194" t="s">
        <v>140</v>
      </c>
      <c r="N19" s="28"/>
      <c r="O19" s="28"/>
      <c r="P19" s="28"/>
      <c r="Q19" s="47"/>
      <c r="R19" s="28"/>
      <c r="S19" s="28"/>
      <c r="T19" s="28"/>
      <c r="U19" s="28"/>
      <c r="V19" s="28"/>
      <c r="W19" s="42"/>
    </row>
    <row r="20" spans="1:23">
      <c r="A20" s="7"/>
      <c r="B20" s="44"/>
      <c r="C20" s="44"/>
      <c r="D20" s="48"/>
      <c r="E20" s="44"/>
      <c r="F20" s="44"/>
      <c r="G20" s="44"/>
      <c r="H20" s="44"/>
      <c r="I20" s="48"/>
      <c r="J20" s="44"/>
      <c r="K20" s="45"/>
      <c r="L20" s="40" t="s">
        <v>85</v>
      </c>
      <c r="M20" s="41" t="s">
        <v>141</v>
      </c>
      <c r="N20" s="28"/>
      <c r="O20" s="28"/>
      <c r="P20" s="29">
        <f>Q20</f>
        <v>721072</v>
      </c>
      <c r="Q20" s="49">
        <f>SUMIFS(DATI!E$1:E$65536,DATI!A$1:A$65536,'2000'!B4,DATI!B$1:B$65536,'2000'!Q12,DATI!C$1:C$65536,'2000'!N8,DATI!D$1:D$65536,'2000'!L20)</f>
        <v>721072</v>
      </c>
      <c r="R20" s="50"/>
      <c r="S20" s="28"/>
      <c r="T20" s="28"/>
      <c r="U20" s="28"/>
      <c r="V20" s="28"/>
      <c r="W20" s="42"/>
    </row>
    <row r="21" spans="1:23" ht="13">
      <c r="A21" s="7"/>
      <c r="B21" s="44"/>
      <c r="C21" s="44"/>
      <c r="D21" s="48"/>
      <c r="E21" s="44"/>
      <c r="F21" s="44"/>
      <c r="G21" s="44"/>
      <c r="H21" s="44"/>
      <c r="I21" s="43">
        <f>I19+P20</f>
        <v>6697962</v>
      </c>
      <c r="J21" s="44"/>
      <c r="K21" s="45"/>
      <c r="L21" s="46" t="s">
        <v>12</v>
      </c>
      <c r="M21" s="194" t="s">
        <v>142</v>
      </c>
      <c r="N21" s="28"/>
      <c r="O21" s="28"/>
      <c r="P21" s="23"/>
      <c r="Q21" s="23"/>
      <c r="R21" s="28"/>
      <c r="S21" s="28"/>
      <c r="T21" s="28"/>
      <c r="U21" s="28"/>
      <c r="V21" s="28"/>
      <c r="W21" s="42"/>
    </row>
    <row r="22" spans="1:23" ht="13">
      <c r="A22" s="7"/>
      <c r="B22" s="51">
        <f>C22+D22</f>
        <v>121690</v>
      </c>
      <c r="C22" s="52">
        <f>SUMIFS(DATI!E$1:E$65536,DATI!A$1:A$65536,'2000'!B4,DATI!B$1:B$65536,'2000'!C12,DATI!C$1:C$65536,'2000'!B8,DATI!D$1:D$65536,'2000'!L22)</f>
        <v>2207</v>
      </c>
      <c r="D22" s="52">
        <f>SUMIFS(DATI!E$1:E$65536,DATI!A$1:A$65536,'2000'!B4,DATI!B$1:B$65536,'2000'!D12,DATI!C$1:C$65536,'2000'!B8,DATI!D$1:D$65536,'2000'!L22)</f>
        <v>119483</v>
      </c>
      <c r="E22" s="52">
        <f>SUMIFS(DATI!E$1:E$65536,DATI!A$1:A$65536,'2000'!B4,DATI!B$1:B$65536,'2000'!E12,DATI!C$1:C$65536,'2000'!B8,DATI!D$1:D$65536,'2000'!L22)</f>
        <v>291406</v>
      </c>
      <c r="F22" s="52">
        <f>SUMIFS(DATI!E$1:E$65536,DATI!A$1:A$65536,'2000'!B4,DATI!B$1:B$65536,'2000'!F12,DATI!C$1:C$65536,'2000'!B8,DATI!D$1:D$65536,'2000'!L22)</f>
        <v>33599</v>
      </c>
      <c r="G22" s="52">
        <f>SUMIFS(DATI!E$1:E$65536,DATI!A$1:A$65536,'2000'!B4,DATI!B$1:B$65536,'2000'!G12,DATI!C$1:C$65536,'2000'!B8,DATI!D$1:D$65536,'2000'!L22)</f>
        <v>849725</v>
      </c>
      <c r="H22" s="16"/>
      <c r="I22" s="43">
        <f>C22+D22+E22+F22+G22</f>
        <v>1296420</v>
      </c>
      <c r="J22" s="44"/>
      <c r="K22" s="45"/>
      <c r="L22" s="53" t="s">
        <v>77</v>
      </c>
      <c r="M22" s="54" t="s">
        <v>167</v>
      </c>
      <c r="N22" s="28"/>
      <c r="O22" s="28"/>
      <c r="P22" s="28"/>
      <c r="Q22" s="28"/>
      <c r="R22" s="28" t="s">
        <v>135</v>
      </c>
      <c r="S22" s="28"/>
      <c r="T22" s="28"/>
      <c r="U22" s="28"/>
      <c r="V22" s="28"/>
      <c r="W22" s="42"/>
    </row>
    <row r="23" spans="1:23" ht="13.5" thickBot="1">
      <c r="A23" s="7"/>
      <c r="B23" s="55">
        <f>C23+D23</f>
        <v>563563</v>
      </c>
      <c r="C23" s="56">
        <f>C19-C22</f>
        <v>10172</v>
      </c>
      <c r="D23" s="56">
        <f>D19-D22</f>
        <v>553391</v>
      </c>
      <c r="E23" s="56">
        <f>E19-E22</f>
        <v>731578</v>
      </c>
      <c r="F23" s="56">
        <f>F19-F22</f>
        <v>169395</v>
      </c>
      <c r="G23" s="56">
        <f>G19-G22</f>
        <v>3215934</v>
      </c>
      <c r="H23" s="43">
        <f>P20</f>
        <v>721072</v>
      </c>
      <c r="I23" s="43">
        <f>B23+E23+F23+G23+H23</f>
        <v>5401542</v>
      </c>
      <c r="J23" s="44"/>
      <c r="K23" s="57"/>
      <c r="L23" s="46" t="s">
        <v>13</v>
      </c>
      <c r="M23" s="195" t="s">
        <v>247</v>
      </c>
      <c r="N23" s="28"/>
      <c r="O23" s="28"/>
      <c r="P23" s="28"/>
      <c r="Q23" s="28"/>
      <c r="R23" s="28"/>
      <c r="S23" s="28"/>
      <c r="T23" s="28"/>
      <c r="U23" s="28"/>
      <c r="V23" s="28"/>
      <c r="W23" s="42"/>
    </row>
    <row r="24" spans="1:23" ht="26.25" customHeight="1" thickTop="1" thickBot="1">
      <c r="A24" s="7"/>
      <c r="B24" s="284" t="s">
        <v>143</v>
      </c>
      <c r="C24" s="284"/>
      <c r="D24" s="284"/>
      <c r="E24" s="284"/>
      <c r="F24" s="284"/>
      <c r="G24" s="284"/>
      <c r="H24" s="284"/>
      <c r="I24" s="284"/>
      <c r="J24" s="284"/>
      <c r="K24" s="284"/>
      <c r="L24" s="284"/>
      <c r="M24" s="284"/>
      <c r="N24" s="284"/>
      <c r="O24" s="284"/>
      <c r="P24" s="284"/>
      <c r="Q24" s="284"/>
      <c r="R24" s="284"/>
      <c r="S24" s="284"/>
      <c r="T24" s="284"/>
      <c r="U24" s="284"/>
      <c r="V24" s="284"/>
      <c r="W24" s="285"/>
    </row>
    <row r="25" spans="1:23" ht="19" thickTop="1" thickBot="1">
      <c r="A25" s="7"/>
      <c r="B25" s="231" t="s">
        <v>144</v>
      </c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232"/>
    </row>
    <row r="26" spans="1:23" ht="13.5" thickTop="1">
      <c r="A26" s="7"/>
      <c r="B26" s="58"/>
      <c r="C26" s="58"/>
      <c r="D26" s="58"/>
      <c r="E26" s="58"/>
      <c r="F26" s="58"/>
      <c r="G26" s="58"/>
      <c r="H26" s="58"/>
      <c r="I26" s="59"/>
      <c r="J26" s="58"/>
      <c r="K26" s="60"/>
      <c r="L26" s="46" t="s">
        <v>12</v>
      </c>
      <c r="M26" s="196" t="s">
        <v>145</v>
      </c>
      <c r="N26" s="28"/>
      <c r="O26" s="61"/>
      <c r="P26" s="22">
        <f>R26+S26+T26+W26+Q26</f>
        <v>6697962</v>
      </c>
      <c r="Q26" s="22">
        <f>H23</f>
        <v>721072</v>
      </c>
      <c r="R26" s="62">
        <f>G19</f>
        <v>4065659</v>
      </c>
      <c r="S26" s="62">
        <f>F19</f>
        <v>202994</v>
      </c>
      <c r="T26" s="62">
        <f>E19</f>
        <v>1022984</v>
      </c>
      <c r="U26" s="62">
        <f>D19</f>
        <v>672874</v>
      </c>
      <c r="V26" s="62">
        <f>C19</f>
        <v>12379</v>
      </c>
      <c r="W26" s="63">
        <f>U26+V26</f>
        <v>685253</v>
      </c>
    </row>
    <row r="27" spans="1:23">
      <c r="A27" s="7"/>
      <c r="B27" s="64">
        <f>C27+D27</f>
        <v>52630</v>
      </c>
      <c r="C27" s="64">
        <f>C28+C29</f>
        <v>10096</v>
      </c>
      <c r="D27" s="64">
        <f>D28+D29</f>
        <v>42534</v>
      </c>
      <c r="E27" s="64">
        <f>E28+E29</f>
        <v>729805</v>
      </c>
      <c r="F27" s="64">
        <f>F28+F29</f>
        <v>138426</v>
      </c>
      <c r="G27" s="64">
        <f>G28+G29</f>
        <v>1917701</v>
      </c>
      <c r="H27" s="44"/>
      <c r="I27" s="37">
        <f>B27+E27+F27+G27</f>
        <v>2838562</v>
      </c>
      <c r="J27" s="43">
        <f>J28+J29</f>
        <v>60355</v>
      </c>
      <c r="K27" s="39">
        <f>J27+I27</f>
        <v>2898917</v>
      </c>
      <c r="L27" s="53" t="s">
        <v>24</v>
      </c>
      <c r="M27" s="65" t="s">
        <v>146</v>
      </c>
      <c r="N27" s="28"/>
      <c r="O27" s="28"/>
      <c r="P27" s="23"/>
      <c r="Q27" s="23"/>
      <c r="R27" s="23"/>
      <c r="S27" s="23"/>
      <c r="T27" s="23"/>
      <c r="U27" s="23"/>
      <c r="V27" s="23"/>
      <c r="W27" s="32"/>
    </row>
    <row r="28" spans="1:23">
      <c r="A28" s="7"/>
      <c r="B28" s="66">
        <f>C28+D28</f>
        <v>41009</v>
      </c>
      <c r="C28" s="67">
        <f>SUMIFS(DATI!E$1:E$65536,DATI!A$1:A$65536,'2000'!B4,DATI!B$1:B$65536,'2000'!C12,DATI!C$1:C$65536,'2000'!B8,DATI!D$1:D$65536,'2000'!L28)</f>
        <v>7542</v>
      </c>
      <c r="D28" s="67">
        <f>SUMIFS(DATI!E$1:E$65536,DATI!A$1:A$65536,'2000'!B4,DATI!B$1:B$65536,'2000'!D12,DATI!C$1:C$65536,'2000'!B8,DATI!D$1:D$65536,'2000'!L28)</f>
        <v>33467</v>
      </c>
      <c r="E28" s="67">
        <f>SUMIFS(DATI!E$1:E$65536,DATI!A$1:A$65536,'2000'!B4,DATI!B$1:B$65536,'2000'!E12,DATI!C$1:C$65536,'2000'!B8,DATI!D$1:D$65536,'2000'!L28)</f>
        <v>564440</v>
      </c>
      <c r="F28" s="67">
        <f>SUMIFS(DATI!E$1:E$65536,DATI!A$1:A$65536,'2000'!B4,DATI!B$1:B$65536,'2000'!F12,DATI!C$1:C$65536,'2000'!B8,DATI!D$1:D$65536,'2000'!L28)</f>
        <v>111855</v>
      </c>
      <c r="G28" s="67">
        <f>SUMIFS(DATI!E$1:E$65536,DATI!A$1:A$65536,'2000'!B4,DATI!B$1:B$65536,'2000'!G12,DATI!C$1:C$65536,'2000'!B8,DATI!D$1:D$65536,'2000'!L28)</f>
        <v>1549474</v>
      </c>
      <c r="H28" s="44"/>
      <c r="I28" s="37">
        <f>B28+E28+F28+G28</f>
        <v>2266778</v>
      </c>
      <c r="J28" s="36">
        <f>SUMIFS(DATI!E$1:E$65536,DATI!A$1:A$65536,'2000'!B4,DATI!B$1:B$65536,'2000'!J12,DATI!C$1:C$65536,'2000'!B8,DATI!D$1:D$65536,'2000'!L28)</f>
        <v>60355</v>
      </c>
      <c r="K28" s="39">
        <f>J28+I28</f>
        <v>2327133</v>
      </c>
      <c r="L28" s="53" t="s">
        <v>25</v>
      </c>
      <c r="M28" s="199" t="s">
        <v>248</v>
      </c>
      <c r="N28" s="28"/>
      <c r="O28" s="28"/>
      <c r="P28" s="28"/>
      <c r="Q28" s="28"/>
      <c r="R28" s="28"/>
      <c r="S28" s="28"/>
      <c r="T28" s="28"/>
      <c r="U28" s="28"/>
      <c r="V28" s="28"/>
      <c r="W28" s="42"/>
    </row>
    <row r="29" spans="1:23">
      <c r="A29" s="7"/>
      <c r="B29" s="66">
        <f>C29+D29</f>
        <v>11621</v>
      </c>
      <c r="C29" s="67">
        <f>SUMIFS(DATI!E$1:E$65536,DATI!A$1:A$65536,'2000'!B4,DATI!B$1:B$65536,'2000'!C12,DATI!C$1:C$65536,'2000'!B8,DATI!D$1:D$65536,'2000'!L29)</f>
        <v>2554</v>
      </c>
      <c r="D29" s="67">
        <f>SUMIFS(DATI!E$1:E$65536,DATI!A$1:A$65536,'2000'!B4,DATI!B$1:B$65536,'2000'!D12,DATI!C$1:C$65536,'2000'!B8,DATI!D$1:D$65536,'2000'!L29)</f>
        <v>9067</v>
      </c>
      <c r="E29" s="67">
        <f>SUMIFS(DATI!E$1:E$65536,DATI!A$1:A$65536,'2000'!B4,DATI!B$1:B$65536,'2000'!E12,DATI!C$1:C$65536,'2000'!B8,DATI!D$1:D$65536,'2000'!L29)</f>
        <v>165365</v>
      </c>
      <c r="F29" s="67">
        <f>SUMIFS(DATI!E$1:E$65536,DATI!A$1:A$65536,'2000'!B4,DATI!B$1:B$65536,'2000'!F12,DATI!C$1:C$65536,'2000'!B8,DATI!D$1:D$65536,'2000'!L29)</f>
        <v>26571</v>
      </c>
      <c r="G29" s="67">
        <f>SUMIFS(DATI!E$1:E$65536,DATI!A$1:A$65536,'2000'!B4,DATI!B$1:B$65536,'2000'!G12,DATI!C$1:C$65536,'2000'!B8,DATI!D$1:D$65536,'2000'!L29)</f>
        <v>368227</v>
      </c>
      <c r="H29" s="44"/>
      <c r="I29" s="37">
        <f>B29+E29+F29+G29</f>
        <v>571784</v>
      </c>
      <c r="J29" s="36">
        <f>SUMIFS(DATI!E$1:E$65536,DATI!A$1:A$65536,'2000'!B4,DATI!B$1:B$65536,'2000'!J12,DATI!C$1:C$65536,'2000'!B8,DATI!D$1:D$65536,'2000'!L29)</f>
        <v>0</v>
      </c>
      <c r="K29" s="39">
        <f>J29+I29</f>
        <v>571784</v>
      </c>
      <c r="L29" s="53" t="s">
        <v>26</v>
      </c>
      <c r="M29" s="199" t="s">
        <v>249</v>
      </c>
      <c r="N29" s="28"/>
      <c r="O29" s="28"/>
      <c r="P29" s="28"/>
      <c r="Q29" s="28"/>
      <c r="R29" s="28"/>
      <c r="S29" s="28"/>
      <c r="T29" s="28"/>
      <c r="U29" s="28"/>
      <c r="V29" s="28"/>
      <c r="W29" s="42"/>
    </row>
    <row r="30" spans="1:23">
      <c r="A30" s="7"/>
      <c r="B30" s="68">
        <f>C30+D30</f>
        <v>333</v>
      </c>
      <c r="C30" s="68">
        <f>C32</f>
        <v>51</v>
      </c>
      <c r="D30" s="68">
        <f>D32</f>
        <v>282</v>
      </c>
      <c r="E30" s="68">
        <f>E32</f>
        <v>1773</v>
      </c>
      <c r="F30" s="68">
        <f>F32</f>
        <v>6088</v>
      </c>
      <c r="G30" s="68">
        <f>G32</f>
        <v>86552</v>
      </c>
      <c r="H30" s="68">
        <f>H31</f>
        <v>751157</v>
      </c>
      <c r="I30" s="69">
        <f>I31+I32</f>
        <v>845903</v>
      </c>
      <c r="J30" s="44"/>
      <c r="K30" s="70"/>
      <c r="L30" s="53" t="s">
        <v>27</v>
      </c>
      <c r="M30" s="65" t="s">
        <v>147</v>
      </c>
      <c r="N30" s="28"/>
      <c r="O30" s="28"/>
      <c r="P30" s="28"/>
      <c r="Q30" s="28"/>
      <c r="R30" s="28"/>
      <c r="S30" s="28"/>
      <c r="T30" s="28"/>
      <c r="U30" s="28"/>
      <c r="V30" s="28"/>
      <c r="W30" s="42"/>
    </row>
    <row r="31" spans="1:23">
      <c r="A31" s="7"/>
      <c r="B31" s="71"/>
      <c r="C31" s="71"/>
      <c r="D31" s="71"/>
      <c r="E31" s="71"/>
      <c r="F31" s="71"/>
      <c r="G31" s="71"/>
      <c r="H31" s="36">
        <f>SUMIFS(DATI!E$1:E$65536,DATI!A$1:A$65536,'2000'!B4,DATI!B$1:B$65536,'2000'!H12,DATI!C$1:C$65536,'2000'!B8,DATI!D$1:D$65536,'2000'!L31)</f>
        <v>751157</v>
      </c>
      <c r="I31" s="37">
        <f>H31</f>
        <v>751157</v>
      </c>
      <c r="J31" s="44"/>
      <c r="K31" s="45"/>
      <c r="L31" s="53" t="s">
        <v>28</v>
      </c>
      <c r="M31" s="199" t="s">
        <v>250</v>
      </c>
      <c r="N31" s="28"/>
      <c r="O31" s="28"/>
      <c r="P31" s="28"/>
      <c r="Q31" s="28"/>
      <c r="R31" s="28"/>
      <c r="S31" s="28"/>
      <c r="T31" s="28"/>
      <c r="U31" s="28"/>
      <c r="V31" s="28"/>
      <c r="W31" s="42"/>
    </row>
    <row r="32" spans="1:23">
      <c r="A32" s="7"/>
      <c r="B32" s="33">
        <f>C32+D32</f>
        <v>333</v>
      </c>
      <c r="C32" s="36">
        <f>SUMIFS(DATI!E$1:E$65536,DATI!A$1:A$65536,'2000'!B4,DATI!B$1:B$65536,'2000'!C12,DATI!C$1:C$65536,'2000'!B8,DATI!D$1:D$65536,'2000'!L32)</f>
        <v>51</v>
      </c>
      <c r="D32" s="34">
        <f>SUMIFS(DATI!E$1:E$65536,DATI!A$1:A$65536,'2000'!B4,DATI!B$1:B$65536,'2000'!D12,DATI!C$1:C$65536,'2000'!B8,DATI!D$1:D$65536,'2000'!L32)</f>
        <v>282</v>
      </c>
      <c r="E32" s="36">
        <f>SUMIFS(DATI!E$1:E$65536,DATI!A$1:A$65536,'2000'!B4,DATI!B$1:B$65536,'2000'!E12,DATI!C$1:C$65536,'2000'!B8,DATI!D$1:D$65536,'2000'!L32)</f>
        <v>1773</v>
      </c>
      <c r="F32" s="36">
        <f>SUMIFS(DATI!E$1:E$65536,DATI!A$1:A$65536,'2000'!B4,DATI!B$1:B$65536,'2000'!F12,DATI!C$1:C$65536,'2000'!B8,DATI!D$1:D$65536,'2000'!L32)</f>
        <v>6088</v>
      </c>
      <c r="G32" s="36">
        <f>SUMIFS(DATI!E$1:E$65536,DATI!A$1:A$65536,'2000'!B4,DATI!B$1:B$65536,'2000'!G12,DATI!C$1:C$65536,'2000'!B8,DATI!D$1:D$65536,'2000'!L32)</f>
        <v>86552</v>
      </c>
      <c r="H32" s="44"/>
      <c r="I32" s="37">
        <f>B32+E32+F32+G32</f>
        <v>94746</v>
      </c>
      <c r="J32" s="44"/>
      <c r="K32" s="45"/>
      <c r="L32" s="53" t="s">
        <v>29</v>
      </c>
      <c r="M32" s="199" t="s">
        <v>251</v>
      </c>
      <c r="N32" s="28"/>
      <c r="O32" s="28"/>
      <c r="P32" s="47"/>
      <c r="Q32" s="47"/>
      <c r="R32" s="47"/>
      <c r="S32" s="47"/>
      <c r="T32" s="47"/>
      <c r="U32" s="47"/>
      <c r="V32" s="47"/>
      <c r="W32" s="72"/>
    </row>
    <row r="33" spans="1:23">
      <c r="A33" s="7"/>
      <c r="B33" s="44"/>
      <c r="C33" s="44"/>
      <c r="D33" s="44"/>
      <c r="E33" s="44"/>
      <c r="F33" s="44"/>
      <c r="G33" s="44"/>
      <c r="H33" s="44"/>
      <c r="I33" s="44"/>
      <c r="J33" s="44"/>
      <c r="K33" s="45"/>
      <c r="L33" s="53" t="s">
        <v>30</v>
      </c>
      <c r="M33" s="65" t="s">
        <v>148</v>
      </c>
      <c r="N33" s="28"/>
      <c r="O33" s="61"/>
      <c r="P33" s="29">
        <f>P34+P35</f>
        <v>67491</v>
      </c>
      <c r="Q33" s="29">
        <f>Q34+Q35</f>
        <v>30085</v>
      </c>
      <c r="R33" s="29">
        <f>R35</f>
        <v>37406</v>
      </c>
      <c r="S33" s="29">
        <f>S35</f>
        <v>0</v>
      </c>
      <c r="T33" s="29">
        <f>T35</f>
        <v>0</v>
      </c>
      <c r="U33" s="29">
        <f>U35</f>
        <v>0</v>
      </c>
      <c r="V33" s="62">
        <f>V35</f>
        <v>0</v>
      </c>
      <c r="W33" s="63">
        <f>U33+V33</f>
        <v>0</v>
      </c>
    </row>
    <row r="34" spans="1:23">
      <c r="A34" s="7"/>
      <c r="B34" s="44"/>
      <c r="C34" s="44"/>
      <c r="D34" s="44"/>
      <c r="E34" s="44"/>
      <c r="F34" s="44"/>
      <c r="G34" s="44"/>
      <c r="H34" s="44"/>
      <c r="I34" s="44"/>
      <c r="J34" s="44"/>
      <c r="K34" s="45"/>
      <c r="L34" s="53" t="s">
        <v>31</v>
      </c>
      <c r="M34" s="199" t="s">
        <v>252</v>
      </c>
      <c r="N34" s="28"/>
      <c r="O34" s="61"/>
      <c r="P34" s="29">
        <f>Q34</f>
        <v>30085</v>
      </c>
      <c r="Q34" s="49">
        <f>SUMIFS(DATI!E$1:E$65536,DATI!A$1:A$65536,'2000'!B4,DATI!B$1:B$65536,'2000'!Q12,DATI!C$1:C$65536,'2000'!N8,DATI!D$1:D$65536,'2000'!L34)</f>
        <v>30085</v>
      </c>
      <c r="R34" s="73"/>
      <c r="S34" s="74"/>
      <c r="T34" s="74"/>
      <c r="U34" s="74"/>
      <c r="V34" s="74"/>
      <c r="W34" s="75"/>
    </row>
    <row r="35" spans="1:23">
      <c r="A35" s="7"/>
      <c r="B35" s="44"/>
      <c r="C35" s="44"/>
      <c r="D35" s="44"/>
      <c r="E35" s="44"/>
      <c r="F35" s="44"/>
      <c r="G35" s="76"/>
      <c r="H35" s="44"/>
      <c r="I35" s="76"/>
      <c r="J35" s="44"/>
      <c r="K35" s="45"/>
      <c r="L35" s="53" t="s">
        <v>32</v>
      </c>
      <c r="M35" s="199" t="s">
        <v>253</v>
      </c>
      <c r="N35" s="28"/>
      <c r="O35" s="61"/>
      <c r="P35" s="29">
        <f>R35+S35+T35+W35</f>
        <v>37406</v>
      </c>
      <c r="Q35" s="44"/>
      <c r="R35" s="49">
        <f>SUMIFS(DATI!E$1:E$65536,DATI!A$1:A$65536,'2000'!B4,DATI!B$1:B$65536,'2000'!R12,DATI!C$1:C$65536,'2000'!N8,DATI!D$1:D$65536,'2000'!L35)</f>
        <v>37406</v>
      </c>
      <c r="S35" s="49">
        <f>SUMIFS(DATI!E$1:E$65536,DATI!A$1:A$65536,'2000'!B4,DATI!B$1:B$65536,'2000'!S12,DATI!C$1:C$65536,'2000'!N8,DATI!D$1:D$65536,'2000'!L35)</f>
        <v>0</v>
      </c>
      <c r="T35" s="49">
        <f>SUMIFS(DATI!E$1:E$65536,DATI!A$1:A$65536,'2000'!B4,DATI!B$1:B$65536,'2000'!T12,DATI!C$1:C$65536,'2000'!N8,DATI!D$1:D$65536,'2000'!L35)</f>
        <v>0</v>
      </c>
      <c r="U35" s="49">
        <f>SUMIFS(DATI!E$1:E$65536,DATI!A$1:A$65536,'2000'!B4,DATI!B$1:B$65536,'2000'!U12,DATI!C$1:C$65536,'2000'!N8,DATI!D$1:D$65536,'2000'!L35)</f>
        <v>0</v>
      </c>
      <c r="V35" s="24">
        <f>SUMIFS(DATI!E$1:E$65536,DATI!A$1:A$65536,'2000'!B4,DATI!B$1:B$65536,'2000'!V12,DATI!C$1:C$65536,'2000'!N8,DATI!D$1:D$65536,'2000'!L35)</f>
        <v>0</v>
      </c>
      <c r="W35" s="63">
        <f>U35+V35</f>
        <v>0</v>
      </c>
    </row>
    <row r="36" spans="1:23" ht="13">
      <c r="A36" s="7"/>
      <c r="B36" s="33">
        <f>C36+D36</f>
        <v>632290</v>
      </c>
      <c r="C36" s="43">
        <f>V26+V35-C27-C32</f>
        <v>2232</v>
      </c>
      <c r="D36" s="33">
        <f>U26+U35-D27-D32</f>
        <v>630058</v>
      </c>
      <c r="E36" s="43">
        <f>T26+T35-E27-E32</f>
        <v>291406</v>
      </c>
      <c r="F36" s="43">
        <f>S26+S35-F27-F32</f>
        <v>58480</v>
      </c>
      <c r="G36" s="43">
        <f>R26+R35-G27-G32</f>
        <v>2098812</v>
      </c>
      <c r="H36" s="44"/>
      <c r="I36" s="37">
        <f>B36+E36+F36+G36</f>
        <v>3080988</v>
      </c>
      <c r="J36" s="44"/>
      <c r="K36" s="45"/>
      <c r="L36" s="77" t="s">
        <v>14</v>
      </c>
      <c r="M36" s="197" t="s">
        <v>149</v>
      </c>
      <c r="N36" s="28"/>
      <c r="O36" s="28"/>
      <c r="P36" s="23"/>
      <c r="Q36" s="44"/>
      <c r="R36" s="23"/>
      <c r="S36" s="23"/>
      <c r="T36" s="23"/>
      <c r="U36" s="23"/>
      <c r="V36" s="23"/>
      <c r="W36" s="32"/>
    </row>
    <row r="37" spans="1:23">
      <c r="A37" s="7"/>
      <c r="B37" s="33">
        <f>C37+D37</f>
        <v>121690</v>
      </c>
      <c r="C37" s="33">
        <f>C22</f>
        <v>2207</v>
      </c>
      <c r="D37" s="33">
        <f>D22</f>
        <v>119483</v>
      </c>
      <c r="E37" s="33">
        <f>E22</f>
        <v>291406</v>
      </c>
      <c r="F37" s="33">
        <f>F22</f>
        <v>33599</v>
      </c>
      <c r="G37" s="33">
        <f>G22</f>
        <v>849725</v>
      </c>
      <c r="H37" s="44"/>
      <c r="I37" s="37">
        <f>B37+E37+F37+G37</f>
        <v>1296420</v>
      </c>
      <c r="J37" s="44"/>
      <c r="K37" s="45"/>
      <c r="L37" s="53" t="s">
        <v>77</v>
      </c>
      <c r="M37" s="65" t="s">
        <v>150</v>
      </c>
      <c r="N37" s="28"/>
      <c r="O37" s="28"/>
      <c r="P37" s="28"/>
      <c r="Q37" s="28"/>
      <c r="R37" s="28"/>
      <c r="S37" s="28"/>
      <c r="T37" s="28"/>
      <c r="U37" s="28"/>
      <c r="V37" s="28"/>
      <c r="W37" s="42"/>
    </row>
    <row r="38" spans="1:23" ht="26.5" thickBot="1">
      <c r="A38" s="7"/>
      <c r="B38" s="79">
        <f>C38+D38</f>
        <v>510600</v>
      </c>
      <c r="C38" s="79">
        <f>C36-C37</f>
        <v>25</v>
      </c>
      <c r="D38" s="79">
        <f>D36-D37</f>
        <v>510575</v>
      </c>
      <c r="E38" s="79">
        <f>E36-E37</f>
        <v>0</v>
      </c>
      <c r="F38" s="79">
        <f>F36-F37</f>
        <v>24881</v>
      </c>
      <c r="G38" s="79">
        <f>G36-G37</f>
        <v>1249087</v>
      </c>
      <c r="H38" s="44"/>
      <c r="I38" s="80">
        <f>B38+E38+F38+G38</f>
        <v>1784568</v>
      </c>
      <c r="J38" s="44"/>
      <c r="K38" s="57"/>
      <c r="L38" s="106" t="s">
        <v>151</v>
      </c>
      <c r="M38" s="198" t="s">
        <v>152</v>
      </c>
      <c r="N38" s="81"/>
      <c r="O38" s="81"/>
      <c r="P38" s="81"/>
      <c r="Q38" s="81"/>
      <c r="R38" s="81"/>
      <c r="S38" s="81"/>
      <c r="T38" s="81"/>
      <c r="U38" s="81"/>
      <c r="V38" s="81"/>
      <c r="W38" s="82"/>
    </row>
    <row r="39" spans="1:23" ht="16.5" thickTop="1" thickBot="1">
      <c r="A39" s="7"/>
      <c r="B39" s="83"/>
      <c r="C39" s="83"/>
      <c r="D39" s="83"/>
      <c r="E39" s="84"/>
      <c r="F39" s="84"/>
      <c r="G39" s="84"/>
      <c r="H39" s="84"/>
      <c r="I39" s="84"/>
      <c r="J39" s="84"/>
      <c r="K39" s="84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6"/>
    </row>
    <row r="40" spans="1:23" ht="21.75" customHeight="1" thickTop="1" thickBot="1">
      <c r="A40" s="7"/>
      <c r="B40" s="253" t="s">
        <v>119</v>
      </c>
      <c r="C40" s="253"/>
      <c r="D40" s="253"/>
      <c r="E40" s="253"/>
      <c r="F40" s="253"/>
      <c r="G40" s="253"/>
      <c r="H40" s="253"/>
      <c r="I40" s="253"/>
      <c r="J40" s="253"/>
      <c r="K40" s="254"/>
      <c r="L40" s="274" t="s">
        <v>120</v>
      </c>
      <c r="M40" s="275"/>
      <c r="N40" s="278" t="s">
        <v>121</v>
      </c>
      <c r="O40" s="279"/>
      <c r="P40" s="279"/>
      <c r="Q40" s="279"/>
      <c r="R40" s="279"/>
      <c r="S40" s="279"/>
      <c r="T40" s="279"/>
      <c r="U40" s="280"/>
      <c r="V40" s="280"/>
      <c r="W40" s="281"/>
    </row>
    <row r="41" spans="1:23" ht="13.5" customHeight="1" thickTop="1">
      <c r="A41" s="7"/>
      <c r="B41" s="261" t="s">
        <v>122</v>
      </c>
      <c r="C41" s="264" t="s">
        <v>123</v>
      </c>
      <c r="D41" s="264" t="s">
        <v>124</v>
      </c>
      <c r="E41" s="239" t="s">
        <v>125</v>
      </c>
      <c r="F41" s="239" t="s">
        <v>126</v>
      </c>
      <c r="G41" s="239" t="s">
        <v>127</v>
      </c>
      <c r="H41" s="239" t="s">
        <v>128</v>
      </c>
      <c r="I41" s="239" t="s">
        <v>129</v>
      </c>
      <c r="J41" s="239" t="s">
        <v>130</v>
      </c>
      <c r="K41" s="243" t="s">
        <v>131</v>
      </c>
      <c r="L41" s="276"/>
      <c r="M41" s="277"/>
      <c r="N41" s="264" t="s">
        <v>131</v>
      </c>
      <c r="O41" s="239" t="s">
        <v>130</v>
      </c>
      <c r="P41" s="239" t="s">
        <v>129</v>
      </c>
      <c r="Q41" s="239" t="s">
        <v>128</v>
      </c>
      <c r="R41" s="239" t="s">
        <v>127</v>
      </c>
      <c r="S41" s="239" t="s">
        <v>126</v>
      </c>
      <c r="T41" s="239" t="s">
        <v>125</v>
      </c>
      <c r="U41" s="264" t="s">
        <v>124</v>
      </c>
      <c r="V41" s="264" t="s">
        <v>123</v>
      </c>
      <c r="W41" s="266" t="s">
        <v>122</v>
      </c>
    </row>
    <row r="42" spans="1:23" ht="12.75" customHeight="1">
      <c r="A42" s="7"/>
      <c r="B42" s="262"/>
      <c r="C42" s="216"/>
      <c r="D42" s="216"/>
      <c r="E42" s="213"/>
      <c r="F42" s="213"/>
      <c r="G42" s="213"/>
      <c r="H42" s="229"/>
      <c r="I42" s="213"/>
      <c r="J42" s="213"/>
      <c r="K42" s="244"/>
      <c r="L42" s="276"/>
      <c r="M42" s="277"/>
      <c r="N42" s="215"/>
      <c r="O42" s="213"/>
      <c r="P42" s="213"/>
      <c r="Q42" s="229"/>
      <c r="R42" s="213"/>
      <c r="S42" s="213"/>
      <c r="T42" s="213"/>
      <c r="U42" s="216"/>
      <c r="V42" s="216"/>
      <c r="W42" s="219"/>
    </row>
    <row r="43" spans="1:23" ht="63" customHeight="1" thickBot="1">
      <c r="A43" s="7"/>
      <c r="B43" s="262"/>
      <c r="C43" s="216"/>
      <c r="D43" s="216"/>
      <c r="E43" s="213"/>
      <c r="F43" s="213"/>
      <c r="G43" s="213"/>
      <c r="H43" s="229"/>
      <c r="I43" s="213"/>
      <c r="J43" s="282"/>
      <c r="K43" s="244"/>
      <c r="L43" s="276"/>
      <c r="M43" s="277"/>
      <c r="N43" s="215"/>
      <c r="O43" s="282"/>
      <c r="P43" s="213"/>
      <c r="Q43" s="229"/>
      <c r="R43" s="213"/>
      <c r="S43" s="213"/>
      <c r="T43" s="213"/>
      <c r="U43" s="216"/>
      <c r="V43" s="216"/>
      <c r="W43" s="219"/>
    </row>
    <row r="44" spans="1:23" ht="19" thickTop="1" thickBot="1">
      <c r="A44" s="7"/>
      <c r="B44" s="233" t="s">
        <v>153</v>
      </c>
      <c r="C44" s="234"/>
      <c r="D44" s="234"/>
      <c r="E44" s="234"/>
      <c r="F44" s="234"/>
      <c r="G44" s="234"/>
      <c r="H44" s="234"/>
      <c r="I44" s="234"/>
      <c r="J44" s="234"/>
      <c r="K44" s="234"/>
      <c r="L44" s="234"/>
      <c r="M44" s="234"/>
      <c r="N44" s="234"/>
      <c r="O44" s="234"/>
      <c r="P44" s="234"/>
      <c r="Q44" s="234"/>
      <c r="R44" s="234"/>
      <c r="S44" s="234"/>
      <c r="T44" s="234"/>
      <c r="U44" s="234"/>
      <c r="V44" s="234"/>
      <c r="W44" s="235"/>
    </row>
    <row r="45" spans="1:23" ht="13.5" thickTop="1">
      <c r="A45" s="7"/>
      <c r="B45" s="28"/>
      <c r="C45" s="28"/>
      <c r="D45" s="28"/>
      <c r="E45" s="28"/>
      <c r="F45" s="28"/>
      <c r="G45" s="28"/>
      <c r="H45" s="28"/>
      <c r="I45" s="28"/>
      <c r="J45" s="28"/>
      <c r="K45" s="42"/>
      <c r="L45" s="87" t="s">
        <v>14</v>
      </c>
      <c r="M45" s="200" t="s">
        <v>149</v>
      </c>
      <c r="N45" s="47"/>
      <c r="O45" s="88"/>
      <c r="P45" s="22">
        <f>R45+S45+T45+W45</f>
        <v>3080988</v>
      </c>
      <c r="Q45" s="50"/>
      <c r="R45" s="22">
        <f>G36</f>
        <v>2098812</v>
      </c>
      <c r="S45" s="22">
        <f>F36</f>
        <v>58480</v>
      </c>
      <c r="T45" s="22">
        <f>E36</f>
        <v>291406</v>
      </c>
      <c r="U45" s="22">
        <f>D36</f>
        <v>630058</v>
      </c>
      <c r="V45" s="89">
        <f>C36</f>
        <v>2232</v>
      </c>
      <c r="W45" s="90">
        <f>U45+V45</f>
        <v>632290</v>
      </c>
    </row>
    <row r="46" spans="1:23" ht="12.75" customHeight="1">
      <c r="A46" s="7"/>
      <c r="B46" s="28"/>
      <c r="C46" s="28"/>
      <c r="D46" s="28"/>
      <c r="E46" s="28"/>
      <c r="F46" s="28"/>
      <c r="G46" s="28"/>
      <c r="H46" s="28"/>
      <c r="I46" s="28"/>
      <c r="J46" s="28"/>
      <c r="K46" s="42"/>
      <c r="L46" s="53" t="s">
        <v>24</v>
      </c>
      <c r="M46" s="65" t="s">
        <v>146</v>
      </c>
      <c r="N46" s="91">
        <f t="shared" ref="N46:N54" si="0">O46+P46</f>
        <v>2898916</v>
      </c>
      <c r="O46" s="49">
        <f>SUMIFS(DATI!E$1:E$65536,DATI!A$1:A$65536,'2000'!B4,DATI!B$1:B$65536,'2000'!O12,DATI!C$1:C$65536,'2000'!N8,DATI!D$1:D$65536,'2000'!L46)</f>
        <v>3403</v>
      </c>
      <c r="P46" s="29">
        <f>U46</f>
        <v>2895513</v>
      </c>
      <c r="Q46" s="28"/>
      <c r="R46" s="23"/>
      <c r="S46" s="23"/>
      <c r="T46" s="28"/>
      <c r="U46" s="49">
        <f>SUMIFS(DATI!E$1:E$65536,DATI!A$1:A$65536,'2000'!B4,DATI!B$1:B$65536,'2000'!U12,DATI!C$1:C$65536,'2000'!N8,DATI!D$1:D$65536,'2000'!L46)</f>
        <v>2895513</v>
      </c>
      <c r="V46" s="28"/>
      <c r="W46" s="31">
        <f>U46</f>
        <v>2895513</v>
      </c>
    </row>
    <row r="47" spans="1:23" ht="12.75" customHeight="1">
      <c r="A47" s="7"/>
      <c r="B47" s="28"/>
      <c r="C47" s="28"/>
      <c r="D47" s="28"/>
      <c r="E47" s="28"/>
      <c r="F47" s="28"/>
      <c r="G47" s="28"/>
      <c r="H47" s="28"/>
      <c r="I47" s="28"/>
      <c r="J47" s="28"/>
      <c r="K47" s="42"/>
      <c r="L47" s="40" t="s">
        <v>25</v>
      </c>
      <c r="M47" s="134" t="s">
        <v>248</v>
      </c>
      <c r="N47" s="91">
        <f t="shared" si="0"/>
        <v>2327133</v>
      </c>
      <c r="O47" s="49">
        <f>SUMIFS(DATI!E$1:E$65536,DATI!A$1:A$65536,'2000'!B4,DATI!B$1:B$65536,'2000'!O12,DATI!C$1:C$65536,'2000'!N8,DATI!D$1:D$65536,'2000'!L47)</f>
        <v>3403</v>
      </c>
      <c r="P47" s="49">
        <f>SUMIFS(DATI!E$1:E$65536,DATI!A$1:A$65536,'2000'!B4,DATI!B$1:B$65536,'2000'!P12,DATI!C$1:C$65536,'2000'!N8,DATI!D$1:D$65536,'2000'!L47)</f>
        <v>2323730</v>
      </c>
      <c r="Q47" s="28"/>
      <c r="R47" s="28"/>
      <c r="S47" s="28"/>
      <c r="T47" s="28"/>
      <c r="U47" s="49">
        <f>SUMIFS(DATI!E$1:E$65536,DATI!A$1:A$65536,'2000'!B4,DATI!B$1:B$65536,'2000'!U12,DATI!C$1:C$65536,'2000'!N8,DATI!D$1:D$65536,'2000'!L47)</f>
        <v>2323730</v>
      </c>
      <c r="V47" s="28"/>
      <c r="W47" s="31">
        <f>U47</f>
        <v>2323730</v>
      </c>
    </row>
    <row r="48" spans="1:23" ht="12.75" customHeight="1">
      <c r="A48" s="7"/>
      <c r="B48" s="28"/>
      <c r="C48" s="28"/>
      <c r="D48" s="28"/>
      <c r="E48" s="28"/>
      <c r="F48" s="28"/>
      <c r="G48" s="28"/>
      <c r="H48" s="28"/>
      <c r="I48" s="28"/>
      <c r="J48" s="28"/>
      <c r="K48" s="42"/>
      <c r="L48" s="40" t="s">
        <v>26</v>
      </c>
      <c r="M48" s="134" t="s">
        <v>249</v>
      </c>
      <c r="N48" s="91">
        <f t="shared" si="0"/>
        <v>571783</v>
      </c>
      <c r="O48" s="49">
        <f>SUMIFS(DATI!E$1:E$65536,DATI!A$1:A$65536,'2000'!B4,DATI!B$1:B$65536,'2000'!O12,DATI!C$1:C$65536,'2000'!N8,DATI!D$1:D$65536,'2000'!L48)</f>
        <v>0</v>
      </c>
      <c r="P48" s="49">
        <f>SUMIFS(DATI!E$1:E$65536,DATI!A$1:A$65536,'2000'!B4,DATI!B$1:B$65536,'2000'!P12,DATI!C$1:C$65536,'2000'!N8,DATI!D$1:D$65536,'2000'!L48)</f>
        <v>571783</v>
      </c>
      <c r="Q48" s="28"/>
      <c r="R48" s="28"/>
      <c r="S48" s="28"/>
      <c r="T48" s="28"/>
      <c r="U48" s="49">
        <f>SUMIFS(DATI!E$1:E$65536,DATI!A$1:A$65536,'2000'!B4,DATI!B$1:B$65536,'2000'!U12,DATI!C$1:C$65536,'2000'!N8,DATI!D$1:D$65536,'2000'!L48)</f>
        <v>571783</v>
      </c>
      <c r="V48" s="28"/>
      <c r="W48" s="31">
        <f>U48</f>
        <v>571783</v>
      </c>
    </row>
    <row r="49" spans="1:23" ht="12.75" customHeight="1">
      <c r="A49" s="7"/>
      <c r="B49" s="28"/>
      <c r="C49" s="28"/>
      <c r="D49" s="28"/>
      <c r="E49" s="28"/>
      <c r="F49" s="28"/>
      <c r="G49" s="28"/>
      <c r="H49" s="28"/>
      <c r="I49" s="28"/>
      <c r="J49" s="28"/>
      <c r="K49" s="42"/>
      <c r="L49" s="40" t="s">
        <v>27</v>
      </c>
      <c r="M49" s="41" t="s">
        <v>147</v>
      </c>
      <c r="N49" s="91">
        <f t="shared" si="0"/>
        <v>845903</v>
      </c>
      <c r="O49" s="29">
        <f>O50+O54</f>
        <v>0</v>
      </c>
      <c r="P49" s="29">
        <f t="shared" ref="P49:P54" si="1">T49</f>
        <v>845903</v>
      </c>
      <c r="Q49" s="28"/>
      <c r="R49" s="28"/>
      <c r="S49" s="28"/>
      <c r="T49" s="29">
        <f>T50+T54</f>
        <v>845903</v>
      </c>
      <c r="U49" s="92"/>
      <c r="V49" s="28"/>
      <c r="W49" s="42"/>
    </row>
    <row r="50" spans="1:23" ht="12.75" customHeight="1">
      <c r="A50" s="7"/>
      <c r="B50" s="28"/>
      <c r="C50" s="28"/>
      <c r="D50" s="28"/>
      <c r="E50" s="28"/>
      <c r="F50" s="28"/>
      <c r="G50" s="28"/>
      <c r="H50" s="28"/>
      <c r="I50" s="28"/>
      <c r="J50" s="28"/>
      <c r="K50" s="42"/>
      <c r="L50" s="40" t="s">
        <v>28</v>
      </c>
      <c r="M50" s="134" t="s">
        <v>250</v>
      </c>
      <c r="N50" s="91">
        <f t="shared" si="0"/>
        <v>751157</v>
      </c>
      <c r="O50" s="49">
        <f>SUMIFS(DATI!E$1:E$65536,DATI!A$1:A$65536,'2000'!B4,DATI!B$1:B$65536,'2000'!O12,DATI!C$1:C$65536,'2000'!N8,DATI!D$1:D$65536,'2000'!L50)</f>
        <v>0</v>
      </c>
      <c r="P50" s="29">
        <f t="shared" si="1"/>
        <v>751157</v>
      </c>
      <c r="Q50" s="28"/>
      <c r="R50" s="28"/>
      <c r="S50" s="28"/>
      <c r="T50" s="49">
        <f>SUMIFS(DATI!E$1:E$65536,DATI!A$1:A$65536,'2000'!B4,DATI!B$1:B$65536,'2000'!T12,DATI!C$1:C$65536,'2000'!N8,DATI!D$1:D$65536,'2000'!L50)</f>
        <v>751157</v>
      </c>
      <c r="U50" s="50"/>
      <c r="V50" s="28"/>
      <c r="W50" s="42"/>
    </row>
    <row r="51" spans="1:23" ht="12.75" customHeight="1">
      <c r="A51" s="7"/>
      <c r="B51" s="28"/>
      <c r="C51" s="28"/>
      <c r="D51" s="28"/>
      <c r="E51" s="28"/>
      <c r="F51" s="28"/>
      <c r="G51" s="28"/>
      <c r="H51" s="28"/>
      <c r="I51" s="28"/>
      <c r="J51" s="28"/>
      <c r="K51" s="42"/>
      <c r="L51" s="40" t="s">
        <v>82</v>
      </c>
      <c r="M51" s="185" t="s">
        <v>154</v>
      </c>
      <c r="N51" s="91">
        <f t="shared" si="0"/>
        <v>476258</v>
      </c>
      <c r="O51" s="49">
        <f>SUMIFS(DATI!E$1:E$65536,DATI!A$1:A$65536,'2000'!B4,DATI!B$1:B$65536,'2000'!O12,DATI!C$1:C$65536,'2000'!N8,DATI!D$1:D$65536,'2000'!L51)</f>
        <v>0</v>
      </c>
      <c r="P51" s="29">
        <f t="shared" si="1"/>
        <v>476258</v>
      </c>
      <c r="Q51" s="28"/>
      <c r="R51" s="28"/>
      <c r="S51" s="28"/>
      <c r="T51" s="49">
        <f>SUMIFS(DATI!E$1:E$65536,DATI!A$1:A$65536,'2000'!B4,DATI!B$1:B$65536,'2000'!T12,DATI!C$1:C$65536,'2000'!N8,DATI!D$1:D$65536,'2000'!L51)</f>
        <v>476258</v>
      </c>
      <c r="U51" s="50"/>
      <c r="V51" s="28"/>
      <c r="W51" s="42"/>
    </row>
    <row r="52" spans="1:23" ht="12.75" customHeight="1">
      <c r="A52" s="7"/>
      <c r="B52" s="28"/>
      <c r="C52" s="28"/>
      <c r="D52" s="28"/>
      <c r="E52" s="28"/>
      <c r="F52" s="28"/>
      <c r="G52" s="28"/>
      <c r="H52" s="28"/>
      <c r="I52" s="28"/>
      <c r="J52" s="28"/>
      <c r="K52" s="42"/>
      <c r="L52" s="40" t="s">
        <v>83</v>
      </c>
      <c r="M52" s="185" t="s">
        <v>155</v>
      </c>
      <c r="N52" s="91">
        <f t="shared" si="0"/>
        <v>20511</v>
      </c>
      <c r="O52" s="49">
        <f>SUMIFS(DATI!E$1:E$65536,DATI!A$1:A$65536,'2000'!B4,DATI!B$1:B$65536,'2000'!O12,DATI!C$1:C$65536,'2000'!N8,DATI!D$1:D$65536,'2000'!L52)</f>
        <v>0</v>
      </c>
      <c r="P52" s="29">
        <f t="shared" si="1"/>
        <v>20511</v>
      </c>
      <c r="Q52" s="28"/>
      <c r="R52" s="28"/>
      <c r="S52" s="28"/>
      <c r="T52" s="49">
        <f>SUMIFS(DATI!E$1:E$65536,DATI!A$1:A$65536,'2000'!B4,DATI!B$1:B$65536,'2000'!T12,DATI!C$1:C$65536,'2000'!N8,DATI!D$1:D$65536,'2000'!L52)</f>
        <v>20511</v>
      </c>
      <c r="U52" s="50"/>
      <c r="V52" s="28"/>
      <c r="W52" s="42"/>
    </row>
    <row r="53" spans="1:23" ht="12.75" customHeight="1">
      <c r="A53" s="7"/>
      <c r="B53" s="28"/>
      <c r="C53" s="28"/>
      <c r="D53" s="28"/>
      <c r="E53" s="28"/>
      <c r="F53" s="28"/>
      <c r="G53" s="28"/>
      <c r="H53" s="28"/>
      <c r="I53" s="28"/>
      <c r="J53" s="28"/>
      <c r="K53" s="42"/>
      <c r="L53" s="40" t="s">
        <v>84</v>
      </c>
      <c r="M53" s="185" t="s">
        <v>156</v>
      </c>
      <c r="N53" s="91">
        <f t="shared" si="0"/>
        <v>254388</v>
      </c>
      <c r="O53" s="49">
        <f>SUMIFS(DATI!E$1:E$65536,DATI!A$1:A$65536,'2000'!B4,DATI!B$1:B$65536,'2000'!O12,DATI!C$1:C$65536,'2000'!N8,DATI!D$1:D$65536,'2000'!L53)</f>
        <v>0</v>
      </c>
      <c r="P53" s="29">
        <f t="shared" si="1"/>
        <v>254388</v>
      </c>
      <c r="Q53" s="28"/>
      <c r="R53" s="28"/>
      <c r="S53" s="28"/>
      <c r="T53" s="49">
        <f>SUMIFS(DATI!E$1:E$65536,DATI!A$1:A$65536,'2000'!B4,DATI!B$1:B$65536,'2000'!T12,DATI!C$1:C$65536,'2000'!N8,DATI!D$1:D$65536,'2000'!L53)</f>
        <v>254388</v>
      </c>
      <c r="U53" s="50"/>
      <c r="V53" s="28"/>
      <c r="W53" s="42"/>
    </row>
    <row r="54" spans="1:23" ht="12.75" customHeight="1">
      <c r="A54" s="7"/>
      <c r="B54" s="28"/>
      <c r="C54" s="28"/>
      <c r="D54" s="28"/>
      <c r="E54" s="28"/>
      <c r="F54" s="28"/>
      <c r="G54" s="28"/>
      <c r="H54" s="28"/>
      <c r="I54" s="47"/>
      <c r="J54" s="47"/>
      <c r="K54" s="72"/>
      <c r="L54" s="40" t="s">
        <v>29</v>
      </c>
      <c r="M54" s="134" t="s">
        <v>251</v>
      </c>
      <c r="N54" s="91">
        <f t="shared" si="0"/>
        <v>94746</v>
      </c>
      <c r="O54" s="49">
        <f>SUMIFS(DATI!E$1:E$65536,DATI!A$1:A$65536,'2000'!B4,DATI!B$1:B$65536,'2000'!O12,DATI!C$1:C$65536,'2000'!N8,DATI!D$1:D$65536,'2000'!L54)</f>
        <v>0</v>
      </c>
      <c r="P54" s="29">
        <f t="shared" si="1"/>
        <v>94746</v>
      </c>
      <c r="Q54" s="50"/>
      <c r="R54" s="28"/>
      <c r="S54" s="28"/>
      <c r="T54" s="49">
        <f>SUMIFS(DATI!E$1:E$65536,DATI!A$1:A$65536,'2000'!B4,DATI!B$1:B$65536,'2000'!T12,DATI!C$1:C$65536,'2000'!N8,DATI!D$1:D$65536,'2000'!L54)</f>
        <v>94746</v>
      </c>
      <c r="U54" s="50"/>
      <c r="V54" s="28"/>
      <c r="W54" s="42"/>
    </row>
    <row r="55" spans="1:23" ht="12.75" customHeight="1">
      <c r="A55" s="7"/>
      <c r="B55" s="28"/>
      <c r="C55" s="28"/>
      <c r="D55" s="28"/>
      <c r="E55" s="93">
        <f>E56+E57</f>
        <v>67491</v>
      </c>
      <c r="F55" s="50"/>
      <c r="G55" s="28"/>
      <c r="H55" s="61"/>
      <c r="I55" s="94">
        <f>E55</f>
        <v>67491</v>
      </c>
      <c r="J55" s="29">
        <f>J56+J57</f>
        <v>0</v>
      </c>
      <c r="K55" s="95">
        <f>I55+J55</f>
        <v>67491</v>
      </c>
      <c r="L55" s="40" t="s">
        <v>30</v>
      </c>
      <c r="M55" s="41" t="s">
        <v>148</v>
      </c>
      <c r="N55" s="23"/>
      <c r="O55" s="28"/>
      <c r="P55" s="28"/>
      <c r="Q55" s="28"/>
      <c r="R55" s="28"/>
      <c r="S55" s="28"/>
      <c r="T55" s="23"/>
      <c r="U55" s="28"/>
      <c r="V55" s="28"/>
      <c r="W55" s="42"/>
    </row>
    <row r="56" spans="1:23">
      <c r="A56" s="7"/>
      <c r="B56" s="28"/>
      <c r="C56" s="28"/>
      <c r="D56" s="28"/>
      <c r="E56" s="96">
        <f>SUMIFS(DATI!E$1:E$65536,DATI!A$1:A$65536,'2000'!B4,DATI!B$1:B$65536,'2000'!E12,DATI!C$1:C$65536,'2000'!B8,DATI!D$1:D$65536,'2000'!L56)</f>
        <v>30085</v>
      </c>
      <c r="F56" s="50"/>
      <c r="G56" s="28"/>
      <c r="H56" s="28"/>
      <c r="I56" s="94">
        <f>E56</f>
        <v>30085</v>
      </c>
      <c r="J56" s="49">
        <f>SUMIFS(DATI!E$1:E$65536,DATI!A$1:A$65536,'2000'!B4,DATI!B$1:B$65536,'2000'!J12,DATI!C$1:C$65536,'2000'!B8,DATI!D$1:D$65536,'2000'!L56)</f>
        <v>0</v>
      </c>
      <c r="K56" s="95">
        <f t="shared" ref="K56:K64" si="2">I56+J56</f>
        <v>30085</v>
      </c>
      <c r="L56" s="40" t="s">
        <v>31</v>
      </c>
      <c r="M56" s="134" t="s">
        <v>252</v>
      </c>
      <c r="N56" s="28"/>
      <c r="O56" s="28"/>
      <c r="P56" s="28"/>
      <c r="Q56" s="28"/>
      <c r="R56" s="28"/>
      <c r="S56" s="28"/>
      <c r="T56" s="28"/>
      <c r="U56" s="28"/>
      <c r="V56" s="28"/>
      <c r="W56" s="42"/>
    </row>
    <row r="57" spans="1:23">
      <c r="A57" s="7"/>
      <c r="B57" s="47"/>
      <c r="C57" s="47"/>
      <c r="D57" s="47"/>
      <c r="E57" s="96">
        <f>SUMIFS(DATI!E$1:E$65536,DATI!A$1:A$65536,'2000'!B4,DATI!B$1:B$65536,'2000'!E12,DATI!C$1:C$65536,'2000'!B8,DATI!D$1:D$65536,'2000'!L57)</f>
        <v>37406</v>
      </c>
      <c r="F57" s="97"/>
      <c r="G57" s="47"/>
      <c r="H57" s="28"/>
      <c r="I57" s="94">
        <f>E57</f>
        <v>37406</v>
      </c>
      <c r="J57" s="210">
        <f>SUMIFS(DATI!E$1:E$65536,DATI!A$1:A$65536,'2000'!B4,DATI!B$1:B$65536,'2000'!J12,DATI!C$1:C$65536,'2000'!B8,DATI!D$1:D$65536,'2000'!L57)</f>
        <v>0</v>
      </c>
      <c r="K57" s="95">
        <f t="shared" si="2"/>
        <v>37406</v>
      </c>
      <c r="L57" s="40" t="s">
        <v>32</v>
      </c>
      <c r="M57" s="134" t="s">
        <v>253</v>
      </c>
      <c r="N57" s="47"/>
      <c r="O57" s="47"/>
      <c r="P57" s="47"/>
      <c r="Q57" s="28"/>
      <c r="R57" s="47"/>
      <c r="S57" s="47"/>
      <c r="T57" s="47"/>
      <c r="U57" s="47"/>
      <c r="V57" s="47"/>
      <c r="W57" s="72"/>
    </row>
    <row r="58" spans="1:23">
      <c r="A58" s="7"/>
      <c r="B58" s="98">
        <f>C58+D58</f>
        <v>9813</v>
      </c>
      <c r="C58" s="29">
        <f>C59+C60</f>
        <v>14</v>
      </c>
      <c r="D58" s="29">
        <f>D59+D60</f>
        <v>9799</v>
      </c>
      <c r="E58" s="99">
        <f>E59+E60</f>
        <v>64299</v>
      </c>
      <c r="F58" s="29">
        <f>F59+F60</f>
        <v>209620</v>
      </c>
      <c r="G58" s="91">
        <f>G59+G60</f>
        <v>883734</v>
      </c>
      <c r="H58" s="28"/>
      <c r="I58" s="94">
        <f>B58+E58+F58+G58</f>
        <v>1167466</v>
      </c>
      <c r="J58" s="94">
        <f>J59+J60</f>
        <v>116324</v>
      </c>
      <c r="K58" s="95">
        <f t="shared" si="2"/>
        <v>1283790</v>
      </c>
      <c r="L58" s="40" t="s">
        <v>33</v>
      </c>
      <c r="M58" s="41" t="s">
        <v>157</v>
      </c>
      <c r="N58" s="91">
        <f t="shared" ref="N58:N74" si="3">O58+P58</f>
        <v>1283790</v>
      </c>
      <c r="O58" s="94">
        <f>O59+O60</f>
        <v>181774</v>
      </c>
      <c r="P58" s="29">
        <f t="shared" ref="P58:P63" si="4">R58+S58+T58+W58</f>
        <v>1102016</v>
      </c>
      <c r="Q58" s="50"/>
      <c r="R58" s="29">
        <f>R59+R60</f>
        <v>107088</v>
      </c>
      <c r="S58" s="29">
        <f>S59+S60</f>
        <v>247737</v>
      </c>
      <c r="T58" s="29">
        <f>T59+T60</f>
        <v>47848</v>
      </c>
      <c r="U58" s="29">
        <f>U59+U60</f>
        <v>697764</v>
      </c>
      <c r="V58" s="62">
        <f>V59+V60</f>
        <v>1579</v>
      </c>
      <c r="W58" s="63">
        <f>U58+V58</f>
        <v>699343</v>
      </c>
    </row>
    <row r="59" spans="1:23">
      <c r="A59" s="7"/>
      <c r="B59" s="98">
        <f>C59+D59</f>
        <v>6855</v>
      </c>
      <c r="C59" s="49">
        <f>SUMIFS(DATI!E$1:E$65536,DATI!A$1:A$65536,'2000'!B4,DATI!B$1:B$65536,'2000'!C12,DATI!C$1:C$65536,'2000'!B8,DATI!D$1:D$65536,'2000'!L59)</f>
        <v>14</v>
      </c>
      <c r="D59" s="49">
        <f>SUMIFS(DATI!E$1:E$65536,DATI!A$1:A$65536,'2000'!B4,DATI!B$1:B$65536,'2000'!D12,DATI!C$1:C$65536,'2000'!B8,DATI!D$1:D$65536,'2000'!L59)</f>
        <v>6841</v>
      </c>
      <c r="E59" s="100">
        <f>SUMIFS(DATI!E$1:E$65536,DATI!A$1:A$65536,'2000'!B4,DATI!B$1:B$65536,'2000'!E12,DATI!C$1:C$65536,'2000'!B8,DATI!D$1:D$65536,'2000'!L59)</f>
        <v>64299</v>
      </c>
      <c r="F59" s="30">
        <f>SUMIFS(DATI!E$1:E$65536,DATI!A$1:A$65536,'2000'!B4,DATI!B$1:B$65536,'2000'!F12,DATI!C$1:C$65536,'2000'!B8,DATI!D$1:D$65536,'2000'!L59)</f>
        <v>186437</v>
      </c>
      <c r="G59" s="30">
        <f>SUMIFS(DATI!E$1:E$65536,DATI!A$1:A$65536,'2000'!B4,DATI!B$1:B$65536,'2000'!G12,DATI!C$1:C$65536,'2000'!B8,DATI!D$1:D$65536,'2000'!L59)</f>
        <v>118011</v>
      </c>
      <c r="H59" s="28"/>
      <c r="I59" s="94">
        <f>B59+E59+F59+G59</f>
        <v>375602</v>
      </c>
      <c r="J59" s="30">
        <f>SUMIFS(DATI!E$1:E$65536,DATI!A$1:A$65536,'2000'!B4,DATI!B$1:B$65536,'2000'!J12,DATI!C$1:C$65536,'2000'!B8,DATI!D$1:D$65536,'2000'!L59)</f>
        <v>115194</v>
      </c>
      <c r="K59" s="95">
        <f t="shared" si="2"/>
        <v>490796</v>
      </c>
      <c r="L59" s="40" t="s">
        <v>34</v>
      </c>
      <c r="M59" s="134" t="s">
        <v>262</v>
      </c>
      <c r="N59" s="91">
        <f t="shared" si="3"/>
        <v>490796</v>
      </c>
      <c r="O59" s="30">
        <f>SUMIFS(DATI!E$1:E$65536,DATI!A$1:A$65536,'2000'!B4,DATI!B$1:B$65536,'2000'!O12,DATI!C$1:C$65536,'2000'!N8,DATI!D$1:D$65536,'2000'!L59)</f>
        <v>116246</v>
      </c>
      <c r="P59" s="29">
        <f t="shared" si="4"/>
        <v>374550</v>
      </c>
      <c r="Q59" s="28"/>
      <c r="R59" s="49">
        <f>SUMIFS(DATI!E$1:E$65536,DATI!A$1:A$65536,'2000'!B4,DATI!B$1:B$65536,'2000'!R12,DATI!C$1:C$65536,'2000'!N8,DATI!D$1:D$65536,'2000'!L59)</f>
        <v>65045</v>
      </c>
      <c r="S59" s="49">
        <f>SUMIFS(DATI!E$1:E$65536,DATI!A$1:A$65536,'2000'!B4,DATI!B$1:B$65536,'2000'!S12,DATI!C$1:C$65536,'2000'!N8,DATI!D$1:D$65536,'2000'!L59)</f>
        <v>242665</v>
      </c>
      <c r="T59" s="49">
        <f>SUMIFS(DATI!E$1:E$65536,DATI!A$1:A$65536,'2000'!B4,DATI!B$1:B$65536,'2000'!T12,DATI!C$1:C$65536,'2000'!N8,DATI!D$1:D$65536,'2000'!L59)</f>
        <v>28780</v>
      </c>
      <c r="U59" s="49">
        <f>SUMIFS(DATI!E$1:E$65536,DATI!A$1:A$65536,'2000'!B4,DATI!B$1:B$65536,'2000'!U12,DATI!C$1:C$65536,'2000'!N8,DATI!D$1:D$65536,'2000'!L59)</f>
        <v>36481</v>
      </c>
      <c r="V59" s="24">
        <f>SUMIFS(DATI!E$1:E$65536,DATI!A$1:A$65536,'2000'!B4,DATI!B$1:B$65536,'2000'!V12,DATI!C$1:C$65536,'2000'!N8,DATI!D$1:D$65536,'2000'!L59)</f>
        <v>1579</v>
      </c>
      <c r="W59" s="63">
        <f t="shared" ref="W59:W74" si="5">U59+V59</f>
        <v>38060</v>
      </c>
    </row>
    <row r="60" spans="1:23">
      <c r="A60" s="7"/>
      <c r="B60" s="98">
        <f>C60+D60</f>
        <v>2958</v>
      </c>
      <c r="C60" s="29">
        <f>C61+C64+C69+C73</f>
        <v>0</v>
      </c>
      <c r="D60" s="29">
        <f>D61+D64+D69+D73</f>
        <v>2958</v>
      </c>
      <c r="E60" s="99">
        <f>E69+E73</f>
        <v>0</v>
      </c>
      <c r="F60" s="29">
        <f>F61+F64+F69+F73</f>
        <v>23183</v>
      </c>
      <c r="G60" s="91">
        <f>G61+G64+G69+G73</f>
        <v>765723</v>
      </c>
      <c r="H60" s="28"/>
      <c r="I60" s="94">
        <f>B60+E60+F60+G60</f>
        <v>791864</v>
      </c>
      <c r="J60" s="94">
        <f>J61+J64+J69</f>
        <v>1130</v>
      </c>
      <c r="K60" s="95">
        <f>I60+J60</f>
        <v>792994</v>
      </c>
      <c r="L60" s="40" t="s">
        <v>158</v>
      </c>
      <c r="M60" s="134" t="s">
        <v>261</v>
      </c>
      <c r="N60" s="91">
        <f>O60+P60</f>
        <v>792994</v>
      </c>
      <c r="O60" s="94">
        <f>O61+O64+O69</f>
        <v>65528</v>
      </c>
      <c r="P60" s="29">
        <f t="shared" si="4"/>
        <v>727466</v>
      </c>
      <c r="Q60" s="50"/>
      <c r="R60" s="29">
        <f>R61+R64+R69+R73</f>
        <v>42043</v>
      </c>
      <c r="S60" s="29">
        <f>S61+S64+S69+S73</f>
        <v>5072</v>
      </c>
      <c r="T60" s="29">
        <f>T61+T64+T69+T73</f>
        <v>19068</v>
      </c>
      <c r="U60" s="29">
        <f>U61+U64+U69+U73</f>
        <v>661283</v>
      </c>
      <c r="V60" s="62">
        <f>V61+V64+V69+V73</f>
        <v>0</v>
      </c>
      <c r="W60" s="63">
        <f t="shared" si="5"/>
        <v>661283</v>
      </c>
    </row>
    <row r="61" spans="1:23">
      <c r="A61" s="7"/>
      <c r="B61" s="28"/>
      <c r="C61" s="28"/>
      <c r="D61" s="28"/>
      <c r="E61" s="28"/>
      <c r="F61" s="49">
        <f>SUMIFS(DATI!E$1:E$65536,DATI!A$1:A$65536,'2000'!B4,DATI!B$1:B$65536,'2000'!F12,DATI!C$1:C$65536,'2000'!B8,DATI!D$1:D$65536,'2000'!L61)</f>
        <v>20821</v>
      </c>
      <c r="G61" s="29">
        <f>G62+G63</f>
        <v>706769</v>
      </c>
      <c r="H61" s="28"/>
      <c r="I61" s="94">
        <f>F61+G61</f>
        <v>727590</v>
      </c>
      <c r="J61" s="30">
        <f>SUMIFS(DATI!E$1:E$65536,DATI!A$1:A$65536,'2000'!B4,DATI!B$1:B$65536,'2000'!J12,DATI!C$1:C$65536,'2000'!B8,DATI!D$1:D$65536,'2000'!L61)</f>
        <v>666</v>
      </c>
      <c r="K61" s="95">
        <f>I61+J61</f>
        <v>728256</v>
      </c>
      <c r="L61" s="40" t="s">
        <v>36</v>
      </c>
      <c r="M61" s="185" t="s">
        <v>260</v>
      </c>
      <c r="N61" s="91">
        <f t="shared" si="3"/>
        <v>728256</v>
      </c>
      <c r="O61" s="30">
        <f>SUMIFS(DATI!E$1:E$65536,DATI!A$1:A$65536,'2000'!B4,DATI!B$1:B$65536,'2000'!O12,DATI!C$1:C$65536,'2000'!N8,DATI!D$1:D$65536,'2000'!L61)</f>
        <v>15170</v>
      </c>
      <c r="P61" s="29">
        <f t="shared" si="4"/>
        <v>713086</v>
      </c>
      <c r="Q61" s="50"/>
      <c r="R61" s="49">
        <f>SUMIFS(DATI!E$1:E$65536,DATI!A$1:A$65536,'2000'!B4,DATI!B$1:B$65536,'2000'!R12,DATI!C$1:C$65536,'2000'!N8,DATI!D$1:D$65536,'2000'!L61)</f>
        <v>40110</v>
      </c>
      <c r="S61" s="30">
        <f>SUMIFS(DATI!E$1:E$65536,DATI!A$1:A$65536,'2000'!B4,DATI!B$1:B$65536,'2000'!S12,DATI!C$1:C$65536,'2000'!N8,DATI!D$1:D$65536,'2000'!L61)</f>
        <v>4964</v>
      </c>
      <c r="T61" s="30">
        <f>SUMIFS(DATI!E$1:E$65536,DATI!A$1:A$65536,'2000'!B4,DATI!B$1:B$65536,'2000'!T12,DATI!C$1:C$65536,'2000'!N8,DATI!D$1:D$65536,'2000'!L61)</f>
        <v>19036</v>
      </c>
      <c r="U61" s="30">
        <f>SUMIFS(DATI!E$1:E$65536,DATI!A$1:A$65536,'2000'!B4,DATI!B$1:B$65536,'2000'!U12,DATI!C$1:C$65536,'2000'!N8,DATI!D$1:D$65536,'2000'!L61)</f>
        <v>648976</v>
      </c>
      <c r="V61" s="30">
        <f>SUMIFS(DATI!E$1:E$65536,DATI!A$1:A$65536,'2000'!B4,DATI!B$1:B$65536,'2000'!V12,DATI!C$1:C$65536,'2000'!N8,DATI!D$1:D$65536,'2000'!L61)</f>
        <v>0</v>
      </c>
      <c r="W61" s="63">
        <f t="shared" si="5"/>
        <v>648976</v>
      </c>
    </row>
    <row r="62" spans="1:23">
      <c r="A62" s="7"/>
      <c r="B62" s="28"/>
      <c r="C62" s="28"/>
      <c r="D62" s="28"/>
      <c r="E62" s="28"/>
      <c r="F62" s="49">
        <f>SUMIFS(DATI!E$1:E$65536,DATI!A$1:A$65536,'2000'!B4,DATI!B$1:B$65536,'2000'!F12,DATI!C$1:C$65536,'2000'!B8,DATI!D$1:D$65536,'2000'!L62)</f>
        <v>20821</v>
      </c>
      <c r="G62" s="49">
        <f>SUMIFS(DATI!E$1:E$65536,DATI!A$1:A$65536,'2000'!B4,DATI!B$1:B$65536,'2000'!G12,DATI!C$1:C$65536,'2000'!B8,DATI!D$1:D$65536,'2000'!L62)</f>
        <v>119998</v>
      </c>
      <c r="H62" s="28"/>
      <c r="I62" s="94">
        <f>F62+G62</f>
        <v>140819</v>
      </c>
      <c r="J62" s="30">
        <f>SUMIFS(DATI!E$1:E$65536,DATI!A$1:A$65536,'2000'!B4,DATI!B$1:B$65536,'2000'!J12,DATI!C$1:C$65536,'2000'!B8,DATI!D$1:D$65536,'2000'!L62)</f>
        <v>666</v>
      </c>
      <c r="K62" s="95">
        <f>I62+J62</f>
        <v>141485</v>
      </c>
      <c r="L62" s="40" t="s">
        <v>37</v>
      </c>
      <c r="M62" s="186" t="s">
        <v>159</v>
      </c>
      <c r="N62" s="91">
        <f t="shared" si="3"/>
        <v>141485</v>
      </c>
      <c r="O62" s="30">
        <f>SUMIFS(DATI!E$1:E$65536,DATI!A$1:A$65536,'2000'!B4,DATI!B$1:B$65536,'2000'!O12,DATI!C$1:C$65536,'2000'!N8,DATI!D$1:D$65536,'2000'!L62)</f>
        <v>15170</v>
      </c>
      <c r="P62" s="29">
        <f t="shared" si="4"/>
        <v>126315</v>
      </c>
      <c r="Q62" s="50"/>
      <c r="R62" s="49">
        <f>SUMIFS(DATI!E$1:E$65536,DATI!A$1:A$65536,'2000'!B4,DATI!B$1:B$65536,'2000'!R12,DATI!C$1:C$65536,'2000'!N8,DATI!D$1:D$65536,'2000'!L62)</f>
        <v>40110</v>
      </c>
      <c r="S62" s="49">
        <f>SUMIFS(DATI!E$1:E$65536,DATI!A$1:A$65536,'2000'!B4,DATI!B$1:B$65536,'2000'!S12,DATI!C$1:C$65536,'2000'!N8,DATI!D$1:D$65536,'2000'!L62)</f>
        <v>4964</v>
      </c>
      <c r="T62" s="49">
        <f>SUMIFS(DATI!E$1:E$65536,DATI!A$1:A$65536,'2000'!B4,DATI!B$1:B$65536,'2000'!T12,DATI!C$1:C$65536,'2000'!N8,DATI!D$1:D$65536,'2000'!L62)</f>
        <v>19036</v>
      </c>
      <c r="U62" s="49">
        <f>SUMIFS(DATI!E$1:E$65536,DATI!A$1:A$65536,'2000'!B4,DATI!B$1:B$65536,'2000'!U12,DATI!C$1:C$65536,'2000'!N8,DATI!D$1:D$65536,'2000'!L62)</f>
        <v>62205</v>
      </c>
      <c r="V62" s="24">
        <f>SUMIFS(DATI!E$1:E$65536,DATI!A$1:A$65536,'2000'!B4,DATI!B$1:B$65536,'2000'!V12,DATI!C$1:C$65536,'2000'!N8,DATI!D$1:D$65536,'2000'!L62)</f>
        <v>0</v>
      </c>
      <c r="W62" s="63">
        <f t="shared" si="5"/>
        <v>62205</v>
      </c>
    </row>
    <row r="63" spans="1:23">
      <c r="A63" s="7"/>
      <c r="B63" s="28"/>
      <c r="C63" s="28"/>
      <c r="D63" s="28"/>
      <c r="E63" s="28"/>
      <c r="F63" s="49">
        <f>SUMIFS(DATI!E$1:E$65536,DATI!A$1:A$65536,'2000'!B4,DATI!B$1:B$65536,'2000'!F12,DATI!C$1:C$65536,'2000'!B8,DATI!D$1:D$65536,'2000'!L63)</f>
        <v>0</v>
      </c>
      <c r="G63" s="49">
        <f>SUMIFS(DATI!E$1:E$65536,DATI!A$1:A$65536,'2000'!B4,DATI!B$1:B$65536,'2000'!G12,DATI!C$1:C$65536,'2000'!B8,DATI!D$1:D$65536,'2000'!L63)</f>
        <v>586771</v>
      </c>
      <c r="H63" s="28"/>
      <c r="I63" s="94">
        <f>F63+G63</f>
        <v>586771</v>
      </c>
      <c r="J63" s="30">
        <f>SUMIFS(DATI!E$1:E$65536,DATI!A$1:A$65536,'2000'!B4,DATI!B$1:B$65536,'2000'!J12,DATI!C$1:C$65536,'2000'!B8,DATI!D$1:D$65536,'2000'!L63)</f>
        <v>0</v>
      </c>
      <c r="K63" s="95">
        <f>I63+J63</f>
        <v>586771</v>
      </c>
      <c r="L63" s="40" t="s">
        <v>38</v>
      </c>
      <c r="M63" s="186" t="s">
        <v>160</v>
      </c>
      <c r="N63" s="91">
        <f t="shared" si="3"/>
        <v>586771</v>
      </c>
      <c r="O63" s="30">
        <f>SUMIFS(DATI!E$1:E$65536,DATI!A$1:A$65536,'2000'!B4,DATI!B$1:B$65536,'2000'!O12,DATI!C$1:C$65536,'2000'!N8,DATI!D$1:D$65536,'2000'!L63)</f>
        <v>0</v>
      </c>
      <c r="P63" s="29">
        <f t="shared" si="4"/>
        <v>586771</v>
      </c>
      <c r="Q63" s="50"/>
      <c r="R63" s="49">
        <f>SUMIFS(DATI!E$1:E$65536,DATI!A$1:A$65536,'2000'!B4,DATI!B$1:B$65536,'2000'!R12,DATI!C$1:C$65536,'2000'!N8,DATI!D$1:D$65536,'2000'!L63)</f>
        <v>0</v>
      </c>
      <c r="S63" s="49">
        <f>SUMIFS(DATI!E$1:E$65536,DATI!A$1:A$65536,'2000'!B4,DATI!B$1:B$65536,'2000'!S12,DATI!C$1:C$65536,'2000'!N8,DATI!D$1:D$65536,'2000'!L63)</f>
        <v>0</v>
      </c>
      <c r="T63" s="49">
        <f>SUMIFS(DATI!E$1:E$65536,DATI!A$1:A$65536,'2000'!B4,DATI!B$1:B$65536,'2000'!T12,DATI!C$1:C$65536,'2000'!N8,DATI!D$1:D$65536,'2000'!L63)</f>
        <v>0</v>
      </c>
      <c r="U63" s="49">
        <f>SUMIFS(DATI!E$1:E$65536,DATI!A$1:A$65536,'2000'!B4,DATI!B$1:B$65536,'2000'!U12,DATI!C$1:C$65536,'2000'!N8,DATI!D$1:D$65536,'2000'!L63)</f>
        <v>586771</v>
      </c>
      <c r="V63" s="24">
        <f>SUMIFS(DATI!E$1:E$65536,DATI!A$1:A$65536,'2000'!B4,DATI!B$1:B$65536,'2000'!V12,DATI!C$1:C$65536,'2000'!N8,DATI!D$1:D$65536,'2000'!L63)</f>
        <v>0</v>
      </c>
      <c r="W63" s="63">
        <f t="shared" si="5"/>
        <v>586771</v>
      </c>
    </row>
    <row r="64" spans="1:23" ht="25">
      <c r="A64" s="7"/>
      <c r="B64" s="98">
        <f>C64+D64</f>
        <v>0</v>
      </c>
      <c r="C64" s="30">
        <f>SUMIFS(DATI!E$1:E$65536,DATI!A$1:A$65536,'2000'!B4,DATI!B$1:B$65536,'2000'!C12,DATI!C$1:C$65536,'2000'!B8,DATI!D$1:D$65536,'2000'!L64)</f>
        <v>0</v>
      </c>
      <c r="D64" s="30">
        <f>SUMIFS(DATI!E$1:E$65536,DATI!A$1:A$65536,'2000'!B4,DATI!B$1:B$65536,'2000'!D12,DATI!C$1:C$65536,'2000'!B8,DATI!D$1:D$65536,'2000'!L64)</f>
        <v>0</v>
      </c>
      <c r="E64" s="28"/>
      <c r="F64" s="49">
        <f>SUMIFS(DATI!E$1:E$65536,DATI!A$1:A$65536,'2000'!B4,DATI!B$1:B$65536,'2000'!F12,DATI!C$1:C$65536,'2000'!B8,DATI!D$1:D$65536,'2000'!L64)</f>
        <v>0</v>
      </c>
      <c r="G64" s="49">
        <f>SUMIFS(DATI!E$1:E$65536,DATI!A$1:A$65536,'2000'!B4,DATI!B$1:B$65536,'2000'!G12,DATI!C$1:C$65536,'2000'!B8,DATI!D$1:D$65536,'2000'!L64)</f>
        <v>50358</v>
      </c>
      <c r="H64" s="28"/>
      <c r="I64" s="94">
        <f>F64+G64</f>
        <v>50358</v>
      </c>
      <c r="J64" s="30">
        <f>SUMIFS(DATI!E$1:E$65536,DATI!A$1:A$65536,'2000'!B4,DATI!B$1:B$65536,'2000'!J12,DATI!C$1:C$65536,'2000'!B8,DATI!D$1:D$65536,'2000'!L64)</f>
        <v>464</v>
      </c>
      <c r="K64" s="95">
        <f t="shared" si="2"/>
        <v>50822</v>
      </c>
      <c r="L64" s="40" t="s">
        <v>39</v>
      </c>
      <c r="M64" s="185" t="s">
        <v>259</v>
      </c>
      <c r="N64" s="91">
        <f t="shared" si="3"/>
        <v>50822</v>
      </c>
      <c r="O64" s="30">
        <f>SUMIFS(DATI!E$1:E$65536,DATI!A$1:A$65536,'2000'!B4,DATI!B$1:B$65536,'2000'!O12,DATI!C$1:C$65536,'2000'!N8,DATI!D$1:D$65536,'2000'!L64)</f>
        <v>50358</v>
      </c>
      <c r="P64" s="29">
        <f>R64+S64+T64+U64+V64</f>
        <v>464</v>
      </c>
      <c r="Q64" s="50"/>
      <c r="R64" s="49">
        <f>SUMIFS(DATI!E$1:E$65536,DATI!A$1:A$65536,'2000'!B4,DATI!B$1:B$65536,'2000'!R12,DATI!C$1:C$65536,'2000'!N8,DATI!D$1:D$65536,'2000'!L64)</f>
        <v>464</v>
      </c>
      <c r="S64" s="49">
        <f>SUMIFS(DATI!E$1:E$65536,DATI!A$1:A$65536,'2000'!B4,DATI!B$1:B$65536,'2000'!S12,DATI!C$1:C$65536,'2000'!N8,DATI!D$1:D$65536,'2000'!L64)</f>
        <v>0</v>
      </c>
      <c r="T64" s="49">
        <f>SUMIFS(DATI!E$1:E$65536,DATI!A$1:A$65536,'2000'!B4,DATI!B$1:B$65536,'2000'!T12,DATI!C$1:C$65536,'2000'!N8,DATI!D$1:D$65536,'2000'!L64)</f>
        <v>0</v>
      </c>
      <c r="U64" s="49">
        <f>SUMIFS(DATI!E$1:E$65536,DATI!A$1:A$65536,'2000'!B4,DATI!B$1:B$65536,'2000'!U12,DATI!C$1:C$65536,'2000'!N8,DATI!D$1:D$65536,'2000'!L64)</f>
        <v>0</v>
      </c>
      <c r="V64" s="24">
        <f>SUMIFS(DATI!E$1:E$65536,DATI!A$1:A$65536,'2000'!B4,DATI!B$1:B$65536,'2000'!V12,DATI!C$1:C$65536,'2000'!N8,DATI!D$1:D$65536,'2000'!L64)</f>
        <v>0</v>
      </c>
      <c r="W64" s="63">
        <f t="shared" si="5"/>
        <v>0</v>
      </c>
    </row>
    <row r="65" spans="1:23" ht="25">
      <c r="A65" s="7"/>
      <c r="B65" s="28"/>
      <c r="C65" s="28"/>
      <c r="D65" s="28"/>
      <c r="E65" s="28"/>
      <c r="F65" s="49">
        <f>SUMIFS(DATI!E$1:E$65536,DATI!A$1:A$65536,'2000'!B4,DATI!B$1:B$65536,'2000'!F12,DATI!C$1:C$65536,'2000'!B8,DATI!D$1:D$65536,'2000'!L65)</f>
        <v>0</v>
      </c>
      <c r="G65" s="49">
        <f>SUMIFS(DATI!E$1:E$65536,DATI!A$1:A$65536,'2000'!B4,DATI!B$1:B$65536,'2000'!G12,DATI!C$1:C$65536,'2000'!B8,DATI!D$1:D$65536,'2000'!L65)</f>
        <v>0</v>
      </c>
      <c r="H65" s="28"/>
      <c r="I65" s="28"/>
      <c r="J65" s="28"/>
      <c r="K65" s="42"/>
      <c r="L65" s="40" t="s">
        <v>93</v>
      </c>
      <c r="M65" s="186" t="s">
        <v>161</v>
      </c>
      <c r="N65" s="28"/>
      <c r="O65" s="28"/>
      <c r="P65" s="28"/>
      <c r="Q65" s="28"/>
      <c r="R65" s="49">
        <f>SUMIFS(DATI!E$1:E$65536,DATI!A$1:A$65536,'2000'!B4,DATI!B$1:B$65536,'2000'!R12,DATI!C$1:C$65536,'2000'!N8,DATI!D$1:D$65536,'2000'!L65)</f>
        <v>0</v>
      </c>
      <c r="S65" s="49">
        <f>SUMIFS(DATI!E$1:E$65536,DATI!A$1:A$65536,'2000'!B4,DATI!B$1:B$65536,'2000'!S12,DATI!C$1:C$65536,'2000'!N8,DATI!D$1:D$65536,'2000'!L65)</f>
        <v>0</v>
      </c>
      <c r="T65" s="28"/>
      <c r="U65" s="28"/>
      <c r="V65" s="28"/>
      <c r="W65" s="42"/>
    </row>
    <row r="66" spans="1:23" ht="25">
      <c r="A66" s="7"/>
      <c r="B66" s="28"/>
      <c r="C66" s="28"/>
      <c r="D66" s="28"/>
      <c r="E66" s="28"/>
      <c r="F66" s="49">
        <f>SUMIFS(DATI!E$1:E$65536,DATI!A$1:A$65536,'2000'!B4,DATI!B$1:B$65536,'2000'!F12,DATI!C$1:C$65536,'2000'!B8,DATI!D$1:D$65536,'2000'!L66)</f>
        <v>0</v>
      </c>
      <c r="G66" s="49">
        <f>SUMIFS(DATI!E$1:E$65536,DATI!A$1:A$65536,'2000'!B4,DATI!B$1:B$65536,'2000'!G12,DATI!C$1:C$65536,'2000'!B8,DATI!D$1:D$65536,'2000'!L66)</f>
        <v>0</v>
      </c>
      <c r="H66" s="28"/>
      <c r="I66" s="28"/>
      <c r="J66" s="28"/>
      <c r="K66" s="42"/>
      <c r="L66" s="40" t="s">
        <v>94</v>
      </c>
      <c r="M66" s="186" t="s">
        <v>162</v>
      </c>
      <c r="N66" s="28"/>
      <c r="O66" s="28"/>
      <c r="P66" s="28"/>
      <c r="Q66" s="28"/>
      <c r="R66" s="49">
        <f>SUMIFS(DATI!E$1:E$65536,DATI!A$1:A$65536,'2000'!B4,DATI!B$1:B$65536,'2000'!R12,DATI!C$1:C$65536,'2000'!N8,DATI!D$1:D$65536,'2000'!L66)</f>
        <v>0</v>
      </c>
      <c r="S66" s="49">
        <f>SUMIFS(DATI!E$1:E$65536,DATI!A$1:A$65536,'2000'!B4,DATI!B$1:B$65536,'2000'!S12,DATI!C$1:C$65536,'2000'!N8,DATI!D$1:D$65536,'2000'!L66)</f>
        <v>0</v>
      </c>
      <c r="T66" s="28"/>
      <c r="U66" s="28"/>
      <c r="V66" s="28"/>
      <c r="W66" s="42"/>
    </row>
    <row r="67" spans="1:23" ht="25">
      <c r="A67" s="7"/>
      <c r="B67" s="28"/>
      <c r="C67" s="28"/>
      <c r="D67" s="28"/>
      <c r="E67" s="28"/>
      <c r="F67" s="49">
        <f>SUMIFS(DATI!E$1:E$65536,DATI!A$1:A$65536,'2000'!B4,DATI!B$1:B$65536,'2000'!F12,DATI!C$1:C$65536,'2000'!B8,DATI!D$1:D$65536,'2000'!L67)</f>
        <v>0</v>
      </c>
      <c r="G67" s="49">
        <f>SUMIFS(DATI!E$1:E$65536,DATI!A$1:A$65536,'2000'!B4,DATI!B$1:B$65536,'2000'!G12,DATI!C$1:C$65536,'2000'!B8,DATI!D$1:D$65536,'2000'!L67)</f>
        <v>0</v>
      </c>
      <c r="H67" s="28"/>
      <c r="I67" s="28"/>
      <c r="J67" s="28"/>
      <c r="K67" s="42"/>
      <c r="L67" s="40" t="s">
        <v>95</v>
      </c>
      <c r="M67" s="186" t="s">
        <v>163</v>
      </c>
      <c r="N67" s="28"/>
      <c r="O67" s="28"/>
      <c r="P67" s="28"/>
      <c r="Q67" s="28"/>
      <c r="R67" s="49">
        <f>SUMIFS(DATI!E$1:E$65536,DATI!A$1:A$65536,'2000'!B4,DATI!B$1:B$65536,'2000'!R12,DATI!C$1:C$65536,'2000'!N8,DATI!D$1:D$65536,'2000'!L67)</f>
        <v>0</v>
      </c>
      <c r="S67" s="49">
        <f>SUMIFS(DATI!E$1:E$65536,DATI!A$1:A$65536,'2000'!B4,DATI!B$1:B$65536,'2000'!S12,DATI!C$1:C$65536,'2000'!N8,DATI!D$1:D$65536,'2000'!L67)</f>
        <v>0</v>
      </c>
      <c r="T67" s="28"/>
      <c r="U67" s="28"/>
      <c r="V67" s="28"/>
      <c r="W67" s="42"/>
    </row>
    <row r="68" spans="1:23" ht="25">
      <c r="A68" s="7"/>
      <c r="B68" s="28"/>
      <c r="C68" s="28"/>
      <c r="D68" s="28"/>
      <c r="E68" s="28"/>
      <c r="F68" s="49">
        <f>SUMIFS(DATI!E$1:E$65536,DATI!A$1:A$65536,'2000'!B4,DATI!B$1:B$65536,'2000'!F12,DATI!C$1:C$65536,'2000'!B8,DATI!D$1:D$65536,'2000'!L68)</f>
        <v>0</v>
      </c>
      <c r="G68" s="49">
        <f>SUMIFS(DATI!E$1:E$65536,DATI!A$1:A$65536,'2000'!B4,DATI!B$1:B$65536,'2000'!G12,DATI!C$1:C$65536,'2000'!B8,DATI!D$1:D$65536,'2000'!L68)</f>
        <v>0</v>
      </c>
      <c r="H68" s="28"/>
      <c r="I68" s="28"/>
      <c r="J68" s="28"/>
      <c r="K68" s="42"/>
      <c r="L68" s="40" t="s">
        <v>96</v>
      </c>
      <c r="M68" s="186" t="s">
        <v>164</v>
      </c>
      <c r="N68" s="28"/>
      <c r="O68" s="28"/>
      <c r="P68" s="28"/>
      <c r="Q68" s="28"/>
      <c r="R68" s="49">
        <f>SUMIFS(DATI!E$1:E$65536,DATI!A$1:A$65536,'2000'!B4,DATI!B$1:B$65536,'2000'!R12,DATI!C$1:C$65536,'2000'!N8,DATI!D$1:D$65536,'2000'!L68)</f>
        <v>0</v>
      </c>
      <c r="S68" s="49">
        <f>SUMIFS(DATI!E$1:E$65536,DATI!A$1:A$65536,'2000'!B4,DATI!B$1:B$65536,'2000'!S12,DATI!C$1:C$65536,'2000'!N8,DATI!D$1:D$65536,'2000'!L68)</f>
        <v>0</v>
      </c>
      <c r="T68" s="28"/>
      <c r="U68" s="28"/>
      <c r="V68" s="28"/>
      <c r="W68" s="42"/>
    </row>
    <row r="69" spans="1:23">
      <c r="A69" s="7"/>
      <c r="B69" s="98">
        <f t="shared" ref="B69:B78" si="6">C69+D69</f>
        <v>0</v>
      </c>
      <c r="C69" s="94">
        <f>C70+C71+C72</f>
        <v>0</v>
      </c>
      <c r="D69" s="94">
        <f>D70+D71+D72</f>
        <v>0</v>
      </c>
      <c r="E69" s="94">
        <f>E70+E71+E72</f>
        <v>0</v>
      </c>
      <c r="F69" s="94">
        <f>F70+F71+F72</f>
        <v>2362</v>
      </c>
      <c r="G69" s="94">
        <f>G70+G71+G72</f>
        <v>0</v>
      </c>
      <c r="H69" s="28"/>
      <c r="I69" s="94">
        <f t="shared" ref="I69:I74" si="7">E69+F69+G69+B69</f>
        <v>2362</v>
      </c>
      <c r="J69" s="94">
        <f>J70+J71+J72</f>
        <v>0</v>
      </c>
      <c r="K69" s="95">
        <f>I69+J69</f>
        <v>2362</v>
      </c>
      <c r="L69" s="53" t="s">
        <v>40</v>
      </c>
      <c r="M69" s="78" t="s">
        <v>258</v>
      </c>
      <c r="N69" s="91">
        <f t="shared" si="3"/>
        <v>2362</v>
      </c>
      <c r="O69" s="94">
        <f>O70+O71+O72</f>
        <v>0</v>
      </c>
      <c r="P69" s="29">
        <f>R69+S69+T69+U69+V69</f>
        <v>2362</v>
      </c>
      <c r="Q69" s="50"/>
      <c r="R69" s="29">
        <f>R70+R71+R72</f>
        <v>1469</v>
      </c>
      <c r="S69" s="29">
        <f>S70+S71+S72</f>
        <v>108</v>
      </c>
      <c r="T69" s="29">
        <f>T70+T71+T72</f>
        <v>32</v>
      </c>
      <c r="U69" s="29">
        <f>U70+U71+U72</f>
        <v>753</v>
      </c>
      <c r="V69" s="62">
        <f>V70+V71+V72</f>
        <v>0</v>
      </c>
      <c r="W69" s="63">
        <f t="shared" si="5"/>
        <v>753</v>
      </c>
    </row>
    <row r="70" spans="1:23" ht="23.25" customHeight="1">
      <c r="A70" s="7"/>
      <c r="B70" s="98">
        <f t="shared" si="6"/>
        <v>0</v>
      </c>
      <c r="C70" s="30">
        <f>SUMIFS(DATI!E$1:E$65536,DATI!A$1:A$65536,'2000'!B4,DATI!B$1:B$65536,'2000'!C12,DATI!C$1:C$65536,'2000'!B8,DATI!D$1:D$65536,'2000'!L70)</f>
        <v>0</v>
      </c>
      <c r="D70" s="30">
        <f>SUMIFS(DATI!E$1:E$65536,DATI!A$1:A$65536,'2000'!B4,DATI!B$1:B$65536,'2000'!D12,DATI!C$1:C$65536,'2000'!B8,DATI!D$1:D$65536,'2000'!L70)</f>
        <v>0</v>
      </c>
      <c r="E70" s="30">
        <f>SUMIFS(DATI!E$1:E$65536,DATI!A$1:A$65536,'2000'!B4,DATI!B$1:B$65536,'2000'!E12,DATI!C$1:C$65536,'2000'!B8,DATI!D$1:D$65536,'2000'!L70)</f>
        <v>0</v>
      </c>
      <c r="F70" s="30">
        <f>SUMIFS(DATI!E$1:E$65536,DATI!A$1:A$65536,'2000'!B4,DATI!B$1:B$65536,'2000'!F12,DATI!C$1:C$65536,'2000'!B8,DATI!D$1:D$65536,'2000'!L70)</f>
        <v>2093</v>
      </c>
      <c r="G70" s="49">
        <f>SUMIFS(DATI!E$1:E$65536,DATI!A$1:A$65536,'2000'!B4,DATI!B$1:B$65536,'2000'!G12,DATI!C$1:C$65536,'2000'!B8,DATI!D$1:D$65536,'2000'!L70)</f>
        <v>0</v>
      </c>
      <c r="H70" s="28"/>
      <c r="I70" s="94">
        <f t="shared" si="7"/>
        <v>2093</v>
      </c>
      <c r="J70" s="101">
        <f>SUMIFS(DATI!E$1:E$65536,DATI!A$1:A$65536,'2000'!B4,DATI!B$1:B$65536,'2000'!J12,DATI!C$1:C$65536,'2000'!B8,DATI!D$1:D$65536,'2000'!L70)</f>
        <v>0</v>
      </c>
      <c r="K70" s="95">
        <f>I70+J70</f>
        <v>2093</v>
      </c>
      <c r="L70" s="53" t="s">
        <v>41</v>
      </c>
      <c r="M70" s="201" t="s">
        <v>257</v>
      </c>
      <c r="N70" s="91">
        <f t="shared" si="3"/>
        <v>2093</v>
      </c>
      <c r="O70" s="102">
        <f>SUMIFS(DATI!E$1:E$65536,DATI!A$1:A$65536,'2000'!B4,DATI!B$1:B$65536,'2000'!O12,DATI!C$1:C$65536,'2000'!N8,DATI!D$1:D$65536,'2000'!L70)</f>
        <v>0</v>
      </c>
      <c r="P70" s="29">
        <f>R70+S70+T70+W70</f>
        <v>2093</v>
      </c>
      <c r="Q70" s="50"/>
      <c r="R70" s="49">
        <f>SUMIFS(DATI!E$1:E$65536,DATI!A$1:A$65536,'2000'!B4,DATI!B$1:B$65536,'2000'!R12,DATI!C$1:C$65536,'2000'!N8,DATI!D$1:D$65536,'2000'!L70)</f>
        <v>1469</v>
      </c>
      <c r="S70" s="49">
        <f>SUMIFS(DATI!E$1:E$65536,DATI!A$1:A$65536,'2000'!B4,DATI!B$1:B$65536,'2000'!S12,DATI!C$1:C$65536,'2000'!N8,DATI!D$1:D$65536,'2000'!L70)</f>
        <v>108</v>
      </c>
      <c r="T70" s="49">
        <f>SUMIFS(DATI!E$1:E$65536,DATI!A$1:A$65536,'2000'!B4,DATI!B$1:B$65536,'2000'!T12,DATI!C$1:C$65536,'2000'!N8,DATI!D$1:D$65536,'2000'!L70)</f>
        <v>32</v>
      </c>
      <c r="U70" s="49">
        <f>SUMIFS(DATI!E$1:E$65536,DATI!A$1:A$65536,'2000'!B4,DATI!B$1:B$65536,'2000'!U12,DATI!C$1:C$65536,'2000'!N8,DATI!D$1:D$65536,'2000'!L70)</f>
        <v>484</v>
      </c>
      <c r="V70" s="24">
        <f>SUMIFS(DATI!E$1:E$65536,DATI!A$1:A$65536,'2000'!B4,DATI!B$1:B$65536,'2000'!V12,DATI!C$1:C$65536,'2000'!N8,DATI!D$1:D$65536,'2000'!L70)</f>
        <v>0</v>
      </c>
      <c r="W70" s="63">
        <f t="shared" si="5"/>
        <v>484</v>
      </c>
    </row>
    <row r="71" spans="1:23">
      <c r="A71" s="7"/>
      <c r="B71" s="98">
        <f t="shared" si="6"/>
        <v>0</v>
      </c>
      <c r="C71" s="30">
        <f>SUMIFS(DATI!E$1:E$65536,DATI!A$1:A$65536,'2000'!B4,DATI!B$1:B$65536,'2000'!C12,DATI!C$1:C$65536,'2000'!B8,DATI!D$1:D$65536,'2000'!L71)</f>
        <v>0</v>
      </c>
      <c r="D71" s="30">
        <f>SUMIFS(DATI!E$1:E$65536,DATI!A$1:A$65536,'2000'!B4,DATI!B$1:B$65536,'2000'!D12,DATI!C$1:C$65536,'2000'!B8,DATI!D$1:D$65536,'2000'!L71)</f>
        <v>0</v>
      </c>
      <c r="E71" s="30">
        <f>SUMIFS(DATI!E$1:E$65536,DATI!A$1:A$65536,'2000'!B4,DATI!B$1:B$65536,'2000'!E12,DATI!C$1:C$65536,'2000'!B8,DATI!D$1:D$65536,'2000'!L71)</f>
        <v>0</v>
      </c>
      <c r="F71" s="30">
        <f>SUMIFS(DATI!E$1:E$65536,DATI!A$1:A$65536,'2000'!B4,DATI!B$1:B$65536,'2000'!F12,DATI!C$1:C$65536,'2000'!B8,DATI!D$1:D$65536,'2000'!L71)</f>
        <v>269</v>
      </c>
      <c r="G71" s="49">
        <f>SUMIFS(DATI!E$1:E$65536,DATI!A$1:A$65536,'2000'!B4,DATI!B$1:B$65536,'2000'!G12,DATI!C$1:C$65536,'2000'!B8,DATI!D$1:D$65536,'2000'!L71)</f>
        <v>0</v>
      </c>
      <c r="H71" s="28"/>
      <c r="I71" s="94">
        <f t="shared" si="7"/>
        <v>269</v>
      </c>
      <c r="J71" s="101">
        <f>SUMIFS(DATI!E$1:E$65536,DATI!A$1:A$65536,'2000'!B4,DATI!B$1:B$65536,'2000'!J12,DATI!C$1:C$65536,'2000'!B8,DATI!D$1:D$65536,'2000'!L71)</f>
        <v>0</v>
      </c>
      <c r="K71" s="95">
        <f>I71+J71</f>
        <v>269</v>
      </c>
      <c r="L71" s="53" t="s">
        <v>42</v>
      </c>
      <c r="M71" s="201" t="s">
        <v>256</v>
      </c>
      <c r="N71" s="91">
        <f t="shared" si="3"/>
        <v>269</v>
      </c>
      <c r="O71" s="102">
        <f>SUMIFS(DATI!E$1:E$65536,DATI!A$1:A$65536,'2000'!B4,DATI!B$1:B$65536,'2000'!O12,DATI!C$1:C$65536,'2000'!N8,DATI!D$1:D$65536,'2000'!L71)</f>
        <v>0</v>
      </c>
      <c r="P71" s="29">
        <f>R71+S71+T71+W71</f>
        <v>269</v>
      </c>
      <c r="Q71" s="50"/>
      <c r="R71" s="49">
        <f>SUMIFS(DATI!E$1:E$65536,DATI!A$1:A$65536,'2000'!B4,DATI!B$1:B$65536,'2000'!R12,DATI!C$1:C$65536,'2000'!N8,DATI!D$1:D$65536,'2000'!L71)</f>
        <v>0</v>
      </c>
      <c r="S71" s="49">
        <f>SUMIFS(DATI!E$1:E$65536,DATI!A$1:A$65536,'2000'!B4,DATI!B$1:B$65536,'2000'!S12,DATI!C$1:C$65536,'2000'!N8,DATI!D$1:D$65536,'2000'!L71)</f>
        <v>0</v>
      </c>
      <c r="T71" s="49">
        <f>SUMIFS(DATI!E$1:E$65536,DATI!A$1:A$65536,'2000'!B4,DATI!B$1:B$65536,'2000'!T12,DATI!C$1:C$65536,'2000'!N8,DATI!D$1:D$65536,'2000'!L71)</f>
        <v>0</v>
      </c>
      <c r="U71" s="49">
        <f>SUMIFS(DATI!E$1:E$65536,DATI!A$1:A$65536,'2000'!B4,DATI!B$1:B$65536,'2000'!U12,DATI!C$1:C$65536,'2000'!N8,DATI!D$1:D$65536,'2000'!L71)</f>
        <v>269</v>
      </c>
      <c r="V71" s="24">
        <f>SUMIFS(DATI!E$1:E$65536,DATI!A$1:A$65536,'2000'!B4,DATI!B$1:B$65536,'2000'!V12,DATI!C$1:C$65536,'2000'!N8,DATI!D$1:D$65536,'2000'!L71)</f>
        <v>0</v>
      </c>
      <c r="W71" s="63">
        <f t="shared" si="5"/>
        <v>269</v>
      </c>
    </row>
    <row r="72" spans="1:23">
      <c r="A72" s="7"/>
      <c r="B72" s="98">
        <f t="shared" si="6"/>
        <v>0</v>
      </c>
      <c r="C72" s="30">
        <f>SUMIFS(DATI!E$1:E$65536,DATI!A$1:A$65536,'2000'!B4,DATI!B$1:B$65536,'2000'!C12,DATI!C$1:C$65536,'2000'!B8,DATI!D$1:D$65536,'2000'!L72)</f>
        <v>0</v>
      </c>
      <c r="D72" s="30">
        <f>SUMIFS(DATI!E$1:E$65536,DATI!A$1:A$65536,'2000'!B4,DATI!B$1:B$65536,'2000'!D12,DATI!C$1:C$65536,'2000'!B8,DATI!D$1:D$65536,'2000'!L72)</f>
        <v>0</v>
      </c>
      <c r="E72" s="30">
        <f>SUMIFS(DATI!E$1:E$65536,DATI!A$1:A$65536,'2000'!B4,DATI!B$1:B$65536,'2000'!E12,DATI!C$1:C$65536,'2000'!B8,DATI!D$1:D$65536,'2000'!L72)</f>
        <v>0</v>
      </c>
      <c r="F72" s="30">
        <f>SUMIFS(DATI!E$1:E$65536,DATI!A$1:A$65536,'2000'!B4,DATI!B$1:B$65536,'2000'!F12,DATI!C$1:C$65536,'2000'!B8,DATI!D$1:D$65536,'2000'!L72)</f>
        <v>0</v>
      </c>
      <c r="G72" s="49">
        <f>SUMIFS(DATI!E$1:E$65536,DATI!A$1:A$65536,'2000'!B4,DATI!B$1:B$65536,'2000'!G12,DATI!C$1:C$65536,'2000'!B8,DATI!D$1:D$65536,'2000'!L72)</f>
        <v>0</v>
      </c>
      <c r="H72" s="28"/>
      <c r="I72" s="94">
        <f t="shared" si="7"/>
        <v>0</v>
      </c>
      <c r="J72" s="101">
        <f>SUMIFS(DATI!E$1:E$65536,DATI!A$1:A$65536,'2000'!B4,DATI!B$1:B$65536,'2000'!J12,DATI!C$1:C$65536,'2000'!B8,DATI!D$1:D$65536,'2000'!L72)</f>
        <v>0</v>
      </c>
      <c r="K72" s="95">
        <f>I72+J72</f>
        <v>0</v>
      </c>
      <c r="L72" s="53" t="s">
        <v>43</v>
      </c>
      <c r="M72" s="201" t="s">
        <v>255</v>
      </c>
      <c r="N72" s="91">
        <f t="shared" si="3"/>
        <v>0</v>
      </c>
      <c r="O72" s="102">
        <f>SUMIFS(DATI!E$1:E$65536,DATI!A$1:A$65536,'2000'!B4,DATI!B$1:B$65536,'2000'!O12,DATI!C$1:C$65536,'2000'!N8,DATI!D$1:D$65536,'2000'!L72)</f>
        <v>0</v>
      </c>
      <c r="P72" s="29">
        <f>R72+S72+T72+W72</f>
        <v>0</v>
      </c>
      <c r="Q72" s="50"/>
      <c r="R72" s="49">
        <f>SUMIFS(DATI!E$1:E$65536,DATI!A$1:A$65536,'2000'!B4,DATI!B$1:B$65536,'2000'!R12,DATI!C$1:C$65536,'2000'!N8,DATI!D$1:D$65536,'2000'!L72)</f>
        <v>0</v>
      </c>
      <c r="S72" s="49">
        <f>SUMIFS(DATI!E$1:E$65536,DATI!A$1:A$65536,'2000'!B4,DATI!B$1:B$65536,'2000'!S12,DATI!C$1:C$65536,'2000'!N8,DATI!D$1:D$65536,'2000'!L72)</f>
        <v>0</v>
      </c>
      <c r="T72" s="49">
        <f>SUMIFS(DATI!E$1:E$65536,DATI!A$1:A$65536,'2000'!B4,DATI!B$1:B$65536,'2000'!T12,DATI!C$1:C$65536,'2000'!N8,DATI!D$1:D$65536,'2000'!L72)</f>
        <v>0</v>
      </c>
      <c r="U72" s="49">
        <f>SUMIFS(DATI!E$1:E$65536,DATI!A$1:A$65536,'2000'!B4,DATI!B$1:B$65536,'2000'!U12,DATI!C$1:C$65536,'2000'!N8,DATI!D$1:D$65536,'2000'!L72)</f>
        <v>0</v>
      </c>
      <c r="V72" s="24">
        <f>SUMIFS(DATI!E$1:E$65536,DATI!A$1:A$65536,'2000'!B4,DATI!B$1:B$65536,'2000'!V12,DATI!C$1:C$65536,'2000'!N8,DATI!D$1:D$65536,'2000'!L72)</f>
        <v>0</v>
      </c>
      <c r="W72" s="63">
        <f t="shared" si="5"/>
        <v>0</v>
      </c>
    </row>
    <row r="73" spans="1:23">
      <c r="A73" s="7"/>
      <c r="B73" s="98">
        <f t="shared" si="6"/>
        <v>2958</v>
      </c>
      <c r="C73" s="103">
        <f>SUMIFS(DATI!E$1:E$65536,DATI!A$1:A$65536,'2000'!B4,DATI!B$1:B$65536,'2000'!C12,DATI!C$1:C$65536,'2000'!B8,DATI!D$1:D$65536,'2000'!L73)</f>
        <v>0</v>
      </c>
      <c r="D73" s="103">
        <f>SUMIFS(DATI!E$1:E$65536,DATI!A$1:A$65536,'2000'!B4,DATI!B$1:B$65536,'2000'!D12,DATI!C$1:C$65536,'2000'!B8,DATI!D$1:D$65536,'2000'!L73)</f>
        <v>2958</v>
      </c>
      <c r="E73" s="49">
        <f>SUMIFS(DATI!E$1:E$65536,DATI!A$1:A$65536,'2000'!B4,DATI!B$1:B$65536,'2000'!E12,DATI!C$1:C$65536,'2000'!B8,DATI!D$1:D$65536,'2000'!L73)</f>
        <v>0</v>
      </c>
      <c r="F73" s="49">
        <f>SUMIFS(DATI!E$1:E$65536,DATI!A$1:A$65536,'2000'!B4,DATI!B$1:B$65536,'2000'!F12,DATI!C$1:C$65536,'2000'!B8,DATI!D$1:D$65536,'2000'!L73)</f>
        <v>0</v>
      </c>
      <c r="G73" s="49">
        <f>SUMIFS(DATI!E$1:E$65536,DATI!A$1:A$65536,'2000'!B4,DATI!B$1:B$65536,'2000'!G12,DATI!C$1:C$65536,'2000'!B8,DATI!D$1:D$65536,'2000'!L73)</f>
        <v>8596</v>
      </c>
      <c r="H73" s="28"/>
      <c r="I73" s="94">
        <f t="shared" si="7"/>
        <v>11554</v>
      </c>
      <c r="J73" s="104"/>
      <c r="K73" s="31">
        <f>I73</f>
        <v>11554</v>
      </c>
      <c r="L73" s="40" t="s">
        <v>44</v>
      </c>
      <c r="M73" s="134" t="s">
        <v>254</v>
      </c>
      <c r="N73" s="91">
        <f>P73</f>
        <v>11554</v>
      </c>
      <c r="O73" s="105"/>
      <c r="P73" s="29">
        <f>R73+S73+T73+W73</f>
        <v>11554</v>
      </c>
      <c r="Q73" s="50"/>
      <c r="R73" s="49">
        <f>SUMIFS(DATI!E$1:E$65536,DATI!A$1:A$65536,'2000'!B4,DATI!B$1:B$65536,'2000'!R12,DATI!C$1:C$65536,'2000'!N8,DATI!D$1:D$65536,'2000'!L73)</f>
        <v>0</v>
      </c>
      <c r="S73" s="49">
        <f>SUMIFS(DATI!E$1:E$65536,DATI!A$1:A$65536,'2000'!B4,DATI!B$1:B$65536,'2000'!S12,DATI!C$1:C$65536,'2000'!N8,DATI!D$1:D$65536,'2000'!L73)</f>
        <v>0</v>
      </c>
      <c r="T73" s="49">
        <f>SUMIFS(DATI!E$1:E$65536,DATI!A$1:A$65536,'2000'!B4,DATI!B$1:B$65536,'2000'!T12,DATI!C$1:C$65536,'2000'!N8,DATI!D$1:D$65536,'2000'!L73)</f>
        <v>0</v>
      </c>
      <c r="U73" s="49">
        <f>SUMIFS(DATI!E$1:E$65536,DATI!A$1:A$65536,'2000'!B4,DATI!B$1:B$65536,'2000'!U12,DATI!C$1:C$65536,'2000'!N8,DATI!D$1:D$65536,'2000'!L73)</f>
        <v>11554</v>
      </c>
      <c r="V73" s="24">
        <f>SUMIFS(DATI!E$1:E$65536,DATI!A$1:A$65536,'2000'!B4,DATI!B$1:B$65536,'2000'!V12,DATI!C$1:C$65536,'2000'!N8,DATI!D$1:D$65536,'2000'!L73)</f>
        <v>0</v>
      </c>
      <c r="W73" s="63">
        <f t="shared" si="5"/>
        <v>11554</v>
      </c>
    </row>
    <row r="74" spans="1:23">
      <c r="A74" s="7"/>
      <c r="B74" s="98">
        <f t="shared" si="6"/>
        <v>17527</v>
      </c>
      <c r="C74" s="49">
        <f>SUMIFS(DATI!E$1:E$65536,DATI!A$1:A$65536,'2000'!B4,DATI!B$1:B$65536,'2000'!C12,DATI!C$1:C$65536,'2000'!B8,DATI!D$1:D$65536,'2000'!L74)</f>
        <v>36</v>
      </c>
      <c r="D74" s="49">
        <f>SUMIFS(DATI!E$1:E$65536,DATI!A$1:A$65536,'2000'!B4,DATI!B$1:B$65536,'2000'!D12,DATI!C$1:C$65536,'2000'!B8,DATI!D$1:D$65536,'2000'!L74)</f>
        <v>17491</v>
      </c>
      <c r="E74" s="132">
        <f>SUMIFS(DATI!E$1:E$65536,DATI!A$1:A$65536,'2000'!B4,DATI!B$1:B$65536,'2000'!E12,DATI!C$1:C$65536,'2000'!B8,DATI!D$1:D$65536,'2000'!L74)</f>
        <v>66195</v>
      </c>
      <c r="F74" s="132">
        <f>SUMIFS(DATI!E$1:E$65536,DATI!A$1:A$65536,'2000'!B4,DATI!B$1:B$65536,'2000'!F12,DATI!C$1:C$65536,'2000'!B8,DATI!D$1:D$65536,'2000'!L74)</f>
        <v>102336</v>
      </c>
      <c r="G74" s="132">
        <f>SUMIFS(DATI!E$1:E$65536,DATI!A$1:A$65536,'2000'!B4,DATI!B$1:B$65536,'2000'!G12,DATI!C$1:C$65536,'2000'!B8,DATI!D$1:D$65536,'2000'!L74)</f>
        <v>127846</v>
      </c>
      <c r="H74" s="50"/>
      <c r="I74" s="94">
        <f t="shared" si="7"/>
        <v>313904</v>
      </c>
      <c r="J74" s="30">
        <f>SUMIFS(DATI!E$1:E$65536,DATI!A$1:A$65536,'2000'!B4,DATI!B$1:B$65536,'2000'!J12,DATI!C$1:C$65536,'2000'!B8,DATI!D$1:D$65536,'2000'!L74)</f>
        <v>124816</v>
      </c>
      <c r="K74" s="95">
        <f>I74+J74</f>
        <v>438720</v>
      </c>
      <c r="L74" s="40" t="s">
        <v>35</v>
      </c>
      <c r="M74" s="134" t="s">
        <v>229</v>
      </c>
      <c r="N74" s="91">
        <f t="shared" si="3"/>
        <v>438720</v>
      </c>
      <c r="O74" s="30">
        <f>SUMIFS(DATI!E$1:E$65536,DATI!A$1:A$65536,'2000'!B4,DATI!B$1:B$65536,'2000'!O12,DATI!C$1:C$65536,'2000'!N8,DATI!D$1:D$65536,'2000'!L74)</f>
        <v>101151</v>
      </c>
      <c r="P74" s="29">
        <f>R74+S74+T74+W74</f>
        <v>337569</v>
      </c>
      <c r="Q74" s="50"/>
      <c r="R74" s="49">
        <f>SUMIFS(DATI!E$1:E$65536,DATI!A$1:A$65536,'2000'!B4,DATI!B$1:B$65536,'2000'!R12,DATI!C$1:C$65536,'2000'!N8,DATI!D$1:D$65536,'2000'!L74)</f>
        <v>25666</v>
      </c>
      <c r="S74" s="49">
        <f>SUMIFS(DATI!E$1:E$65536,DATI!A$1:A$65536,'2000'!B4,DATI!B$1:B$65536,'2000'!S12,DATI!C$1:C$65536,'2000'!N8,DATI!D$1:D$65536,'2000'!L74)</f>
        <v>272681</v>
      </c>
      <c r="T74" s="49">
        <f>SUMIFS(DATI!E$1:E$65536,DATI!A$1:A$65536,'2000'!B4,DATI!B$1:B$65536,'2000'!T12,DATI!C$1:C$65536,'2000'!N8,DATI!D$1:D$65536,'2000'!L74)</f>
        <v>23233</v>
      </c>
      <c r="U74" s="49">
        <f>SUMIFS(DATI!E$1:E$65536,DATI!A$1:A$65536,'2000'!B4,DATI!B$1:B$65536,'2000'!U12,DATI!C$1:C$65536,'2000'!N8,DATI!D$1:D$65536,'2000'!L74)</f>
        <v>15326</v>
      </c>
      <c r="V74" s="24">
        <f>SUMIFS(DATI!E$1:E$65536,DATI!A$1:A$65536,'2000'!B4,DATI!B$1:B$65536,'2000'!V12,DATI!C$1:C$65536,'2000'!N8,DATI!D$1:D$65536,'2000'!L74)</f>
        <v>663</v>
      </c>
      <c r="W74" s="63">
        <f t="shared" si="5"/>
        <v>15989</v>
      </c>
    </row>
    <row r="75" spans="1:23" ht="13">
      <c r="A75" s="7"/>
      <c r="B75" s="28"/>
      <c r="C75" s="28"/>
      <c r="D75" s="28"/>
      <c r="E75" s="28"/>
      <c r="F75" s="29">
        <f>R45+R58-G59-G69-G73</f>
        <v>2079293</v>
      </c>
      <c r="G75" s="29">
        <f>S45+S58-F59-F69-F73</f>
        <v>117418</v>
      </c>
      <c r="H75" s="50"/>
      <c r="I75" s="28"/>
      <c r="J75" s="28"/>
      <c r="K75" s="42"/>
      <c r="L75" s="135" t="s">
        <v>17</v>
      </c>
      <c r="M75" s="202" t="s">
        <v>165</v>
      </c>
      <c r="N75" s="28"/>
      <c r="O75" s="28"/>
      <c r="P75" s="28"/>
      <c r="Q75" s="28"/>
      <c r="R75" s="28"/>
      <c r="S75" s="28"/>
      <c r="T75" s="28"/>
      <c r="U75" s="28"/>
      <c r="V75" s="28"/>
      <c r="W75" s="42"/>
    </row>
    <row r="76" spans="1:23" ht="27.75" customHeight="1">
      <c r="A76" s="7"/>
      <c r="B76" s="98">
        <f t="shared" si="6"/>
        <v>4217333</v>
      </c>
      <c r="C76" s="91">
        <f>V45+W49+V58-C58</f>
        <v>3797</v>
      </c>
      <c r="D76" s="91">
        <f>U45+U46+U49+U58-D58</f>
        <v>4213536</v>
      </c>
      <c r="E76" s="29">
        <f>T45+T49+T58-E55-E58</f>
        <v>1053367</v>
      </c>
      <c r="F76" s="29">
        <f>S45+S58-F58</f>
        <v>96597</v>
      </c>
      <c r="G76" s="29">
        <f>R45+R58-G58</f>
        <v>1322166</v>
      </c>
      <c r="H76" s="61"/>
      <c r="I76" s="94">
        <f>B76+E76+F76+G76</f>
        <v>6689463</v>
      </c>
      <c r="J76" s="28"/>
      <c r="K76" s="42"/>
      <c r="L76" s="106" t="s">
        <v>18</v>
      </c>
      <c r="M76" s="203" t="s">
        <v>166</v>
      </c>
      <c r="N76" s="28"/>
      <c r="O76" s="28"/>
      <c r="P76" s="28"/>
      <c r="Q76" s="28"/>
      <c r="R76" s="28"/>
      <c r="S76" s="28"/>
      <c r="T76" s="28"/>
      <c r="U76" s="28"/>
      <c r="V76" s="28"/>
      <c r="W76" s="42"/>
    </row>
    <row r="77" spans="1:23">
      <c r="A77" s="7"/>
      <c r="B77" s="98">
        <f t="shared" si="6"/>
        <v>121690</v>
      </c>
      <c r="C77" s="91">
        <f>C22</f>
        <v>2207</v>
      </c>
      <c r="D77" s="91">
        <f>D22</f>
        <v>119483</v>
      </c>
      <c r="E77" s="91">
        <f>E22</f>
        <v>291406</v>
      </c>
      <c r="F77" s="91">
        <f>F22</f>
        <v>33599</v>
      </c>
      <c r="G77" s="91">
        <f>G22</f>
        <v>849725</v>
      </c>
      <c r="H77" s="61"/>
      <c r="I77" s="94">
        <f>B77+E77+F77+G77</f>
        <v>1296420</v>
      </c>
      <c r="J77" s="28"/>
      <c r="K77" s="42"/>
      <c r="L77" s="53" t="s">
        <v>77</v>
      </c>
      <c r="M77" s="65" t="s">
        <v>167</v>
      </c>
      <c r="N77" s="28"/>
      <c r="O77" s="28"/>
      <c r="P77" s="28"/>
      <c r="Q77" s="28"/>
      <c r="R77" s="28"/>
      <c r="S77" s="28"/>
      <c r="T77" s="28"/>
      <c r="U77" s="28"/>
      <c r="V77" s="28"/>
      <c r="W77" s="42"/>
    </row>
    <row r="78" spans="1:23" ht="13.5" thickBot="1">
      <c r="A78" s="7"/>
      <c r="B78" s="98">
        <f t="shared" si="6"/>
        <v>4095643</v>
      </c>
      <c r="C78" s="107">
        <f>C76-C77</f>
        <v>1590</v>
      </c>
      <c r="D78" s="107">
        <f>D76-D77</f>
        <v>4094053</v>
      </c>
      <c r="E78" s="107">
        <f>E76-E77</f>
        <v>761961</v>
      </c>
      <c r="F78" s="107">
        <f>F76-F77</f>
        <v>62998</v>
      </c>
      <c r="G78" s="107">
        <f>G76-G77</f>
        <v>472441</v>
      </c>
      <c r="H78" s="88"/>
      <c r="I78" s="108">
        <f>B78+E78+F78+G78</f>
        <v>5393043</v>
      </c>
      <c r="J78" s="28"/>
      <c r="K78" s="109"/>
      <c r="L78" s="106" t="s">
        <v>168</v>
      </c>
      <c r="M78" s="198" t="s">
        <v>169</v>
      </c>
      <c r="N78" s="28"/>
      <c r="O78" s="28"/>
      <c r="P78" s="28"/>
      <c r="Q78" s="28"/>
      <c r="R78" s="28"/>
      <c r="S78" s="28"/>
      <c r="T78" s="28"/>
      <c r="U78" s="28"/>
      <c r="V78" s="28"/>
      <c r="W78" s="42"/>
    </row>
    <row r="79" spans="1:23" ht="14" thickTop="1" thickBot="1">
      <c r="A79" s="7"/>
      <c r="B79" s="110"/>
      <c r="C79" s="110"/>
      <c r="D79" s="110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6"/>
    </row>
    <row r="80" spans="1:23" ht="21.75" customHeight="1" thickTop="1" thickBot="1">
      <c r="A80" s="7"/>
      <c r="B80" s="253" t="s">
        <v>119</v>
      </c>
      <c r="C80" s="253"/>
      <c r="D80" s="253"/>
      <c r="E80" s="253"/>
      <c r="F80" s="253"/>
      <c r="G80" s="253"/>
      <c r="H80" s="253"/>
      <c r="I80" s="253"/>
      <c r="J80" s="253"/>
      <c r="K80" s="254"/>
      <c r="L80" s="274" t="s">
        <v>120</v>
      </c>
      <c r="M80" s="275"/>
      <c r="N80" s="278" t="s">
        <v>121</v>
      </c>
      <c r="O80" s="279"/>
      <c r="P80" s="279"/>
      <c r="Q80" s="279"/>
      <c r="R80" s="279"/>
      <c r="S80" s="279"/>
      <c r="T80" s="279"/>
      <c r="U80" s="280"/>
      <c r="V80" s="280"/>
      <c r="W80" s="281"/>
    </row>
    <row r="81" spans="1:23" ht="13.5" customHeight="1" thickTop="1">
      <c r="A81" s="7"/>
      <c r="B81" s="261" t="s">
        <v>122</v>
      </c>
      <c r="C81" s="264" t="s">
        <v>123</v>
      </c>
      <c r="D81" s="264" t="s">
        <v>124</v>
      </c>
      <c r="E81" s="239" t="s">
        <v>125</v>
      </c>
      <c r="F81" s="239" t="s">
        <v>126</v>
      </c>
      <c r="G81" s="239" t="s">
        <v>127</v>
      </c>
      <c r="H81" s="239" t="s">
        <v>128</v>
      </c>
      <c r="I81" s="239" t="s">
        <v>129</v>
      </c>
      <c r="J81" s="239" t="s">
        <v>130</v>
      </c>
      <c r="K81" s="243" t="s">
        <v>131</v>
      </c>
      <c r="L81" s="276"/>
      <c r="M81" s="277"/>
      <c r="N81" s="264" t="s">
        <v>131</v>
      </c>
      <c r="O81" s="239" t="s">
        <v>130</v>
      </c>
      <c r="P81" s="239" t="s">
        <v>129</v>
      </c>
      <c r="Q81" s="239" t="s">
        <v>128</v>
      </c>
      <c r="R81" s="239" t="s">
        <v>127</v>
      </c>
      <c r="S81" s="239" t="s">
        <v>126</v>
      </c>
      <c r="T81" s="239" t="s">
        <v>125</v>
      </c>
      <c r="U81" s="264" t="s">
        <v>124</v>
      </c>
      <c r="V81" s="264" t="s">
        <v>123</v>
      </c>
      <c r="W81" s="266" t="s">
        <v>122</v>
      </c>
    </row>
    <row r="82" spans="1:23" ht="12.75" customHeight="1">
      <c r="A82" s="7"/>
      <c r="B82" s="262"/>
      <c r="C82" s="216"/>
      <c r="D82" s="216"/>
      <c r="E82" s="213"/>
      <c r="F82" s="213"/>
      <c r="G82" s="213"/>
      <c r="H82" s="229"/>
      <c r="I82" s="213"/>
      <c r="J82" s="213"/>
      <c r="K82" s="244"/>
      <c r="L82" s="276"/>
      <c r="M82" s="277"/>
      <c r="N82" s="215"/>
      <c r="O82" s="213"/>
      <c r="P82" s="213"/>
      <c r="Q82" s="229"/>
      <c r="R82" s="213"/>
      <c r="S82" s="213"/>
      <c r="T82" s="213"/>
      <c r="U82" s="216"/>
      <c r="V82" s="216"/>
      <c r="W82" s="219"/>
    </row>
    <row r="83" spans="1:23" ht="51" customHeight="1" thickBot="1">
      <c r="A83" s="7"/>
      <c r="B83" s="263"/>
      <c r="C83" s="265"/>
      <c r="D83" s="265"/>
      <c r="E83" s="241"/>
      <c r="F83" s="241"/>
      <c r="G83" s="241"/>
      <c r="H83" s="242"/>
      <c r="I83" s="241"/>
      <c r="J83" s="240"/>
      <c r="K83" s="245"/>
      <c r="L83" s="276"/>
      <c r="M83" s="277"/>
      <c r="N83" s="268"/>
      <c r="O83" s="240"/>
      <c r="P83" s="241"/>
      <c r="Q83" s="242"/>
      <c r="R83" s="241"/>
      <c r="S83" s="241"/>
      <c r="T83" s="241"/>
      <c r="U83" s="265"/>
      <c r="V83" s="265"/>
      <c r="W83" s="267"/>
    </row>
    <row r="84" spans="1:23" ht="19" thickTop="1" thickBot="1">
      <c r="A84" s="7"/>
      <c r="B84" s="231" t="s">
        <v>170</v>
      </c>
      <c r="C84" s="231"/>
      <c r="D84" s="231"/>
      <c r="E84" s="231"/>
      <c r="F84" s="231"/>
      <c r="G84" s="231"/>
      <c r="H84" s="231"/>
      <c r="I84" s="231"/>
      <c r="J84" s="231"/>
      <c r="K84" s="231"/>
      <c r="L84" s="231"/>
      <c r="M84" s="231"/>
      <c r="N84" s="231"/>
      <c r="O84" s="231"/>
      <c r="P84" s="231"/>
      <c r="Q84" s="231"/>
      <c r="R84" s="231"/>
      <c r="S84" s="231"/>
      <c r="T84" s="231"/>
      <c r="U84" s="231"/>
      <c r="V84" s="231"/>
      <c r="W84" s="232"/>
    </row>
    <row r="85" spans="1:23" ht="32.25" customHeight="1" thickTop="1">
      <c r="A85" s="7"/>
      <c r="B85" s="111"/>
      <c r="C85" s="111"/>
      <c r="D85" s="111"/>
      <c r="E85" s="111"/>
      <c r="F85" s="111"/>
      <c r="G85" s="111"/>
      <c r="H85" s="28"/>
      <c r="I85" s="111"/>
      <c r="J85" s="111"/>
      <c r="K85" s="112"/>
      <c r="L85" s="113" t="s">
        <v>18</v>
      </c>
      <c r="M85" s="204" t="s">
        <v>166</v>
      </c>
      <c r="N85" s="47"/>
      <c r="O85" s="47"/>
      <c r="P85" s="22">
        <f>R85+S85+T85+W85</f>
        <v>6689463</v>
      </c>
      <c r="Q85" s="50"/>
      <c r="R85" s="22">
        <f>G76</f>
        <v>1322166</v>
      </c>
      <c r="S85" s="22">
        <f>F76</f>
        <v>96597</v>
      </c>
      <c r="T85" s="22">
        <f>E76</f>
        <v>1053367</v>
      </c>
      <c r="U85" s="114">
        <f>D76</f>
        <v>4213536</v>
      </c>
      <c r="V85" s="62">
        <f>C76</f>
        <v>3797</v>
      </c>
      <c r="W85" s="63">
        <f>U85+V85</f>
        <v>4217333</v>
      </c>
    </row>
    <row r="86" spans="1:23">
      <c r="A86" s="7"/>
      <c r="B86" s="115">
        <f>C86+D86</f>
        <v>387207</v>
      </c>
      <c r="C86" s="91">
        <f>C87+C88</f>
        <v>0</v>
      </c>
      <c r="D86" s="91">
        <f>D87+D88</f>
        <v>387207</v>
      </c>
      <c r="E86" s="91">
        <f>E87+E88</f>
        <v>0</v>
      </c>
      <c r="F86" s="91">
        <f>F87+F88</f>
        <v>9082</v>
      </c>
      <c r="G86" s="91">
        <f>G87+G88</f>
        <v>95813</v>
      </c>
      <c r="H86" s="28"/>
      <c r="I86" s="94">
        <f>B86+E86+F86+G86</f>
        <v>492102</v>
      </c>
      <c r="J86" s="94">
        <f>J87+J88</f>
        <v>0</v>
      </c>
      <c r="K86" s="31">
        <f>I86+J86</f>
        <v>492102</v>
      </c>
      <c r="L86" s="53" t="s">
        <v>45</v>
      </c>
      <c r="M86" s="54" t="s">
        <v>171</v>
      </c>
      <c r="N86" s="91">
        <f>O86+P86</f>
        <v>492102</v>
      </c>
      <c r="O86" s="116">
        <f>O87+O88</f>
        <v>0</v>
      </c>
      <c r="P86" s="29">
        <f>T86</f>
        <v>492102</v>
      </c>
      <c r="Q86" s="28"/>
      <c r="R86" s="28"/>
      <c r="S86" s="104"/>
      <c r="T86" s="29">
        <f>T87+T88</f>
        <v>492102</v>
      </c>
      <c r="U86" s="92"/>
      <c r="V86" s="23"/>
      <c r="W86" s="32"/>
    </row>
    <row r="87" spans="1:23">
      <c r="A87" s="7"/>
      <c r="B87" s="115">
        <f>C87+D87</f>
        <v>375568</v>
      </c>
      <c r="C87" s="103">
        <f>SUMIFS(DATI!E$1:E$65536,DATI!A$1:A$65536,'2000'!B4,DATI!B$1:B$65536,'2000'!C12,DATI!C$1:C$65536,'2000'!B8,DATI!D$1:D$65536,'2000'!L87)</f>
        <v>0</v>
      </c>
      <c r="D87" s="117">
        <f>SUMIFS(DATI!E$1:E$65536,DATI!A$1:A$65536,'2000'!B4,DATI!B$1:B$65536,'2000'!D12,DATI!C$1:C$65536,'2000'!B8,DATI!D$1:D$65536,'2000'!L87)</f>
        <v>375568</v>
      </c>
      <c r="E87" s="49">
        <f>SUMIFS(DATI!E$1:E$65536,DATI!A$1:A$65536,'2000'!B4,DATI!B$1:B$65536,'2000'!E12,DATI!C$1:C$65536,'2000'!B8,DATI!D$1:D$65536,'2000'!L87)</f>
        <v>0</v>
      </c>
      <c r="F87" s="49">
        <f>SUMIFS(DATI!E$1:E$65536,DATI!A$1:A$65536,'2000'!B4,DATI!B$1:B$65536,'2000'!F12,DATI!C$1:C$65536,'2000'!B8,DATI!D$1:D$65536,'2000'!L87)</f>
        <v>9082</v>
      </c>
      <c r="G87" s="49">
        <f>SUMIFS(DATI!E$1:E$65536,DATI!A$1:A$65536,'2000'!B4,DATI!B$1:B$65536,'2000'!G12,DATI!C$1:C$65536,'2000'!B8,DATI!D$1:D$65536,'2000'!L87)</f>
        <v>95813</v>
      </c>
      <c r="H87" s="28"/>
      <c r="I87" s="94">
        <f>B87+E87+F87+G87</f>
        <v>480463</v>
      </c>
      <c r="J87" s="30">
        <f>SUMIFS(DATI!E$1:E$65536,DATI!A$1:A$65536,'2000'!B4,DATI!B$1:B$65536,'2000'!J12,DATI!C$1:C$65536,'2000'!B8,DATI!D$1:D$65536,'2000'!L87)</f>
        <v>0</v>
      </c>
      <c r="K87" s="31">
        <f t="shared" ref="K87:K106" si="8">I87+J87</f>
        <v>480463</v>
      </c>
      <c r="L87" s="53" t="s">
        <v>46</v>
      </c>
      <c r="M87" s="199" t="s">
        <v>240</v>
      </c>
      <c r="N87" s="91">
        <f t="shared" ref="N87:N105" si="9">O87+P87</f>
        <v>480463</v>
      </c>
      <c r="O87" s="100">
        <f>SUMIFS(DATI!E$1:E$65536,DATI!A$1:A$65536,'2000'!B4,DATI!B$1:B$65536,'2000'!O12,DATI!C$1:C$65536,'2000'!N8,DATI!D$1:D$65536,'2000'!L87)</f>
        <v>0</v>
      </c>
      <c r="P87" s="29">
        <f>+T87+U87+W87</f>
        <v>480463</v>
      </c>
      <c r="Q87" s="28"/>
      <c r="R87" s="28"/>
      <c r="S87" s="61"/>
      <c r="T87" s="49">
        <f>SUMIFS(DATI!E$1:E$65536,DATI!A$1:A$65536,'2000'!B4,DATI!B$1:B$65536,'2000'!T12,DATI!C$1:C$65536,'2000'!N8,DATI!D$1:D$65536,'2000'!L87)</f>
        <v>480463</v>
      </c>
      <c r="U87" s="50"/>
      <c r="V87" s="28"/>
      <c r="W87" s="42"/>
    </row>
    <row r="88" spans="1:23">
      <c r="A88" s="7"/>
      <c r="B88" s="115">
        <f>C88+D88</f>
        <v>11639</v>
      </c>
      <c r="C88" s="103">
        <f>SUMIFS(DATI!E$1:E$65536,DATI!A$1:A$65536,'2000'!B4,DATI!B$1:B$65536,'2000'!C12,DATI!C$1:C$65536,'2000'!B8,DATI!D$1:D$65536,'2000'!L88)</f>
        <v>0</v>
      </c>
      <c r="D88" s="117">
        <f>SUMIFS(DATI!E$1:E$65536,DATI!A$1:A$65536,'2000'!B4,DATI!B$1:B$65536,'2000'!D12,DATI!C$1:C$65536,'2000'!B8,DATI!D$1:D$65536,'2000'!L88)</f>
        <v>11639</v>
      </c>
      <c r="E88" s="49">
        <f>SUMIFS(DATI!E$1:E$65536,DATI!A$1:A$65536,'2000'!B4,DATI!B$1:B$65536,'2000'!E12,DATI!C$1:C$65536,'2000'!B8,DATI!D$1:D$65536,'2000'!L88)</f>
        <v>0</v>
      </c>
      <c r="F88" s="49">
        <f>SUMIFS(DATI!E$1:E$65536,DATI!A$1:A$65536,'2000'!B4,DATI!B$1:B$65536,'2000'!F12,DATI!C$1:C$65536,'2000'!B8,DATI!D$1:D$65536,'2000'!L88)</f>
        <v>0</v>
      </c>
      <c r="G88" s="49">
        <f>SUMIFS(DATI!E$1:E$65536,DATI!A$1:A$65536,'2000'!B4,DATI!B$1:B$65536,'2000'!G12,DATI!C$1:C$65536,'2000'!B8,DATI!D$1:D$65536,'2000'!L88)</f>
        <v>0</v>
      </c>
      <c r="H88" s="28"/>
      <c r="I88" s="94">
        <f>B88+E88+F88+G88</f>
        <v>11639</v>
      </c>
      <c r="J88" s="30">
        <f>SUMIFS(DATI!E$1:E$65536,DATI!A$1:A$65536,'2000'!B4,DATI!B$1:B$65536,'2000'!J12,DATI!C$1:C$65536,'2000'!B8,DATI!D$1:D$65536,'2000'!L88)</f>
        <v>0</v>
      </c>
      <c r="K88" s="31">
        <f t="shared" si="8"/>
        <v>11639</v>
      </c>
      <c r="L88" s="53" t="s">
        <v>47</v>
      </c>
      <c r="M88" s="199" t="s">
        <v>241</v>
      </c>
      <c r="N88" s="91">
        <f t="shared" si="9"/>
        <v>11639</v>
      </c>
      <c r="O88" s="100">
        <f>SUMIFS(DATI!E$1:E$65536,DATI!A$1:A$65536,'2000'!B4,DATI!B$1:B$65536,'2000'!O12,DATI!C$1:C$65536,'2000'!N8,DATI!D$1:D$65536,'2000'!L88)</f>
        <v>0</v>
      </c>
      <c r="P88" s="29">
        <f>+T88+U88+W88</f>
        <v>11639</v>
      </c>
      <c r="Q88" s="28"/>
      <c r="R88" s="28"/>
      <c r="S88" s="28"/>
      <c r="T88" s="49">
        <f>SUMIFS(DATI!E$1:E$65536,DATI!A$1:A$65536,'2000'!B4,DATI!B$1:B$65536,'2000'!T12,DATI!C$1:C$65536,'2000'!N8,DATI!D$1:D$65536,'2000'!L88)</f>
        <v>11639</v>
      </c>
      <c r="U88" s="28"/>
      <c r="V88" s="28"/>
      <c r="W88" s="42"/>
    </row>
    <row r="89" spans="1:23">
      <c r="A89" s="7"/>
      <c r="B89" s="115">
        <f>C89+D89</f>
        <v>766967</v>
      </c>
      <c r="C89" s="91">
        <f>C96+C97</f>
        <v>28502</v>
      </c>
      <c r="D89" s="99">
        <f>D90+D96</f>
        <v>738465</v>
      </c>
      <c r="E89" s="29">
        <f>E96+E97</f>
        <v>1447157</v>
      </c>
      <c r="F89" s="29">
        <f>F96</f>
        <v>2321</v>
      </c>
      <c r="G89" s="29">
        <f>G96</f>
        <v>54487</v>
      </c>
      <c r="H89" s="28"/>
      <c r="I89" s="94">
        <f>B89+E89+F89+G89</f>
        <v>2270932</v>
      </c>
      <c r="J89" s="94">
        <f>J90+J96</f>
        <v>43496</v>
      </c>
      <c r="K89" s="31">
        <f t="shared" si="8"/>
        <v>2314428</v>
      </c>
      <c r="L89" s="53" t="s">
        <v>48</v>
      </c>
      <c r="M89" s="54" t="s">
        <v>172</v>
      </c>
      <c r="N89" s="91">
        <f>O89+P89</f>
        <v>2314428</v>
      </c>
      <c r="O89" s="116">
        <f>O90+O96</f>
        <v>411</v>
      </c>
      <c r="P89" s="29">
        <f t="shared" ref="P89:P95" si="10">R89+S89+T89+W89</f>
        <v>2314017</v>
      </c>
      <c r="Q89" s="28"/>
      <c r="R89" s="29">
        <f>R90</f>
        <v>54076</v>
      </c>
      <c r="S89" s="29">
        <f>S90</f>
        <v>2589</v>
      </c>
      <c r="T89" s="91">
        <f>T90</f>
        <v>681725</v>
      </c>
      <c r="U89" s="29">
        <f>U90+U96+U97</f>
        <v>1575552</v>
      </c>
      <c r="V89" s="29">
        <f>V90</f>
        <v>75</v>
      </c>
      <c r="W89" s="63">
        <f t="shared" ref="W89:W95" si="11">U89+V89</f>
        <v>1575627</v>
      </c>
    </row>
    <row r="90" spans="1:23">
      <c r="A90" s="7"/>
      <c r="B90" s="115">
        <f t="shared" ref="B90:B95" si="12">D90</f>
        <v>738465</v>
      </c>
      <c r="C90" s="28"/>
      <c r="D90" s="49">
        <f>SUMIFS(DATI!E$1:E$65536,DATI!A$1:A$65536,'2000'!B4,DATI!B$1:B$65536,'2000'!D12,DATI!C$1:C$65536,'2000'!B8,DATI!D$1:D$65536,'2000'!L90)</f>
        <v>738465</v>
      </c>
      <c r="E90" s="28"/>
      <c r="F90" s="28"/>
      <c r="G90" s="28"/>
      <c r="H90" s="28"/>
      <c r="I90" s="94">
        <f t="shared" ref="I90:I95" si="13">B90</f>
        <v>738465</v>
      </c>
      <c r="J90" s="49">
        <f>SUMIFS(DATI!E$1:E$65536,DATI!A$1:A$65536,'2000'!B4,DATI!B$1:B$65536,'2000'!J12,DATI!C$1:C$65536,'2000'!B8,DATI!D$1:D$65536,'2000'!L90)</f>
        <v>0</v>
      </c>
      <c r="K90" s="31">
        <f t="shared" si="8"/>
        <v>738465</v>
      </c>
      <c r="L90" s="53" t="s">
        <v>49</v>
      </c>
      <c r="M90" s="199" t="s">
        <v>173</v>
      </c>
      <c r="N90" s="91">
        <f t="shared" si="9"/>
        <v>738465</v>
      </c>
      <c r="O90" s="49">
        <f>SUMIFS(DATI!E$1:E$65536,DATI!A$1:A$65536,'2000'!B4,DATI!B$1:B$65536,'2000'!O12,DATI!C$1:C$65536,'2000'!N8,DATI!D$1:D$65536,'2000'!L90)</f>
        <v>0</v>
      </c>
      <c r="P90" s="29">
        <f t="shared" si="10"/>
        <v>738465</v>
      </c>
      <c r="Q90" s="28"/>
      <c r="R90" s="49">
        <f>SUMIFS(DATI!E$1:E$65536,DATI!A$1:A$65536,'2000'!B4,DATI!B$1:B$65536,'2000'!R12,DATI!C$1:C$65536,'2000'!N8,DATI!D$1:D$65536,'2000'!L90)</f>
        <v>54076</v>
      </c>
      <c r="S90" s="49">
        <f>SUMIFS(DATI!E$1:E$65536,DATI!A$1:A$65536,'2000'!B4,DATI!B$1:B$65536,'2000'!S12,DATI!C$1:C$65536,'2000'!N8,DATI!D$1:D$65536,'2000'!L90)</f>
        <v>2589</v>
      </c>
      <c r="T90" s="103">
        <f>SUMIFS(DATI!E$1:E$65536,DATI!A$1:A$65536,'2000'!B4,DATI!B$1:B$65536,'2000'!T12,DATI!C$1:C$65536,'2000'!N8,DATI!D$1:D$65536,'2000'!L90)</f>
        <v>681725</v>
      </c>
      <c r="U90" s="49">
        <f>SUMIFS(DATI!E$1:E$65536,DATI!A$1:A$65536,'2000'!B4,DATI!B$1:B$65536,'2000'!U12,DATI!C$1:C$65536,'2000'!N8,DATI!D$1:D$65536,'2000'!L90)</f>
        <v>0</v>
      </c>
      <c r="V90" s="49">
        <f>SUMIFS(DATI!E$1:E$65536,DATI!A$1:A$65536,'2000'!B4,DATI!B$1:B$65536,'2000'!V12,DATI!C$1:C$65536,'2000'!N8,DATI!D$1:D$65536,'2000'!L90)</f>
        <v>75</v>
      </c>
      <c r="W90" s="63">
        <f t="shared" si="11"/>
        <v>75</v>
      </c>
    </row>
    <row r="91" spans="1:23">
      <c r="A91" s="7"/>
      <c r="B91" s="115">
        <f t="shared" si="12"/>
        <v>502854</v>
      </c>
      <c r="C91" s="28"/>
      <c r="D91" s="49">
        <f>SUMIFS(DATI!E$1:E$65536,DATI!A$1:A$65536,'2000'!B4,DATI!B$1:B$65536,'2000'!D12,DATI!C$1:C$65536,'2000'!B8,DATI!D$1:D$65536,'2000'!L91)</f>
        <v>502854</v>
      </c>
      <c r="E91" s="28"/>
      <c r="F91" s="28"/>
      <c r="G91" s="28"/>
      <c r="H91" s="28"/>
      <c r="I91" s="94">
        <f t="shared" si="13"/>
        <v>502854</v>
      </c>
      <c r="J91" s="49">
        <f>SUMIFS(DATI!E$1:E$65536,DATI!A$1:A$65536,'2000'!B4,DATI!B$1:B$65536,'2000'!J12,DATI!C$1:C$65536,'2000'!B8,DATI!D$1:D$65536,'2000'!L91)</f>
        <v>0</v>
      </c>
      <c r="K91" s="31">
        <f t="shared" si="8"/>
        <v>502854</v>
      </c>
      <c r="L91" s="53" t="s">
        <v>50</v>
      </c>
      <c r="M91" s="78" t="s">
        <v>174</v>
      </c>
      <c r="N91" s="91">
        <f t="shared" si="9"/>
        <v>502854</v>
      </c>
      <c r="O91" s="49">
        <f>SUMIFS(DATI!E$1:E$65536,DATI!A$1:A$65536,'2000'!B4,DATI!B$1:B$65536,'2000'!O12,DATI!C$1:C$65536,'2000'!N8,DATI!D$1:D$65536,'2000'!L91)</f>
        <v>0</v>
      </c>
      <c r="P91" s="22">
        <f t="shared" si="10"/>
        <v>502854</v>
      </c>
      <c r="Q91" s="28"/>
      <c r="R91" s="49">
        <f>SUMIFS(DATI!E$1:E$65536,DATI!A$1:A$65536,'2000'!B4,DATI!B$1:B$65536,'2000'!R12,DATI!C$1:C$65536,'2000'!N8,DATI!D$1:D$65536,'2000'!L91)</f>
        <v>0</v>
      </c>
      <c r="S91" s="49">
        <f>SUMIFS(DATI!E$1:E$65536,DATI!A$1:A$65536,'2000'!B4,DATI!B$1:B$65536,'2000'!S12,DATI!C$1:C$65536,'2000'!N8,DATI!D$1:D$65536,'2000'!L91)</f>
        <v>0</v>
      </c>
      <c r="T91" s="117">
        <f>SUMIFS(DATI!E$1:E$65536,DATI!A$1:A$65536,'2000'!B4,DATI!B$1:B$65536,'2000'!T12,DATI!C$1:C$65536,'2000'!N8,DATI!D$1:D$65536,'2000'!L91)</f>
        <v>502854</v>
      </c>
      <c r="U91" s="96">
        <f>SUMIFS(DATI!E$1:E$65536,DATI!A$1:A$65536,'2000'!B4,DATI!B$1:B$65536,'2000'!U12,DATI!C$1:C$65536,'2000'!N8,DATI!D$1:D$65536,'2000'!L91)</f>
        <v>0</v>
      </c>
      <c r="V91" s="30">
        <f>SUMIFS(DATI!E$1:E$65536,DATI!A$1:A$65536,'2000'!B4,DATI!B$1:B$65536,'2000'!V12,DATI!C$1:C$65536,'2000'!N8,DATI!D$1:D$65536,'2000'!L91)</f>
        <v>0</v>
      </c>
      <c r="W91" s="63">
        <f t="shared" si="11"/>
        <v>0</v>
      </c>
    </row>
    <row r="92" spans="1:23">
      <c r="A92" s="7"/>
      <c r="B92" s="115">
        <f t="shared" si="12"/>
        <v>68929</v>
      </c>
      <c r="C92" s="28"/>
      <c r="D92" s="49">
        <f>SUMIFS(DATI!E$1:E$65536,DATI!A$1:A$65536,'2000'!B4,DATI!B$1:B$65536,'2000'!D12,DATI!C$1:C$65536,'2000'!B8,DATI!D$1:D$65536,'2000'!L92)</f>
        <v>68929</v>
      </c>
      <c r="E92" s="28"/>
      <c r="F92" s="28"/>
      <c r="G92" s="28"/>
      <c r="H92" s="28"/>
      <c r="I92" s="94">
        <f t="shared" si="13"/>
        <v>68929</v>
      </c>
      <c r="J92" s="49">
        <f>SUMIFS(DATI!E$1:E$65536,DATI!A$1:A$65536,'2000'!B4,DATI!B$1:B$65536,'2000'!J12,DATI!C$1:C$65536,'2000'!B8,DATI!D$1:D$65536,'2000'!L92)</f>
        <v>0</v>
      </c>
      <c r="K92" s="31">
        <f t="shared" si="8"/>
        <v>68929</v>
      </c>
      <c r="L92" s="53" t="s">
        <v>51</v>
      </c>
      <c r="M92" s="78" t="s">
        <v>175</v>
      </c>
      <c r="N92" s="91">
        <f t="shared" si="9"/>
        <v>68929</v>
      </c>
      <c r="O92" s="49">
        <f>SUMIFS(DATI!E$1:E$65536,DATI!A$1:A$65536,'2000'!B4,DATI!B$1:B$65536,'2000'!O12,DATI!C$1:C$65536,'2000'!N8,DATI!D$1:D$65536,'2000'!L92)</f>
        <v>0</v>
      </c>
      <c r="P92" s="22">
        <f t="shared" si="10"/>
        <v>68929</v>
      </c>
      <c r="Q92" s="28"/>
      <c r="R92" s="49">
        <f>SUMIFS(DATI!E$1:E$65536,DATI!A$1:A$65536,'2000'!B4,DATI!B$1:B$65536,'2000'!R12,DATI!C$1:C$65536,'2000'!N8,DATI!D$1:D$65536,'2000'!L92)</f>
        <v>54076</v>
      </c>
      <c r="S92" s="49">
        <f>SUMIFS(DATI!E$1:E$65536,DATI!A$1:A$65536,'2000'!B4,DATI!B$1:B$65536,'2000'!S12,DATI!C$1:C$65536,'2000'!N8,DATI!D$1:D$65536,'2000'!L92)</f>
        <v>2321</v>
      </c>
      <c r="T92" s="117">
        <f>SUMIFS(DATI!E$1:E$65536,DATI!A$1:A$65536,'2000'!B4,DATI!B$1:B$65536,'2000'!T12,DATI!C$1:C$65536,'2000'!N8,DATI!D$1:D$65536,'2000'!L92)</f>
        <v>12457</v>
      </c>
      <c r="U92" s="96">
        <f>SUMIFS(DATI!E$1:E$65536,DATI!A$1:A$65536,'2000'!B4,DATI!B$1:B$65536,'2000'!U12,DATI!C$1:C$65536,'2000'!N8,DATI!D$1:D$65536,'2000'!L92)</f>
        <v>0</v>
      </c>
      <c r="V92" s="30">
        <f>SUMIFS(DATI!E$1:E$65536,DATI!A$1:A$65536,'2000'!B4,DATI!B$1:B$65536,'2000'!V12,DATI!C$1:C$65536,'2000'!N8,DATI!D$1:D$65536,'2000'!L92)</f>
        <v>75</v>
      </c>
      <c r="W92" s="63">
        <f t="shared" si="11"/>
        <v>75</v>
      </c>
    </row>
    <row r="93" spans="1:23">
      <c r="A93" s="7"/>
      <c r="B93" s="115">
        <f t="shared" si="12"/>
        <v>166414</v>
      </c>
      <c r="C93" s="28"/>
      <c r="D93" s="49">
        <f>SUMIFS(DATI!E$1:E$65536,DATI!A$1:A$65536,'2000'!B4,DATI!B$1:B$65536,'2000'!D12,DATI!C$1:C$65536,'2000'!B8,DATI!D$1:D$65536,'2000'!L93)</f>
        <v>166414</v>
      </c>
      <c r="E93" s="28"/>
      <c r="F93" s="28"/>
      <c r="G93" s="28"/>
      <c r="H93" s="28"/>
      <c r="I93" s="94">
        <f t="shared" si="13"/>
        <v>166414</v>
      </c>
      <c r="J93" s="49">
        <f>SUMIFS(DATI!E$1:E$65536,DATI!A$1:A$65536,'2000'!B4,DATI!B$1:B$65536,'2000'!J12,DATI!C$1:C$65536,'2000'!B8,DATI!D$1:D$65536,'2000'!L93)</f>
        <v>0</v>
      </c>
      <c r="K93" s="31">
        <f t="shared" si="8"/>
        <v>166414</v>
      </c>
      <c r="L93" s="53" t="s">
        <v>52</v>
      </c>
      <c r="M93" s="78" t="s">
        <v>176</v>
      </c>
      <c r="N93" s="91">
        <f t="shared" si="9"/>
        <v>166414</v>
      </c>
      <c r="O93" s="49">
        <f>SUMIFS(DATI!E$1:E$65536,DATI!A$1:A$65536,'2000'!B4,DATI!B$1:B$65536,'2000'!O12,DATI!C$1:C$65536,'2000'!N8,DATI!D$1:D$65536,'2000'!L93)</f>
        <v>0</v>
      </c>
      <c r="P93" s="22">
        <f t="shared" si="10"/>
        <v>166414</v>
      </c>
      <c r="Q93" s="28"/>
      <c r="R93" s="49">
        <f>SUMIFS(DATI!E$1:E$65536,DATI!A$1:A$65536,'2000'!B4,DATI!B$1:B$65536,'2000'!R12,DATI!C$1:C$65536,'2000'!N8,DATI!D$1:D$65536,'2000'!L93)</f>
        <v>0</v>
      </c>
      <c r="S93" s="49">
        <f>SUMIFS(DATI!E$1:E$65536,DATI!A$1:A$65536,'2000'!B4,DATI!B$1:B$65536,'2000'!S12,DATI!C$1:C$65536,'2000'!N8,DATI!D$1:D$65536,'2000'!L93)</f>
        <v>0</v>
      </c>
      <c r="T93" s="117">
        <f>SUMIFS(DATI!E$1:E$65536,DATI!A$1:A$65536,'2000'!B4,DATI!B$1:B$65536,'2000'!T12,DATI!C$1:C$65536,'2000'!N8,DATI!D$1:D$65536,'2000'!L93)</f>
        <v>166414</v>
      </c>
      <c r="U93" s="96">
        <f>SUMIFS(DATI!E$1:E$65536,DATI!A$1:A$65536,'2000'!B4,DATI!B$1:B$65536,'2000'!U12,DATI!C$1:C$65536,'2000'!N8,DATI!D$1:D$65536,'2000'!L93)</f>
        <v>0</v>
      </c>
      <c r="V93" s="30">
        <f>SUMIFS(DATI!E$1:E$65536,DATI!A$1:A$65536,'2000'!B4,DATI!B$1:B$65536,'2000'!V12,DATI!C$1:C$65536,'2000'!N8,DATI!D$1:D$65536,'2000'!L93)</f>
        <v>0</v>
      </c>
      <c r="W93" s="63">
        <f t="shared" si="11"/>
        <v>0</v>
      </c>
    </row>
    <row r="94" spans="1:23">
      <c r="A94" s="7"/>
      <c r="B94" s="115">
        <f t="shared" si="12"/>
        <v>269</v>
      </c>
      <c r="C94" s="28"/>
      <c r="D94" s="49">
        <f>SUMIFS(DATI!E$1:E$65536,DATI!A$1:A$65536,'2000'!B4,DATI!B$1:B$65536,'2000'!D12,DATI!C$1:C$65536,'2000'!B8,DATI!D$1:D$65536,'2000'!L94)</f>
        <v>269</v>
      </c>
      <c r="E94" s="28"/>
      <c r="F94" s="28"/>
      <c r="G94" s="28"/>
      <c r="H94" s="28"/>
      <c r="I94" s="94">
        <f t="shared" si="13"/>
        <v>269</v>
      </c>
      <c r="J94" s="49">
        <f>SUMIFS(DATI!E$1:E$65536,DATI!A$1:A$65536,'2000'!B4,DATI!B$1:B$65536,'2000'!J12,DATI!C$1:C$65536,'2000'!B8,DATI!D$1:D$65536,'2000'!L94)</f>
        <v>0</v>
      </c>
      <c r="K94" s="31">
        <f t="shared" si="8"/>
        <v>269</v>
      </c>
      <c r="L94" s="53" t="s">
        <v>53</v>
      </c>
      <c r="M94" s="78" t="s">
        <v>177</v>
      </c>
      <c r="N94" s="91">
        <f t="shared" si="9"/>
        <v>269</v>
      </c>
      <c r="O94" s="49">
        <f>SUMIFS(DATI!E$1:E$65536,DATI!A$1:A$65536,'2000'!B4,DATI!B$1:B$65536,'2000'!O12,DATI!C$1:C$65536,'2000'!N8,DATI!D$1:D$65536,'2000'!L94)</f>
        <v>0</v>
      </c>
      <c r="P94" s="22">
        <f t="shared" si="10"/>
        <v>269</v>
      </c>
      <c r="Q94" s="50"/>
      <c r="R94" s="49">
        <f>SUMIFS(DATI!E$1:E$65536,DATI!A$1:A$65536,'2000'!B4,DATI!B$1:B$65536,'2000'!R12,DATI!C$1:C$65536,'2000'!N8,DATI!D$1:D$65536,'2000'!L94)</f>
        <v>0</v>
      </c>
      <c r="S94" s="49">
        <f>SUMIFS(DATI!E$1:E$65536,DATI!A$1:A$65536,'2000'!B4,DATI!B$1:B$65536,'2000'!S12,DATI!C$1:C$65536,'2000'!N8,DATI!D$1:D$65536,'2000'!L94)</f>
        <v>269</v>
      </c>
      <c r="T94" s="117">
        <f>SUMIFS(DATI!E$1:E$65536,DATI!A$1:A$65536,'2000'!B4,DATI!B$1:B$65536,'2000'!T12,DATI!C$1:C$65536,'2000'!N8,DATI!D$1:D$65536,'2000'!L94)</f>
        <v>0</v>
      </c>
      <c r="U94" s="96">
        <f>SUMIFS(DATI!E$1:E$65536,DATI!A$1:A$65536,'2000'!B4,DATI!B$1:B$65536,'2000'!U12,DATI!C$1:C$65536,'2000'!N8,DATI!D$1:D$65536,'2000'!L94)</f>
        <v>0</v>
      </c>
      <c r="V94" s="30">
        <f>SUMIFS(DATI!E$1:E$65536,DATI!A$1:A$65536,'2000'!B4,DATI!B$1:B$65536,'2000'!V12,DATI!C$1:C$65536,'2000'!N8,DATI!D$1:D$65536,'2000'!L94)</f>
        <v>0</v>
      </c>
      <c r="W94" s="63">
        <f t="shared" si="11"/>
        <v>0</v>
      </c>
    </row>
    <row r="95" spans="1:23">
      <c r="A95" s="7"/>
      <c r="B95" s="115">
        <f t="shared" si="12"/>
        <v>0</v>
      </c>
      <c r="C95" s="28"/>
      <c r="D95" s="49">
        <f>SUMIFS(DATI!E$1:E$65536,DATI!A$1:A$65536,'2000'!B4,DATI!B$1:B$65536,'2000'!D12,DATI!C$1:C$65536,'2000'!B8,DATI!D$1:D$65536,'2000'!L95)</f>
        <v>0</v>
      </c>
      <c r="E95" s="28"/>
      <c r="F95" s="28"/>
      <c r="G95" s="28"/>
      <c r="H95" s="28"/>
      <c r="I95" s="94">
        <f t="shared" si="13"/>
        <v>0</v>
      </c>
      <c r="J95" s="49">
        <f>SUMIFS(DATI!E$1:E$65536,DATI!A$1:A$65536,'2000'!B4,DATI!B$1:B$65536,'2000'!J12,DATI!C$1:C$65536,'2000'!B8,DATI!D$1:D$65536,'2000'!L95)</f>
        <v>0</v>
      </c>
      <c r="K95" s="31">
        <f t="shared" si="8"/>
        <v>0</v>
      </c>
      <c r="L95" s="53" t="s">
        <v>54</v>
      </c>
      <c r="M95" s="78" t="s">
        <v>178</v>
      </c>
      <c r="N95" s="91">
        <f t="shared" si="9"/>
        <v>0</v>
      </c>
      <c r="O95" s="49">
        <f>SUMIFS(DATI!E$1:E$65536,DATI!A$1:A$65536,'2000'!B4,DATI!B$1:B$65536,'2000'!O12,DATI!C$1:C$65536,'2000'!N8,DATI!D$1:D$65536,'2000'!L95)</f>
        <v>0</v>
      </c>
      <c r="P95" s="22">
        <f t="shared" si="10"/>
        <v>0</v>
      </c>
      <c r="Q95" s="50"/>
      <c r="R95" s="49">
        <f>SUMIFS(DATI!E$1:E$65536,DATI!A$1:A$65536,'2000'!B4,DATI!B$1:B$65536,'2000'!R12,DATI!C$1:C$65536,'2000'!N8,DATI!D$1:D$65536,'2000'!L95)</f>
        <v>0</v>
      </c>
      <c r="S95" s="49">
        <f>SUMIFS(DATI!E$1:E$65536,DATI!A$1:A$65536,'2000'!B4,DATI!B$1:B$65536,'2000'!S12,DATI!C$1:C$65536,'2000'!N8,DATI!D$1:D$65536,'2000'!L95)</f>
        <v>0</v>
      </c>
      <c r="T95" s="117">
        <f>SUMIFS(DATI!E$1:E$65536,DATI!A$1:A$65536,'2000'!B4,DATI!B$1:B$65536,'2000'!T12,DATI!C$1:C$65536,'2000'!N8,DATI!D$1:D$65536,'2000'!L95)</f>
        <v>0</v>
      </c>
      <c r="U95" s="96">
        <f>SUMIFS(DATI!E$1:E$65536,DATI!A$1:A$65536,'2000'!B4,DATI!B$1:B$65536,'2000'!U12,DATI!C$1:C$65536,'2000'!N8,DATI!D$1:D$65536,'2000'!L95)</f>
        <v>0</v>
      </c>
      <c r="V95" s="30">
        <f>SUMIFS(DATI!E$1:E$65536,DATI!A$1:A$65536,'2000'!B4,DATI!B$1:B$65536,'2000'!V12,DATI!C$1:C$65536,'2000'!N8,DATI!D$1:D$65536,'2000'!L95)</f>
        <v>0</v>
      </c>
      <c r="W95" s="63">
        <f t="shared" si="11"/>
        <v>0</v>
      </c>
    </row>
    <row r="96" spans="1:23">
      <c r="A96" s="7"/>
      <c r="B96" s="118">
        <f>C96+D96</f>
        <v>75</v>
      </c>
      <c r="C96" s="49">
        <f>SUMIFS(DATI!E$1:E$65536,DATI!A$1:A$65536,'2000'!B4,DATI!B$1:B$65536,'2000'!C12,DATI!C$1:C$65536,'2000'!B8,DATI!D$1:D$65536,'2000'!L96)</f>
        <v>75</v>
      </c>
      <c r="D96" s="96">
        <f>SUMIFS(DATI!E$1:E$65536,DATI!A$1:A$65536,'2000'!B4,DATI!B$1:B$65536,'2000'!D12,DATI!C$1:C$65536,'2000'!B8,DATI!D$1:D$65536,'2000'!L96)</f>
        <v>0</v>
      </c>
      <c r="E96" s="49">
        <f>SUMIFS(DATI!E$1:E$65536,DATI!A$1:A$65536,'2000'!B4,DATI!B$1:B$65536,'2000'!E12,DATI!C$1:C$65536,'2000'!B8,DATI!D$1:D$65536,'2000'!L96)</f>
        <v>837252</v>
      </c>
      <c r="F96" s="49">
        <f>SUMIFS(DATI!E$1:E$65536,DATI!A$1:A$65536,'2000'!B4,DATI!B$1:B$65536,'2000'!F12,DATI!C$1:C$65536,'2000'!B8,DATI!D$1:D$65536,'2000'!L96)</f>
        <v>2321</v>
      </c>
      <c r="G96" s="49">
        <f>SUMIFS(DATI!E$1:E$65536,DATI!A$1:A$65536,'2000'!B4,DATI!B$1:B$65536,'2000'!G12,DATI!C$1:C$65536,'2000'!B8,DATI!D$1:D$65536,'2000'!L96)</f>
        <v>54487</v>
      </c>
      <c r="H96" s="28"/>
      <c r="I96" s="94">
        <f>B96+E96+F96+G96</f>
        <v>894135</v>
      </c>
      <c r="J96" s="30">
        <f>SUMIFS(DATI!E$1:E$65536,DATI!A$1:A$65536,'2000'!B4,DATI!B$1:B$65536,'2000'!J12,DATI!C$1:C$65536,'2000'!B8,DATI!D$1:D$65536,'2000'!L96)</f>
        <v>43496</v>
      </c>
      <c r="K96" s="31">
        <f t="shared" si="8"/>
        <v>937631</v>
      </c>
      <c r="L96" s="53" t="s">
        <v>55</v>
      </c>
      <c r="M96" s="199" t="s">
        <v>179</v>
      </c>
      <c r="N96" s="91">
        <f t="shared" si="9"/>
        <v>937631</v>
      </c>
      <c r="O96" s="49">
        <f>SUMIFS(DATI!E$1:E$65536,DATI!A$1:A$65536,'2000'!B4,DATI!B$1:B$65536,'2000'!O12,DATI!C$1:C$65536,'2000'!N8,DATI!D$1:D$65536,'2000'!L96)</f>
        <v>411</v>
      </c>
      <c r="P96" s="29">
        <f>W96</f>
        <v>937220</v>
      </c>
      <c r="Q96" s="50"/>
      <c r="R96" s="23"/>
      <c r="S96" s="23"/>
      <c r="T96" s="23"/>
      <c r="U96" s="49">
        <f>SUMIFS(DATI!E$1:E$65536,DATI!A$1:A$65536,'2000'!B4,DATI!B$1:B$65536,'2000'!U12,DATI!C$1:C$65536,'2000'!N8,DATI!D$1:D$65536,'2000'!L96)</f>
        <v>937220</v>
      </c>
      <c r="V96" s="28"/>
      <c r="W96" s="63">
        <f>U96</f>
        <v>937220</v>
      </c>
    </row>
    <row r="97" spans="1:23">
      <c r="A97" s="7"/>
      <c r="B97" s="28"/>
      <c r="C97" s="49">
        <f>SUMIFS(DATI!E$1:E$65536,DATI!A$1:A$65536,'2000'!B4,DATI!B$1:B$65536,'2000'!C12,DATI!C$1:C$65536,'2000'!B8,DATI!D$1:D$65536,'2000'!L97)</f>
        <v>28427</v>
      </c>
      <c r="D97" s="28"/>
      <c r="E97" s="49">
        <f>SUMIFS(DATI!E$1:E$65536,DATI!A$1:A$65536,'2000'!B4,DATI!B$1:B$65536,'2000'!E12,DATI!C$1:C$65536,'2000'!B8,DATI!D$1:D$65536,'2000'!L97)</f>
        <v>609905</v>
      </c>
      <c r="F97" s="28"/>
      <c r="G97" s="28"/>
      <c r="H97" s="28"/>
      <c r="I97" s="94">
        <f>C97+E97+F97+G97</f>
        <v>638332</v>
      </c>
      <c r="J97" s="28"/>
      <c r="K97" s="31">
        <f>I97</f>
        <v>638332</v>
      </c>
      <c r="L97" s="53" t="s">
        <v>56</v>
      </c>
      <c r="M97" s="199" t="s">
        <v>180</v>
      </c>
      <c r="N97" s="91">
        <f>P97</f>
        <v>638332</v>
      </c>
      <c r="O97" s="28"/>
      <c r="P97" s="29">
        <f>W97</f>
        <v>638332</v>
      </c>
      <c r="Q97" s="28"/>
      <c r="R97" s="28"/>
      <c r="S97" s="28"/>
      <c r="T97" s="28"/>
      <c r="U97" s="49">
        <f>SUMIFS(DATI!E$1:E$65536,DATI!A$1:A$65536,'2000'!B4,DATI!B$1:B$65536,'2000'!U12,DATI!C$1:C$65536,'2000'!N8,DATI!D$1:D$65536,'2000'!L97)</f>
        <v>638332</v>
      </c>
      <c r="V97" s="28"/>
      <c r="W97" s="31">
        <f>U97</f>
        <v>638332</v>
      </c>
    </row>
    <row r="98" spans="1:23">
      <c r="A98" s="7"/>
      <c r="B98" s="28"/>
      <c r="C98" s="49">
        <f>SUMIFS(DATI!E$1:E$65536,DATI!A$1:A$65536,'2000'!B4,DATI!B$1:B$65536,'2000'!C12,DATI!C$1:C$65536,'2000'!B8,DATI!D$1:D$65536,'2000'!L98)</f>
        <v>26586</v>
      </c>
      <c r="D98" s="28"/>
      <c r="E98" s="49">
        <f>SUMIFS(DATI!E$1:E$65536,DATI!A$1:A$65536,'2000'!B4,DATI!B$1:B$65536,'2000'!E12,DATI!C$1:C$65536,'2000'!B8,DATI!D$1:D$65536,'2000'!L98)</f>
        <v>609905</v>
      </c>
      <c r="F98" s="28"/>
      <c r="G98" s="28"/>
      <c r="H98" s="28"/>
      <c r="I98" s="94">
        <f>E98+C98</f>
        <v>636491</v>
      </c>
      <c r="J98" s="28"/>
      <c r="K98" s="31">
        <f>I98</f>
        <v>636491</v>
      </c>
      <c r="L98" s="53" t="s">
        <v>57</v>
      </c>
      <c r="M98" s="78" t="s">
        <v>181</v>
      </c>
      <c r="N98" s="91">
        <f>P98</f>
        <v>636491</v>
      </c>
      <c r="O98" s="28"/>
      <c r="P98" s="29">
        <f>W98</f>
        <v>636491</v>
      </c>
      <c r="Q98" s="28"/>
      <c r="R98" s="28"/>
      <c r="S98" s="28"/>
      <c r="T98" s="28"/>
      <c r="U98" s="49">
        <f>SUMIFS(DATI!E$1:E$65536,DATI!A$1:A$65536,'2000'!B4,DATI!B$1:B$65536,'2000'!U12,DATI!C$1:C$65536,'2000'!N8,DATI!D$1:D$65536,'2000'!L98)</f>
        <v>636491</v>
      </c>
      <c r="V98" s="28"/>
      <c r="W98" s="31">
        <f>U98</f>
        <v>636491</v>
      </c>
    </row>
    <row r="99" spans="1:23">
      <c r="A99" s="7"/>
      <c r="B99" s="28"/>
      <c r="C99" s="49">
        <f>SUMIFS(DATI!E$1:E$65536,DATI!A$1:A$65536,'2000'!B4,DATI!B$1:B$65536,'2000'!C12,DATI!C$1:C$65536,'2000'!B8,DATI!D$1:D$65536,'2000'!L99)</f>
        <v>1841</v>
      </c>
      <c r="D99" s="28"/>
      <c r="E99" s="49">
        <f>SUMIFS(DATI!E$1:E$65536,DATI!A$1:A$65536,'2000'!B4,DATI!B$1:B$65536,'2000'!E12,DATI!C$1:C$65536,'2000'!B8,DATI!D$1:D$65536,'2000'!L99)</f>
        <v>0</v>
      </c>
      <c r="F99" s="28"/>
      <c r="G99" s="28"/>
      <c r="H99" s="28"/>
      <c r="I99" s="94">
        <f>E99+C99</f>
        <v>1841</v>
      </c>
      <c r="J99" s="28"/>
      <c r="K99" s="31">
        <f>I99</f>
        <v>1841</v>
      </c>
      <c r="L99" s="53" t="s">
        <v>58</v>
      </c>
      <c r="M99" s="78" t="s">
        <v>182</v>
      </c>
      <c r="N99" s="91">
        <f>P99</f>
        <v>1841</v>
      </c>
      <c r="O99" s="28"/>
      <c r="P99" s="29">
        <f>W99</f>
        <v>1841</v>
      </c>
      <c r="Q99" s="28"/>
      <c r="R99" s="28"/>
      <c r="S99" s="28"/>
      <c r="T99" s="28"/>
      <c r="U99" s="49">
        <f>SUMIFS(DATI!E$1:E$65536,DATI!A$1:A$65536,'2000'!B4,DATI!B$1:B$65536,'2000'!U12,DATI!C$1:C$65536,'2000'!N8,DATI!D$1:D$65536,'2000'!L99)</f>
        <v>1841</v>
      </c>
      <c r="V99" s="28"/>
      <c r="W99" s="31">
        <f>U99</f>
        <v>1841</v>
      </c>
    </row>
    <row r="100" spans="1:23">
      <c r="A100" s="7"/>
      <c r="B100" s="115">
        <f>C100+D100</f>
        <v>187947</v>
      </c>
      <c r="C100" s="91">
        <f>C101+C103</f>
        <v>0</v>
      </c>
      <c r="D100" s="99">
        <f>D101+D103</f>
        <v>187947</v>
      </c>
      <c r="E100" s="29">
        <f>E101+E102+E103</f>
        <v>102416</v>
      </c>
      <c r="F100" s="91">
        <f>F101+F102+F103</f>
        <v>37167</v>
      </c>
      <c r="G100" s="91">
        <f>G101+G103</f>
        <v>98721</v>
      </c>
      <c r="H100" s="28"/>
      <c r="I100" s="94">
        <f>B100+E100+F100+G100</f>
        <v>426251</v>
      </c>
      <c r="J100" s="94">
        <f>J101+J102+J103</f>
        <v>306924</v>
      </c>
      <c r="K100" s="31">
        <f t="shared" si="8"/>
        <v>733175</v>
      </c>
      <c r="L100" s="53" t="s">
        <v>59</v>
      </c>
      <c r="M100" s="54" t="s">
        <v>183</v>
      </c>
      <c r="N100" s="91">
        <f t="shared" si="9"/>
        <v>733176</v>
      </c>
      <c r="O100" s="94">
        <f>O101+O102+O103</f>
        <v>181666</v>
      </c>
      <c r="P100" s="29">
        <f>R100+S100+T100+W100</f>
        <v>551510</v>
      </c>
      <c r="Q100" s="50"/>
      <c r="R100" s="29">
        <f>R102+R103</f>
        <v>23421</v>
      </c>
      <c r="S100" s="29">
        <f>S101+S102+S103</f>
        <v>38669</v>
      </c>
      <c r="T100" s="29">
        <f>T101+T102+T103</f>
        <v>112385</v>
      </c>
      <c r="U100" s="93">
        <f>U102+U103</f>
        <v>374027</v>
      </c>
      <c r="V100" s="94">
        <f>V102+V103</f>
        <v>3008</v>
      </c>
      <c r="W100" s="63">
        <f>U100+V100</f>
        <v>377035</v>
      </c>
    </row>
    <row r="101" spans="1:23">
      <c r="A101" s="7"/>
      <c r="B101" s="115">
        <f>C101+D101</f>
        <v>11446</v>
      </c>
      <c r="C101" s="103">
        <f>SUMIFS(DATI!E$1:E$65536,DATI!A$1:A$65536,'2000'!B4,DATI!B$1:B$65536,'2000'!C12,DATI!C$1:C$65536,'2000'!B8,DATI!D$1:D$65536,'2000'!L101)</f>
        <v>0</v>
      </c>
      <c r="D101" s="117">
        <f>SUMIFS(DATI!E$1:E$65536,DATI!A$1:A$65536,'2000'!B4,DATI!B$1:B$65536,'2000'!D12,DATI!C$1:C$65536,'2000'!B8,DATI!D$1:D$65536,'2000'!L101)</f>
        <v>11446</v>
      </c>
      <c r="E101" s="49">
        <f>SUMIFS(DATI!E$1:E$65536,DATI!A$1:A$65536,'2000'!B4,DATI!B$1:B$65536,'2000'!E12,DATI!C$1:C$65536,'2000'!B8,DATI!D$1:D$65536,'2000'!L101)</f>
        <v>32</v>
      </c>
      <c r="F101" s="49">
        <f>SUMIFS(DATI!E$1:E$65536,DATI!A$1:A$65536,'2000'!B4,DATI!B$1:B$65536,'2000'!F12,DATI!C$1:C$65536,'2000'!B8,DATI!D$1:D$65536,'2000'!L101)</f>
        <v>108</v>
      </c>
      <c r="G101" s="49">
        <f>SUMIFS(DATI!E$1:E$65536,DATI!A$1:A$65536,'2000'!B4,DATI!B$1:B$65536,'2000'!G12,DATI!C$1:C$65536,'2000'!B8,DATI!D$1:D$65536,'2000'!L101)</f>
        <v>27082</v>
      </c>
      <c r="H101" s="28"/>
      <c r="I101" s="94">
        <f>B101+E101+F101+G101</f>
        <v>38668</v>
      </c>
      <c r="J101" s="30">
        <f>SUMIFS(DATI!E$1:E$65536,DATI!A$1:A$65536,'2000'!B4,DATI!B$1:B$65536,'2000'!J12,DATI!C$1:C$65536,'2000'!B8,DATI!D$1:D$65536,'2000'!L101)</f>
        <v>0</v>
      </c>
      <c r="K101" s="31">
        <f t="shared" si="8"/>
        <v>38668</v>
      </c>
      <c r="L101" s="119" t="s">
        <v>60</v>
      </c>
      <c r="M101" s="205" t="s">
        <v>242</v>
      </c>
      <c r="N101" s="91">
        <f t="shared" si="9"/>
        <v>38669</v>
      </c>
      <c r="O101" s="30">
        <f>SUMIFS(DATI!E$1:E$65536,DATI!A$1:A$65536,'2000'!B4,DATI!B$1:B$65536,'2000'!O12,DATI!C$1:C$65536,'2000'!N8,DATI!D$1:D$65536,'2000'!L101)</f>
        <v>0</v>
      </c>
      <c r="P101" s="29">
        <f>S101+T101</f>
        <v>38669</v>
      </c>
      <c r="Q101" s="50"/>
      <c r="R101" s="73"/>
      <c r="S101" s="49">
        <f>SUMIFS(DATI!E$1:E$65536,DATI!A$1:A$65536,'2000'!B4,DATI!B$1:B$65536,'2000'!S12,DATI!C$1:C$65536,'2000'!N8,DATI!D$1:D$65536,'2000'!L101)</f>
        <v>38669</v>
      </c>
      <c r="T101" s="49">
        <f>SUMIFS(DATI!E$1:E$65536,DATI!A$1:A$65536,'2000'!B4,DATI!B$1:B$65536,'2000'!T12,DATI!C$1:C$65536,'2000'!N8,DATI!D$1:D$65536,'2000'!L101)</f>
        <v>0</v>
      </c>
      <c r="U101" s="73"/>
      <c r="V101" s="28"/>
      <c r="W101" s="42"/>
    </row>
    <row r="102" spans="1:23">
      <c r="A102" s="7"/>
      <c r="B102" s="120"/>
      <c r="C102" s="23"/>
      <c r="D102" s="28"/>
      <c r="E102" s="30">
        <f>SUMIFS(DATI!E$1:E$65536,DATI!A$1:A$65536,'2000'!B4,DATI!B$1:B$65536,'2000'!E12,DATI!C$1:C$65536,'2000'!B8,DATI!D$1:D$65536,'2000'!L102)</f>
        <v>0</v>
      </c>
      <c r="F102" s="49">
        <f>SUMIFS(DATI!E$1:E$65536,DATI!A$1:A$65536,'2000'!B4,DATI!B$1:B$65536,'2000'!F12,DATI!C$1:C$65536,'2000'!B8,DATI!D$1:D$65536,'2000'!L102)</f>
        <v>37059</v>
      </c>
      <c r="G102" s="73"/>
      <c r="H102" s="28"/>
      <c r="I102" s="94">
        <f>F102</f>
        <v>37059</v>
      </c>
      <c r="J102" s="30">
        <f>SUMIFS(DATI!E$1:E$65536,DATI!A$1:A$65536,'2000'!B4,DATI!B$1:B$65536,'2000'!J12,DATI!C$1:C$65536,'2000'!B8,DATI!D$1:D$65536,'2000'!L102)</f>
        <v>0</v>
      </c>
      <c r="K102" s="31">
        <f t="shared" si="8"/>
        <v>37059</v>
      </c>
      <c r="L102" s="53" t="s">
        <v>61</v>
      </c>
      <c r="M102" s="199" t="s">
        <v>243</v>
      </c>
      <c r="N102" s="91">
        <f t="shared" si="9"/>
        <v>37059</v>
      </c>
      <c r="O102" s="30">
        <f>SUMIFS(DATI!E$1:E$65536,DATI!A$1:A$65536,'2000'!B4,DATI!B$1:B$65536,'2000'!O12,DATI!C$1:C$65536,'2000'!N8,DATI!D$1:D$65536,'2000'!L102)</f>
        <v>0</v>
      </c>
      <c r="P102" s="29">
        <f>R102+S102+T102+U102+V102</f>
        <v>37059</v>
      </c>
      <c r="Q102" s="50"/>
      <c r="R102" s="49">
        <f>SUMIFS(DATI!E$1:E$65536,DATI!A$1:A$65536,'2000'!B4,DATI!B$1:B$65536,'2000'!R12,DATI!C$1:C$65536,'2000'!N8,DATI!D$1:D$65536,'2000'!L102)</f>
        <v>23421</v>
      </c>
      <c r="S102" s="49">
        <f>SUMIFS(DATI!E$1:E$65536,DATI!A$1:A$65536,'2000'!B4,DATI!B$1:B$65536,'2000'!S12,DATI!C$1:C$65536,'2000'!N8,DATI!D$1:D$65536,'2000'!L102)</f>
        <v>0</v>
      </c>
      <c r="T102" s="49">
        <f>SUMIFS(DATI!E$1:E$65536,DATI!A$1:A$65536,'2000'!B4,DATI!B$1:B$65536,'2000'!T12,DATI!C$1:C$65536,'2000'!N8,DATI!D$1:D$65536,'2000'!L102)</f>
        <v>0</v>
      </c>
      <c r="U102" s="96">
        <f>SUMIFS(DATI!E$1:E$65536,DATI!A$1:A$65536,'2000'!B4,DATI!B$1:B$65536,'2000'!U12,DATI!C$1:C$65536,'2000'!N8,DATI!D$1:D$65536,'2000'!L102)</f>
        <v>13638</v>
      </c>
      <c r="V102" s="30">
        <f>SUMIFS(DATI!E$1:E$65536,DATI!A$1:A$65536,'2000'!B4,DATI!B$1:B$65536,'2000'!V12,DATI!C$1:C$65536,'2000'!N8,DATI!D$1:D$65536,'2000'!L102)</f>
        <v>0</v>
      </c>
      <c r="W102" s="31">
        <f>U102+V102</f>
        <v>13638</v>
      </c>
    </row>
    <row r="103" spans="1:23" ht="25">
      <c r="A103" s="7"/>
      <c r="B103" s="115">
        <f>C103+D103</f>
        <v>176501</v>
      </c>
      <c r="C103" s="91">
        <f>C106</f>
        <v>0</v>
      </c>
      <c r="D103" s="91">
        <f>D106</f>
        <v>176501</v>
      </c>
      <c r="E103" s="91">
        <f>E106+E104+E107</f>
        <v>102384</v>
      </c>
      <c r="F103" s="91">
        <f>F106</f>
        <v>0</v>
      </c>
      <c r="G103" s="91">
        <f>G106</f>
        <v>71639</v>
      </c>
      <c r="H103" s="28"/>
      <c r="I103" s="94">
        <f>B103+E103+F103+G103</f>
        <v>350524</v>
      </c>
      <c r="J103" s="121">
        <f>J104+J106+J107</f>
        <v>306924</v>
      </c>
      <c r="K103" s="31">
        <f t="shared" si="8"/>
        <v>657448</v>
      </c>
      <c r="L103" s="53" t="s">
        <v>184</v>
      </c>
      <c r="M103" s="54" t="s">
        <v>244</v>
      </c>
      <c r="N103" s="91">
        <f>O103+P103</f>
        <v>657448</v>
      </c>
      <c r="O103" s="94">
        <f>O104+O106+O107</f>
        <v>181666</v>
      </c>
      <c r="P103" s="29">
        <f>R103+S103+T103+W103</f>
        <v>475782</v>
      </c>
      <c r="Q103" s="28"/>
      <c r="R103" s="29">
        <f>R106</f>
        <v>0</v>
      </c>
      <c r="S103" s="99">
        <f>S106</f>
        <v>0</v>
      </c>
      <c r="T103" s="29">
        <f>T104+T106</f>
        <v>112385</v>
      </c>
      <c r="U103" s="29">
        <f>U106</f>
        <v>360389</v>
      </c>
      <c r="V103" s="94">
        <f>V106</f>
        <v>3008</v>
      </c>
      <c r="W103" s="31">
        <f>U103+V103</f>
        <v>363397</v>
      </c>
    </row>
    <row r="104" spans="1:23">
      <c r="A104" s="7"/>
      <c r="B104" s="28"/>
      <c r="C104" s="28"/>
      <c r="D104" s="28"/>
      <c r="E104" s="49">
        <f>SUMIFS(DATI!E$1:E$65536,DATI!A$1:A$65536,'2000'!B4,DATI!B$1:B$65536,'2000'!E12,DATI!C$1:C$65536,'2000'!B8,DATI!D$1:D$65536,'2000'!L104)</f>
        <v>0</v>
      </c>
      <c r="F104" s="28"/>
      <c r="G104" s="28"/>
      <c r="H104" s="28"/>
      <c r="I104" s="94">
        <f>E104</f>
        <v>0</v>
      </c>
      <c r="J104" s="30">
        <f>SUMIFS(DATI!E$1:E$65536,DATI!A$1:A$65536,'2000'!B4,DATI!B$1:B$65536,'2000'!J12,DATI!C$1:C$65536,'2000'!B8,DATI!D$1:D$65536,'2000'!L104)</f>
        <v>0</v>
      </c>
      <c r="K104" s="31">
        <f t="shared" si="8"/>
        <v>0</v>
      </c>
      <c r="L104" s="53" t="s">
        <v>62</v>
      </c>
      <c r="M104" s="199" t="s">
        <v>245</v>
      </c>
      <c r="N104" s="91">
        <f t="shared" si="9"/>
        <v>0</v>
      </c>
      <c r="O104" s="30">
        <f>SUMIFS(DATI!E$1:E$65536,DATI!A$1:A$65536,'2000'!B4,DATI!B$1:B$65536,'2000'!O12,DATI!C$1:C$65536,'2000'!N8,DATI!D$1:D$65536,'2000'!L104)</f>
        <v>0</v>
      </c>
      <c r="P104" s="29">
        <f>T104</f>
        <v>0</v>
      </c>
      <c r="Q104" s="28"/>
      <c r="R104" s="28"/>
      <c r="S104" s="28"/>
      <c r="T104" s="49">
        <f>SUMIFS(DATI!E$1:E$65536,DATI!A$1:A$65536,'2000'!B4,DATI!B$1:B$65536,'2000'!T12,DATI!C$1:C$65536,'2000'!N8,DATI!D$1:D$65536,'2000'!L104)</f>
        <v>0</v>
      </c>
      <c r="U104" s="28"/>
      <c r="V104" s="28"/>
      <c r="W104" s="42"/>
    </row>
    <row r="105" spans="1:23" ht="25">
      <c r="A105" s="7"/>
      <c r="B105" s="28"/>
      <c r="C105" s="28"/>
      <c r="D105" s="28"/>
      <c r="E105" s="49">
        <f>SUMIFS(DATI!E$1:E$65536,DATI!A$1:A$65536,'2000'!B4,DATI!B$1:B$65536,'2000'!E12,DATI!C$1:C$65536,'2000'!B8,DATI!D$1:D$65536,'2000'!L105)</f>
        <v>0</v>
      </c>
      <c r="F105" s="28"/>
      <c r="G105" s="28"/>
      <c r="H105" s="28"/>
      <c r="I105" s="94">
        <f>E105</f>
        <v>0</v>
      </c>
      <c r="J105" s="30">
        <f>SUMIFS(DATI!E$1:E$65536,DATI!A$1:A$65536,'2000'!B4,DATI!B$1:B$65536,'2000'!J12,DATI!C$1:C$65536,'2000'!B8,DATI!D$1:D$65536,'2000'!L105)</f>
        <v>0</v>
      </c>
      <c r="K105" s="31">
        <f t="shared" si="8"/>
        <v>0</v>
      </c>
      <c r="L105" s="53" t="s">
        <v>63</v>
      </c>
      <c r="M105" s="78" t="s">
        <v>185</v>
      </c>
      <c r="N105" s="91">
        <f t="shared" si="9"/>
        <v>0</v>
      </c>
      <c r="O105" s="30">
        <f>SUMIFS(DATI!E$1:E$65536,DATI!A$1:A$65536,'2000'!B4,DATI!B$1:B$65536,'2000'!O12,DATI!C$1:C$65536,'2000'!N8,DATI!D$1:D$65536,'2000'!L105)</f>
        <v>0</v>
      </c>
      <c r="P105" s="29">
        <f>T105</f>
        <v>0</v>
      </c>
      <c r="Q105" s="50"/>
      <c r="R105" s="28"/>
      <c r="S105" s="28"/>
      <c r="T105" s="49">
        <f>SUMIFS(DATI!E$1:E$65536,DATI!A$1:A$65536,'2000'!B4,DATI!B$1:B$65536,'2000'!T12,DATI!C$1:C$65536,'2000'!N8,DATI!D$1:D$65536,'2000'!L105)</f>
        <v>0</v>
      </c>
      <c r="U105" s="28"/>
      <c r="V105" s="28"/>
      <c r="W105" s="42"/>
    </row>
    <row r="106" spans="1:23">
      <c r="A106" s="7"/>
      <c r="B106" s="115">
        <f>C106+D106</f>
        <v>176501</v>
      </c>
      <c r="C106" s="103">
        <f>SUMIFS(DATI!E$1:E$65536,DATI!A$1:A$65536,'2000'!B4,DATI!B$1:B$65536,'2000'!C12,DATI!C$1:C$65536,'2000'!B8,DATI!D$1:D$65536,'2000'!L106)</f>
        <v>0</v>
      </c>
      <c r="D106" s="103">
        <f>SUMIFS(DATI!E$1:E$65536,DATI!A$1:A$65536,'2000'!B4,DATI!B$1:B$65536,'2000'!D12,DATI!C$1:C$65536,'2000'!B8,DATI!D$1:D$65536,'2000'!L106)</f>
        <v>176501</v>
      </c>
      <c r="E106" s="49">
        <f>SUMIFS(DATI!E$1:E$65536,DATI!A$1:A$65536,'2000'!B4,DATI!B$1:B$65536,'2000'!E12,DATI!C$1:C$65536,'2000'!B8,DATI!D$1:D$65536,'2000'!L106)</f>
        <v>102384</v>
      </c>
      <c r="F106" s="30">
        <f>SUMIFS(DATI!E$1:E$65536,DATI!A$1:A$65536,'2000'!B4,DATI!B$1:B$65536,'2000'!F12,DATI!C$1:C$65536,'2000'!B8,DATI!D$1:D$65536,'2000'!L106)</f>
        <v>0</v>
      </c>
      <c r="G106" s="49">
        <f>SUMIFS(DATI!E$1:E$65536,DATI!A$1:A$65536,'2000'!B4,DATI!B$1:B$65536,'2000'!G12,DATI!C$1:C$65536,'2000'!B8,DATI!D$1:D$65536,'2000'!L106)</f>
        <v>71639</v>
      </c>
      <c r="H106" s="28"/>
      <c r="I106" s="94">
        <f>B106+E106+F106+G106</f>
        <v>350524</v>
      </c>
      <c r="J106" s="30">
        <f>SUMIFS(DATI!E$1:E$65536,DATI!A$1:A$65536,'2000'!B4,DATI!B$1:B$65536,'2000'!J12,DATI!C$1:C$65536,'2000'!B8,DATI!D$1:D$65536,'2000'!L106)</f>
        <v>306924</v>
      </c>
      <c r="K106" s="31">
        <f t="shared" si="8"/>
        <v>657448</v>
      </c>
      <c r="L106" s="119" t="s">
        <v>64</v>
      </c>
      <c r="M106" s="205" t="s">
        <v>246</v>
      </c>
      <c r="N106" s="91">
        <f>O106+P106</f>
        <v>657448</v>
      </c>
      <c r="O106" s="30">
        <f>SUMIFS(DATI!E$1:E$65536,DATI!A$1:A$65536,'2000'!B4,DATI!B$1:B$65536,'2000'!O12,DATI!C$1:C$65536,'2000'!N8,DATI!D$1:D$65536,'2000'!L106)</f>
        <v>181666</v>
      </c>
      <c r="P106" s="29">
        <f>R106+S106+T106+W106</f>
        <v>475782</v>
      </c>
      <c r="Q106" s="28"/>
      <c r="R106" s="49">
        <f>SUMIFS(DATI!E$1:E$65536,DATI!A$1:A$65536,'2000'!B4,DATI!B$1:B$65536,'2000'!R12,DATI!C$1:C$65536,'2000'!N8,DATI!D$1:D$65536,'2000'!L106)</f>
        <v>0</v>
      </c>
      <c r="S106" s="49">
        <f>SUMIFS(DATI!E$1:E$65536,DATI!A$1:A$65536,'2000'!B4,DATI!B$1:B$65536,'2000'!S12,DATI!C$1:C$65536,'2000'!N8,DATI!D$1:D$65536,'2000'!L106)</f>
        <v>0</v>
      </c>
      <c r="T106" s="49">
        <f>SUMIFS(DATI!E$1:E$65536,DATI!A$1:A$65536,'2000'!B4,DATI!B$1:B$65536,'2000'!T12,DATI!C$1:C$65536,'2000'!N8,DATI!D$1:D$65536,'2000'!L106)</f>
        <v>112385</v>
      </c>
      <c r="U106" s="96">
        <f>SUMIFS(DATI!E$1:E$65536,DATI!A$1:A$65536,'2000'!B4,DATI!B$1:B$65536,'2000'!U12,DATI!C$1:C$65536,'2000'!N8,DATI!D$1:D$65536,'2000'!L106)</f>
        <v>360389</v>
      </c>
      <c r="V106" s="24">
        <f>SUMIFS(DATI!E$1:E$65536,DATI!A$1:A$65536,'2000'!B4,DATI!B$1:B$65536,'2000'!V12,DATI!C$1:C$65536,'2000'!N8,DATI!D$1:D$65536,'2000'!L106)</f>
        <v>3008</v>
      </c>
      <c r="W106" s="63">
        <f>U106+V106</f>
        <v>363397</v>
      </c>
    </row>
    <row r="107" spans="1:23">
      <c r="A107" s="7"/>
      <c r="B107" s="122"/>
      <c r="C107" s="74"/>
      <c r="D107" s="74"/>
      <c r="E107" s="49">
        <f>SUMIFS(DATI!E$1:E$65536,DATI!A$1:A$65536,'2000'!B4,DATI!B$1:B$65536,'2000'!E12,DATI!C$1:C$65536,'2000'!B8,DATI!D$1:D$65536,'2000'!L107)</f>
        <v>0</v>
      </c>
      <c r="F107" s="74"/>
      <c r="G107" s="74"/>
      <c r="H107" s="28"/>
      <c r="I107" s="94">
        <f>E107</f>
        <v>0</v>
      </c>
      <c r="J107" s="92"/>
      <c r="K107" s="31">
        <f>I107</f>
        <v>0</v>
      </c>
      <c r="L107" s="119" t="s">
        <v>65</v>
      </c>
      <c r="M107" s="205" t="s">
        <v>186</v>
      </c>
      <c r="N107" s="91">
        <f>O107</f>
        <v>0</v>
      </c>
      <c r="O107" s="30">
        <f>SUMIFS(DATI!E$1:E$65536,DATI!A$1:A$65536,'2000'!B4,DATI!B$1:B$65536,'2000'!O12,DATI!C$1:C$65536,'2000'!N8,DATI!D$1:D$65536,'2000'!L107)</f>
        <v>0</v>
      </c>
      <c r="P107" s="23"/>
      <c r="Q107" s="28"/>
      <c r="R107" s="23"/>
      <c r="S107" s="23"/>
      <c r="T107" s="23"/>
      <c r="U107" s="23"/>
      <c r="V107" s="23"/>
      <c r="W107" s="32"/>
    </row>
    <row r="108" spans="1:23" ht="13">
      <c r="A108" s="7"/>
      <c r="B108" s="115">
        <f>C108+D108</f>
        <v>4217969</v>
      </c>
      <c r="C108" s="91">
        <f>V85+W86+V90+V100-C86-C96-C100</f>
        <v>6805</v>
      </c>
      <c r="D108" s="91">
        <f>U85+U86+U90+U96+U100-D86-D90-D96-D100</f>
        <v>4211164</v>
      </c>
      <c r="E108" s="29">
        <f>T85+T86+T90+T100-E86-E96-E100</f>
        <v>1399911</v>
      </c>
      <c r="F108" s="29">
        <f>S85+S90+S100-F86-F96-F100</f>
        <v>89285</v>
      </c>
      <c r="G108" s="29">
        <f>R85+R90+R100-G86-G96-G100</f>
        <v>1150642</v>
      </c>
      <c r="H108" s="28"/>
      <c r="I108" s="94">
        <f>B108+E108+F108+G108</f>
        <v>6857807</v>
      </c>
      <c r="J108" s="50"/>
      <c r="K108" s="32"/>
      <c r="L108" s="106" t="s">
        <v>19</v>
      </c>
      <c r="M108" s="197" t="s">
        <v>187</v>
      </c>
      <c r="N108" s="23"/>
      <c r="O108" s="28"/>
      <c r="P108" s="28"/>
      <c r="Q108" s="28"/>
      <c r="R108" s="28"/>
      <c r="S108" s="28"/>
      <c r="T108" s="28"/>
      <c r="U108" s="28"/>
      <c r="V108" s="28"/>
      <c r="W108" s="42"/>
    </row>
    <row r="109" spans="1:23">
      <c r="A109" s="7"/>
      <c r="B109" s="115">
        <f>C109+D109</f>
        <v>121690</v>
      </c>
      <c r="C109" s="91">
        <f>C22</f>
        <v>2207</v>
      </c>
      <c r="D109" s="91">
        <f>D22</f>
        <v>119483</v>
      </c>
      <c r="E109" s="91">
        <f>E22</f>
        <v>291406</v>
      </c>
      <c r="F109" s="91">
        <f>F22</f>
        <v>33599</v>
      </c>
      <c r="G109" s="91">
        <f>G22</f>
        <v>849725</v>
      </c>
      <c r="H109" s="28"/>
      <c r="I109" s="94">
        <f>B109+E109+F109+G109</f>
        <v>1296420</v>
      </c>
      <c r="J109" s="50"/>
      <c r="K109" s="42"/>
      <c r="L109" s="53" t="s">
        <v>77</v>
      </c>
      <c r="M109" s="65" t="s">
        <v>167</v>
      </c>
      <c r="N109" s="28"/>
      <c r="O109" s="28"/>
      <c r="P109" s="28"/>
      <c r="Q109" s="28"/>
      <c r="R109" s="28"/>
      <c r="S109" s="28"/>
      <c r="T109" s="28"/>
      <c r="U109" s="28"/>
      <c r="V109" s="28"/>
      <c r="W109" s="42"/>
    </row>
    <row r="110" spans="1:23" ht="13.5" thickBot="1">
      <c r="A110" s="7"/>
      <c r="B110" s="115">
        <f>C110+D110</f>
        <v>4096279</v>
      </c>
      <c r="C110" s="123">
        <f>C108-C109</f>
        <v>4598</v>
      </c>
      <c r="D110" s="123">
        <f>D108-D109</f>
        <v>4091681</v>
      </c>
      <c r="E110" s="123">
        <f>E108-E109</f>
        <v>1108505</v>
      </c>
      <c r="F110" s="123">
        <f>F108-F109</f>
        <v>55686</v>
      </c>
      <c r="G110" s="123">
        <f>G108-G109</f>
        <v>300917</v>
      </c>
      <c r="H110" s="124"/>
      <c r="I110" s="125">
        <f>B110+E110+F110+G110</f>
        <v>5561387</v>
      </c>
      <c r="J110" s="126"/>
      <c r="K110" s="109"/>
      <c r="L110" s="127" t="s">
        <v>188</v>
      </c>
      <c r="M110" s="198" t="s">
        <v>189</v>
      </c>
      <c r="N110" s="124"/>
      <c r="O110" s="124"/>
      <c r="P110" s="124"/>
      <c r="Q110" s="124"/>
      <c r="R110" s="124"/>
      <c r="S110" s="124"/>
      <c r="T110" s="124"/>
      <c r="U110" s="124"/>
      <c r="V110" s="124"/>
      <c r="W110" s="109"/>
    </row>
    <row r="111" spans="1:23" ht="14" thickTop="1" thickBot="1">
      <c r="A111" s="7"/>
      <c r="B111" s="269"/>
      <c r="C111" s="270"/>
      <c r="D111" s="270"/>
      <c r="E111" s="270"/>
      <c r="F111" s="270"/>
      <c r="G111" s="270"/>
      <c r="H111" s="270"/>
      <c r="I111" s="270"/>
      <c r="J111" s="270"/>
      <c r="K111" s="270"/>
      <c r="L111" s="270"/>
      <c r="M111" s="270"/>
      <c r="N111" s="270"/>
      <c r="O111" s="270"/>
      <c r="P111" s="270"/>
      <c r="Q111" s="270"/>
      <c r="R111" s="270"/>
      <c r="S111" s="270"/>
      <c r="T111" s="270"/>
      <c r="U111" s="270"/>
      <c r="V111" s="270"/>
      <c r="W111" s="271"/>
    </row>
    <row r="112" spans="1:23" ht="13.5" thickTop="1">
      <c r="A112" s="7"/>
      <c r="B112" s="47"/>
      <c r="C112" s="47"/>
      <c r="D112" s="47"/>
      <c r="E112" s="47"/>
      <c r="F112" s="128"/>
      <c r="G112" s="128"/>
      <c r="H112" s="128"/>
      <c r="I112" s="47"/>
      <c r="J112" s="128"/>
      <c r="K112" s="129"/>
      <c r="L112" s="130" t="s">
        <v>19</v>
      </c>
      <c r="M112" s="197" t="s">
        <v>187</v>
      </c>
      <c r="N112" s="28"/>
      <c r="O112" s="28"/>
      <c r="P112" s="22">
        <f>R112+S112+T112+W112</f>
        <v>6857807</v>
      </c>
      <c r="Q112" s="50"/>
      <c r="R112" s="22">
        <f>G108</f>
        <v>1150642</v>
      </c>
      <c r="S112" s="22">
        <f>F108</f>
        <v>89285</v>
      </c>
      <c r="T112" s="22">
        <f>E108</f>
        <v>1399911</v>
      </c>
      <c r="U112" s="114">
        <f>D108</f>
        <v>4211164</v>
      </c>
      <c r="V112" s="62">
        <f>C108</f>
        <v>6805</v>
      </c>
      <c r="W112" s="63">
        <f>U112+V112</f>
        <v>4217969</v>
      </c>
    </row>
    <row r="113" spans="1:23">
      <c r="A113" s="7"/>
      <c r="B113" s="115">
        <f>C113+D113</f>
        <v>4221929</v>
      </c>
      <c r="C113" s="29">
        <f>C114</f>
        <v>28427</v>
      </c>
      <c r="D113" s="29">
        <f>D114</f>
        <v>4193502</v>
      </c>
      <c r="E113" s="91">
        <f>E114+E115</f>
        <v>1351191</v>
      </c>
      <c r="F113" s="50"/>
      <c r="G113" s="28"/>
      <c r="H113" s="61"/>
      <c r="I113" s="94">
        <f>B113+E113</f>
        <v>5573120</v>
      </c>
      <c r="J113" s="50"/>
      <c r="K113" s="42"/>
      <c r="L113" s="53" t="s">
        <v>73</v>
      </c>
      <c r="M113" s="54" t="s">
        <v>190</v>
      </c>
      <c r="N113" s="28"/>
      <c r="O113" s="28"/>
      <c r="P113" s="23"/>
      <c r="Q113" s="28"/>
      <c r="R113" s="23"/>
      <c r="S113" s="23"/>
      <c r="T113" s="23"/>
      <c r="U113" s="28"/>
      <c r="V113" s="28"/>
      <c r="W113" s="42"/>
    </row>
    <row r="114" spans="1:23">
      <c r="A114" s="7"/>
      <c r="B114" s="115">
        <f>C114+D114</f>
        <v>4221929</v>
      </c>
      <c r="C114" s="103">
        <f>SUMIFS(DATI!E$1:E$65536,DATI!A$1:A$65536,'2000'!B4,DATI!B$1:B$65536,'2000'!C12,DATI!C$1:C$65536,'2000'!B8,DATI!D$1:D$65536,'2000'!L114)</f>
        <v>28427</v>
      </c>
      <c r="D114" s="103">
        <f>SUMIFS(DATI!E$1:E$65536,DATI!A$1:A$65536,'2000'!B4,DATI!B$1:B$65536,'2000'!D12,DATI!C$1:C$65536,'2000'!B8,DATI!D$1:D$65536,'2000'!L114)</f>
        <v>4193502</v>
      </c>
      <c r="E114" s="49">
        <f>SUMIFS(DATI!E$1:E$65536,DATI!A$1:A$65536,'2000'!B4,DATI!B$1:B$65536,'2000'!E12,DATI!C$1:C$65536,'2000'!B8,DATI!D$1:D$65536,'2000'!L114)</f>
        <v>609905</v>
      </c>
      <c r="F114" s="50"/>
      <c r="G114" s="28"/>
      <c r="H114" s="61"/>
      <c r="I114" s="94">
        <f>B114+E114</f>
        <v>4831834</v>
      </c>
      <c r="J114" s="50"/>
      <c r="K114" s="42"/>
      <c r="L114" s="53" t="s">
        <v>74</v>
      </c>
      <c r="M114" s="199" t="s">
        <v>238</v>
      </c>
      <c r="N114" s="28"/>
      <c r="O114" s="28"/>
      <c r="P114" s="28"/>
      <c r="Q114" s="28"/>
      <c r="R114" s="28"/>
      <c r="S114" s="28"/>
      <c r="T114" s="28"/>
      <c r="U114" s="28"/>
      <c r="V114" s="28"/>
      <c r="W114" s="42"/>
    </row>
    <row r="115" spans="1:23">
      <c r="A115" s="7"/>
      <c r="B115" s="131"/>
      <c r="C115" s="88"/>
      <c r="D115" s="88"/>
      <c r="E115" s="49">
        <f>SUMIFS(DATI!E$1:E$65536,DATI!A$1:A$65536,'2000'!B4,DATI!B$1:B$65536,'2000'!E12,DATI!C$1:C$65536,'2000'!B8,DATI!D$1:D$65536,'2000'!L115)</f>
        <v>741286</v>
      </c>
      <c r="F115" s="97"/>
      <c r="G115" s="47"/>
      <c r="H115" s="28"/>
      <c r="I115" s="94">
        <f>E115</f>
        <v>741286</v>
      </c>
      <c r="J115" s="97"/>
      <c r="K115" s="72"/>
      <c r="L115" s="53" t="s">
        <v>75</v>
      </c>
      <c r="M115" s="199" t="s">
        <v>239</v>
      </c>
      <c r="N115" s="47"/>
      <c r="O115" s="47"/>
      <c r="P115" s="47"/>
      <c r="Q115" s="28"/>
      <c r="R115" s="28"/>
      <c r="S115" s="28"/>
      <c r="T115" s="28"/>
      <c r="U115" s="28"/>
      <c r="V115" s="28"/>
      <c r="W115" s="42"/>
    </row>
    <row r="116" spans="1:23">
      <c r="A116" s="7"/>
      <c r="B116" s="115">
        <f>C116+D116</f>
        <v>0</v>
      </c>
      <c r="C116" s="132">
        <f>SUMIFS(DATI!E$1:E$65536,DATI!A$1:A$65536,'2000'!B4,DATI!B$1:B$65536,'2000'!C12,DATI!C$1:C$65536,'2000'!B8,DATI!D$1:D$65536,'2000'!L116)</f>
        <v>0</v>
      </c>
      <c r="D116" s="132">
        <f>SUMIFS(DATI!E$1:E$65536,DATI!A$1:A$65536,'2000'!B4,DATI!B$1:B$65536,'2000'!D12,DATI!C$1:C$65536,'2000'!B8,DATI!D$1:D$65536,'2000'!L116)</f>
        <v>0</v>
      </c>
      <c r="E116" s="49">
        <f>SUMIFS(DATI!E$1:E$65536,DATI!A$1:A$65536,'2000'!B4,DATI!B$1:B$65536,'2000'!E12,DATI!C$1:C$65536,'2000'!B8,DATI!D$1:D$65536,'2000'!L116)</f>
        <v>0</v>
      </c>
      <c r="F116" s="49">
        <f>SUMIFS(DATI!E$1:E$65536,DATI!A$1:A$65536,'2000'!B4,DATI!B$1:B$65536,'2000'!F12,DATI!C$1:C$65536,'2000'!B8,DATI!D$1:D$65536,'2000'!L116)</f>
        <v>269</v>
      </c>
      <c r="G116" s="30">
        <f>SUMIFS(DATI!E$1:E$65536,DATI!A$1:A$65536,'2000'!B4,DATI!B$1:B$65536,'2000'!G12,DATI!C$1:C$65536,'2000'!B8,DATI!D$1:D$65536,'2000'!L116)</f>
        <v>0</v>
      </c>
      <c r="H116" s="28"/>
      <c r="I116" s="94">
        <f>B116+E116+F116+G116</f>
        <v>269</v>
      </c>
      <c r="J116" s="49">
        <f>SUMIFS(DATI!E$1:E$65536,DATI!A$1:A$65536,'2000'!B4,DATI!B$1:B$65536,'2000'!J12,DATI!C$1:C$65536,'2000'!B8,DATI!D$1:D$65536,'2000'!L116)</f>
        <v>0</v>
      </c>
      <c r="K116" s="31">
        <f>I116+J116</f>
        <v>269</v>
      </c>
      <c r="L116" s="53" t="s">
        <v>66</v>
      </c>
      <c r="M116" s="54" t="s">
        <v>191</v>
      </c>
      <c r="N116" s="91">
        <f>O116+P116</f>
        <v>269</v>
      </c>
      <c r="O116" s="30">
        <f>SUMIFS(DATI!E$1:E$65536,DATI!A$1:A$65536,'2000'!B4,DATI!B$1:B$65536,'2000'!O12,DATI!C$1:C$65536,'2000'!B8,DATI!D$1:D$65536,'2000'!L116)</f>
        <v>0</v>
      </c>
      <c r="P116" s="29">
        <f>W116</f>
        <v>269</v>
      </c>
      <c r="Q116" s="28"/>
      <c r="R116" s="28"/>
      <c r="S116" s="28"/>
      <c r="T116" s="28"/>
      <c r="U116" s="49">
        <f>SUMIFS(DATI!E$1:E$65536,DATI!A$1:A$65536,'2000'!B4,DATI!B$1:B$65536,'2000'!U12,DATI!C$1:C$65536,'2000'!N8,DATI!D$1:D$65536,'2000'!L116)</f>
        <v>269</v>
      </c>
      <c r="V116" s="28"/>
      <c r="W116" s="31">
        <f>U116</f>
        <v>269</v>
      </c>
    </row>
    <row r="117" spans="1:23" ht="13">
      <c r="A117" s="7"/>
      <c r="B117" s="115">
        <f>C117+D117</f>
        <v>-3691</v>
      </c>
      <c r="C117" s="27">
        <f>V112-C113-C116</f>
        <v>-21622</v>
      </c>
      <c r="D117" s="27">
        <f>U112+U116-D113-D116</f>
        <v>17931</v>
      </c>
      <c r="E117" s="94">
        <f>T112-E113-E116</f>
        <v>48720</v>
      </c>
      <c r="F117" s="94">
        <f>S112-F116</f>
        <v>89016</v>
      </c>
      <c r="G117" s="94">
        <f>R112-G116</f>
        <v>1150642</v>
      </c>
      <c r="H117" s="28"/>
      <c r="I117" s="94">
        <f>B117+E117+F117+G117</f>
        <v>1284687</v>
      </c>
      <c r="J117" s="28"/>
      <c r="K117" s="32"/>
      <c r="L117" s="113" t="s">
        <v>21</v>
      </c>
      <c r="M117" s="206" t="s">
        <v>192</v>
      </c>
      <c r="N117" s="23"/>
      <c r="O117" s="28"/>
      <c r="P117" s="23"/>
      <c r="Q117" s="28"/>
      <c r="R117" s="28"/>
      <c r="S117" s="28"/>
      <c r="T117" s="28"/>
      <c r="U117" s="28"/>
      <c r="V117" s="28"/>
      <c r="W117" s="42"/>
    </row>
    <row r="118" spans="1:23">
      <c r="A118" s="7"/>
      <c r="B118" s="115">
        <f>C118+D118</f>
        <v>121690</v>
      </c>
      <c r="C118" s="91">
        <f>C22</f>
        <v>2207</v>
      </c>
      <c r="D118" s="91">
        <f>D22</f>
        <v>119483</v>
      </c>
      <c r="E118" s="91">
        <f>E22</f>
        <v>291406</v>
      </c>
      <c r="F118" s="91">
        <f>F22</f>
        <v>33599</v>
      </c>
      <c r="G118" s="91">
        <f>G22</f>
        <v>849725</v>
      </c>
      <c r="H118" s="28"/>
      <c r="I118" s="94">
        <f>B118+E118+F118+G118</f>
        <v>1296420</v>
      </c>
      <c r="J118" s="50"/>
      <c r="K118" s="42"/>
      <c r="L118" s="53" t="s">
        <v>77</v>
      </c>
      <c r="M118" s="65" t="s">
        <v>167</v>
      </c>
      <c r="N118" s="28"/>
      <c r="O118" s="28"/>
      <c r="P118" s="28"/>
      <c r="Q118" s="28"/>
      <c r="R118" s="28"/>
      <c r="S118" s="28"/>
      <c r="T118" s="28"/>
      <c r="U118" s="28"/>
      <c r="V118" s="28"/>
      <c r="W118" s="42"/>
    </row>
    <row r="119" spans="1:23" ht="13.5" thickBot="1">
      <c r="A119" s="7"/>
      <c r="B119" s="115">
        <f>C119+D119</f>
        <v>-125381</v>
      </c>
      <c r="C119" s="133">
        <f>C117-C118</f>
        <v>-23829</v>
      </c>
      <c r="D119" s="133">
        <f>D117-D118</f>
        <v>-101552</v>
      </c>
      <c r="E119" s="133">
        <f>E117-E118</f>
        <v>-242686</v>
      </c>
      <c r="F119" s="133">
        <f>F117-F118</f>
        <v>55417</v>
      </c>
      <c r="G119" s="133">
        <f>G117-G118</f>
        <v>300917</v>
      </c>
      <c r="H119" s="28"/>
      <c r="I119" s="94">
        <f>B119+E119+F119+G119</f>
        <v>-11733</v>
      </c>
      <c r="J119" s="50"/>
      <c r="K119" s="109"/>
      <c r="L119" s="130" t="s">
        <v>193</v>
      </c>
      <c r="M119" s="207" t="s">
        <v>194</v>
      </c>
      <c r="N119" s="28"/>
      <c r="O119" s="28"/>
      <c r="P119" s="28"/>
      <c r="Q119" s="28"/>
      <c r="R119" s="28"/>
      <c r="S119" s="28"/>
      <c r="T119" s="28"/>
      <c r="U119" s="28"/>
      <c r="V119" s="28"/>
      <c r="W119" s="42"/>
    </row>
    <row r="120" spans="1:23" ht="13.5" thickTop="1" thickBot="1">
      <c r="A120" s="7"/>
      <c r="B120" s="272"/>
      <c r="C120" s="272"/>
      <c r="D120" s="272"/>
      <c r="E120" s="272"/>
      <c r="F120" s="272"/>
      <c r="G120" s="272"/>
      <c r="H120" s="272"/>
      <c r="I120" s="272"/>
      <c r="J120" s="272"/>
      <c r="K120" s="272"/>
      <c r="L120" s="272"/>
      <c r="M120" s="272"/>
      <c r="N120" s="272"/>
      <c r="O120" s="272"/>
      <c r="P120" s="272"/>
      <c r="Q120" s="272"/>
      <c r="R120" s="272"/>
      <c r="S120" s="272"/>
      <c r="T120" s="272"/>
      <c r="U120" s="272"/>
      <c r="V120" s="272"/>
      <c r="W120" s="273"/>
    </row>
    <row r="121" spans="1:23" ht="21.75" customHeight="1" thickTop="1" thickBot="1">
      <c r="A121" s="7"/>
      <c r="B121" s="253" t="s">
        <v>119</v>
      </c>
      <c r="C121" s="253"/>
      <c r="D121" s="253"/>
      <c r="E121" s="253"/>
      <c r="F121" s="253"/>
      <c r="G121" s="253"/>
      <c r="H121" s="253"/>
      <c r="I121" s="253"/>
      <c r="J121" s="253"/>
      <c r="K121" s="254"/>
      <c r="L121" s="274" t="s">
        <v>120</v>
      </c>
      <c r="M121" s="275"/>
      <c r="N121" s="278" t="s">
        <v>121</v>
      </c>
      <c r="O121" s="279"/>
      <c r="P121" s="279"/>
      <c r="Q121" s="279"/>
      <c r="R121" s="279"/>
      <c r="S121" s="279"/>
      <c r="T121" s="279"/>
      <c r="U121" s="280"/>
      <c r="V121" s="280"/>
      <c r="W121" s="281"/>
    </row>
    <row r="122" spans="1:23" ht="13.5" customHeight="1" thickTop="1">
      <c r="A122" s="7"/>
      <c r="B122" s="261" t="s">
        <v>122</v>
      </c>
      <c r="C122" s="264" t="s">
        <v>123</v>
      </c>
      <c r="D122" s="264" t="s">
        <v>124</v>
      </c>
      <c r="E122" s="239" t="s">
        <v>125</v>
      </c>
      <c r="F122" s="239" t="s">
        <v>126</v>
      </c>
      <c r="G122" s="239" t="s">
        <v>127</v>
      </c>
      <c r="H122" s="239" t="s">
        <v>128</v>
      </c>
      <c r="I122" s="239" t="s">
        <v>129</v>
      </c>
      <c r="J122" s="239" t="s">
        <v>130</v>
      </c>
      <c r="K122" s="243" t="s">
        <v>131</v>
      </c>
      <c r="L122" s="276"/>
      <c r="M122" s="277"/>
      <c r="N122" s="264" t="s">
        <v>131</v>
      </c>
      <c r="O122" s="239" t="s">
        <v>130</v>
      </c>
      <c r="P122" s="239" t="s">
        <v>129</v>
      </c>
      <c r="Q122" s="239" t="s">
        <v>128</v>
      </c>
      <c r="R122" s="239" t="s">
        <v>127</v>
      </c>
      <c r="S122" s="239" t="s">
        <v>126</v>
      </c>
      <c r="T122" s="239" t="s">
        <v>125</v>
      </c>
      <c r="U122" s="264" t="s">
        <v>124</v>
      </c>
      <c r="V122" s="264" t="s">
        <v>123</v>
      </c>
      <c r="W122" s="266" t="s">
        <v>122</v>
      </c>
    </row>
    <row r="123" spans="1:23" ht="12.75" customHeight="1">
      <c r="A123" s="7"/>
      <c r="B123" s="262"/>
      <c r="C123" s="216"/>
      <c r="D123" s="216"/>
      <c r="E123" s="213"/>
      <c r="F123" s="213"/>
      <c r="G123" s="213"/>
      <c r="H123" s="229"/>
      <c r="I123" s="213"/>
      <c r="J123" s="213"/>
      <c r="K123" s="244"/>
      <c r="L123" s="276"/>
      <c r="M123" s="277"/>
      <c r="N123" s="215"/>
      <c r="O123" s="213"/>
      <c r="P123" s="213"/>
      <c r="Q123" s="229"/>
      <c r="R123" s="213"/>
      <c r="S123" s="213"/>
      <c r="T123" s="213"/>
      <c r="U123" s="216"/>
      <c r="V123" s="216"/>
      <c r="W123" s="219"/>
    </row>
    <row r="124" spans="1:23" ht="53.25" customHeight="1" thickBot="1">
      <c r="A124" s="7"/>
      <c r="B124" s="263"/>
      <c r="C124" s="265"/>
      <c r="D124" s="265"/>
      <c r="E124" s="241"/>
      <c r="F124" s="241"/>
      <c r="G124" s="241"/>
      <c r="H124" s="242"/>
      <c r="I124" s="241"/>
      <c r="J124" s="240"/>
      <c r="K124" s="245"/>
      <c r="L124" s="276"/>
      <c r="M124" s="277"/>
      <c r="N124" s="268"/>
      <c r="O124" s="240"/>
      <c r="P124" s="241"/>
      <c r="Q124" s="242"/>
      <c r="R124" s="241"/>
      <c r="S124" s="241"/>
      <c r="T124" s="241"/>
      <c r="U124" s="265"/>
      <c r="V124" s="265"/>
      <c r="W124" s="267"/>
    </row>
    <row r="125" spans="1:23" ht="19" thickTop="1" thickBot="1">
      <c r="A125" s="7"/>
      <c r="B125" s="249" t="s">
        <v>195</v>
      </c>
      <c r="C125" s="249"/>
      <c r="D125" s="249"/>
      <c r="E125" s="249"/>
      <c r="F125" s="249"/>
      <c r="G125" s="249"/>
      <c r="H125" s="249"/>
      <c r="I125" s="249"/>
      <c r="J125" s="249"/>
      <c r="K125" s="249"/>
      <c r="L125" s="249"/>
      <c r="M125" s="249"/>
      <c r="N125" s="249"/>
      <c r="O125" s="249"/>
      <c r="P125" s="249"/>
      <c r="Q125" s="249"/>
      <c r="R125" s="249"/>
      <c r="S125" s="249"/>
      <c r="T125" s="249"/>
      <c r="U125" s="249"/>
      <c r="V125" s="249"/>
      <c r="W125" s="250"/>
    </row>
    <row r="126" spans="1:23" ht="13" thickTop="1">
      <c r="A126" s="7"/>
      <c r="B126" s="28"/>
      <c r="C126" s="28"/>
      <c r="D126" s="28"/>
      <c r="E126" s="28"/>
      <c r="F126" s="28"/>
      <c r="G126" s="28"/>
      <c r="H126" s="28"/>
      <c r="I126" s="28"/>
      <c r="J126" s="22">
        <f>J127+J128</f>
        <v>2526564</v>
      </c>
      <c r="K126" s="129"/>
      <c r="L126" s="18" t="s">
        <v>109</v>
      </c>
      <c r="M126" s="19" t="s">
        <v>196</v>
      </c>
      <c r="N126" s="44"/>
      <c r="O126" s="44"/>
      <c r="P126" s="44"/>
      <c r="Q126" s="44"/>
      <c r="R126" s="44"/>
      <c r="S126" s="44"/>
      <c r="T126" s="44"/>
      <c r="U126" s="44"/>
      <c r="V126" s="44"/>
      <c r="W126" s="45"/>
    </row>
    <row r="127" spans="1:23">
      <c r="A127" s="7"/>
      <c r="B127" s="28"/>
      <c r="C127" s="28"/>
      <c r="D127" s="28"/>
      <c r="E127" s="28"/>
      <c r="F127" s="28"/>
      <c r="G127" s="28"/>
      <c r="H127" s="28"/>
      <c r="I127" s="28"/>
      <c r="J127" s="49">
        <f>SUMIFS(DATI!E$1:E$65536,DATI!A$1:A$65536,'2000'!B4,DATI!B$1:B$65536,'2000'!J12,DATI!C$1:C$65536,'2000'!B8,DATI!D$1:D$65536,'2000'!L127)</f>
        <v>1433165</v>
      </c>
      <c r="K127" s="42"/>
      <c r="L127" s="40" t="s">
        <v>110</v>
      </c>
      <c r="M127" s="134" t="s">
        <v>234</v>
      </c>
      <c r="N127" s="44"/>
      <c r="O127" s="44"/>
      <c r="P127" s="44"/>
      <c r="Q127" s="44"/>
      <c r="R127" s="44"/>
      <c r="S127" s="44"/>
      <c r="T127" s="44"/>
      <c r="U127" s="44"/>
      <c r="V127" s="44"/>
      <c r="W127" s="45"/>
    </row>
    <row r="128" spans="1:23">
      <c r="A128" s="7"/>
      <c r="B128" s="28"/>
      <c r="C128" s="28"/>
      <c r="D128" s="28"/>
      <c r="E128" s="28"/>
      <c r="F128" s="28"/>
      <c r="G128" s="28"/>
      <c r="H128" s="28"/>
      <c r="I128" s="28"/>
      <c r="J128" s="49">
        <f>SUMIFS(DATI!E$1:E$65536,DATI!A$1:A$65536,'2000'!B4,DATI!B$1:B$65536,'2000'!J12,DATI!C$1:C$65536,'2000'!B8,DATI!D$1:D$65536,'2000'!L128)</f>
        <v>1093399</v>
      </c>
      <c r="K128" s="42"/>
      <c r="L128" s="40" t="s">
        <v>111</v>
      </c>
      <c r="M128" s="134" t="s">
        <v>235</v>
      </c>
      <c r="N128" s="44"/>
      <c r="O128" s="44"/>
      <c r="P128" s="44"/>
      <c r="Q128" s="44"/>
      <c r="R128" s="44"/>
      <c r="S128" s="44"/>
      <c r="T128" s="44"/>
      <c r="U128" s="44"/>
      <c r="V128" s="44"/>
      <c r="W128" s="45"/>
    </row>
    <row r="129" spans="1:23">
      <c r="A129" s="7"/>
      <c r="B129" s="28"/>
      <c r="C129" s="28"/>
      <c r="D129" s="28"/>
      <c r="E129" s="28"/>
      <c r="F129" s="28"/>
      <c r="G129" s="28"/>
      <c r="H129" s="28"/>
      <c r="I129" s="61"/>
      <c r="J129" s="49">
        <f>SUMIFS(DATI!E$1:E$65536,DATI!A$1:A$65536,'2000'!B4,DATI!B$1:B$65536,'2000'!J12,DATI!C$1:C$65536,'2000'!B8,DATI!D$1:D$65536,'2000'!L129)</f>
        <v>29093</v>
      </c>
      <c r="K129" s="42"/>
      <c r="L129" s="40" t="s">
        <v>112</v>
      </c>
      <c r="M129" s="185" t="s">
        <v>227</v>
      </c>
      <c r="N129" s="44"/>
      <c r="O129" s="44"/>
      <c r="P129" s="44"/>
      <c r="Q129" s="44"/>
      <c r="R129" s="44"/>
      <c r="S129" s="44"/>
      <c r="T129" s="44"/>
      <c r="U129" s="44"/>
      <c r="V129" s="44"/>
      <c r="W129" s="45"/>
    </row>
    <row r="130" spans="1:23">
      <c r="A130" s="7"/>
      <c r="B130" s="28"/>
      <c r="C130" s="28"/>
      <c r="D130" s="28"/>
      <c r="E130" s="28"/>
      <c r="F130" s="28"/>
      <c r="G130" s="28"/>
      <c r="H130" s="28"/>
      <c r="I130" s="28"/>
      <c r="J130" s="28"/>
      <c r="K130" s="42"/>
      <c r="L130" s="40" t="s">
        <v>113</v>
      </c>
      <c r="M130" s="41" t="s">
        <v>197</v>
      </c>
      <c r="N130" s="44"/>
      <c r="O130" s="43">
        <f>O131+O132</f>
        <v>3073744</v>
      </c>
      <c r="P130" s="44"/>
      <c r="Q130" s="44"/>
      <c r="R130" s="44"/>
      <c r="S130" s="44"/>
      <c r="T130" s="44"/>
      <c r="U130" s="44"/>
      <c r="V130" s="44"/>
      <c r="W130" s="45"/>
    </row>
    <row r="131" spans="1:23">
      <c r="A131" s="7"/>
      <c r="B131" s="28"/>
      <c r="C131" s="28"/>
      <c r="D131" s="28"/>
      <c r="E131" s="28"/>
      <c r="F131" s="28"/>
      <c r="G131" s="28"/>
      <c r="H131" s="28"/>
      <c r="I131" s="28"/>
      <c r="J131" s="28"/>
      <c r="K131" s="42"/>
      <c r="L131" s="40" t="s">
        <v>114</v>
      </c>
      <c r="M131" s="134" t="s">
        <v>236</v>
      </c>
      <c r="N131" s="44"/>
      <c r="O131" s="36">
        <f>SUMIFS(DATI!E$1:E$65536,DATI!A$1:A$65536,'2000'!B4,DATI!B$1:B$65536,'2000'!O12,DATI!C$1:C$65536,'2000'!N8,DATI!D$1:D$65536,'2000'!L131)</f>
        <v>2462449</v>
      </c>
      <c r="P131" s="44"/>
      <c r="Q131" s="44"/>
      <c r="R131" s="44"/>
      <c r="S131" s="44"/>
      <c r="T131" s="44"/>
      <c r="U131" s="44"/>
      <c r="V131" s="44"/>
      <c r="W131" s="45"/>
    </row>
    <row r="132" spans="1:23">
      <c r="A132" s="7"/>
      <c r="B132" s="28"/>
      <c r="C132" s="28"/>
      <c r="D132" s="28"/>
      <c r="E132" s="28"/>
      <c r="F132" s="28"/>
      <c r="G132" s="28"/>
      <c r="H132" s="28"/>
      <c r="I132" s="28"/>
      <c r="J132" s="28"/>
      <c r="K132" s="42"/>
      <c r="L132" s="40" t="s">
        <v>115</v>
      </c>
      <c r="M132" s="134" t="s">
        <v>237</v>
      </c>
      <c r="N132" s="44"/>
      <c r="O132" s="36">
        <f>SUMIFS(DATI!E$1:E$65536,DATI!A$1:A$65536,'2000'!B4,DATI!B$1:B$65536,'2000'!O12,DATI!C$1:C$65536,'2000'!N8,DATI!D$1:D$65536,'2000'!L132)</f>
        <v>611295</v>
      </c>
      <c r="P132" s="44"/>
      <c r="Q132" s="44"/>
      <c r="R132" s="44"/>
      <c r="S132" s="44"/>
      <c r="T132" s="44"/>
      <c r="U132" s="44"/>
      <c r="V132" s="44"/>
      <c r="W132" s="45"/>
    </row>
    <row r="133" spans="1:23">
      <c r="A133" s="7"/>
      <c r="B133" s="28"/>
      <c r="C133" s="28"/>
      <c r="D133" s="28"/>
      <c r="E133" s="28"/>
      <c r="F133" s="28"/>
      <c r="G133" s="28"/>
      <c r="H133" s="28"/>
      <c r="I133" s="28"/>
      <c r="J133" s="28"/>
      <c r="K133" s="42"/>
      <c r="L133" s="40" t="s">
        <v>116</v>
      </c>
      <c r="M133" s="185" t="s">
        <v>228</v>
      </c>
      <c r="N133" s="44"/>
      <c r="O133" s="36">
        <f>SUMIFS(DATI!E$1:E$65536,DATI!A$1:A$65536,'2000'!B4,DATI!B$1:B$65536,'2000'!O12,DATI!C$1:C$65536,'2000'!N8,DATI!D$1:D$65536,'2000'!L133)</f>
        <v>4375</v>
      </c>
      <c r="P133" s="44"/>
      <c r="Q133" s="44"/>
      <c r="R133" s="44"/>
      <c r="S133" s="44"/>
      <c r="T133" s="44"/>
      <c r="U133" s="44"/>
      <c r="V133" s="44"/>
      <c r="W133" s="45"/>
    </row>
    <row r="134" spans="1:23" ht="13">
      <c r="A134" s="7"/>
      <c r="B134" s="28"/>
      <c r="C134" s="28"/>
      <c r="D134" s="28"/>
      <c r="E134" s="28"/>
      <c r="F134" s="28"/>
      <c r="G134" s="28"/>
      <c r="H134" s="28"/>
      <c r="I134" s="28"/>
      <c r="J134" s="29">
        <f>O130-J126</f>
        <v>547180</v>
      </c>
      <c r="K134" s="42"/>
      <c r="L134" s="135" t="s">
        <v>107</v>
      </c>
      <c r="M134" s="202" t="s">
        <v>198</v>
      </c>
      <c r="N134" s="44"/>
      <c r="O134" s="44"/>
      <c r="P134" s="44"/>
      <c r="Q134" s="44"/>
      <c r="R134" s="44"/>
      <c r="S134" s="44"/>
      <c r="T134" s="44"/>
      <c r="U134" s="44"/>
      <c r="V134" s="44"/>
      <c r="W134" s="45"/>
    </row>
    <row r="135" spans="1:23">
      <c r="A135" s="7"/>
      <c r="B135" s="28"/>
      <c r="C135" s="28"/>
      <c r="D135" s="28"/>
      <c r="E135" s="28"/>
      <c r="F135" s="28"/>
      <c r="G135" s="28"/>
      <c r="H135" s="61"/>
      <c r="I135" s="94">
        <f>I27+I30+I55+I58+I86+I89+I100+I116</f>
        <v>8108976</v>
      </c>
      <c r="J135" s="94">
        <f>J27+J30+J55+J58+J86+J89+J100+J116</f>
        <v>527099</v>
      </c>
      <c r="K135" s="31">
        <f>I135+J135</f>
        <v>8636075</v>
      </c>
      <c r="L135" s="40" t="s">
        <v>199</v>
      </c>
      <c r="M135" s="41" t="s">
        <v>200</v>
      </c>
      <c r="N135" s="33">
        <f>O135+P135</f>
        <v>8636075</v>
      </c>
      <c r="O135" s="37">
        <f>O46+O49+O58+O86+O89+O100+O116</f>
        <v>367254</v>
      </c>
      <c r="P135" s="43">
        <f>P33+P46+P49+P58+P86+P89+P100+P116</f>
        <v>8268821</v>
      </c>
      <c r="Q135" s="43">
        <f>Q33</f>
        <v>30085</v>
      </c>
      <c r="R135" s="136"/>
      <c r="S135" s="44"/>
      <c r="T135" s="44"/>
      <c r="U135" s="44"/>
      <c r="V135" s="44"/>
      <c r="W135" s="45"/>
    </row>
    <row r="136" spans="1:23" ht="13.5" thickBot="1">
      <c r="A136" s="7"/>
      <c r="B136" s="28"/>
      <c r="C136" s="28"/>
      <c r="D136" s="28"/>
      <c r="E136" s="28"/>
      <c r="F136" s="28"/>
      <c r="G136" s="28"/>
      <c r="H136" s="28"/>
      <c r="I136" s="23"/>
      <c r="J136" s="137">
        <f>J134+O46+O49+O58+O86+O90+O96+O100+O116+O97-J27-J55-J58-J86-J90-J96-J100-J116-J97</f>
        <v>387335</v>
      </c>
      <c r="K136" s="138"/>
      <c r="L136" s="130" t="s">
        <v>108</v>
      </c>
      <c r="M136" s="207" t="s">
        <v>201</v>
      </c>
      <c r="N136" s="44"/>
      <c r="O136" s="44"/>
      <c r="P136" s="44"/>
      <c r="Q136" s="44"/>
      <c r="R136" s="44"/>
      <c r="S136" s="44"/>
      <c r="T136" s="44"/>
      <c r="U136" s="44"/>
      <c r="V136" s="44"/>
      <c r="W136" s="45"/>
    </row>
    <row r="137" spans="1:23" ht="13.5" thickTop="1" thickBot="1">
      <c r="A137" s="7"/>
      <c r="B137" s="251"/>
      <c r="C137" s="251"/>
      <c r="D137" s="251"/>
      <c r="E137" s="251"/>
      <c r="F137" s="251"/>
      <c r="G137" s="251"/>
      <c r="H137" s="251"/>
      <c r="I137" s="251"/>
      <c r="J137" s="251"/>
      <c r="K137" s="251"/>
      <c r="L137" s="251"/>
      <c r="M137" s="251"/>
      <c r="N137" s="251"/>
      <c r="O137" s="251"/>
      <c r="P137" s="251"/>
      <c r="Q137" s="251"/>
      <c r="R137" s="251"/>
      <c r="S137" s="251"/>
      <c r="T137" s="251"/>
      <c r="U137" s="251"/>
      <c r="V137" s="251"/>
      <c r="W137" s="252"/>
    </row>
    <row r="138" spans="1:23" ht="21.75" customHeight="1" thickTop="1" thickBot="1">
      <c r="A138" s="7"/>
      <c r="B138" s="253" t="s">
        <v>202</v>
      </c>
      <c r="C138" s="253"/>
      <c r="D138" s="253"/>
      <c r="E138" s="253"/>
      <c r="F138" s="253"/>
      <c r="G138" s="253"/>
      <c r="H138" s="253"/>
      <c r="I138" s="253"/>
      <c r="J138" s="253"/>
      <c r="K138" s="254"/>
      <c r="L138" s="255" t="s">
        <v>203</v>
      </c>
      <c r="M138" s="256"/>
      <c r="N138" s="259" t="s">
        <v>204</v>
      </c>
      <c r="O138" s="259"/>
      <c r="P138" s="259"/>
      <c r="Q138" s="259"/>
      <c r="R138" s="259"/>
      <c r="S138" s="259"/>
      <c r="T138" s="259"/>
      <c r="U138" s="259"/>
      <c r="V138" s="259"/>
      <c r="W138" s="260"/>
    </row>
    <row r="139" spans="1:23" ht="13.5" customHeight="1" thickTop="1">
      <c r="A139" s="7"/>
      <c r="B139" s="261" t="s">
        <v>122</v>
      </c>
      <c r="C139" s="264" t="s">
        <v>123</v>
      </c>
      <c r="D139" s="264" t="s">
        <v>124</v>
      </c>
      <c r="E139" s="239" t="s">
        <v>125</v>
      </c>
      <c r="F139" s="239" t="s">
        <v>126</v>
      </c>
      <c r="G139" s="239" t="s">
        <v>127</v>
      </c>
      <c r="H139" s="239" t="s">
        <v>128</v>
      </c>
      <c r="I139" s="239" t="s">
        <v>129</v>
      </c>
      <c r="J139" s="239" t="s">
        <v>130</v>
      </c>
      <c r="K139" s="243" t="s">
        <v>131</v>
      </c>
      <c r="L139" s="222"/>
      <c r="M139" s="223"/>
      <c r="N139" s="246" t="s">
        <v>131</v>
      </c>
      <c r="O139" s="239" t="s">
        <v>130</v>
      </c>
      <c r="P139" s="239" t="s">
        <v>129</v>
      </c>
      <c r="Q139" s="239" t="s">
        <v>128</v>
      </c>
      <c r="R139" s="239" t="s">
        <v>127</v>
      </c>
      <c r="S139" s="239" t="s">
        <v>126</v>
      </c>
      <c r="T139" s="239" t="s">
        <v>125</v>
      </c>
      <c r="U139" s="264" t="s">
        <v>124</v>
      </c>
      <c r="V139" s="264" t="s">
        <v>123</v>
      </c>
      <c r="W139" s="266" t="s">
        <v>122</v>
      </c>
    </row>
    <row r="140" spans="1:23" ht="12.75" customHeight="1">
      <c r="A140" s="7"/>
      <c r="B140" s="262"/>
      <c r="C140" s="216"/>
      <c r="D140" s="216"/>
      <c r="E140" s="213"/>
      <c r="F140" s="213"/>
      <c r="G140" s="213"/>
      <c r="H140" s="229"/>
      <c r="I140" s="213"/>
      <c r="J140" s="213"/>
      <c r="K140" s="244"/>
      <c r="L140" s="222"/>
      <c r="M140" s="223"/>
      <c r="N140" s="247"/>
      <c r="O140" s="213"/>
      <c r="P140" s="213"/>
      <c r="Q140" s="229"/>
      <c r="R140" s="213"/>
      <c r="S140" s="213"/>
      <c r="T140" s="213"/>
      <c r="U140" s="216"/>
      <c r="V140" s="216"/>
      <c r="W140" s="219"/>
    </row>
    <row r="141" spans="1:23" ht="57.75" customHeight="1" thickBot="1">
      <c r="A141" s="7"/>
      <c r="B141" s="263"/>
      <c r="C141" s="265"/>
      <c r="D141" s="265"/>
      <c r="E141" s="241"/>
      <c r="F141" s="241"/>
      <c r="G141" s="241"/>
      <c r="H141" s="242"/>
      <c r="I141" s="241"/>
      <c r="J141" s="240"/>
      <c r="K141" s="245"/>
      <c r="L141" s="257"/>
      <c r="M141" s="258"/>
      <c r="N141" s="248"/>
      <c r="O141" s="240"/>
      <c r="P141" s="241"/>
      <c r="Q141" s="242"/>
      <c r="R141" s="241"/>
      <c r="S141" s="241"/>
      <c r="T141" s="241"/>
      <c r="U141" s="265"/>
      <c r="V141" s="265"/>
      <c r="W141" s="267"/>
    </row>
    <row r="142" spans="1:23" ht="19" thickTop="1" thickBot="1">
      <c r="A142" s="7"/>
      <c r="B142" s="231" t="s">
        <v>205</v>
      </c>
      <c r="C142" s="231"/>
      <c r="D142" s="231"/>
      <c r="E142" s="231"/>
      <c r="F142" s="231"/>
      <c r="G142" s="231"/>
      <c r="H142" s="231"/>
      <c r="I142" s="231"/>
      <c r="J142" s="231"/>
      <c r="K142" s="231"/>
      <c r="L142" s="231"/>
      <c r="M142" s="231"/>
      <c r="N142" s="231"/>
      <c r="O142" s="231"/>
      <c r="P142" s="231"/>
      <c r="Q142" s="231"/>
      <c r="R142" s="231"/>
      <c r="S142" s="231"/>
      <c r="T142" s="231"/>
      <c r="U142" s="231"/>
      <c r="V142" s="231"/>
      <c r="W142" s="232"/>
    </row>
    <row r="143" spans="1:23" ht="13.5" thickTop="1">
      <c r="A143" s="7"/>
      <c r="B143" s="76"/>
      <c r="C143" s="76"/>
      <c r="D143" s="76"/>
      <c r="E143" s="76"/>
      <c r="F143" s="76"/>
      <c r="G143" s="76"/>
      <c r="H143" s="28"/>
      <c r="I143" s="76"/>
      <c r="J143" s="76"/>
      <c r="K143" s="139"/>
      <c r="L143" s="113" t="s">
        <v>206</v>
      </c>
      <c r="M143" s="208" t="s">
        <v>207</v>
      </c>
      <c r="N143" s="140">
        <f t="shared" ref="N143:N148" si="14">O143+P143</f>
        <v>375602</v>
      </c>
      <c r="O143" s="141">
        <f>J136</f>
        <v>387335</v>
      </c>
      <c r="P143" s="141">
        <f>R143+S143+T143+W143</f>
        <v>-11733</v>
      </c>
      <c r="Q143" s="28"/>
      <c r="R143" s="142">
        <f>G119</f>
        <v>300917</v>
      </c>
      <c r="S143" s="142">
        <f>F119</f>
        <v>55417</v>
      </c>
      <c r="T143" s="142">
        <f>E119</f>
        <v>-242686</v>
      </c>
      <c r="U143" s="143">
        <f>D119</f>
        <v>-101552</v>
      </c>
      <c r="V143" s="62">
        <f>C119</f>
        <v>-23829</v>
      </c>
      <c r="W143" s="63">
        <f>U143+V143</f>
        <v>-125381</v>
      </c>
    </row>
    <row r="144" spans="1:23">
      <c r="A144" s="7"/>
      <c r="B144" s="115">
        <f>C144+D144</f>
        <v>0</v>
      </c>
      <c r="C144" s="144">
        <f>C145+C146</f>
        <v>0</v>
      </c>
      <c r="D144" s="144">
        <f>D145+D146</f>
        <v>0</v>
      </c>
      <c r="E144" s="144">
        <f>E146</f>
        <v>160173</v>
      </c>
      <c r="F144" s="144">
        <f>F145+F146</f>
        <v>0</v>
      </c>
      <c r="G144" s="144">
        <f>G145+G146</f>
        <v>4206</v>
      </c>
      <c r="H144" s="28"/>
      <c r="I144" s="37">
        <f>B144+E144+F144+G144</f>
        <v>164379</v>
      </c>
      <c r="J144" s="37">
        <f>J145+J146</f>
        <v>34586</v>
      </c>
      <c r="K144" s="145">
        <f t="shared" ref="K144:K149" si="15">I144+J144</f>
        <v>198965</v>
      </c>
      <c r="L144" s="53" t="s">
        <v>67</v>
      </c>
      <c r="M144" s="65" t="s">
        <v>208</v>
      </c>
      <c r="N144" s="140">
        <f t="shared" si="14"/>
        <v>198965</v>
      </c>
      <c r="O144" s="37">
        <f>O145+O146</f>
        <v>4206</v>
      </c>
      <c r="P144" s="43">
        <f>R144+S144+T144+W144</f>
        <v>194759</v>
      </c>
      <c r="Q144" s="28"/>
      <c r="R144" s="146">
        <f>R146</f>
        <v>146979</v>
      </c>
      <c r="S144" s="146">
        <f>S146</f>
        <v>0</v>
      </c>
      <c r="T144" s="146">
        <f>T146+T145</f>
        <v>47780</v>
      </c>
      <c r="U144" s="146">
        <f>U146</f>
        <v>0</v>
      </c>
      <c r="V144" s="62">
        <f>V146</f>
        <v>0</v>
      </c>
      <c r="W144" s="63">
        <f>U144+V144</f>
        <v>0</v>
      </c>
    </row>
    <row r="145" spans="1:23">
      <c r="A145" s="7"/>
      <c r="B145" s="115">
        <f>C145+D145</f>
        <v>0</v>
      </c>
      <c r="C145" s="147">
        <f>SUMIFS(DATI!E$1:E$65536,DATI!A$1:A$65536,'2000'!B4,DATI!B$1:B$65536,'2000'!C12,DATI!C$1:C$65536,'2000'!B8,DATI!D$1:D$65536,'2000'!L145)</f>
        <v>0</v>
      </c>
      <c r="D145" s="147">
        <f>SUMIFS(DATI!E$1:E$65536,DATI!A$1:A$65536,'2000'!B4,DATI!B$1:B$65536,'2000'!D12,DATI!C$1:C$65536,'2000'!B8,DATI!D$1:D$65536,'2000'!L145)</f>
        <v>0</v>
      </c>
      <c r="E145" s="148"/>
      <c r="F145" s="149">
        <f>SUMIFS(DATI!E$1:E$65536,DATI!A$1:A$65536,'2000'!B4,DATI!B$1:B$65536,'2000'!F12,DATI!C$1:C$65536,'2000'!B8,DATI!D$1:D$65536,'2000'!L145)</f>
        <v>0</v>
      </c>
      <c r="G145" s="149">
        <f>SUMIFS(DATI!E$1:E$65536,DATI!A$1:A$65536,'2000'!B4,DATI!B$1:B$65536,'2000'!G12,DATI!C$1:C$65536,'2000'!B8,DATI!D$1:D$65536,'2000'!L145)</f>
        <v>0</v>
      </c>
      <c r="H145" s="28"/>
      <c r="I145" s="37">
        <f>B145+F145+G145</f>
        <v>0</v>
      </c>
      <c r="J145" s="149">
        <f>SUMIFS(DATI!E$1:E$65536,DATI!A$1:A$65536,'2000'!B4,DATI!B$1:B$65536,'2000'!J12,DATI!C$1:C$65536,'2000'!B8,DATI!D$1:D$65536,'2000'!L145)</f>
        <v>0</v>
      </c>
      <c r="K145" s="145">
        <f t="shared" si="15"/>
        <v>0</v>
      </c>
      <c r="L145" s="53" t="s">
        <v>68</v>
      </c>
      <c r="M145" s="199" t="s">
        <v>230</v>
      </c>
      <c r="N145" s="140">
        <f t="shared" si="14"/>
        <v>0</v>
      </c>
      <c r="O145" s="149">
        <f>SUMIFS(DATI!E$1:E$65536,DATI!A$1:A$65536,'2000'!B4,DATI!B$1:B$65536,'2000'!O12,DATI!C$1:C$65536,'2000'!N8,DATI!D$1:D$65536,'2000'!L145)</f>
        <v>0</v>
      </c>
      <c r="P145" s="43">
        <f>T145</f>
        <v>0</v>
      </c>
      <c r="Q145" s="28"/>
      <c r="R145" s="150"/>
      <c r="S145" s="151"/>
      <c r="T145" s="36">
        <f>SUMIFS(DATI!E$1:E$65536,DATI!A$1:A$65536,'2000'!B4,DATI!B$1:B$65536,'2000'!T12,DATI!C$1:C$65536,'2000'!N8,DATI!D$1:D$65536,'2000'!L145)</f>
        <v>0</v>
      </c>
      <c r="U145" s="152"/>
      <c r="V145" s="28"/>
      <c r="W145" s="42"/>
    </row>
    <row r="146" spans="1:23">
      <c r="A146" s="7"/>
      <c r="B146" s="115">
        <f>C146+D146</f>
        <v>0</v>
      </c>
      <c r="C146" s="144">
        <f>C148</f>
        <v>0</v>
      </c>
      <c r="D146" s="144">
        <f>D148</f>
        <v>0</v>
      </c>
      <c r="E146" s="144">
        <f>E147+E148</f>
        <v>160173</v>
      </c>
      <c r="F146" s="144">
        <f>F148</f>
        <v>0</v>
      </c>
      <c r="G146" s="144">
        <f>G148</f>
        <v>4206</v>
      </c>
      <c r="H146" s="44"/>
      <c r="I146" s="37">
        <f>B146+E146+F146+G146</f>
        <v>164379</v>
      </c>
      <c r="J146" s="144">
        <f>J147+J148</f>
        <v>34586</v>
      </c>
      <c r="K146" s="145">
        <f t="shared" si="15"/>
        <v>198965</v>
      </c>
      <c r="L146" s="53" t="s">
        <v>209</v>
      </c>
      <c r="M146" s="199" t="s">
        <v>231</v>
      </c>
      <c r="N146" s="140">
        <f t="shared" si="14"/>
        <v>198965</v>
      </c>
      <c r="O146" s="37">
        <f>O147+O148</f>
        <v>4206</v>
      </c>
      <c r="P146" s="43">
        <f>R146+S146+T146+W146</f>
        <v>194759</v>
      </c>
      <c r="Q146" s="44"/>
      <c r="R146" s="146">
        <f>R147+R148</f>
        <v>146979</v>
      </c>
      <c r="S146" s="146">
        <f>S147+S148</f>
        <v>0</v>
      </c>
      <c r="T146" s="146">
        <f>T147+T148</f>
        <v>47780</v>
      </c>
      <c r="U146" s="146">
        <f>U147+U148</f>
        <v>0</v>
      </c>
      <c r="V146" s="94">
        <f>V147+V148</f>
        <v>0</v>
      </c>
      <c r="W146" s="31">
        <f>U146+V146</f>
        <v>0</v>
      </c>
    </row>
    <row r="147" spans="1:23">
      <c r="A147" s="7"/>
      <c r="B147" s="153"/>
      <c r="C147" s="154"/>
      <c r="D147" s="154"/>
      <c r="E147" s="149">
        <f>SUMIFS(DATI!E$1:E$65536,DATI!A$1:A$65536,'2000'!B4,DATI!B$1:B$65536,'2000'!E12,DATI!C$1:C$65536,'2000'!B8,DATI!D$1:D$65536,'2000'!L147)</f>
        <v>160173</v>
      </c>
      <c r="F147" s="152"/>
      <c r="G147" s="71"/>
      <c r="H147" s="44"/>
      <c r="I147" s="37">
        <f>E147</f>
        <v>160173</v>
      </c>
      <c r="J147" s="149">
        <f>SUMIFS(DATI!E$1:E$65536,DATI!A$1:A$65536,'2000'!B4,DATI!B$1:B$65536,'2000'!J12,DATI!C$1:C$65536,'2000'!B8,DATI!D$1:D$65536,'2000'!L147)</f>
        <v>25661</v>
      </c>
      <c r="K147" s="145">
        <f t="shared" si="15"/>
        <v>185834</v>
      </c>
      <c r="L147" s="53" t="s">
        <v>69</v>
      </c>
      <c r="M147" s="78" t="s">
        <v>232</v>
      </c>
      <c r="N147" s="140">
        <f t="shared" si="14"/>
        <v>185834</v>
      </c>
      <c r="O147" s="149">
        <f>SUMIFS(DATI!E$1:E$65536,DATI!A$1:A$65536,'2000'!B4,DATI!B$1:B$65536,'2000'!O12,DATI!C$1:C$65536,'2000'!N8,DATI!D$1:D$65536,'2000'!L147)</f>
        <v>0</v>
      </c>
      <c r="P147" s="43">
        <f>R147+S147+T147+W147</f>
        <v>185834</v>
      </c>
      <c r="Q147" s="44"/>
      <c r="R147" s="149">
        <f>SUMIFS(DATI!E$1:E$65536,DATI!A$1:A$65536,'2000'!B4,DATI!B$1:B$65536,'2000'!R12,DATI!C$1:C$65536,'2000'!N8,DATI!D$1:D$65536,'2000'!L147)</f>
        <v>138054</v>
      </c>
      <c r="S147" s="149">
        <f>SUMIFS(DATI!E$1:E$65536,DATI!A$1:A$65536,'2000'!B4,DATI!B$1:B$65536,'2000'!D12,DATI!C$1:C$65536,'2000'!N8,DATI!D$1:D$65536,'2000'!L147)</f>
        <v>0</v>
      </c>
      <c r="T147" s="36">
        <f>SUMIFS(DATI!E$1:E$65536,DATI!A$1:A$65536,'2000'!B4,DATI!B$1:B$65536,'2000'!T12,DATI!C$1:C$65536,'2000'!N8,DATI!D$1:D$65536,'2000'!L147)</f>
        <v>47780</v>
      </c>
      <c r="U147" s="155">
        <f>SUMIFS(DATI!E$1:E$65536,DATI!A$1:A$65536,'2000'!B4,DATI!B$1:B$65536,'2000'!U12,DATI!C$1:C$65536,'2000'!N8,DATI!D$1:D$65536,'2000'!L147)</f>
        <v>0</v>
      </c>
      <c r="V147" s="30">
        <f>SUMIFS(DATI!E$1:E$65536,DATI!A$1:A$65536,'2000'!B4,DATI!B$1:B$65536,'2000'!V12,DATI!C$1:C$65536,'2000'!N8,DATI!D$1:D$65536,'2000'!L147)</f>
        <v>0</v>
      </c>
      <c r="W147" s="31">
        <f>U147+V147</f>
        <v>0</v>
      </c>
    </row>
    <row r="148" spans="1:23">
      <c r="A148" s="7"/>
      <c r="B148" s="115">
        <f>C148+D148</f>
        <v>0</v>
      </c>
      <c r="C148" s="156">
        <f>SUMIFS(DATI!E$1:E$65536,DATI!A$1:A$65536,'2000'!B4,DATI!B$1:B$65536,'2000'!C12,DATI!C$1:C$65536,'2000'!B8,DATI!D$1:D$65536,'2000'!L148)</f>
        <v>0</v>
      </c>
      <c r="D148" s="156">
        <f>SUMIFS(DATI!E$1:E$65536,DATI!A$1:A$65536,'2000'!B4,DATI!B$1:B$65536,'2000'!D12,DATI!C$1:C$65536,'2000'!B8,DATI!D$1:D$65536,'2000'!L148)</f>
        <v>0</v>
      </c>
      <c r="E148" s="149">
        <f>SUMIFS(DATI!E$1:E$65536,DATI!A$1:A$65536,'2000'!B4,DATI!B$1:B$65536,'2000'!E12,DATI!C$1:C$65536,'2000'!B8,DATI!D$1:D$65536,'2000'!L148)</f>
        <v>0</v>
      </c>
      <c r="F148" s="149">
        <f>SUMIFS(DATI!E$1:E$65536,DATI!A$1:A$65536,'2000'!B4,DATI!B$1:B$65536,'2000'!F12,DATI!C$1:C$65536,'2000'!B8,DATI!D$1:D$65536,'2000'!L148)</f>
        <v>0</v>
      </c>
      <c r="G148" s="149">
        <f>SUMIFS(DATI!E$1:E$65536,DATI!A$1:A$65536,'2000'!B4,DATI!B$1:B$65536,'2000'!G12,DATI!C$1:C$65536,'2000'!B8,DATI!D$1:D$65536,'2000'!L148)</f>
        <v>4206</v>
      </c>
      <c r="H148" s="44"/>
      <c r="I148" s="37">
        <f>B148+E148+F148+G148</f>
        <v>4206</v>
      </c>
      <c r="J148" s="149">
        <f>SUMIFS(DATI!E$1:E$65536,DATI!A$1:A$65536,'2000'!B4,DATI!B$1:B$65536,'2000'!J12,DATI!C$1:C$65536,'2000'!B8,DATI!D$1:D$65536,'2000'!L148)</f>
        <v>8925</v>
      </c>
      <c r="K148" s="145">
        <f t="shared" si="15"/>
        <v>13131</v>
      </c>
      <c r="L148" s="53" t="s">
        <v>70</v>
      </c>
      <c r="M148" s="78" t="s">
        <v>233</v>
      </c>
      <c r="N148" s="140">
        <f t="shared" si="14"/>
        <v>13131</v>
      </c>
      <c r="O148" s="149">
        <f>SUMIFS(DATI!E$1:E$65536,DATI!A$1:A$65536,'2000'!B4,DATI!B$1:B$65536,'2000'!O12,DATI!C$1:C$65536,'2000'!N8,DATI!D$1:D$65536,'2000'!L148)</f>
        <v>4206</v>
      </c>
      <c r="P148" s="43">
        <f>R148+S148+T148+W148</f>
        <v>8925</v>
      </c>
      <c r="Q148" s="44"/>
      <c r="R148" s="149">
        <f>SUMIFS(DATI!E$1:E$65536,DATI!A$1:A$65536,'2000'!B4,DATI!B$1:B$65536,'2000'!R12,DATI!C$1:C$65536,'2000'!N8,DATI!D$1:D$65536,'2000'!L148)</f>
        <v>8925</v>
      </c>
      <c r="S148" s="149">
        <f>SUMIFS(DATI!E$1:E$65536,DATI!A$1:A$65536,'2000'!B4,DATI!B$1:B$65536,'2000'!S12,DATI!C$1:C$65536,'2000'!N8,DATI!D$1:D$65536,'2000'!L148)</f>
        <v>0</v>
      </c>
      <c r="T148" s="36">
        <f>SUMIFS(DATI!E$1:E$65536,DATI!A$1:A$65536,'2000'!B4,DATI!B$1:B$65536,'2000'!T12,DATI!C$1:C$65536,'2000'!N8,DATI!D$1:D$65536,'2000'!L148)</f>
        <v>0</v>
      </c>
      <c r="U148" s="155">
        <f>SUMIFS(DATI!E$1:E$65536,DATI!A$1:A$65536,'2000'!B4,DATI!B$1:B$65536,'2000'!U12,DATI!C$1:C$65536,'2000'!N8,DATI!D$1:D$65536,'2000'!L148)</f>
        <v>0</v>
      </c>
      <c r="V148" s="30">
        <f>SUMIFS(DATI!E$1:E$65536,DATI!A$1:A$65536,'2000'!B4,DATI!B$1:B$65536,'2000'!V12,DATI!C$1:C$65536,'2000'!N8,DATI!D$1:D$65536,'2000'!L148)</f>
        <v>0</v>
      </c>
      <c r="W148" s="31">
        <f>U148+V148</f>
        <v>0</v>
      </c>
    </row>
    <row r="149" spans="1:23" ht="26.5" thickBot="1">
      <c r="A149" s="7"/>
      <c r="B149" s="115">
        <f>C149+D149</f>
        <v>-125381</v>
      </c>
      <c r="C149" s="157">
        <f>V143+V144-C144</f>
        <v>-23829</v>
      </c>
      <c r="D149" s="157">
        <f>U143+U144-D144</f>
        <v>-101552</v>
      </c>
      <c r="E149" s="80">
        <f>T143+T144-E144</f>
        <v>-355079</v>
      </c>
      <c r="F149" s="80">
        <f>S143+S144-F144</f>
        <v>55417</v>
      </c>
      <c r="G149" s="80">
        <f>G119+R144-G144</f>
        <v>443690</v>
      </c>
      <c r="H149" s="44"/>
      <c r="I149" s="80">
        <f>B149+E149+F149+G149</f>
        <v>18647</v>
      </c>
      <c r="J149" s="80">
        <f>O143+O144-J144</f>
        <v>356955</v>
      </c>
      <c r="K149" s="158">
        <f t="shared" si="15"/>
        <v>375602</v>
      </c>
      <c r="L149" s="130" t="s">
        <v>11</v>
      </c>
      <c r="M149" s="200" t="s">
        <v>210</v>
      </c>
      <c r="N149" s="44"/>
      <c r="O149" s="44"/>
      <c r="P149" s="44"/>
      <c r="Q149" s="44"/>
      <c r="R149" s="44"/>
      <c r="S149" s="44"/>
      <c r="T149" s="44"/>
      <c r="U149" s="44"/>
      <c r="V149" s="44"/>
      <c r="W149" s="45"/>
    </row>
    <row r="150" spans="1:23" ht="19" thickTop="1" thickBot="1">
      <c r="A150" s="7"/>
      <c r="B150" s="233" t="s">
        <v>211</v>
      </c>
      <c r="C150" s="234"/>
      <c r="D150" s="234"/>
      <c r="E150" s="234"/>
      <c r="F150" s="234"/>
      <c r="G150" s="234"/>
      <c r="H150" s="234"/>
      <c r="I150" s="234"/>
      <c r="J150" s="234"/>
      <c r="K150" s="234"/>
      <c r="L150" s="234"/>
      <c r="M150" s="234"/>
      <c r="N150" s="234"/>
      <c r="O150" s="234"/>
      <c r="P150" s="234"/>
      <c r="Q150" s="234"/>
      <c r="R150" s="234"/>
      <c r="S150" s="234"/>
      <c r="T150" s="234"/>
      <c r="U150" s="234"/>
      <c r="V150" s="234"/>
      <c r="W150" s="235"/>
    </row>
    <row r="151" spans="1:23" ht="26.5" thickTop="1">
      <c r="B151" s="159"/>
      <c r="C151" s="76"/>
      <c r="D151" s="76"/>
      <c r="E151" s="76"/>
      <c r="F151" s="76"/>
      <c r="G151" s="76"/>
      <c r="H151" s="28"/>
      <c r="I151" s="76"/>
      <c r="J151" s="44"/>
      <c r="K151" s="160"/>
      <c r="L151" s="113" t="s">
        <v>11</v>
      </c>
      <c r="M151" s="200" t="s">
        <v>210</v>
      </c>
      <c r="N151" s="161">
        <f>O151+P151</f>
        <v>375602</v>
      </c>
      <c r="O151" s="162">
        <f>J149</f>
        <v>356955</v>
      </c>
      <c r="P151" s="163">
        <f>R151+S151+T151+W151</f>
        <v>18647</v>
      </c>
      <c r="Q151" s="28"/>
      <c r="R151" s="162">
        <f>G149</f>
        <v>443690</v>
      </c>
      <c r="S151" s="162">
        <f>F149</f>
        <v>55417</v>
      </c>
      <c r="T151" s="163">
        <f>E149</f>
        <v>-355079</v>
      </c>
      <c r="U151" s="164">
        <f>D149</f>
        <v>-101552</v>
      </c>
      <c r="V151" s="62">
        <f>C149</f>
        <v>-23829</v>
      </c>
      <c r="W151" s="63">
        <f>U151+V151</f>
        <v>-125381</v>
      </c>
    </row>
    <row r="152" spans="1:23">
      <c r="B152" s="115">
        <f>C152+D152</f>
        <v>186190</v>
      </c>
      <c r="C152" s="43">
        <f>C153+C154</f>
        <v>1640</v>
      </c>
      <c r="D152" s="43">
        <f>D153+D154</f>
        <v>184550</v>
      </c>
      <c r="E152" s="33">
        <f>E153+E154</f>
        <v>123213</v>
      </c>
      <c r="F152" s="33">
        <f>F153+F154</f>
        <v>75743</v>
      </c>
      <c r="G152" s="33">
        <f>G153+G154</f>
        <v>1286876</v>
      </c>
      <c r="H152" s="28"/>
      <c r="I152" s="37">
        <f>B152+E152+F152+G152</f>
        <v>1672022</v>
      </c>
      <c r="J152" s="148"/>
      <c r="K152" s="165">
        <f>I152</f>
        <v>1672022</v>
      </c>
      <c r="L152" s="53" t="s">
        <v>76</v>
      </c>
      <c r="M152" s="65" t="s">
        <v>212</v>
      </c>
      <c r="N152" s="166"/>
      <c r="O152" s="44"/>
      <c r="P152" s="166"/>
      <c r="Q152" s="28"/>
      <c r="R152" s="166"/>
      <c r="S152" s="166"/>
      <c r="T152" s="166"/>
      <c r="U152" s="166"/>
      <c r="V152" s="166"/>
      <c r="W152" s="70"/>
    </row>
    <row r="153" spans="1:23">
      <c r="B153" s="115">
        <f>C153+D153</f>
        <v>180882</v>
      </c>
      <c r="C153" s="34">
        <f>SUMIFS(DATI!E$1:E$65536,DATI!A$1:A$65536,'2000'!B4,DATI!B$1:B$65536,'2000'!C12,DATI!C$1:C$65536,'2000'!B8,DATI!D$1:D$65536,'2000'!L153)</f>
        <v>1656</v>
      </c>
      <c r="D153" s="34">
        <f>SUMIFS(DATI!E$1:E$65536,DATI!A$1:A$65536,'2000'!B4,DATI!B$1:B$65536,'2000'!D12,DATI!C$1:C$65536,'2000'!B8,DATI!D$1:D$65536,'2000'!L153)</f>
        <v>179226</v>
      </c>
      <c r="E153" s="36">
        <f>SUMIFS(DATI!E$1:E$65536,DATI!A$1:A$65536,'2000'!B4,DATI!B$1:B$65536,'2000'!E12,DATI!C$1:C$65536,'2000'!B8,DATI!D$1:D$65536,'2000'!L153)</f>
        <v>122041</v>
      </c>
      <c r="F153" s="36">
        <f>SUMIFS(DATI!E$1:E$65536,DATI!A$1:A$65536,'2000'!B4,DATI!B$1:B$65536,'2000'!F12,DATI!C$1:C$65536,'2000'!B8,DATI!D$1:D$65536,'2000'!L153)</f>
        <v>76536</v>
      </c>
      <c r="G153" s="36">
        <f>SUMIFS(DATI!E$1:E$65536,DATI!A$1:A$65536,'2000'!B4,DATI!B$1:B$65536,'2000'!G12,DATI!C$1:C$65536,'2000'!B8,DATI!D$1:D$65536,'2000'!L153)</f>
        <v>1308305</v>
      </c>
      <c r="H153" s="28"/>
      <c r="I153" s="37">
        <f>B153+E153+F153+G153</f>
        <v>1687764</v>
      </c>
      <c r="J153" s="148"/>
      <c r="K153" s="165">
        <f>I153</f>
        <v>1687764</v>
      </c>
      <c r="L153" s="53" t="s">
        <v>78</v>
      </c>
      <c r="M153" s="199" t="s">
        <v>213</v>
      </c>
      <c r="N153" s="44"/>
      <c r="O153" s="44"/>
      <c r="P153" s="44"/>
      <c r="Q153" s="28"/>
      <c r="R153" s="44"/>
      <c r="S153" s="44"/>
      <c r="T153" s="44"/>
      <c r="U153" s="44"/>
      <c r="V153" s="44"/>
      <c r="W153" s="45"/>
    </row>
    <row r="154" spans="1:23">
      <c r="B154" s="115">
        <f>C154+D154</f>
        <v>5308</v>
      </c>
      <c r="C154" s="33">
        <f>C155+C156</f>
        <v>-16</v>
      </c>
      <c r="D154" s="33">
        <f>D155+D156</f>
        <v>5324</v>
      </c>
      <c r="E154" s="33">
        <f>E155+E156</f>
        <v>1172</v>
      </c>
      <c r="F154" s="33">
        <f>F155+F156</f>
        <v>-793</v>
      </c>
      <c r="G154" s="33">
        <f>G155+G156</f>
        <v>-21429</v>
      </c>
      <c r="H154" s="44"/>
      <c r="I154" s="37">
        <f>B154+E154+F154+G154</f>
        <v>-15742</v>
      </c>
      <c r="J154" s="148"/>
      <c r="K154" s="165">
        <f>I154</f>
        <v>-15742</v>
      </c>
      <c r="L154" s="53" t="s">
        <v>214</v>
      </c>
      <c r="M154" s="199" t="s">
        <v>215</v>
      </c>
      <c r="N154" s="44"/>
      <c r="O154" s="44"/>
      <c r="P154" s="44"/>
      <c r="Q154" s="44"/>
      <c r="R154" s="44"/>
      <c r="S154" s="44"/>
      <c r="T154" s="44"/>
      <c r="U154" s="44"/>
      <c r="V154" s="44"/>
      <c r="W154" s="45"/>
    </row>
    <row r="155" spans="1:23">
      <c r="B155" s="115">
        <f>C155+D155</f>
        <v>5308</v>
      </c>
      <c r="C155" s="34">
        <f>SUMIFS(DATI!E$1:E$65536,DATI!A$1:A$65536,'2000'!B4,DATI!B$1:B$65536,'2000'!C12,DATI!C$1:C$65536,'2000'!B8,DATI!D$1:D$65536,'2000'!L155)</f>
        <v>-16</v>
      </c>
      <c r="D155" s="34">
        <f>SUMIFS(DATI!E$1:E$65536,DATI!A$1:A$65536,'2000'!B4,DATI!B$1:B$65536,'2000'!D12,DATI!C$1:C$65536,'2000'!B8,DATI!D$1:D$65536,'2000'!L155)</f>
        <v>5324</v>
      </c>
      <c r="E155" s="36">
        <f>SUMIFS(DATI!E$1:E$65536,DATI!A$1:A$65536,'2000'!B4,DATI!B$1:B$65536,'2000'!E12,DATI!C$1:C$65536,'2000'!B8,DATI!D$1:D$65536,'2000'!L155)</f>
        <v>1172</v>
      </c>
      <c r="F155" s="36">
        <f>SUMIFS(DATI!E$1:E$65536,DATI!A$1:A$65536,'2000'!B4,DATI!B$1:B$65536,'2000'!F12,DATI!C$1:C$65536,'2000'!B8,DATI!D$1:D$65536,'2000'!L155)</f>
        <v>-356</v>
      </c>
      <c r="G155" s="36">
        <v>-21429</v>
      </c>
      <c r="H155" s="44"/>
      <c r="I155" s="37">
        <f>B155+E155+F155+G155</f>
        <v>-15305</v>
      </c>
      <c r="J155" s="148"/>
      <c r="K155" s="165">
        <f>I155</f>
        <v>-15305</v>
      </c>
      <c r="L155" s="53" t="s">
        <v>79</v>
      </c>
      <c r="M155" s="78" t="s">
        <v>216</v>
      </c>
      <c r="N155" s="44"/>
      <c r="O155" s="44"/>
      <c r="P155" s="44"/>
      <c r="Q155" s="44"/>
      <c r="R155" s="44"/>
      <c r="S155" s="44"/>
      <c r="T155" s="44"/>
      <c r="U155" s="44"/>
      <c r="V155" s="44"/>
      <c r="W155" s="45"/>
    </row>
    <row r="156" spans="1:23">
      <c r="B156" s="115">
        <f>C156+D156</f>
        <v>0</v>
      </c>
      <c r="C156" s="167">
        <f>SUMIFS(DATI!E$1:E$65536,DATI!A$1:A$65536,'2000'!B4,DATI!B$1:B$65536,'2000'!C12,DATI!C$1:C$65536,'2000'!B8,DATI!D$1:D$65536,'2000'!L156)</f>
        <v>0</v>
      </c>
      <c r="D156" s="167">
        <f>SUMIFS(DATI!E$1:E$65536,DATI!A$1:A$65536,'2000'!B4,DATI!B$1:B$65536,'2000'!D12,DATI!C$1:C$65536,'2000'!B8,DATI!D$1:D$65536,'2000'!L156)</f>
        <v>0</v>
      </c>
      <c r="E156" s="168">
        <f>SUMIFS(DATI!E$1:E$65536,DATI!A$1:A$65536,'2000'!B4,DATI!B$1:B$65536,'2000'!E12,DATI!C$1:C$65536,'2000'!B8,DATI!D$1:D$65536,'2000'!L156)</f>
        <v>0</v>
      </c>
      <c r="F156" s="168">
        <f>SUMIFS(DATI!E$1:E$65536,DATI!A$1:A$65536,'2000'!B4,DATI!B$1:B$65536,'2000'!F12,DATI!C$1:C$65536,'2000'!B8,DATI!D$1:D$65536,'2000'!L156)</f>
        <v>-437</v>
      </c>
      <c r="G156" s="168">
        <f>SUMIFS(DATI!E$1:E$65536,DATI!A$1:A$65536,'2000'!B4,DATI!B$1:B$65536,'2000'!G12,DATI!C$1:C$65536,'2000'!B8,DATI!D$1:D$65536,'2000'!L156)</f>
        <v>0</v>
      </c>
      <c r="H156" s="44"/>
      <c r="I156" s="37">
        <f>B156+E156+F156+G156</f>
        <v>-437</v>
      </c>
      <c r="J156" s="148"/>
      <c r="K156" s="165">
        <f>I156</f>
        <v>-437</v>
      </c>
      <c r="L156" s="53" t="s">
        <v>80</v>
      </c>
      <c r="M156" s="78" t="s">
        <v>217</v>
      </c>
      <c r="N156" s="44"/>
      <c r="O156" s="44"/>
      <c r="P156" s="44"/>
      <c r="Q156" s="44"/>
      <c r="R156" s="44"/>
      <c r="S156" s="44"/>
      <c r="T156" s="44"/>
      <c r="U156" s="44"/>
      <c r="V156" s="44"/>
      <c r="W156" s="45"/>
    </row>
    <row r="157" spans="1:23">
      <c r="B157" s="169"/>
      <c r="C157" s="71"/>
      <c r="D157" s="71"/>
      <c r="E157" s="71"/>
      <c r="F157" s="71"/>
      <c r="G157" s="71"/>
      <c r="H157" s="44"/>
      <c r="I157" s="71"/>
      <c r="J157" s="76"/>
      <c r="K157" s="170"/>
      <c r="L157" s="53" t="s">
        <v>77</v>
      </c>
      <c r="M157" s="65" t="s">
        <v>167</v>
      </c>
      <c r="N157" s="33">
        <f>P157</f>
        <v>1296420</v>
      </c>
      <c r="O157" s="136"/>
      <c r="P157" s="43">
        <f>R157+S157+T157+W157</f>
        <v>1296420</v>
      </c>
      <c r="Q157" s="44"/>
      <c r="R157" s="146">
        <f>G22</f>
        <v>849725</v>
      </c>
      <c r="S157" s="146">
        <f>F22</f>
        <v>33599</v>
      </c>
      <c r="T157" s="146">
        <f>E22</f>
        <v>291406</v>
      </c>
      <c r="U157" s="146">
        <f>D22</f>
        <v>119483</v>
      </c>
      <c r="V157" s="94">
        <f>C22</f>
        <v>2207</v>
      </c>
      <c r="W157" s="31">
        <f>U157+V157</f>
        <v>121690</v>
      </c>
    </row>
    <row r="158" spans="1:23">
      <c r="B158" s="115">
        <f>C158+D158</f>
        <v>0</v>
      </c>
      <c r="C158" s="34">
        <f>SUMIFS(DATI!E$1:E$65536,DATI!A$1:A$65536,'2000'!B4,DATI!B$1:B$65536,'2000'!C12,DATI!C$1:C$65536,'2000'!B8,DATI!D$1:D$65536,'2000'!L158)</f>
        <v>0</v>
      </c>
      <c r="D158" s="34">
        <f>SUMIFS(DATI!E$1:E$65536,DATI!A$1:A$65536,'2000'!B4,DATI!B$1:B$65536,'2000'!D12,DATI!C$1:C$65536,'2000'!B8,DATI!D$1:D$65536,'2000'!L158)</f>
        <v>0</v>
      </c>
      <c r="E158" s="36">
        <f>SUMIFS(DATI!E$1:E$65536,DATI!A$1:A$65536,'2000'!B4,DATI!B$1:B$65536,'2000'!E12,DATI!C$1:C$65536,'2000'!B8,DATI!D$1:D$65536,'2000'!L158)</f>
        <v>179</v>
      </c>
      <c r="F158" s="171">
        <f>SUMIFS(DATI!E$1:E$65536,DATI!A$1:A$65536,'2000'!B4,DATI!B$1:B$65536,'2000'!F12,DATI!C$1:C$65536,'2000'!B8,DATI!D$1:D$65536,'2000'!L158)</f>
        <v>0</v>
      </c>
      <c r="G158" s="171">
        <f>SUMIFS(DATI!E$1:E$65536,DATI!A$1:A$65536,'2000'!B4,DATI!B$1:B$65536,'2000'!G12,DATI!C$1:C$65536,'2000'!B8,DATI!D$1:D$65536,'2000'!L158)</f>
        <v>-176</v>
      </c>
      <c r="H158" s="44"/>
      <c r="I158" s="37">
        <f>B158+E158+F158+G158</f>
        <v>3</v>
      </c>
      <c r="J158" s="171">
        <f>SUMIFS(DATI!E$1:E$65536,DATI!A$1:A$65536,'2000'!B4,DATI!B$1:B$65536,'2000'!J12,DATI!C$1:C$65536,'2000'!B8,DATI!D$1:D$65536,'2000'!L158)</f>
        <v>-3</v>
      </c>
      <c r="K158" s="39">
        <f>I158+J158</f>
        <v>0</v>
      </c>
      <c r="L158" s="53" t="s">
        <v>71</v>
      </c>
      <c r="M158" s="65" t="s">
        <v>218</v>
      </c>
      <c r="N158" s="44"/>
      <c r="O158" s="44"/>
      <c r="P158" s="166"/>
      <c r="Q158" s="44"/>
      <c r="R158" s="166"/>
      <c r="S158" s="44"/>
      <c r="T158" s="44"/>
      <c r="U158" s="44"/>
      <c r="V158" s="44"/>
      <c r="W158" s="45"/>
    </row>
    <row r="159" spans="1:23" ht="13">
      <c r="B159" s="115">
        <f>C159+D159</f>
        <v>-189881</v>
      </c>
      <c r="C159" s="172">
        <f>V151+V157-C152-C158</f>
        <v>-23262</v>
      </c>
      <c r="D159" s="172">
        <f>U151+U157-D152-D158</f>
        <v>-166619</v>
      </c>
      <c r="E159" s="172">
        <f>T151+T157-E152-E158</f>
        <v>-187065</v>
      </c>
      <c r="F159" s="172">
        <f>S151+S157-F152-F158</f>
        <v>13273</v>
      </c>
      <c r="G159" s="172">
        <f>R151+R157-G152-G158</f>
        <v>6715</v>
      </c>
      <c r="H159" s="44"/>
      <c r="I159" s="80">
        <f>B159+E159+F159+G159</f>
        <v>-356958</v>
      </c>
      <c r="J159" s="80">
        <f>O151-J158</f>
        <v>356958</v>
      </c>
      <c r="K159" s="39">
        <f>I159+J159</f>
        <v>0</v>
      </c>
      <c r="L159" s="106" t="s">
        <v>22</v>
      </c>
      <c r="M159" s="203" t="s">
        <v>219</v>
      </c>
      <c r="N159" s="44"/>
      <c r="O159" s="44"/>
      <c r="P159" s="44"/>
      <c r="Q159" s="44"/>
      <c r="R159" s="44"/>
      <c r="S159" s="44"/>
      <c r="T159" s="44"/>
      <c r="U159" s="44"/>
      <c r="V159" s="44"/>
      <c r="W159" s="45"/>
    </row>
    <row r="160" spans="1:23" ht="13" thickBot="1">
      <c r="B160" s="236"/>
      <c r="C160" s="237"/>
      <c r="D160" s="237"/>
      <c r="E160" s="237"/>
      <c r="F160" s="237"/>
      <c r="G160" s="237"/>
      <c r="H160" s="237"/>
      <c r="I160" s="237"/>
      <c r="J160" s="237"/>
      <c r="K160" s="237"/>
      <c r="L160" s="237"/>
      <c r="M160" s="237"/>
      <c r="N160" s="237"/>
      <c r="O160" s="237"/>
      <c r="P160" s="237"/>
      <c r="Q160" s="237"/>
      <c r="R160" s="237"/>
      <c r="S160" s="237"/>
      <c r="T160" s="237"/>
      <c r="U160" s="237"/>
      <c r="V160" s="237"/>
      <c r="W160" s="238"/>
    </row>
    <row r="161" spans="2:23" ht="21.75" customHeight="1" thickTop="1">
      <c r="L161" s="222" t="s">
        <v>220</v>
      </c>
      <c r="M161" s="223"/>
      <c r="N161" s="226" t="s">
        <v>131</v>
      </c>
      <c r="O161" s="213" t="s">
        <v>130</v>
      </c>
      <c r="P161" s="213" t="s">
        <v>129</v>
      </c>
      <c r="Q161" s="213" t="s">
        <v>128</v>
      </c>
      <c r="R161" s="213" t="s">
        <v>127</v>
      </c>
      <c r="S161" s="213" t="s">
        <v>126</v>
      </c>
      <c r="T161" s="213" t="s">
        <v>125</v>
      </c>
      <c r="U161" s="215" t="s">
        <v>124</v>
      </c>
      <c r="V161" s="215" t="s">
        <v>123</v>
      </c>
      <c r="W161" s="218" t="s">
        <v>122</v>
      </c>
    </row>
    <row r="162" spans="2:23" ht="13.5" customHeight="1">
      <c r="L162" s="222"/>
      <c r="M162" s="223"/>
      <c r="N162" s="226"/>
      <c r="O162" s="213"/>
      <c r="P162" s="213"/>
      <c r="Q162" s="229"/>
      <c r="R162" s="213"/>
      <c r="S162" s="213"/>
      <c r="T162" s="213"/>
      <c r="U162" s="216"/>
      <c r="V162" s="216"/>
      <c r="W162" s="219"/>
    </row>
    <row r="163" spans="2:23" ht="51.75" customHeight="1" thickBot="1">
      <c r="B163" s="221" t="s">
        <v>221</v>
      </c>
      <c r="C163" s="221"/>
      <c r="D163" s="221"/>
      <c r="E163" s="221"/>
      <c r="F163" s="221"/>
      <c r="G163" s="221"/>
      <c r="H163" s="221"/>
      <c r="I163" s="221"/>
      <c r="K163" s="7"/>
      <c r="L163" s="224"/>
      <c r="M163" s="225"/>
      <c r="N163" s="227"/>
      <c r="O163" s="228"/>
      <c r="P163" s="214"/>
      <c r="Q163" s="230"/>
      <c r="R163" s="214"/>
      <c r="S163" s="214"/>
      <c r="T163" s="214"/>
      <c r="U163" s="217"/>
      <c r="V163" s="217"/>
      <c r="W163" s="220"/>
    </row>
    <row r="164" spans="2:23" ht="13.5" thickTop="1">
      <c r="B164" s="173"/>
      <c r="C164" s="173"/>
      <c r="D164" s="173"/>
      <c r="E164" s="173"/>
      <c r="F164" s="173"/>
      <c r="G164" s="173"/>
      <c r="H164" s="173"/>
      <c r="K164" s="7"/>
      <c r="L164" s="193" t="s">
        <v>263</v>
      </c>
      <c r="M164" s="209" t="s">
        <v>222</v>
      </c>
      <c r="N164" s="140">
        <f>O164+P164</f>
        <v>0</v>
      </c>
      <c r="O164" s="174">
        <f>SUMIFS(DATI!E$1:E$65536,DATI!A$1:A$65536,'2000'!B4,DATI!B$1:B$65536,'2000'!O12,DATI!D$1:D$65536,'2000'!L164)</f>
        <v>-89242</v>
      </c>
      <c r="P164" s="142">
        <f>R164+S164+T164+W164</f>
        <v>89242</v>
      </c>
      <c r="Q164" s="44"/>
      <c r="R164" s="175">
        <f>SUMIFS(DATI!E$1:E$65536,DATI!A$1:A$65536,'2000'!B4,DATI!B$1:B$65536,'2000'!R12,DATI!D$1:D$65536,'2000'!L164)</f>
        <v>417715</v>
      </c>
      <c r="S164" s="174">
        <f>SUMIFS(DATI!E$1:E$65536,DATI!A$1:A$65536,'2000'!B4,DATI!B$1:B$65536,'2000'!S12,DATI!D$1:D$65536,'2000'!L164)</f>
        <v>92474</v>
      </c>
      <c r="T164" s="175">
        <f>SUMIFS(DATI!E$1:E$65536,DATI!A$1:A$65536,'2000'!B4,DATI!B$1:B$65536,'2000'!T12,DATI!D$1:D$65536,'2000'!L164)</f>
        <v>-3565</v>
      </c>
      <c r="U164" s="176">
        <f>SUMIFS(DATI!E$1:E$65536,DATI!A$1:A$65536,'2000'!B4,DATI!B$1:B$65536,'2000'!U12,DATI!D$1:D$65536,'2000'!L164)</f>
        <v>-394120</v>
      </c>
      <c r="V164" s="175">
        <f>SUMIFS(DATI!E$1:E$65536,DATI!A$1:A$65536,'2000'!B4,DATI!B$1:B$65536,'2000'!V12,DATI!D$1:D$65536,'2000'!L164)</f>
        <v>-23262</v>
      </c>
      <c r="W164" s="177">
        <f>U164+V164</f>
        <v>-417382</v>
      </c>
    </row>
    <row r="165" spans="2:23">
      <c r="B165" s="173"/>
      <c r="C165" s="173"/>
      <c r="D165" s="173"/>
      <c r="E165" s="173"/>
      <c r="F165" s="173"/>
      <c r="G165" s="173"/>
      <c r="H165" s="173"/>
      <c r="K165" s="7"/>
      <c r="L165" s="191" t="s">
        <v>99</v>
      </c>
      <c r="M165" s="187" t="s">
        <v>223</v>
      </c>
      <c r="N165" s="166"/>
      <c r="O165" s="44"/>
      <c r="P165" s="44"/>
      <c r="Q165" s="44"/>
      <c r="R165" s="166"/>
      <c r="S165" s="166"/>
      <c r="T165" s="178">
        <f>SUMIFS(DATI!E$1:E$65536,DATI!A$1:A$65536,'2000'!B4,DATI!B$1:B$65536,'2000'!T12,DATI!C$1:C$65536,'2000'!B8,DATI!D$1:D$65536,'2000'!L165)</f>
        <v>2549610</v>
      </c>
      <c r="U165" s="166"/>
      <c r="V165" s="166"/>
      <c r="W165" s="179"/>
    </row>
    <row r="166" spans="2:23">
      <c r="B166" s="173"/>
      <c r="C166" s="173"/>
      <c r="D166" s="173"/>
      <c r="E166" s="173"/>
      <c r="F166" s="173"/>
      <c r="G166" s="173"/>
      <c r="H166" s="173"/>
      <c r="K166" s="7"/>
      <c r="L166" s="191" t="s">
        <v>100</v>
      </c>
      <c r="M166" s="188" t="s">
        <v>224</v>
      </c>
      <c r="N166" s="44"/>
      <c r="O166" s="44"/>
      <c r="P166" s="44"/>
      <c r="Q166" s="44"/>
      <c r="R166" s="44"/>
      <c r="S166" s="44"/>
      <c r="T166" s="180">
        <f>SUMIFS(DATI!E$1:E$65536,DATI!A$1:A$65536,'2000'!B4,DATI!B$1:B$65536,'2000'!T12,DATI!C$1:C$65536,'2000'!N8,DATI!D$1:D$65536,'2000'!L166)</f>
        <v>2362545</v>
      </c>
      <c r="U166" s="44"/>
      <c r="V166" s="44"/>
      <c r="W166" s="181"/>
    </row>
    <row r="167" spans="2:23">
      <c r="B167" s="173"/>
      <c r="C167" s="173"/>
      <c r="D167" s="173"/>
      <c r="E167" s="173"/>
      <c r="F167" s="173"/>
      <c r="G167" s="173"/>
      <c r="H167" s="173"/>
      <c r="K167" s="7"/>
      <c r="L167" s="191" t="s">
        <v>8</v>
      </c>
      <c r="M167" s="189" t="s">
        <v>225</v>
      </c>
      <c r="N167" s="44"/>
      <c r="O167" s="44"/>
      <c r="P167" s="178">
        <f>SUMIFS(DATI!E$1:E$65536,DATI!A$1:A$65536,'2000'!B4,DATI!B$1:B$65536,'2000'!P12,DATI!D$1:D$65536,'2000'!L167)</f>
        <v>923688</v>
      </c>
      <c r="Q167" s="44"/>
      <c r="R167" s="44"/>
      <c r="S167" s="44"/>
      <c r="T167" s="178">
        <f>SUMIFS(DATI!E$1:E$65536,DATI!A$1:A$65536,'2000'!B4,DATI!B$1:B$65536,'2000'!T12,DATI!D$1:D$65536,'2000'!L167)</f>
        <v>194390</v>
      </c>
      <c r="U167" s="44"/>
      <c r="V167" s="44"/>
      <c r="W167" s="181"/>
    </row>
    <row r="168" spans="2:23" ht="25.5" thickBot="1">
      <c r="B168" s="173"/>
      <c r="C168" s="173"/>
      <c r="D168" s="173"/>
      <c r="E168" s="173"/>
      <c r="F168" s="173"/>
      <c r="G168" s="173"/>
      <c r="H168" s="173"/>
      <c r="K168" s="7"/>
      <c r="L168" s="192" t="s">
        <v>9</v>
      </c>
      <c r="M168" s="190" t="s">
        <v>226</v>
      </c>
      <c r="N168" s="182"/>
      <c r="O168" s="182"/>
      <c r="P168" s="183">
        <f>SUMIFS(DATI!E$1:E$65536,DATI!A$1:A$65536,'2000'!B4,DATI!B$1:B$65536,'2000'!P12,DATI!D$1:D$65536,'2000'!L168)</f>
        <v>1969402</v>
      </c>
      <c r="Q168" s="182"/>
      <c r="R168" s="182"/>
      <c r="S168" s="182"/>
      <c r="T168" s="183">
        <f>SUMIFS(DATI!E$1:E$65536,DATI!A$1:A$65536,'2000'!B4,DATI!B$1:B$65536,'2000'!T12,DATI!D$1:D$65536,'2000'!L168)</f>
        <v>358947</v>
      </c>
      <c r="U168" s="182"/>
      <c r="V168" s="182"/>
      <c r="W168" s="184"/>
    </row>
    <row r="169" spans="2:23" ht="13" thickTop="1">
      <c r="N169" s="6"/>
    </row>
    <row r="172" spans="2:23">
      <c r="V172" s="6"/>
    </row>
    <row r="173" spans="2:23">
      <c r="V173" s="6"/>
    </row>
    <row r="174" spans="2:23">
      <c r="V174" s="6"/>
    </row>
    <row r="175" spans="2:23">
      <c r="V175" s="6"/>
    </row>
  </sheetData>
  <sheetProtection algorithmName="SHA-512" hashValue="T9vJdjkGhXe7XVEMpsgt9HyeFdjAP5n1VVfNw2Hdhr9KvJ5Lngtv2JlkcqnyJyjpktPWCTOZu4kST98N8S/VXg==" saltValue="f1DGC4qsVfHcFFJfuciE/g==" spinCount="100000" sheet="1" objects="1" scenarios="1"/>
  <mergeCells count="146">
    <mergeCell ref="S161:S163"/>
    <mergeCell ref="T161:T163"/>
    <mergeCell ref="U161:U163"/>
    <mergeCell ref="V161:V163"/>
    <mergeCell ref="W161:W163"/>
    <mergeCell ref="B163:I163"/>
    <mergeCell ref="L161:M163"/>
    <mergeCell ref="N161:N163"/>
    <mergeCell ref="O161:O163"/>
    <mergeCell ref="P161:P163"/>
    <mergeCell ref="Q161:Q163"/>
    <mergeCell ref="R161:R163"/>
    <mergeCell ref="B142:W142"/>
    <mergeCell ref="B150:W150"/>
    <mergeCell ref="B160:W160"/>
    <mergeCell ref="O139:O141"/>
    <mergeCell ref="P139:P141"/>
    <mergeCell ref="Q139:Q141"/>
    <mergeCell ref="R139:R141"/>
    <mergeCell ref="S139:S141"/>
    <mergeCell ref="T139:T141"/>
    <mergeCell ref="G139:G141"/>
    <mergeCell ref="H139:H141"/>
    <mergeCell ref="I139:I141"/>
    <mergeCell ref="J139:J141"/>
    <mergeCell ref="K139:K141"/>
    <mergeCell ref="N139:N141"/>
    <mergeCell ref="B125:W125"/>
    <mergeCell ref="B137:W137"/>
    <mergeCell ref="B138:K138"/>
    <mergeCell ref="L138:M141"/>
    <mergeCell ref="N138:W138"/>
    <mergeCell ref="B139:B141"/>
    <mergeCell ref="C139:C141"/>
    <mergeCell ref="D139:D141"/>
    <mergeCell ref="E139:E141"/>
    <mergeCell ref="F139:F141"/>
    <mergeCell ref="U139:U141"/>
    <mergeCell ref="V139:V141"/>
    <mergeCell ref="W139:W141"/>
    <mergeCell ref="R122:R124"/>
    <mergeCell ref="S122:S124"/>
    <mergeCell ref="T122:T124"/>
    <mergeCell ref="U122:U124"/>
    <mergeCell ref="V122:V124"/>
    <mergeCell ref="W122:W124"/>
    <mergeCell ref="J122:J124"/>
    <mergeCell ref="K122:K124"/>
    <mergeCell ref="N122:N124"/>
    <mergeCell ref="O122:O124"/>
    <mergeCell ref="P122:P124"/>
    <mergeCell ref="Q122:Q124"/>
    <mergeCell ref="D122:D124"/>
    <mergeCell ref="E122:E124"/>
    <mergeCell ref="F122:F124"/>
    <mergeCell ref="G122:G124"/>
    <mergeCell ref="H122:H124"/>
    <mergeCell ref="I122:I124"/>
    <mergeCell ref="V81:V83"/>
    <mergeCell ref="W81:W83"/>
    <mergeCell ref="B84:W84"/>
    <mergeCell ref="B111:W111"/>
    <mergeCell ref="B120:W120"/>
    <mergeCell ref="B121:K121"/>
    <mergeCell ref="L121:M124"/>
    <mergeCell ref="N121:W121"/>
    <mergeCell ref="B122:B124"/>
    <mergeCell ref="C122:C124"/>
    <mergeCell ref="P81:P83"/>
    <mergeCell ref="Q81:Q83"/>
    <mergeCell ref="R81:R83"/>
    <mergeCell ref="S81:S83"/>
    <mergeCell ref="T81:T83"/>
    <mergeCell ref="U81:U83"/>
    <mergeCell ref="H81:H83"/>
    <mergeCell ref="I81:I83"/>
    <mergeCell ref="J81:J83"/>
    <mergeCell ref="K81:K83"/>
    <mergeCell ref="N81:N83"/>
    <mergeCell ref="O81:O83"/>
    <mergeCell ref="B44:W44"/>
    <mergeCell ref="B80:K80"/>
    <mergeCell ref="L80:M83"/>
    <mergeCell ref="N80:W80"/>
    <mergeCell ref="B81:B83"/>
    <mergeCell ref="C81:C83"/>
    <mergeCell ref="D81:D83"/>
    <mergeCell ref="E81:E83"/>
    <mergeCell ref="F81:F83"/>
    <mergeCell ref="G81:G83"/>
    <mergeCell ref="R41:R43"/>
    <mergeCell ref="S41:S43"/>
    <mergeCell ref="T41:T43"/>
    <mergeCell ref="U41:U43"/>
    <mergeCell ref="V41:V43"/>
    <mergeCell ref="W41:W43"/>
    <mergeCell ref="J41:J43"/>
    <mergeCell ref="K41:K43"/>
    <mergeCell ref="N41:N43"/>
    <mergeCell ref="O41:O43"/>
    <mergeCell ref="P41:P43"/>
    <mergeCell ref="Q41:Q43"/>
    <mergeCell ref="D41:D43"/>
    <mergeCell ref="E41:E43"/>
    <mergeCell ref="F41:F43"/>
    <mergeCell ref="G41:G43"/>
    <mergeCell ref="H41:H43"/>
    <mergeCell ref="I41:I43"/>
    <mergeCell ref="V9:V11"/>
    <mergeCell ref="W9:W11"/>
    <mergeCell ref="B13:W13"/>
    <mergeCell ref="B24:W24"/>
    <mergeCell ref="B25:W25"/>
    <mergeCell ref="B40:K40"/>
    <mergeCell ref="L40:M43"/>
    <mergeCell ref="N40:W40"/>
    <mergeCell ref="B41:B43"/>
    <mergeCell ref="C41:C43"/>
    <mergeCell ref="P9:P11"/>
    <mergeCell ref="Q9:Q11"/>
    <mergeCell ref="R9:R11"/>
    <mergeCell ref="S9:S11"/>
    <mergeCell ref="T9:T11"/>
    <mergeCell ref="U9:U11"/>
    <mergeCell ref="H9:H11"/>
    <mergeCell ref="I9:I11"/>
    <mergeCell ref="B2:W2"/>
    <mergeCell ref="B3:W3"/>
    <mergeCell ref="B4:W4"/>
    <mergeCell ref="B5:W5"/>
    <mergeCell ref="B6:W6"/>
    <mergeCell ref="B7:K7"/>
    <mergeCell ref="L7:M12"/>
    <mergeCell ref="N7:W7"/>
    <mergeCell ref="B8:K8"/>
    <mergeCell ref="N8:W8"/>
    <mergeCell ref="J9:J11"/>
    <mergeCell ref="K9:K11"/>
    <mergeCell ref="N9:N11"/>
    <mergeCell ref="O9:O11"/>
    <mergeCell ref="B9:B11"/>
    <mergeCell ref="C9:C11"/>
    <mergeCell ref="D9:D11"/>
    <mergeCell ref="E9:E11"/>
    <mergeCell ref="F9:F11"/>
    <mergeCell ref="G9:G11"/>
  </mergeCells>
  <conditionalFormatting sqref="B2:W37 B38:K38 N38:W38">
    <cfRule type="containsText" dxfId="107" priority="26" stopIfTrue="1" operator="containsText" text="SUMIFS">
      <formula>NOT(ISERROR(SEARCH("SUMIFS",B2)))</formula>
    </cfRule>
  </conditionalFormatting>
  <conditionalFormatting sqref="C95">
    <cfRule type="containsText" dxfId="106" priority="10" stopIfTrue="1" operator="containsText" text="SUMIFS">
      <formula>NOT(ISERROR(SEARCH("SUMIFS",C95)))</formula>
    </cfRule>
  </conditionalFormatting>
  <conditionalFormatting sqref="E95:G95">
    <cfRule type="containsText" dxfId="105" priority="11" stopIfTrue="1" operator="containsText" text="SUMIFS">
      <formula>NOT(ISERROR(SEARCH("SUMIFS",E95)))</formula>
    </cfRule>
  </conditionalFormatting>
  <conditionalFormatting sqref="H74:H75">
    <cfRule type="containsText" dxfId="104" priority="1" stopIfTrue="1" operator="containsText" text="SUMIFS">
      <formula>NOT(ISERROR(SEARCH("SUMIFS",H74)))</formula>
    </cfRule>
  </conditionalFormatting>
  <conditionalFormatting sqref="H86:H87">
    <cfRule type="containsText" dxfId="103" priority="8" stopIfTrue="1" operator="containsText" text="SUMIFS">
      <formula>NOT(ISERROR(SEARCH("SUMIFS",H86)))</formula>
    </cfRule>
  </conditionalFormatting>
  <conditionalFormatting sqref="H95:H96">
    <cfRule type="containsText" dxfId="102" priority="16" stopIfTrue="1" operator="containsText" text="SUMIFS">
      <formula>NOT(ISERROR(SEARCH("SUMIFS",H95)))</formula>
    </cfRule>
  </conditionalFormatting>
  <conditionalFormatting sqref="H102">
    <cfRule type="containsText" dxfId="101" priority="9" stopIfTrue="1" operator="containsText" text="SUMIFS">
      <formula>NOT(ISERROR(SEARCH("SUMIFS",H102)))</formula>
    </cfRule>
  </conditionalFormatting>
  <conditionalFormatting sqref="H106:H107">
    <cfRule type="containsText" dxfId="100" priority="15" stopIfTrue="1" operator="containsText" text="SUMIFS">
      <formula>NOT(ISERROR(SEARCH("SUMIFS",H106)))</formula>
    </cfRule>
  </conditionalFormatting>
  <conditionalFormatting sqref="L47:M48">
    <cfRule type="containsText" dxfId="99" priority="5" stopIfTrue="1" operator="containsText" text="SUMIFS">
      <formula>NOT(ISERROR(SEARCH("SUMIFS",L47)))</formula>
    </cfRule>
  </conditionalFormatting>
  <conditionalFormatting sqref="L50:M51">
    <cfRule type="containsText" dxfId="98" priority="3" stopIfTrue="1" operator="containsText" text="SUMIFS">
      <formula>NOT(ISERROR(SEARCH("SUMIFS",L50)))</formula>
    </cfRule>
  </conditionalFormatting>
  <conditionalFormatting sqref="Q45 Q54:Q56">
    <cfRule type="containsText" dxfId="97" priority="25" stopIfTrue="1" operator="containsText" text="SUMIFS">
      <formula>NOT(ISERROR(SEARCH("SUMIFS",Q45)))</formula>
    </cfRule>
  </conditionalFormatting>
  <conditionalFormatting sqref="Q58:Q64">
    <cfRule type="containsText" dxfId="96" priority="21" stopIfTrue="1" operator="containsText" text="SUMIFS">
      <formula>NOT(ISERROR(SEARCH("SUMIFS",Q58)))</formula>
    </cfRule>
  </conditionalFormatting>
  <conditionalFormatting sqref="Q69:Q74">
    <cfRule type="containsText" dxfId="95" priority="22" stopIfTrue="1" operator="containsText" text="SUMIFS">
      <formula>NOT(ISERROR(SEARCH("SUMIFS",Q69)))</formula>
    </cfRule>
  </conditionalFormatting>
  <conditionalFormatting sqref="Q85">
    <cfRule type="containsText" dxfId="94" priority="20" stopIfTrue="1" operator="containsText" text="SUMIFS">
      <formula>NOT(ISERROR(SEARCH("SUMIFS",Q85)))</formula>
    </cfRule>
  </conditionalFormatting>
  <conditionalFormatting sqref="Q94:Q96">
    <cfRule type="containsText" dxfId="93" priority="14" stopIfTrue="1" operator="containsText" text="SUMIFS">
      <formula>NOT(ISERROR(SEARCH("SUMIFS",Q94)))</formula>
    </cfRule>
  </conditionalFormatting>
  <conditionalFormatting sqref="Q99:Q102">
    <cfRule type="containsText" dxfId="92" priority="18" stopIfTrue="1" operator="containsText" text="SUMIFS">
      <formula>NOT(ISERROR(SEARCH("SUMIFS",Q99)))</formula>
    </cfRule>
  </conditionalFormatting>
  <conditionalFormatting sqref="Q105:Q107">
    <cfRule type="containsText" dxfId="91" priority="17" stopIfTrue="1" operator="containsText" text="SUMIFS">
      <formula>NOT(ISERROR(SEARCH("SUMIFS",Q105)))</formula>
    </cfRule>
  </conditionalFormatting>
  <conditionalFormatting sqref="Q112">
    <cfRule type="containsText" dxfId="90" priority="7" stopIfTrue="1" operator="containsText" text="SUMIFS">
      <formula>NOT(ISERROR(SEARCH("SUMIFS",Q112)))</formula>
    </cfRule>
  </conditionalFormatting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D6B0D1-9795-4E94-9D37-FAF91C5ED76C}">
  <sheetPr codeName="Sheet24"/>
  <dimension ref="A1:W175"/>
  <sheetViews>
    <sheetView topLeftCell="F154" zoomScale="70" zoomScaleNormal="70" workbookViewId="0">
      <selection activeCell="O165" sqref="O165"/>
    </sheetView>
  </sheetViews>
  <sheetFormatPr defaultColWidth="9.1796875" defaultRowHeight="12.5"/>
  <cols>
    <col min="1" max="1" width="4.81640625" style="2" customWidth="1"/>
    <col min="2" max="2" width="16.81640625" style="2" customWidth="1"/>
    <col min="3" max="4" width="15.54296875" style="2" customWidth="1"/>
    <col min="5" max="11" width="11.7265625" style="2" customWidth="1"/>
    <col min="12" max="12" width="18.453125" style="2" customWidth="1"/>
    <col min="13" max="13" width="52.1796875" style="2" customWidth="1"/>
    <col min="14" max="14" width="12.54296875" style="2" customWidth="1"/>
    <col min="15" max="15" width="13.1796875" style="2" customWidth="1"/>
    <col min="16" max="20" width="11.7265625" style="2" customWidth="1"/>
    <col min="21" max="22" width="15.54296875" style="2" customWidth="1"/>
    <col min="23" max="23" width="16.7265625" style="2" customWidth="1"/>
    <col min="24" max="16384" width="9.1796875" style="2"/>
  </cols>
  <sheetData>
    <row r="1" spans="1:23">
      <c r="B1" s="3"/>
      <c r="C1" s="3"/>
      <c r="D1" s="3"/>
      <c r="E1" s="3"/>
      <c r="F1" s="3"/>
      <c r="G1" s="3"/>
      <c r="H1" s="3"/>
      <c r="I1" s="3"/>
      <c r="J1" s="3"/>
      <c r="K1" s="3"/>
      <c r="L1" s="4"/>
      <c r="M1" s="5"/>
      <c r="N1" s="3"/>
      <c r="O1" s="3"/>
      <c r="P1" s="3"/>
      <c r="Q1" s="3"/>
      <c r="R1" s="3"/>
      <c r="S1" s="3"/>
      <c r="T1" s="3"/>
      <c r="U1" s="3"/>
      <c r="V1" s="3"/>
      <c r="W1" s="3"/>
    </row>
    <row r="2" spans="1:23" ht="32.5">
      <c r="B2" s="286" t="s">
        <v>117</v>
      </c>
      <c r="C2" s="286"/>
      <c r="D2" s="286"/>
      <c r="E2" s="286"/>
      <c r="F2" s="286"/>
      <c r="G2" s="286"/>
      <c r="H2" s="286"/>
      <c r="I2" s="286"/>
      <c r="J2" s="286"/>
      <c r="K2" s="286"/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W2" s="286"/>
    </row>
    <row r="3" spans="1:23" ht="13">
      <c r="B3" s="287"/>
      <c r="C3" s="287"/>
      <c r="D3" s="287"/>
      <c r="E3" s="287"/>
      <c r="F3" s="287"/>
      <c r="G3" s="287"/>
      <c r="H3" s="287"/>
      <c r="I3" s="287"/>
      <c r="J3" s="287"/>
      <c r="K3" s="287"/>
      <c r="L3" s="287"/>
      <c r="M3" s="287"/>
      <c r="N3" s="287"/>
      <c r="O3" s="287"/>
      <c r="P3" s="287"/>
      <c r="Q3" s="287"/>
      <c r="R3" s="287"/>
      <c r="S3" s="287"/>
      <c r="T3" s="287"/>
      <c r="U3" s="287"/>
      <c r="V3" s="287"/>
      <c r="W3" s="287"/>
    </row>
    <row r="4" spans="1:23" ht="25">
      <c r="B4" s="288">
        <v>1999</v>
      </c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</row>
    <row r="5" spans="1:23" ht="25">
      <c r="B5" s="289" t="s">
        <v>118</v>
      </c>
      <c r="C5" s="289"/>
      <c r="D5" s="289"/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89"/>
      <c r="P5" s="289"/>
      <c r="Q5" s="289"/>
      <c r="R5" s="289"/>
      <c r="S5" s="289"/>
      <c r="T5" s="289"/>
      <c r="U5" s="289"/>
      <c r="V5" s="289"/>
      <c r="W5" s="289"/>
    </row>
    <row r="6" spans="1:23" ht="18" customHeight="1" thickBot="1">
      <c r="B6" s="290" t="str">
        <f>DATI!I1</f>
        <v>pēdējais datu labošanas datums: 21.10.2025</v>
      </c>
      <c r="C6" s="291"/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2"/>
      <c r="O6" s="292"/>
      <c r="P6" s="292"/>
      <c r="Q6" s="292"/>
      <c r="R6" s="292"/>
      <c r="S6" s="292"/>
      <c r="T6" s="292"/>
      <c r="U6" s="292"/>
      <c r="V6" s="292"/>
      <c r="W6" s="292"/>
    </row>
    <row r="7" spans="1:23" ht="21.75" customHeight="1" thickTop="1" thickBot="1">
      <c r="A7" s="7"/>
      <c r="B7" s="293" t="s">
        <v>119</v>
      </c>
      <c r="C7" s="294"/>
      <c r="D7" s="294"/>
      <c r="E7" s="294"/>
      <c r="F7" s="294"/>
      <c r="G7" s="294"/>
      <c r="H7" s="294"/>
      <c r="I7" s="294"/>
      <c r="J7" s="294"/>
      <c r="K7" s="295"/>
      <c r="L7" s="296" t="s">
        <v>120</v>
      </c>
      <c r="M7" s="297"/>
      <c r="N7" s="299" t="s">
        <v>121</v>
      </c>
      <c r="O7" s="300"/>
      <c r="P7" s="300"/>
      <c r="Q7" s="300"/>
      <c r="R7" s="300"/>
      <c r="S7" s="300"/>
      <c r="T7" s="300"/>
      <c r="U7" s="301"/>
      <c r="V7" s="301"/>
      <c r="W7" s="302"/>
    </row>
    <row r="8" spans="1:23" ht="21.75" customHeight="1" thickTop="1" thickBot="1">
      <c r="A8" s="7"/>
      <c r="B8" s="303" t="s">
        <v>23</v>
      </c>
      <c r="C8" s="231"/>
      <c r="D8" s="231"/>
      <c r="E8" s="231"/>
      <c r="F8" s="231"/>
      <c r="G8" s="231"/>
      <c r="H8" s="231"/>
      <c r="I8" s="231"/>
      <c r="J8" s="231"/>
      <c r="K8" s="232"/>
      <c r="L8" s="276"/>
      <c r="M8" s="223"/>
      <c r="N8" s="304" t="s">
        <v>81</v>
      </c>
      <c r="O8" s="304"/>
      <c r="P8" s="304"/>
      <c r="Q8" s="304"/>
      <c r="R8" s="304"/>
      <c r="S8" s="304"/>
      <c r="T8" s="304"/>
      <c r="U8" s="304"/>
      <c r="V8" s="304"/>
      <c r="W8" s="305"/>
    </row>
    <row r="9" spans="1:23" ht="13.5" customHeight="1" thickTop="1">
      <c r="A9" s="7"/>
      <c r="B9" s="306" t="s">
        <v>122</v>
      </c>
      <c r="C9" s="239" t="s">
        <v>123</v>
      </c>
      <c r="D9" s="246" t="s">
        <v>124</v>
      </c>
      <c r="E9" s="239" t="s">
        <v>125</v>
      </c>
      <c r="F9" s="261" t="s">
        <v>126</v>
      </c>
      <c r="G9" s="239" t="s">
        <v>127</v>
      </c>
      <c r="H9" s="239" t="s">
        <v>128</v>
      </c>
      <c r="I9" s="239" t="s">
        <v>129</v>
      </c>
      <c r="J9" s="239" t="s">
        <v>130</v>
      </c>
      <c r="K9" s="243" t="s">
        <v>131</v>
      </c>
      <c r="L9" s="276"/>
      <c r="M9" s="223"/>
      <c r="N9" s="246" t="s">
        <v>131</v>
      </c>
      <c r="O9" s="239" t="s">
        <v>130</v>
      </c>
      <c r="P9" s="239" t="s">
        <v>129</v>
      </c>
      <c r="Q9" s="239" t="s">
        <v>128</v>
      </c>
      <c r="R9" s="239" t="s">
        <v>127</v>
      </c>
      <c r="S9" s="239" t="s">
        <v>126</v>
      </c>
      <c r="T9" s="239" t="s">
        <v>125</v>
      </c>
      <c r="U9" s="264" t="s">
        <v>124</v>
      </c>
      <c r="V9" s="264" t="s">
        <v>123</v>
      </c>
      <c r="W9" s="266" t="s">
        <v>122</v>
      </c>
    </row>
    <row r="10" spans="1:23" ht="12.75" customHeight="1">
      <c r="A10" s="7"/>
      <c r="B10" s="307"/>
      <c r="C10" s="229"/>
      <c r="D10" s="309"/>
      <c r="E10" s="213"/>
      <c r="F10" s="311"/>
      <c r="G10" s="213"/>
      <c r="H10" s="229"/>
      <c r="I10" s="213"/>
      <c r="J10" s="213"/>
      <c r="K10" s="244"/>
      <c r="L10" s="276"/>
      <c r="M10" s="223"/>
      <c r="N10" s="247"/>
      <c r="O10" s="213"/>
      <c r="P10" s="213"/>
      <c r="Q10" s="229"/>
      <c r="R10" s="213"/>
      <c r="S10" s="213"/>
      <c r="T10" s="213"/>
      <c r="U10" s="216"/>
      <c r="V10" s="216"/>
      <c r="W10" s="219"/>
    </row>
    <row r="11" spans="1:23" ht="55.5" customHeight="1" thickBot="1">
      <c r="A11" s="7"/>
      <c r="B11" s="308"/>
      <c r="C11" s="242"/>
      <c r="D11" s="310"/>
      <c r="E11" s="241"/>
      <c r="F11" s="312"/>
      <c r="G11" s="241"/>
      <c r="H11" s="242"/>
      <c r="I11" s="241"/>
      <c r="J11" s="240"/>
      <c r="K11" s="245"/>
      <c r="L11" s="276"/>
      <c r="M11" s="223"/>
      <c r="N11" s="248"/>
      <c r="O11" s="240"/>
      <c r="P11" s="241"/>
      <c r="Q11" s="242"/>
      <c r="R11" s="241"/>
      <c r="S11" s="241"/>
      <c r="T11" s="241"/>
      <c r="U11" s="265"/>
      <c r="V11" s="265"/>
      <c r="W11" s="267"/>
    </row>
    <row r="12" spans="1:23" ht="33.75" customHeight="1" thickTop="1" thickBot="1">
      <c r="A12" s="7"/>
      <c r="B12" s="8" t="s">
        <v>103</v>
      </c>
      <c r="C12" s="9" t="s">
        <v>104</v>
      </c>
      <c r="D12" s="9" t="s">
        <v>102</v>
      </c>
      <c r="E12" s="10" t="s">
        <v>98</v>
      </c>
      <c r="F12" s="10" t="s">
        <v>97</v>
      </c>
      <c r="G12" s="10" t="s">
        <v>90</v>
      </c>
      <c r="H12" s="9" t="s">
        <v>105</v>
      </c>
      <c r="I12" s="10" t="s">
        <v>6</v>
      </c>
      <c r="J12" s="9" t="s">
        <v>106</v>
      </c>
      <c r="K12" s="11" t="s">
        <v>132</v>
      </c>
      <c r="L12" s="298"/>
      <c r="M12" s="225"/>
      <c r="N12" s="12" t="s">
        <v>132</v>
      </c>
      <c r="O12" s="13" t="s">
        <v>106</v>
      </c>
      <c r="P12" s="14" t="s">
        <v>6</v>
      </c>
      <c r="Q12" s="13" t="s">
        <v>105</v>
      </c>
      <c r="R12" s="14" t="s">
        <v>90</v>
      </c>
      <c r="S12" s="14" t="s">
        <v>97</v>
      </c>
      <c r="T12" s="14" t="s">
        <v>98</v>
      </c>
      <c r="U12" s="14" t="s">
        <v>102</v>
      </c>
      <c r="V12" s="13" t="s">
        <v>104</v>
      </c>
      <c r="W12" s="15" t="s">
        <v>103</v>
      </c>
    </row>
    <row r="13" spans="1:23" ht="19" thickTop="1" thickBot="1">
      <c r="A13" s="7"/>
      <c r="B13" s="283" t="s">
        <v>133</v>
      </c>
      <c r="C13" s="283"/>
      <c r="D13" s="283"/>
      <c r="E13" s="283"/>
      <c r="F13" s="283"/>
      <c r="G13" s="283"/>
      <c r="H13" s="283"/>
      <c r="I13" s="283"/>
      <c r="J13" s="283"/>
      <c r="K13" s="283"/>
      <c r="L13" s="283"/>
      <c r="M13" s="283"/>
      <c r="N13" s="231"/>
      <c r="O13" s="231"/>
      <c r="P13" s="231"/>
      <c r="Q13" s="231"/>
      <c r="R13" s="231"/>
      <c r="S13" s="231"/>
      <c r="T13" s="231"/>
      <c r="U13" s="231"/>
      <c r="V13" s="231"/>
      <c r="W13" s="232"/>
    </row>
    <row r="14" spans="1:23" ht="13.5" thickTop="1">
      <c r="A14" s="7"/>
      <c r="B14" s="16"/>
      <c r="C14" s="16"/>
      <c r="D14" s="16"/>
      <c r="E14" s="16"/>
      <c r="F14" s="16"/>
      <c r="G14" s="16"/>
      <c r="H14" s="16"/>
      <c r="I14" s="16"/>
      <c r="J14" s="16"/>
      <c r="K14" s="17"/>
      <c r="L14" s="18" t="s">
        <v>86</v>
      </c>
      <c r="M14" s="19" t="s">
        <v>134</v>
      </c>
      <c r="N14" s="20">
        <f>P14</f>
        <v>11540419</v>
      </c>
      <c r="O14" s="21"/>
      <c r="P14" s="22">
        <f>R14+S14+T14+W14</f>
        <v>11540419</v>
      </c>
      <c r="Q14" s="23"/>
      <c r="R14" s="24">
        <f>SUMIFS(DATI!E$1:E$65536,DATI!A$1:A$65536,'1999'!B4,DATI!B$1:B$65536,'1999'!R12,DATI!C$1:C$65536,'1999'!N8,DATI!D$1:D$65536,'1999'!L14)</f>
        <v>8556908</v>
      </c>
      <c r="S14" s="24">
        <f>SUMIFS(DATI!E$1:E$65536,DATI!A$1:A$65536,'1999'!B4,DATI!B$1:B$65536,'1999'!S12,DATI!C$1:C$65536,'1999'!N8,DATI!D$1:D$65536,'1999'!L14)</f>
        <v>376628</v>
      </c>
      <c r="T14" s="24">
        <f>SUMIFS(DATI!E$1:E$65536,DATI!A$1:A$65536,'1999'!B4,DATI!B$1:B$65536,'1999'!T12,DATI!C$1:C$65536,'1999'!N8,DATI!D$1:D$65536,'1999'!L14)</f>
        <v>1444530</v>
      </c>
      <c r="U14" s="24">
        <f>SUMIFS(DATI!E$1:E$65536,DATI!A$1:A$65536,'1999'!B4,DATI!B$1:B$65536,'1999'!U12,DATI!C$1:C$65536,'1999'!N8,DATI!D$1:D$65536,'1999'!L14)</f>
        <v>1136852</v>
      </c>
      <c r="V14" s="24">
        <f>SUMIFS(DATI!E$1:E$65536,DATI!A$1:A$65536,'1999'!B4,DATI!B$1:B$65536,'1999'!V12,DATI!C$1:C$65536,'1999'!N8,DATI!D$1:D$65536,'1999'!L14)</f>
        <v>25501</v>
      </c>
      <c r="W14" s="25">
        <f>U14+V14</f>
        <v>1162353</v>
      </c>
    </row>
    <row r="15" spans="1:23" ht="13">
      <c r="A15" s="7"/>
      <c r="B15" s="16"/>
      <c r="C15" s="16"/>
      <c r="D15" s="16"/>
      <c r="E15" s="16"/>
      <c r="F15" s="16"/>
      <c r="G15" s="16"/>
      <c r="H15" s="16"/>
      <c r="I15" s="16"/>
      <c r="J15" s="16"/>
      <c r="K15" s="26"/>
      <c r="L15" s="40" t="s">
        <v>87</v>
      </c>
      <c r="M15" s="134" t="s">
        <v>136</v>
      </c>
      <c r="N15" s="27">
        <f>P15</f>
        <v>9795984</v>
      </c>
      <c r="O15" s="28"/>
      <c r="P15" s="29">
        <f>R15+S15+T15+W15</f>
        <v>9795984</v>
      </c>
      <c r="Q15" s="28"/>
      <c r="R15" s="30">
        <f>SUMIFS(DATI!E$1:E$65536,DATI!A$1:A$65536,'1999'!B4,DATI!B$1:B$65536,'1999'!R12,DATI!C$1:C$65536,'1999'!N8,DATI!D$1:D$65536,'1999'!L15)</f>
        <v>8513270</v>
      </c>
      <c r="S15" s="30">
        <f>SUMIFS(DATI!E$1:E$65536,DATI!A$1:A$65536,'1999'!B4,DATI!B$1:B$65536,'1999'!S12,DATI!C$1:C$65536,'1999'!N8,DATI!D$1:D$65536,'1999'!L15)</f>
        <v>376623</v>
      </c>
      <c r="T15" s="30">
        <f>SUMIFS(DATI!E$1:E$65536,DATI!A$1:A$65536,'1999'!B4,DATI!B$1:B$65536,'1999'!T12,DATI!C$1:C$65536,'1999'!N8,DATI!D$1:D$65536,'1999'!L15)</f>
        <v>64135</v>
      </c>
      <c r="U15" s="30">
        <f>SUMIFS(DATI!E$1:E$65536,DATI!A$1:A$65536,'1999'!B4,DATI!B$1:B$65536,'1999'!U12,DATI!C$1:C$65536,'1999'!N8,DATI!D$1:D$65536,'1999'!L15)</f>
        <v>838892</v>
      </c>
      <c r="V15" s="30">
        <f>SUMIFS(DATI!E$1:E$65536,DATI!A$1:A$65536,'1999'!B4,DATI!B$1:B$65536,'1999'!V12,DATI!C$1:C$65536,'1999'!N8,DATI!D$1:D$65536,'1999'!L15)</f>
        <v>3064</v>
      </c>
      <c r="W15" s="31">
        <f>U15+V15</f>
        <v>841956</v>
      </c>
    </row>
    <row r="16" spans="1:23" ht="13">
      <c r="A16" s="7"/>
      <c r="B16" s="16"/>
      <c r="C16" s="16"/>
      <c r="D16" s="16"/>
      <c r="E16" s="16"/>
      <c r="F16" s="16"/>
      <c r="G16" s="16"/>
      <c r="H16" s="16"/>
      <c r="I16" s="16"/>
      <c r="J16" s="16"/>
      <c r="K16" s="26"/>
      <c r="L16" s="40" t="s">
        <v>88</v>
      </c>
      <c r="M16" s="134" t="s">
        <v>137</v>
      </c>
      <c r="N16" s="27">
        <f>P16</f>
        <v>368372</v>
      </c>
      <c r="O16" s="28"/>
      <c r="P16" s="29">
        <f>R16+S16+T16+W16</f>
        <v>368372</v>
      </c>
      <c r="Q16" s="28"/>
      <c r="R16" s="30">
        <f>SUMIFS(DATI!E$1:E$65536,DATI!A$1:A$65536,'1999'!B4,DATI!B$1:B$65536,'1999'!R12,DATI!C$1:C$65536,'1999'!N8,DATI!D$1:D$65536,'1999'!L16)</f>
        <v>43638</v>
      </c>
      <c r="S16" s="30">
        <f>SUMIFS(DATI!E$1:E$65536,DATI!A$1:A$65536,'1999'!B4,DATI!B$1:B$65536,'1999'!S12,DATI!C$1:C$65536,'1999'!N8,DATI!D$1:D$65536,'1999'!L16)</f>
        <v>5</v>
      </c>
      <c r="T16" s="30">
        <f>SUMIFS(DATI!E$1:E$65536,DATI!A$1:A$65536,'1999'!B4,DATI!B$1:B$65536,'1999'!T12,DATI!C$1:C$65536,'1999'!N8,DATI!D$1:D$65536,'1999'!L16)</f>
        <v>26604</v>
      </c>
      <c r="U16" s="30">
        <f>SUMIFS(DATI!E$1:E$65536,DATI!A$1:A$65536,'1999'!B4,DATI!B$1:B$65536,'1999'!U12,DATI!C$1:C$65536,'1999'!N8,DATI!D$1:D$65536,'1999'!L16)</f>
        <v>297960</v>
      </c>
      <c r="V16" s="30">
        <f>SUMIFS(DATI!E$1:E$65536,DATI!A$1:A$65536,'1999'!B4,DATI!B$1:B$65536,'1999'!V12,DATI!C$1:C$65536,'1999'!N8,DATI!D$1:D$65536,'1999'!L16)</f>
        <v>165</v>
      </c>
      <c r="W16" s="31">
        <f>U16+V16</f>
        <v>298125</v>
      </c>
    </row>
    <row r="17" spans="1:23" ht="13">
      <c r="A17" s="7"/>
      <c r="B17" s="16"/>
      <c r="C17" s="16"/>
      <c r="D17" s="16"/>
      <c r="E17" s="16"/>
      <c r="F17" s="16"/>
      <c r="G17" s="16"/>
      <c r="H17" s="16"/>
      <c r="I17" s="16"/>
      <c r="J17" s="16"/>
      <c r="K17" s="26"/>
      <c r="L17" s="40" t="s">
        <v>89</v>
      </c>
      <c r="M17" s="134" t="s">
        <v>138</v>
      </c>
      <c r="N17" s="27">
        <f>P17</f>
        <v>1376064</v>
      </c>
      <c r="O17" s="28"/>
      <c r="P17" s="29">
        <f>R17+S17+T17+W17</f>
        <v>1376064</v>
      </c>
      <c r="Q17" s="28"/>
      <c r="R17" s="28"/>
      <c r="S17" s="28"/>
      <c r="T17" s="30">
        <f>SUMIFS(DATI!E$1:E$65536,DATI!A$1:A$65536,'1999'!B4,DATI!B$1:B$65536,'1999'!T12,DATI!C$1:C$65536,'1999'!N8,DATI!D$1:D$65536,'1999'!L17)</f>
        <v>1353791</v>
      </c>
      <c r="U17" s="28"/>
      <c r="V17" s="30">
        <f>SUMIFS(DATI!E$1:E$65536,DATI!A$1:A$65536,'1999'!B4,DATI!B$1:B$65536,'1999'!V12,DATI!C$1:C$65536,'1999'!N8,DATI!D$1:D$65536,'1999'!L17)</f>
        <v>22273</v>
      </c>
      <c r="W17" s="31">
        <f>V17</f>
        <v>22273</v>
      </c>
    </row>
    <row r="18" spans="1:23" ht="13">
      <c r="A18" s="7"/>
      <c r="B18" s="33">
        <f>C18+D18</f>
        <v>587083</v>
      </c>
      <c r="C18" s="34">
        <f>SUMIFS(DATI!E$1:E$65536,DATI!A$1:A$65536,'1999'!B4,DATI!B$1:B$65536,'1999'!C12,DATI!C$1:C$65536,'1999'!B8,DATI!D$1:D$65536,'1999'!L18)</f>
        <v>14229</v>
      </c>
      <c r="D18" s="34">
        <f>SUMIFS(DATI!E$1:E$65536,DATI!A$1:A$65536,'1999'!B4,DATI!B$1:B$65536,'1999'!D12,DATI!C$1:C$65536,'1999'!B8,DATI!D$1:D$65536,'1999'!L18)</f>
        <v>572854</v>
      </c>
      <c r="E18" s="35">
        <f>SUMIFS(DATI!E$1:E$65536,DATI!A$1:A$65536,'1999'!B4,DATI!B$1:B$65536,'1999'!E12,DATI!C$1:C$65536,'1999'!B8,DATI!D$1:D$65536,'1999'!L18)</f>
        <v>460141</v>
      </c>
      <c r="F18" s="36">
        <f>SUMIFS(DATI!E$1:E$65536,DATI!A$1:A$65536,'1999'!B4,DATI!B$1:B$65536,'1999'!F12,DATI!C$1:C$65536,'1999'!B8,DATI!D$1:D$65536,'1999'!L18)</f>
        <v>173381</v>
      </c>
      <c r="G18" s="36">
        <f>SUMIFS(DATI!E$1:E$65536,DATI!A$1:A$65536,'1999'!B4,DATI!B$1:B$65536,'1999'!G12,DATI!C$1:C$65536,'1999'!B8,DATI!D$1:D$65536,'1999'!L18)</f>
        <v>4898851</v>
      </c>
      <c r="H18" s="16"/>
      <c r="I18" s="37">
        <f>B18+E18+F18+G18</f>
        <v>6119456</v>
      </c>
      <c r="J18" s="38"/>
      <c r="K18" s="39">
        <f>I18</f>
        <v>6119456</v>
      </c>
      <c r="L18" s="40" t="s">
        <v>72</v>
      </c>
      <c r="M18" s="41" t="s">
        <v>139</v>
      </c>
      <c r="N18" s="28"/>
      <c r="O18" s="28"/>
      <c r="P18" s="28"/>
      <c r="Q18" s="28"/>
      <c r="R18" s="28"/>
      <c r="S18" s="28"/>
      <c r="T18" s="23"/>
      <c r="U18" s="28"/>
      <c r="V18" s="28"/>
      <c r="W18" s="42"/>
    </row>
    <row r="19" spans="1:23" ht="13">
      <c r="A19" s="7"/>
      <c r="B19" s="33">
        <f>C19+D19</f>
        <v>575270</v>
      </c>
      <c r="C19" s="43">
        <f>V14-C18</f>
        <v>11272</v>
      </c>
      <c r="D19" s="33">
        <f>U14-D18</f>
        <v>563998</v>
      </c>
      <c r="E19" s="43">
        <f>T14-E18</f>
        <v>984389</v>
      </c>
      <c r="F19" s="43">
        <f>S14-F18</f>
        <v>203247</v>
      </c>
      <c r="G19" s="43">
        <f>R14-G18</f>
        <v>3658057</v>
      </c>
      <c r="H19" s="16"/>
      <c r="I19" s="37">
        <f>B19+E19+F19+G19</f>
        <v>5420963</v>
      </c>
      <c r="J19" s="44"/>
      <c r="K19" s="45"/>
      <c r="L19" s="46" t="s">
        <v>91</v>
      </c>
      <c r="M19" s="194" t="s">
        <v>140</v>
      </c>
      <c r="N19" s="28"/>
      <c r="O19" s="28"/>
      <c r="P19" s="28"/>
      <c r="Q19" s="47"/>
      <c r="R19" s="28"/>
      <c r="S19" s="28"/>
      <c r="T19" s="28"/>
      <c r="U19" s="28"/>
      <c r="V19" s="28"/>
      <c r="W19" s="42"/>
    </row>
    <row r="20" spans="1:23">
      <c r="A20" s="7"/>
      <c r="B20" s="44"/>
      <c r="C20" s="44"/>
      <c r="D20" s="48"/>
      <c r="E20" s="44"/>
      <c r="F20" s="44"/>
      <c r="G20" s="44"/>
      <c r="H20" s="44"/>
      <c r="I20" s="48"/>
      <c r="J20" s="44"/>
      <c r="K20" s="45"/>
      <c r="L20" s="40" t="s">
        <v>85</v>
      </c>
      <c r="M20" s="41" t="s">
        <v>141</v>
      </c>
      <c r="N20" s="28"/>
      <c r="O20" s="28"/>
      <c r="P20" s="29">
        <f>Q20</f>
        <v>677158</v>
      </c>
      <c r="Q20" s="49">
        <f>SUMIFS(DATI!E$1:E$65536,DATI!A$1:A$65536,'1999'!B4,DATI!B$1:B$65536,'1999'!Q12,DATI!C$1:C$65536,'1999'!N8,DATI!D$1:D$65536,'1999'!L20)</f>
        <v>677158</v>
      </c>
      <c r="R20" s="50"/>
      <c r="S20" s="28"/>
      <c r="T20" s="28"/>
      <c r="U20" s="28"/>
      <c r="V20" s="28"/>
      <c r="W20" s="42"/>
    </row>
    <row r="21" spans="1:23" ht="13">
      <c r="A21" s="7"/>
      <c r="B21" s="44"/>
      <c r="C21" s="44"/>
      <c r="D21" s="48"/>
      <c r="E21" s="44"/>
      <c r="F21" s="44"/>
      <c r="G21" s="44"/>
      <c r="H21" s="44"/>
      <c r="I21" s="43">
        <f>I19+P20</f>
        <v>6098121</v>
      </c>
      <c r="J21" s="44"/>
      <c r="K21" s="45"/>
      <c r="L21" s="46" t="s">
        <v>12</v>
      </c>
      <c r="M21" s="194" t="s">
        <v>142</v>
      </c>
      <c r="N21" s="28"/>
      <c r="O21" s="28"/>
      <c r="P21" s="23"/>
      <c r="Q21" s="23"/>
      <c r="R21" s="28"/>
      <c r="S21" s="28"/>
      <c r="T21" s="28"/>
      <c r="U21" s="28"/>
      <c r="V21" s="28"/>
      <c r="W21" s="42"/>
    </row>
    <row r="22" spans="1:23" ht="13">
      <c r="A22" s="7"/>
      <c r="B22" s="51">
        <f>C22+D22</f>
        <v>120379</v>
      </c>
      <c r="C22" s="52">
        <f>SUMIFS(DATI!E$1:E$65536,DATI!A$1:A$65536,'1999'!B4,DATI!B$1:B$65536,'1999'!C12,DATI!C$1:C$65536,'1999'!B8,DATI!D$1:D$65536,'1999'!L22)</f>
        <v>2314</v>
      </c>
      <c r="D22" s="52">
        <f>SUMIFS(DATI!E$1:E$65536,DATI!A$1:A$65536,'1999'!B4,DATI!B$1:B$65536,'1999'!D12,DATI!C$1:C$65536,'1999'!B8,DATI!D$1:D$65536,'1999'!L22)</f>
        <v>118065</v>
      </c>
      <c r="E22" s="52">
        <f>SUMIFS(DATI!E$1:E$65536,DATI!A$1:A$65536,'1999'!B4,DATI!B$1:B$65536,'1999'!E12,DATI!C$1:C$65536,'1999'!B8,DATI!D$1:D$65536,'1999'!L22)</f>
        <v>298313</v>
      </c>
      <c r="F22" s="52">
        <f>SUMIFS(DATI!E$1:E$65536,DATI!A$1:A$65536,'1999'!B4,DATI!B$1:B$65536,'1999'!F12,DATI!C$1:C$65536,'1999'!B8,DATI!D$1:D$65536,'1999'!L22)</f>
        <v>27799</v>
      </c>
      <c r="G22" s="52">
        <f>SUMIFS(DATI!E$1:E$65536,DATI!A$1:A$65536,'1999'!B4,DATI!B$1:B$65536,'1999'!G12,DATI!C$1:C$65536,'1999'!B8,DATI!D$1:D$65536,'1999'!L22)</f>
        <v>813072</v>
      </c>
      <c r="H22" s="16"/>
      <c r="I22" s="43">
        <f>C22+D22+E22+F22+G22</f>
        <v>1259563</v>
      </c>
      <c r="J22" s="44"/>
      <c r="K22" s="45"/>
      <c r="L22" s="53" t="s">
        <v>77</v>
      </c>
      <c r="M22" s="54" t="s">
        <v>167</v>
      </c>
      <c r="N22" s="28"/>
      <c r="O22" s="28"/>
      <c r="P22" s="28"/>
      <c r="Q22" s="28"/>
      <c r="R22" s="28" t="s">
        <v>135</v>
      </c>
      <c r="S22" s="28"/>
      <c r="T22" s="28"/>
      <c r="U22" s="28"/>
      <c r="V22" s="28"/>
      <c r="W22" s="42"/>
    </row>
    <row r="23" spans="1:23" ht="13.5" thickBot="1">
      <c r="A23" s="7"/>
      <c r="B23" s="55">
        <f>C23+D23</f>
        <v>454891</v>
      </c>
      <c r="C23" s="56">
        <f>C19-C22</f>
        <v>8958</v>
      </c>
      <c r="D23" s="56">
        <f>D19-D22</f>
        <v>445933</v>
      </c>
      <c r="E23" s="56">
        <f>E19-E22</f>
        <v>686076</v>
      </c>
      <c r="F23" s="56">
        <f>F19-F22</f>
        <v>175448</v>
      </c>
      <c r="G23" s="56">
        <f>G19-G22</f>
        <v>2844985</v>
      </c>
      <c r="H23" s="43">
        <f>P20</f>
        <v>677158</v>
      </c>
      <c r="I23" s="43">
        <f>B23+E23+F23+G23+H23</f>
        <v>4838558</v>
      </c>
      <c r="J23" s="44"/>
      <c r="K23" s="57"/>
      <c r="L23" s="46" t="s">
        <v>13</v>
      </c>
      <c r="M23" s="195" t="s">
        <v>247</v>
      </c>
      <c r="N23" s="28"/>
      <c r="O23" s="28"/>
      <c r="P23" s="28"/>
      <c r="Q23" s="28"/>
      <c r="R23" s="28"/>
      <c r="S23" s="28"/>
      <c r="T23" s="28"/>
      <c r="U23" s="28"/>
      <c r="V23" s="28"/>
      <c r="W23" s="42"/>
    </row>
    <row r="24" spans="1:23" ht="26.25" customHeight="1" thickTop="1" thickBot="1">
      <c r="A24" s="7"/>
      <c r="B24" s="284" t="s">
        <v>143</v>
      </c>
      <c r="C24" s="284"/>
      <c r="D24" s="284"/>
      <c r="E24" s="284"/>
      <c r="F24" s="284"/>
      <c r="G24" s="284"/>
      <c r="H24" s="284"/>
      <c r="I24" s="284"/>
      <c r="J24" s="284"/>
      <c r="K24" s="284"/>
      <c r="L24" s="284"/>
      <c r="M24" s="284"/>
      <c r="N24" s="284"/>
      <c r="O24" s="284"/>
      <c r="P24" s="284"/>
      <c r="Q24" s="284"/>
      <c r="R24" s="284"/>
      <c r="S24" s="284"/>
      <c r="T24" s="284"/>
      <c r="U24" s="284"/>
      <c r="V24" s="284"/>
      <c r="W24" s="285"/>
    </row>
    <row r="25" spans="1:23" ht="19" thickTop="1" thickBot="1">
      <c r="A25" s="7"/>
      <c r="B25" s="231" t="s">
        <v>144</v>
      </c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232"/>
    </row>
    <row r="26" spans="1:23" ht="13.5" thickTop="1">
      <c r="A26" s="7"/>
      <c r="B26" s="58"/>
      <c r="C26" s="58"/>
      <c r="D26" s="58"/>
      <c r="E26" s="58"/>
      <c r="F26" s="58"/>
      <c r="G26" s="58"/>
      <c r="H26" s="58"/>
      <c r="I26" s="59"/>
      <c r="J26" s="58"/>
      <c r="K26" s="60"/>
      <c r="L26" s="46" t="s">
        <v>12</v>
      </c>
      <c r="M26" s="196" t="s">
        <v>145</v>
      </c>
      <c r="N26" s="28"/>
      <c r="O26" s="61"/>
      <c r="P26" s="22">
        <f>R26+S26+T26+W26+Q26</f>
        <v>6098121</v>
      </c>
      <c r="Q26" s="22">
        <f>H23</f>
        <v>677158</v>
      </c>
      <c r="R26" s="62">
        <f>G19</f>
        <v>3658057</v>
      </c>
      <c r="S26" s="62">
        <f>F19</f>
        <v>203247</v>
      </c>
      <c r="T26" s="62">
        <f>E19</f>
        <v>984389</v>
      </c>
      <c r="U26" s="62">
        <f>D19</f>
        <v>563998</v>
      </c>
      <c r="V26" s="62">
        <f>C19</f>
        <v>11272</v>
      </c>
      <c r="W26" s="63">
        <f>U26+V26</f>
        <v>575270</v>
      </c>
    </row>
    <row r="27" spans="1:23">
      <c r="A27" s="7"/>
      <c r="B27" s="64">
        <f>C27+D27</f>
        <v>203254</v>
      </c>
      <c r="C27" s="64">
        <f>C28+C29</f>
        <v>8864</v>
      </c>
      <c r="D27" s="64">
        <f>D28+D29</f>
        <v>194390</v>
      </c>
      <c r="E27" s="64">
        <f>E28+E29</f>
        <v>682981</v>
      </c>
      <c r="F27" s="64">
        <f>F28+F29</f>
        <v>119652</v>
      </c>
      <c r="G27" s="64">
        <f>G28+G29</f>
        <v>1678064</v>
      </c>
      <c r="H27" s="44"/>
      <c r="I27" s="37">
        <f>B27+E27+F27+G27</f>
        <v>2683951</v>
      </c>
      <c r="J27" s="43">
        <f>J28+J29</f>
        <v>38328</v>
      </c>
      <c r="K27" s="39">
        <f>J27+I27</f>
        <v>2722279</v>
      </c>
      <c r="L27" s="53" t="s">
        <v>24</v>
      </c>
      <c r="M27" s="65" t="s">
        <v>146</v>
      </c>
      <c r="N27" s="28"/>
      <c r="O27" s="28"/>
      <c r="P27" s="23"/>
      <c r="Q27" s="23"/>
      <c r="R27" s="23"/>
      <c r="S27" s="23"/>
      <c r="T27" s="23"/>
      <c r="U27" s="23"/>
      <c r="V27" s="23"/>
      <c r="W27" s="32"/>
    </row>
    <row r="28" spans="1:23">
      <c r="A28" s="7"/>
      <c r="B28" s="66">
        <f>C28+D28</f>
        <v>165274</v>
      </c>
      <c r="C28" s="67">
        <f>SUMIFS(DATI!E$1:E$65536,DATI!A$1:A$65536,'1999'!B4,DATI!B$1:B$65536,'1999'!C12,DATI!C$1:C$65536,'1999'!B8,DATI!D$1:D$65536,'1999'!L28)</f>
        <v>6725</v>
      </c>
      <c r="D28" s="67">
        <f>SUMIFS(DATI!E$1:E$65536,DATI!A$1:A$65536,'1999'!B4,DATI!B$1:B$65536,'1999'!D12,DATI!C$1:C$65536,'1999'!B8,DATI!D$1:D$65536,'1999'!L28)</f>
        <v>158549</v>
      </c>
      <c r="E28" s="67">
        <f>SUMIFS(DATI!E$1:E$65536,DATI!A$1:A$65536,'1999'!B4,DATI!B$1:B$65536,'1999'!E12,DATI!C$1:C$65536,'1999'!B8,DATI!D$1:D$65536,'1999'!L28)</f>
        <v>521956</v>
      </c>
      <c r="F28" s="67">
        <f>SUMIFS(DATI!E$1:E$65536,DATI!A$1:A$65536,'1999'!B4,DATI!B$1:B$65536,'1999'!F12,DATI!C$1:C$65536,'1999'!B8,DATI!D$1:D$65536,'1999'!L28)</f>
        <v>98493</v>
      </c>
      <c r="G28" s="67">
        <f>SUMIFS(DATI!E$1:E$65536,DATI!A$1:A$65536,'1999'!B4,DATI!B$1:B$65536,'1999'!G12,DATI!C$1:C$65536,'1999'!B8,DATI!D$1:D$65536,'1999'!L28)</f>
        <v>1361758</v>
      </c>
      <c r="H28" s="44"/>
      <c r="I28" s="37">
        <f>B28+E28+F28+G28</f>
        <v>2147481</v>
      </c>
      <c r="J28" s="36">
        <f>SUMIFS(DATI!E$1:E$65536,DATI!A$1:A$65536,'1999'!B4,DATI!B$1:B$65536,'1999'!J12,DATI!C$1:C$65536,'1999'!B8,DATI!D$1:D$65536,'1999'!L28)</f>
        <v>38328</v>
      </c>
      <c r="K28" s="39">
        <f>J28+I28</f>
        <v>2185809</v>
      </c>
      <c r="L28" s="53" t="s">
        <v>25</v>
      </c>
      <c r="M28" s="199" t="s">
        <v>248</v>
      </c>
      <c r="N28" s="28"/>
      <c r="O28" s="28"/>
      <c r="P28" s="28"/>
      <c r="Q28" s="28"/>
      <c r="R28" s="28"/>
      <c r="S28" s="28"/>
      <c r="T28" s="28"/>
      <c r="U28" s="28"/>
      <c r="V28" s="28"/>
      <c r="W28" s="42"/>
    </row>
    <row r="29" spans="1:23">
      <c r="A29" s="7"/>
      <c r="B29" s="66">
        <f>C29+D29</f>
        <v>37980</v>
      </c>
      <c r="C29" s="67">
        <f>SUMIFS(DATI!E$1:E$65536,DATI!A$1:A$65536,'1999'!B4,DATI!B$1:B$65536,'1999'!C12,DATI!C$1:C$65536,'1999'!B8,DATI!D$1:D$65536,'1999'!L29)</f>
        <v>2139</v>
      </c>
      <c r="D29" s="67">
        <f>SUMIFS(DATI!E$1:E$65536,DATI!A$1:A$65536,'1999'!B4,DATI!B$1:B$65536,'1999'!D12,DATI!C$1:C$65536,'1999'!B8,DATI!D$1:D$65536,'1999'!L29)</f>
        <v>35841</v>
      </c>
      <c r="E29" s="67">
        <f>SUMIFS(DATI!E$1:E$65536,DATI!A$1:A$65536,'1999'!B4,DATI!B$1:B$65536,'1999'!E12,DATI!C$1:C$65536,'1999'!B8,DATI!D$1:D$65536,'1999'!L29)</f>
        <v>161025</v>
      </c>
      <c r="F29" s="67">
        <f>SUMIFS(DATI!E$1:E$65536,DATI!A$1:A$65536,'1999'!B4,DATI!B$1:B$65536,'1999'!F12,DATI!C$1:C$65536,'1999'!B8,DATI!D$1:D$65536,'1999'!L29)</f>
        <v>21159</v>
      </c>
      <c r="G29" s="67">
        <f>SUMIFS(DATI!E$1:E$65536,DATI!A$1:A$65536,'1999'!B4,DATI!B$1:B$65536,'1999'!G12,DATI!C$1:C$65536,'1999'!B8,DATI!D$1:D$65536,'1999'!L29)</f>
        <v>316306</v>
      </c>
      <c r="H29" s="44"/>
      <c r="I29" s="37">
        <f>B29+E29+F29+G29</f>
        <v>536470</v>
      </c>
      <c r="J29" s="36">
        <f>SUMIFS(DATI!E$1:E$65536,DATI!A$1:A$65536,'1999'!B4,DATI!B$1:B$65536,'1999'!J12,DATI!C$1:C$65536,'1999'!B8,DATI!D$1:D$65536,'1999'!L29)</f>
        <v>0</v>
      </c>
      <c r="K29" s="39">
        <f>J29+I29</f>
        <v>536470</v>
      </c>
      <c r="L29" s="53" t="s">
        <v>26</v>
      </c>
      <c r="M29" s="199" t="s">
        <v>249</v>
      </c>
      <c r="N29" s="28"/>
      <c r="O29" s="28"/>
      <c r="P29" s="28"/>
      <c r="Q29" s="28"/>
      <c r="R29" s="28"/>
      <c r="S29" s="28"/>
      <c r="T29" s="28"/>
      <c r="U29" s="28"/>
      <c r="V29" s="28"/>
      <c r="W29" s="42"/>
    </row>
    <row r="30" spans="1:23">
      <c r="A30" s="7"/>
      <c r="B30" s="68">
        <f>C30+D30</f>
        <v>320</v>
      </c>
      <c r="C30" s="68">
        <f>C32</f>
        <v>73</v>
      </c>
      <c r="D30" s="68">
        <f>D32</f>
        <v>247</v>
      </c>
      <c r="E30" s="68">
        <f>E32</f>
        <v>3095</v>
      </c>
      <c r="F30" s="68">
        <f>F32</f>
        <v>5307</v>
      </c>
      <c r="G30" s="68">
        <f>G32</f>
        <v>121282</v>
      </c>
      <c r="H30" s="68">
        <f>H31</f>
        <v>708092</v>
      </c>
      <c r="I30" s="69">
        <f>I31+I32</f>
        <v>838096</v>
      </c>
      <c r="J30" s="44"/>
      <c r="K30" s="70"/>
      <c r="L30" s="53" t="s">
        <v>27</v>
      </c>
      <c r="M30" s="65" t="s">
        <v>147</v>
      </c>
      <c r="N30" s="28"/>
      <c r="O30" s="28"/>
      <c r="P30" s="28"/>
      <c r="Q30" s="28"/>
      <c r="R30" s="28"/>
      <c r="S30" s="28"/>
      <c r="T30" s="28"/>
      <c r="U30" s="28"/>
      <c r="V30" s="28"/>
      <c r="W30" s="42"/>
    </row>
    <row r="31" spans="1:23">
      <c r="A31" s="7"/>
      <c r="B31" s="71"/>
      <c r="C31" s="71"/>
      <c r="D31" s="71"/>
      <c r="E31" s="71"/>
      <c r="F31" s="71"/>
      <c r="G31" s="71"/>
      <c r="H31" s="36">
        <f>SUMIFS(DATI!E$1:E$65536,DATI!A$1:A$65536,'1999'!B4,DATI!B$1:B$65536,'1999'!H12,DATI!C$1:C$65536,'1999'!B8,DATI!D$1:D$65536,'1999'!L31)</f>
        <v>708092</v>
      </c>
      <c r="I31" s="37">
        <f>H31</f>
        <v>708092</v>
      </c>
      <c r="J31" s="44"/>
      <c r="K31" s="45"/>
      <c r="L31" s="53" t="s">
        <v>28</v>
      </c>
      <c r="M31" s="199" t="s">
        <v>250</v>
      </c>
      <c r="N31" s="28"/>
      <c r="O31" s="28"/>
      <c r="P31" s="28"/>
      <c r="Q31" s="28"/>
      <c r="R31" s="28"/>
      <c r="S31" s="28"/>
      <c r="T31" s="28"/>
      <c r="U31" s="28"/>
      <c r="V31" s="28"/>
      <c r="W31" s="42"/>
    </row>
    <row r="32" spans="1:23">
      <c r="A32" s="7"/>
      <c r="B32" s="33">
        <f>C32+D32</f>
        <v>320</v>
      </c>
      <c r="C32" s="36">
        <f>SUMIFS(DATI!E$1:E$65536,DATI!A$1:A$65536,'1999'!B4,DATI!B$1:B$65536,'1999'!C12,DATI!C$1:C$65536,'1999'!B8,DATI!D$1:D$65536,'1999'!L32)</f>
        <v>73</v>
      </c>
      <c r="D32" s="34">
        <f>SUMIFS(DATI!E$1:E$65536,DATI!A$1:A$65536,'1999'!B4,DATI!B$1:B$65536,'1999'!D12,DATI!C$1:C$65536,'1999'!B8,DATI!D$1:D$65536,'1999'!L32)</f>
        <v>247</v>
      </c>
      <c r="E32" s="36">
        <f>SUMIFS(DATI!E$1:E$65536,DATI!A$1:A$65536,'1999'!B4,DATI!B$1:B$65536,'1999'!E12,DATI!C$1:C$65536,'1999'!B8,DATI!D$1:D$65536,'1999'!L32)</f>
        <v>3095</v>
      </c>
      <c r="F32" s="36">
        <f>SUMIFS(DATI!E$1:E$65536,DATI!A$1:A$65536,'1999'!B4,DATI!B$1:B$65536,'1999'!F12,DATI!C$1:C$65536,'1999'!B8,DATI!D$1:D$65536,'1999'!L32)</f>
        <v>5307</v>
      </c>
      <c r="G32" s="36">
        <f>SUMIFS(DATI!E$1:E$65536,DATI!A$1:A$65536,'1999'!B4,DATI!B$1:B$65536,'1999'!G12,DATI!C$1:C$65536,'1999'!B8,DATI!D$1:D$65536,'1999'!L32)</f>
        <v>121282</v>
      </c>
      <c r="H32" s="44"/>
      <c r="I32" s="37">
        <f>B32+E32+F32+G32</f>
        <v>130004</v>
      </c>
      <c r="J32" s="44"/>
      <c r="K32" s="45"/>
      <c r="L32" s="53" t="s">
        <v>29</v>
      </c>
      <c r="M32" s="199" t="s">
        <v>251</v>
      </c>
      <c r="N32" s="28"/>
      <c r="O32" s="28"/>
      <c r="P32" s="47"/>
      <c r="Q32" s="47"/>
      <c r="R32" s="47"/>
      <c r="S32" s="47"/>
      <c r="T32" s="47"/>
      <c r="U32" s="47"/>
      <c r="V32" s="47"/>
      <c r="W32" s="72"/>
    </row>
    <row r="33" spans="1:23">
      <c r="A33" s="7"/>
      <c r="B33" s="44"/>
      <c r="C33" s="44"/>
      <c r="D33" s="44"/>
      <c r="E33" s="44"/>
      <c r="F33" s="44"/>
      <c r="G33" s="44"/>
      <c r="H33" s="44"/>
      <c r="I33" s="44"/>
      <c r="J33" s="44"/>
      <c r="K33" s="45"/>
      <c r="L33" s="53" t="s">
        <v>30</v>
      </c>
      <c r="M33" s="65" t="s">
        <v>148</v>
      </c>
      <c r="N33" s="28"/>
      <c r="O33" s="61"/>
      <c r="P33" s="29">
        <f>P34+P35</f>
        <v>85054</v>
      </c>
      <c r="Q33" s="29">
        <f>Q34+Q35</f>
        <v>30933</v>
      </c>
      <c r="R33" s="29">
        <f>R35</f>
        <v>53357</v>
      </c>
      <c r="S33" s="29">
        <f>S35</f>
        <v>0</v>
      </c>
      <c r="T33" s="29">
        <f>T35</f>
        <v>0</v>
      </c>
      <c r="U33" s="29">
        <f>U35</f>
        <v>764</v>
      </c>
      <c r="V33" s="62">
        <f>V35</f>
        <v>0</v>
      </c>
      <c r="W33" s="63">
        <f>U33+V33</f>
        <v>764</v>
      </c>
    </row>
    <row r="34" spans="1:23">
      <c r="A34" s="7"/>
      <c r="B34" s="44"/>
      <c r="C34" s="44"/>
      <c r="D34" s="44"/>
      <c r="E34" s="44"/>
      <c r="F34" s="44"/>
      <c r="G34" s="44"/>
      <c r="H34" s="44"/>
      <c r="I34" s="44"/>
      <c r="J34" s="44"/>
      <c r="K34" s="45"/>
      <c r="L34" s="53" t="s">
        <v>31</v>
      </c>
      <c r="M34" s="199" t="s">
        <v>252</v>
      </c>
      <c r="N34" s="28"/>
      <c r="O34" s="61"/>
      <c r="P34" s="29">
        <f>Q34</f>
        <v>30933</v>
      </c>
      <c r="Q34" s="49">
        <f>SUMIFS(DATI!E$1:E$65536,DATI!A$1:A$65536,'1999'!B4,DATI!B$1:B$65536,'1999'!Q12,DATI!C$1:C$65536,'1999'!N8,DATI!D$1:D$65536,'1999'!L34)</f>
        <v>30933</v>
      </c>
      <c r="R34" s="73"/>
      <c r="S34" s="74"/>
      <c r="T34" s="74"/>
      <c r="U34" s="74"/>
      <c r="V34" s="74"/>
      <c r="W34" s="75"/>
    </row>
    <row r="35" spans="1:23">
      <c r="A35" s="7"/>
      <c r="B35" s="44"/>
      <c r="C35" s="44"/>
      <c r="D35" s="44"/>
      <c r="E35" s="44"/>
      <c r="F35" s="44"/>
      <c r="G35" s="76"/>
      <c r="H35" s="44"/>
      <c r="I35" s="76"/>
      <c r="J35" s="44"/>
      <c r="K35" s="45"/>
      <c r="L35" s="53" t="s">
        <v>32</v>
      </c>
      <c r="M35" s="199" t="s">
        <v>253</v>
      </c>
      <c r="N35" s="28"/>
      <c r="O35" s="61"/>
      <c r="P35" s="29">
        <f>R35+S35+T35+W35</f>
        <v>54121</v>
      </c>
      <c r="Q35" s="44"/>
      <c r="R35" s="49">
        <f>SUMIFS(DATI!E$1:E$65536,DATI!A$1:A$65536,'1999'!B4,DATI!B$1:B$65536,'1999'!R12,DATI!C$1:C$65536,'1999'!N8,DATI!D$1:D$65536,'1999'!L35)</f>
        <v>53357</v>
      </c>
      <c r="S35" s="49">
        <f>SUMIFS(DATI!E$1:E$65536,DATI!A$1:A$65536,'1999'!B4,DATI!B$1:B$65536,'1999'!S12,DATI!C$1:C$65536,'1999'!N8,DATI!D$1:D$65536,'1999'!L35)</f>
        <v>0</v>
      </c>
      <c r="T35" s="49">
        <f>SUMIFS(DATI!E$1:E$65536,DATI!A$1:A$65536,'1999'!B4,DATI!B$1:B$65536,'1999'!T12,DATI!C$1:C$65536,'1999'!N8,DATI!D$1:D$65536,'1999'!L35)</f>
        <v>0</v>
      </c>
      <c r="U35" s="49">
        <f>SUMIFS(DATI!E$1:E$65536,DATI!A$1:A$65536,'1999'!B4,DATI!B$1:B$65536,'1999'!U12,DATI!C$1:C$65536,'1999'!N8,DATI!D$1:D$65536,'1999'!L35)</f>
        <v>764</v>
      </c>
      <c r="V35" s="24">
        <f>SUMIFS(DATI!E$1:E$65536,DATI!A$1:A$65536,'1999'!B4,DATI!B$1:B$65536,'1999'!V12,DATI!C$1:C$65536,'1999'!N8,DATI!D$1:D$65536,'1999'!L35)</f>
        <v>0</v>
      </c>
      <c r="W35" s="63">
        <f>U35+V35</f>
        <v>764</v>
      </c>
    </row>
    <row r="36" spans="1:23" ht="13">
      <c r="A36" s="7"/>
      <c r="B36" s="33">
        <f>C36+D36</f>
        <v>372460</v>
      </c>
      <c r="C36" s="43">
        <f>V26+V35-C27-C32</f>
        <v>2335</v>
      </c>
      <c r="D36" s="33">
        <f>U26+U35-D27-D32</f>
        <v>370125</v>
      </c>
      <c r="E36" s="43">
        <f>T26+T35-E27-E32</f>
        <v>298313</v>
      </c>
      <c r="F36" s="43">
        <f>S26+S35-F27-F32</f>
        <v>78288</v>
      </c>
      <c r="G36" s="43">
        <f>R26+R35-G27-G32</f>
        <v>1912068</v>
      </c>
      <c r="H36" s="44"/>
      <c r="I36" s="37">
        <f>B36+E36+F36+G36</f>
        <v>2661129</v>
      </c>
      <c r="J36" s="44"/>
      <c r="K36" s="45"/>
      <c r="L36" s="77" t="s">
        <v>14</v>
      </c>
      <c r="M36" s="197" t="s">
        <v>149</v>
      </c>
      <c r="N36" s="28"/>
      <c r="O36" s="28"/>
      <c r="P36" s="23"/>
      <c r="Q36" s="44"/>
      <c r="R36" s="23"/>
      <c r="S36" s="23"/>
      <c r="T36" s="23"/>
      <c r="U36" s="23"/>
      <c r="V36" s="23"/>
      <c r="W36" s="32"/>
    </row>
    <row r="37" spans="1:23">
      <c r="A37" s="7"/>
      <c r="B37" s="33">
        <f>C37+D37</f>
        <v>120379</v>
      </c>
      <c r="C37" s="33">
        <f>C22</f>
        <v>2314</v>
      </c>
      <c r="D37" s="33">
        <f>D22</f>
        <v>118065</v>
      </c>
      <c r="E37" s="33">
        <f>E22</f>
        <v>298313</v>
      </c>
      <c r="F37" s="33">
        <f>F22</f>
        <v>27799</v>
      </c>
      <c r="G37" s="33">
        <f>G22</f>
        <v>813072</v>
      </c>
      <c r="H37" s="44"/>
      <c r="I37" s="37">
        <f>B37+E37+F37+G37</f>
        <v>1259563</v>
      </c>
      <c r="J37" s="44"/>
      <c r="K37" s="45"/>
      <c r="L37" s="53" t="s">
        <v>77</v>
      </c>
      <c r="M37" s="65" t="s">
        <v>150</v>
      </c>
      <c r="N37" s="28"/>
      <c r="O37" s="28"/>
      <c r="P37" s="28"/>
      <c r="Q37" s="28"/>
      <c r="R37" s="28"/>
      <c r="S37" s="28"/>
      <c r="T37" s="28"/>
      <c r="U37" s="28"/>
      <c r="V37" s="28"/>
      <c r="W37" s="42"/>
    </row>
    <row r="38" spans="1:23" ht="26.5" thickBot="1">
      <c r="A38" s="7"/>
      <c r="B38" s="79">
        <f>C38+D38</f>
        <v>252081</v>
      </c>
      <c r="C38" s="79">
        <f>C36-C37</f>
        <v>21</v>
      </c>
      <c r="D38" s="79">
        <f>D36-D37</f>
        <v>252060</v>
      </c>
      <c r="E38" s="79">
        <f>E36-E37</f>
        <v>0</v>
      </c>
      <c r="F38" s="79">
        <f>F36-F37</f>
        <v>50489</v>
      </c>
      <c r="G38" s="79">
        <f>G36-G37</f>
        <v>1098996</v>
      </c>
      <c r="H38" s="44"/>
      <c r="I38" s="80">
        <f>B38+E38+F38+G38</f>
        <v>1401566</v>
      </c>
      <c r="J38" s="44"/>
      <c r="K38" s="57"/>
      <c r="L38" s="106" t="s">
        <v>151</v>
      </c>
      <c r="M38" s="198" t="s">
        <v>152</v>
      </c>
      <c r="N38" s="81"/>
      <c r="O38" s="81"/>
      <c r="P38" s="81"/>
      <c r="Q38" s="81"/>
      <c r="R38" s="81"/>
      <c r="S38" s="81"/>
      <c r="T38" s="81"/>
      <c r="U38" s="81"/>
      <c r="V38" s="81"/>
      <c r="W38" s="82"/>
    </row>
    <row r="39" spans="1:23" ht="16.5" thickTop="1" thickBot="1">
      <c r="A39" s="7"/>
      <c r="B39" s="83"/>
      <c r="C39" s="83"/>
      <c r="D39" s="83"/>
      <c r="E39" s="84"/>
      <c r="F39" s="84"/>
      <c r="G39" s="84"/>
      <c r="H39" s="84"/>
      <c r="I39" s="84"/>
      <c r="J39" s="84"/>
      <c r="K39" s="84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6"/>
    </row>
    <row r="40" spans="1:23" ht="21.75" customHeight="1" thickTop="1" thickBot="1">
      <c r="A40" s="7"/>
      <c r="B40" s="253" t="s">
        <v>119</v>
      </c>
      <c r="C40" s="253"/>
      <c r="D40" s="253"/>
      <c r="E40" s="253"/>
      <c r="F40" s="253"/>
      <c r="G40" s="253"/>
      <c r="H40" s="253"/>
      <c r="I40" s="253"/>
      <c r="J40" s="253"/>
      <c r="K40" s="254"/>
      <c r="L40" s="274" t="s">
        <v>120</v>
      </c>
      <c r="M40" s="275"/>
      <c r="N40" s="278" t="s">
        <v>121</v>
      </c>
      <c r="O40" s="279"/>
      <c r="P40" s="279"/>
      <c r="Q40" s="279"/>
      <c r="R40" s="279"/>
      <c r="S40" s="279"/>
      <c r="T40" s="279"/>
      <c r="U40" s="280"/>
      <c r="V40" s="280"/>
      <c r="W40" s="281"/>
    </row>
    <row r="41" spans="1:23" ht="13.5" customHeight="1" thickTop="1">
      <c r="A41" s="7"/>
      <c r="B41" s="261" t="s">
        <v>122</v>
      </c>
      <c r="C41" s="264" t="s">
        <v>123</v>
      </c>
      <c r="D41" s="264" t="s">
        <v>124</v>
      </c>
      <c r="E41" s="239" t="s">
        <v>125</v>
      </c>
      <c r="F41" s="239" t="s">
        <v>126</v>
      </c>
      <c r="G41" s="239" t="s">
        <v>127</v>
      </c>
      <c r="H41" s="239" t="s">
        <v>128</v>
      </c>
      <c r="I41" s="239" t="s">
        <v>129</v>
      </c>
      <c r="J41" s="239" t="s">
        <v>130</v>
      </c>
      <c r="K41" s="243" t="s">
        <v>131</v>
      </c>
      <c r="L41" s="276"/>
      <c r="M41" s="277"/>
      <c r="N41" s="264" t="s">
        <v>131</v>
      </c>
      <c r="O41" s="239" t="s">
        <v>130</v>
      </c>
      <c r="P41" s="239" t="s">
        <v>129</v>
      </c>
      <c r="Q41" s="239" t="s">
        <v>128</v>
      </c>
      <c r="R41" s="239" t="s">
        <v>127</v>
      </c>
      <c r="S41" s="239" t="s">
        <v>126</v>
      </c>
      <c r="T41" s="239" t="s">
        <v>125</v>
      </c>
      <c r="U41" s="264" t="s">
        <v>124</v>
      </c>
      <c r="V41" s="264" t="s">
        <v>123</v>
      </c>
      <c r="W41" s="266" t="s">
        <v>122</v>
      </c>
    </row>
    <row r="42" spans="1:23" ht="12.75" customHeight="1">
      <c r="A42" s="7"/>
      <c r="B42" s="262"/>
      <c r="C42" s="216"/>
      <c r="D42" s="216"/>
      <c r="E42" s="213"/>
      <c r="F42" s="213"/>
      <c r="G42" s="213"/>
      <c r="H42" s="229"/>
      <c r="I42" s="213"/>
      <c r="J42" s="213"/>
      <c r="K42" s="244"/>
      <c r="L42" s="276"/>
      <c r="M42" s="277"/>
      <c r="N42" s="215"/>
      <c r="O42" s="213"/>
      <c r="P42" s="213"/>
      <c r="Q42" s="229"/>
      <c r="R42" s="213"/>
      <c r="S42" s="213"/>
      <c r="T42" s="213"/>
      <c r="U42" s="216"/>
      <c r="V42" s="216"/>
      <c r="W42" s="219"/>
    </row>
    <row r="43" spans="1:23" ht="63" customHeight="1" thickBot="1">
      <c r="A43" s="7"/>
      <c r="B43" s="262"/>
      <c r="C43" s="216"/>
      <c r="D43" s="216"/>
      <c r="E43" s="213"/>
      <c r="F43" s="213"/>
      <c r="G43" s="213"/>
      <c r="H43" s="229"/>
      <c r="I43" s="213"/>
      <c r="J43" s="282"/>
      <c r="K43" s="244"/>
      <c r="L43" s="276"/>
      <c r="M43" s="277"/>
      <c r="N43" s="215"/>
      <c r="O43" s="282"/>
      <c r="P43" s="213"/>
      <c r="Q43" s="229"/>
      <c r="R43" s="213"/>
      <c r="S43" s="213"/>
      <c r="T43" s="213"/>
      <c r="U43" s="216"/>
      <c r="V43" s="216"/>
      <c r="W43" s="219"/>
    </row>
    <row r="44" spans="1:23" ht="19" thickTop="1" thickBot="1">
      <c r="A44" s="7"/>
      <c r="B44" s="233" t="s">
        <v>153</v>
      </c>
      <c r="C44" s="234"/>
      <c r="D44" s="234"/>
      <c r="E44" s="234"/>
      <c r="F44" s="234"/>
      <c r="G44" s="234"/>
      <c r="H44" s="234"/>
      <c r="I44" s="234"/>
      <c r="J44" s="234"/>
      <c r="K44" s="234"/>
      <c r="L44" s="234"/>
      <c r="M44" s="234"/>
      <c r="N44" s="234"/>
      <c r="O44" s="234"/>
      <c r="P44" s="234"/>
      <c r="Q44" s="234"/>
      <c r="R44" s="234"/>
      <c r="S44" s="234"/>
      <c r="T44" s="234"/>
      <c r="U44" s="234"/>
      <c r="V44" s="234"/>
      <c r="W44" s="235"/>
    </row>
    <row r="45" spans="1:23" ht="13.5" thickTop="1">
      <c r="A45" s="7"/>
      <c r="B45" s="28"/>
      <c r="C45" s="28"/>
      <c r="D45" s="28"/>
      <c r="E45" s="28"/>
      <c r="F45" s="28"/>
      <c r="G45" s="28"/>
      <c r="H45" s="28"/>
      <c r="I45" s="28"/>
      <c r="J45" s="28"/>
      <c r="K45" s="42"/>
      <c r="L45" s="87" t="s">
        <v>14</v>
      </c>
      <c r="M45" s="200" t="s">
        <v>149</v>
      </c>
      <c r="N45" s="47"/>
      <c r="O45" s="88"/>
      <c r="P45" s="22">
        <f>R45+S45+T45+W45</f>
        <v>2661129</v>
      </c>
      <c r="Q45" s="50"/>
      <c r="R45" s="22">
        <f>G36</f>
        <v>1912068</v>
      </c>
      <c r="S45" s="22">
        <f>F36</f>
        <v>78288</v>
      </c>
      <c r="T45" s="22">
        <f>E36</f>
        <v>298313</v>
      </c>
      <c r="U45" s="22">
        <f>D36</f>
        <v>370125</v>
      </c>
      <c r="V45" s="89">
        <f>C36</f>
        <v>2335</v>
      </c>
      <c r="W45" s="90">
        <f>U45+V45</f>
        <v>372460</v>
      </c>
    </row>
    <row r="46" spans="1:23" ht="12.75" customHeight="1">
      <c r="A46" s="7"/>
      <c r="B46" s="28"/>
      <c r="C46" s="28"/>
      <c r="D46" s="28"/>
      <c r="E46" s="28"/>
      <c r="F46" s="28"/>
      <c r="G46" s="28"/>
      <c r="H46" s="28"/>
      <c r="I46" s="28"/>
      <c r="J46" s="28"/>
      <c r="K46" s="42"/>
      <c r="L46" s="53" t="s">
        <v>24</v>
      </c>
      <c r="M46" s="65" t="s">
        <v>146</v>
      </c>
      <c r="N46" s="91">
        <f t="shared" ref="N46:N54" si="0">O46+P46</f>
        <v>2722280</v>
      </c>
      <c r="O46" s="49">
        <f>SUMIFS(DATI!E$1:E$65536,DATI!A$1:A$65536,'1999'!B4,DATI!B$1:B$65536,'1999'!O12,DATI!C$1:C$65536,'1999'!N8,DATI!D$1:D$65536,'1999'!L46)</f>
        <v>4119</v>
      </c>
      <c r="P46" s="29">
        <f>U46</f>
        <v>2718161</v>
      </c>
      <c r="Q46" s="28"/>
      <c r="R46" s="23"/>
      <c r="S46" s="23"/>
      <c r="T46" s="28"/>
      <c r="U46" s="49">
        <f>SUMIFS(DATI!E$1:E$65536,DATI!A$1:A$65536,'1999'!B4,DATI!B$1:B$65536,'1999'!U12,DATI!C$1:C$65536,'1999'!N8,DATI!D$1:D$65536,'1999'!L46)</f>
        <v>2718161</v>
      </c>
      <c r="V46" s="28"/>
      <c r="W46" s="31">
        <f>U46</f>
        <v>2718161</v>
      </c>
    </row>
    <row r="47" spans="1:23" ht="12.75" customHeight="1">
      <c r="A47" s="7"/>
      <c r="B47" s="28"/>
      <c r="C47" s="28"/>
      <c r="D47" s="28"/>
      <c r="E47" s="28"/>
      <c r="F47" s="28"/>
      <c r="G47" s="28"/>
      <c r="H47" s="28"/>
      <c r="I47" s="28"/>
      <c r="J47" s="28"/>
      <c r="K47" s="42"/>
      <c r="L47" s="40" t="s">
        <v>25</v>
      </c>
      <c r="M47" s="134" t="s">
        <v>248</v>
      </c>
      <c r="N47" s="91">
        <f t="shared" si="0"/>
        <v>2185809</v>
      </c>
      <c r="O47" s="49">
        <f>SUMIFS(DATI!E$1:E$65536,DATI!A$1:A$65536,'1999'!B4,DATI!B$1:B$65536,'1999'!O12,DATI!C$1:C$65536,'1999'!N8,DATI!D$1:D$65536,'1999'!L47)</f>
        <v>4119</v>
      </c>
      <c r="P47" s="49">
        <f>SUMIFS(DATI!E$1:E$65536,DATI!A$1:A$65536,'1999'!B4,DATI!B$1:B$65536,'1999'!P12,DATI!C$1:C$65536,'1999'!N8,DATI!D$1:D$65536,'1999'!L47)</f>
        <v>2181690</v>
      </c>
      <c r="Q47" s="28"/>
      <c r="R47" s="28"/>
      <c r="S47" s="28"/>
      <c r="T47" s="28"/>
      <c r="U47" s="49">
        <f>SUMIFS(DATI!E$1:E$65536,DATI!A$1:A$65536,'1999'!B4,DATI!B$1:B$65536,'1999'!U12,DATI!C$1:C$65536,'1999'!N8,DATI!D$1:D$65536,'1999'!L47)</f>
        <v>2181690</v>
      </c>
      <c r="V47" s="28"/>
      <c r="W47" s="31">
        <f>U47</f>
        <v>2181690</v>
      </c>
    </row>
    <row r="48" spans="1:23" ht="12.75" customHeight="1">
      <c r="A48" s="7"/>
      <c r="B48" s="28"/>
      <c r="C48" s="28"/>
      <c r="D48" s="28"/>
      <c r="E48" s="28"/>
      <c r="F48" s="28"/>
      <c r="G48" s="28"/>
      <c r="H48" s="28"/>
      <c r="I48" s="28"/>
      <c r="J48" s="28"/>
      <c r="K48" s="42"/>
      <c r="L48" s="40" t="s">
        <v>26</v>
      </c>
      <c r="M48" s="134" t="s">
        <v>249</v>
      </c>
      <c r="N48" s="91">
        <f t="shared" si="0"/>
        <v>536470</v>
      </c>
      <c r="O48" s="49">
        <f>SUMIFS(DATI!E$1:E$65536,DATI!A$1:A$65536,'1999'!B4,DATI!B$1:B$65536,'1999'!O12,DATI!C$1:C$65536,'1999'!N8,DATI!D$1:D$65536,'1999'!L48)</f>
        <v>0</v>
      </c>
      <c r="P48" s="49">
        <f>SUMIFS(DATI!E$1:E$65536,DATI!A$1:A$65536,'1999'!B4,DATI!B$1:B$65536,'1999'!P12,DATI!C$1:C$65536,'1999'!N8,DATI!D$1:D$65536,'1999'!L48)</f>
        <v>536470</v>
      </c>
      <c r="Q48" s="28"/>
      <c r="R48" s="28"/>
      <c r="S48" s="28"/>
      <c r="T48" s="28"/>
      <c r="U48" s="49">
        <f>SUMIFS(DATI!E$1:E$65536,DATI!A$1:A$65536,'1999'!B4,DATI!B$1:B$65536,'1999'!U12,DATI!C$1:C$65536,'1999'!N8,DATI!D$1:D$65536,'1999'!L48)</f>
        <v>536470</v>
      </c>
      <c r="V48" s="28"/>
      <c r="W48" s="31">
        <f>U48</f>
        <v>536470</v>
      </c>
    </row>
    <row r="49" spans="1:23" ht="12.75" customHeight="1">
      <c r="A49" s="7"/>
      <c r="B49" s="28"/>
      <c r="C49" s="28"/>
      <c r="D49" s="28"/>
      <c r="E49" s="28"/>
      <c r="F49" s="28"/>
      <c r="G49" s="28"/>
      <c r="H49" s="28"/>
      <c r="I49" s="28"/>
      <c r="J49" s="28"/>
      <c r="K49" s="42"/>
      <c r="L49" s="40" t="s">
        <v>27</v>
      </c>
      <c r="M49" s="41" t="s">
        <v>147</v>
      </c>
      <c r="N49" s="91">
        <f t="shared" si="0"/>
        <v>838096</v>
      </c>
      <c r="O49" s="29">
        <f>O50+O54</f>
        <v>0</v>
      </c>
      <c r="P49" s="29">
        <f t="shared" ref="P49:P54" si="1">T49</f>
        <v>838096</v>
      </c>
      <c r="Q49" s="28"/>
      <c r="R49" s="28"/>
      <c r="S49" s="28"/>
      <c r="T49" s="29">
        <f>T50+T54</f>
        <v>838096</v>
      </c>
      <c r="U49" s="92"/>
      <c r="V49" s="28"/>
      <c r="W49" s="42"/>
    </row>
    <row r="50" spans="1:23" ht="12.75" customHeight="1">
      <c r="A50" s="7"/>
      <c r="B50" s="28"/>
      <c r="C50" s="28"/>
      <c r="D50" s="28"/>
      <c r="E50" s="28"/>
      <c r="F50" s="28"/>
      <c r="G50" s="28"/>
      <c r="H50" s="28"/>
      <c r="I50" s="28"/>
      <c r="J50" s="28"/>
      <c r="K50" s="42"/>
      <c r="L50" s="40" t="s">
        <v>28</v>
      </c>
      <c r="M50" s="134" t="s">
        <v>250</v>
      </c>
      <c r="N50" s="91">
        <f t="shared" si="0"/>
        <v>708092</v>
      </c>
      <c r="O50" s="49">
        <f>SUMIFS(DATI!E$1:E$65536,DATI!A$1:A$65536,'1999'!B4,DATI!B$1:B$65536,'1999'!O12,DATI!C$1:C$65536,'1999'!N8,DATI!D$1:D$65536,'1999'!L50)</f>
        <v>0</v>
      </c>
      <c r="P50" s="29">
        <f t="shared" si="1"/>
        <v>708092</v>
      </c>
      <c r="Q50" s="28"/>
      <c r="R50" s="28"/>
      <c r="S50" s="28"/>
      <c r="T50" s="49">
        <f>SUMIFS(DATI!E$1:E$65536,DATI!A$1:A$65536,'1999'!B4,DATI!B$1:B$65536,'1999'!T12,DATI!C$1:C$65536,'1999'!N8,DATI!D$1:D$65536,'1999'!L50)</f>
        <v>708092</v>
      </c>
      <c r="U50" s="50"/>
      <c r="V50" s="28"/>
      <c r="W50" s="42"/>
    </row>
    <row r="51" spans="1:23" ht="12.75" customHeight="1">
      <c r="A51" s="7"/>
      <c r="B51" s="28"/>
      <c r="C51" s="28"/>
      <c r="D51" s="28"/>
      <c r="E51" s="28"/>
      <c r="F51" s="28"/>
      <c r="G51" s="28"/>
      <c r="H51" s="28"/>
      <c r="I51" s="28"/>
      <c r="J51" s="28"/>
      <c r="K51" s="42"/>
      <c r="L51" s="40" t="s">
        <v>82</v>
      </c>
      <c r="M51" s="185" t="s">
        <v>154</v>
      </c>
      <c r="N51" s="91">
        <f t="shared" si="0"/>
        <v>447054</v>
      </c>
      <c r="O51" s="49">
        <f>SUMIFS(DATI!E$1:E$65536,DATI!A$1:A$65536,'1999'!B4,DATI!B$1:B$65536,'1999'!O12,DATI!C$1:C$65536,'1999'!N8,DATI!D$1:D$65536,'1999'!L51)</f>
        <v>0</v>
      </c>
      <c r="P51" s="29">
        <f t="shared" si="1"/>
        <v>447054</v>
      </c>
      <c r="Q51" s="28"/>
      <c r="R51" s="28"/>
      <c r="S51" s="28"/>
      <c r="T51" s="49">
        <f>SUMIFS(DATI!E$1:E$65536,DATI!A$1:A$65536,'1999'!B4,DATI!B$1:B$65536,'1999'!T12,DATI!C$1:C$65536,'1999'!N8,DATI!D$1:D$65536,'1999'!L51)</f>
        <v>447054</v>
      </c>
      <c r="U51" s="50"/>
      <c r="V51" s="28"/>
      <c r="W51" s="42"/>
    </row>
    <row r="52" spans="1:23" ht="12.75" customHeight="1">
      <c r="A52" s="7"/>
      <c r="B52" s="28"/>
      <c r="C52" s="28"/>
      <c r="D52" s="28"/>
      <c r="E52" s="28"/>
      <c r="F52" s="28"/>
      <c r="G52" s="28"/>
      <c r="H52" s="28"/>
      <c r="I52" s="28"/>
      <c r="J52" s="28"/>
      <c r="K52" s="42"/>
      <c r="L52" s="40" t="s">
        <v>83</v>
      </c>
      <c r="M52" s="185" t="s">
        <v>155</v>
      </c>
      <c r="N52" s="91">
        <f t="shared" si="0"/>
        <v>22839</v>
      </c>
      <c r="O52" s="49">
        <f>SUMIFS(DATI!E$1:E$65536,DATI!A$1:A$65536,'1999'!B4,DATI!B$1:B$65536,'1999'!O12,DATI!C$1:C$65536,'1999'!N8,DATI!D$1:D$65536,'1999'!L52)</f>
        <v>0</v>
      </c>
      <c r="P52" s="29">
        <f t="shared" si="1"/>
        <v>22839</v>
      </c>
      <c r="Q52" s="28"/>
      <c r="R52" s="28"/>
      <c r="S52" s="28"/>
      <c r="T52" s="49">
        <f>SUMIFS(DATI!E$1:E$65536,DATI!A$1:A$65536,'1999'!B4,DATI!B$1:B$65536,'1999'!T12,DATI!C$1:C$65536,'1999'!N8,DATI!D$1:D$65536,'1999'!L52)</f>
        <v>22839</v>
      </c>
      <c r="U52" s="50"/>
      <c r="V52" s="28"/>
      <c r="W52" s="42"/>
    </row>
    <row r="53" spans="1:23" ht="12.75" customHeight="1">
      <c r="A53" s="7"/>
      <c r="B53" s="28"/>
      <c r="C53" s="28"/>
      <c r="D53" s="28"/>
      <c r="E53" s="28"/>
      <c r="F53" s="28"/>
      <c r="G53" s="28"/>
      <c r="H53" s="28"/>
      <c r="I53" s="28"/>
      <c r="J53" s="28"/>
      <c r="K53" s="42"/>
      <c r="L53" s="40" t="s">
        <v>84</v>
      </c>
      <c r="M53" s="185" t="s">
        <v>156</v>
      </c>
      <c r="N53" s="91">
        <f t="shared" si="0"/>
        <v>238199</v>
      </c>
      <c r="O53" s="49">
        <f>SUMIFS(DATI!E$1:E$65536,DATI!A$1:A$65536,'1999'!B4,DATI!B$1:B$65536,'1999'!O12,DATI!C$1:C$65536,'1999'!N8,DATI!D$1:D$65536,'1999'!L53)</f>
        <v>0</v>
      </c>
      <c r="P53" s="29">
        <f t="shared" si="1"/>
        <v>238199</v>
      </c>
      <c r="Q53" s="28"/>
      <c r="R53" s="28"/>
      <c r="S53" s="28"/>
      <c r="T53" s="49">
        <f>SUMIFS(DATI!E$1:E$65536,DATI!A$1:A$65536,'1999'!B4,DATI!B$1:B$65536,'1999'!T12,DATI!C$1:C$65536,'1999'!N8,DATI!D$1:D$65536,'1999'!L53)</f>
        <v>238199</v>
      </c>
      <c r="U53" s="50"/>
      <c r="V53" s="28"/>
      <c r="W53" s="42"/>
    </row>
    <row r="54" spans="1:23" ht="12.75" customHeight="1">
      <c r="A54" s="7"/>
      <c r="B54" s="28"/>
      <c r="C54" s="28"/>
      <c r="D54" s="28"/>
      <c r="E54" s="28"/>
      <c r="F54" s="28"/>
      <c r="G54" s="28"/>
      <c r="H54" s="28"/>
      <c r="I54" s="47"/>
      <c r="J54" s="47"/>
      <c r="K54" s="72"/>
      <c r="L54" s="40" t="s">
        <v>29</v>
      </c>
      <c r="M54" s="134" t="s">
        <v>251</v>
      </c>
      <c r="N54" s="91">
        <f t="shared" si="0"/>
        <v>130004</v>
      </c>
      <c r="O54" s="49">
        <f>SUMIFS(DATI!E$1:E$65536,DATI!A$1:A$65536,'1999'!B4,DATI!B$1:B$65536,'1999'!O12,DATI!C$1:C$65536,'1999'!N8,DATI!D$1:D$65536,'1999'!L54)</f>
        <v>0</v>
      </c>
      <c r="P54" s="29">
        <f t="shared" si="1"/>
        <v>130004</v>
      </c>
      <c r="Q54" s="50"/>
      <c r="R54" s="28"/>
      <c r="S54" s="28"/>
      <c r="T54" s="49">
        <f>SUMIFS(DATI!E$1:E$65536,DATI!A$1:A$65536,'1999'!B4,DATI!B$1:B$65536,'1999'!T12,DATI!C$1:C$65536,'1999'!N8,DATI!D$1:D$65536,'1999'!L54)</f>
        <v>130004</v>
      </c>
      <c r="U54" s="50"/>
      <c r="V54" s="28"/>
      <c r="W54" s="42"/>
    </row>
    <row r="55" spans="1:23" ht="12.75" customHeight="1">
      <c r="A55" s="7"/>
      <c r="B55" s="28"/>
      <c r="C55" s="28"/>
      <c r="D55" s="28"/>
      <c r="E55" s="93">
        <f>E56+E57</f>
        <v>85054</v>
      </c>
      <c r="F55" s="50"/>
      <c r="G55" s="28"/>
      <c r="H55" s="61"/>
      <c r="I55" s="94">
        <f>E55</f>
        <v>85054</v>
      </c>
      <c r="J55" s="29">
        <f>J56+J57</f>
        <v>0</v>
      </c>
      <c r="K55" s="95">
        <f>I55+J55</f>
        <v>85054</v>
      </c>
      <c r="L55" s="40" t="s">
        <v>30</v>
      </c>
      <c r="M55" s="41" t="s">
        <v>148</v>
      </c>
      <c r="N55" s="23"/>
      <c r="O55" s="28"/>
      <c r="P55" s="28"/>
      <c r="Q55" s="28"/>
      <c r="R55" s="28"/>
      <c r="S55" s="28"/>
      <c r="T55" s="23"/>
      <c r="U55" s="28"/>
      <c r="V55" s="28"/>
      <c r="W55" s="42"/>
    </row>
    <row r="56" spans="1:23">
      <c r="A56" s="7"/>
      <c r="B56" s="28"/>
      <c r="C56" s="28"/>
      <c r="D56" s="28"/>
      <c r="E56" s="96">
        <f>SUMIFS(DATI!E$1:E$65536,DATI!A$1:A$65536,'1999'!B4,DATI!B$1:B$65536,'1999'!E12,DATI!C$1:C$65536,'1999'!B8,DATI!D$1:D$65536,'1999'!L56)</f>
        <v>30933</v>
      </c>
      <c r="F56" s="50"/>
      <c r="G56" s="28"/>
      <c r="H56" s="28"/>
      <c r="I56" s="94">
        <f>E56</f>
        <v>30933</v>
      </c>
      <c r="J56" s="49">
        <f>SUMIFS(DATI!E$1:E$65536,DATI!A$1:A$65536,'1999'!B4,DATI!B$1:B$65536,'1999'!J12,DATI!C$1:C$65536,'1999'!B8,DATI!D$1:D$65536,'1999'!L56)</f>
        <v>0</v>
      </c>
      <c r="K56" s="95">
        <f t="shared" ref="K56:K64" si="2">I56+J56</f>
        <v>30933</v>
      </c>
      <c r="L56" s="40" t="s">
        <v>31</v>
      </c>
      <c r="M56" s="134" t="s">
        <v>252</v>
      </c>
      <c r="N56" s="28"/>
      <c r="O56" s="28"/>
      <c r="P56" s="28"/>
      <c r="Q56" s="28"/>
      <c r="R56" s="28"/>
      <c r="S56" s="28"/>
      <c r="T56" s="28"/>
      <c r="U56" s="28"/>
      <c r="V56" s="28"/>
      <c r="W56" s="42"/>
    </row>
    <row r="57" spans="1:23">
      <c r="A57" s="7"/>
      <c r="B57" s="47"/>
      <c r="C57" s="47"/>
      <c r="D57" s="47"/>
      <c r="E57" s="96">
        <f>SUMIFS(DATI!E$1:E$65536,DATI!A$1:A$65536,'1999'!B4,DATI!B$1:B$65536,'1999'!E12,DATI!C$1:C$65536,'1999'!B8,DATI!D$1:D$65536,'1999'!L57)</f>
        <v>54121</v>
      </c>
      <c r="F57" s="97"/>
      <c r="G57" s="47"/>
      <c r="H57" s="28"/>
      <c r="I57" s="94">
        <f>E57</f>
        <v>54121</v>
      </c>
      <c r="J57" s="210">
        <f>SUMIFS(DATI!E$1:E$65536,DATI!A$1:A$65536,'1999'!B4,DATI!B$1:B$65536,'1999'!J12,DATI!C$1:C$65536,'1999'!B8,DATI!D$1:D$65536,'1999'!L57)</f>
        <v>0</v>
      </c>
      <c r="K57" s="95">
        <f t="shared" si="2"/>
        <v>54121</v>
      </c>
      <c r="L57" s="40" t="s">
        <v>32</v>
      </c>
      <c r="M57" s="134" t="s">
        <v>253</v>
      </c>
      <c r="N57" s="47"/>
      <c r="O57" s="47"/>
      <c r="P57" s="47"/>
      <c r="Q57" s="28"/>
      <c r="R57" s="47"/>
      <c r="S57" s="47"/>
      <c r="T57" s="47"/>
      <c r="U57" s="47"/>
      <c r="V57" s="47"/>
      <c r="W57" s="72"/>
    </row>
    <row r="58" spans="1:23">
      <c r="A58" s="7"/>
      <c r="B58" s="98">
        <f>C58+D58</f>
        <v>7193</v>
      </c>
      <c r="C58" s="29">
        <f>C59+C60</f>
        <v>31</v>
      </c>
      <c r="D58" s="29">
        <f>D59+D60</f>
        <v>7162</v>
      </c>
      <c r="E58" s="99">
        <f>E59+E60</f>
        <v>39848</v>
      </c>
      <c r="F58" s="29">
        <f>F59+F60</f>
        <v>138036</v>
      </c>
      <c r="G58" s="91">
        <f>G59+G60</f>
        <v>784600</v>
      </c>
      <c r="H58" s="28"/>
      <c r="I58" s="94">
        <f>B58+E58+F58+G58</f>
        <v>969677</v>
      </c>
      <c r="J58" s="94">
        <f>J59+J60</f>
        <v>84043</v>
      </c>
      <c r="K58" s="95">
        <f t="shared" si="2"/>
        <v>1053720</v>
      </c>
      <c r="L58" s="40" t="s">
        <v>33</v>
      </c>
      <c r="M58" s="41" t="s">
        <v>157</v>
      </c>
      <c r="N58" s="91">
        <f t="shared" ref="N58:N74" si="3">O58+P58</f>
        <v>1053720</v>
      </c>
      <c r="O58" s="94">
        <f>O59+O60</f>
        <v>177854</v>
      </c>
      <c r="P58" s="29">
        <f t="shared" ref="P58:P63" si="4">R58+S58+T58+W58</f>
        <v>875866</v>
      </c>
      <c r="Q58" s="50"/>
      <c r="R58" s="29">
        <f>R59+R60</f>
        <v>61299</v>
      </c>
      <c r="S58" s="29">
        <f>S59+S60</f>
        <v>179270</v>
      </c>
      <c r="T58" s="29">
        <f>T59+T60</f>
        <v>39191</v>
      </c>
      <c r="U58" s="29">
        <f>U59+U60</f>
        <v>594853</v>
      </c>
      <c r="V58" s="62">
        <f>V59+V60</f>
        <v>1253</v>
      </c>
      <c r="W58" s="63">
        <f>U58+V58</f>
        <v>596106</v>
      </c>
    </row>
    <row r="59" spans="1:23">
      <c r="A59" s="7"/>
      <c r="B59" s="98">
        <f>C59+D59</f>
        <v>3760</v>
      </c>
      <c r="C59" s="49">
        <f>SUMIFS(DATI!E$1:E$65536,DATI!A$1:A$65536,'1999'!B4,DATI!B$1:B$65536,'1999'!C12,DATI!C$1:C$65536,'1999'!B8,DATI!D$1:D$65536,'1999'!L59)</f>
        <v>31</v>
      </c>
      <c r="D59" s="49">
        <f>SUMIFS(DATI!E$1:E$65536,DATI!A$1:A$65536,'1999'!B4,DATI!B$1:B$65536,'1999'!D12,DATI!C$1:C$65536,'1999'!B8,DATI!D$1:D$65536,'1999'!L59)</f>
        <v>3729</v>
      </c>
      <c r="E59" s="100">
        <f>SUMIFS(DATI!E$1:E$65536,DATI!A$1:A$65536,'1999'!B4,DATI!B$1:B$65536,'1999'!E12,DATI!C$1:C$65536,'1999'!B8,DATI!D$1:D$65536,'1999'!L59)</f>
        <v>39848</v>
      </c>
      <c r="F59" s="30">
        <f>SUMIFS(DATI!E$1:E$65536,DATI!A$1:A$65536,'1999'!B4,DATI!B$1:B$65536,'1999'!F12,DATI!C$1:C$65536,'1999'!B8,DATI!D$1:D$65536,'1999'!L59)</f>
        <v>127918</v>
      </c>
      <c r="G59" s="30">
        <f>SUMIFS(DATI!E$1:E$65536,DATI!A$1:A$65536,'1999'!B4,DATI!B$1:B$65536,'1999'!G12,DATI!C$1:C$65536,'1999'!B8,DATI!D$1:D$65536,'1999'!L59)</f>
        <v>89772</v>
      </c>
      <c r="H59" s="28"/>
      <c r="I59" s="94">
        <f>B59+E59+F59+G59</f>
        <v>261298</v>
      </c>
      <c r="J59" s="30">
        <f>SUMIFS(DATI!E$1:E$65536,DATI!A$1:A$65536,'1999'!B4,DATI!B$1:B$65536,'1999'!J12,DATI!C$1:C$65536,'1999'!B8,DATI!D$1:D$65536,'1999'!L59)</f>
        <v>83779</v>
      </c>
      <c r="K59" s="95">
        <f t="shared" si="2"/>
        <v>345077</v>
      </c>
      <c r="L59" s="40" t="s">
        <v>34</v>
      </c>
      <c r="M59" s="134" t="s">
        <v>262</v>
      </c>
      <c r="N59" s="91">
        <f t="shared" si="3"/>
        <v>345077</v>
      </c>
      <c r="O59" s="30">
        <f>SUMIFS(DATI!E$1:E$65536,DATI!A$1:A$65536,'1999'!B4,DATI!B$1:B$65536,'1999'!O12,DATI!C$1:C$65536,'1999'!N8,DATI!D$1:D$65536,'1999'!L59)</f>
        <v>86661</v>
      </c>
      <c r="P59" s="29">
        <f t="shared" si="4"/>
        <v>258416</v>
      </c>
      <c r="Q59" s="28"/>
      <c r="R59" s="49">
        <f>SUMIFS(DATI!E$1:E$65536,DATI!A$1:A$65536,'1999'!B4,DATI!B$1:B$65536,'1999'!R12,DATI!C$1:C$65536,'1999'!N8,DATI!D$1:D$65536,'1999'!L59)</f>
        <v>53557</v>
      </c>
      <c r="S59" s="49">
        <f>SUMIFS(DATI!E$1:E$65536,DATI!A$1:A$65536,'1999'!B4,DATI!B$1:B$65536,'1999'!S12,DATI!C$1:C$65536,'1999'!N8,DATI!D$1:D$65536,'1999'!L59)</f>
        <v>171450</v>
      </c>
      <c r="T59" s="49">
        <f>SUMIFS(DATI!E$1:E$65536,DATI!A$1:A$65536,'1999'!B4,DATI!B$1:B$65536,'1999'!T12,DATI!C$1:C$65536,'1999'!N8,DATI!D$1:D$65536,'1999'!L59)</f>
        <v>13545</v>
      </c>
      <c r="U59" s="49">
        <f>SUMIFS(DATI!E$1:E$65536,DATI!A$1:A$65536,'1999'!B4,DATI!B$1:B$65536,'1999'!U12,DATI!C$1:C$65536,'1999'!N8,DATI!D$1:D$65536,'1999'!L59)</f>
        <v>18674</v>
      </c>
      <c r="V59" s="24">
        <f>SUMIFS(DATI!E$1:E$65536,DATI!A$1:A$65536,'1999'!B4,DATI!B$1:B$65536,'1999'!V12,DATI!C$1:C$65536,'1999'!N8,DATI!D$1:D$65536,'1999'!L59)</f>
        <v>1190</v>
      </c>
      <c r="W59" s="63">
        <f t="shared" ref="W59:W74" si="5">U59+V59</f>
        <v>19864</v>
      </c>
    </row>
    <row r="60" spans="1:23">
      <c r="A60" s="7"/>
      <c r="B60" s="98">
        <f>C60+D60</f>
        <v>3433</v>
      </c>
      <c r="C60" s="29">
        <f>C61+C64+C69+C73</f>
        <v>0</v>
      </c>
      <c r="D60" s="29">
        <f>D61+D64+D69+D73</f>
        <v>3433</v>
      </c>
      <c r="E60" s="99">
        <f>E69+E73</f>
        <v>0</v>
      </c>
      <c r="F60" s="29">
        <f>F61+F64+F69+F73</f>
        <v>10118</v>
      </c>
      <c r="G60" s="91">
        <f>G61+G64+G69+G73</f>
        <v>694828</v>
      </c>
      <c r="H60" s="28"/>
      <c r="I60" s="94">
        <f>B60+E60+F60+G60</f>
        <v>708379</v>
      </c>
      <c r="J60" s="94">
        <f>J61+J64+J69</f>
        <v>264</v>
      </c>
      <c r="K60" s="95">
        <f>I60+J60</f>
        <v>708643</v>
      </c>
      <c r="L60" s="40" t="s">
        <v>158</v>
      </c>
      <c r="M60" s="134" t="s">
        <v>261</v>
      </c>
      <c r="N60" s="91">
        <f>O60+P60</f>
        <v>708643</v>
      </c>
      <c r="O60" s="94">
        <f>O61+O64+O69</f>
        <v>91193</v>
      </c>
      <c r="P60" s="29">
        <f t="shared" si="4"/>
        <v>617450</v>
      </c>
      <c r="Q60" s="50"/>
      <c r="R60" s="29">
        <f>R61+R64+R69+R73</f>
        <v>7742</v>
      </c>
      <c r="S60" s="29">
        <f>S61+S64+S69+S73</f>
        <v>7820</v>
      </c>
      <c r="T60" s="29">
        <f>T61+T64+T69+T73</f>
        <v>25646</v>
      </c>
      <c r="U60" s="29">
        <f>U61+U64+U69+U73</f>
        <v>576179</v>
      </c>
      <c r="V60" s="62">
        <f>V61+V64+V69+V73</f>
        <v>63</v>
      </c>
      <c r="W60" s="63">
        <f t="shared" si="5"/>
        <v>576242</v>
      </c>
    </row>
    <row r="61" spans="1:23">
      <c r="A61" s="7"/>
      <c r="B61" s="28"/>
      <c r="C61" s="28"/>
      <c r="D61" s="28"/>
      <c r="E61" s="28"/>
      <c r="F61" s="49">
        <f>SUMIFS(DATI!E$1:E$65536,DATI!A$1:A$65536,'1999'!B4,DATI!B$1:B$65536,'1999'!F12,DATI!C$1:C$65536,'1999'!B8,DATI!D$1:D$65536,'1999'!L61)</f>
        <v>7876</v>
      </c>
      <c r="G61" s="29">
        <f>G62+G63</f>
        <v>614374</v>
      </c>
      <c r="H61" s="28"/>
      <c r="I61" s="94">
        <f>F61+G61</f>
        <v>622250</v>
      </c>
      <c r="J61" s="30">
        <f>SUMIFS(DATI!E$1:E$65536,DATI!A$1:A$65536,'1999'!B4,DATI!B$1:B$65536,'1999'!J12,DATI!C$1:C$65536,'1999'!B8,DATI!D$1:D$65536,'1999'!L61)</f>
        <v>263</v>
      </c>
      <c r="K61" s="95">
        <f>I61+J61</f>
        <v>622513</v>
      </c>
      <c r="L61" s="40" t="s">
        <v>36</v>
      </c>
      <c r="M61" s="185" t="s">
        <v>260</v>
      </c>
      <c r="N61" s="91">
        <f t="shared" si="3"/>
        <v>622513</v>
      </c>
      <c r="O61" s="30">
        <f>SUMIFS(DATI!E$1:E$65536,DATI!A$1:A$65536,'1999'!B4,DATI!B$1:B$65536,'1999'!O12,DATI!C$1:C$65536,'1999'!N8,DATI!D$1:D$65536,'1999'!L61)</f>
        <v>17380</v>
      </c>
      <c r="P61" s="29">
        <f t="shared" si="4"/>
        <v>605133</v>
      </c>
      <c r="Q61" s="50"/>
      <c r="R61" s="49">
        <f>SUMIFS(DATI!E$1:E$65536,DATI!A$1:A$65536,'1999'!B4,DATI!B$1:B$65536,'1999'!R12,DATI!C$1:C$65536,'1999'!N8,DATI!D$1:D$65536,'1999'!L61)</f>
        <v>6373</v>
      </c>
      <c r="S61" s="30">
        <f>SUMIFS(DATI!E$1:E$65536,DATI!A$1:A$65536,'1999'!B4,DATI!B$1:B$65536,'1999'!S12,DATI!C$1:C$65536,'1999'!N8,DATI!D$1:D$65536,'1999'!L61)</f>
        <v>7719</v>
      </c>
      <c r="T61" s="30">
        <f>SUMIFS(DATI!E$1:E$65536,DATI!A$1:A$65536,'1999'!B4,DATI!B$1:B$65536,'1999'!T12,DATI!C$1:C$65536,'1999'!N8,DATI!D$1:D$65536,'1999'!L61)</f>
        <v>25616</v>
      </c>
      <c r="U61" s="30">
        <f>SUMIFS(DATI!E$1:E$65536,DATI!A$1:A$65536,'1999'!B4,DATI!B$1:B$65536,'1999'!U12,DATI!C$1:C$65536,'1999'!N8,DATI!D$1:D$65536,'1999'!L61)</f>
        <v>565362</v>
      </c>
      <c r="V61" s="30">
        <f>SUMIFS(DATI!E$1:E$65536,DATI!A$1:A$65536,'1999'!B4,DATI!B$1:B$65536,'1999'!V12,DATI!C$1:C$65536,'1999'!N8,DATI!D$1:D$65536,'1999'!L61)</f>
        <v>63</v>
      </c>
      <c r="W61" s="63">
        <f t="shared" si="5"/>
        <v>565425</v>
      </c>
    </row>
    <row r="62" spans="1:23">
      <c r="A62" s="7"/>
      <c r="B62" s="28"/>
      <c r="C62" s="28"/>
      <c r="D62" s="28"/>
      <c r="E62" s="28"/>
      <c r="F62" s="49">
        <f>SUMIFS(DATI!E$1:E$65536,DATI!A$1:A$65536,'1999'!B4,DATI!B$1:B$65536,'1999'!F12,DATI!C$1:C$65536,'1999'!B8,DATI!D$1:D$65536,'1999'!L62)</f>
        <v>7876</v>
      </c>
      <c r="G62" s="49">
        <f>SUMIFS(DATI!E$1:E$65536,DATI!A$1:A$65536,'1999'!B4,DATI!B$1:B$65536,'1999'!G12,DATI!C$1:C$65536,'1999'!B8,DATI!D$1:D$65536,'1999'!L62)</f>
        <v>54440</v>
      </c>
      <c r="H62" s="28"/>
      <c r="I62" s="94">
        <f>F62+G62</f>
        <v>62316</v>
      </c>
      <c r="J62" s="30">
        <f>SUMIFS(DATI!E$1:E$65536,DATI!A$1:A$65536,'1999'!B4,DATI!B$1:B$65536,'1999'!J12,DATI!C$1:C$65536,'1999'!B8,DATI!D$1:D$65536,'1999'!L62)</f>
        <v>263</v>
      </c>
      <c r="K62" s="95">
        <f>I62+J62</f>
        <v>62579</v>
      </c>
      <c r="L62" s="40" t="s">
        <v>37</v>
      </c>
      <c r="M62" s="186" t="s">
        <v>159</v>
      </c>
      <c r="N62" s="91">
        <f t="shared" si="3"/>
        <v>62579</v>
      </c>
      <c r="O62" s="30">
        <f>SUMIFS(DATI!E$1:E$65536,DATI!A$1:A$65536,'1999'!B4,DATI!B$1:B$65536,'1999'!O12,DATI!C$1:C$65536,'1999'!N8,DATI!D$1:D$65536,'1999'!L62)</f>
        <v>17380</v>
      </c>
      <c r="P62" s="29">
        <f t="shared" si="4"/>
        <v>45199</v>
      </c>
      <c r="Q62" s="50"/>
      <c r="R62" s="49">
        <f>SUMIFS(DATI!E$1:E$65536,DATI!A$1:A$65536,'1999'!B4,DATI!B$1:B$65536,'1999'!R12,DATI!C$1:C$65536,'1999'!N8,DATI!D$1:D$65536,'1999'!L62)</f>
        <v>6373</v>
      </c>
      <c r="S62" s="49">
        <f>SUMIFS(DATI!E$1:E$65536,DATI!A$1:A$65536,'1999'!B4,DATI!B$1:B$65536,'1999'!S12,DATI!C$1:C$65536,'1999'!N8,DATI!D$1:D$65536,'1999'!L62)</f>
        <v>7719</v>
      </c>
      <c r="T62" s="49">
        <f>SUMIFS(DATI!E$1:E$65536,DATI!A$1:A$65536,'1999'!B4,DATI!B$1:B$65536,'1999'!T12,DATI!C$1:C$65536,'1999'!N8,DATI!D$1:D$65536,'1999'!L62)</f>
        <v>25616</v>
      </c>
      <c r="U62" s="49">
        <f>SUMIFS(DATI!E$1:E$65536,DATI!A$1:A$65536,'1999'!B4,DATI!B$1:B$65536,'1999'!U12,DATI!C$1:C$65536,'1999'!N8,DATI!D$1:D$65536,'1999'!L62)</f>
        <v>5428</v>
      </c>
      <c r="V62" s="24">
        <f>SUMIFS(DATI!E$1:E$65536,DATI!A$1:A$65536,'1999'!B4,DATI!B$1:B$65536,'1999'!V12,DATI!C$1:C$65536,'1999'!N8,DATI!D$1:D$65536,'1999'!L62)</f>
        <v>63</v>
      </c>
      <c r="W62" s="63">
        <f t="shared" si="5"/>
        <v>5491</v>
      </c>
    </row>
    <row r="63" spans="1:23">
      <c r="A63" s="7"/>
      <c r="B63" s="28"/>
      <c r="C63" s="28"/>
      <c r="D63" s="28"/>
      <c r="E63" s="28"/>
      <c r="F63" s="49">
        <f>SUMIFS(DATI!E$1:E$65536,DATI!A$1:A$65536,'1999'!B4,DATI!B$1:B$65536,'1999'!F12,DATI!C$1:C$65536,'1999'!B8,DATI!D$1:D$65536,'1999'!L63)</f>
        <v>0</v>
      </c>
      <c r="G63" s="49">
        <f>SUMIFS(DATI!E$1:E$65536,DATI!A$1:A$65536,'1999'!B4,DATI!B$1:B$65536,'1999'!G12,DATI!C$1:C$65536,'1999'!B8,DATI!D$1:D$65536,'1999'!L63)</f>
        <v>559934</v>
      </c>
      <c r="H63" s="28"/>
      <c r="I63" s="94">
        <f>F63+G63</f>
        <v>559934</v>
      </c>
      <c r="J63" s="30">
        <f>SUMIFS(DATI!E$1:E$65536,DATI!A$1:A$65536,'1999'!B4,DATI!B$1:B$65536,'1999'!J12,DATI!C$1:C$65536,'1999'!B8,DATI!D$1:D$65536,'1999'!L63)</f>
        <v>0</v>
      </c>
      <c r="K63" s="95">
        <f>I63+J63</f>
        <v>559934</v>
      </c>
      <c r="L63" s="40" t="s">
        <v>38</v>
      </c>
      <c r="M63" s="186" t="s">
        <v>160</v>
      </c>
      <c r="N63" s="91">
        <f t="shared" si="3"/>
        <v>559934</v>
      </c>
      <c r="O63" s="30">
        <f>SUMIFS(DATI!E$1:E$65536,DATI!A$1:A$65536,'1999'!B4,DATI!B$1:B$65536,'1999'!O12,DATI!C$1:C$65536,'1999'!N8,DATI!D$1:D$65536,'1999'!L63)</f>
        <v>0</v>
      </c>
      <c r="P63" s="29">
        <f t="shared" si="4"/>
        <v>559934</v>
      </c>
      <c r="Q63" s="50"/>
      <c r="R63" s="49">
        <f>SUMIFS(DATI!E$1:E$65536,DATI!A$1:A$65536,'1999'!B4,DATI!B$1:B$65536,'1999'!R12,DATI!C$1:C$65536,'1999'!N8,DATI!D$1:D$65536,'1999'!L63)</f>
        <v>0</v>
      </c>
      <c r="S63" s="49">
        <f>SUMIFS(DATI!E$1:E$65536,DATI!A$1:A$65536,'1999'!B4,DATI!B$1:B$65536,'1999'!S12,DATI!C$1:C$65536,'1999'!N8,DATI!D$1:D$65536,'1999'!L63)</f>
        <v>0</v>
      </c>
      <c r="T63" s="49">
        <f>SUMIFS(DATI!E$1:E$65536,DATI!A$1:A$65536,'1999'!B4,DATI!B$1:B$65536,'1999'!T12,DATI!C$1:C$65536,'1999'!N8,DATI!D$1:D$65536,'1999'!L63)</f>
        <v>0</v>
      </c>
      <c r="U63" s="49">
        <f>SUMIFS(DATI!E$1:E$65536,DATI!A$1:A$65536,'1999'!B4,DATI!B$1:B$65536,'1999'!U12,DATI!C$1:C$65536,'1999'!N8,DATI!D$1:D$65536,'1999'!L63)</f>
        <v>559934</v>
      </c>
      <c r="V63" s="24">
        <f>SUMIFS(DATI!E$1:E$65536,DATI!A$1:A$65536,'1999'!B4,DATI!B$1:B$65536,'1999'!V12,DATI!C$1:C$65536,'1999'!N8,DATI!D$1:D$65536,'1999'!L63)</f>
        <v>0</v>
      </c>
      <c r="W63" s="63">
        <f t="shared" si="5"/>
        <v>559934</v>
      </c>
    </row>
    <row r="64" spans="1:23" ht="25">
      <c r="A64" s="7"/>
      <c r="B64" s="98">
        <f>C64+D64</f>
        <v>0</v>
      </c>
      <c r="C64" s="30">
        <f>SUMIFS(DATI!E$1:E$65536,DATI!A$1:A$65536,'1999'!B4,DATI!B$1:B$65536,'1999'!C12,DATI!C$1:C$65536,'1999'!B8,DATI!D$1:D$65536,'1999'!L64)</f>
        <v>0</v>
      </c>
      <c r="D64" s="30">
        <f>SUMIFS(DATI!E$1:E$65536,DATI!A$1:A$65536,'1999'!B4,DATI!B$1:B$65536,'1999'!D12,DATI!C$1:C$65536,'1999'!B8,DATI!D$1:D$65536,'1999'!L64)</f>
        <v>0</v>
      </c>
      <c r="E64" s="28"/>
      <c r="F64" s="49">
        <f>SUMIFS(DATI!E$1:E$65536,DATI!A$1:A$65536,'1999'!B4,DATI!B$1:B$65536,'1999'!F12,DATI!C$1:C$65536,'1999'!B8,DATI!D$1:D$65536,'1999'!L64)</f>
        <v>0</v>
      </c>
      <c r="G64" s="49">
        <f>SUMIFS(DATI!E$1:E$65536,DATI!A$1:A$65536,'1999'!B4,DATI!B$1:B$65536,'1999'!G12,DATI!C$1:C$65536,'1999'!B8,DATI!D$1:D$65536,'1999'!L64)</f>
        <v>73813</v>
      </c>
      <c r="H64" s="28"/>
      <c r="I64" s="94">
        <f>F64+G64</f>
        <v>73813</v>
      </c>
      <c r="J64" s="30">
        <f>SUMIFS(DATI!E$1:E$65536,DATI!A$1:A$65536,'1999'!B4,DATI!B$1:B$65536,'1999'!J12,DATI!C$1:C$65536,'1999'!B8,DATI!D$1:D$65536,'1999'!L64)</f>
        <v>1</v>
      </c>
      <c r="K64" s="95">
        <f t="shared" si="2"/>
        <v>73814</v>
      </c>
      <c r="L64" s="40" t="s">
        <v>39</v>
      </c>
      <c r="M64" s="185" t="s">
        <v>259</v>
      </c>
      <c r="N64" s="91">
        <f t="shared" si="3"/>
        <v>73814</v>
      </c>
      <c r="O64" s="30">
        <f>SUMIFS(DATI!E$1:E$65536,DATI!A$1:A$65536,'1999'!B4,DATI!B$1:B$65536,'1999'!O12,DATI!C$1:C$65536,'1999'!N8,DATI!D$1:D$65536,'1999'!L64)</f>
        <v>73813</v>
      </c>
      <c r="P64" s="29">
        <f>R64+S64+T64+U64+V64</f>
        <v>1</v>
      </c>
      <c r="Q64" s="50"/>
      <c r="R64" s="49">
        <f>SUMIFS(DATI!E$1:E$65536,DATI!A$1:A$65536,'1999'!B4,DATI!B$1:B$65536,'1999'!R12,DATI!C$1:C$65536,'1999'!N8,DATI!D$1:D$65536,'1999'!L64)</f>
        <v>1</v>
      </c>
      <c r="S64" s="49">
        <f>SUMIFS(DATI!E$1:E$65536,DATI!A$1:A$65536,'1999'!B4,DATI!B$1:B$65536,'1999'!S12,DATI!C$1:C$65536,'1999'!N8,DATI!D$1:D$65536,'1999'!L64)</f>
        <v>0</v>
      </c>
      <c r="T64" s="49">
        <f>SUMIFS(DATI!E$1:E$65536,DATI!A$1:A$65536,'1999'!B4,DATI!B$1:B$65536,'1999'!T12,DATI!C$1:C$65536,'1999'!N8,DATI!D$1:D$65536,'1999'!L64)</f>
        <v>0</v>
      </c>
      <c r="U64" s="49">
        <f>SUMIFS(DATI!E$1:E$65536,DATI!A$1:A$65536,'1999'!B4,DATI!B$1:B$65536,'1999'!U12,DATI!C$1:C$65536,'1999'!N8,DATI!D$1:D$65536,'1999'!L64)</f>
        <v>0</v>
      </c>
      <c r="V64" s="24">
        <f>SUMIFS(DATI!E$1:E$65536,DATI!A$1:A$65536,'1999'!B4,DATI!B$1:B$65536,'1999'!V12,DATI!C$1:C$65536,'1999'!N8,DATI!D$1:D$65536,'1999'!L64)</f>
        <v>0</v>
      </c>
      <c r="W64" s="63">
        <f t="shared" si="5"/>
        <v>0</v>
      </c>
    </row>
    <row r="65" spans="1:23" ht="25">
      <c r="A65" s="7"/>
      <c r="B65" s="28"/>
      <c r="C65" s="28"/>
      <c r="D65" s="28"/>
      <c r="E65" s="28"/>
      <c r="F65" s="49">
        <f>SUMIFS(DATI!E$1:E$65536,DATI!A$1:A$65536,'1999'!B4,DATI!B$1:B$65536,'1999'!F12,DATI!C$1:C$65536,'1999'!B8,DATI!D$1:D$65536,'1999'!L65)</f>
        <v>0</v>
      </c>
      <c r="G65" s="49">
        <f>SUMIFS(DATI!E$1:E$65536,DATI!A$1:A$65536,'1999'!B4,DATI!B$1:B$65536,'1999'!G12,DATI!C$1:C$65536,'1999'!B8,DATI!D$1:D$65536,'1999'!L65)</f>
        <v>0</v>
      </c>
      <c r="H65" s="28"/>
      <c r="I65" s="28"/>
      <c r="J65" s="28"/>
      <c r="K65" s="42"/>
      <c r="L65" s="40" t="s">
        <v>93</v>
      </c>
      <c r="M65" s="186" t="s">
        <v>161</v>
      </c>
      <c r="N65" s="28"/>
      <c r="O65" s="28"/>
      <c r="P65" s="28"/>
      <c r="Q65" s="28"/>
      <c r="R65" s="49">
        <f>SUMIFS(DATI!E$1:E$65536,DATI!A$1:A$65536,'1999'!B4,DATI!B$1:B$65536,'1999'!R12,DATI!C$1:C$65536,'1999'!N8,DATI!D$1:D$65536,'1999'!L65)</f>
        <v>0</v>
      </c>
      <c r="S65" s="49">
        <f>SUMIFS(DATI!E$1:E$65536,DATI!A$1:A$65536,'1999'!B4,DATI!B$1:B$65536,'1999'!S12,DATI!C$1:C$65536,'1999'!N8,DATI!D$1:D$65536,'1999'!L65)</f>
        <v>0</v>
      </c>
      <c r="T65" s="28"/>
      <c r="U65" s="28"/>
      <c r="V65" s="28"/>
      <c r="W65" s="42"/>
    </row>
    <row r="66" spans="1:23" ht="25">
      <c r="A66" s="7"/>
      <c r="B66" s="28"/>
      <c r="C66" s="28"/>
      <c r="D66" s="28"/>
      <c r="E66" s="28"/>
      <c r="F66" s="49">
        <f>SUMIFS(DATI!E$1:E$65536,DATI!A$1:A$65536,'1999'!B4,DATI!B$1:B$65536,'1999'!F12,DATI!C$1:C$65536,'1999'!B8,DATI!D$1:D$65536,'1999'!L66)</f>
        <v>0</v>
      </c>
      <c r="G66" s="49">
        <f>SUMIFS(DATI!E$1:E$65536,DATI!A$1:A$65536,'1999'!B4,DATI!B$1:B$65536,'1999'!G12,DATI!C$1:C$65536,'1999'!B8,DATI!D$1:D$65536,'1999'!L66)</f>
        <v>0</v>
      </c>
      <c r="H66" s="28"/>
      <c r="I66" s="28"/>
      <c r="J66" s="28"/>
      <c r="K66" s="42"/>
      <c r="L66" s="40" t="s">
        <v>94</v>
      </c>
      <c r="M66" s="186" t="s">
        <v>162</v>
      </c>
      <c r="N66" s="28"/>
      <c r="O66" s="28"/>
      <c r="P66" s="28"/>
      <c r="Q66" s="28"/>
      <c r="R66" s="49">
        <f>SUMIFS(DATI!E$1:E$65536,DATI!A$1:A$65536,'1999'!B4,DATI!B$1:B$65536,'1999'!R12,DATI!C$1:C$65536,'1999'!N8,DATI!D$1:D$65536,'1999'!L66)</f>
        <v>0</v>
      </c>
      <c r="S66" s="49">
        <f>SUMIFS(DATI!E$1:E$65536,DATI!A$1:A$65536,'1999'!B4,DATI!B$1:B$65536,'1999'!S12,DATI!C$1:C$65536,'1999'!N8,DATI!D$1:D$65536,'1999'!L66)</f>
        <v>0</v>
      </c>
      <c r="T66" s="28"/>
      <c r="U66" s="28"/>
      <c r="V66" s="28"/>
      <c r="W66" s="42"/>
    </row>
    <row r="67" spans="1:23" ht="25">
      <c r="A67" s="7"/>
      <c r="B67" s="28"/>
      <c r="C67" s="28"/>
      <c r="D67" s="28"/>
      <c r="E67" s="28"/>
      <c r="F67" s="49">
        <f>SUMIFS(DATI!E$1:E$65536,DATI!A$1:A$65536,'1999'!B4,DATI!B$1:B$65536,'1999'!F12,DATI!C$1:C$65536,'1999'!B8,DATI!D$1:D$65536,'1999'!L67)</f>
        <v>0</v>
      </c>
      <c r="G67" s="49">
        <f>SUMIFS(DATI!E$1:E$65536,DATI!A$1:A$65536,'1999'!B4,DATI!B$1:B$65536,'1999'!G12,DATI!C$1:C$65536,'1999'!B8,DATI!D$1:D$65536,'1999'!L67)</f>
        <v>0</v>
      </c>
      <c r="H67" s="28"/>
      <c r="I67" s="28"/>
      <c r="J67" s="28"/>
      <c r="K67" s="42"/>
      <c r="L67" s="40" t="s">
        <v>95</v>
      </c>
      <c r="M67" s="186" t="s">
        <v>163</v>
      </c>
      <c r="N67" s="28"/>
      <c r="O67" s="28"/>
      <c r="P67" s="28"/>
      <c r="Q67" s="28"/>
      <c r="R67" s="49">
        <f>SUMIFS(DATI!E$1:E$65536,DATI!A$1:A$65536,'1999'!B4,DATI!B$1:B$65536,'1999'!R12,DATI!C$1:C$65536,'1999'!N8,DATI!D$1:D$65536,'1999'!L67)</f>
        <v>0</v>
      </c>
      <c r="S67" s="49">
        <f>SUMIFS(DATI!E$1:E$65536,DATI!A$1:A$65536,'1999'!B4,DATI!B$1:B$65536,'1999'!S12,DATI!C$1:C$65536,'1999'!N8,DATI!D$1:D$65536,'1999'!L67)</f>
        <v>0</v>
      </c>
      <c r="T67" s="28"/>
      <c r="U67" s="28"/>
      <c r="V67" s="28"/>
      <c r="W67" s="42"/>
    </row>
    <row r="68" spans="1:23" ht="25">
      <c r="A68" s="7"/>
      <c r="B68" s="28"/>
      <c r="C68" s="28"/>
      <c r="D68" s="28"/>
      <c r="E68" s="28"/>
      <c r="F68" s="49">
        <f>SUMIFS(DATI!E$1:E$65536,DATI!A$1:A$65536,'1999'!B4,DATI!B$1:B$65536,'1999'!F12,DATI!C$1:C$65536,'1999'!B8,DATI!D$1:D$65536,'1999'!L68)</f>
        <v>0</v>
      </c>
      <c r="G68" s="49">
        <f>SUMIFS(DATI!E$1:E$65536,DATI!A$1:A$65536,'1999'!B4,DATI!B$1:B$65536,'1999'!G12,DATI!C$1:C$65536,'1999'!B8,DATI!D$1:D$65536,'1999'!L68)</f>
        <v>0</v>
      </c>
      <c r="H68" s="28"/>
      <c r="I68" s="28"/>
      <c r="J68" s="28"/>
      <c r="K68" s="42"/>
      <c r="L68" s="40" t="s">
        <v>96</v>
      </c>
      <c r="M68" s="186" t="s">
        <v>164</v>
      </c>
      <c r="N68" s="28"/>
      <c r="O68" s="28"/>
      <c r="P68" s="28"/>
      <c r="Q68" s="28"/>
      <c r="R68" s="49">
        <f>SUMIFS(DATI!E$1:E$65536,DATI!A$1:A$65536,'1999'!B4,DATI!B$1:B$65536,'1999'!R12,DATI!C$1:C$65536,'1999'!N8,DATI!D$1:D$65536,'1999'!L68)</f>
        <v>0</v>
      </c>
      <c r="S68" s="49">
        <f>SUMIFS(DATI!E$1:E$65536,DATI!A$1:A$65536,'1999'!B4,DATI!B$1:B$65536,'1999'!S12,DATI!C$1:C$65536,'1999'!N8,DATI!D$1:D$65536,'1999'!L68)</f>
        <v>0</v>
      </c>
      <c r="T68" s="28"/>
      <c r="U68" s="28"/>
      <c r="V68" s="28"/>
      <c r="W68" s="42"/>
    </row>
    <row r="69" spans="1:23">
      <c r="A69" s="7"/>
      <c r="B69" s="98">
        <f t="shared" ref="B69:B78" si="6">C69+D69</f>
        <v>0</v>
      </c>
      <c r="C69" s="94">
        <f>C70+C71+C72</f>
        <v>0</v>
      </c>
      <c r="D69" s="94">
        <f>D70+D71+D72</f>
        <v>0</v>
      </c>
      <c r="E69" s="94">
        <f>E70+E71+E72</f>
        <v>0</v>
      </c>
      <c r="F69" s="94">
        <f>F70+F71+F72</f>
        <v>2242</v>
      </c>
      <c r="G69" s="94">
        <f>G70+G71+G72</f>
        <v>0</v>
      </c>
      <c r="H69" s="28"/>
      <c r="I69" s="94">
        <f t="shared" ref="I69:I74" si="7">E69+F69+G69+B69</f>
        <v>2242</v>
      </c>
      <c r="J69" s="94">
        <f>J70+J71+J72</f>
        <v>0</v>
      </c>
      <c r="K69" s="95">
        <f>I69+J69</f>
        <v>2242</v>
      </c>
      <c r="L69" s="53" t="s">
        <v>40</v>
      </c>
      <c r="M69" s="78" t="s">
        <v>258</v>
      </c>
      <c r="N69" s="91">
        <f t="shared" si="3"/>
        <v>2242</v>
      </c>
      <c r="O69" s="94">
        <f>O70+O71+O72</f>
        <v>0</v>
      </c>
      <c r="P69" s="29">
        <f>R69+S69+T69+U69+V69</f>
        <v>2242</v>
      </c>
      <c r="Q69" s="50"/>
      <c r="R69" s="29">
        <f>R70+R71+R72</f>
        <v>1368</v>
      </c>
      <c r="S69" s="29">
        <f>S70+S71+S72</f>
        <v>101</v>
      </c>
      <c r="T69" s="29">
        <f>T70+T71+T72</f>
        <v>30</v>
      </c>
      <c r="U69" s="29">
        <f>U70+U71+U72</f>
        <v>743</v>
      </c>
      <c r="V69" s="62">
        <f>V70+V71+V72</f>
        <v>0</v>
      </c>
      <c r="W69" s="63">
        <f t="shared" si="5"/>
        <v>743</v>
      </c>
    </row>
    <row r="70" spans="1:23" ht="23.25" customHeight="1">
      <c r="A70" s="7"/>
      <c r="B70" s="98">
        <f t="shared" si="6"/>
        <v>0</v>
      </c>
      <c r="C70" s="30">
        <f>SUMIFS(DATI!E$1:E$65536,DATI!A$1:A$65536,'1999'!B4,DATI!B$1:B$65536,'1999'!C12,DATI!C$1:C$65536,'1999'!B8,DATI!D$1:D$65536,'1999'!L70)</f>
        <v>0</v>
      </c>
      <c r="D70" s="30">
        <f>SUMIFS(DATI!E$1:E$65536,DATI!A$1:A$65536,'1999'!B4,DATI!B$1:B$65536,'1999'!D12,DATI!C$1:C$65536,'1999'!B8,DATI!D$1:D$65536,'1999'!L70)</f>
        <v>0</v>
      </c>
      <c r="E70" s="30">
        <f>SUMIFS(DATI!E$1:E$65536,DATI!A$1:A$65536,'1999'!B4,DATI!B$1:B$65536,'1999'!E12,DATI!C$1:C$65536,'1999'!B8,DATI!D$1:D$65536,'1999'!L70)</f>
        <v>0</v>
      </c>
      <c r="F70" s="30">
        <f>SUMIFS(DATI!E$1:E$65536,DATI!A$1:A$65536,'1999'!B4,DATI!B$1:B$65536,'1999'!F12,DATI!C$1:C$65536,'1999'!B8,DATI!D$1:D$65536,'1999'!L70)</f>
        <v>2216</v>
      </c>
      <c r="G70" s="49">
        <f>SUMIFS(DATI!E$1:E$65536,DATI!A$1:A$65536,'1999'!B4,DATI!B$1:B$65536,'1999'!G12,DATI!C$1:C$65536,'1999'!B8,DATI!D$1:D$65536,'1999'!L70)</f>
        <v>0</v>
      </c>
      <c r="H70" s="28"/>
      <c r="I70" s="94">
        <f t="shared" si="7"/>
        <v>2216</v>
      </c>
      <c r="J70" s="101">
        <f>SUMIFS(DATI!E$1:E$65536,DATI!A$1:A$65536,'1999'!B4,DATI!B$1:B$65536,'1999'!J12,DATI!C$1:C$65536,'1999'!B8,DATI!D$1:D$65536,'1999'!L70)</f>
        <v>0</v>
      </c>
      <c r="K70" s="95">
        <f>I70+J70</f>
        <v>2216</v>
      </c>
      <c r="L70" s="53" t="s">
        <v>41</v>
      </c>
      <c r="M70" s="201" t="s">
        <v>257</v>
      </c>
      <c r="N70" s="91">
        <f t="shared" si="3"/>
        <v>2216</v>
      </c>
      <c r="O70" s="102">
        <f>SUMIFS(DATI!E$1:E$65536,DATI!A$1:A$65536,'1999'!B4,DATI!B$1:B$65536,'1999'!O12,DATI!C$1:C$65536,'1999'!N8,DATI!D$1:D$65536,'1999'!L70)</f>
        <v>0</v>
      </c>
      <c r="P70" s="29">
        <f>R70+S70+T70+W70</f>
        <v>2216</v>
      </c>
      <c r="Q70" s="50"/>
      <c r="R70" s="49">
        <f>SUMIFS(DATI!E$1:E$65536,DATI!A$1:A$65536,'1999'!B4,DATI!B$1:B$65536,'1999'!R12,DATI!C$1:C$65536,'1999'!N8,DATI!D$1:D$65536,'1999'!L70)</f>
        <v>1368</v>
      </c>
      <c r="S70" s="49">
        <f>SUMIFS(DATI!E$1:E$65536,DATI!A$1:A$65536,'1999'!B4,DATI!B$1:B$65536,'1999'!S12,DATI!C$1:C$65536,'1999'!N8,DATI!D$1:D$65536,'1999'!L70)</f>
        <v>101</v>
      </c>
      <c r="T70" s="49">
        <f>SUMIFS(DATI!E$1:E$65536,DATI!A$1:A$65536,'1999'!B4,DATI!B$1:B$65536,'1999'!T12,DATI!C$1:C$65536,'1999'!N8,DATI!D$1:D$65536,'1999'!L70)</f>
        <v>30</v>
      </c>
      <c r="U70" s="49">
        <f>SUMIFS(DATI!E$1:E$65536,DATI!A$1:A$65536,'1999'!B4,DATI!B$1:B$65536,'1999'!U12,DATI!C$1:C$65536,'1999'!N8,DATI!D$1:D$65536,'1999'!L70)</f>
        <v>717</v>
      </c>
      <c r="V70" s="24">
        <f>SUMIFS(DATI!E$1:E$65536,DATI!A$1:A$65536,'1999'!B4,DATI!B$1:B$65536,'1999'!V12,DATI!C$1:C$65536,'1999'!N8,DATI!D$1:D$65536,'1999'!L70)</f>
        <v>0</v>
      </c>
      <c r="W70" s="63">
        <f t="shared" si="5"/>
        <v>717</v>
      </c>
    </row>
    <row r="71" spans="1:23">
      <c r="A71" s="7"/>
      <c r="B71" s="98">
        <f t="shared" si="6"/>
        <v>0</v>
      </c>
      <c r="C71" s="30">
        <f>SUMIFS(DATI!E$1:E$65536,DATI!A$1:A$65536,'1999'!B4,DATI!B$1:B$65536,'1999'!C12,DATI!C$1:C$65536,'1999'!B8,DATI!D$1:D$65536,'1999'!L71)</f>
        <v>0</v>
      </c>
      <c r="D71" s="30">
        <f>SUMIFS(DATI!E$1:E$65536,DATI!A$1:A$65536,'1999'!B4,DATI!B$1:B$65536,'1999'!D12,DATI!C$1:C$65536,'1999'!B8,DATI!D$1:D$65536,'1999'!L71)</f>
        <v>0</v>
      </c>
      <c r="E71" s="30">
        <f>SUMIFS(DATI!E$1:E$65536,DATI!A$1:A$65536,'1999'!B4,DATI!B$1:B$65536,'1999'!E12,DATI!C$1:C$65536,'1999'!B8,DATI!D$1:D$65536,'1999'!L71)</f>
        <v>0</v>
      </c>
      <c r="F71" s="30">
        <f>SUMIFS(DATI!E$1:E$65536,DATI!A$1:A$65536,'1999'!B4,DATI!B$1:B$65536,'1999'!F12,DATI!C$1:C$65536,'1999'!B8,DATI!D$1:D$65536,'1999'!L71)</f>
        <v>26</v>
      </c>
      <c r="G71" s="49">
        <f>SUMIFS(DATI!E$1:E$65536,DATI!A$1:A$65536,'1999'!B4,DATI!B$1:B$65536,'1999'!G12,DATI!C$1:C$65536,'1999'!B8,DATI!D$1:D$65536,'1999'!L71)</f>
        <v>0</v>
      </c>
      <c r="H71" s="28"/>
      <c r="I71" s="94">
        <f t="shared" si="7"/>
        <v>26</v>
      </c>
      <c r="J71" s="101">
        <f>SUMIFS(DATI!E$1:E$65536,DATI!A$1:A$65536,'1999'!B4,DATI!B$1:B$65536,'1999'!J12,DATI!C$1:C$65536,'1999'!B8,DATI!D$1:D$65536,'1999'!L71)</f>
        <v>0</v>
      </c>
      <c r="K71" s="95">
        <f>I71+J71</f>
        <v>26</v>
      </c>
      <c r="L71" s="53" t="s">
        <v>42</v>
      </c>
      <c r="M71" s="201" t="s">
        <v>256</v>
      </c>
      <c r="N71" s="91">
        <f t="shared" si="3"/>
        <v>26</v>
      </c>
      <c r="O71" s="102">
        <f>SUMIFS(DATI!E$1:E$65536,DATI!A$1:A$65536,'1999'!B4,DATI!B$1:B$65536,'1999'!O12,DATI!C$1:C$65536,'1999'!N8,DATI!D$1:D$65536,'1999'!L71)</f>
        <v>0</v>
      </c>
      <c r="P71" s="29">
        <f>R71+S71+T71+W71</f>
        <v>26</v>
      </c>
      <c r="Q71" s="50"/>
      <c r="R71" s="49">
        <f>SUMIFS(DATI!E$1:E$65536,DATI!A$1:A$65536,'1999'!B4,DATI!B$1:B$65536,'1999'!R12,DATI!C$1:C$65536,'1999'!N8,DATI!D$1:D$65536,'1999'!L71)</f>
        <v>0</v>
      </c>
      <c r="S71" s="49">
        <f>SUMIFS(DATI!E$1:E$65536,DATI!A$1:A$65536,'1999'!B4,DATI!B$1:B$65536,'1999'!S12,DATI!C$1:C$65536,'1999'!N8,DATI!D$1:D$65536,'1999'!L71)</f>
        <v>0</v>
      </c>
      <c r="T71" s="49">
        <f>SUMIFS(DATI!E$1:E$65536,DATI!A$1:A$65536,'1999'!B4,DATI!B$1:B$65536,'1999'!T12,DATI!C$1:C$65536,'1999'!N8,DATI!D$1:D$65536,'1999'!L71)</f>
        <v>0</v>
      </c>
      <c r="U71" s="49">
        <f>SUMIFS(DATI!E$1:E$65536,DATI!A$1:A$65536,'1999'!B4,DATI!B$1:B$65536,'1999'!U12,DATI!C$1:C$65536,'1999'!N8,DATI!D$1:D$65536,'1999'!L71)</f>
        <v>26</v>
      </c>
      <c r="V71" s="24">
        <f>SUMIFS(DATI!E$1:E$65536,DATI!A$1:A$65536,'1999'!B4,DATI!B$1:B$65536,'1999'!V12,DATI!C$1:C$65536,'1999'!N8,DATI!D$1:D$65536,'1999'!L71)</f>
        <v>0</v>
      </c>
      <c r="W71" s="63">
        <f t="shared" si="5"/>
        <v>26</v>
      </c>
    </row>
    <row r="72" spans="1:23">
      <c r="A72" s="7"/>
      <c r="B72" s="98">
        <f t="shared" si="6"/>
        <v>0</v>
      </c>
      <c r="C72" s="30">
        <f>SUMIFS(DATI!E$1:E$65536,DATI!A$1:A$65536,'1999'!B4,DATI!B$1:B$65536,'1999'!C12,DATI!C$1:C$65536,'1999'!B8,DATI!D$1:D$65536,'1999'!L72)</f>
        <v>0</v>
      </c>
      <c r="D72" s="30">
        <f>SUMIFS(DATI!E$1:E$65536,DATI!A$1:A$65536,'1999'!B4,DATI!B$1:B$65536,'1999'!D12,DATI!C$1:C$65536,'1999'!B8,DATI!D$1:D$65536,'1999'!L72)</f>
        <v>0</v>
      </c>
      <c r="E72" s="30">
        <f>SUMIFS(DATI!E$1:E$65536,DATI!A$1:A$65536,'1999'!B4,DATI!B$1:B$65536,'1999'!E12,DATI!C$1:C$65536,'1999'!B8,DATI!D$1:D$65536,'1999'!L72)</f>
        <v>0</v>
      </c>
      <c r="F72" s="30">
        <f>SUMIFS(DATI!E$1:E$65536,DATI!A$1:A$65536,'1999'!B4,DATI!B$1:B$65536,'1999'!F12,DATI!C$1:C$65536,'1999'!B8,DATI!D$1:D$65536,'1999'!L72)</f>
        <v>0</v>
      </c>
      <c r="G72" s="49">
        <f>SUMIFS(DATI!E$1:E$65536,DATI!A$1:A$65536,'1999'!B4,DATI!B$1:B$65536,'1999'!G12,DATI!C$1:C$65536,'1999'!B8,DATI!D$1:D$65536,'1999'!L72)</f>
        <v>0</v>
      </c>
      <c r="H72" s="28"/>
      <c r="I72" s="94">
        <f t="shared" si="7"/>
        <v>0</v>
      </c>
      <c r="J72" s="101">
        <f>SUMIFS(DATI!E$1:E$65536,DATI!A$1:A$65536,'1999'!B4,DATI!B$1:B$65536,'1999'!J12,DATI!C$1:C$65536,'1999'!B8,DATI!D$1:D$65536,'1999'!L72)</f>
        <v>0</v>
      </c>
      <c r="K72" s="95">
        <f>I72+J72</f>
        <v>0</v>
      </c>
      <c r="L72" s="53" t="s">
        <v>43</v>
      </c>
      <c r="M72" s="201" t="s">
        <v>255</v>
      </c>
      <c r="N72" s="91">
        <f t="shared" si="3"/>
        <v>0</v>
      </c>
      <c r="O72" s="102">
        <f>SUMIFS(DATI!E$1:E$65536,DATI!A$1:A$65536,'1999'!B4,DATI!B$1:B$65536,'1999'!O12,DATI!C$1:C$65536,'1999'!N8,DATI!D$1:D$65536,'1999'!L72)</f>
        <v>0</v>
      </c>
      <c r="P72" s="29">
        <f>R72+S72+T72+W72</f>
        <v>0</v>
      </c>
      <c r="Q72" s="50"/>
      <c r="R72" s="49">
        <f>SUMIFS(DATI!E$1:E$65536,DATI!A$1:A$65536,'1999'!B4,DATI!B$1:B$65536,'1999'!R12,DATI!C$1:C$65536,'1999'!N8,DATI!D$1:D$65536,'1999'!L72)</f>
        <v>0</v>
      </c>
      <c r="S72" s="49">
        <f>SUMIFS(DATI!E$1:E$65536,DATI!A$1:A$65536,'1999'!B4,DATI!B$1:B$65536,'1999'!S12,DATI!C$1:C$65536,'1999'!N8,DATI!D$1:D$65536,'1999'!L72)</f>
        <v>0</v>
      </c>
      <c r="T72" s="49">
        <f>SUMIFS(DATI!E$1:E$65536,DATI!A$1:A$65536,'1999'!B4,DATI!B$1:B$65536,'1999'!T12,DATI!C$1:C$65536,'1999'!N8,DATI!D$1:D$65536,'1999'!L72)</f>
        <v>0</v>
      </c>
      <c r="U72" s="49">
        <f>SUMIFS(DATI!E$1:E$65536,DATI!A$1:A$65536,'1999'!B4,DATI!B$1:B$65536,'1999'!U12,DATI!C$1:C$65536,'1999'!N8,DATI!D$1:D$65536,'1999'!L72)</f>
        <v>0</v>
      </c>
      <c r="V72" s="24">
        <f>SUMIFS(DATI!E$1:E$65536,DATI!A$1:A$65536,'1999'!B4,DATI!B$1:B$65536,'1999'!V12,DATI!C$1:C$65536,'1999'!N8,DATI!D$1:D$65536,'1999'!L72)</f>
        <v>0</v>
      </c>
      <c r="W72" s="63">
        <f t="shared" si="5"/>
        <v>0</v>
      </c>
    </row>
    <row r="73" spans="1:23">
      <c r="A73" s="7"/>
      <c r="B73" s="98">
        <f t="shared" si="6"/>
        <v>3433</v>
      </c>
      <c r="C73" s="103">
        <f>SUMIFS(DATI!E$1:E$65536,DATI!A$1:A$65536,'1999'!B4,DATI!B$1:B$65536,'1999'!C12,DATI!C$1:C$65536,'1999'!B8,DATI!D$1:D$65536,'1999'!L73)</f>
        <v>0</v>
      </c>
      <c r="D73" s="103">
        <f>SUMIFS(DATI!E$1:E$65536,DATI!A$1:A$65536,'1999'!B4,DATI!B$1:B$65536,'1999'!D12,DATI!C$1:C$65536,'1999'!B8,DATI!D$1:D$65536,'1999'!L73)</f>
        <v>3433</v>
      </c>
      <c r="E73" s="49">
        <f>SUMIFS(DATI!E$1:E$65536,DATI!A$1:A$65536,'1999'!B4,DATI!B$1:B$65536,'1999'!E12,DATI!C$1:C$65536,'1999'!B8,DATI!D$1:D$65536,'1999'!L73)</f>
        <v>0</v>
      </c>
      <c r="F73" s="49">
        <f>SUMIFS(DATI!E$1:E$65536,DATI!A$1:A$65536,'1999'!B4,DATI!B$1:B$65536,'1999'!F12,DATI!C$1:C$65536,'1999'!B8,DATI!D$1:D$65536,'1999'!L73)</f>
        <v>0</v>
      </c>
      <c r="G73" s="49">
        <f>SUMIFS(DATI!E$1:E$65536,DATI!A$1:A$65536,'1999'!B4,DATI!B$1:B$65536,'1999'!G12,DATI!C$1:C$65536,'1999'!B8,DATI!D$1:D$65536,'1999'!L73)</f>
        <v>6641</v>
      </c>
      <c r="H73" s="28"/>
      <c r="I73" s="94">
        <f t="shared" si="7"/>
        <v>10074</v>
      </c>
      <c r="J73" s="104"/>
      <c r="K73" s="31">
        <f>I73</f>
        <v>10074</v>
      </c>
      <c r="L73" s="40" t="s">
        <v>44</v>
      </c>
      <c r="M73" s="134" t="s">
        <v>254</v>
      </c>
      <c r="N73" s="91">
        <f>P73</f>
        <v>10074</v>
      </c>
      <c r="O73" s="105"/>
      <c r="P73" s="29">
        <f>R73+S73+T73+W73</f>
        <v>10074</v>
      </c>
      <c r="Q73" s="50"/>
      <c r="R73" s="49">
        <f>SUMIFS(DATI!E$1:E$65536,DATI!A$1:A$65536,'1999'!B4,DATI!B$1:B$65536,'1999'!R12,DATI!C$1:C$65536,'1999'!N8,DATI!D$1:D$65536,'1999'!L73)</f>
        <v>0</v>
      </c>
      <c r="S73" s="49">
        <f>SUMIFS(DATI!E$1:E$65536,DATI!A$1:A$65536,'1999'!B4,DATI!B$1:B$65536,'1999'!S12,DATI!C$1:C$65536,'1999'!N8,DATI!D$1:D$65536,'1999'!L73)</f>
        <v>0</v>
      </c>
      <c r="T73" s="49">
        <f>SUMIFS(DATI!E$1:E$65536,DATI!A$1:A$65536,'1999'!B4,DATI!B$1:B$65536,'1999'!T12,DATI!C$1:C$65536,'1999'!N8,DATI!D$1:D$65536,'1999'!L73)</f>
        <v>0</v>
      </c>
      <c r="U73" s="49">
        <f>SUMIFS(DATI!E$1:E$65536,DATI!A$1:A$65536,'1999'!B4,DATI!B$1:B$65536,'1999'!U12,DATI!C$1:C$65536,'1999'!N8,DATI!D$1:D$65536,'1999'!L73)</f>
        <v>10074</v>
      </c>
      <c r="V73" s="24">
        <f>SUMIFS(DATI!E$1:E$65536,DATI!A$1:A$65536,'1999'!B4,DATI!B$1:B$65536,'1999'!V12,DATI!C$1:C$65536,'1999'!N8,DATI!D$1:D$65536,'1999'!L73)</f>
        <v>0</v>
      </c>
      <c r="W73" s="63">
        <f t="shared" si="5"/>
        <v>10074</v>
      </c>
    </row>
    <row r="74" spans="1:23">
      <c r="A74" s="7"/>
      <c r="B74" s="98">
        <f t="shared" si="6"/>
        <v>12905</v>
      </c>
      <c r="C74" s="49">
        <f>SUMIFS(DATI!E$1:E$65536,DATI!A$1:A$65536,'1999'!B4,DATI!B$1:B$65536,'1999'!C12,DATI!C$1:C$65536,'1999'!B8,DATI!D$1:D$65536,'1999'!L74)</f>
        <v>58</v>
      </c>
      <c r="D74" s="49">
        <f>SUMIFS(DATI!E$1:E$65536,DATI!A$1:A$65536,'1999'!B4,DATI!B$1:B$65536,'1999'!D12,DATI!C$1:C$65536,'1999'!B8,DATI!D$1:D$65536,'1999'!L74)</f>
        <v>12847</v>
      </c>
      <c r="E74" s="132">
        <f>SUMIFS(DATI!E$1:E$65536,DATI!A$1:A$65536,'1999'!B4,DATI!B$1:B$65536,'1999'!E12,DATI!C$1:C$65536,'1999'!B8,DATI!D$1:D$65536,'1999'!L74)</f>
        <v>47175</v>
      </c>
      <c r="F74" s="132">
        <f>SUMIFS(DATI!E$1:E$65536,DATI!A$1:A$65536,'1999'!B4,DATI!B$1:B$65536,'1999'!F12,DATI!C$1:C$65536,'1999'!B8,DATI!D$1:D$65536,'1999'!L74)</f>
        <v>73722</v>
      </c>
      <c r="G74" s="132">
        <f>SUMIFS(DATI!E$1:E$65536,DATI!A$1:A$65536,'1999'!B4,DATI!B$1:B$65536,'1999'!G12,DATI!C$1:C$65536,'1999'!B8,DATI!D$1:D$65536,'1999'!L74)</f>
        <v>121784</v>
      </c>
      <c r="H74" s="50"/>
      <c r="I74" s="94">
        <f t="shared" si="7"/>
        <v>255586</v>
      </c>
      <c r="J74" s="30">
        <f>SUMIFS(DATI!E$1:E$65536,DATI!A$1:A$65536,'1999'!B4,DATI!B$1:B$65536,'1999'!J12,DATI!C$1:C$65536,'1999'!B8,DATI!D$1:D$65536,'1999'!L74)</f>
        <v>93057</v>
      </c>
      <c r="K74" s="95">
        <f>I74+J74</f>
        <v>348643</v>
      </c>
      <c r="L74" s="40" t="s">
        <v>35</v>
      </c>
      <c r="M74" s="134" t="s">
        <v>229</v>
      </c>
      <c r="N74" s="91">
        <f t="shared" si="3"/>
        <v>348643</v>
      </c>
      <c r="O74" s="30">
        <f>SUMIFS(DATI!E$1:E$65536,DATI!A$1:A$65536,'1999'!B4,DATI!B$1:B$65536,'1999'!O12,DATI!C$1:C$65536,'1999'!N8,DATI!D$1:D$65536,'1999'!L74)</f>
        <v>82036</v>
      </c>
      <c r="P74" s="29">
        <f>R74+S74+T74+W74</f>
        <v>266607</v>
      </c>
      <c r="Q74" s="50"/>
      <c r="R74" s="49">
        <f>SUMIFS(DATI!E$1:E$65536,DATI!A$1:A$65536,'1999'!B4,DATI!B$1:B$65536,'1999'!R12,DATI!C$1:C$65536,'1999'!N8,DATI!D$1:D$65536,'1999'!L74)</f>
        <v>23956</v>
      </c>
      <c r="S74" s="49">
        <f>SUMIFS(DATI!E$1:E$65536,DATI!A$1:A$65536,'1999'!B4,DATI!B$1:B$65536,'1999'!S12,DATI!C$1:C$65536,'1999'!N8,DATI!D$1:D$65536,'1999'!L74)</f>
        <v>222406</v>
      </c>
      <c r="T74" s="49">
        <f>SUMIFS(DATI!E$1:E$65536,DATI!A$1:A$65536,'1999'!B4,DATI!B$1:B$65536,'1999'!T12,DATI!C$1:C$65536,'1999'!N8,DATI!D$1:D$65536,'1999'!L74)</f>
        <v>9263</v>
      </c>
      <c r="U74" s="49">
        <f>SUMIFS(DATI!E$1:E$65536,DATI!A$1:A$65536,'1999'!B4,DATI!B$1:B$65536,'1999'!U12,DATI!C$1:C$65536,'1999'!N8,DATI!D$1:D$65536,'1999'!L74)</f>
        <v>10198</v>
      </c>
      <c r="V74" s="24">
        <f>SUMIFS(DATI!E$1:E$65536,DATI!A$1:A$65536,'1999'!B4,DATI!B$1:B$65536,'1999'!V12,DATI!C$1:C$65536,'1999'!N8,DATI!D$1:D$65536,'1999'!L74)</f>
        <v>784</v>
      </c>
      <c r="W74" s="63">
        <f t="shared" si="5"/>
        <v>10982</v>
      </c>
    </row>
    <row r="75" spans="1:23" ht="13">
      <c r="A75" s="7"/>
      <c r="B75" s="28"/>
      <c r="C75" s="28"/>
      <c r="D75" s="28"/>
      <c r="E75" s="28"/>
      <c r="F75" s="29">
        <f>R45+R58-G59-G69-G73</f>
        <v>1876954</v>
      </c>
      <c r="G75" s="29">
        <f>S45+S58-F59-F69-F73</f>
        <v>127398</v>
      </c>
      <c r="H75" s="50"/>
      <c r="I75" s="28"/>
      <c r="J75" s="28"/>
      <c r="K75" s="42"/>
      <c r="L75" s="135" t="s">
        <v>17</v>
      </c>
      <c r="M75" s="202" t="s">
        <v>165</v>
      </c>
      <c r="N75" s="28"/>
      <c r="O75" s="28"/>
      <c r="P75" s="28"/>
      <c r="Q75" s="28"/>
      <c r="R75" s="28"/>
      <c r="S75" s="28"/>
      <c r="T75" s="28"/>
      <c r="U75" s="28"/>
      <c r="V75" s="28"/>
      <c r="W75" s="42"/>
    </row>
    <row r="76" spans="1:23" ht="27.75" customHeight="1">
      <c r="A76" s="7"/>
      <c r="B76" s="98">
        <f t="shared" si="6"/>
        <v>3679534</v>
      </c>
      <c r="C76" s="91">
        <f>V45+W49+V58-C58</f>
        <v>3557</v>
      </c>
      <c r="D76" s="91">
        <f>U45+U46+U49+U58-D58</f>
        <v>3675977</v>
      </c>
      <c r="E76" s="29">
        <f>T45+T49+T58-E55-E58</f>
        <v>1050698</v>
      </c>
      <c r="F76" s="29">
        <f>S45+S58-F58</f>
        <v>119522</v>
      </c>
      <c r="G76" s="29">
        <f>R45+R58-G58</f>
        <v>1188767</v>
      </c>
      <c r="H76" s="61"/>
      <c r="I76" s="94">
        <f>B76+E76+F76+G76</f>
        <v>6038521</v>
      </c>
      <c r="J76" s="28"/>
      <c r="K76" s="42"/>
      <c r="L76" s="106" t="s">
        <v>18</v>
      </c>
      <c r="M76" s="203" t="s">
        <v>166</v>
      </c>
      <c r="N76" s="28"/>
      <c r="O76" s="28"/>
      <c r="P76" s="28"/>
      <c r="Q76" s="28"/>
      <c r="R76" s="28"/>
      <c r="S76" s="28"/>
      <c r="T76" s="28"/>
      <c r="U76" s="28"/>
      <c r="V76" s="28"/>
      <c r="W76" s="42"/>
    </row>
    <row r="77" spans="1:23">
      <c r="A77" s="7"/>
      <c r="B77" s="98">
        <f t="shared" si="6"/>
        <v>120379</v>
      </c>
      <c r="C77" s="91">
        <f>C22</f>
        <v>2314</v>
      </c>
      <c r="D77" s="91">
        <f>D22</f>
        <v>118065</v>
      </c>
      <c r="E77" s="91">
        <f>E22</f>
        <v>298313</v>
      </c>
      <c r="F77" s="91">
        <f>F22</f>
        <v>27799</v>
      </c>
      <c r="G77" s="91">
        <f>G22</f>
        <v>813072</v>
      </c>
      <c r="H77" s="61"/>
      <c r="I77" s="94">
        <f>B77+E77+F77+G77</f>
        <v>1259563</v>
      </c>
      <c r="J77" s="28"/>
      <c r="K77" s="42"/>
      <c r="L77" s="53" t="s">
        <v>77</v>
      </c>
      <c r="M77" s="65" t="s">
        <v>167</v>
      </c>
      <c r="N77" s="28"/>
      <c r="O77" s="28"/>
      <c r="P77" s="28"/>
      <c r="Q77" s="28"/>
      <c r="R77" s="28"/>
      <c r="S77" s="28"/>
      <c r="T77" s="28"/>
      <c r="U77" s="28"/>
      <c r="V77" s="28"/>
      <c r="W77" s="42"/>
    </row>
    <row r="78" spans="1:23" ht="13.5" thickBot="1">
      <c r="A78" s="7"/>
      <c r="B78" s="98">
        <f t="shared" si="6"/>
        <v>3559155</v>
      </c>
      <c r="C78" s="107">
        <f>C76-C77</f>
        <v>1243</v>
      </c>
      <c r="D78" s="107">
        <f>D76-D77</f>
        <v>3557912</v>
      </c>
      <c r="E78" s="107">
        <f>E76-E77</f>
        <v>752385</v>
      </c>
      <c r="F78" s="107">
        <f>F76-F77</f>
        <v>91723</v>
      </c>
      <c r="G78" s="107">
        <f>G76-G77</f>
        <v>375695</v>
      </c>
      <c r="H78" s="88"/>
      <c r="I78" s="108">
        <f>B78+E78+F78+G78</f>
        <v>4778958</v>
      </c>
      <c r="J78" s="28"/>
      <c r="K78" s="109"/>
      <c r="L78" s="106" t="s">
        <v>168</v>
      </c>
      <c r="M78" s="198" t="s">
        <v>169</v>
      </c>
      <c r="N78" s="28"/>
      <c r="O78" s="28"/>
      <c r="P78" s="28"/>
      <c r="Q78" s="28"/>
      <c r="R78" s="28"/>
      <c r="S78" s="28"/>
      <c r="T78" s="28"/>
      <c r="U78" s="28"/>
      <c r="V78" s="28"/>
      <c r="W78" s="42"/>
    </row>
    <row r="79" spans="1:23" ht="14" thickTop="1" thickBot="1">
      <c r="A79" s="7"/>
      <c r="B79" s="110"/>
      <c r="C79" s="110"/>
      <c r="D79" s="110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6"/>
    </row>
    <row r="80" spans="1:23" ht="21.75" customHeight="1" thickTop="1" thickBot="1">
      <c r="A80" s="7"/>
      <c r="B80" s="253" t="s">
        <v>119</v>
      </c>
      <c r="C80" s="253"/>
      <c r="D80" s="253"/>
      <c r="E80" s="253"/>
      <c r="F80" s="253"/>
      <c r="G80" s="253"/>
      <c r="H80" s="253"/>
      <c r="I80" s="253"/>
      <c r="J80" s="253"/>
      <c r="K80" s="254"/>
      <c r="L80" s="274" t="s">
        <v>120</v>
      </c>
      <c r="M80" s="275"/>
      <c r="N80" s="278" t="s">
        <v>121</v>
      </c>
      <c r="O80" s="279"/>
      <c r="P80" s="279"/>
      <c r="Q80" s="279"/>
      <c r="R80" s="279"/>
      <c r="S80" s="279"/>
      <c r="T80" s="279"/>
      <c r="U80" s="280"/>
      <c r="V80" s="280"/>
      <c r="W80" s="281"/>
    </row>
    <row r="81" spans="1:23" ht="13.5" customHeight="1" thickTop="1">
      <c r="A81" s="7"/>
      <c r="B81" s="261" t="s">
        <v>122</v>
      </c>
      <c r="C81" s="264" t="s">
        <v>123</v>
      </c>
      <c r="D81" s="264" t="s">
        <v>124</v>
      </c>
      <c r="E81" s="239" t="s">
        <v>125</v>
      </c>
      <c r="F81" s="239" t="s">
        <v>126</v>
      </c>
      <c r="G81" s="239" t="s">
        <v>127</v>
      </c>
      <c r="H81" s="239" t="s">
        <v>128</v>
      </c>
      <c r="I81" s="239" t="s">
        <v>129</v>
      </c>
      <c r="J81" s="239" t="s">
        <v>130</v>
      </c>
      <c r="K81" s="243" t="s">
        <v>131</v>
      </c>
      <c r="L81" s="276"/>
      <c r="M81" s="277"/>
      <c r="N81" s="264" t="s">
        <v>131</v>
      </c>
      <c r="O81" s="239" t="s">
        <v>130</v>
      </c>
      <c r="P81" s="239" t="s">
        <v>129</v>
      </c>
      <c r="Q81" s="239" t="s">
        <v>128</v>
      </c>
      <c r="R81" s="239" t="s">
        <v>127</v>
      </c>
      <c r="S81" s="239" t="s">
        <v>126</v>
      </c>
      <c r="T81" s="239" t="s">
        <v>125</v>
      </c>
      <c r="U81" s="264" t="s">
        <v>124</v>
      </c>
      <c r="V81" s="264" t="s">
        <v>123</v>
      </c>
      <c r="W81" s="266" t="s">
        <v>122</v>
      </c>
    </row>
    <row r="82" spans="1:23" ht="12.75" customHeight="1">
      <c r="A82" s="7"/>
      <c r="B82" s="262"/>
      <c r="C82" s="216"/>
      <c r="D82" s="216"/>
      <c r="E82" s="213"/>
      <c r="F82" s="213"/>
      <c r="G82" s="213"/>
      <c r="H82" s="229"/>
      <c r="I82" s="213"/>
      <c r="J82" s="213"/>
      <c r="K82" s="244"/>
      <c r="L82" s="276"/>
      <c r="M82" s="277"/>
      <c r="N82" s="215"/>
      <c r="O82" s="213"/>
      <c r="P82" s="213"/>
      <c r="Q82" s="229"/>
      <c r="R82" s="213"/>
      <c r="S82" s="213"/>
      <c r="T82" s="213"/>
      <c r="U82" s="216"/>
      <c r="V82" s="216"/>
      <c r="W82" s="219"/>
    </row>
    <row r="83" spans="1:23" ht="51" customHeight="1" thickBot="1">
      <c r="A83" s="7"/>
      <c r="B83" s="263"/>
      <c r="C83" s="265"/>
      <c r="D83" s="265"/>
      <c r="E83" s="241"/>
      <c r="F83" s="241"/>
      <c r="G83" s="241"/>
      <c r="H83" s="242"/>
      <c r="I83" s="241"/>
      <c r="J83" s="240"/>
      <c r="K83" s="245"/>
      <c r="L83" s="276"/>
      <c r="M83" s="277"/>
      <c r="N83" s="268"/>
      <c r="O83" s="240"/>
      <c r="P83" s="241"/>
      <c r="Q83" s="242"/>
      <c r="R83" s="241"/>
      <c r="S83" s="241"/>
      <c r="T83" s="241"/>
      <c r="U83" s="265"/>
      <c r="V83" s="265"/>
      <c r="W83" s="267"/>
    </row>
    <row r="84" spans="1:23" ht="19" thickTop="1" thickBot="1">
      <c r="A84" s="7"/>
      <c r="B84" s="231" t="s">
        <v>170</v>
      </c>
      <c r="C84" s="231"/>
      <c r="D84" s="231"/>
      <c r="E84" s="231"/>
      <c r="F84" s="231"/>
      <c r="G84" s="231"/>
      <c r="H84" s="231"/>
      <c r="I84" s="231"/>
      <c r="J84" s="231"/>
      <c r="K84" s="231"/>
      <c r="L84" s="231"/>
      <c r="M84" s="231"/>
      <c r="N84" s="231"/>
      <c r="O84" s="231"/>
      <c r="P84" s="231"/>
      <c r="Q84" s="231"/>
      <c r="R84" s="231"/>
      <c r="S84" s="231"/>
      <c r="T84" s="231"/>
      <c r="U84" s="231"/>
      <c r="V84" s="231"/>
      <c r="W84" s="232"/>
    </row>
    <row r="85" spans="1:23" ht="32.25" customHeight="1" thickTop="1">
      <c r="A85" s="7"/>
      <c r="B85" s="111"/>
      <c r="C85" s="111"/>
      <c r="D85" s="111"/>
      <c r="E85" s="111"/>
      <c r="F85" s="111"/>
      <c r="G85" s="111"/>
      <c r="H85" s="28"/>
      <c r="I85" s="111"/>
      <c r="J85" s="111"/>
      <c r="K85" s="112"/>
      <c r="L85" s="113" t="s">
        <v>18</v>
      </c>
      <c r="M85" s="204" t="s">
        <v>166</v>
      </c>
      <c r="N85" s="47"/>
      <c r="O85" s="47"/>
      <c r="P85" s="22">
        <f>R85+S85+T85+W85</f>
        <v>6038521</v>
      </c>
      <c r="Q85" s="50"/>
      <c r="R85" s="22">
        <f>G76</f>
        <v>1188767</v>
      </c>
      <c r="S85" s="22">
        <f>F76</f>
        <v>119522</v>
      </c>
      <c r="T85" s="22">
        <f>E76</f>
        <v>1050698</v>
      </c>
      <c r="U85" s="114">
        <f>D76</f>
        <v>3675977</v>
      </c>
      <c r="V85" s="62">
        <f>C76</f>
        <v>3557</v>
      </c>
      <c r="W85" s="63">
        <f>U85+V85</f>
        <v>3679534</v>
      </c>
    </row>
    <row r="86" spans="1:23">
      <c r="A86" s="7"/>
      <c r="B86" s="115">
        <f>C86+D86</f>
        <v>341700</v>
      </c>
      <c r="C86" s="91">
        <f>C87+C88</f>
        <v>0</v>
      </c>
      <c r="D86" s="91">
        <f>D87+D88</f>
        <v>341700</v>
      </c>
      <c r="E86" s="91">
        <f>E87+E88</f>
        <v>0</v>
      </c>
      <c r="F86" s="91">
        <f>F87+F88</f>
        <v>3879</v>
      </c>
      <c r="G86" s="91">
        <f>G87+G88</f>
        <v>119683</v>
      </c>
      <c r="H86" s="28"/>
      <c r="I86" s="94">
        <f>B86+E86+F86+G86</f>
        <v>465262</v>
      </c>
      <c r="J86" s="94">
        <f>J87+J88</f>
        <v>0</v>
      </c>
      <c r="K86" s="31">
        <f>I86+J86</f>
        <v>465262</v>
      </c>
      <c r="L86" s="53" t="s">
        <v>45</v>
      </c>
      <c r="M86" s="54" t="s">
        <v>171</v>
      </c>
      <c r="N86" s="91">
        <f>O86+P86</f>
        <v>465262</v>
      </c>
      <c r="O86" s="116">
        <f>O87+O88</f>
        <v>0</v>
      </c>
      <c r="P86" s="29">
        <f>T86</f>
        <v>465262</v>
      </c>
      <c r="Q86" s="28"/>
      <c r="R86" s="28"/>
      <c r="S86" s="104"/>
      <c r="T86" s="29">
        <f>T87+T88</f>
        <v>465262</v>
      </c>
      <c r="U86" s="92"/>
      <c r="V86" s="23"/>
      <c r="W86" s="32"/>
    </row>
    <row r="87" spans="1:23">
      <c r="A87" s="7"/>
      <c r="B87" s="115">
        <f>C87+D87</f>
        <v>341700</v>
      </c>
      <c r="C87" s="103">
        <f>SUMIFS(DATI!E$1:E$65536,DATI!A$1:A$65536,'1999'!B4,DATI!B$1:B$65536,'1999'!C12,DATI!C$1:C$65536,'1999'!B8,DATI!D$1:D$65536,'1999'!L87)</f>
        <v>0</v>
      </c>
      <c r="D87" s="117">
        <f>SUMIFS(DATI!E$1:E$65536,DATI!A$1:A$65536,'1999'!B4,DATI!B$1:B$65536,'1999'!D12,DATI!C$1:C$65536,'1999'!B8,DATI!D$1:D$65536,'1999'!L87)</f>
        <v>341700</v>
      </c>
      <c r="E87" s="49">
        <f>SUMIFS(DATI!E$1:E$65536,DATI!A$1:A$65536,'1999'!B4,DATI!B$1:B$65536,'1999'!E12,DATI!C$1:C$65536,'1999'!B8,DATI!D$1:D$65536,'1999'!L87)</f>
        <v>0</v>
      </c>
      <c r="F87" s="49">
        <f>SUMIFS(DATI!E$1:E$65536,DATI!A$1:A$65536,'1999'!B4,DATI!B$1:B$65536,'1999'!F12,DATI!C$1:C$65536,'1999'!B8,DATI!D$1:D$65536,'1999'!L87)</f>
        <v>3879</v>
      </c>
      <c r="G87" s="49">
        <f>SUMIFS(DATI!E$1:E$65536,DATI!A$1:A$65536,'1999'!B4,DATI!B$1:B$65536,'1999'!G12,DATI!C$1:C$65536,'1999'!B8,DATI!D$1:D$65536,'1999'!L87)</f>
        <v>119683</v>
      </c>
      <c r="H87" s="28"/>
      <c r="I87" s="94">
        <f>B87+E87+F87+G87</f>
        <v>465262</v>
      </c>
      <c r="J87" s="30">
        <f>SUMIFS(DATI!E$1:E$65536,DATI!A$1:A$65536,'1999'!B4,DATI!B$1:B$65536,'1999'!J12,DATI!C$1:C$65536,'1999'!B8,DATI!D$1:D$65536,'1999'!L87)</f>
        <v>0</v>
      </c>
      <c r="K87" s="31">
        <f t="shared" ref="K87:K106" si="8">I87+J87</f>
        <v>465262</v>
      </c>
      <c r="L87" s="53" t="s">
        <v>46</v>
      </c>
      <c r="M87" s="199" t="s">
        <v>240</v>
      </c>
      <c r="N87" s="91">
        <f t="shared" ref="N87:N105" si="9">O87+P87</f>
        <v>465262</v>
      </c>
      <c r="O87" s="100">
        <f>SUMIFS(DATI!E$1:E$65536,DATI!A$1:A$65536,'1999'!B4,DATI!B$1:B$65536,'1999'!O12,DATI!C$1:C$65536,'1999'!N8,DATI!D$1:D$65536,'1999'!L87)</f>
        <v>0</v>
      </c>
      <c r="P87" s="29">
        <f>+T87+U87+W87</f>
        <v>465262</v>
      </c>
      <c r="Q87" s="28"/>
      <c r="R87" s="28"/>
      <c r="S87" s="61"/>
      <c r="T87" s="49">
        <f>SUMIFS(DATI!E$1:E$65536,DATI!A$1:A$65536,'1999'!B4,DATI!B$1:B$65536,'1999'!T12,DATI!C$1:C$65536,'1999'!N8,DATI!D$1:D$65536,'1999'!L87)</f>
        <v>465262</v>
      </c>
      <c r="U87" s="50"/>
      <c r="V87" s="28"/>
      <c r="W87" s="42"/>
    </row>
    <row r="88" spans="1:23">
      <c r="A88" s="7"/>
      <c r="B88" s="115">
        <f>C88+D88</f>
        <v>0</v>
      </c>
      <c r="C88" s="103">
        <f>SUMIFS(DATI!E$1:E$65536,DATI!A$1:A$65536,'1999'!B4,DATI!B$1:B$65536,'1999'!C12,DATI!C$1:C$65536,'1999'!B8,DATI!D$1:D$65536,'1999'!L88)</f>
        <v>0</v>
      </c>
      <c r="D88" s="117">
        <f>SUMIFS(DATI!E$1:E$65536,DATI!A$1:A$65536,'1999'!B4,DATI!B$1:B$65536,'1999'!D12,DATI!C$1:C$65536,'1999'!B8,DATI!D$1:D$65536,'1999'!L88)</f>
        <v>0</v>
      </c>
      <c r="E88" s="49">
        <f>SUMIFS(DATI!E$1:E$65536,DATI!A$1:A$65536,'1999'!B4,DATI!B$1:B$65536,'1999'!E12,DATI!C$1:C$65536,'1999'!B8,DATI!D$1:D$65536,'1999'!L88)</f>
        <v>0</v>
      </c>
      <c r="F88" s="49">
        <f>SUMIFS(DATI!E$1:E$65536,DATI!A$1:A$65536,'1999'!B4,DATI!B$1:B$65536,'1999'!F12,DATI!C$1:C$65536,'1999'!B8,DATI!D$1:D$65536,'1999'!L88)</f>
        <v>0</v>
      </c>
      <c r="G88" s="49">
        <f>SUMIFS(DATI!E$1:E$65536,DATI!A$1:A$65536,'1999'!B4,DATI!B$1:B$65536,'1999'!G12,DATI!C$1:C$65536,'1999'!B8,DATI!D$1:D$65536,'1999'!L88)</f>
        <v>0</v>
      </c>
      <c r="H88" s="28"/>
      <c r="I88" s="94">
        <f>B88+E88+F88+G88</f>
        <v>0</v>
      </c>
      <c r="J88" s="30">
        <f>SUMIFS(DATI!E$1:E$65536,DATI!A$1:A$65536,'1999'!B4,DATI!B$1:B$65536,'1999'!J12,DATI!C$1:C$65536,'1999'!B8,DATI!D$1:D$65536,'1999'!L88)</f>
        <v>0</v>
      </c>
      <c r="K88" s="31">
        <f t="shared" si="8"/>
        <v>0</v>
      </c>
      <c r="L88" s="53" t="s">
        <v>47</v>
      </c>
      <c r="M88" s="199" t="s">
        <v>241</v>
      </c>
      <c r="N88" s="91">
        <f t="shared" si="9"/>
        <v>0</v>
      </c>
      <c r="O88" s="100">
        <f>SUMIFS(DATI!E$1:E$65536,DATI!A$1:A$65536,'1999'!B4,DATI!B$1:B$65536,'1999'!O12,DATI!C$1:C$65536,'1999'!N8,DATI!D$1:D$65536,'1999'!L88)</f>
        <v>0</v>
      </c>
      <c r="P88" s="29">
        <f>+T88+U88+W88</f>
        <v>0</v>
      </c>
      <c r="Q88" s="28"/>
      <c r="R88" s="28"/>
      <c r="S88" s="28"/>
      <c r="T88" s="49">
        <f>SUMIFS(DATI!E$1:E$65536,DATI!A$1:A$65536,'1999'!B4,DATI!B$1:B$65536,'1999'!T12,DATI!C$1:C$65536,'1999'!N8,DATI!D$1:D$65536,'1999'!L88)</f>
        <v>0</v>
      </c>
      <c r="U88" s="28"/>
      <c r="V88" s="28"/>
      <c r="W88" s="42"/>
    </row>
    <row r="89" spans="1:23">
      <c r="A89" s="7"/>
      <c r="B89" s="115">
        <f>C89+D89</f>
        <v>716868</v>
      </c>
      <c r="C89" s="91">
        <f>C96+C97</f>
        <v>23935</v>
      </c>
      <c r="D89" s="99">
        <f>D90+D96</f>
        <v>692933</v>
      </c>
      <c r="E89" s="29">
        <f>E96+E97</f>
        <v>1471778</v>
      </c>
      <c r="F89" s="29">
        <f>F96</f>
        <v>1582</v>
      </c>
      <c r="G89" s="29">
        <f>G96</f>
        <v>29247</v>
      </c>
      <c r="H89" s="28"/>
      <c r="I89" s="94">
        <f>B89+E89+F89+G89</f>
        <v>2219475</v>
      </c>
      <c r="J89" s="94">
        <f>J90+J96</f>
        <v>36181</v>
      </c>
      <c r="K89" s="31">
        <f t="shared" si="8"/>
        <v>2255656</v>
      </c>
      <c r="L89" s="53" t="s">
        <v>48</v>
      </c>
      <c r="M89" s="54" t="s">
        <v>172</v>
      </c>
      <c r="N89" s="91">
        <f>O89+P89</f>
        <v>2255656</v>
      </c>
      <c r="O89" s="116">
        <f>O90+O96</f>
        <v>0</v>
      </c>
      <c r="P89" s="29">
        <f t="shared" ref="P89:P95" si="10">R89+S89+T89+W89</f>
        <v>2255656</v>
      </c>
      <c r="Q89" s="28"/>
      <c r="R89" s="29">
        <f>R90</f>
        <v>29247</v>
      </c>
      <c r="S89" s="29">
        <f>S90</f>
        <v>1614</v>
      </c>
      <c r="T89" s="91">
        <f>T90</f>
        <v>662049</v>
      </c>
      <c r="U89" s="29">
        <f>U90+U96+U97</f>
        <v>1562723</v>
      </c>
      <c r="V89" s="29">
        <f>V90</f>
        <v>23</v>
      </c>
      <c r="W89" s="63">
        <f t="shared" ref="W89:W95" si="11">U89+V89</f>
        <v>1562746</v>
      </c>
    </row>
    <row r="90" spans="1:23">
      <c r="A90" s="7"/>
      <c r="B90" s="115">
        <f t="shared" ref="B90:B95" si="12">D90</f>
        <v>692933</v>
      </c>
      <c r="C90" s="28"/>
      <c r="D90" s="49">
        <f>SUMIFS(DATI!E$1:E$65536,DATI!A$1:A$65536,'1999'!B4,DATI!B$1:B$65536,'1999'!D12,DATI!C$1:C$65536,'1999'!B8,DATI!D$1:D$65536,'1999'!L90)</f>
        <v>692933</v>
      </c>
      <c r="E90" s="28"/>
      <c r="F90" s="28"/>
      <c r="G90" s="28"/>
      <c r="H90" s="28"/>
      <c r="I90" s="94">
        <f t="shared" ref="I90:I95" si="13">B90</f>
        <v>692933</v>
      </c>
      <c r="J90" s="49">
        <f>SUMIFS(DATI!E$1:E$65536,DATI!A$1:A$65536,'1999'!B4,DATI!B$1:B$65536,'1999'!J12,DATI!C$1:C$65536,'1999'!B8,DATI!D$1:D$65536,'1999'!L90)</f>
        <v>0</v>
      </c>
      <c r="K90" s="31">
        <f t="shared" si="8"/>
        <v>692933</v>
      </c>
      <c r="L90" s="53" t="s">
        <v>49</v>
      </c>
      <c r="M90" s="199" t="s">
        <v>173</v>
      </c>
      <c r="N90" s="91">
        <f t="shared" si="9"/>
        <v>692933</v>
      </c>
      <c r="O90" s="49">
        <f>SUMIFS(DATI!E$1:E$65536,DATI!A$1:A$65536,'1999'!B4,DATI!B$1:B$65536,'1999'!O12,DATI!C$1:C$65536,'1999'!N8,DATI!D$1:D$65536,'1999'!L90)</f>
        <v>0</v>
      </c>
      <c r="P90" s="29">
        <f t="shared" si="10"/>
        <v>692933</v>
      </c>
      <c r="Q90" s="28"/>
      <c r="R90" s="49">
        <f>SUMIFS(DATI!E$1:E$65536,DATI!A$1:A$65536,'1999'!B4,DATI!B$1:B$65536,'1999'!R12,DATI!C$1:C$65536,'1999'!N8,DATI!D$1:D$65536,'1999'!L90)</f>
        <v>29247</v>
      </c>
      <c r="S90" s="49">
        <f>SUMIFS(DATI!E$1:E$65536,DATI!A$1:A$65536,'1999'!B4,DATI!B$1:B$65536,'1999'!S12,DATI!C$1:C$65536,'1999'!N8,DATI!D$1:D$65536,'1999'!L90)</f>
        <v>1614</v>
      </c>
      <c r="T90" s="103">
        <f>SUMIFS(DATI!E$1:E$65536,DATI!A$1:A$65536,'1999'!B4,DATI!B$1:B$65536,'1999'!T12,DATI!C$1:C$65536,'1999'!N8,DATI!D$1:D$65536,'1999'!L90)</f>
        <v>662049</v>
      </c>
      <c r="U90" s="49">
        <f>SUMIFS(DATI!E$1:E$65536,DATI!A$1:A$65536,'1999'!B4,DATI!B$1:B$65536,'1999'!U12,DATI!C$1:C$65536,'1999'!N8,DATI!D$1:D$65536,'1999'!L90)</f>
        <v>0</v>
      </c>
      <c r="V90" s="49">
        <f>SUMIFS(DATI!E$1:E$65536,DATI!A$1:A$65536,'1999'!B4,DATI!B$1:B$65536,'1999'!V12,DATI!C$1:C$65536,'1999'!N8,DATI!D$1:D$65536,'1999'!L90)</f>
        <v>23</v>
      </c>
      <c r="W90" s="63">
        <f t="shared" si="11"/>
        <v>23</v>
      </c>
    </row>
    <row r="91" spans="1:23">
      <c r="A91" s="7"/>
      <c r="B91" s="115">
        <f t="shared" si="12"/>
        <v>490447</v>
      </c>
      <c r="C91" s="28"/>
      <c r="D91" s="49">
        <f>SUMIFS(DATI!E$1:E$65536,DATI!A$1:A$65536,'1999'!B4,DATI!B$1:B$65536,'1999'!D12,DATI!C$1:C$65536,'1999'!B8,DATI!D$1:D$65536,'1999'!L91)</f>
        <v>490447</v>
      </c>
      <c r="E91" s="28"/>
      <c r="F91" s="28"/>
      <c r="G91" s="28"/>
      <c r="H91" s="28"/>
      <c r="I91" s="94">
        <f t="shared" si="13"/>
        <v>490447</v>
      </c>
      <c r="J91" s="49">
        <f>SUMIFS(DATI!E$1:E$65536,DATI!A$1:A$65536,'1999'!B4,DATI!B$1:B$65536,'1999'!J12,DATI!C$1:C$65536,'1999'!B8,DATI!D$1:D$65536,'1999'!L91)</f>
        <v>0</v>
      </c>
      <c r="K91" s="31">
        <f t="shared" si="8"/>
        <v>490447</v>
      </c>
      <c r="L91" s="53" t="s">
        <v>50</v>
      </c>
      <c r="M91" s="78" t="s">
        <v>174</v>
      </c>
      <c r="N91" s="91">
        <f t="shared" si="9"/>
        <v>490447</v>
      </c>
      <c r="O91" s="49">
        <f>SUMIFS(DATI!E$1:E$65536,DATI!A$1:A$65536,'1999'!B4,DATI!B$1:B$65536,'1999'!O12,DATI!C$1:C$65536,'1999'!N8,DATI!D$1:D$65536,'1999'!L91)</f>
        <v>0</v>
      </c>
      <c r="P91" s="22">
        <f t="shared" si="10"/>
        <v>490447</v>
      </c>
      <c r="Q91" s="28"/>
      <c r="R91" s="49">
        <f>SUMIFS(DATI!E$1:E$65536,DATI!A$1:A$65536,'1999'!B4,DATI!B$1:B$65536,'1999'!R12,DATI!C$1:C$65536,'1999'!N8,DATI!D$1:D$65536,'1999'!L91)</f>
        <v>0</v>
      </c>
      <c r="S91" s="49">
        <f>SUMIFS(DATI!E$1:E$65536,DATI!A$1:A$65536,'1999'!B4,DATI!B$1:B$65536,'1999'!S12,DATI!C$1:C$65536,'1999'!N8,DATI!D$1:D$65536,'1999'!L91)</f>
        <v>0</v>
      </c>
      <c r="T91" s="117">
        <f>SUMIFS(DATI!E$1:E$65536,DATI!A$1:A$65536,'1999'!B4,DATI!B$1:B$65536,'1999'!T12,DATI!C$1:C$65536,'1999'!N8,DATI!D$1:D$65536,'1999'!L91)</f>
        <v>490447</v>
      </c>
      <c r="U91" s="96">
        <f>SUMIFS(DATI!E$1:E$65536,DATI!A$1:A$65536,'1999'!B4,DATI!B$1:B$65536,'1999'!U12,DATI!C$1:C$65536,'1999'!N8,DATI!D$1:D$65536,'1999'!L91)</f>
        <v>0</v>
      </c>
      <c r="V91" s="30">
        <f>SUMIFS(DATI!E$1:E$65536,DATI!A$1:A$65536,'1999'!B4,DATI!B$1:B$65536,'1999'!V12,DATI!C$1:C$65536,'1999'!N8,DATI!D$1:D$65536,'1999'!L91)</f>
        <v>0</v>
      </c>
      <c r="W91" s="63">
        <f t="shared" si="11"/>
        <v>0</v>
      </c>
    </row>
    <row r="92" spans="1:23">
      <c r="A92" s="7"/>
      <c r="B92" s="115">
        <f t="shared" si="12"/>
        <v>46023</v>
      </c>
      <c r="C92" s="28"/>
      <c r="D92" s="49">
        <f>SUMIFS(DATI!E$1:E$65536,DATI!A$1:A$65536,'1999'!B4,DATI!B$1:B$65536,'1999'!D12,DATI!C$1:C$65536,'1999'!B8,DATI!D$1:D$65536,'1999'!L92)</f>
        <v>46023</v>
      </c>
      <c r="E92" s="28"/>
      <c r="F92" s="28"/>
      <c r="G92" s="28"/>
      <c r="H92" s="28"/>
      <c r="I92" s="94">
        <f t="shared" si="13"/>
        <v>46023</v>
      </c>
      <c r="J92" s="49">
        <f>SUMIFS(DATI!E$1:E$65536,DATI!A$1:A$65536,'1999'!B4,DATI!B$1:B$65536,'1999'!J12,DATI!C$1:C$65536,'1999'!B8,DATI!D$1:D$65536,'1999'!L92)</f>
        <v>0</v>
      </c>
      <c r="K92" s="31">
        <f t="shared" si="8"/>
        <v>46023</v>
      </c>
      <c r="L92" s="53" t="s">
        <v>51</v>
      </c>
      <c r="M92" s="78" t="s">
        <v>175</v>
      </c>
      <c r="N92" s="91">
        <f t="shared" si="9"/>
        <v>46024</v>
      </c>
      <c r="O92" s="49">
        <f>SUMIFS(DATI!E$1:E$65536,DATI!A$1:A$65536,'1999'!B4,DATI!B$1:B$65536,'1999'!O12,DATI!C$1:C$65536,'1999'!N8,DATI!D$1:D$65536,'1999'!L92)</f>
        <v>0</v>
      </c>
      <c r="P92" s="22">
        <f t="shared" si="10"/>
        <v>46024</v>
      </c>
      <c r="Q92" s="28"/>
      <c r="R92" s="49">
        <f>SUMIFS(DATI!E$1:E$65536,DATI!A$1:A$65536,'1999'!B4,DATI!B$1:B$65536,'1999'!R12,DATI!C$1:C$65536,'1999'!N8,DATI!D$1:D$65536,'1999'!L92)</f>
        <v>29247</v>
      </c>
      <c r="S92" s="49">
        <f>SUMIFS(DATI!E$1:E$65536,DATI!A$1:A$65536,'1999'!B4,DATI!B$1:B$65536,'1999'!S12,DATI!C$1:C$65536,'1999'!N8,DATI!D$1:D$65536,'1999'!L92)</f>
        <v>1588</v>
      </c>
      <c r="T92" s="117">
        <f>SUMIFS(DATI!E$1:E$65536,DATI!A$1:A$65536,'1999'!B4,DATI!B$1:B$65536,'1999'!T12,DATI!C$1:C$65536,'1999'!N8,DATI!D$1:D$65536,'1999'!L92)</f>
        <v>15166</v>
      </c>
      <c r="U92" s="96">
        <f>SUMIFS(DATI!E$1:E$65536,DATI!A$1:A$65536,'1999'!B4,DATI!B$1:B$65536,'1999'!U12,DATI!C$1:C$65536,'1999'!N8,DATI!D$1:D$65536,'1999'!L92)</f>
        <v>0</v>
      </c>
      <c r="V92" s="30">
        <f>SUMIFS(DATI!E$1:E$65536,DATI!A$1:A$65536,'1999'!B4,DATI!B$1:B$65536,'1999'!V12,DATI!C$1:C$65536,'1999'!N8,DATI!D$1:D$65536,'1999'!L92)</f>
        <v>23</v>
      </c>
      <c r="W92" s="63">
        <f t="shared" si="11"/>
        <v>23</v>
      </c>
    </row>
    <row r="93" spans="1:23">
      <c r="A93" s="7"/>
      <c r="B93" s="115">
        <f t="shared" si="12"/>
        <v>156436</v>
      </c>
      <c r="C93" s="28"/>
      <c r="D93" s="49">
        <f>SUMIFS(DATI!E$1:E$65536,DATI!A$1:A$65536,'1999'!B4,DATI!B$1:B$65536,'1999'!D12,DATI!C$1:C$65536,'1999'!B8,DATI!D$1:D$65536,'1999'!L93)</f>
        <v>156436</v>
      </c>
      <c r="E93" s="28"/>
      <c r="F93" s="28"/>
      <c r="G93" s="28"/>
      <c r="H93" s="28"/>
      <c r="I93" s="94">
        <f t="shared" si="13"/>
        <v>156436</v>
      </c>
      <c r="J93" s="49">
        <f>SUMIFS(DATI!E$1:E$65536,DATI!A$1:A$65536,'1999'!B4,DATI!B$1:B$65536,'1999'!J12,DATI!C$1:C$65536,'1999'!B8,DATI!D$1:D$65536,'1999'!L93)</f>
        <v>0</v>
      </c>
      <c r="K93" s="31">
        <f t="shared" si="8"/>
        <v>156436</v>
      </c>
      <c r="L93" s="53" t="s">
        <v>52</v>
      </c>
      <c r="M93" s="78" t="s">
        <v>176</v>
      </c>
      <c r="N93" s="91">
        <f t="shared" si="9"/>
        <v>156436</v>
      </c>
      <c r="O93" s="49">
        <f>SUMIFS(DATI!E$1:E$65536,DATI!A$1:A$65536,'1999'!B4,DATI!B$1:B$65536,'1999'!O12,DATI!C$1:C$65536,'1999'!N8,DATI!D$1:D$65536,'1999'!L93)</f>
        <v>0</v>
      </c>
      <c r="P93" s="22">
        <f t="shared" si="10"/>
        <v>156436</v>
      </c>
      <c r="Q93" s="28"/>
      <c r="R93" s="49">
        <f>SUMIFS(DATI!E$1:E$65536,DATI!A$1:A$65536,'1999'!B4,DATI!B$1:B$65536,'1999'!R12,DATI!C$1:C$65536,'1999'!N8,DATI!D$1:D$65536,'1999'!L93)</f>
        <v>0</v>
      </c>
      <c r="S93" s="49">
        <f>SUMIFS(DATI!E$1:E$65536,DATI!A$1:A$65536,'1999'!B4,DATI!B$1:B$65536,'1999'!S12,DATI!C$1:C$65536,'1999'!N8,DATI!D$1:D$65536,'1999'!L93)</f>
        <v>0</v>
      </c>
      <c r="T93" s="117">
        <f>SUMIFS(DATI!E$1:E$65536,DATI!A$1:A$65536,'1999'!B4,DATI!B$1:B$65536,'1999'!T12,DATI!C$1:C$65536,'1999'!N8,DATI!D$1:D$65536,'1999'!L93)</f>
        <v>156436</v>
      </c>
      <c r="U93" s="96">
        <f>SUMIFS(DATI!E$1:E$65536,DATI!A$1:A$65536,'1999'!B4,DATI!B$1:B$65536,'1999'!U12,DATI!C$1:C$65536,'1999'!N8,DATI!D$1:D$65536,'1999'!L93)</f>
        <v>0</v>
      </c>
      <c r="V93" s="30">
        <f>SUMIFS(DATI!E$1:E$65536,DATI!A$1:A$65536,'1999'!B4,DATI!B$1:B$65536,'1999'!V12,DATI!C$1:C$65536,'1999'!N8,DATI!D$1:D$65536,'1999'!L93)</f>
        <v>0</v>
      </c>
      <c r="W93" s="63">
        <f t="shared" si="11"/>
        <v>0</v>
      </c>
    </row>
    <row r="94" spans="1:23">
      <c r="A94" s="7"/>
      <c r="B94" s="115">
        <f t="shared" si="12"/>
        <v>26</v>
      </c>
      <c r="C94" s="28"/>
      <c r="D94" s="49">
        <f>SUMIFS(DATI!E$1:E$65536,DATI!A$1:A$65536,'1999'!B4,DATI!B$1:B$65536,'1999'!D12,DATI!C$1:C$65536,'1999'!B8,DATI!D$1:D$65536,'1999'!L94)</f>
        <v>26</v>
      </c>
      <c r="E94" s="28"/>
      <c r="F94" s="28"/>
      <c r="G94" s="28"/>
      <c r="H94" s="28"/>
      <c r="I94" s="94">
        <f t="shared" si="13"/>
        <v>26</v>
      </c>
      <c r="J94" s="49">
        <f>SUMIFS(DATI!E$1:E$65536,DATI!A$1:A$65536,'1999'!B4,DATI!B$1:B$65536,'1999'!J12,DATI!C$1:C$65536,'1999'!B8,DATI!D$1:D$65536,'1999'!L94)</f>
        <v>0</v>
      </c>
      <c r="K94" s="31">
        <f t="shared" si="8"/>
        <v>26</v>
      </c>
      <c r="L94" s="53" t="s">
        <v>53</v>
      </c>
      <c r="M94" s="78" t="s">
        <v>177</v>
      </c>
      <c r="N94" s="91">
        <f t="shared" si="9"/>
        <v>26</v>
      </c>
      <c r="O94" s="49">
        <f>SUMIFS(DATI!E$1:E$65536,DATI!A$1:A$65536,'1999'!B4,DATI!B$1:B$65536,'1999'!O12,DATI!C$1:C$65536,'1999'!N8,DATI!D$1:D$65536,'1999'!L94)</f>
        <v>0</v>
      </c>
      <c r="P94" s="22">
        <f t="shared" si="10"/>
        <v>26</v>
      </c>
      <c r="Q94" s="50"/>
      <c r="R94" s="49">
        <f>SUMIFS(DATI!E$1:E$65536,DATI!A$1:A$65536,'1999'!B4,DATI!B$1:B$65536,'1999'!R12,DATI!C$1:C$65536,'1999'!N8,DATI!D$1:D$65536,'1999'!L94)</f>
        <v>0</v>
      </c>
      <c r="S94" s="49">
        <f>SUMIFS(DATI!E$1:E$65536,DATI!A$1:A$65536,'1999'!B4,DATI!B$1:B$65536,'1999'!S12,DATI!C$1:C$65536,'1999'!N8,DATI!D$1:D$65536,'1999'!L94)</f>
        <v>26</v>
      </c>
      <c r="T94" s="117">
        <f>SUMIFS(DATI!E$1:E$65536,DATI!A$1:A$65536,'1999'!B4,DATI!B$1:B$65536,'1999'!T12,DATI!C$1:C$65536,'1999'!N8,DATI!D$1:D$65536,'1999'!L94)</f>
        <v>0</v>
      </c>
      <c r="U94" s="96">
        <f>SUMIFS(DATI!E$1:E$65536,DATI!A$1:A$65536,'1999'!B4,DATI!B$1:B$65536,'1999'!U12,DATI!C$1:C$65536,'1999'!N8,DATI!D$1:D$65536,'1999'!L94)</f>
        <v>0</v>
      </c>
      <c r="V94" s="30">
        <f>SUMIFS(DATI!E$1:E$65536,DATI!A$1:A$65536,'1999'!B4,DATI!B$1:B$65536,'1999'!V12,DATI!C$1:C$65536,'1999'!N8,DATI!D$1:D$65536,'1999'!L94)</f>
        <v>0</v>
      </c>
      <c r="W94" s="63">
        <f t="shared" si="11"/>
        <v>0</v>
      </c>
    </row>
    <row r="95" spans="1:23">
      <c r="A95" s="7"/>
      <c r="B95" s="115">
        <f t="shared" si="12"/>
        <v>0</v>
      </c>
      <c r="C95" s="28"/>
      <c r="D95" s="49">
        <f>SUMIFS(DATI!E$1:E$65536,DATI!A$1:A$65536,'1999'!B4,DATI!B$1:B$65536,'1999'!D12,DATI!C$1:C$65536,'1999'!B8,DATI!D$1:D$65536,'1999'!L95)</f>
        <v>0</v>
      </c>
      <c r="E95" s="28"/>
      <c r="F95" s="28"/>
      <c r="G95" s="28"/>
      <c r="H95" s="28"/>
      <c r="I95" s="94">
        <f t="shared" si="13"/>
        <v>0</v>
      </c>
      <c r="J95" s="49">
        <f>SUMIFS(DATI!E$1:E$65536,DATI!A$1:A$65536,'1999'!B4,DATI!B$1:B$65536,'1999'!J12,DATI!C$1:C$65536,'1999'!B8,DATI!D$1:D$65536,'1999'!L95)</f>
        <v>0</v>
      </c>
      <c r="K95" s="31">
        <f t="shared" si="8"/>
        <v>0</v>
      </c>
      <c r="L95" s="53" t="s">
        <v>54</v>
      </c>
      <c r="M95" s="78" t="s">
        <v>178</v>
      </c>
      <c r="N95" s="91">
        <f t="shared" si="9"/>
        <v>0</v>
      </c>
      <c r="O95" s="49">
        <f>SUMIFS(DATI!E$1:E$65536,DATI!A$1:A$65536,'1999'!B4,DATI!B$1:B$65536,'1999'!O12,DATI!C$1:C$65536,'1999'!N8,DATI!D$1:D$65536,'1999'!L95)</f>
        <v>0</v>
      </c>
      <c r="P95" s="22">
        <f t="shared" si="10"/>
        <v>0</v>
      </c>
      <c r="Q95" s="50"/>
      <c r="R95" s="49">
        <f>SUMIFS(DATI!E$1:E$65536,DATI!A$1:A$65536,'1999'!B4,DATI!B$1:B$65536,'1999'!R12,DATI!C$1:C$65536,'1999'!N8,DATI!D$1:D$65536,'1999'!L95)</f>
        <v>0</v>
      </c>
      <c r="S95" s="49">
        <f>SUMIFS(DATI!E$1:E$65536,DATI!A$1:A$65536,'1999'!B4,DATI!B$1:B$65536,'1999'!S12,DATI!C$1:C$65536,'1999'!N8,DATI!D$1:D$65536,'1999'!L95)</f>
        <v>0</v>
      </c>
      <c r="T95" s="117">
        <f>SUMIFS(DATI!E$1:E$65536,DATI!A$1:A$65536,'1999'!B4,DATI!B$1:B$65536,'1999'!T12,DATI!C$1:C$65536,'1999'!N8,DATI!D$1:D$65536,'1999'!L95)</f>
        <v>0</v>
      </c>
      <c r="U95" s="96">
        <f>SUMIFS(DATI!E$1:E$65536,DATI!A$1:A$65536,'1999'!B4,DATI!B$1:B$65536,'1999'!U12,DATI!C$1:C$65536,'1999'!N8,DATI!D$1:D$65536,'1999'!L95)</f>
        <v>0</v>
      </c>
      <c r="V95" s="30">
        <f>SUMIFS(DATI!E$1:E$65536,DATI!A$1:A$65536,'1999'!B4,DATI!B$1:B$65536,'1999'!V12,DATI!C$1:C$65536,'1999'!N8,DATI!D$1:D$65536,'1999'!L95)</f>
        <v>0</v>
      </c>
      <c r="W95" s="63">
        <f t="shared" si="11"/>
        <v>0</v>
      </c>
    </row>
    <row r="96" spans="1:23">
      <c r="A96" s="7"/>
      <c r="B96" s="118">
        <f>C96+D96</f>
        <v>23</v>
      </c>
      <c r="C96" s="49">
        <f>SUMIFS(DATI!E$1:E$65536,DATI!A$1:A$65536,'1999'!B4,DATI!B$1:B$65536,'1999'!C12,DATI!C$1:C$65536,'1999'!B8,DATI!D$1:D$65536,'1999'!L96)</f>
        <v>23</v>
      </c>
      <c r="D96" s="96">
        <f>SUMIFS(DATI!E$1:E$65536,DATI!A$1:A$65536,'1999'!B4,DATI!B$1:B$65536,'1999'!D12,DATI!C$1:C$65536,'1999'!B8,DATI!D$1:D$65536,'1999'!L96)</f>
        <v>0</v>
      </c>
      <c r="E96" s="49">
        <f>SUMIFS(DATI!E$1:E$65536,DATI!A$1:A$65536,'1999'!B4,DATI!B$1:B$65536,'1999'!E12,DATI!C$1:C$65536,'1999'!B8,DATI!D$1:D$65536,'1999'!L96)</f>
        <v>906658</v>
      </c>
      <c r="F96" s="49">
        <f>SUMIFS(DATI!E$1:E$65536,DATI!A$1:A$65536,'1999'!B4,DATI!B$1:B$65536,'1999'!F12,DATI!C$1:C$65536,'1999'!B8,DATI!D$1:D$65536,'1999'!L96)</f>
        <v>1582</v>
      </c>
      <c r="G96" s="49">
        <f>SUMIFS(DATI!E$1:E$65536,DATI!A$1:A$65536,'1999'!B4,DATI!B$1:B$65536,'1999'!G12,DATI!C$1:C$65536,'1999'!B8,DATI!D$1:D$65536,'1999'!L96)</f>
        <v>29247</v>
      </c>
      <c r="H96" s="28"/>
      <c r="I96" s="94">
        <f>B96+E96+F96+G96</f>
        <v>937510</v>
      </c>
      <c r="J96" s="30">
        <f>SUMIFS(DATI!E$1:E$65536,DATI!A$1:A$65536,'1999'!B4,DATI!B$1:B$65536,'1999'!J12,DATI!C$1:C$65536,'1999'!B8,DATI!D$1:D$65536,'1999'!L96)</f>
        <v>36181</v>
      </c>
      <c r="K96" s="31">
        <f t="shared" si="8"/>
        <v>973691</v>
      </c>
      <c r="L96" s="53" t="s">
        <v>55</v>
      </c>
      <c r="M96" s="199" t="s">
        <v>179</v>
      </c>
      <c r="N96" s="91">
        <f t="shared" si="9"/>
        <v>973691</v>
      </c>
      <c r="O96" s="49">
        <f>SUMIFS(DATI!E$1:E$65536,DATI!A$1:A$65536,'1999'!B4,DATI!B$1:B$65536,'1999'!O12,DATI!C$1:C$65536,'1999'!N8,DATI!D$1:D$65536,'1999'!L96)</f>
        <v>0</v>
      </c>
      <c r="P96" s="29">
        <f>W96</f>
        <v>973691</v>
      </c>
      <c r="Q96" s="50"/>
      <c r="R96" s="23"/>
      <c r="S96" s="23"/>
      <c r="T96" s="23"/>
      <c r="U96" s="49">
        <f>SUMIFS(DATI!E$1:E$65536,DATI!A$1:A$65536,'1999'!B4,DATI!B$1:B$65536,'1999'!U12,DATI!C$1:C$65536,'1999'!N8,DATI!D$1:D$65536,'1999'!L96)</f>
        <v>973691</v>
      </c>
      <c r="V96" s="28"/>
      <c r="W96" s="63">
        <f>U96</f>
        <v>973691</v>
      </c>
    </row>
    <row r="97" spans="1:23">
      <c r="A97" s="7"/>
      <c r="B97" s="28"/>
      <c r="C97" s="49">
        <f>SUMIFS(DATI!E$1:E$65536,DATI!A$1:A$65536,'1999'!B4,DATI!B$1:B$65536,'1999'!C12,DATI!C$1:C$65536,'1999'!B8,DATI!D$1:D$65536,'1999'!L97)</f>
        <v>23912</v>
      </c>
      <c r="D97" s="28"/>
      <c r="E97" s="49">
        <f>SUMIFS(DATI!E$1:E$65536,DATI!A$1:A$65536,'1999'!B4,DATI!B$1:B$65536,'1999'!E12,DATI!C$1:C$65536,'1999'!B8,DATI!D$1:D$65536,'1999'!L97)</f>
        <v>565120</v>
      </c>
      <c r="F97" s="28"/>
      <c r="G97" s="28"/>
      <c r="H97" s="28"/>
      <c r="I97" s="94">
        <f>C97+E97+F97+G97</f>
        <v>589032</v>
      </c>
      <c r="J97" s="28"/>
      <c r="K97" s="31">
        <f>I97</f>
        <v>589032</v>
      </c>
      <c r="L97" s="53" t="s">
        <v>56</v>
      </c>
      <c r="M97" s="199" t="s">
        <v>180</v>
      </c>
      <c r="N97" s="91">
        <f>P97</f>
        <v>589032</v>
      </c>
      <c r="O97" s="28"/>
      <c r="P97" s="29">
        <f>W97</f>
        <v>589032</v>
      </c>
      <c r="Q97" s="28"/>
      <c r="R97" s="28"/>
      <c r="S97" s="28"/>
      <c r="T97" s="28"/>
      <c r="U97" s="49">
        <f>SUMIFS(DATI!E$1:E$65536,DATI!A$1:A$65536,'1999'!B4,DATI!B$1:B$65536,'1999'!U12,DATI!C$1:C$65536,'1999'!N8,DATI!D$1:D$65536,'1999'!L97)</f>
        <v>589032</v>
      </c>
      <c r="V97" s="28"/>
      <c r="W97" s="31">
        <f>U97</f>
        <v>589032</v>
      </c>
    </row>
    <row r="98" spans="1:23">
      <c r="A98" s="7"/>
      <c r="B98" s="28"/>
      <c r="C98" s="49">
        <f>SUMIFS(DATI!E$1:E$65536,DATI!A$1:A$65536,'1999'!B4,DATI!B$1:B$65536,'1999'!C12,DATI!C$1:C$65536,'1999'!B8,DATI!D$1:D$65536,'1999'!L98)</f>
        <v>22273</v>
      </c>
      <c r="D98" s="28"/>
      <c r="E98" s="49">
        <f>SUMIFS(DATI!E$1:E$65536,DATI!A$1:A$65536,'1999'!B4,DATI!B$1:B$65536,'1999'!E12,DATI!C$1:C$65536,'1999'!B8,DATI!D$1:D$65536,'1999'!L98)</f>
        <v>565120</v>
      </c>
      <c r="F98" s="28"/>
      <c r="G98" s="28"/>
      <c r="H98" s="28"/>
      <c r="I98" s="94">
        <f>E98+C98</f>
        <v>587393</v>
      </c>
      <c r="J98" s="28"/>
      <c r="K98" s="31">
        <f>I98</f>
        <v>587393</v>
      </c>
      <c r="L98" s="53" t="s">
        <v>57</v>
      </c>
      <c r="M98" s="78" t="s">
        <v>181</v>
      </c>
      <c r="N98" s="91">
        <f>P98</f>
        <v>587393</v>
      </c>
      <c r="O98" s="28"/>
      <c r="P98" s="29">
        <f>W98</f>
        <v>587393</v>
      </c>
      <c r="Q98" s="28"/>
      <c r="R98" s="28"/>
      <c r="S98" s="28"/>
      <c r="T98" s="28"/>
      <c r="U98" s="49">
        <f>SUMIFS(DATI!E$1:E$65536,DATI!A$1:A$65536,'1999'!B4,DATI!B$1:B$65536,'1999'!U12,DATI!C$1:C$65536,'1999'!N8,DATI!D$1:D$65536,'1999'!L98)</f>
        <v>587393</v>
      </c>
      <c r="V98" s="28"/>
      <c r="W98" s="31">
        <f>U98</f>
        <v>587393</v>
      </c>
    </row>
    <row r="99" spans="1:23">
      <c r="A99" s="7"/>
      <c r="B99" s="28"/>
      <c r="C99" s="49">
        <f>SUMIFS(DATI!E$1:E$65536,DATI!A$1:A$65536,'1999'!B4,DATI!B$1:B$65536,'1999'!C12,DATI!C$1:C$65536,'1999'!B8,DATI!D$1:D$65536,'1999'!L99)</f>
        <v>1640</v>
      </c>
      <c r="D99" s="28"/>
      <c r="E99" s="49">
        <f>SUMIFS(DATI!E$1:E$65536,DATI!A$1:A$65536,'1999'!B4,DATI!B$1:B$65536,'1999'!E12,DATI!C$1:C$65536,'1999'!B8,DATI!D$1:D$65536,'1999'!L99)</f>
        <v>0</v>
      </c>
      <c r="F99" s="28"/>
      <c r="G99" s="28"/>
      <c r="H99" s="28"/>
      <c r="I99" s="94">
        <f>E99+C99</f>
        <v>1640</v>
      </c>
      <c r="J99" s="28"/>
      <c r="K99" s="31">
        <f>I99</f>
        <v>1640</v>
      </c>
      <c r="L99" s="53" t="s">
        <v>58</v>
      </c>
      <c r="M99" s="78" t="s">
        <v>182</v>
      </c>
      <c r="N99" s="91">
        <f>P99</f>
        <v>1640</v>
      </c>
      <c r="O99" s="28"/>
      <c r="P99" s="29">
        <f>W99</f>
        <v>1640</v>
      </c>
      <c r="Q99" s="28"/>
      <c r="R99" s="28"/>
      <c r="S99" s="28"/>
      <c r="T99" s="28"/>
      <c r="U99" s="49">
        <f>SUMIFS(DATI!E$1:E$65536,DATI!A$1:A$65536,'1999'!B4,DATI!B$1:B$65536,'1999'!U12,DATI!C$1:C$65536,'1999'!N8,DATI!D$1:D$65536,'1999'!L99)</f>
        <v>1640</v>
      </c>
      <c r="V99" s="28"/>
      <c r="W99" s="31">
        <f>U99</f>
        <v>1640</v>
      </c>
    </row>
    <row r="100" spans="1:23">
      <c r="A100" s="7"/>
      <c r="B100" s="115">
        <f>C100+D100</f>
        <v>29066</v>
      </c>
      <c r="C100" s="91">
        <f>C101+C103</f>
        <v>0</v>
      </c>
      <c r="D100" s="99">
        <f>D101+D103</f>
        <v>29066</v>
      </c>
      <c r="E100" s="29">
        <f>E101+E102+E103</f>
        <v>98050</v>
      </c>
      <c r="F100" s="91">
        <f>F101+F102+F103</f>
        <v>46818</v>
      </c>
      <c r="G100" s="91">
        <f>G101+G103</f>
        <v>135815</v>
      </c>
      <c r="H100" s="28"/>
      <c r="I100" s="94">
        <f>B100+E100+F100+G100</f>
        <v>309749</v>
      </c>
      <c r="J100" s="94">
        <f>J101+J102+J103</f>
        <v>58470</v>
      </c>
      <c r="K100" s="31">
        <f t="shared" si="8"/>
        <v>368219</v>
      </c>
      <c r="L100" s="53" t="s">
        <v>59</v>
      </c>
      <c r="M100" s="54" t="s">
        <v>183</v>
      </c>
      <c r="N100" s="91">
        <f t="shared" si="9"/>
        <v>368219</v>
      </c>
      <c r="O100" s="94">
        <f>O101+O102+O103</f>
        <v>17366</v>
      </c>
      <c r="P100" s="29">
        <f>R100+S100+T100+W100</f>
        <v>350853</v>
      </c>
      <c r="Q100" s="50"/>
      <c r="R100" s="29">
        <f>R102+R103</f>
        <v>26646</v>
      </c>
      <c r="S100" s="29">
        <f>S101+S102+S103</f>
        <v>48216</v>
      </c>
      <c r="T100" s="29">
        <f>T101+T102+T103</f>
        <v>158334</v>
      </c>
      <c r="U100" s="93">
        <f>U102+U103</f>
        <v>114740</v>
      </c>
      <c r="V100" s="94">
        <f>V102+V103</f>
        <v>2917</v>
      </c>
      <c r="W100" s="63">
        <f>U100+V100</f>
        <v>117657</v>
      </c>
    </row>
    <row r="101" spans="1:23">
      <c r="A101" s="7"/>
      <c r="B101" s="115">
        <f>C101+D101</f>
        <v>14405</v>
      </c>
      <c r="C101" s="103">
        <f>SUMIFS(DATI!E$1:E$65536,DATI!A$1:A$65536,'1999'!B4,DATI!B$1:B$65536,'1999'!C12,DATI!C$1:C$65536,'1999'!B8,DATI!D$1:D$65536,'1999'!L101)</f>
        <v>0</v>
      </c>
      <c r="D101" s="117">
        <f>SUMIFS(DATI!E$1:E$65536,DATI!A$1:A$65536,'1999'!B4,DATI!B$1:B$65536,'1999'!D12,DATI!C$1:C$65536,'1999'!B8,DATI!D$1:D$65536,'1999'!L101)</f>
        <v>14405</v>
      </c>
      <c r="E101" s="49">
        <f>SUMIFS(DATI!E$1:E$65536,DATI!A$1:A$65536,'1999'!B4,DATI!B$1:B$65536,'1999'!E12,DATI!C$1:C$65536,'1999'!B8,DATI!D$1:D$65536,'1999'!L101)</f>
        <v>30</v>
      </c>
      <c r="F101" s="49">
        <f>SUMIFS(DATI!E$1:E$65536,DATI!A$1:A$65536,'1999'!B4,DATI!B$1:B$65536,'1999'!F12,DATI!C$1:C$65536,'1999'!B8,DATI!D$1:D$65536,'1999'!L101)</f>
        <v>101</v>
      </c>
      <c r="G101" s="49">
        <f>SUMIFS(DATI!E$1:E$65536,DATI!A$1:A$65536,'1999'!B4,DATI!B$1:B$65536,'1999'!G12,DATI!C$1:C$65536,'1999'!B8,DATI!D$1:D$65536,'1999'!L101)</f>
        <v>33680</v>
      </c>
      <c r="H101" s="28"/>
      <c r="I101" s="94">
        <f>B101+E101+F101+G101</f>
        <v>48216</v>
      </c>
      <c r="J101" s="30">
        <f>SUMIFS(DATI!E$1:E$65536,DATI!A$1:A$65536,'1999'!B4,DATI!B$1:B$65536,'1999'!J12,DATI!C$1:C$65536,'1999'!B8,DATI!D$1:D$65536,'1999'!L101)</f>
        <v>0</v>
      </c>
      <c r="K101" s="31">
        <f t="shared" si="8"/>
        <v>48216</v>
      </c>
      <c r="L101" s="119" t="s">
        <v>60</v>
      </c>
      <c r="M101" s="205" t="s">
        <v>242</v>
      </c>
      <c r="N101" s="91">
        <f t="shared" si="9"/>
        <v>48216</v>
      </c>
      <c r="O101" s="30">
        <f>SUMIFS(DATI!E$1:E$65536,DATI!A$1:A$65536,'1999'!B4,DATI!B$1:B$65536,'1999'!O12,DATI!C$1:C$65536,'1999'!N8,DATI!D$1:D$65536,'1999'!L101)</f>
        <v>0</v>
      </c>
      <c r="P101" s="29">
        <f>S101+T101</f>
        <v>48216</v>
      </c>
      <c r="Q101" s="50"/>
      <c r="R101" s="73"/>
      <c r="S101" s="49">
        <f>SUMIFS(DATI!E$1:E$65536,DATI!A$1:A$65536,'1999'!B4,DATI!B$1:B$65536,'1999'!S12,DATI!C$1:C$65536,'1999'!N8,DATI!D$1:D$65536,'1999'!L101)</f>
        <v>48216</v>
      </c>
      <c r="T101" s="49">
        <f>SUMIFS(DATI!E$1:E$65536,DATI!A$1:A$65536,'1999'!B4,DATI!B$1:B$65536,'1999'!T12,DATI!C$1:C$65536,'1999'!N8,DATI!D$1:D$65536,'1999'!L101)</f>
        <v>0</v>
      </c>
      <c r="U101" s="73"/>
      <c r="V101" s="28"/>
      <c r="W101" s="42"/>
    </row>
    <row r="102" spans="1:23">
      <c r="A102" s="7"/>
      <c r="B102" s="120"/>
      <c r="C102" s="23"/>
      <c r="D102" s="28"/>
      <c r="E102" s="30">
        <f>SUMIFS(DATI!E$1:E$65536,DATI!A$1:A$65536,'1999'!B4,DATI!B$1:B$65536,'1999'!E12,DATI!C$1:C$65536,'1999'!B8,DATI!D$1:D$65536,'1999'!L102)</f>
        <v>0</v>
      </c>
      <c r="F102" s="49">
        <f>SUMIFS(DATI!E$1:E$65536,DATI!A$1:A$65536,'1999'!B4,DATI!B$1:B$65536,'1999'!F12,DATI!C$1:C$65536,'1999'!B8,DATI!D$1:D$65536,'1999'!L102)</f>
        <v>46717</v>
      </c>
      <c r="G102" s="73"/>
      <c r="H102" s="28"/>
      <c r="I102" s="94">
        <f>F102</f>
        <v>46717</v>
      </c>
      <c r="J102" s="30">
        <f>SUMIFS(DATI!E$1:E$65536,DATI!A$1:A$65536,'1999'!B4,DATI!B$1:B$65536,'1999'!J12,DATI!C$1:C$65536,'1999'!B8,DATI!D$1:D$65536,'1999'!L102)</f>
        <v>0</v>
      </c>
      <c r="K102" s="31">
        <f t="shared" si="8"/>
        <v>46717</v>
      </c>
      <c r="L102" s="53" t="s">
        <v>61</v>
      </c>
      <c r="M102" s="199" t="s">
        <v>243</v>
      </c>
      <c r="N102" s="91">
        <f t="shared" si="9"/>
        <v>46717</v>
      </c>
      <c r="O102" s="30">
        <f>SUMIFS(DATI!E$1:E$65536,DATI!A$1:A$65536,'1999'!B4,DATI!B$1:B$65536,'1999'!O12,DATI!C$1:C$65536,'1999'!N8,DATI!D$1:D$65536,'1999'!L102)</f>
        <v>0</v>
      </c>
      <c r="P102" s="29">
        <f>R102+S102+T102+U102+V102</f>
        <v>46717</v>
      </c>
      <c r="Q102" s="50"/>
      <c r="R102" s="49">
        <f>SUMIFS(DATI!E$1:E$65536,DATI!A$1:A$65536,'1999'!B4,DATI!B$1:B$65536,'1999'!R12,DATI!C$1:C$65536,'1999'!N8,DATI!D$1:D$65536,'1999'!L102)</f>
        <v>26646</v>
      </c>
      <c r="S102" s="49">
        <f>SUMIFS(DATI!E$1:E$65536,DATI!A$1:A$65536,'1999'!B4,DATI!B$1:B$65536,'1999'!S12,DATI!C$1:C$65536,'1999'!N8,DATI!D$1:D$65536,'1999'!L102)</f>
        <v>0</v>
      </c>
      <c r="T102" s="49">
        <f>SUMIFS(DATI!E$1:E$65536,DATI!A$1:A$65536,'1999'!B4,DATI!B$1:B$65536,'1999'!T12,DATI!C$1:C$65536,'1999'!N8,DATI!D$1:D$65536,'1999'!L102)</f>
        <v>0</v>
      </c>
      <c r="U102" s="96">
        <f>SUMIFS(DATI!E$1:E$65536,DATI!A$1:A$65536,'1999'!B4,DATI!B$1:B$65536,'1999'!U12,DATI!C$1:C$65536,'1999'!N8,DATI!D$1:D$65536,'1999'!L102)</f>
        <v>20071</v>
      </c>
      <c r="V102" s="30">
        <f>SUMIFS(DATI!E$1:E$65536,DATI!A$1:A$65536,'1999'!B4,DATI!B$1:B$65536,'1999'!V12,DATI!C$1:C$65536,'1999'!N8,DATI!D$1:D$65536,'1999'!L102)</f>
        <v>0</v>
      </c>
      <c r="W102" s="31">
        <f>U102+V102</f>
        <v>20071</v>
      </c>
    </row>
    <row r="103" spans="1:23" ht="25">
      <c r="A103" s="7"/>
      <c r="B103" s="115">
        <f>C103+D103</f>
        <v>14661</v>
      </c>
      <c r="C103" s="91">
        <f>C106</f>
        <v>0</v>
      </c>
      <c r="D103" s="91">
        <f>D106</f>
        <v>14661</v>
      </c>
      <c r="E103" s="91">
        <f>E106+E104+E107</f>
        <v>98020</v>
      </c>
      <c r="F103" s="91">
        <f>F106</f>
        <v>0</v>
      </c>
      <c r="G103" s="91">
        <f>G106</f>
        <v>102135</v>
      </c>
      <c r="H103" s="28"/>
      <c r="I103" s="94">
        <f>B103+E103+F103+G103</f>
        <v>214816</v>
      </c>
      <c r="J103" s="121">
        <f>J104+J106+J107</f>
        <v>58470</v>
      </c>
      <c r="K103" s="31">
        <f t="shared" si="8"/>
        <v>273286</v>
      </c>
      <c r="L103" s="53" t="s">
        <v>184</v>
      </c>
      <c r="M103" s="54" t="s">
        <v>244</v>
      </c>
      <c r="N103" s="91">
        <f>O103+P103</f>
        <v>273286</v>
      </c>
      <c r="O103" s="94">
        <f>O104+O106+O107</f>
        <v>17366</v>
      </c>
      <c r="P103" s="29">
        <f>R103+S103+T103+W103</f>
        <v>255920</v>
      </c>
      <c r="Q103" s="28"/>
      <c r="R103" s="29">
        <f>R106</f>
        <v>0</v>
      </c>
      <c r="S103" s="99">
        <f>S106</f>
        <v>0</v>
      </c>
      <c r="T103" s="29">
        <f>T104+T106</f>
        <v>158334</v>
      </c>
      <c r="U103" s="29">
        <f>U106</f>
        <v>94669</v>
      </c>
      <c r="V103" s="94">
        <f>V106</f>
        <v>2917</v>
      </c>
      <c r="W103" s="31">
        <f>U103+V103</f>
        <v>97586</v>
      </c>
    </row>
    <row r="104" spans="1:23">
      <c r="A104" s="7"/>
      <c r="B104" s="28"/>
      <c r="C104" s="28"/>
      <c r="D104" s="28"/>
      <c r="E104" s="49">
        <f>SUMIFS(DATI!E$1:E$65536,DATI!A$1:A$65536,'1999'!B4,DATI!B$1:B$65536,'1999'!E12,DATI!C$1:C$65536,'1999'!B8,DATI!D$1:D$65536,'1999'!L104)</f>
        <v>0</v>
      </c>
      <c r="F104" s="28"/>
      <c r="G104" s="28"/>
      <c r="H104" s="28"/>
      <c r="I104" s="94">
        <f>E104</f>
        <v>0</v>
      </c>
      <c r="J104" s="30">
        <f>SUMIFS(DATI!E$1:E$65536,DATI!A$1:A$65536,'1999'!B4,DATI!B$1:B$65536,'1999'!J12,DATI!C$1:C$65536,'1999'!B8,DATI!D$1:D$65536,'1999'!L104)</f>
        <v>0</v>
      </c>
      <c r="K104" s="31">
        <f t="shared" si="8"/>
        <v>0</v>
      </c>
      <c r="L104" s="53" t="s">
        <v>62</v>
      </c>
      <c r="M104" s="199" t="s">
        <v>245</v>
      </c>
      <c r="N104" s="91">
        <f t="shared" si="9"/>
        <v>0</v>
      </c>
      <c r="O104" s="30">
        <f>SUMIFS(DATI!E$1:E$65536,DATI!A$1:A$65536,'1999'!B4,DATI!B$1:B$65536,'1999'!O12,DATI!C$1:C$65536,'1999'!N8,DATI!D$1:D$65536,'1999'!L104)</f>
        <v>0</v>
      </c>
      <c r="P104" s="29">
        <f>T104</f>
        <v>0</v>
      </c>
      <c r="Q104" s="28"/>
      <c r="R104" s="28"/>
      <c r="S104" s="28"/>
      <c r="T104" s="49">
        <f>SUMIFS(DATI!E$1:E$65536,DATI!A$1:A$65536,'1999'!B4,DATI!B$1:B$65536,'1999'!T12,DATI!C$1:C$65536,'1999'!N8,DATI!D$1:D$65536,'1999'!L104)</f>
        <v>0</v>
      </c>
      <c r="U104" s="28"/>
      <c r="V104" s="28"/>
      <c r="W104" s="42"/>
    </row>
    <row r="105" spans="1:23" ht="25">
      <c r="A105" s="7"/>
      <c r="B105" s="28"/>
      <c r="C105" s="28"/>
      <c r="D105" s="28"/>
      <c r="E105" s="49">
        <f>SUMIFS(DATI!E$1:E$65536,DATI!A$1:A$65536,'1999'!B4,DATI!B$1:B$65536,'1999'!E12,DATI!C$1:C$65536,'1999'!B8,DATI!D$1:D$65536,'1999'!L105)</f>
        <v>0</v>
      </c>
      <c r="F105" s="28"/>
      <c r="G105" s="28"/>
      <c r="H105" s="28"/>
      <c r="I105" s="94">
        <f>E105</f>
        <v>0</v>
      </c>
      <c r="J105" s="30">
        <f>SUMIFS(DATI!E$1:E$65536,DATI!A$1:A$65536,'1999'!B4,DATI!B$1:B$65536,'1999'!J12,DATI!C$1:C$65536,'1999'!B8,DATI!D$1:D$65536,'1999'!L105)</f>
        <v>0</v>
      </c>
      <c r="K105" s="31">
        <f t="shared" si="8"/>
        <v>0</v>
      </c>
      <c r="L105" s="53" t="s">
        <v>63</v>
      </c>
      <c r="M105" s="78" t="s">
        <v>185</v>
      </c>
      <c r="N105" s="91">
        <f t="shared" si="9"/>
        <v>0</v>
      </c>
      <c r="O105" s="30">
        <f>SUMIFS(DATI!E$1:E$65536,DATI!A$1:A$65536,'1999'!B4,DATI!B$1:B$65536,'1999'!O12,DATI!C$1:C$65536,'1999'!N8,DATI!D$1:D$65536,'1999'!L105)</f>
        <v>0</v>
      </c>
      <c r="P105" s="29">
        <f>T105</f>
        <v>0</v>
      </c>
      <c r="Q105" s="50"/>
      <c r="R105" s="28"/>
      <c r="S105" s="28"/>
      <c r="T105" s="49">
        <f>SUMIFS(DATI!E$1:E$65536,DATI!A$1:A$65536,'1999'!B4,DATI!B$1:B$65536,'1999'!T12,DATI!C$1:C$65536,'1999'!N8,DATI!D$1:D$65536,'1999'!L105)</f>
        <v>0</v>
      </c>
      <c r="U105" s="28"/>
      <c r="V105" s="28"/>
      <c r="W105" s="42"/>
    </row>
    <row r="106" spans="1:23">
      <c r="A106" s="7"/>
      <c r="B106" s="115">
        <f>C106+D106</f>
        <v>14661</v>
      </c>
      <c r="C106" s="103">
        <f>SUMIFS(DATI!E$1:E$65536,DATI!A$1:A$65536,'1999'!B4,DATI!B$1:B$65536,'1999'!C12,DATI!C$1:C$65536,'1999'!B8,DATI!D$1:D$65536,'1999'!L106)</f>
        <v>0</v>
      </c>
      <c r="D106" s="103">
        <f>SUMIFS(DATI!E$1:E$65536,DATI!A$1:A$65536,'1999'!B4,DATI!B$1:B$65536,'1999'!D12,DATI!C$1:C$65536,'1999'!B8,DATI!D$1:D$65536,'1999'!L106)</f>
        <v>14661</v>
      </c>
      <c r="E106" s="49">
        <f>SUMIFS(DATI!E$1:E$65536,DATI!A$1:A$65536,'1999'!B4,DATI!B$1:B$65536,'1999'!E12,DATI!C$1:C$65536,'1999'!B8,DATI!D$1:D$65536,'1999'!L106)</f>
        <v>98020</v>
      </c>
      <c r="F106" s="30">
        <f>SUMIFS(DATI!E$1:E$65536,DATI!A$1:A$65536,'1999'!B4,DATI!B$1:B$65536,'1999'!F12,DATI!C$1:C$65536,'1999'!B8,DATI!D$1:D$65536,'1999'!L106)</f>
        <v>0</v>
      </c>
      <c r="G106" s="49">
        <f>SUMIFS(DATI!E$1:E$65536,DATI!A$1:A$65536,'1999'!B4,DATI!B$1:B$65536,'1999'!G12,DATI!C$1:C$65536,'1999'!B8,DATI!D$1:D$65536,'1999'!L106)</f>
        <v>102135</v>
      </c>
      <c r="H106" s="28"/>
      <c r="I106" s="94">
        <f>B106+E106+F106+G106</f>
        <v>214816</v>
      </c>
      <c r="J106" s="30">
        <f>SUMIFS(DATI!E$1:E$65536,DATI!A$1:A$65536,'1999'!B4,DATI!B$1:B$65536,'1999'!J12,DATI!C$1:C$65536,'1999'!B8,DATI!D$1:D$65536,'1999'!L106)</f>
        <v>58470</v>
      </c>
      <c r="K106" s="31">
        <f t="shared" si="8"/>
        <v>273286</v>
      </c>
      <c r="L106" s="119" t="s">
        <v>64</v>
      </c>
      <c r="M106" s="205" t="s">
        <v>246</v>
      </c>
      <c r="N106" s="91">
        <f>O106+P106</f>
        <v>273286</v>
      </c>
      <c r="O106" s="30">
        <f>SUMIFS(DATI!E$1:E$65536,DATI!A$1:A$65536,'1999'!B4,DATI!B$1:B$65536,'1999'!O12,DATI!C$1:C$65536,'1999'!N8,DATI!D$1:D$65536,'1999'!L106)</f>
        <v>17366</v>
      </c>
      <c r="P106" s="29">
        <f>R106+S106+T106+W106</f>
        <v>255920</v>
      </c>
      <c r="Q106" s="28"/>
      <c r="R106" s="49">
        <f>SUMIFS(DATI!E$1:E$65536,DATI!A$1:A$65536,'1999'!B4,DATI!B$1:B$65536,'1999'!R12,DATI!C$1:C$65536,'1999'!N8,DATI!D$1:D$65536,'1999'!L106)</f>
        <v>0</v>
      </c>
      <c r="S106" s="49">
        <f>SUMIFS(DATI!E$1:E$65536,DATI!A$1:A$65536,'1999'!B4,DATI!B$1:B$65536,'1999'!S12,DATI!C$1:C$65536,'1999'!N8,DATI!D$1:D$65536,'1999'!L106)</f>
        <v>0</v>
      </c>
      <c r="T106" s="49">
        <f>SUMIFS(DATI!E$1:E$65536,DATI!A$1:A$65536,'1999'!B4,DATI!B$1:B$65536,'1999'!T12,DATI!C$1:C$65536,'1999'!N8,DATI!D$1:D$65536,'1999'!L106)</f>
        <v>158334</v>
      </c>
      <c r="U106" s="96">
        <f>SUMIFS(DATI!E$1:E$65536,DATI!A$1:A$65536,'1999'!B4,DATI!B$1:B$65536,'1999'!U12,DATI!C$1:C$65536,'1999'!N8,DATI!D$1:D$65536,'1999'!L106)</f>
        <v>94669</v>
      </c>
      <c r="V106" s="24">
        <f>SUMIFS(DATI!E$1:E$65536,DATI!A$1:A$65536,'1999'!B4,DATI!B$1:B$65536,'1999'!V12,DATI!C$1:C$65536,'1999'!N8,DATI!D$1:D$65536,'1999'!L106)</f>
        <v>2917</v>
      </c>
      <c r="W106" s="63">
        <f>U106+V106</f>
        <v>97586</v>
      </c>
    </row>
    <row r="107" spans="1:23">
      <c r="A107" s="7"/>
      <c r="B107" s="122"/>
      <c r="C107" s="74"/>
      <c r="D107" s="74"/>
      <c r="E107" s="49">
        <f>SUMIFS(DATI!E$1:E$65536,DATI!A$1:A$65536,'1999'!B4,DATI!B$1:B$65536,'1999'!E12,DATI!C$1:C$65536,'1999'!B8,DATI!D$1:D$65536,'1999'!L107)</f>
        <v>0</v>
      </c>
      <c r="F107" s="74"/>
      <c r="G107" s="74"/>
      <c r="H107" s="28"/>
      <c r="I107" s="94">
        <f>E107</f>
        <v>0</v>
      </c>
      <c r="J107" s="92"/>
      <c r="K107" s="31">
        <f>I107</f>
        <v>0</v>
      </c>
      <c r="L107" s="119" t="s">
        <v>65</v>
      </c>
      <c r="M107" s="205" t="s">
        <v>186</v>
      </c>
      <c r="N107" s="91">
        <f>O107</f>
        <v>0</v>
      </c>
      <c r="O107" s="30">
        <f>SUMIFS(DATI!E$1:E$65536,DATI!A$1:A$65536,'1999'!B4,DATI!B$1:B$65536,'1999'!O12,DATI!C$1:C$65536,'1999'!N8,DATI!D$1:D$65536,'1999'!L107)</f>
        <v>0</v>
      </c>
      <c r="P107" s="23"/>
      <c r="Q107" s="28"/>
      <c r="R107" s="23"/>
      <c r="S107" s="23"/>
      <c r="T107" s="23"/>
      <c r="U107" s="23"/>
      <c r="V107" s="23"/>
      <c r="W107" s="32"/>
    </row>
    <row r="108" spans="1:23" ht="13">
      <c r="A108" s="7"/>
      <c r="B108" s="115">
        <f>C108+D108</f>
        <v>3707183</v>
      </c>
      <c r="C108" s="91">
        <f>V85+W86+V90+V100-C86-C96-C100</f>
        <v>6474</v>
      </c>
      <c r="D108" s="91">
        <f>U85+U86+U90+U96+U100-D86-D90-D96-D100</f>
        <v>3700709</v>
      </c>
      <c r="E108" s="29">
        <f>T85+T86+T90+T100-E86-E96-E100</f>
        <v>1331635</v>
      </c>
      <c r="F108" s="29">
        <f>S85+S90+S100-F86-F96-F100</f>
        <v>117073</v>
      </c>
      <c r="G108" s="29">
        <f>R85+R90+R100-G86-G96-G100</f>
        <v>959915</v>
      </c>
      <c r="H108" s="28"/>
      <c r="I108" s="94">
        <f>B108+E108+F108+G108</f>
        <v>6115806</v>
      </c>
      <c r="J108" s="50"/>
      <c r="K108" s="32"/>
      <c r="L108" s="106" t="s">
        <v>19</v>
      </c>
      <c r="M108" s="197" t="s">
        <v>187</v>
      </c>
      <c r="N108" s="23"/>
      <c r="O108" s="28"/>
      <c r="P108" s="28"/>
      <c r="Q108" s="28"/>
      <c r="R108" s="28"/>
      <c r="S108" s="28"/>
      <c r="T108" s="28"/>
      <c r="U108" s="28"/>
      <c r="V108" s="28"/>
      <c r="W108" s="42"/>
    </row>
    <row r="109" spans="1:23">
      <c r="A109" s="7"/>
      <c r="B109" s="115">
        <f>C109+D109</f>
        <v>120379</v>
      </c>
      <c r="C109" s="91">
        <f>C22</f>
        <v>2314</v>
      </c>
      <c r="D109" s="91">
        <f>D22</f>
        <v>118065</v>
      </c>
      <c r="E109" s="91">
        <f>E22</f>
        <v>298313</v>
      </c>
      <c r="F109" s="91">
        <f>F22</f>
        <v>27799</v>
      </c>
      <c r="G109" s="91">
        <f>G22</f>
        <v>813072</v>
      </c>
      <c r="H109" s="28"/>
      <c r="I109" s="94">
        <f>B109+E109+F109+G109</f>
        <v>1259563</v>
      </c>
      <c r="J109" s="50"/>
      <c r="K109" s="42"/>
      <c r="L109" s="53" t="s">
        <v>77</v>
      </c>
      <c r="M109" s="65" t="s">
        <v>167</v>
      </c>
      <c r="N109" s="28"/>
      <c r="O109" s="28"/>
      <c r="P109" s="28"/>
      <c r="Q109" s="28"/>
      <c r="R109" s="28"/>
      <c r="S109" s="28"/>
      <c r="T109" s="28"/>
      <c r="U109" s="28"/>
      <c r="V109" s="28"/>
      <c r="W109" s="42"/>
    </row>
    <row r="110" spans="1:23" ht="13.5" thickBot="1">
      <c r="A110" s="7"/>
      <c r="B110" s="115">
        <f>C110+D110</f>
        <v>3586804</v>
      </c>
      <c r="C110" s="123">
        <f>C108-C109</f>
        <v>4160</v>
      </c>
      <c r="D110" s="123">
        <f>D108-D109</f>
        <v>3582644</v>
      </c>
      <c r="E110" s="123">
        <f>E108-E109</f>
        <v>1033322</v>
      </c>
      <c r="F110" s="123">
        <f>F108-F109</f>
        <v>89274</v>
      </c>
      <c r="G110" s="123">
        <f>G108-G109</f>
        <v>146843</v>
      </c>
      <c r="H110" s="124"/>
      <c r="I110" s="125">
        <f>B110+E110+F110+G110</f>
        <v>4856243</v>
      </c>
      <c r="J110" s="126"/>
      <c r="K110" s="109"/>
      <c r="L110" s="127" t="s">
        <v>188</v>
      </c>
      <c r="M110" s="198" t="s">
        <v>189</v>
      </c>
      <c r="N110" s="124"/>
      <c r="O110" s="124"/>
      <c r="P110" s="124"/>
      <c r="Q110" s="124"/>
      <c r="R110" s="124"/>
      <c r="S110" s="124"/>
      <c r="T110" s="124"/>
      <c r="U110" s="124"/>
      <c r="V110" s="124"/>
      <c r="W110" s="109"/>
    </row>
    <row r="111" spans="1:23" ht="14" thickTop="1" thickBot="1">
      <c r="A111" s="7"/>
      <c r="B111" s="269"/>
      <c r="C111" s="270"/>
      <c r="D111" s="270"/>
      <c r="E111" s="270"/>
      <c r="F111" s="270"/>
      <c r="G111" s="270"/>
      <c r="H111" s="270"/>
      <c r="I111" s="270"/>
      <c r="J111" s="270"/>
      <c r="K111" s="270"/>
      <c r="L111" s="270"/>
      <c r="M111" s="270"/>
      <c r="N111" s="270"/>
      <c r="O111" s="270"/>
      <c r="P111" s="270"/>
      <c r="Q111" s="270"/>
      <c r="R111" s="270"/>
      <c r="S111" s="270"/>
      <c r="T111" s="270"/>
      <c r="U111" s="270"/>
      <c r="V111" s="270"/>
      <c r="W111" s="271"/>
    </row>
    <row r="112" spans="1:23" ht="13.5" thickTop="1">
      <c r="A112" s="7"/>
      <c r="B112" s="47"/>
      <c r="C112" s="47"/>
      <c r="D112" s="47"/>
      <c r="E112" s="47"/>
      <c r="F112" s="128"/>
      <c r="G112" s="128"/>
      <c r="H112" s="128"/>
      <c r="I112" s="47"/>
      <c r="J112" s="128"/>
      <c r="K112" s="129"/>
      <c r="L112" s="130" t="s">
        <v>19</v>
      </c>
      <c r="M112" s="197" t="s">
        <v>187</v>
      </c>
      <c r="N112" s="28"/>
      <c r="O112" s="28"/>
      <c r="P112" s="22">
        <f>R112+S112+T112+W112</f>
        <v>6115806</v>
      </c>
      <c r="Q112" s="50"/>
      <c r="R112" s="22">
        <f>G108</f>
        <v>959915</v>
      </c>
      <c r="S112" s="22">
        <f>F108</f>
        <v>117073</v>
      </c>
      <c r="T112" s="22">
        <f>E108</f>
        <v>1331635</v>
      </c>
      <c r="U112" s="114">
        <f>D108</f>
        <v>3700709</v>
      </c>
      <c r="V112" s="62">
        <f>C108</f>
        <v>6474</v>
      </c>
      <c r="W112" s="63">
        <f>U112+V112</f>
        <v>3707183</v>
      </c>
    </row>
    <row r="113" spans="1:23">
      <c r="A113" s="7"/>
      <c r="B113" s="115">
        <f>C113+D113</f>
        <v>4011240</v>
      </c>
      <c r="C113" s="29">
        <f>C114</f>
        <v>23912</v>
      </c>
      <c r="D113" s="29">
        <f>D114</f>
        <v>3987328</v>
      </c>
      <c r="E113" s="91">
        <f>E114+E115</f>
        <v>1325853</v>
      </c>
      <c r="F113" s="50"/>
      <c r="G113" s="28"/>
      <c r="H113" s="61"/>
      <c r="I113" s="94">
        <f>B113+E113</f>
        <v>5337093</v>
      </c>
      <c r="J113" s="50"/>
      <c r="K113" s="42"/>
      <c r="L113" s="53" t="s">
        <v>73</v>
      </c>
      <c r="M113" s="54" t="s">
        <v>190</v>
      </c>
      <c r="N113" s="28"/>
      <c r="O113" s="28"/>
      <c r="P113" s="23"/>
      <c r="Q113" s="28"/>
      <c r="R113" s="23"/>
      <c r="S113" s="23"/>
      <c r="T113" s="23"/>
      <c r="U113" s="28"/>
      <c r="V113" s="28"/>
      <c r="W113" s="42"/>
    </row>
    <row r="114" spans="1:23">
      <c r="A114" s="7"/>
      <c r="B114" s="115">
        <f>C114+D114</f>
        <v>4011240</v>
      </c>
      <c r="C114" s="103">
        <f>SUMIFS(DATI!E$1:E$65536,DATI!A$1:A$65536,'1999'!B4,DATI!B$1:B$65536,'1999'!C12,DATI!C$1:C$65536,'1999'!B8,DATI!D$1:D$65536,'1999'!L114)</f>
        <v>23912</v>
      </c>
      <c r="D114" s="103">
        <f>SUMIFS(DATI!E$1:E$65536,DATI!A$1:A$65536,'1999'!B4,DATI!B$1:B$65536,'1999'!D12,DATI!C$1:C$65536,'1999'!B8,DATI!D$1:D$65536,'1999'!L114)</f>
        <v>3987328</v>
      </c>
      <c r="E114" s="49">
        <f>SUMIFS(DATI!E$1:E$65536,DATI!A$1:A$65536,'1999'!B4,DATI!B$1:B$65536,'1999'!E12,DATI!C$1:C$65536,'1999'!B8,DATI!D$1:D$65536,'1999'!L114)</f>
        <v>565120</v>
      </c>
      <c r="F114" s="50"/>
      <c r="G114" s="28"/>
      <c r="H114" s="61"/>
      <c r="I114" s="94">
        <f>B114+E114</f>
        <v>4576360</v>
      </c>
      <c r="J114" s="50"/>
      <c r="K114" s="42"/>
      <c r="L114" s="53" t="s">
        <v>74</v>
      </c>
      <c r="M114" s="199" t="s">
        <v>238</v>
      </c>
      <c r="N114" s="28"/>
      <c r="O114" s="28"/>
      <c r="P114" s="28"/>
      <c r="Q114" s="28"/>
      <c r="R114" s="28"/>
      <c r="S114" s="28"/>
      <c r="T114" s="28"/>
      <c r="U114" s="28"/>
      <c r="V114" s="28"/>
      <c r="W114" s="42"/>
    </row>
    <row r="115" spans="1:23">
      <c r="A115" s="7"/>
      <c r="B115" s="131"/>
      <c r="C115" s="88"/>
      <c r="D115" s="88"/>
      <c r="E115" s="49">
        <f>SUMIFS(DATI!E$1:E$65536,DATI!A$1:A$65536,'1999'!B4,DATI!B$1:B$65536,'1999'!E12,DATI!C$1:C$65536,'1999'!B8,DATI!D$1:D$65536,'1999'!L115)</f>
        <v>760733</v>
      </c>
      <c r="F115" s="97"/>
      <c r="G115" s="47"/>
      <c r="H115" s="28"/>
      <c r="I115" s="94">
        <f>E115</f>
        <v>760733</v>
      </c>
      <c r="J115" s="97"/>
      <c r="K115" s="72"/>
      <c r="L115" s="53" t="s">
        <v>75</v>
      </c>
      <c r="M115" s="199" t="s">
        <v>239</v>
      </c>
      <c r="N115" s="47"/>
      <c r="O115" s="47"/>
      <c r="P115" s="47"/>
      <c r="Q115" s="28"/>
      <c r="R115" s="28"/>
      <c r="S115" s="28"/>
      <c r="T115" s="28"/>
      <c r="U115" s="28"/>
      <c r="V115" s="28"/>
      <c r="W115" s="42"/>
    </row>
    <row r="116" spans="1:23">
      <c r="A116" s="7"/>
      <c r="B116" s="115">
        <f>C116+D116</f>
        <v>0</v>
      </c>
      <c r="C116" s="132">
        <f>SUMIFS(DATI!E$1:E$65536,DATI!A$1:A$65536,'1999'!B4,DATI!B$1:B$65536,'1999'!C12,DATI!C$1:C$65536,'1999'!B8,DATI!D$1:D$65536,'1999'!L116)</f>
        <v>0</v>
      </c>
      <c r="D116" s="132">
        <f>SUMIFS(DATI!E$1:E$65536,DATI!A$1:A$65536,'1999'!B4,DATI!B$1:B$65536,'1999'!D12,DATI!C$1:C$65536,'1999'!B8,DATI!D$1:D$65536,'1999'!L116)</f>
        <v>0</v>
      </c>
      <c r="E116" s="49">
        <f>SUMIFS(DATI!E$1:E$65536,DATI!A$1:A$65536,'1999'!B4,DATI!B$1:B$65536,'1999'!E12,DATI!C$1:C$65536,'1999'!B8,DATI!D$1:D$65536,'1999'!L116)</f>
        <v>0</v>
      </c>
      <c r="F116" s="49">
        <f>SUMIFS(DATI!E$1:E$65536,DATI!A$1:A$65536,'1999'!B4,DATI!B$1:B$65536,'1999'!F12,DATI!C$1:C$65536,'1999'!B8,DATI!D$1:D$65536,'1999'!L116)</f>
        <v>31</v>
      </c>
      <c r="G116" s="30">
        <f>SUMIFS(DATI!E$1:E$65536,DATI!A$1:A$65536,'1999'!B4,DATI!B$1:B$65536,'1999'!G12,DATI!C$1:C$65536,'1999'!B8,DATI!D$1:D$65536,'1999'!L116)</f>
        <v>0</v>
      </c>
      <c r="H116" s="28"/>
      <c r="I116" s="94">
        <f>B116+E116+F116+G116</f>
        <v>31</v>
      </c>
      <c r="J116" s="49">
        <f>SUMIFS(DATI!E$1:E$65536,DATI!A$1:A$65536,'1999'!B4,DATI!B$1:B$65536,'1999'!J12,DATI!C$1:C$65536,'1999'!B8,DATI!D$1:D$65536,'1999'!L116)</f>
        <v>0</v>
      </c>
      <c r="K116" s="31">
        <f>I116+J116</f>
        <v>31</v>
      </c>
      <c r="L116" s="53" t="s">
        <v>66</v>
      </c>
      <c r="M116" s="54" t="s">
        <v>191</v>
      </c>
      <c r="N116" s="91">
        <f>O116+P116</f>
        <v>31</v>
      </c>
      <c r="O116" s="30">
        <f>SUMIFS(DATI!E$1:E$65536,DATI!A$1:A$65536,'1999'!B4,DATI!B$1:B$65536,'1999'!O12,DATI!C$1:C$65536,'1999'!B8,DATI!D$1:D$65536,'1999'!L116)</f>
        <v>0</v>
      </c>
      <c r="P116" s="29">
        <f>W116</f>
        <v>31</v>
      </c>
      <c r="Q116" s="28"/>
      <c r="R116" s="28"/>
      <c r="S116" s="28"/>
      <c r="T116" s="28"/>
      <c r="U116" s="49">
        <f>SUMIFS(DATI!E$1:E$65536,DATI!A$1:A$65536,'1999'!B4,DATI!B$1:B$65536,'1999'!U12,DATI!C$1:C$65536,'1999'!N8,DATI!D$1:D$65536,'1999'!L116)</f>
        <v>31</v>
      </c>
      <c r="V116" s="28"/>
      <c r="W116" s="31">
        <f>U116</f>
        <v>31</v>
      </c>
    </row>
    <row r="117" spans="1:23" ht="13">
      <c r="A117" s="7"/>
      <c r="B117" s="115">
        <f>C117+D117</f>
        <v>-304026</v>
      </c>
      <c r="C117" s="27">
        <f>V112-C113-C116</f>
        <v>-17438</v>
      </c>
      <c r="D117" s="27">
        <f>U112+U116-D113-D116</f>
        <v>-286588</v>
      </c>
      <c r="E117" s="94">
        <f>T112-E113-E116</f>
        <v>5782</v>
      </c>
      <c r="F117" s="94">
        <f>S112-F116</f>
        <v>117042</v>
      </c>
      <c r="G117" s="94">
        <f>R112-G116</f>
        <v>959915</v>
      </c>
      <c r="H117" s="28"/>
      <c r="I117" s="94">
        <f>B117+E117+F117+G117</f>
        <v>778713</v>
      </c>
      <c r="J117" s="28"/>
      <c r="K117" s="32"/>
      <c r="L117" s="113" t="s">
        <v>21</v>
      </c>
      <c r="M117" s="206" t="s">
        <v>192</v>
      </c>
      <c r="N117" s="23"/>
      <c r="O117" s="28"/>
      <c r="P117" s="23"/>
      <c r="Q117" s="28"/>
      <c r="R117" s="28"/>
      <c r="S117" s="28"/>
      <c r="T117" s="28"/>
      <c r="U117" s="28"/>
      <c r="V117" s="28"/>
      <c r="W117" s="42"/>
    </row>
    <row r="118" spans="1:23">
      <c r="A118" s="7"/>
      <c r="B118" s="115">
        <f>C118+D118</f>
        <v>120379</v>
      </c>
      <c r="C118" s="91">
        <f>C22</f>
        <v>2314</v>
      </c>
      <c r="D118" s="91">
        <f>D22</f>
        <v>118065</v>
      </c>
      <c r="E118" s="91">
        <f>E22</f>
        <v>298313</v>
      </c>
      <c r="F118" s="91">
        <f>F22</f>
        <v>27799</v>
      </c>
      <c r="G118" s="91">
        <f>G22</f>
        <v>813072</v>
      </c>
      <c r="H118" s="28"/>
      <c r="I118" s="94">
        <f>B118+E118+F118+G118</f>
        <v>1259563</v>
      </c>
      <c r="J118" s="50"/>
      <c r="K118" s="42"/>
      <c r="L118" s="53" t="s">
        <v>77</v>
      </c>
      <c r="M118" s="65" t="s">
        <v>167</v>
      </c>
      <c r="N118" s="28"/>
      <c r="O118" s="28"/>
      <c r="P118" s="28"/>
      <c r="Q118" s="28"/>
      <c r="R118" s="28"/>
      <c r="S118" s="28"/>
      <c r="T118" s="28"/>
      <c r="U118" s="28"/>
      <c r="V118" s="28"/>
      <c r="W118" s="42"/>
    </row>
    <row r="119" spans="1:23" ht="13.5" thickBot="1">
      <c r="A119" s="7"/>
      <c r="B119" s="115">
        <f>C119+D119</f>
        <v>-424405</v>
      </c>
      <c r="C119" s="133">
        <f>C117-C118</f>
        <v>-19752</v>
      </c>
      <c r="D119" s="133">
        <f>D117-D118</f>
        <v>-404653</v>
      </c>
      <c r="E119" s="133">
        <f>E117-E118</f>
        <v>-292531</v>
      </c>
      <c r="F119" s="133">
        <f>F117-F118</f>
        <v>89243</v>
      </c>
      <c r="G119" s="133">
        <f>G117-G118</f>
        <v>146843</v>
      </c>
      <c r="H119" s="28"/>
      <c r="I119" s="94">
        <f>B119+E119+F119+G119</f>
        <v>-480850</v>
      </c>
      <c r="J119" s="50"/>
      <c r="K119" s="109"/>
      <c r="L119" s="130" t="s">
        <v>193</v>
      </c>
      <c r="M119" s="207" t="s">
        <v>194</v>
      </c>
      <c r="N119" s="28"/>
      <c r="O119" s="28"/>
      <c r="P119" s="28"/>
      <c r="Q119" s="28"/>
      <c r="R119" s="28"/>
      <c r="S119" s="28"/>
      <c r="T119" s="28"/>
      <c r="U119" s="28"/>
      <c r="V119" s="28"/>
      <c r="W119" s="42"/>
    </row>
    <row r="120" spans="1:23" ht="13.5" thickTop="1" thickBot="1">
      <c r="A120" s="7"/>
      <c r="B120" s="272"/>
      <c r="C120" s="272"/>
      <c r="D120" s="272"/>
      <c r="E120" s="272"/>
      <c r="F120" s="272"/>
      <c r="G120" s="272"/>
      <c r="H120" s="272"/>
      <c r="I120" s="272"/>
      <c r="J120" s="272"/>
      <c r="K120" s="272"/>
      <c r="L120" s="272"/>
      <c r="M120" s="272"/>
      <c r="N120" s="272"/>
      <c r="O120" s="272"/>
      <c r="P120" s="272"/>
      <c r="Q120" s="272"/>
      <c r="R120" s="272"/>
      <c r="S120" s="272"/>
      <c r="T120" s="272"/>
      <c r="U120" s="272"/>
      <c r="V120" s="272"/>
      <c r="W120" s="273"/>
    </row>
    <row r="121" spans="1:23" ht="21.75" customHeight="1" thickTop="1" thickBot="1">
      <c r="A121" s="7"/>
      <c r="B121" s="253" t="s">
        <v>119</v>
      </c>
      <c r="C121" s="253"/>
      <c r="D121" s="253"/>
      <c r="E121" s="253"/>
      <c r="F121" s="253"/>
      <c r="G121" s="253"/>
      <c r="H121" s="253"/>
      <c r="I121" s="253"/>
      <c r="J121" s="253"/>
      <c r="K121" s="254"/>
      <c r="L121" s="274" t="s">
        <v>120</v>
      </c>
      <c r="M121" s="275"/>
      <c r="N121" s="278" t="s">
        <v>121</v>
      </c>
      <c r="O121" s="279"/>
      <c r="P121" s="279"/>
      <c r="Q121" s="279"/>
      <c r="R121" s="279"/>
      <c r="S121" s="279"/>
      <c r="T121" s="279"/>
      <c r="U121" s="280"/>
      <c r="V121" s="280"/>
      <c r="W121" s="281"/>
    </row>
    <row r="122" spans="1:23" ht="13.5" customHeight="1" thickTop="1">
      <c r="A122" s="7"/>
      <c r="B122" s="261" t="s">
        <v>122</v>
      </c>
      <c r="C122" s="264" t="s">
        <v>123</v>
      </c>
      <c r="D122" s="264" t="s">
        <v>124</v>
      </c>
      <c r="E122" s="239" t="s">
        <v>125</v>
      </c>
      <c r="F122" s="239" t="s">
        <v>126</v>
      </c>
      <c r="G122" s="239" t="s">
        <v>127</v>
      </c>
      <c r="H122" s="239" t="s">
        <v>128</v>
      </c>
      <c r="I122" s="239" t="s">
        <v>129</v>
      </c>
      <c r="J122" s="239" t="s">
        <v>130</v>
      </c>
      <c r="K122" s="243" t="s">
        <v>131</v>
      </c>
      <c r="L122" s="276"/>
      <c r="M122" s="277"/>
      <c r="N122" s="264" t="s">
        <v>131</v>
      </c>
      <c r="O122" s="239" t="s">
        <v>130</v>
      </c>
      <c r="P122" s="239" t="s">
        <v>129</v>
      </c>
      <c r="Q122" s="239" t="s">
        <v>128</v>
      </c>
      <c r="R122" s="239" t="s">
        <v>127</v>
      </c>
      <c r="S122" s="239" t="s">
        <v>126</v>
      </c>
      <c r="T122" s="239" t="s">
        <v>125</v>
      </c>
      <c r="U122" s="264" t="s">
        <v>124</v>
      </c>
      <c r="V122" s="264" t="s">
        <v>123</v>
      </c>
      <c r="W122" s="266" t="s">
        <v>122</v>
      </c>
    </row>
    <row r="123" spans="1:23" ht="12.75" customHeight="1">
      <c r="A123" s="7"/>
      <c r="B123" s="262"/>
      <c r="C123" s="216"/>
      <c r="D123" s="216"/>
      <c r="E123" s="213"/>
      <c r="F123" s="213"/>
      <c r="G123" s="213"/>
      <c r="H123" s="229"/>
      <c r="I123" s="213"/>
      <c r="J123" s="213"/>
      <c r="K123" s="244"/>
      <c r="L123" s="276"/>
      <c r="M123" s="277"/>
      <c r="N123" s="215"/>
      <c r="O123" s="213"/>
      <c r="P123" s="213"/>
      <c r="Q123" s="229"/>
      <c r="R123" s="213"/>
      <c r="S123" s="213"/>
      <c r="T123" s="213"/>
      <c r="U123" s="216"/>
      <c r="V123" s="216"/>
      <c r="W123" s="219"/>
    </row>
    <row r="124" spans="1:23" ht="53.25" customHeight="1" thickBot="1">
      <c r="A124" s="7"/>
      <c r="B124" s="263"/>
      <c r="C124" s="265"/>
      <c r="D124" s="265"/>
      <c r="E124" s="241"/>
      <c r="F124" s="241"/>
      <c r="G124" s="241"/>
      <c r="H124" s="242"/>
      <c r="I124" s="241"/>
      <c r="J124" s="240"/>
      <c r="K124" s="245"/>
      <c r="L124" s="276"/>
      <c r="M124" s="277"/>
      <c r="N124" s="268"/>
      <c r="O124" s="240"/>
      <c r="P124" s="241"/>
      <c r="Q124" s="242"/>
      <c r="R124" s="241"/>
      <c r="S124" s="241"/>
      <c r="T124" s="241"/>
      <c r="U124" s="265"/>
      <c r="V124" s="265"/>
      <c r="W124" s="267"/>
    </row>
    <row r="125" spans="1:23" ht="19" thickTop="1" thickBot="1">
      <c r="A125" s="7"/>
      <c r="B125" s="249" t="s">
        <v>195</v>
      </c>
      <c r="C125" s="249"/>
      <c r="D125" s="249"/>
      <c r="E125" s="249"/>
      <c r="F125" s="249"/>
      <c r="G125" s="249"/>
      <c r="H125" s="249"/>
      <c r="I125" s="249"/>
      <c r="J125" s="249"/>
      <c r="K125" s="249"/>
      <c r="L125" s="249"/>
      <c r="M125" s="249"/>
      <c r="N125" s="249"/>
      <c r="O125" s="249"/>
      <c r="P125" s="249"/>
      <c r="Q125" s="249"/>
      <c r="R125" s="249"/>
      <c r="S125" s="249"/>
      <c r="T125" s="249"/>
      <c r="U125" s="249"/>
      <c r="V125" s="249"/>
      <c r="W125" s="250"/>
    </row>
    <row r="126" spans="1:23" ht="13" thickTop="1">
      <c r="A126" s="7"/>
      <c r="B126" s="28"/>
      <c r="C126" s="28"/>
      <c r="D126" s="28"/>
      <c r="E126" s="28"/>
      <c r="F126" s="28"/>
      <c r="G126" s="28"/>
      <c r="H126" s="28"/>
      <c r="I126" s="28"/>
      <c r="J126" s="22">
        <f>J127+J128</f>
        <v>2197201</v>
      </c>
      <c r="K126" s="129"/>
      <c r="L126" s="18" t="s">
        <v>109</v>
      </c>
      <c r="M126" s="19" t="s">
        <v>196</v>
      </c>
      <c r="N126" s="44"/>
      <c r="O126" s="44"/>
      <c r="P126" s="44"/>
      <c r="Q126" s="44"/>
      <c r="R126" s="44"/>
      <c r="S126" s="44"/>
      <c r="T126" s="44"/>
      <c r="U126" s="44"/>
      <c r="V126" s="44"/>
      <c r="W126" s="45"/>
    </row>
    <row r="127" spans="1:23">
      <c r="A127" s="7"/>
      <c r="B127" s="28"/>
      <c r="C127" s="28"/>
      <c r="D127" s="28"/>
      <c r="E127" s="28"/>
      <c r="F127" s="28"/>
      <c r="G127" s="28"/>
      <c r="H127" s="28"/>
      <c r="I127" s="28"/>
      <c r="J127" s="49">
        <f>SUMIFS(DATI!E$1:E$65536,DATI!A$1:A$65536,'1999'!B4,DATI!B$1:B$65536,'1999'!J12,DATI!C$1:C$65536,'1999'!B8,DATI!D$1:D$65536,'1999'!L127)</f>
        <v>1259748</v>
      </c>
      <c r="K127" s="42"/>
      <c r="L127" s="40" t="s">
        <v>110</v>
      </c>
      <c r="M127" s="134" t="s">
        <v>234</v>
      </c>
      <c r="N127" s="44"/>
      <c r="O127" s="44"/>
      <c r="P127" s="44"/>
      <c r="Q127" s="44"/>
      <c r="R127" s="44"/>
      <c r="S127" s="44"/>
      <c r="T127" s="44"/>
      <c r="U127" s="44"/>
      <c r="V127" s="44"/>
      <c r="W127" s="45"/>
    </row>
    <row r="128" spans="1:23">
      <c r="A128" s="7"/>
      <c r="B128" s="28"/>
      <c r="C128" s="28"/>
      <c r="D128" s="28"/>
      <c r="E128" s="28"/>
      <c r="F128" s="28"/>
      <c r="G128" s="28"/>
      <c r="H128" s="28"/>
      <c r="I128" s="28"/>
      <c r="J128" s="49">
        <f>SUMIFS(DATI!E$1:E$65536,DATI!A$1:A$65536,'1999'!B4,DATI!B$1:B$65536,'1999'!J12,DATI!C$1:C$65536,'1999'!B8,DATI!D$1:D$65536,'1999'!L128)</f>
        <v>937453</v>
      </c>
      <c r="K128" s="42"/>
      <c r="L128" s="40" t="s">
        <v>111</v>
      </c>
      <c r="M128" s="134" t="s">
        <v>235</v>
      </c>
      <c r="N128" s="44"/>
      <c r="O128" s="44"/>
      <c r="P128" s="44"/>
      <c r="Q128" s="44"/>
      <c r="R128" s="44"/>
      <c r="S128" s="44"/>
      <c r="T128" s="44"/>
      <c r="U128" s="44"/>
      <c r="V128" s="44"/>
      <c r="W128" s="45"/>
    </row>
    <row r="129" spans="1:23">
      <c r="A129" s="7"/>
      <c r="B129" s="28"/>
      <c r="C129" s="28"/>
      <c r="D129" s="28"/>
      <c r="E129" s="28"/>
      <c r="F129" s="28"/>
      <c r="G129" s="28"/>
      <c r="H129" s="28"/>
      <c r="I129" s="61"/>
      <c r="J129" s="49">
        <f>SUMIFS(DATI!E$1:E$65536,DATI!A$1:A$65536,'1999'!B4,DATI!B$1:B$65536,'1999'!J12,DATI!C$1:C$65536,'1999'!B8,DATI!D$1:D$65536,'1999'!L129)</f>
        <v>0</v>
      </c>
      <c r="K129" s="42"/>
      <c r="L129" s="40" t="s">
        <v>112</v>
      </c>
      <c r="M129" s="185" t="s">
        <v>227</v>
      </c>
      <c r="N129" s="44"/>
      <c r="O129" s="44"/>
      <c r="P129" s="44"/>
      <c r="Q129" s="44"/>
      <c r="R129" s="44"/>
      <c r="S129" s="44"/>
      <c r="T129" s="44"/>
      <c r="U129" s="44"/>
      <c r="V129" s="44"/>
      <c r="W129" s="45"/>
    </row>
    <row r="130" spans="1:23">
      <c r="A130" s="7"/>
      <c r="B130" s="28"/>
      <c r="C130" s="28"/>
      <c r="D130" s="28"/>
      <c r="E130" s="28"/>
      <c r="F130" s="28"/>
      <c r="G130" s="28"/>
      <c r="H130" s="28"/>
      <c r="I130" s="28"/>
      <c r="J130" s="28"/>
      <c r="K130" s="42"/>
      <c r="L130" s="40" t="s">
        <v>113</v>
      </c>
      <c r="M130" s="41" t="s">
        <v>197</v>
      </c>
      <c r="N130" s="44"/>
      <c r="O130" s="43">
        <f>O131+O132</f>
        <v>2812441</v>
      </c>
      <c r="P130" s="44"/>
      <c r="Q130" s="44"/>
      <c r="R130" s="44"/>
      <c r="S130" s="44"/>
      <c r="T130" s="44"/>
      <c r="U130" s="44"/>
      <c r="V130" s="44"/>
      <c r="W130" s="45"/>
    </row>
    <row r="131" spans="1:23">
      <c r="A131" s="7"/>
      <c r="B131" s="28"/>
      <c r="C131" s="28"/>
      <c r="D131" s="28"/>
      <c r="E131" s="28"/>
      <c r="F131" s="28"/>
      <c r="G131" s="28"/>
      <c r="H131" s="28"/>
      <c r="I131" s="28"/>
      <c r="J131" s="28"/>
      <c r="K131" s="42"/>
      <c r="L131" s="40" t="s">
        <v>114</v>
      </c>
      <c r="M131" s="134" t="s">
        <v>236</v>
      </c>
      <c r="N131" s="44"/>
      <c r="O131" s="36">
        <f>SUMIFS(DATI!E$1:E$65536,DATI!A$1:A$65536,'1999'!B4,DATI!B$1:B$65536,'1999'!O12,DATI!C$1:C$65536,'1999'!N8,DATI!D$1:D$65536,'1999'!L131)</f>
        <v>2220155</v>
      </c>
      <c r="P131" s="44"/>
      <c r="Q131" s="44"/>
      <c r="R131" s="44"/>
      <c r="S131" s="44"/>
      <c r="T131" s="44"/>
      <c r="U131" s="44"/>
      <c r="V131" s="44"/>
      <c r="W131" s="45"/>
    </row>
    <row r="132" spans="1:23">
      <c r="A132" s="7"/>
      <c r="B132" s="28"/>
      <c r="C132" s="28"/>
      <c r="D132" s="28"/>
      <c r="E132" s="28"/>
      <c r="F132" s="28"/>
      <c r="G132" s="28"/>
      <c r="H132" s="28"/>
      <c r="I132" s="28"/>
      <c r="J132" s="28"/>
      <c r="K132" s="42"/>
      <c r="L132" s="40" t="s">
        <v>115</v>
      </c>
      <c r="M132" s="134" t="s">
        <v>237</v>
      </c>
      <c r="N132" s="44"/>
      <c r="O132" s="36">
        <f>SUMIFS(DATI!E$1:E$65536,DATI!A$1:A$65536,'1999'!B4,DATI!B$1:B$65536,'1999'!O12,DATI!C$1:C$65536,'1999'!N8,DATI!D$1:D$65536,'1999'!L132)</f>
        <v>592286</v>
      </c>
      <c r="P132" s="44"/>
      <c r="Q132" s="44"/>
      <c r="R132" s="44"/>
      <c r="S132" s="44"/>
      <c r="T132" s="44"/>
      <c r="U132" s="44"/>
      <c r="V132" s="44"/>
      <c r="W132" s="45"/>
    </row>
    <row r="133" spans="1:23">
      <c r="A133" s="7"/>
      <c r="B133" s="28"/>
      <c r="C133" s="28"/>
      <c r="D133" s="28"/>
      <c r="E133" s="28"/>
      <c r="F133" s="28"/>
      <c r="G133" s="28"/>
      <c r="H133" s="28"/>
      <c r="I133" s="28"/>
      <c r="J133" s="28"/>
      <c r="K133" s="42"/>
      <c r="L133" s="40" t="s">
        <v>116</v>
      </c>
      <c r="M133" s="185" t="s">
        <v>228</v>
      </c>
      <c r="N133" s="44"/>
      <c r="O133" s="36">
        <f>SUMIFS(DATI!E$1:E$65536,DATI!A$1:A$65536,'1999'!B4,DATI!B$1:B$65536,'1999'!O12,DATI!C$1:C$65536,'1999'!N8,DATI!D$1:D$65536,'1999'!L133)</f>
        <v>0</v>
      </c>
      <c r="P133" s="44"/>
      <c r="Q133" s="44"/>
      <c r="R133" s="44"/>
      <c r="S133" s="44"/>
      <c r="T133" s="44"/>
      <c r="U133" s="44"/>
      <c r="V133" s="44"/>
      <c r="W133" s="45"/>
    </row>
    <row r="134" spans="1:23" ht="13">
      <c r="A134" s="7"/>
      <c r="B134" s="28"/>
      <c r="C134" s="28"/>
      <c r="D134" s="28"/>
      <c r="E134" s="28"/>
      <c r="F134" s="28"/>
      <c r="G134" s="28"/>
      <c r="H134" s="28"/>
      <c r="I134" s="28"/>
      <c r="J134" s="29">
        <f>O130-J126</f>
        <v>615240</v>
      </c>
      <c r="K134" s="42"/>
      <c r="L134" s="135" t="s">
        <v>107</v>
      </c>
      <c r="M134" s="202" t="s">
        <v>198</v>
      </c>
      <c r="N134" s="44"/>
      <c r="O134" s="44"/>
      <c r="P134" s="44"/>
      <c r="Q134" s="44"/>
      <c r="R134" s="44"/>
      <c r="S134" s="44"/>
      <c r="T134" s="44"/>
      <c r="U134" s="44"/>
      <c r="V134" s="44"/>
      <c r="W134" s="45"/>
    </row>
    <row r="135" spans="1:23">
      <c r="A135" s="7"/>
      <c r="B135" s="28"/>
      <c r="C135" s="28"/>
      <c r="D135" s="28"/>
      <c r="E135" s="28"/>
      <c r="F135" s="28"/>
      <c r="G135" s="28"/>
      <c r="H135" s="61"/>
      <c r="I135" s="94">
        <f>I27+I30+I55+I58+I86+I89+I100+I116</f>
        <v>7571295</v>
      </c>
      <c r="J135" s="94">
        <f>J27+J30+J55+J58+J86+J89+J100+J116</f>
        <v>217022</v>
      </c>
      <c r="K135" s="31">
        <f>I135+J135</f>
        <v>7788317</v>
      </c>
      <c r="L135" s="40" t="s">
        <v>199</v>
      </c>
      <c r="M135" s="41" t="s">
        <v>200</v>
      </c>
      <c r="N135" s="33">
        <f>O135+P135</f>
        <v>7788318</v>
      </c>
      <c r="O135" s="37">
        <f>O46+O49+O58+O86+O89+O100+O116</f>
        <v>199339</v>
      </c>
      <c r="P135" s="43">
        <f>P33+P46+P49+P58+P86+P89+P100+P116</f>
        <v>7588979</v>
      </c>
      <c r="Q135" s="43">
        <f>Q33</f>
        <v>30933</v>
      </c>
      <c r="R135" s="136"/>
      <c r="S135" s="44"/>
      <c r="T135" s="44"/>
      <c r="U135" s="44"/>
      <c r="V135" s="44"/>
      <c r="W135" s="45"/>
    </row>
    <row r="136" spans="1:23" ht="13.5" thickBot="1">
      <c r="A136" s="7"/>
      <c r="B136" s="28"/>
      <c r="C136" s="28"/>
      <c r="D136" s="28"/>
      <c r="E136" s="28"/>
      <c r="F136" s="28"/>
      <c r="G136" s="28"/>
      <c r="H136" s="28"/>
      <c r="I136" s="23"/>
      <c r="J136" s="137">
        <f>J134+O46+O49+O58+O86+O90+O96+O100+O116+O97-J27-J55-J58-J86-J90-J96-J100-J116-J97</f>
        <v>597557</v>
      </c>
      <c r="K136" s="138"/>
      <c r="L136" s="130" t="s">
        <v>108</v>
      </c>
      <c r="M136" s="207" t="s">
        <v>201</v>
      </c>
      <c r="N136" s="44"/>
      <c r="O136" s="44"/>
      <c r="P136" s="44"/>
      <c r="Q136" s="44"/>
      <c r="R136" s="44"/>
      <c r="S136" s="44"/>
      <c r="T136" s="44"/>
      <c r="U136" s="44"/>
      <c r="V136" s="44"/>
      <c r="W136" s="45"/>
    </row>
    <row r="137" spans="1:23" ht="13.5" thickTop="1" thickBot="1">
      <c r="A137" s="7"/>
      <c r="B137" s="251"/>
      <c r="C137" s="251"/>
      <c r="D137" s="251"/>
      <c r="E137" s="251"/>
      <c r="F137" s="251"/>
      <c r="G137" s="251"/>
      <c r="H137" s="251"/>
      <c r="I137" s="251"/>
      <c r="J137" s="251"/>
      <c r="K137" s="251"/>
      <c r="L137" s="251"/>
      <c r="M137" s="251"/>
      <c r="N137" s="251"/>
      <c r="O137" s="251"/>
      <c r="P137" s="251"/>
      <c r="Q137" s="251"/>
      <c r="R137" s="251"/>
      <c r="S137" s="251"/>
      <c r="T137" s="251"/>
      <c r="U137" s="251"/>
      <c r="V137" s="251"/>
      <c r="W137" s="252"/>
    </row>
    <row r="138" spans="1:23" ht="21.75" customHeight="1" thickTop="1" thickBot="1">
      <c r="A138" s="7"/>
      <c r="B138" s="253" t="s">
        <v>202</v>
      </c>
      <c r="C138" s="253"/>
      <c r="D138" s="253"/>
      <c r="E138" s="253"/>
      <c r="F138" s="253"/>
      <c r="G138" s="253"/>
      <c r="H138" s="253"/>
      <c r="I138" s="253"/>
      <c r="J138" s="253"/>
      <c r="K138" s="254"/>
      <c r="L138" s="255" t="s">
        <v>203</v>
      </c>
      <c r="M138" s="256"/>
      <c r="N138" s="259" t="s">
        <v>204</v>
      </c>
      <c r="O138" s="259"/>
      <c r="P138" s="259"/>
      <c r="Q138" s="259"/>
      <c r="R138" s="259"/>
      <c r="S138" s="259"/>
      <c r="T138" s="259"/>
      <c r="U138" s="259"/>
      <c r="V138" s="259"/>
      <c r="W138" s="260"/>
    </row>
    <row r="139" spans="1:23" ht="13.5" customHeight="1" thickTop="1">
      <c r="A139" s="7"/>
      <c r="B139" s="261" t="s">
        <v>122</v>
      </c>
      <c r="C139" s="264" t="s">
        <v>123</v>
      </c>
      <c r="D139" s="264" t="s">
        <v>124</v>
      </c>
      <c r="E139" s="239" t="s">
        <v>125</v>
      </c>
      <c r="F139" s="239" t="s">
        <v>126</v>
      </c>
      <c r="G139" s="239" t="s">
        <v>127</v>
      </c>
      <c r="H139" s="239" t="s">
        <v>128</v>
      </c>
      <c r="I139" s="239" t="s">
        <v>129</v>
      </c>
      <c r="J139" s="239" t="s">
        <v>130</v>
      </c>
      <c r="K139" s="243" t="s">
        <v>131</v>
      </c>
      <c r="L139" s="222"/>
      <c r="M139" s="223"/>
      <c r="N139" s="246" t="s">
        <v>131</v>
      </c>
      <c r="O139" s="239" t="s">
        <v>130</v>
      </c>
      <c r="P139" s="239" t="s">
        <v>129</v>
      </c>
      <c r="Q139" s="239" t="s">
        <v>128</v>
      </c>
      <c r="R139" s="239" t="s">
        <v>127</v>
      </c>
      <c r="S139" s="239" t="s">
        <v>126</v>
      </c>
      <c r="T139" s="239" t="s">
        <v>125</v>
      </c>
      <c r="U139" s="264" t="s">
        <v>124</v>
      </c>
      <c r="V139" s="264" t="s">
        <v>123</v>
      </c>
      <c r="W139" s="266" t="s">
        <v>122</v>
      </c>
    </row>
    <row r="140" spans="1:23" ht="12.75" customHeight="1">
      <c r="A140" s="7"/>
      <c r="B140" s="262"/>
      <c r="C140" s="216"/>
      <c r="D140" s="216"/>
      <c r="E140" s="213"/>
      <c r="F140" s="213"/>
      <c r="G140" s="213"/>
      <c r="H140" s="229"/>
      <c r="I140" s="213"/>
      <c r="J140" s="213"/>
      <c r="K140" s="244"/>
      <c r="L140" s="222"/>
      <c r="M140" s="223"/>
      <c r="N140" s="247"/>
      <c r="O140" s="213"/>
      <c r="P140" s="213"/>
      <c r="Q140" s="229"/>
      <c r="R140" s="213"/>
      <c r="S140" s="213"/>
      <c r="T140" s="213"/>
      <c r="U140" s="216"/>
      <c r="V140" s="216"/>
      <c r="W140" s="219"/>
    </row>
    <row r="141" spans="1:23" ht="57.75" customHeight="1" thickBot="1">
      <c r="A141" s="7"/>
      <c r="B141" s="263"/>
      <c r="C141" s="265"/>
      <c r="D141" s="265"/>
      <c r="E141" s="241"/>
      <c r="F141" s="241"/>
      <c r="G141" s="241"/>
      <c r="H141" s="242"/>
      <c r="I141" s="241"/>
      <c r="J141" s="240"/>
      <c r="K141" s="245"/>
      <c r="L141" s="257"/>
      <c r="M141" s="258"/>
      <c r="N141" s="248"/>
      <c r="O141" s="240"/>
      <c r="P141" s="241"/>
      <c r="Q141" s="242"/>
      <c r="R141" s="241"/>
      <c r="S141" s="241"/>
      <c r="T141" s="241"/>
      <c r="U141" s="265"/>
      <c r="V141" s="265"/>
      <c r="W141" s="267"/>
    </row>
    <row r="142" spans="1:23" ht="19" thickTop="1" thickBot="1">
      <c r="A142" s="7"/>
      <c r="B142" s="231" t="s">
        <v>205</v>
      </c>
      <c r="C142" s="231"/>
      <c r="D142" s="231"/>
      <c r="E142" s="231"/>
      <c r="F142" s="231"/>
      <c r="G142" s="231"/>
      <c r="H142" s="231"/>
      <c r="I142" s="231"/>
      <c r="J142" s="231"/>
      <c r="K142" s="231"/>
      <c r="L142" s="231"/>
      <c r="M142" s="231"/>
      <c r="N142" s="231"/>
      <c r="O142" s="231"/>
      <c r="P142" s="231"/>
      <c r="Q142" s="231"/>
      <c r="R142" s="231"/>
      <c r="S142" s="231"/>
      <c r="T142" s="231"/>
      <c r="U142" s="231"/>
      <c r="V142" s="231"/>
      <c r="W142" s="232"/>
    </row>
    <row r="143" spans="1:23" ht="13.5" thickTop="1">
      <c r="A143" s="7"/>
      <c r="B143" s="76"/>
      <c r="C143" s="76"/>
      <c r="D143" s="76"/>
      <c r="E143" s="76"/>
      <c r="F143" s="76"/>
      <c r="G143" s="76"/>
      <c r="H143" s="28"/>
      <c r="I143" s="76"/>
      <c r="J143" s="76"/>
      <c r="K143" s="139"/>
      <c r="L143" s="113" t="s">
        <v>206</v>
      </c>
      <c r="M143" s="208" t="s">
        <v>207</v>
      </c>
      <c r="N143" s="140">
        <f t="shared" ref="N143:N148" si="14">O143+P143</f>
        <v>116707</v>
      </c>
      <c r="O143" s="141">
        <f>J136</f>
        <v>597557</v>
      </c>
      <c r="P143" s="141">
        <f>R143+S143+T143+W143</f>
        <v>-480850</v>
      </c>
      <c r="Q143" s="28"/>
      <c r="R143" s="142">
        <f>G119</f>
        <v>146843</v>
      </c>
      <c r="S143" s="142">
        <f>F119</f>
        <v>89243</v>
      </c>
      <c r="T143" s="142">
        <f>E119</f>
        <v>-292531</v>
      </c>
      <c r="U143" s="143">
        <f>D119</f>
        <v>-404653</v>
      </c>
      <c r="V143" s="62">
        <f>C119</f>
        <v>-19752</v>
      </c>
      <c r="W143" s="63">
        <f>U143+V143</f>
        <v>-424405</v>
      </c>
    </row>
    <row r="144" spans="1:23">
      <c r="A144" s="7"/>
      <c r="B144" s="115">
        <f>C144+D144</f>
        <v>0</v>
      </c>
      <c r="C144" s="144">
        <f>C145+C146</f>
        <v>0</v>
      </c>
      <c r="D144" s="144">
        <f>D145+D146</f>
        <v>0</v>
      </c>
      <c r="E144" s="144">
        <f>E146</f>
        <v>174861</v>
      </c>
      <c r="F144" s="144">
        <f>F145+F146</f>
        <v>0</v>
      </c>
      <c r="G144" s="144">
        <f>G145+G146</f>
        <v>0</v>
      </c>
      <c r="H144" s="28"/>
      <c r="I144" s="37">
        <f>B144+E144+F144+G144</f>
        <v>174861</v>
      </c>
      <c r="J144" s="37">
        <f>J145+J146</f>
        <v>10515</v>
      </c>
      <c r="K144" s="145">
        <f t="shared" ref="K144:K149" si="15">I144+J144</f>
        <v>185376</v>
      </c>
      <c r="L144" s="53" t="s">
        <v>67</v>
      </c>
      <c r="M144" s="65" t="s">
        <v>208</v>
      </c>
      <c r="N144" s="140">
        <f t="shared" si="14"/>
        <v>185376</v>
      </c>
      <c r="O144" s="37">
        <f>O145+O146</f>
        <v>0</v>
      </c>
      <c r="P144" s="43">
        <f>R144+S144+T144+W144</f>
        <v>185376</v>
      </c>
      <c r="Q144" s="28"/>
      <c r="R144" s="146">
        <f>R146</f>
        <v>139219</v>
      </c>
      <c r="S144" s="146">
        <f>S146</f>
        <v>0</v>
      </c>
      <c r="T144" s="146">
        <f>T146+T145</f>
        <v>46157</v>
      </c>
      <c r="U144" s="146">
        <f>U146</f>
        <v>0</v>
      </c>
      <c r="V144" s="62">
        <f>V146</f>
        <v>0</v>
      </c>
      <c r="W144" s="63">
        <f>U144+V144</f>
        <v>0</v>
      </c>
    </row>
    <row r="145" spans="1:23">
      <c r="A145" s="7"/>
      <c r="B145" s="115">
        <f>C145+D145</f>
        <v>0</v>
      </c>
      <c r="C145" s="147">
        <f>SUMIFS(DATI!E$1:E$65536,DATI!A$1:A$65536,'1999'!B4,DATI!B$1:B$65536,'1999'!C12,DATI!C$1:C$65536,'1999'!B8,DATI!D$1:D$65536,'1999'!L145)</f>
        <v>0</v>
      </c>
      <c r="D145" s="147">
        <f>SUMIFS(DATI!E$1:E$65536,DATI!A$1:A$65536,'1999'!B4,DATI!B$1:B$65536,'1999'!D12,DATI!C$1:C$65536,'1999'!B8,DATI!D$1:D$65536,'1999'!L145)</f>
        <v>0</v>
      </c>
      <c r="E145" s="148"/>
      <c r="F145" s="149">
        <f>SUMIFS(DATI!E$1:E$65536,DATI!A$1:A$65536,'1999'!B4,DATI!B$1:B$65536,'1999'!F12,DATI!C$1:C$65536,'1999'!B8,DATI!D$1:D$65536,'1999'!L145)</f>
        <v>0</v>
      </c>
      <c r="G145" s="149">
        <f>SUMIFS(DATI!E$1:E$65536,DATI!A$1:A$65536,'1999'!B4,DATI!B$1:B$65536,'1999'!G12,DATI!C$1:C$65536,'1999'!B8,DATI!D$1:D$65536,'1999'!L145)</f>
        <v>0</v>
      </c>
      <c r="H145" s="28"/>
      <c r="I145" s="37">
        <f>B145+F145+G145</f>
        <v>0</v>
      </c>
      <c r="J145" s="149">
        <f>SUMIFS(DATI!E$1:E$65536,DATI!A$1:A$65536,'1999'!B4,DATI!B$1:B$65536,'1999'!J12,DATI!C$1:C$65536,'1999'!B8,DATI!D$1:D$65536,'1999'!L145)</f>
        <v>0</v>
      </c>
      <c r="K145" s="145">
        <f t="shared" si="15"/>
        <v>0</v>
      </c>
      <c r="L145" s="53" t="s">
        <v>68</v>
      </c>
      <c r="M145" s="199" t="s">
        <v>230</v>
      </c>
      <c r="N145" s="140">
        <f t="shared" si="14"/>
        <v>0</v>
      </c>
      <c r="O145" s="149">
        <f>SUMIFS(DATI!E$1:E$65536,DATI!A$1:A$65536,'1999'!B4,DATI!B$1:B$65536,'1999'!O12,DATI!C$1:C$65536,'1999'!N8,DATI!D$1:D$65536,'1999'!L145)</f>
        <v>0</v>
      </c>
      <c r="P145" s="43">
        <f>T145</f>
        <v>0</v>
      </c>
      <c r="Q145" s="28"/>
      <c r="R145" s="150"/>
      <c r="S145" s="151"/>
      <c r="T145" s="36">
        <f>SUMIFS(DATI!E$1:E$65536,DATI!A$1:A$65536,'1999'!B4,DATI!B$1:B$65536,'1999'!T12,DATI!C$1:C$65536,'1999'!N8,DATI!D$1:D$65536,'1999'!L145)</f>
        <v>0</v>
      </c>
      <c r="U145" s="152"/>
      <c r="V145" s="28"/>
      <c r="W145" s="42"/>
    </row>
    <row r="146" spans="1:23">
      <c r="A146" s="7"/>
      <c r="B146" s="115">
        <f>C146+D146</f>
        <v>0</v>
      </c>
      <c r="C146" s="144">
        <f>C148</f>
        <v>0</v>
      </c>
      <c r="D146" s="144">
        <f>D148</f>
        <v>0</v>
      </c>
      <c r="E146" s="144">
        <f>E147+E148</f>
        <v>174861</v>
      </c>
      <c r="F146" s="144">
        <f>F148</f>
        <v>0</v>
      </c>
      <c r="G146" s="144">
        <f>G148</f>
        <v>0</v>
      </c>
      <c r="H146" s="44"/>
      <c r="I146" s="37">
        <f>B146+E146+F146+G146</f>
        <v>174861</v>
      </c>
      <c r="J146" s="144">
        <f>J147+J148</f>
        <v>10515</v>
      </c>
      <c r="K146" s="145">
        <f t="shared" si="15"/>
        <v>185376</v>
      </c>
      <c r="L146" s="53" t="s">
        <v>209</v>
      </c>
      <c r="M146" s="199" t="s">
        <v>231</v>
      </c>
      <c r="N146" s="140">
        <f t="shared" si="14"/>
        <v>185376</v>
      </c>
      <c r="O146" s="37">
        <f>O147+O148</f>
        <v>0</v>
      </c>
      <c r="P146" s="43">
        <f>R146+S146+T146+W146</f>
        <v>185376</v>
      </c>
      <c r="Q146" s="44"/>
      <c r="R146" s="146">
        <f>R147+R148</f>
        <v>139219</v>
      </c>
      <c r="S146" s="146">
        <f>S147+S148</f>
        <v>0</v>
      </c>
      <c r="T146" s="146">
        <f>T147+T148</f>
        <v>46157</v>
      </c>
      <c r="U146" s="146">
        <f>U147+U148</f>
        <v>0</v>
      </c>
      <c r="V146" s="94">
        <f>V147+V148</f>
        <v>0</v>
      </c>
      <c r="W146" s="31">
        <f>U146+V146</f>
        <v>0</v>
      </c>
    </row>
    <row r="147" spans="1:23">
      <c r="A147" s="7"/>
      <c r="B147" s="153"/>
      <c r="C147" s="154"/>
      <c r="D147" s="154"/>
      <c r="E147" s="149">
        <f>SUMIFS(DATI!E$1:E$65536,DATI!A$1:A$65536,'1999'!B4,DATI!B$1:B$65536,'1999'!E12,DATI!C$1:C$65536,'1999'!B8,DATI!D$1:D$65536,'1999'!L147)</f>
        <v>174861</v>
      </c>
      <c r="F147" s="152"/>
      <c r="G147" s="71"/>
      <c r="H147" s="44"/>
      <c r="I147" s="37">
        <f>E147</f>
        <v>174861</v>
      </c>
      <c r="J147" s="149">
        <f>SUMIFS(DATI!E$1:E$65536,DATI!A$1:A$65536,'1999'!B4,DATI!B$1:B$65536,'1999'!J12,DATI!C$1:C$65536,'1999'!B8,DATI!D$1:D$65536,'1999'!L147)</f>
        <v>10515</v>
      </c>
      <c r="K147" s="145">
        <f t="shared" si="15"/>
        <v>185376</v>
      </c>
      <c r="L147" s="53" t="s">
        <v>69</v>
      </c>
      <c r="M147" s="78" t="s">
        <v>232</v>
      </c>
      <c r="N147" s="140">
        <f t="shared" si="14"/>
        <v>185376</v>
      </c>
      <c r="O147" s="149">
        <f>SUMIFS(DATI!E$1:E$65536,DATI!A$1:A$65536,'1999'!B4,DATI!B$1:B$65536,'1999'!O12,DATI!C$1:C$65536,'1999'!N8,DATI!D$1:D$65536,'1999'!L147)</f>
        <v>0</v>
      </c>
      <c r="P147" s="43">
        <f>R147+S147+T147+W147</f>
        <v>185376</v>
      </c>
      <c r="Q147" s="44"/>
      <c r="R147" s="149">
        <f>SUMIFS(DATI!E$1:E$65536,DATI!A$1:A$65536,'1999'!B4,DATI!B$1:B$65536,'1999'!R12,DATI!C$1:C$65536,'1999'!N8,DATI!D$1:D$65536,'1999'!L147)</f>
        <v>139219</v>
      </c>
      <c r="S147" s="149">
        <f>SUMIFS(DATI!E$1:E$65536,DATI!A$1:A$65536,'1999'!B4,DATI!B$1:B$65536,'1999'!D12,DATI!C$1:C$65536,'1999'!N8,DATI!D$1:D$65536,'1999'!L147)</f>
        <v>0</v>
      </c>
      <c r="T147" s="36">
        <f>SUMIFS(DATI!E$1:E$65536,DATI!A$1:A$65536,'1999'!B4,DATI!B$1:B$65536,'1999'!T12,DATI!C$1:C$65536,'1999'!N8,DATI!D$1:D$65536,'1999'!L147)</f>
        <v>46157</v>
      </c>
      <c r="U147" s="155">
        <f>SUMIFS(DATI!E$1:E$65536,DATI!A$1:A$65536,'1999'!B4,DATI!B$1:B$65536,'1999'!U12,DATI!C$1:C$65536,'1999'!N8,DATI!D$1:D$65536,'1999'!L147)</f>
        <v>0</v>
      </c>
      <c r="V147" s="30">
        <f>SUMIFS(DATI!E$1:E$65536,DATI!A$1:A$65536,'1999'!B4,DATI!B$1:B$65536,'1999'!V12,DATI!C$1:C$65536,'1999'!N8,DATI!D$1:D$65536,'1999'!L147)</f>
        <v>0</v>
      </c>
      <c r="W147" s="31">
        <f>U147+V147</f>
        <v>0</v>
      </c>
    </row>
    <row r="148" spans="1:23">
      <c r="A148" s="7"/>
      <c r="B148" s="115">
        <f>C148+D148</f>
        <v>0</v>
      </c>
      <c r="C148" s="156">
        <f>SUMIFS(DATI!E$1:E$65536,DATI!A$1:A$65536,'1999'!B4,DATI!B$1:B$65536,'1999'!C12,DATI!C$1:C$65536,'1999'!B8,DATI!D$1:D$65536,'1999'!L148)</f>
        <v>0</v>
      </c>
      <c r="D148" s="156">
        <f>SUMIFS(DATI!E$1:E$65536,DATI!A$1:A$65536,'1999'!B4,DATI!B$1:B$65536,'1999'!D12,DATI!C$1:C$65536,'1999'!B8,DATI!D$1:D$65536,'1999'!L148)</f>
        <v>0</v>
      </c>
      <c r="E148" s="149">
        <f>SUMIFS(DATI!E$1:E$65536,DATI!A$1:A$65536,'1999'!B4,DATI!B$1:B$65536,'1999'!E12,DATI!C$1:C$65536,'1999'!B8,DATI!D$1:D$65536,'1999'!L148)</f>
        <v>0</v>
      </c>
      <c r="F148" s="149">
        <f>SUMIFS(DATI!E$1:E$65536,DATI!A$1:A$65536,'1999'!B4,DATI!B$1:B$65536,'1999'!F12,DATI!C$1:C$65536,'1999'!B8,DATI!D$1:D$65536,'1999'!L148)</f>
        <v>0</v>
      </c>
      <c r="G148" s="149">
        <f>SUMIFS(DATI!E$1:E$65536,DATI!A$1:A$65536,'1999'!B4,DATI!B$1:B$65536,'1999'!G12,DATI!C$1:C$65536,'1999'!B8,DATI!D$1:D$65536,'1999'!L148)</f>
        <v>0</v>
      </c>
      <c r="H148" s="44"/>
      <c r="I148" s="37">
        <f>B148+E148+F148+G148</f>
        <v>0</v>
      </c>
      <c r="J148" s="149">
        <f>SUMIFS(DATI!E$1:E$65536,DATI!A$1:A$65536,'1999'!B4,DATI!B$1:B$65536,'1999'!J12,DATI!C$1:C$65536,'1999'!B8,DATI!D$1:D$65536,'1999'!L148)</f>
        <v>0</v>
      </c>
      <c r="K148" s="145">
        <f t="shared" si="15"/>
        <v>0</v>
      </c>
      <c r="L148" s="53" t="s">
        <v>70</v>
      </c>
      <c r="M148" s="78" t="s">
        <v>233</v>
      </c>
      <c r="N148" s="140">
        <f t="shared" si="14"/>
        <v>0</v>
      </c>
      <c r="O148" s="149">
        <f>SUMIFS(DATI!E$1:E$65536,DATI!A$1:A$65536,'1999'!B4,DATI!B$1:B$65536,'1999'!O12,DATI!C$1:C$65536,'1999'!N8,DATI!D$1:D$65536,'1999'!L148)</f>
        <v>0</v>
      </c>
      <c r="P148" s="43">
        <f>R148+S148+T148+W148</f>
        <v>0</v>
      </c>
      <c r="Q148" s="44"/>
      <c r="R148" s="149">
        <f>SUMIFS(DATI!E$1:E$65536,DATI!A$1:A$65536,'1999'!B4,DATI!B$1:B$65536,'1999'!R12,DATI!C$1:C$65536,'1999'!N8,DATI!D$1:D$65536,'1999'!L148)</f>
        <v>0</v>
      </c>
      <c r="S148" s="149">
        <f>SUMIFS(DATI!E$1:E$65536,DATI!A$1:A$65536,'1999'!B4,DATI!B$1:B$65536,'1999'!S12,DATI!C$1:C$65536,'1999'!N8,DATI!D$1:D$65536,'1999'!L148)</f>
        <v>0</v>
      </c>
      <c r="T148" s="36">
        <f>SUMIFS(DATI!E$1:E$65536,DATI!A$1:A$65536,'1999'!B4,DATI!B$1:B$65536,'1999'!T12,DATI!C$1:C$65536,'1999'!N8,DATI!D$1:D$65536,'1999'!L148)</f>
        <v>0</v>
      </c>
      <c r="U148" s="155">
        <f>SUMIFS(DATI!E$1:E$65536,DATI!A$1:A$65536,'1999'!B4,DATI!B$1:B$65536,'1999'!U12,DATI!C$1:C$65536,'1999'!N8,DATI!D$1:D$65536,'1999'!L148)</f>
        <v>0</v>
      </c>
      <c r="V148" s="30">
        <f>SUMIFS(DATI!E$1:E$65536,DATI!A$1:A$65536,'1999'!B4,DATI!B$1:B$65536,'1999'!V12,DATI!C$1:C$65536,'1999'!N8,DATI!D$1:D$65536,'1999'!L148)</f>
        <v>0</v>
      </c>
      <c r="W148" s="31">
        <f>U148+V148</f>
        <v>0</v>
      </c>
    </row>
    <row r="149" spans="1:23" ht="26.5" thickBot="1">
      <c r="A149" s="7"/>
      <c r="B149" s="115">
        <f>C149+D149</f>
        <v>-424405</v>
      </c>
      <c r="C149" s="157">
        <f>V143+V144-C144</f>
        <v>-19752</v>
      </c>
      <c r="D149" s="157">
        <f>U143+U144-D144</f>
        <v>-404653</v>
      </c>
      <c r="E149" s="80">
        <f>T143+T144-E144</f>
        <v>-421235</v>
      </c>
      <c r="F149" s="80">
        <f>S143+S144-F144</f>
        <v>89243</v>
      </c>
      <c r="G149" s="80">
        <f>G119+R144-G144</f>
        <v>286062</v>
      </c>
      <c r="H149" s="44"/>
      <c r="I149" s="80">
        <f>B149+E149+F149+G149</f>
        <v>-470335</v>
      </c>
      <c r="J149" s="80">
        <f>O143+O144-J144</f>
        <v>587042</v>
      </c>
      <c r="K149" s="158">
        <f t="shared" si="15"/>
        <v>116707</v>
      </c>
      <c r="L149" s="130" t="s">
        <v>11</v>
      </c>
      <c r="M149" s="200" t="s">
        <v>210</v>
      </c>
      <c r="N149" s="44"/>
      <c r="O149" s="44"/>
      <c r="P149" s="44"/>
      <c r="Q149" s="44"/>
      <c r="R149" s="44"/>
      <c r="S149" s="44"/>
      <c r="T149" s="44"/>
      <c r="U149" s="44"/>
      <c r="V149" s="44"/>
      <c r="W149" s="45"/>
    </row>
    <row r="150" spans="1:23" ht="19" thickTop="1" thickBot="1">
      <c r="A150" s="7"/>
      <c r="B150" s="233" t="s">
        <v>211</v>
      </c>
      <c r="C150" s="234"/>
      <c r="D150" s="234"/>
      <c r="E150" s="234"/>
      <c r="F150" s="234"/>
      <c r="G150" s="234"/>
      <c r="H150" s="234"/>
      <c r="I150" s="234"/>
      <c r="J150" s="234"/>
      <c r="K150" s="234"/>
      <c r="L150" s="234"/>
      <c r="M150" s="234"/>
      <c r="N150" s="234"/>
      <c r="O150" s="234"/>
      <c r="P150" s="234"/>
      <c r="Q150" s="234"/>
      <c r="R150" s="234"/>
      <c r="S150" s="234"/>
      <c r="T150" s="234"/>
      <c r="U150" s="234"/>
      <c r="V150" s="234"/>
      <c r="W150" s="235"/>
    </row>
    <row r="151" spans="1:23" ht="26.5" thickTop="1">
      <c r="B151" s="159"/>
      <c r="C151" s="76"/>
      <c r="D151" s="76"/>
      <c r="E151" s="76"/>
      <c r="F151" s="76"/>
      <c r="G151" s="76"/>
      <c r="H151" s="28"/>
      <c r="I151" s="76"/>
      <c r="J151" s="44"/>
      <c r="K151" s="160"/>
      <c r="L151" s="113" t="s">
        <v>11</v>
      </c>
      <c r="M151" s="200" t="s">
        <v>210</v>
      </c>
      <c r="N151" s="161">
        <f>O151+P151</f>
        <v>116707</v>
      </c>
      <c r="O151" s="162">
        <f>J149</f>
        <v>587042</v>
      </c>
      <c r="P151" s="163">
        <f>R151+S151+T151+W151</f>
        <v>-470335</v>
      </c>
      <c r="Q151" s="28"/>
      <c r="R151" s="162">
        <f>G149</f>
        <v>286062</v>
      </c>
      <c r="S151" s="162">
        <f>F149</f>
        <v>89243</v>
      </c>
      <c r="T151" s="163">
        <f>E149</f>
        <v>-421235</v>
      </c>
      <c r="U151" s="164">
        <f>D149</f>
        <v>-404653</v>
      </c>
      <c r="V151" s="62">
        <f>C149</f>
        <v>-19752</v>
      </c>
      <c r="W151" s="63">
        <f>U151+V151</f>
        <v>-424405</v>
      </c>
    </row>
    <row r="152" spans="1:23">
      <c r="B152" s="115">
        <f>C152+D152</f>
        <v>88396</v>
      </c>
      <c r="C152" s="43">
        <f>C153+C154</f>
        <v>410</v>
      </c>
      <c r="D152" s="43">
        <f>D153+D154</f>
        <v>87986</v>
      </c>
      <c r="E152" s="33">
        <f>E153+E154</f>
        <v>110735</v>
      </c>
      <c r="F152" s="33">
        <f>F153+F154</f>
        <v>49782</v>
      </c>
      <c r="G152" s="33">
        <f>G153+G154</f>
        <v>1127357</v>
      </c>
      <c r="H152" s="28"/>
      <c r="I152" s="37">
        <f>B152+E152+F152+G152</f>
        <v>1376270</v>
      </c>
      <c r="J152" s="148"/>
      <c r="K152" s="165">
        <f>I152</f>
        <v>1376270</v>
      </c>
      <c r="L152" s="53" t="s">
        <v>76</v>
      </c>
      <c r="M152" s="65" t="s">
        <v>212</v>
      </c>
      <c r="N152" s="166"/>
      <c r="O152" s="44"/>
      <c r="P152" s="166"/>
      <c r="Q152" s="28"/>
      <c r="R152" s="166"/>
      <c r="S152" s="166"/>
      <c r="T152" s="166"/>
      <c r="U152" s="166"/>
      <c r="V152" s="166"/>
      <c r="W152" s="70"/>
    </row>
    <row r="153" spans="1:23">
      <c r="B153" s="115">
        <f>C153+D153</f>
        <v>146732</v>
      </c>
      <c r="C153" s="34">
        <f>SUMIFS(DATI!E$1:E$65536,DATI!A$1:A$65536,'1999'!B4,DATI!B$1:B$65536,'1999'!C12,DATI!C$1:C$65536,'1999'!B8,DATI!D$1:D$65536,'1999'!L153)</f>
        <v>632</v>
      </c>
      <c r="D153" s="34">
        <f>SUMIFS(DATI!E$1:E$65536,DATI!A$1:A$65536,'1999'!B4,DATI!B$1:B$65536,'1999'!D12,DATI!C$1:C$65536,'1999'!B8,DATI!D$1:D$65536,'1999'!L153)</f>
        <v>146100</v>
      </c>
      <c r="E153" s="36">
        <f>SUMIFS(DATI!E$1:E$65536,DATI!A$1:A$65536,'1999'!B4,DATI!B$1:B$65536,'1999'!E12,DATI!C$1:C$65536,'1999'!B8,DATI!D$1:D$65536,'1999'!L153)</f>
        <v>111214</v>
      </c>
      <c r="F153" s="36">
        <f>SUMIFS(DATI!E$1:E$65536,DATI!A$1:A$65536,'1999'!B4,DATI!B$1:B$65536,'1999'!F12,DATI!C$1:C$65536,'1999'!B8,DATI!D$1:D$65536,'1999'!L153)</f>
        <v>49598</v>
      </c>
      <c r="G153" s="36">
        <f>SUMIFS(DATI!E$1:E$65536,DATI!A$1:A$65536,'1999'!B4,DATI!B$1:B$65536,'1999'!G12,DATI!C$1:C$65536,'1999'!B8,DATI!D$1:D$65536,'1999'!L153)</f>
        <v>1088997</v>
      </c>
      <c r="H153" s="28"/>
      <c r="I153" s="37">
        <f>B153+E153+F153+G153</f>
        <v>1396541</v>
      </c>
      <c r="J153" s="148"/>
      <c r="K153" s="165">
        <f>I153</f>
        <v>1396541</v>
      </c>
      <c r="L153" s="53" t="s">
        <v>78</v>
      </c>
      <c r="M153" s="199" t="s">
        <v>213</v>
      </c>
      <c r="N153" s="44"/>
      <c r="O153" s="44"/>
      <c r="P153" s="44"/>
      <c r="Q153" s="28"/>
      <c r="R153" s="44"/>
      <c r="S153" s="44"/>
      <c r="T153" s="44"/>
      <c r="U153" s="44"/>
      <c r="V153" s="44"/>
      <c r="W153" s="45"/>
    </row>
    <row r="154" spans="1:23">
      <c r="B154" s="115">
        <f>C154+D154</f>
        <v>-58336</v>
      </c>
      <c r="C154" s="33">
        <f>C155+C156</f>
        <v>-222</v>
      </c>
      <c r="D154" s="33">
        <f>D155+D156</f>
        <v>-58114</v>
      </c>
      <c r="E154" s="33">
        <f>E155+E156</f>
        <v>-479</v>
      </c>
      <c r="F154" s="33">
        <f>F155+F156</f>
        <v>184</v>
      </c>
      <c r="G154" s="33">
        <f>G155+G156</f>
        <v>38360</v>
      </c>
      <c r="H154" s="44"/>
      <c r="I154" s="37">
        <f>B154+E154+F154+G154</f>
        <v>-20271</v>
      </c>
      <c r="J154" s="148"/>
      <c r="K154" s="165">
        <f>I154</f>
        <v>-20271</v>
      </c>
      <c r="L154" s="53" t="s">
        <v>214</v>
      </c>
      <c r="M154" s="199" t="s">
        <v>215</v>
      </c>
      <c r="N154" s="44"/>
      <c r="O154" s="44"/>
      <c r="P154" s="44"/>
      <c r="Q154" s="44"/>
      <c r="R154" s="44"/>
      <c r="S154" s="44"/>
      <c r="T154" s="44"/>
      <c r="U154" s="44"/>
      <c r="V154" s="44"/>
      <c r="W154" s="45"/>
    </row>
    <row r="155" spans="1:23">
      <c r="B155" s="115">
        <f>C155+D155</f>
        <v>-58336</v>
      </c>
      <c r="C155" s="34">
        <f>SUMIFS(DATI!E$1:E$65536,DATI!A$1:A$65536,'1999'!B4,DATI!B$1:B$65536,'1999'!C12,DATI!C$1:C$65536,'1999'!B8,DATI!D$1:D$65536,'1999'!L155)</f>
        <v>-222</v>
      </c>
      <c r="D155" s="34">
        <f>SUMIFS(DATI!E$1:E$65536,DATI!A$1:A$65536,'1999'!B4,DATI!B$1:B$65536,'1999'!D12,DATI!C$1:C$65536,'1999'!B8,DATI!D$1:D$65536,'1999'!L155)</f>
        <v>-58114</v>
      </c>
      <c r="E155" s="36">
        <f>SUMIFS(DATI!E$1:E$65536,DATI!A$1:A$65536,'1999'!B4,DATI!B$1:B$65536,'1999'!E12,DATI!C$1:C$65536,'1999'!B8,DATI!D$1:D$65536,'1999'!L155)</f>
        <v>-479</v>
      </c>
      <c r="F155" s="36">
        <f>SUMIFS(DATI!E$1:E$65536,DATI!A$1:A$65536,'1999'!B4,DATI!B$1:B$65536,'1999'!F12,DATI!C$1:C$65536,'1999'!B8,DATI!D$1:D$65536,'1999'!L155)</f>
        <v>147</v>
      </c>
      <c r="G155" s="36">
        <f>SUMIFS(DATI!E$1:E$65536,DATI!A$1:A$65536,'1999'!B4,DATI!B$1:B$65536,'1999'!G12,DATI!C$1:C$65536,'1999'!B8,DATI!D$1:D$65536,'1999'!L155)</f>
        <v>38360</v>
      </c>
      <c r="H155" s="44"/>
      <c r="I155" s="37">
        <f>B155+E155+F155+G155</f>
        <v>-20308</v>
      </c>
      <c r="J155" s="148"/>
      <c r="K155" s="165">
        <f>I155</f>
        <v>-20308</v>
      </c>
      <c r="L155" s="53" t="s">
        <v>79</v>
      </c>
      <c r="M155" s="78" t="s">
        <v>216</v>
      </c>
      <c r="N155" s="44"/>
      <c r="O155" s="44"/>
      <c r="P155" s="44"/>
      <c r="Q155" s="44"/>
      <c r="R155" s="44"/>
      <c r="S155" s="44"/>
      <c r="T155" s="44"/>
      <c r="U155" s="44"/>
      <c r="V155" s="44"/>
      <c r="W155" s="45"/>
    </row>
    <row r="156" spans="1:23">
      <c r="B156" s="115">
        <f>C156+D156</f>
        <v>0</v>
      </c>
      <c r="C156" s="167">
        <f>SUMIFS(DATI!E$1:E$65536,DATI!A$1:A$65536,'1999'!B4,DATI!B$1:B$65536,'1999'!C12,DATI!C$1:C$65536,'1999'!B8,DATI!D$1:D$65536,'1999'!L156)</f>
        <v>0</v>
      </c>
      <c r="D156" s="167">
        <f>SUMIFS(DATI!E$1:E$65536,DATI!A$1:A$65536,'1999'!B4,DATI!B$1:B$65536,'1999'!D12,DATI!C$1:C$65536,'1999'!B8,DATI!D$1:D$65536,'1999'!L156)</f>
        <v>0</v>
      </c>
      <c r="E156" s="168">
        <f>SUMIFS(DATI!E$1:E$65536,DATI!A$1:A$65536,'1999'!B4,DATI!B$1:B$65536,'1999'!E12,DATI!C$1:C$65536,'1999'!B8,DATI!D$1:D$65536,'1999'!L156)</f>
        <v>0</v>
      </c>
      <c r="F156" s="168">
        <f>SUMIFS(DATI!E$1:E$65536,DATI!A$1:A$65536,'1999'!B4,DATI!B$1:B$65536,'1999'!F12,DATI!C$1:C$65536,'1999'!B8,DATI!D$1:D$65536,'1999'!L156)</f>
        <v>37</v>
      </c>
      <c r="G156" s="168">
        <f>SUMIFS(DATI!E$1:E$65536,DATI!A$1:A$65536,'1999'!B4,DATI!B$1:B$65536,'1999'!G12,DATI!C$1:C$65536,'1999'!B8,DATI!D$1:D$65536,'1999'!L156)</f>
        <v>0</v>
      </c>
      <c r="H156" s="44"/>
      <c r="I156" s="37">
        <f>B156+E156+F156+G156</f>
        <v>37</v>
      </c>
      <c r="J156" s="148"/>
      <c r="K156" s="165">
        <f>I156</f>
        <v>37</v>
      </c>
      <c r="L156" s="53" t="s">
        <v>80</v>
      </c>
      <c r="M156" s="78" t="s">
        <v>217</v>
      </c>
      <c r="N156" s="44"/>
      <c r="O156" s="44"/>
      <c r="P156" s="44"/>
      <c r="Q156" s="44"/>
      <c r="R156" s="44"/>
      <c r="S156" s="44"/>
      <c r="T156" s="44"/>
      <c r="U156" s="44"/>
      <c r="V156" s="44"/>
      <c r="W156" s="45"/>
    </row>
    <row r="157" spans="1:23">
      <c r="B157" s="169"/>
      <c r="C157" s="71"/>
      <c r="D157" s="71"/>
      <c r="E157" s="71"/>
      <c r="F157" s="71"/>
      <c r="G157" s="71"/>
      <c r="H157" s="44"/>
      <c r="I157" s="71"/>
      <c r="J157" s="76"/>
      <c r="K157" s="170"/>
      <c r="L157" s="53" t="s">
        <v>77</v>
      </c>
      <c r="M157" s="65" t="s">
        <v>167</v>
      </c>
      <c r="N157" s="33">
        <f>P157</f>
        <v>1259563</v>
      </c>
      <c r="O157" s="136"/>
      <c r="P157" s="43">
        <f>R157+S157+T157+W157</f>
        <v>1259563</v>
      </c>
      <c r="Q157" s="44"/>
      <c r="R157" s="146">
        <f>G22</f>
        <v>813072</v>
      </c>
      <c r="S157" s="146">
        <f>F22</f>
        <v>27799</v>
      </c>
      <c r="T157" s="146">
        <f>E22</f>
        <v>298313</v>
      </c>
      <c r="U157" s="146">
        <f>D22</f>
        <v>118065</v>
      </c>
      <c r="V157" s="94">
        <f>C22</f>
        <v>2314</v>
      </c>
      <c r="W157" s="31">
        <f>U157+V157</f>
        <v>120379</v>
      </c>
    </row>
    <row r="158" spans="1:23">
      <c r="B158" s="115">
        <f>C158+D158</f>
        <v>0</v>
      </c>
      <c r="C158" s="34">
        <f>SUMIFS(DATI!E$1:E$65536,DATI!A$1:A$65536,'1999'!B4,DATI!B$1:B$65536,'1999'!C12,DATI!C$1:C$65536,'1999'!B8,DATI!D$1:D$65536,'1999'!L158)</f>
        <v>0</v>
      </c>
      <c r="D158" s="34">
        <f>SUMIFS(DATI!E$1:E$65536,DATI!A$1:A$65536,'1999'!B4,DATI!B$1:B$65536,'1999'!D12,DATI!C$1:C$65536,'1999'!B8,DATI!D$1:D$65536,'1999'!L158)</f>
        <v>0</v>
      </c>
      <c r="E158" s="36">
        <f>SUMIFS(DATI!E$1:E$65536,DATI!A$1:A$65536,'1999'!B4,DATI!B$1:B$65536,'1999'!E12,DATI!C$1:C$65536,'1999'!B8,DATI!D$1:D$65536,'1999'!L158)</f>
        <v>457</v>
      </c>
      <c r="F158" s="171">
        <f>SUMIFS(DATI!E$1:E$65536,DATI!A$1:A$65536,'1999'!B4,DATI!B$1:B$65536,'1999'!F12,DATI!C$1:C$65536,'1999'!B8,DATI!D$1:D$65536,'1999'!L158)</f>
        <v>0</v>
      </c>
      <c r="G158" s="171">
        <f>SUMIFS(DATI!E$1:E$65536,DATI!A$1:A$65536,'1999'!B4,DATI!B$1:B$65536,'1999'!G12,DATI!C$1:C$65536,'1999'!B8,DATI!D$1:D$65536,'1999'!L158)</f>
        <v>-457</v>
      </c>
      <c r="H158" s="44"/>
      <c r="I158" s="37">
        <f>B158+E158+F158+G158</f>
        <v>0</v>
      </c>
      <c r="J158" s="171">
        <f>SUMIFS(DATI!E$1:E$65536,DATI!A$1:A$65536,'1999'!B4,DATI!B$1:B$65536,'1999'!J12,DATI!C$1:C$65536,'1999'!B8,DATI!D$1:D$65536,'1999'!L158)</f>
        <v>0</v>
      </c>
      <c r="K158" s="39">
        <f>I158+J158</f>
        <v>0</v>
      </c>
      <c r="L158" s="53" t="s">
        <v>71</v>
      </c>
      <c r="M158" s="65" t="s">
        <v>218</v>
      </c>
      <c r="N158" s="44"/>
      <c r="O158" s="44"/>
      <c r="P158" s="166"/>
      <c r="Q158" s="44"/>
      <c r="R158" s="166"/>
      <c r="S158" s="44"/>
      <c r="T158" s="44"/>
      <c r="U158" s="44"/>
      <c r="V158" s="44"/>
      <c r="W158" s="45"/>
    </row>
    <row r="159" spans="1:23" ht="13">
      <c r="B159" s="115">
        <f>C159+D159</f>
        <v>-392422</v>
      </c>
      <c r="C159" s="172">
        <f>V151+V157-C152-C158</f>
        <v>-17848</v>
      </c>
      <c r="D159" s="172">
        <f>U151+U157-D152-D158</f>
        <v>-374574</v>
      </c>
      <c r="E159" s="172">
        <f>T151+T157-E152-E158</f>
        <v>-234114</v>
      </c>
      <c r="F159" s="172">
        <f>S151+S157-F152-F158</f>
        <v>67260</v>
      </c>
      <c r="G159" s="172">
        <f>R151+R157-G152-G158</f>
        <v>-27766</v>
      </c>
      <c r="H159" s="44"/>
      <c r="I159" s="80">
        <f>B159+E159+F159+G159</f>
        <v>-587042</v>
      </c>
      <c r="J159" s="80">
        <f>O151-J158</f>
        <v>587042</v>
      </c>
      <c r="K159" s="39">
        <f>I159+J159</f>
        <v>0</v>
      </c>
      <c r="L159" s="106" t="s">
        <v>22</v>
      </c>
      <c r="M159" s="203" t="s">
        <v>219</v>
      </c>
      <c r="N159" s="44"/>
      <c r="O159" s="44"/>
      <c r="P159" s="44"/>
      <c r="Q159" s="44"/>
      <c r="R159" s="44"/>
      <c r="S159" s="44"/>
      <c r="T159" s="44"/>
      <c r="U159" s="44"/>
      <c r="V159" s="44"/>
      <c r="W159" s="45"/>
    </row>
    <row r="160" spans="1:23" ht="13" thickBot="1">
      <c r="B160" s="236"/>
      <c r="C160" s="237"/>
      <c r="D160" s="237"/>
      <c r="E160" s="237"/>
      <c r="F160" s="237"/>
      <c r="G160" s="237"/>
      <c r="H160" s="237"/>
      <c r="I160" s="237"/>
      <c r="J160" s="237"/>
      <c r="K160" s="237"/>
      <c r="L160" s="237"/>
      <c r="M160" s="237"/>
      <c r="N160" s="237"/>
      <c r="O160" s="237"/>
      <c r="P160" s="237"/>
      <c r="Q160" s="237"/>
      <c r="R160" s="237"/>
      <c r="S160" s="237"/>
      <c r="T160" s="237"/>
      <c r="U160" s="237"/>
      <c r="V160" s="237"/>
      <c r="W160" s="238"/>
    </row>
    <row r="161" spans="2:23" ht="21.75" customHeight="1" thickTop="1">
      <c r="L161" s="222" t="s">
        <v>220</v>
      </c>
      <c r="M161" s="223"/>
      <c r="N161" s="226" t="s">
        <v>131</v>
      </c>
      <c r="O161" s="213" t="s">
        <v>130</v>
      </c>
      <c r="P161" s="213" t="s">
        <v>129</v>
      </c>
      <c r="Q161" s="213" t="s">
        <v>128</v>
      </c>
      <c r="R161" s="213" t="s">
        <v>127</v>
      </c>
      <c r="S161" s="213" t="s">
        <v>126</v>
      </c>
      <c r="T161" s="213" t="s">
        <v>125</v>
      </c>
      <c r="U161" s="215" t="s">
        <v>124</v>
      </c>
      <c r="V161" s="215" t="s">
        <v>123</v>
      </c>
      <c r="W161" s="218" t="s">
        <v>122</v>
      </c>
    </row>
    <row r="162" spans="2:23" ht="13.5" customHeight="1">
      <c r="L162" s="222"/>
      <c r="M162" s="223"/>
      <c r="N162" s="226"/>
      <c r="O162" s="213"/>
      <c r="P162" s="213"/>
      <c r="Q162" s="229"/>
      <c r="R162" s="213"/>
      <c r="S162" s="213"/>
      <c r="T162" s="213"/>
      <c r="U162" s="216"/>
      <c r="V162" s="216"/>
      <c r="W162" s="219"/>
    </row>
    <row r="163" spans="2:23" ht="51.75" customHeight="1" thickBot="1">
      <c r="B163" s="221" t="s">
        <v>221</v>
      </c>
      <c r="C163" s="221"/>
      <c r="D163" s="221"/>
      <c r="E163" s="221"/>
      <c r="F163" s="221"/>
      <c r="G163" s="221"/>
      <c r="H163" s="221"/>
      <c r="I163" s="221"/>
      <c r="K163" s="7"/>
      <c r="L163" s="224"/>
      <c r="M163" s="225"/>
      <c r="N163" s="227"/>
      <c r="O163" s="228"/>
      <c r="P163" s="214"/>
      <c r="Q163" s="230"/>
      <c r="R163" s="214"/>
      <c r="S163" s="214"/>
      <c r="T163" s="214"/>
      <c r="U163" s="217"/>
      <c r="V163" s="217"/>
      <c r="W163" s="220"/>
    </row>
    <row r="164" spans="2:23" ht="13.5" thickTop="1">
      <c r="B164" s="173"/>
      <c r="C164" s="173"/>
      <c r="D164" s="173"/>
      <c r="E164" s="173"/>
      <c r="F164" s="173"/>
      <c r="G164" s="173"/>
      <c r="H164" s="173"/>
      <c r="K164" s="7"/>
      <c r="L164" s="193" t="s">
        <v>263</v>
      </c>
      <c r="M164" s="209" t="s">
        <v>222</v>
      </c>
      <c r="N164" s="140">
        <f>O164+P164</f>
        <v>0</v>
      </c>
      <c r="O164" s="174">
        <v>5141</v>
      </c>
      <c r="P164" s="142">
        <f>R164+S164+T164+W164</f>
        <v>-5141</v>
      </c>
      <c r="Q164" s="44"/>
      <c r="R164" s="175">
        <f>SUMIFS(DATI!E$1:E$65536,DATI!A$1:A$65536,'1999'!B4,DATI!B$1:B$65536,'1999'!R12,DATI!D$1:D$65536,'1999'!L164)</f>
        <v>113734</v>
      </c>
      <c r="S164" s="174">
        <f>SUMIFS(DATI!E$1:E$65536,DATI!A$1:A$65536,'1999'!B4,DATI!B$1:B$65536,'1999'!S12,DATI!D$1:D$65536,'1999'!L164)</f>
        <v>78460</v>
      </c>
      <c r="T164" s="175">
        <f>SUMIFS(DATI!E$1:E$65536,DATI!A$1:A$65536,'1999'!B4,DATI!B$1:B$65536,'1999'!T12,DATI!D$1:D$65536,'1999'!L164)</f>
        <v>61386</v>
      </c>
      <c r="U164" s="176">
        <f>SUMIFS(DATI!E$1:E$65536,DATI!A$1:A$65536,'1999'!B4,DATI!B$1:B$65536,'1999'!U12,DATI!D$1:D$65536,'1999'!L164)</f>
        <v>-240873</v>
      </c>
      <c r="V164" s="175">
        <f>SUMIFS(DATI!E$1:E$65536,DATI!A$1:A$65536,'1999'!B4,DATI!B$1:B$65536,'1999'!V12,DATI!D$1:D$65536,'1999'!L164)</f>
        <v>-17848</v>
      </c>
      <c r="W164" s="177">
        <f>U164+V164</f>
        <v>-258721</v>
      </c>
    </row>
    <row r="165" spans="2:23">
      <c r="B165" s="173"/>
      <c r="C165" s="173"/>
      <c r="D165" s="173"/>
      <c r="E165" s="173"/>
      <c r="F165" s="173"/>
      <c r="G165" s="173"/>
      <c r="H165" s="173"/>
      <c r="K165" s="7"/>
      <c r="L165" s="191" t="s">
        <v>99</v>
      </c>
      <c r="M165" s="187" t="s">
        <v>223</v>
      </c>
      <c r="N165" s="166"/>
      <c r="O165" s="44"/>
      <c r="P165" s="44"/>
      <c r="Q165" s="44"/>
      <c r="R165" s="166"/>
      <c r="S165" s="166"/>
      <c r="T165" s="178">
        <f>SUMIFS(DATI!E$1:E$65536,DATI!A$1:A$65536,'1999'!B4,DATI!B$1:B$65536,'1999'!T12,DATI!C$1:C$65536,'1999'!B8,DATI!D$1:D$65536,'1999'!L165)</f>
        <v>2561880</v>
      </c>
      <c r="U165" s="166"/>
      <c r="V165" s="166"/>
      <c r="W165" s="179"/>
    </row>
    <row r="166" spans="2:23">
      <c r="B166" s="173"/>
      <c r="C166" s="173"/>
      <c r="D166" s="173"/>
      <c r="E166" s="173"/>
      <c r="F166" s="173"/>
      <c r="G166" s="173"/>
      <c r="H166" s="173"/>
      <c r="K166" s="7"/>
      <c r="L166" s="191" t="s">
        <v>100</v>
      </c>
      <c r="M166" s="188" t="s">
        <v>224</v>
      </c>
      <c r="N166" s="44"/>
      <c r="O166" s="44"/>
      <c r="P166" s="44"/>
      <c r="Q166" s="44"/>
      <c r="R166" s="44"/>
      <c r="S166" s="44"/>
      <c r="T166" s="180">
        <f>SUMIFS(DATI!E$1:E$65536,DATI!A$1:A$65536,'1999'!B4,DATI!B$1:B$65536,'1999'!T12,DATI!C$1:C$65536,'1999'!N8,DATI!D$1:D$65536,'1999'!L166)</f>
        <v>2327766</v>
      </c>
      <c r="U166" s="44"/>
      <c r="V166" s="44"/>
      <c r="W166" s="181"/>
    </row>
    <row r="167" spans="2:23">
      <c r="B167" s="173"/>
      <c r="C167" s="173"/>
      <c r="D167" s="173"/>
      <c r="E167" s="173"/>
      <c r="F167" s="173"/>
      <c r="G167" s="173"/>
      <c r="H167" s="173"/>
      <c r="K167" s="7"/>
      <c r="L167" s="191" t="s">
        <v>8</v>
      </c>
      <c r="M167" s="189" t="s">
        <v>225</v>
      </c>
      <c r="N167" s="44"/>
      <c r="O167" s="44"/>
      <c r="P167" s="178">
        <f>SUMIFS(DATI!E$1:E$65536,DATI!A$1:A$65536,'1999'!B4,DATI!B$1:B$65536,'1999'!P12,DATI!D$1:D$65536,'1999'!L167)</f>
        <v>955917</v>
      </c>
      <c r="Q167" s="44"/>
      <c r="R167" s="44"/>
      <c r="S167" s="44"/>
      <c r="T167" s="178">
        <f>SUMIFS(DATI!E$1:E$65536,DATI!A$1:A$65536,'1999'!B4,DATI!B$1:B$65536,'1999'!T12,DATI!D$1:D$65536,'1999'!L167)</f>
        <v>200474</v>
      </c>
      <c r="U167" s="44"/>
      <c r="V167" s="44"/>
      <c r="W167" s="181"/>
    </row>
    <row r="168" spans="2:23" ht="25.5" thickBot="1">
      <c r="B168" s="173"/>
      <c r="C168" s="173"/>
      <c r="D168" s="173"/>
      <c r="E168" s="173"/>
      <c r="F168" s="173"/>
      <c r="G168" s="173"/>
      <c r="H168" s="173"/>
      <c r="K168" s="7"/>
      <c r="L168" s="192" t="s">
        <v>9</v>
      </c>
      <c r="M168" s="190" t="s">
        <v>226</v>
      </c>
      <c r="N168" s="182"/>
      <c r="O168" s="182"/>
      <c r="P168" s="183">
        <f>SUMIFS(DATI!E$1:E$65536,DATI!A$1:A$65536,'1999'!B4,DATI!B$1:B$65536,'1999'!P12,DATI!D$1:D$65536,'1999'!L168)</f>
        <v>2034661</v>
      </c>
      <c r="Q168" s="182"/>
      <c r="R168" s="182"/>
      <c r="S168" s="182"/>
      <c r="T168" s="183">
        <f>SUMIFS(DATI!E$1:E$65536,DATI!A$1:A$65536,'1999'!B4,DATI!B$1:B$65536,'1999'!T12,DATI!D$1:D$65536,'1999'!L168)</f>
        <v>365799</v>
      </c>
      <c r="U168" s="182"/>
      <c r="V168" s="182"/>
      <c r="W168" s="184"/>
    </row>
    <row r="169" spans="2:23" ht="13" thickTop="1">
      <c r="N169" s="6"/>
    </row>
    <row r="172" spans="2:23">
      <c r="V172" s="6"/>
    </row>
    <row r="173" spans="2:23">
      <c r="V173" s="6"/>
    </row>
    <row r="174" spans="2:23">
      <c r="V174" s="6"/>
    </row>
    <row r="175" spans="2:23">
      <c r="V175" s="6"/>
    </row>
  </sheetData>
  <sheetProtection algorithmName="SHA-512" hashValue="/ATs1m395C4KkOs1/QXtRFSqp8z3NEDvrAq2ZxnLIBiv2bOFDWBnaejmYvlWdbLtqPsP4PBmxHsZGjTVfbYPyw==" saltValue="EOrF02tNoR5B11YWE+hZEQ==" spinCount="100000" sheet="1" objects="1" scenarios="1"/>
  <mergeCells count="146">
    <mergeCell ref="S161:S163"/>
    <mergeCell ref="T161:T163"/>
    <mergeCell ref="U161:U163"/>
    <mergeCell ref="V161:V163"/>
    <mergeCell ref="W161:W163"/>
    <mergeCell ref="B163:I163"/>
    <mergeCell ref="L161:M163"/>
    <mergeCell ref="N161:N163"/>
    <mergeCell ref="O161:O163"/>
    <mergeCell ref="P161:P163"/>
    <mergeCell ref="Q161:Q163"/>
    <mergeCell ref="R161:R163"/>
    <mergeCell ref="B142:W142"/>
    <mergeCell ref="B150:W150"/>
    <mergeCell ref="B160:W160"/>
    <mergeCell ref="O139:O141"/>
    <mergeCell ref="P139:P141"/>
    <mergeCell ref="Q139:Q141"/>
    <mergeCell ref="R139:R141"/>
    <mergeCell ref="S139:S141"/>
    <mergeCell ref="T139:T141"/>
    <mergeCell ref="G139:G141"/>
    <mergeCell ref="H139:H141"/>
    <mergeCell ref="I139:I141"/>
    <mergeCell ref="J139:J141"/>
    <mergeCell ref="K139:K141"/>
    <mergeCell ref="N139:N141"/>
    <mergeCell ref="B125:W125"/>
    <mergeCell ref="B137:W137"/>
    <mergeCell ref="B138:K138"/>
    <mergeCell ref="L138:M141"/>
    <mergeCell ref="N138:W138"/>
    <mergeCell ref="B139:B141"/>
    <mergeCell ref="C139:C141"/>
    <mergeCell ref="D139:D141"/>
    <mergeCell ref="E139:E141"/>
    <mergeCell ref="F139:F141"/>
    <mergeCell ref="U139:U141"/>
    <mergeCell ref="V139:V141"/>
    <mergeCell ref="W139:W141"/>
    <mergeCell ref="R122:R124"/>
    <mergeCell ref="S122:S124"/>
    <mergeCell ref="T122:T124"/>
    <mergeCell ref="U122:U124"/>
    <mergeCell ref="V122:V124"/>
    <mergeCell ref="W122:W124"/>
    <mergeCell ref="J122:J124"/>
    <mergeCell ref="K122:K124"/>
    <mergeCell ref="N122:N124"/>
    <mergeCell ref="O122:O124"/>
    <mergeCell ref="P122:P124"/>
    <mergeCell ref="Q122:Q124"/>
    <mergeCell ref="D122:D124"/>
    <mergeCell ref="E122:E124"/>
    <mergeCell ref="F122:F124"/>
    <mergeCell ref="G122:G124"/>
    <mergeCell ref="H122:H124"/>
    <mergeCell ref="I122:I124"/>
    <mergeCell ref="V81:V83"/>
    <mergeCell ref="W81:W83"/>
    <mergeCell ref="B84:W84"/>
    <mergeCell ref="B111:W111"/>
    <mergeCell ref="B120:W120"/>
    <mergeCell ref="B121:K121"/>
    <mergeCell ref="L121:M124"/>
    <mergeCell ref="N121:W121"/>
    <mergeCell ref="B122:B124"/>
    <mergeCell ref="C122:C124"/>
    <mergeCell ref="P81:P83"/>
    <mergeCell ref="Q81:Q83"/>
    <mergeCell ref="R81:R83"/>
    <mergeCell ref="S81:S83"/>
    <mergeCell ref="T81:T83"/>
    <mergeCell ref="U81:U83"/>
    <mergeCell ref="H81:H83"/>
    <mergeCell ref="I81:I83"/>
    <mergeCell ref="J81:J83"/>
    <mergeCell ref="K81:K83"/>
    <mergeCell ref="N81:N83"/>
    <mergeCell ref="O81:O83"/>
    <mergeCell ref="B44:W44"/>
    <mergeCell ref="B80:K80"/>
    <mergeCell ref="L80:M83"/>
    <mergeCell ref="N80:W80"/>
    <mergeCell ref="B81:B83"/>
    <mergeCell ref="C81:C83"/>
    <mergeCell ref="D81:D83"/>
    <mergeCell ref="E81:E83"/>
    <mergeCell ref="F81:F83"/>
    <mergeCell ref="G81:G83"/>
    <mergeCell ref="R41:R43"/>
    <mergeCell ref="S41:S43"/>
    <mergeCell ref="T41:T43"/>
    <mergeCell ref="U41:U43"/>
    <mergeCell ref="V41:V43"/>
    <mergeCell ref="W41:W43"/>
    <mergeCell ref="J41:J43"/>
    <mergeCell ref="K41:K43"/>
    <mergeCell ref="N41:N43"/>
    <mergeCell ref="O41:O43"/>
    <mergeCell ref="P41:P43"/>
    <mergeCell ref="Q41:Q43"/>
    <mergeCell ref="D41:D43"/>
    <mergeCell ref="E41:E43"/>
    <mergeCell ref="F41:F43"/>
    <mergeCell ref="G41:G43"/>
    <mergeCell ref="H41:H43"/>
    <mergeCell ref="I41:I43"/>
    <mergeCell ref="V9:V11"/>
    <mergeCell ref="W9:W11"/>
    <mergeCell ref="B13:W13"/>
    <mergeCell ref="B24:W24"/>
    <mergeCell ref="B25:W25"/>
    <mergeCell ref="B40:K40"/>
    <mergeCell ref="L40:M43"/>
    <mergeCell ref="N40:W40"/>
    <mergeCell ref="B41:B43"/>
    <mergeCell ref="C41:C43"/>
    <mergeCell ref="P9:P11"/>
    <mergeCell ref="Q9:Q11"/>
    <mergeCell ref="R9:R11"/>
    <mergeCell ref="S9:S11"/>
    <mergeCell ref="T9:T11"/>
    <mergeCell ref="U9:U11"/>
    <mergeCell ref="H9:H11"/>
    <mergeCell ref="I9:I11"/>
    <mergeCell ref="B2:W2"/>
    <mergeCell ref="B3:W3"/>
    <mergeCell ref="B4:W4"/>
    <mergeCell ref="B5:W5"/>
    <mergeCell ref="B6:W6"/>
    <mergeCell ref="B7:K7"/>
    <mergeCell ref="L7:M12"/>
    <mergeCell ref="N7:W7"/>
    <mergeCell ref="B8:K8"/>
    <mergeCell ref="N8:W8"/>
    <mergeCell ref="J9:J11"/>
    <mergeCell ref="K9:K11"/>
    <mergeCell ref="N9:N11"/>
    <mergeCell ref="O9:O11"/>
    <mergeCell ref="B9:B11"/>
    <mergeCell ref="C9:C11"/>
    <mergeCell ref="D9:D11"/>
    <mergeCell ref="E9:E11"/>
    <mergeCell ref="F9:F11"/>
    <mergeCell ref="G9:G11"/>
  </mergeCells>
  <conditionalFormatting sqref="B2:W37 B38:K38 N38:W38">
    <cfRule type="containsText" dxfId="89" priority="26" stopIfTrue="1" operator="containsText" text="SUMIFS">
      <formula>NOT(ISERROR(SEARCH("SUMIFS",B2)))</formula>
    </cfRule>
  </conditionalFormatting>
  <conditionalFormatting sqref="C95">
    <cfRule type="containsText" dxfId="88" priority="10" stopIfTrue="1" operator="containsText" text="SUMIFS">
      <formula>NOT(ISERROR(SEARCH("SUMIFS",C95)))</formula>
    </cfRule>
  </conditionalFormatting>
  <conditionalFormatting sqref="E95:G95">
    <cfRule type="containsText" dxfId="87" priority="11" stopIfTrue="1" operator="containsText" text="SUMIFS">
      <formula>NOT(ISERROR(SEARCH("SUMIFS",E95)))</formula>
    </cfRule>
  </conditionalFormatting>
  <conditionalFormatting sqref="H74:H75">
    <cfRule type="containsText" dxfId="86" priority="1" stopIfTrue="1" operator="containsText" text="SUMIFS">
      <formula>NOT(ISERROR(SEARCH("SUMIFS",H74)))</formula>
    </cfRule>
  </conditionalFormatting>
  <conditionalFormatting sqref="H86:H87">
    <cfRule type="containsText" dxfId="85" priority="8" stopIfTrue="1" operator="containsText" text="SUMIFS">
      <formula>NOT(ISERROR(SEARCH("SUMIFS",H86)))</formula>
    </cfRule>
  </conditionalFormatting>
  <conditionalFormatting sqref="H95:H96">
    <cfRule type="containsText" dxfId="84" priority="16" stopIfTrue="1" operator="containsText" text="SUMIFS">
      <formula>NOT(ISERROR(SEARCH("SUMIFS",H95)))</formula>
    </cfRule>
  </conditionalFormatting>
  <conditionalFormatting sqref="H102">
    <cfRule type="containsText" dxfId="83" priority="9" stopIfTrue="1" operator="containsText" text="SUMIFS">
      <formula>NOT(ISERROR(SEARCH("SUMIFS",H102)))</formula>
    </cfRule>
  </conditionalFormatting>
  <conditionalFormatting sqref="H106:H107">
    <cfRule type="containsText" dxfId="82" priority="15" stopIfTrue="1" operator="containsText" text="SUMIFS">
      <formula>NOT(ISERROR(SEARCH("SUMIFS",H106)))</formula>
    </cfRule>
  </conditionalFormatting>
  <conditionalFormatting sqref="L47:M48">
    <cfRule type="containsText" dxfId="81" priority="5" stopIfTrue="1" operator="containsText" text="SUMIFS">
      <formula>NOT(ISERROR(SEARCH("SUMIFS",L47)))</formula>
    </cfRule>
  </conditionalFormatting>
  <conditionalFormatting sqref="L50:M51">
    <cfRule type="containsText" dxfId="80" priority="3" stopIfTrue="1" operator="containsText" text="SUMIFS">
      <formula>NOT(ISERROR(SEARCH("SUMIFS",L50)))</formula>
    </cfRule>
  </conditionalFormatting>
  <conditionalFormatting sqref="Q45 Q54:Q56">
    <cfRule type="containsText" dxfId="79" priority="25" stopIfTrue="1" operator="containsText" text="SUMIFS">
      <formula>NOT(ISERROR(SEARCH("SUMIFS",Q45)))</formula>
    </cfRule>
  </conditionalFormatting>
  <conditionalFormatting sqref="Q58:Q64">
    <cfRule type="containsText" dxfId="78" priority="21" stopIfTrue="1" operator="containsText" text="SUMIFS">
      <formula>NOT(ISERROR(SEARCH("SUMIFS",Q58)))</formula>
    </cfRule>
  </conditionalFormatting>
  <conditionalFormatting sqref="Q69:Q74">
    <cfRule type="containsText" dxfId="77" priority="22" stopIfTrue="1" operator="containsText" text="SUMIFS">
      <formula>NOT(ISERROR(SEARCH("SUMIFS",Q69)))</formula>
    </cfRule>
  </conditionalFormatting>
  <conditionalFormatting sqref="Q85">
    <cfRule type="containsText" dxfId="76" priority="20" stopIfTrue="1" operator="containsText" text="SUMIFS">
      <formula>NOT(ISERROR(SEARCH("SUMIFS",Q85)))</formula>
    </cfRule>
  </conditionalFormatting>
  <conditionalFormatting sqref="Q94:Q96">
    <cfRule type="containsText" dxfId="75" priority="14" stopIfTrue="1" operator="containsText" text="SUMIFS">
      <formula>NOT(ISERROR(SEARCH("SUMIFS",Q94)))</formula>
    </cfRule>
  </conditionalFormatting>
  <conditionalFormatting sqref="Q99:Q102">
    <cfRule type="containsText" dxfId="74" priority="18" stopIfTrue="1" operator="containsText" text="SUMIFS">
      <formula>NOT(ISERROR(SEARCH("SUMIFS",Q99)))</formula>
    </cfRule>
  </conditionalFormatting>
  <conditionalFormatting sqref="Q105:Q107">
    <cfRule type="containsText" dxfId="73" priority="17" stopIfTrue="1" operator="containsText" text="SUMIFS">
      <formula>NOT(ISERROR(SEARCH("SUMIFS",Q105)))</formula>
    </cfRule>
  </conditionalFormatting>
  <conditionalFormatting sqref="Q112">
    <cfRule type="containsText" dxfId="72" priority="7" stopIfTrue="1" operator="containsText" text="SUMIFS">
      <formula>NOT(ISERROR(SEARCH("SUMIFS",Q112)))</formula>
    </cfRule>
  </conditionalFormatting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9F8C4-ED99-4647-AD63-9674156B4F97}">
  <sheetPr codeName="Sheet25"/>
  <dimension ref="A1:W175"/>
  <sheetViews>
    <sheetView topLeftCell="A146" zoomScale="70" zoomScaleNormal="70" workbookViewId="0">
      <selection activeCell="D91" sqref="D91"/>
    </sheetView>
  </sheetViews>
  <sheetFormatPr defaultColWidth="9.1796875" defaultRowHeight="12.5"/>
  <cols>
    <col min="1" max="1" width="4.81640625" style="2" customWidth="1"/>
    <col min="2" max="2" width="16.81640625" style="2" customWidth="1"/>
    <col min="3" max="4" width="15.54296875" style="2" customWidth="1"/>
    <col min="5" max="11" width="11.7265625" style="2" customWidth="1"/>
    <col min="12" max="12" width="18.453125" style="2" customWidth="1"/>
    <col min="13" max="13" width="52.1796875" style="2" customWidth="1"/>
    <col min="14" max="14" width="12.54296875" style="2" customWidth="1"/>
    <col min="15" max="15" width="13.1796875" style="2" customWidth="1"/>
    <col min="16" max="20" width="11.7265625" style="2" customWidth="1"/>
    <col min="21" max="22" width="15.54296875" style="2" customWidth="1"/>
    <col min="23" max="23" width="16.7265625" style="2" customWidth="1"/>
    <col min="24" max="16384" width="9.1796875" style="2"/>
  </cols>
  <sheetData>
    <row r="1" spans="1:23">
      <c r="B1" s="3"/>
      <c r="C1" s="3"/>
      <c r="D1" s="3"/>
      <c r="E1" s="3"/>
      <c r="F1" s="3"/>
      <c r="G1" s="3"/>
      <c r="H1" s="3"/>
      <c r="I1" s="3"/>
      <c r="J1" s="3"/>
      <c r="K1" s="3"/>
      <c r="L1" s="4"/>
      <c r="M1" s="5"/>
      <c r="N1" s="3"/>
      <c r="O1" s="3"/>
      <c r="P1" s="3"/>
      <c r="Q1" s="3"/>
      <c r="R1" s="3"/>
      <c r="S1" s="3"/>
      <c r="T1" s="3"/>
      <c r="U1" s="3"/>
      <c r="V1" s="3"/>
      <c r="W1" s="3"/>
    </row>
    <row r="2" spans="1:23" ht="32.5">
      <c r="B2" s="286" t="s">
        <v>117</v>
      </c>
      <c r="C2" s="286"/>
      <c r="D2" s="286"/>
      <c r="E2" s="286"/>
      <c r="F2" s="286"/>
      <c r="G2" s="286"/>
      <c r="H2" s="286"/>
      <c r="I2" s="286"/>
      <c r="J2" s="286"/>
      <c r="K2" s="286"/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W2" s="286"/>
    </row>
    <row r="3" spans="1:23" ht="13">
      <c r="B3" s="287"/>
      <c r="C3" s="287"/>
      <c r="D3" s="287"/>
      <c r="E3" s="287"/>
      <c r="F3" s="287"/>
      <c r="G3" s="287"/>
      <c r="H3" s="287"/>
      <c r="I3" s="287"/>
      <c r="J3" s="287"/>
      <c r="K3" s="287"/>
      <c r="L3" s="287"/>
      <c r="M3" s="287"/>
      <c r="N3" s="287"/>
      <c r="O3" s="287"/>
      <c r="P3" s="287"/>
      <c r="Q3" s="287"/>
      <c r="R3" s="287"/>
      <c r="S3" s="287"/>
      <c r="T3" s="287"/>
      <c r="U3" s="287"/>
      <c r="V3" s="287"/>
      <c r="W3" s="287"/>
    </row>
    <row r="4" spans="1:23" ht="25">
      <c r="B4" s="288">
        <v>1998</v>
      </c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</row>
    <row r="5" spans="1:23" ht="25">
      <c r="B5" s="289" t="s">
        <v>118</v>
      </c>
      <c r="C5" s="289"/>
      <c r="D5" s="289"/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89"/>
      <c r="P5" s="289"/>
      <c r="Q5" s="289"/>
      <c r="R5" s="289"/>
      <c r="S5" s="289"/>
      <c r="T5" s="289"/>
      <c r="U5" s="289"/>
      <c r="V5" s="289"/>
      <c r="W5" s="289"/>
    </row>
    <row r="6" spans="1:23" ht="18" customHeight="1" thickBot="1">
      <c r="B6" s="290" t="str">
        <f>DATI!I1</f>
        <v>pēdējais datu labošanas datums: 21.10.2025</v>
      </c>
      <c r="C6" s="291"/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2"/>
      <c r="O6" s="292"/>
      <c r="P6" s="292"/>
      <c r="Q6" s="292"/>
      <c r="R6" s="292"/>
      <c r="S6" s="292"/>
      <c r="T6" s="292"/>
      <c r="U6" s="292"/>
      <c r="V6" s="292"/>
      <c r="W6" s="292"/>
    </row>
    <row r="7" spans="1:23" ht="21.75" customHeight="1" thickTop="1" thickBot="1">
      <c r="A7" s="7"/>
      <c r="B7" s="293" t="s">
        <v>119</v>
      </c>
      <c r="C7" s="294"/>
      <c r="D7" s="294"/>
      <c r="E7" s="294"/>
      <c r="F7" s="294"/>
      <c r="G7" s="294"/>
      <c r="H7" s="294"/>
      <c r="I7" s="294"/>
      <c r="J7" s="294"/>
      <c r="K7" s="295"/>
      <c r="L7" s="296" t="s">
        <v>120</v>
      </c>
      <c r="M7" s="297"/>
      <c r="N7" s="299" t="s">
        <v>121</v>
      </c>
      <c r="O7" s="300"/>
      <c r="P7" s="300"/>
      <c r="Q7" s="300"/>
      <c r="R7" s="300"/>
      <c r="S7" s="300"/>
      <c r="T7" s="300"/>
      <c r="U7" s="301"/>
      <c r="V7" s="301"/>
      <c r="W7" s="302"/>
    </row>
    <row r="8" spans="1:23" ht="21.75" customHeight="1" thickTop="1" thickBot="1">
      <c r="A8" s="7"/>
      <c r="B8" s="303" t="s">
        <v>23</v>
      </c>
      <c r="C8" s="231"/>
      <c r="D8" s="231"/>
      <c r="E8" s="231"/>
      <c r="F8" s="231"/>
      <c r="G8" s="231"/>
      <c r="H8" s="231"/>
      <c r="I8" s="231"/>
      <c r="J8" s="231"/>
      <c r="K8" s="232"/>
      <c r="L8" s="276"/>
      <c r="M8" s="223"/>
      <c r="N8" s="304" t="s">
        <v>81</v>
      </c>
      <c r="O8" s="304"/>
      <c r="P8" s="304"/>
      <c r="Q8" s="304"/>
      <c r="R8" s="304"/>
      <c r="S8" s="304"/>
      <c r="T8" s="304"/>
      <c r="U8" s="304"/>
      <c r="V8" s="304"/>
      <c r="W8" s="305"/>
    </row>
    <row r="9" spans="1:23" ht="13.5" customHeight="1" thickTop="1">
      <c r="A9" s="7"/>
      <c r="B9" s="306" t="s">
        <v>122</v>
      </c>
      <c r="C9" s="239" t="s">
        <v>123</v>
      </c>
      <c r="D9" s="246" t="s">
        <v>124</v>
      </c>
      <c r="E9" s="239" t="s">
        <v>125</v>
      </c>
      <c r="F9" s="261" t="s">
        <v>126</v>
      </c>
      <c r="G9" s="239" t="s">
        <v>127</v>
      </c>
      <c r="H9" s="239" t="s">
        <v>128</v>
      </c>
      <c r="I9" s="239" t="s">
        <v>129</v>
      </c>
      <c r="J9" s="239" t="s">
        <v>130</v>
      </c>
      <c r="K9" s="243" t="s">
        <v>131</v>
      </c>
      <c r="L9" s="276"/>
      <c r="M9" s="223"/>
      <c r="N9" s="246" t="s">
        <v>131</v>
      </c>
      <c r="O9" s="239" t="s">
        <v>130</v>
      </c>
      <c r="P9" s="239" t="s">
        <v>129</v>
      </c>
      <c r="Q9" s="239" t="s">
        <v>128</v>
      </c>
      <c r="R9" s="239" t="s">
        <v>127</v>
      </c>
      <c r="S9" s="239" t="s">
        <v>126</v>
      </c>
      <c r="T9" s="239" t="s">
        <v>125</v>
      </c>
      <c r="U9" s="264" t="s">
        <v>124</v>
      </c>
      <c r="V9" s="264" t="s">
        <v>123</v>
      </c>
      <c r="W9" s="266" t="s">
        <v>122</v>
      </c>
    </row>
    <row r="10" spans="1:23" ht="12.75" customHeight="1">
      <c r="A10" s="7"/>
      <c r="B10" s="307"/>
      <c r="C10" s="229"/>
      <c r="D10" s="309"/>
      <c r="E10" s="213"/>
      <c r="F10" s="311"/>
      <c r="G10" s="213"/>
      <c r="H10" s="229"/>
      <c r="I10" s="213"/>
      <c r="J10" s="213"/>
      <c r="K10" s="244"/>
      <c r="L10" s="276"/>
      <c r="M10" s="223"/>
      <c r="N10" s="247"/>
      <c r="O10" s="213"/>
      <c r="P10" s="213"/>
      <c r="Q10" s="229"/>
      <c r="R10" s="213"/>
      <c r="S10" s="213"/>
      <c r="T10" s="213"/>
      <c r="U10" s="216"/>
      <c r="V10" s="216"/>
      <c r="W10" s="219"/>
    </row>
    <row r="11" spans="1:23" ht="55.5" customHeight="1" thickBot="1">
      <c r="A11" s="7"/>
      <c r="B11" s="308"/>
      <c r="C11" s="242"/>
      <c r="D11" s="310"/>
      <c r="E11" s="241"/>
      <c r="F11" s="312"/>
      <c r="G11" s="241"/>
      <c r="H11" s="242"/>
      <c r="I11" s="241"/>
      <c r="J11" s="240"/>
      <c r="K11" s="245"/>
      <c r="L11" s="276"/>
      <c r="M11" s="223"/>
      <c r="N11" s="248"/>
      <c r="O11" s="240"/>
      <c r="P11" s="241"/>
      <c r="Q11" s="242"/>
      <c r="R11" s="241"/>
      <c r="S11" s="241"/>
      <c r="T11" s="241"/>
      <c r="U11" s="265"/>
      <c r="V11" s="265"/>
      <c r="W11" s="267"/>
    </row>
    <row r="12" spans="1:23" ht="33.75" customHeight="1" thickTop="1" thickBot="1">
      <c r="A12" s="7"/>
      <c r="B12" s="8" t="s">
        <v>103</v>
      </c>
      <c r="C12" s="9" t="s">
        <v>104</v>
      </c>
      <c r="D12" s="9" t="s">
        <v>102</v>
      </c>
      <c r="E12" s="10" t="s">
        <v>98</v>
      </c>
      <c r="F12" s="10" t="s">
        <v>97</v>
      </c>
      <c r="G12" s="10" t="s">
        <v>90</v>
      </c>
      <c r="H12" s="9" t="s">
        <v>105</v>
      </c>
      <c r="I12" s="10" t="s">
        <v>6</v>
      </c>
      <c r="J12" s="9" t="s">
        <v>106</v>
      </c>
      <c r="K12" s="11" t="s">
        <v>132</v>
      </c>
      <c r="L12" s="298"/>
      <c r="M12" s="225"/>
      <c r="N12" s="12" t="s">
        <v>132</v>
      </c>
      <c r="O12" s="13" t="s">
        <v>106</v>
      </c>
      <c r="P12" s="14" t="s">
        <v>6</v>
      </c>
      <c r="Q12" s="13" t="s">
        <v>105</v>
      </c>
      <c r="R12" s="14" t="s">
        <v>90</v>
      </c>
      <c r="S12" s="14" t="s">
        <v>97</v>
      </c>
      <c r="T12" s="14" t="s">
        <v>98</v>
      </c>
      <c r="U12" s="14" t="s">
        <v>102</v>
      </c>
      <c r="V12" s="13" t="s">
        <v>104</v>
      </c>
      <c r="W12" s="15" t="s">
        <v>103</v>
      </c>
    </row>
    <row r="13" spans="1:23" ht="19" thickTop="1" thickBot="1">
      <c r="A13" s="7"/>
      <c r="B13" s="283" t="s">
        <v>133</v>
      </c>
      <c r="C13" s="283"/>
      <c r="D13" s="283"/>
      <c r="E13" s="283"/>
      <c r="F13" s="283"/>
      <c r="G13" s="283"/>
      <c r="H13" s="283"/>
      <c r="I13" s="283"/>
      <c r="J13" s="283"/>
      <c r="K13" s="283"/>
      <c r="L13" s="283"/>
      <c r="M13" s="283"/>
      <c r="N13" s="231"/>
      <c r="O13" s="231"/>
      <c r="P13" s="231"/>
      <c r="Q13" s="231"/>
      <c r="R13" s="231"/>
      <c r="S13" s="231"/>
      <c r="T13" s="231"/>
      <c r="U13" s="231"/>
      <c r="V13" s="231"/>
      <c r="W13" s="232"/>
    </row>
    <row r="14" spans="1:23" ht="13.5" thickTop="1">
      <c r="A14" s="7"/>
      <c r="B14" s="16"/>
      <c r="C14" s="16"/>
      <c r="D14" s="16"/>
      <c r="E14" s="16"/>
      <c r="F14" s="16"/>
      <c r="G14" s="16"/>
      <c r="H14" s="16"/>
      <c r="I14" s="16"/>
      <c r="J14" s="16"/>
      <c r="K14" s="17"/>
      <c r="L14" s="18" t="s">
        <v>86</v>
      </c>
      <c r="M14" s="19" t="s">
        <v>134</v>
      </c>
      <c r="N14" s="20">
        <f>P14</f>
        <v>11338001</v>
      </c>
      <c r="O14" s="21"/>
      <c r="P14" s="22">
        <f>R14+S14+T14+W14</f>
        <v>11338001</v>
      </c>
      <c r="Q14" s="23"/>
      <c r="R14" s="24">
        <f>SUMIFS(DATI!E$1:E$65536,DATI!A$1:A$65536,'1998'!B4,DATI!B$1:B$65536,'1998'!R12,DATI!C$1:C$65536,'1998'!N8,DATI!D$1:D$65536,'1998'!L14)</f>
        <v>8221184</v>
      </c>
      <c r="S14" s="24">
        <f>SUMIFS(DATI!E$1:E$65536,DATI!A$1:A$65536,'1998'!B4,DATI!B$1:B$65536,'1998'!S12,DATI!C$1:C$65536,'1998'!N8,DATI!D$1:D$65536,'1998'!L14)</f>
        <v>380511</v>
      </c>
      <c r="T14" s="24">
        <f>SUMIFS(DATI!E$1:E$65536,DATI!A$1:A$65536,'1998'!B4,DATI!B$1:B$65536,'1998'!T12,DATI!C$1:C$65536,'1998'!N8,DATI!D$1:D$65536,'1998'!L14)</f>
        <v>1355285</v>
      </c>
      <c r="U14" s="24">
        <f>SUMIFS(DATI!E$1:E$65536,DATI!A$1:A$65536,'1998'!B4,DATI!B$1:B$65536,'1998'!U12,DATI!C$1:C$65536,'1998'!N8,DATI!D$1:D$65536,'1998'!L14)</f>
        <v>1352525</v>
      </c>
      <c r="V14" s="24">
        <f>SUMIFS(DATI!E$1:E$65536,DATI!A$1:A$65536,'1998'!B4,DATI!B$1:B$65536,'1998'!V12,DATI!C$1:C$65536,'1998'!N8,DATI!D$1:D$65536,'1998'!L14)</f>
        <v>28496</v>
      </c>
      <c r="W14" s="25">
        <f>U14+V14</f>
        <v>1381021</v>
      </c>
    </row>
    <row r="15" spans="1:23" ht="13">
      <c r="A15" s="7"/>
      <c r="B15" s="16"/>
      <c r="C15" s="16"/>
      <c r="D15" s="16"/>
      <c r="E15" s="16"/>
      <c r="F15" s="16"/>
      <c r="G15" s="16"/>
      <c r="H15" s="16"/>
      <c r="I15" s="16"/>
      <c r="J15" s="16"/>
      <c r="K15" s="26"/>
      <c r="L15" s="40" t="s">
        <v>87</v>
      </c>
      <c r="M15" s="134" t="s">
        <v>136</v>
      </c>
      <c r="N15" s="27">
        <f>P15</f>
        <v>9651720</v>
      </c>
      <c r="O15" s="28"/>
      <c r="P15" s="29">
        <f>R15+S15+T15+W15</f>
        <v>9651720</v>
      </c>
      <c r="Q15" s="28"/>
      <c r="R15" s="30">
        <f>SUMIFS(DATI!E$1:E$65536,DATI!A$1:A$65536,'1998'!B4,DATI!B$1:B$65536,'1998'!R12,DATI!C$1:C$65536,'1998'!N8,DATI!D$1:D$65536,'1998'!L15)</f>
        <v>8170276</v>
      </c>
      <c r="S15" s="30">
        <f>SUMIFS(DATI!E$1:E$65536,DATI!A$1:A$65536,'1998'!B4,DATI!B$1:B$65536,'1998'!S12,DATI!C$1:C$65536,'1998'!N8,DATI!D$1:D$65536,'1998'!L15)</f>
        <v>380503</v>
      </c>
      <c r="T15" s="30">
        <f>SUMIFS(DATI!E$1:E$65536,DATI!A$1:A$65536,'1998'!B4,DATI!B$1:B$65536,'1998'!T12,DATI!C$1:C$65536,'1998'!N8,DATI!D$1:D$65536,'1998'!L15)</f>
        <v>38058</v>
      </c>
      <c r="U15" s="30">
        <f>SUMIFS(DATI!E$1:E$65536,DATI!A$1:A$65536,'1998'!B4,DATI!B$1:B$65536,'1998'!U12,DATI!C$1:C$65536,'1998'!N8,DATI!D$1:D$65536,'1998'!L15)</f>
        <v>1059165</v>
      </c>
      <c r="V15" s="30">
        <f>SUMIFS(DATI!E$1:E$65536,DATI!A$1:A$65536,'1998'!B4,DATI!B$1:B$65536,'1998'!V12,DATI!C$1:C$65536,'1998'!N8,DATI!D$1:D$65536,'1998'!L15)</f>
        <v>3718</v>
      </c>
      <c r="W15" s="31">
        <f>U15+V15</f>
        <v>1062883</v>
      </c>
    </row>
    <row r="16" spans="1:23" ht="13">
      <c r="A16" s="7"/>
      <c r="B16" s="16"/>
      <c r="C16" s="16"/>
      <c r="D16" s="16"/>
      <c r="E16" s="16"/>
      <c r="F16" s="16"/>
      <c r="G16" s="16"/>
      <c r="H16" s="16"/>
      <c r="I16" s="16"/>
      <c r="J16" s="16"/>
      <c r="K16" s="26"/>
      <c r="L16" s="40" t="s">
        <v>88</v>
      </c>
      <c r="M16" s="134" t="s">
        <v>137</v>
      </c>
      <c r="N16" s="27">
        <f>P16</f>
        <v>365771</v>
      </c>
      <c r="O16" s="28"/>
      <c r="P16" s="29">
        <f>R16+S16+T16+W16</f>
        <v>365771</v>
      </c>
      <c r="Q16" s="28"/>
      <c r="R16" s="30">
        <f>SUMIFS(DATI!E$1:E$65536,DATI!A$1:A$65536,'1998'!B4,DATI!B$1:B$65536,'1998'!R12,DATI!C$1:C$65536,'1998'!N8,DATI!D$1:D$65536,'1998'!L16)</f>
        <v>50908</v>
      </c>
      <c r="S16" s="30">
        <f>SUMIFS(DATI!E$1:E$65536,DATI!A$1:A$65536,'1998'!B4,DATI!B$1:B$65536,'1998'!S12,DATI!C$1:C$65536,'1998'!N8,DATI!D$1:D$65536,'1998'!L16)</f>
        <v>8</v>
      </c>
      <c r="T16" s="30">
        <f>SUMIFS(DATI!E$1:E$65536,DATI!A$1:A$65536,'1998'!B4,DATI!B$1:B$65536,'1998'!T12,DATI!C$1:C$65536,'1998'!N8,DATI!D$1:D$65536,'1998'!L16)</f>
        <v>21247</v>
      </c>
      <c r="U16" s="30">
        <f>SUMIFS(DATI!E$1:E$65536,DATI!A$1:A$65536,'1998'!B4,DATI!B$1:B$65536,'1998'!U12,DATI!C$1:C$65536,'1998'!N8,DATI!D$1:D$65536,'1998'!L16)</f>
        <v>293361</v>
      </c>
      <c r="V16" s="30">
        <f>SUMIFS(DATI!E$1:E$65536,DATI!A$1:A$65536,'1998'!B4,DATI!B$1:B$65536,'1998'!V12,DATI!C$1:C$65536,'1998'!N8,DATI!D$1:D$65536,'1998'!L16)</f>
        <v>247</v>
      </c>
      <c r="W16" s="31">
        <f>U16+V16</f>
        <v>293608</v>
      </c>
    </row>
    <row r="17" spans="1:23" ht="13">
      <c r="A17" s="7"/>
      <c r="B17" s="16"/>
      <c r="C17" s="16"/>
      <c r="D17" s="16"/>
      <c r="E17" s="16"/>
      <c r="F17" s="16"/>
      <c r="G17" s="16"/>
      <c r="H17" s="16"/>
      <c r="I17" s="16"/>
      <c r="J17" s="16"/>
      <c r="K17" s="26"/>
      <c r="L17" s="40" t="s">
        <v>89</v>
      </c>
      <c r="M17" s="134" t="s">
        <v>138</v>
      </c>
      <c r="N17" s="27">
        <f>P17</f>
        <v>1320510</v>
      </c>
      <c r="O17" s="28"/>
      <c r="P17" s="29">
        <f>R17+S17+T17+W17</f>
        <v>1320510</v>
      </c>
      <c r="Q17" s="28"/>
      <c r="R17" s="28"/>
      <c r="S17" s="28"/>
      <c r="T17" s="30">
        <f>SUMIFS(DATI!E$1:E$65536,DATI!A$1:A$65536,'1998'!B4,DATI!B$1:B$65536,'1998'!T12,DATI!C$1:C$65536,'1998'!N8,DATI!D$1:D$65536,'1998'!L17)</f>
        <v>1295980</v>
      </c>
      <c r="U17" s="28"/>
      <c r="V17" s="30">
        <f>SUMIFS(DATI!E$1:E$65536,DATI!A$1:A$65536,'1998'!B4,DATI!B$1:B$65536,'1998'!V12,DATI!C$1:C$65536,'1998'!N8,DATI!D$1:D$65536,'1998'!L17)</f>
        <v>24530</v>
      </c>
      <c r="W17" s="31">
        <f>V17</f>
        <v>24530</v>
      </c>
    </row>
    <row r="18" spans="1:23" ht="13">
      <c r="A18" s="7"/>
      <c r="B18" s="33">
        <f>C18+D18</f>
        <v>688133</v>
      </c>
      <c r="C18" s="34">
        <f>SUMIFS(DATI!E$1:E$65536,DATI!A$1:A$65536,'1998'!B4,DATI!B$1:B$65536,'1998'!C12,DATI!C$1:C$65536,'1998'!B8,DATI!D$1:D$65536,'1998'!L18)</f>
        <v>15762</v>
      </c>
      <c r="D18" s="34">
        <f>SUMIFS(DATI!E$1:E$65536,DATI!A$1:A$65536,'1998'!B4,DATI!B$1:B$65536,'1998'!D12,DATI!C$1:C$65536,'1998'!B8,DATI!D$1:D$65536,'1998'!L18)</f>
        <v>672371</v>
      </c>
      <c r="E18" s="35">
        <f>SUMIFS(DATI!E$1:E$65536,DATI!A$1:A$65536,'1998'!B4,DATI!B$1:B$65536,'1998'!E12,DATI!C$1:C$65536,'1998'!B8,DATI!D$1:D$65536,'1998'!L18)</f>
        <v>446176</v>
      </c>
      <c r="F18" s="36">
        <f>SUMIFS(DATI!E$1:E$65536,DATI!A$1:A$65536,'1998'!B4,DATI!B$1:B$65536,'1998'!F12,DATI!C$1:C$65536,'1998'!B8,DATI!D$1:D$65536,'1998'!L18)</f>
        <v>156421</v>
      </c>
      <c r="G18" s="36">
        <f>SUMIFS(DATI!E$1:E$65536,DATI!A$1:A$65536,'1998'!B4,DATI!B$1:B$65536,'1998'!G12,DATI!C$1:C$65536,'1998'!B8,DATI!D$1:D$65536,'1998'!L18)</f>
        <v>4900390</v>
      </c>
      <c r="H18" s="16"/>
      <c r="I18" s="37">
        <f>B18+E18+F18+G18</f>
        <v>6191120</v>
      </c>
      <c r="J18" s="38"/>
      <c r="K18" s="39">
        <f>I18</f>
        <v>6191120</v>
      </c>
      <c r="L18" s="40" t="s">
        <v>72</v>
      </c>
      <c r="M18" s="41" t="s">
        <v>139</v>
      </c>
      <c r="N18" s="28"/>
      <c r="O18" s="28"/>
      <c r="P18" s="28"/>
      <c r="Q18" s="28"/>
      <c r="R18" s="28"/>
      <c r="S18" s="28"/>
      <c r="T18" s="23"/>
      <c r="U18" s="28"/>
      <c r="V18" s="28"/>
      <c r="W18" s="42"/>
    </row>
    <row r="19" spans="1:23" ht="13">
      <c r="A19" s="7"/>
      <c r="B19" s="33">
        <f>C19+D19</f>
        <v>692888</v>
      </c>
      <c r="C19" s="43">
        <f>V14-C18</f>
        <v>12734</v>
      </c>
      <c r="D19" s="33">
        <f>U14-D18</f>
        <v>680154</v>
      </c>
      <c r="E19" s="43">
        <f>T14-E18</f>
        <v>909109</v>
      </c>
      <c r="F19" s="43">
        <f>S14-F18</f>
        <v>224090</v>
      </c>
      <c r="G19" s="43">
        <f>R14-G18</f>
        <v>3320794</v>
      </c>
      <c r="H19" s="16"/>
      <c r="I19" s="37">
        <f>B19+E19+F19+G19</f>
        <v>5146881</v>
      </c>
      <c r="J19" s="44"/>
      <c r="K19" s="45"/>
      <c r="L19" s="46" t="s">
        <v>91</v>
      </c>
      <c r="M19" s="194" t="s">
        <v>140</v>
      </c>
      <c r="N19" s="28"/>
      <c r="O19" s="28"/>
      <c r="P19" s="28"/>
      <c r="Q19" s="47"/>
      <c r="R19" s="28"/>
      <c r="S19" s="28"/>
      <c r="T19" s="28"/>
      <c r="U19" s="28"/>
      <c r="V19" s="28"/>
      <c r="W19" s="42"/>
    </row>
    <row r="20" spans="1:23">
      <c r="A20" s="7"/>
      <c r="B20" s="44"/>
      <c r="C20" s="44"/>
      <c r="D20" s="48"/>
      <c r="E20" s="44"/>
      <c r="F20" s="44"/>
      <c r="G20" s="44"/>
      <c r="H20" s="44"/>
      <c r="I20" s="48"/>
      <c r="J20" s="44"/>
      <c r="K20" s="45"/>
      <c r="L20" s="40" t="s">
        <v>85</v>
      </c>
      <c r="M20" s="41" t="s">
        <v>141</v>
      </c>
      <c r="N20" s="28"/>
      <c r="O20" s="28"/>
      <c r="P20" s="29">
        <f>Q20</f>
        <v>706490</v>
      </c>
      <c r="Q20" s="49">
        <f>SUMIFS(DATI!E$1:E$65536,DATI!A$1:A$65536,'1998'!B4,DATI!B$1:B$65536,'1998'!Q12,DATI!C$1:C$65536,'1998'!N8,DATI!D$1:D$65536,'1998'!L20)</f>
        <v>706490</v>
      </c>
      <c r="R20" s="50"/>
      <c r="S20" s="28"/>
      <c r="T20" s="28"/>
      <c r="U20" s="28"/>
      <c r="V20" s="28"/>
      <c r="W20" s="42"/>
    </row>
    <row r="21" spans="1:23" ht="13">
      <c r="A21" s="7"/>
      <c r="B21" s="44"/>
      <c r="C21" s="44"/>
      <c r="D21" s="48"/>
      <c r="E21" s="44"/>
      <c r="F21" s="44"/>
      <c r="G21" s="44"/>
      <c r="H21" s="44"/>
      <c r="I21" s="43">
        <f>I19+P20</f>
        <v>5853371</v>
      </c>
      <c r="J21" s="44"/>
      <c r="K21" s="45"/>
      <c r="L21" s="46" t="s">
        <v>12</v>
      </c>
      <c r="M21" s="194" t="s">
        <v>142</v>
      </c>
      <c r="N21" s="28"/>
      <c r="O21" s="28"/>
      <c r="P21" s="23"/>
      <c r="Q21" s="23"/>
      <c r="R21" s="28"/>
      <c r="S21" s="28"/>
      <c r="T21" s="28"/>
      <c r="U21" s="28"/>
      <c r="V21" s="28"/>
      <c r="W21" s="42"/>
    </row>
    <row r="22" spans="1:23" ht="13">
      <c r="A22" s="7"/>
      <c r="B22" s="51">
        <f>C22+D22</f>
        <v>120093</v>
      </c>
      <c r="C22" s="52">
        <f>SUMIFS(DATI!E$1:E$65536,DATI!A$1:A$65536,'1998'!B4,DATI!B$1:B$65536,'1998'!C12,DATI!C$1:C$65536,'1998'!B8,DATI!D$1:D$65536,'1998'!L22)</f>
        <v>2578</v>
      </c>
      <c r="D22" s="52">
        <f>SUMIFS(DATI!E$1:E$65536,DATI!A$1:A$65536,'1998'!B4,DATI!B$1:B$65536,'1998'!D12,DATI!C$1:C$65536,'1998'!B8,DATI!D$1:D$65536,'1998'!L22)</f>
        <v>117515</v>
      </c>
      <c r="E22" s="52">
        <f>SUMIFS(DATI!E$1:E$65536,DATI!A$1:A$65536,'1998'!B4,DATI!B$1:B$65536,'1998'!E12,DATI!C$1:C$65536,'1998'!B8,DATI!D$1:D$65536,'1998'!L22)</f>
        <v>291592</v>
      </c>
      <c r="F22" s="52">
        <f>SUMIFS(DATI!E$1:E$65536,DATI!A$1:A$65536,'1998'!B4,DATI!B$1:B$65536,'1998'!F12,DATI!C$1:C$65536,'1998'!B8,DATI!D$1:D$65536,'1998'!L22)</f>
        <v>25706</v>
      </c>
      <c r="G22" s="52">
        <f>SUMIFS(DATI!E$1:E$65536,DATI!A$1:A$65536,'1998'!B4,DATI!B$1:B$65536,'1998'!G12,DATI!C$1:C$65536,'1998'!B8,DATI!D$1:D$65536,'1998'!L22)</f>
        <v>814432</v>
      </c>
      <c r="H22" s="16"/>
      <c r="I22" s="43">
        <f>C22+D22+E22+F22+G22</f>
        <v>1251823</v>
      </c>
      <c r="J22" s="44"/>
      <c r="K22" s="45"/>
      <c r="L22" s="53" t="s">
        <v>77</v>
      </c>
      <c r="M22" s="54" t="s">
        <v>167</v>
      </c>
      <c r="N22" s="28"/>
      <c r="O22" s="28"/>
      <c r="P22" s="28"/>
      <c r="Q22" s="28"/>
      <c r="R22" s="28" t="s">
        <v>135</v>
      </c>
      <c r="S22" s="28"/>
      <c r="T22" s="28"/>
      <c r="U22" s="28"/>
      <c r="V22" s="28"/>
      <c r="W22" s="42"/>
    </row>
    <row r="23" spans="1:23" ht="13.5" thickBot="1">
      <c r="A23" s="7"/>
      <c r="B23" s="55">
        <f>C23+D23</f>
        <v>572795</v>
      </c>
      <c r="C23" s="56">
        <f>C19-C22</f>
        <v>10156</v>
      </c>
      <c r="D23" s="56">
        <f>D19-D22</f>
        <v>562639</v>
      </c>
      <c r="E23" s="56">
        <f>E19-E22</f>
        <v>617517</v>
      </c>
      <c r="F23" s="56">
        <f>F19-F22</f>
        <v>198384</v>
      </c>
      <c r="G23" s="56">
        <f>G19-G22</f>
        <v>2506362</v>
      </c>
      <c r="H23" s="43">
        <f>P20</f>
        <v>706490</v>
      </c>
      <c r="I23" s="43">
        <f>B23+E23+F23+G23+H23</f>
        <v>4601548</v>
      </c>
      <c r="J23" s="44"/>
      <c r="K23" s="57"/>
      <c r="L23" s="46" t="s">
        <v>13</v>
      </c>
      <c r="M23" s="195" t="s">
        <v>247</v>
      </c>
      <c r="N23" s="28"/>
      <c r="O23" s="28"/>
      <c r="P23" s="28"/>
      <c r="Q23" s="28"/>
      <c r="R23" s="28"/>
      <c r="S23" s="28"/>
      <c r="T23" s="28"/>
      <c r="U23" s="28"/>
      <c r="V23" s="28"/>
      <c r="W23" s="42"/>
    </row>
    <row r="24" spans="1:23" ht="26.25" customHeight="1" thickTop="1" thickBot="1">
      <c r="A24" s="7"/>
      <c r="B24" s="284" t="s">
        <v>143</v>
      </c>
      <c r="C24" s="284"/>
      <c r="D24" s="284"/>
      <c r="E24" s="284"/>
      <c r="F24" s="284"/>
      <c r="G24" s="284"/>
      <c r="H24" s="284"/>
      <c r="I24" s="284"/>
      <c r="J24" s="284"/>
      <c r="K24" s="284"/>
      <c r="L24" s="284"/>
      <c r="M24" s="284"/>
      <c r="N24" s="284"/>
      <c r="O24" s="284"/>
      <c r="P24" s="284"/>
      <c r="Q24" s="284"/>
      <c r="R24" s="284"/>
      <c r="S24" s="284"/>
      <c r="T24" s="284"/>
      <c r="U24" s="284"/>
      <c r="V24" s="284"/>
      <c r="W24" s="285"/>
    </row>
    <row r="25" spans="1:23" ht="19" thickTop="1" thickBot="1">
      <c r="A25" s="7"/>
      <c r="B25" s="231" t="s">
        <v>144</v>
      </c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232"/>
    </row>
    <row r="26" spans="1:23" ht="13.5" thickTop="1">
      <c r="A26" s="7"/>
      <c r="B26" s="58"/>
      <c r="C26" s="58"/>
      <c r="D26" s="58"/>
      <c r="E26" s="58"/>
      <c r="F26" s="58"/>
      <c r="G26" s="58"/>
      <c r="H26" s="58"/>
      <c r="I26" s="59"/>
      <c r="J26" s="58"/>
      <c r="K26" s="60"/>
      <c r="L26" s="46" t="s">
        <v>12</v>
      </c>
      <c r="M26" s="196" t="s">
        <v>145</v>
      </c>
      <c r="N26" s="28"/>
      <c r="O26" s="61"/>
      <c r="P26" s="22">
        <f>R26+S26+T26+W26+Q26</f>
        <v>5853371</v>
      </c>
      <c r="Q26" s="22">
        <f>H23</f>
        <v>706490</v>
      </c>
      <c r="R26" s="62">
        <f>G19</f>
        <v>3320794</v>
      </c>
      <c r="S26" s="62">
        <f>F19</f>
        <v>224090</v>
      </c>
      <c r="T26" s="62">
        <f>E19</f>
        <v>909109</v>
      </c>
      <c r="U26" s="62">
        <f>D19</f>
        <v>680154</v>
      </c>
      <c r="V26" s="62">
        <f>C19</f>
        <v>12734</v>
      </c>
      <c r="W26" s="63">
        <f>U26+V26</f>
        <v>692888</v>
      </c>
    </row>
    <row r="27" spans="1:23">
      <c r="A27" s="7"/>
      <c r="B27" s="64">
        <f>C27+D27</f>
        <v>248064</v>
      </c>
      <c r="C27" s="64">
        <f>C28+C29</f>
        <v>10097</v>
      </c>
      <c r="D27" s="64">
        <f>D28+D29</f>
        <v>237967</v>
      </c>
      <c r="E27" s="64">
        <f>E28+E29</f>
        <v>611874</v>
      </c>
      <c r="F27" s="64">
        <f>F28+F29</f>
        <v>115330</v>
      </c>
      <c r="G27" s="64">
        <f>G28+G29</f>
        <v>1539968</v>
      </c>
      <c r="H27" s="44"/>
      <c r="I27" s="37">
        <f>B27+E27+F27+G27</f>
        <v>2515236</v>
      </c>
      <c r="J27" s="43">
        <f>J28+J29</f>
        <v>38948</v>
      </c>
      <c r="K27" s="39">
        <f>J27+I27</f>
        <v>2554184</v>
      </c>
      <c r="L27" s="53" t="s">
        <v>24</v>
      </c>
      <c r="M27" s="65" t="s">
        <v>146</v>
      </c>
      <c r="N27" s="28"/>
      <c r="O27" s="28"/>
      <c r="P27" s="23"/>
      <c r="Q27" s="23"/>
      <c r="R27" s="23"/>
      <c r="S27" s="23"/>
      <c r="T27" s="23"/>
      <c r="U27" s="23"/>
      <c r="V27" s="23"/>
      <c r="W27" s="32"/>
    </row>
    <row r="28" spans="1:23">
      <c r="A28" s="7"/>
      <c r="B28" s="66">
        <f>C28+D28</f>
        <v>204434</v>
      </c>
      <c r="C28" s="67">
        <f>SUMIFS(DATI!E$1:E$65536,DATI!A$1:A$65536,'1998'!B4,DATI!B$1:B$65536,'1998'!C12,DATI!C$1:C$65536,'1998'!B8,DATI!D$1:D$65536,'1998'!L28)</f>
        <v>7691</v>
      </c>
      <c r="D28" s="67">
        <f>SUMIFS(DATI!E$1:E$65536,DATI!A$1:A$65536,'1998'!B4,DATI!B$1:B$65536,'1998'!D12,DATI!C$1:C$65536,'1998'!B8,DATI!D$1:D$65536,'1998'!L28)</f>
        <v>196743</v>
      </c>
      <c r="E28" s="67">
        <f>SUMIFS(DATI!E$1:E$65536,DATI!A$1:A$65536,'1998'!B4,DATI!B$1:B$65536,'1998'!E12,DATI!C$1:C$65536,'1998'!B8,DATI!D$1:D$65536,'1998'!L28)</f>
        <v>476364</v>
      </c>
      <c r="F28" s="67">
        <f>SUMIFS(DATI!E$1:E$65536,DATI!A$1:A$65536,'1998'!B4,DATI!B$1:B$65536,'1998'!F12,DATI!C$1:C$65536,'1998'!B8,DATI!D$1:D$65536,'1998'!L28)</f>
        <v>94956</v>
      </c>
      <c r="G28" s="67">
        <f>SUMIFS(DATI!E$1:E$65536,DATI!A$1:A$65536,'1998'!B4,DATI!B$1:B$65536,'1998'!G12,DATI!C$1:C$65536,'1998'!B8,DATI!D$1:D$65536,'1998'!L28)</f>
        <v>1259788</v>
      </c>
      <c r="H28" s="44"/>
      <c r="I28" s="37">
        <f>B28+E28+F28+G28</f>
        <v>2035542</v>
      </c>
      <c r="J28" s="36">
        <f>SUMIFS(DATI!E$1:E$65536,DATI!A$1:A$65536,'1998'!B4,DATI!B$1:B$65536,'1998'!J12,DATI!C$1:C$65536,'1998'!B8,DATI!D$1:D$65536,'1998'!L28)</f>
        <v>38948</v>
      </c>
      <c r="K28" s="39">
        <f>J28+I28</f>
        <v>2074490</v>
      </c>
      <c r="L28" s="53" t="s">
        <v>25</v>
      </c>
      <c r="M28" s="199" t="s">
        <v>248</v>
      </c>
      <c r="N28" s="28"/>
      <c r="O28" s="28"/>
      <c r="P28" s="28"/>
      <c r="Q28" s="28"/>
      <c r="R28" s="28"/>
      <c r="S28" s="28"/>
      <c r="T28" s="28"/>
      <c r="U28" s="28"/>
      <c r="V28" s="28"/>
      <c r="W28" s="42"/>
    </row>
    <row r="29" spans="1:23">
      <c r="A29" s="7"/>
      <c r="B29" s="66">
        <f>C29+D29</f>
        <v>43630</v>
      </c>
      <c r="C29" s="67">
        <f>SUMIFS(DATI!E$1:E$65536,DATI!A$1:A$65536,'1998'!B4,DATI!B$1:B$65536,'1998'!C12,DATI!C$1:C$65536,'1998'!B8,DATI!D$1:D$65536,'1998'!L29)</f>
        <v>2406</v>
      </c>
      <c r="D29" s="67">
        <f>SUMIFS(DATI!E$1:E$65536,DATI!A$1:A$65536,'1998'!B4,DATI!B$1:B$65536,'1998'!D12,DATI!C$1:C$65536,'1998'!B8,DATI!D$1:D$65536,'1998'!L29)</f>
        <v>41224</v>
      </c>
      <c r="E29" s="67">
        <f>SUMIFS(DATI!E$1:E$65536,DATI!A$1:A$65536,'1998'!B4,DATI!B$1:B$65536,'1998'!E12,DATI!C$1:C$65536,'1998'!B8,DATI!D$1:D$65536,'1998'!L29)</f>
        <v>135510</v>
      </c>
      <c r="F29" s="67">
        <f>SUMIFS(DATI!E$1:E$65536,DATI!A$1:A$65536,'1998'!B4,DATI!B$1:B$65536,'1998'!F12,DATI!C$1:C$65536,'1998'!B8,DATI!D$1:D$65536,'1998'!L29)</f>
        <v>20374</v>
      </c>
      <c r="G29" s="67">
        <f>SUMIFS(DATI!E$1:E$65536,DATI!A$1:A$65536,'1998'!B4,DATI!B$1:B$65536,'1998'!G12,DATI!C$1:C$65536,'1998'!B8,DATI!D$1:D$65536,'1998'!L29)</f>
        <v>280180</v>
      </c>
      <c r="H29" s="44"/>
      <c r="I29" s="37">
        <f>B29+E29+F29+G29</f>
        <v>479694</v>
      </c>
      <c r="J29" s="36">
        <f>SUMIFS(DATI!E$1:E$65536,DATI!A$1:A$65536,'1998'!B4,DATI!B$1:B$65536,'1998'!J12,DATI!C$1:C$65536,'1998'!B8,DATI!D$1:D$65536,'1998'!L29)</f>
        <v>0</v>
      </c>
      <c r="K29" s="39">
        <f>J29+I29</f>
        <v>479694</v>
      </c>
      <c r="L29" s="53" t="s">
        <v>26</v>
      </c>
      <c r="M29" s="199" t="s">
        <v>249</v>
      </c>
      <c r="N29" s="28"/>
      <c r="O29" s="28"/>
      <c r="P29" s="28"/>
      <c r="Q29" s="28"/>
      <c r="R29" s="28"/>
      <c r="S29" s="28"/>
      <c r="T29" s="28"/>
      <c r="U29" s="28"/>
      <c r="V29" s="28"/>
      <c r="W29" s="42"/>
    </row>
    <row r="30" spans="1:23">
      <c r="A30" s="7"/>
      <c r="B30" s="68">
        <f>C30+D30</f>
        <v>345</v>
      </c>
      <c r="C30" s="68">
        <f>C32</f>
        <v>40</v>
      </c>
      <c r="D30" s="68">
        <f>D32</f>
        <v>305</v>
      </c>
      <c r="E30" s="68">
        <f>E32</f>
        <v>5643</v>
      </c>
      <c r="F30" s="68">
        <f>F32</f>
        <v>6537</v>
      </c>
      <c r="G30" s="68">
        <f>G32</f>
        <v>111689</v>
      </c>
      <c r="H30" s="68">
        <f>H31</f>
        <v>731073</v>
      </c>
      <c r="I30" s="69">
        <f>I31+I32</f>
        <v>855287</v>
      </c>
      <c r="J30" s="44"/>
      <c r="K30" s="70"/>
      <c r="L30" s="53" t="s">
        <v>27</v>
      </c>
      <c r="M30" s="65" t="s">
        <v>147</v>
      </c>
      <c r="N30" s="28"/>
      <c r="O30" s="28"/>
      <c r="P30" s="28"/>
      <c r="Q30" s="28"/>
      <c r="R30" s="28"/>
      <c r="S30" s="28"/>
      <c r="T30" s="28"/>
      <c r="U30" s="28"/>
      <c r="V30" s="28"/>
      <c r="W30" s="42"/>
    </row>
    <row r="31" spans="1:23">
      <c r="A31" s="7"/>
      <c r="B31" s="71"/>
      <c r="C31" s="71"/>
      <c r="D31" s="71"/>
      <c r="E31" s="71"/>
      <c r="F31" s="71"/>
      <c r="G31" s="71"/>
      <c r="H31" s="36">
        <f>SUMIFS(DATI!E$1:E$65536,DATI!A$1:A$65536,'1998'!B4,DATI!B$1:B$65536,'1998'!H12,DATI!C$1:C$65536,'1998'!B8,DATI!D$1:D$65536,'1998'!L31)</f>
        <v>731073</v>
      </c>
      <c r="I31" s="37">
        <f>H31</f>
        <v>731073</v>
      </c>
      <c r="J31" s="44"/>
      <c r="K31" s="45"/>
      <c r="L31" s="53" t="s">
        <v>28</v>
      </c>
      <c r="M31" s="199" t="s">
        <v>250</v>
      </c>
      <c r="N31" s="28"/>
      <c r="O31" s="28"/>
      <c r="P31" s="28"/>
      <c r="Q31" s="28"/>
      <c r="R31" s="28"/>
      <c r="S31" s="28"/>
      <c r="T31" s="28"/>
      <c r="U31" s="28"/>
      <c r="V31" s="28"/>
      <c r="W31" s="42"/>
    </row>
    <row r="32" spans="1:23">
      <c r="A32" s="7"/>
      <c r="B32" s="33">
        <f>C32+D32</f>
        <v>345</v>
      </c>
      <c r="C32" s="36">
        <f>SUMIFS(DATI!E$1:E$65536,DATI!A$1:A$65536,'1998'!B4,DATI!B$1:B$65536,'1998'!C12,DATI!C$1:C$65536,'1998'!B8,DATI!D$1:D$65536,'1998'!L32)</f>
        <v>40</v>
      </c>
      <c r="D32" s="34">
        <f>SUMIFS(DATI!E$1:E$65536,DATI!A$1:A$65536,'1998'!B4,DATI!B$1:B$65536,'1998'!D12,DATI!C$1:C$65536,'1998'!B8,DATI!D$1:D$65536,'1998'!L32)</f>
        <v>305</v>
      </c>
      <c r="E32" s="36">
        <f>SUMIFS(DATI!E$1:E$65536,DATI!A$1:A$65536,'1998'!B4,DATI!B$1:B$65536,'1998'!E12,DATI!C$1:C$65536,'1998'!B8,DATI!D$1:D$65536,'1998'!L32)</f>
        <v>5643</v>
      </c>
      <c r="F32" s="36">
        <f>SUMIFS(DATI!E$1:E$65536,DATI!A$1:A$65536,'1998'!B4,DATI!B$1:B$65536,'1998'!F12,DATI!C$1:C$65536,'1998'!B8,DATI!D$1:D$65536,'1998'!L32)</f>
        <v>6537</v>
      </c>
      <c r="G32" s="36">
        <f>SUMIFS(DATI!E$1:E$65536,DATI!A$1:A$65536,'1998'!B4,DATI!B$1:B$65536,'1998'!G12,DATI!C$1:C$65536,'1998'!B8,DATI!D$1:D$65536,'1998'!L32)</f>
        <v>111689</v>
      </c>
      <c r="H32" s="44"/>
      <c r="I32" s="37">
        <f>B32+E32+F32+G32</f>
        <v>124214</v>
      </c>
      <c r="J32" s="44"/>
      <c r="K32" s="45"/>
      <c r="L32" s="53" t="s">
        <v>29</v>
      </c>
      <c r="M32" s="199" t="s">
        <v>251</v>
      </c>
      <c r="N32" s="28"/>
      <c r="O32" s="28"/>
      <c r="P32" s="47"/>
      <c r="Q32" s="47"/>
      <c r="R32" s="47"/>
      <c r="S32" s="47"/>
      <c r="T32" s="47"/>
      <c r="U32" s="47"/>
      <c r="V32" s="47"/>
      <c r="W32" s="72"/>
    </row>
    <row r="33" spans="1:23">
      <c r="A33" s="7"/>
      <c r="B33" s="44"/>
      <c r="C33" s="44"/>
      <c r="D33" s="44"/>
      <c r="E33" s="44"/>
      <c r="F33" s="44"/>
      <c r="G33" s="44"/>
      <c r="H33" s="44"/>
      <c r="I33" s="44"/>
      <c r="J33" s="44"/>
      <c r="K33" s="45"/>
      <c r="L33" s="53" t="s">
        <v>30</v>
      </c>
      <c r="M33" s="65" t="s">
        <v>148</v>
      </c>
      <c r="N33" s="28"/>
      <c r="O33" s="61"/>
      <c r="P33" s="29">
        <f>P34+P35</f>
        <v>64893</v>
      </c>
      <c r="Q33" s="29">
        <f>Q34+Q35</f>
        <v>24583</v>
      </c>
      <c r="R33" s="29">
        <f>R35</f>
        <v>40310</v>
      </c>
      <c r="S33" s="29">
        <f>S35</f>
        <v>0</v>
      </c>
      <c r="T33" s="29">
        <f>T35</f>
        <v>0</v>
      </c>
      <c r="U33" s="29">
        <f>U35</f>
        <v>0</v>
      </c>
      <c r="V33" s="62">
        <f>V35</f>
        <v>0</v>
      </c>
      <c r="W33" s="63">
        <f>U33+V33</f>
        <v>0</v>
      </c>
    </row>
    <row r="34" spans="1:23">
      <c r="A34" s="7"/>
      <c r="B34" s="44"/>
      <c r="C34" s="44"/>
      <c r="D34" s="44"/>
      <c r="E34" s="44"/>
      <c r="F34" s="44"/>
      <c r="G34" s="44"/>
      <c r="H34" s="44"/>
      <c r="I34" s="44"/>
      <c r="J34" s="44"/>
      <c r="K34" s="45"/>
      <c r="L34" s="53" t="s">
        <v>31</v>
      </c>
      <c r="M34" s="199" t="s">
        <v>252</v>
      </c>
      <c r="N34" s="28"/>
      <c r="O34" s="61"/>
      <c r="P34" s="29">
        <f>Q34</f>
        <v>24583</v>
      </c>
      <c r="Q34" s="49">
        <f>SUMIFS(DATI!E$1:E$65536,DATI!A$1:A$65536,'1998'!B4,DATI!B$1:B$65536,'1998'!Q12,DATI!C$1:C$65536,'1998'!N8,DATI!D$1:D$65536,'1998'!L34)</f>
        <v>24583</v>
      </c>
      <c r="R34" s="73"/>
      <c r="S34" s="74"/>
      <c r="T34" s="74"/>
      <c r="U34" s="74"/>
      <c r="V34" s="74"/>
      <c r="W34" s="75"/>
    </row>
    <row r="35" spans="1:23">
      <c r="A35" s="7"/>
      <c r="B35" s="44"/>
      <c r="C35" s="44"/>
      <c r="D35" s="44"/>
      <c r="E35" s="44"/>
      <c r="F35" s="44"/>
      <c r="G35" s="76"/>
      <c r="H35" s="44"/>
      <c r="I35" s="76"/>
      <c r="J35" s="44"/>
      <c r="K35" s="45"/>
      <c r="L35" s="53" t="s">
        <v>32</v>
      </c>
      <c r="M35" s="199" t="s">
        <v>253</v>
      </c>
      <c r="N35" s="28"/>
      <c r="O35" s="61"/>
      <c r="P35" s="29">
        <f>R35+S35+T35+W35</f>
        <v>40310</v>
      </c>
      <c r="Q35" s="44"/>
      <c r="R35" s="49">
        <f>SUMIFS(DATI!E$1:E$65536,DATI!A$1:A$65536,'1998'!B4,DATI!B$1:B$65536,'1998'!R12,DATI!C$1:C$65536,'1998'!N8,DATI!D$1:D$65536,'1998'!L35)</f>
        <v>40310</v>
      </c>
      <c r="S35" s="49">
        <f>SUMIFS(DATI!E$1:E$65536,DATI!A$1:A$65536,'1998'!B4,DATI!B$1:B$65536,'1998'!S12,DATI!C$1:C$65536,'1998'!N8,DATI!D$1:D$65536,'1998'!L35)</f>
        <v>0</v>
      </c>
      <c r="T35" s="49">
        <f>SUMIFS(DATI!E$1:E$65536,DATI!A$1:A$65536,'1998'!B4,DATI!B$1:B$65536,'1998'!T12,DATI!C$1:C$65536,'1998'!N8,DATI!D$1:D$65536,'1998'!L35)</f>
        <v>0</v>
      </c>
      <c r="U35" s="49">
        <f>SUMIFS(DATI!E$1:E$65536,DATI!A$1:A$65536,'1998'!B4,DATI!B$1:B$65536,'1998'!U12,DATI!C$1:C$65536,'1998'!N8,DATI!D$1:D$65536,'1998'!L35)</f>
        <v>0</v>
      </c>
      <c r="V35" s="24">
        <f>SUMIFS(DATI!E$1:E$65536,DATI!A$1:A$65536,'1998'!B4,DATI!B$1:B$65536,'1998'!V12,DATI!C$1:C$65536,'1998'!N8,DATI!D$1:D$65536,'1998'!L35)</f>
        <v>0</v>
      </c>
      <c r="W35" s="63">
        <f>U35+V35</f>
        <v>0</v>
      </c>
    </row>
    <row r="36" spans="1:23" ht="13">
      <c r="A36" s="7"/>
      <c r="B36" s="33">
        <f>C36+D36</f>
        <v>444479</v>
      </c>
      <c r="C36" s="43">
        <f>V26+V35-C27-C32</f>
        <v>2597</v>
      </c>
      <c r="D36" s="33">
        <f>U26+U35-D27-D32</f>
        <v>441882</v>
      </c>
      <c r="E36" s="43">
        <f>T26+T35-E27-E32</f>
        <v>291592</v>
      </c>
      <c r="F36" s="43">
        <f>S26+S35-F27-F32</f>
        <v>102223</v>
      </c>
      <c r="G36" s="43">
        <f>R26+R35-G27-G32</f>
        <v>1709447</v>
      </c>
      <c r="H36" s="44"/>
      <c r="I36" s="37">
        <f>B36+E36+F36+G36</f>
        <v>2547741</v>
      </c>
      <c r="J36" s="44"/>
      <c r="K36" s="45"/>
      <c r="L36" s="77" t="s">
        <v>14</v>
      </c>
      <c r="M36" s="197" t="s">
        <v>149</v>
      </c>
      <c r="N36" s="28"/>
      <c r="O36" s="28"/>
      <c r="P36" s="23"/>
      <c r="Q36" s="44"/>
      <c r="R36" s="23"/>
      <c r="S36" s="23"/>
      <c r="T36" s="23"/>
      <c r="U36" s="23"/>
      <c r="V36" s="23"/>
      <c r="W36" s="32"/>
    </row>
    <row r="37" spans="1:23">
      <c r="A37" s="7"/>
      <c r="B37" s="33">
        <f>C37+D37</f>
        <v>120093</v>
      </c>
      <c r="C37" s="33">
        <f>C22</f>
        <v>2578</v>
      </c>
      <c r="D37" s="33">
        <f>D22</f>
        <v>117515</v>
      </c>
      <c r="E37" s="33">
        <f>E22</f>
        <v>291592</v>
      </c>
      <c r="F37" s="33">
        <f>F22</f>
        <v>25706</v>
      </c>
      <c r="G37" s="33">
        <f>G22</f>
        <v>814432</v>
      </c>
      <c r="H37" s="44"/>
      <c r="I37" s="37">
        <f>B37+E37+F37+G37</f>
        <v>1251823</v>
      </c>
      <c r="J37" s="44"/>
      <c r="K37" s="45"/>
      <c r="L37" s="53" t="s">
        <v>77</v>
      </c>
      <c r="M37" s="65" t="s">
        <v>150</v>
      </c>
      <c r="N37" s="28"/>
      <c r="O37" s="28"/>
      <c r="P37" s="28"/>
      <c r="Q37" s="28"/>
      <c r="R37" s="28"/>
      <c r="S37" s="28"/>
      <c r="T37" s="28"/>
      <c r="U37" s="28"/>
      <c r="V37" s="28"/>
      <c r="W37" s="42"/>
    </row>
    <row r="38" spans="1:23" ht="26.5" thickBot="1">
      <c r="A38" s="7"/>
      <c r="B38" s="79">
        <f>C38+D38</f>
        <v>324386</v>
      </c>
      <c r="C38" s="79">
        <f>C36-C37</f>
        <v>19</v>
      </c>
      <c r="D38" s="79">
        <f>D36-D37</f>
        <v>324367</v>
      </c>
      <c r="E38" s="79">
        <f>E36-E37</f>
        <v>0</v>
      </c>
      <c r="F38" s="79">
        <f>F36-F37</f>
        <v>76517</v>
      </c>
      <c r="G38" s="79">
        <f>G36-G37</f>
        <v>895015</v>
      </c>
      <c r="H38" s="44"/>
      <c r="I38" s="80">
        <f>B38+E38+F38+G38</f>
        <v>1295918</v>
      </c>
      <c r="J38" s="44"/>
      <c r="K38" s="57"/>
      <c r="L38" s="106" t="s">
        <v>151</v>
      </c>
      <c r="M38" s="198" t="s">
        <v>152</v>
      </c>
      <c r="N38" s="81"/>
      <c r="O38" s="81"/>
      <c r="P38" s="81"/>
      <c r="Q38" s="81"/>
      <c r="R38" s="81"/>
      <c r="S38" s="81"/>
      <c r="T38" s="81"/>
      <c r="U38" s="81"/>
      <c r="V38" s="81"/>
      <c r="W38" s="82"/>
    </row>
    <row r="39" spans="1:23" ht="16.5" thickTop="1" thickBot="1">
      <c r="A39" s="7"/>
      <c r="B39" s="83"/>
      <c r="C39" s="83"/>
      <c r="D39" s="83"/>
      <c r="E39" s="84"/>
      <c r="F39" s="84"/>
      <c r="G39" s="84"/>
      <c r="H39" s="84"/>
      <c r="I39" s="84"/>
      <c r="J39" s="84"/>
      <c r="K39" s="84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6"/>
    </row>
    <row r="40" spans="1:23" ht="21.75" customHeight="1" thickTop="1" thickBot="1">
      <c r="A40" s="7"/>
      <c r="B40" s="253" t="s">
        <v>119</v>
      </c>
      <c r="C40" s="253"/>
      <c r="D40" s="253"/>
      <c r="E40" s="253"/>
      <c r="F40" s="253"/>
      <c r="G40" s="253"/>
      <c r="H40" s="253"/>
      <c r="I40" s="253"/>
      <c r="J40" s="253"/>
      <c r="K40" s="254"/>
      <c r="L40" s="274" t="s">
        <v>120</v>
      </c>
      <c r="M40" s="275"/>
      <c r="N40" s="278" t="s">
        <v>121</v>
      </c>
      <c r="O40" s="279"/>
      <c r="P40" s="279"/>
      <c r="Q40" s="279"/>
      <c r="R40" s="279"/>
      <c r="S40" s="279"/>
      <c r="T40" s="279"/>
      <c r="U40" s="280"/>
      <c r="V40" s="280"/>
      <c r="W40" s="281"/>
    </row>
    <row r="41" spans="1:23" ht="13.5" customHeight="1" thickTop="1">
      <c r="A41" s="7"/>
      <c r="B41" s="261" t="s">
        <v>122</v>
      </c>
      <c r="C41" s="264" t="s">
        <v>123</v>
      </c>
      <c r="D41" s="264" t="s">
        <v>124</v>
      </c>
      <c r="E41" s="239" t="s">
        <v>125</v>
      </c>
      <c r="F41" s="239" t="s">
        <v>126</v>
      </c>
      <c r="G41" s="239" t="s">
        <v>127</v>
      </c>
      <c r="H41" s="239" t="s">
        <v>128</v>
      </c>
      <c r="I41" s="239" t="s">
        <v>129</v>
      </c>
      <c r="J41" s="239" t="s">
        <v>130</v>
      </c>
      <c r="K41" s="243" t="s">
        <v>131</v>
      </c>
      <c r="L41" s="276"/>
      <c r="M41" s="277"/>
      <c r="N41" s="264" t="s">
        <v>131</v>
      </c>
      <c r="O41" s="239" t="s">
        <v>130</v>
      </c>
      <c r="P41" s="239" t="s">
        <v>129</v>
      </c>
      <c r="Q41" s="239" t="s">
        <v>128</v>
      </c>
      <c r="R41" s="239" t="s">
        <v>127</v>
      </c>
      <c r="S41" s="239" t="s">
        <v>126</v>
      </c>
      <c r="T41" s="239" t="s">
        <v>125</v>
      </c>
      <c r="U41" s="264" t="s">
        <v>124</v>
      </c>
      <c r="V41" s="264" t="s">
        <v>123</v>
      </c>
      <c r="W41" s="266" t="s">
        <v>122</v>
      </c>
    </row>
    <row r="42" spans="1:23" ht="12.75" customHeight="1">
      <c r="A42" s="7"/>
      <c r="B42" s="262"/>
      <c r="C42" s="216"/>
      <c r="D42" s="216"/>
      <c r="E42" s="213"/>
      <c r="F42" s="213"/>
      <c r="G42" s="213"/>
      <c r="H42" s="229"/>
      <c r="I42" s="213"/>
      <c r="J42" s="213"/>
      <c r="K42" s="244"/>
      <c r="L42" s="276"/>
      <c r="M42" s="277"/>
      <c r="N42" s="215"/>
      <c r="O42" s="213"/>
      <c r="P42" s="213"/>
      <c r="Q42" s="229"/>
      <c r="R42" s="213"/>
      <c r="S42" s="213"/>
      <c r="T42" s="213"/>
      <c r="U42" s="216"/>
      <c r="V42" s="216"/>
      <c r="W42" s="219"/>
    </row>
    <row r="43" spans="1:23" ht="63" customHeight="1" thickBot="1">
      <c r="A43" s="7"/>
      <c r="B43" s="262"/>
      <c r="C43" s="216"/>
      <c r="D43" s="216"/>
      <c r="E43" s="213"/>
      <c r="F43" s="213"/>
      <c r="G43" s="213"/>
      <c r="H43" s="229"/>
      <c r="I43" s="213"/>
      <c r="J43" s="282"/>
      <c r="K43" s="244"/>
      <c r="L43" s="276"/>
      <c r="M43" s="277"/>
      <c r="N43" s="215"/>
      <c r="O43" s="282"/>
      <c r="P43" s="213"/>
      <c r="Q43" s="229"/>
      <c r="R43" s="213"/>
      <c r="S43" s="213"/>
      <c r="T43" s="213"/>
      <c r="U43" s="216"/>
      <c r="V43" s="216"/>
      <c r="W43" s="219"/>
    </row>
    <row r="44" spans="1:23" ht="19" thickTop="1" thickBot="1">
      <c r="A44" s="7"/>
      <c r="B44" s="233" t="s">
        <v>153</v>
      </c>
      <c r="C44" s="234"/>
      <c r="D44" s="234"/>
      <c r="E44" s="234"/>
      <c r="F44" s="234"/>
      <c r="G44" s="234"/>
      <c r="H44" s="234"/>
      <c r="I44" s="234"/>
      <c r="J44" s="234"/>
      <c r="K44" s="234"/>
      <c r="L44" s="234"/>
      <c r="M44" s="234"/>
      <c r="N44" s="234"/>
      <c r="O44" s="234"/>
      <c r="P44" s="234"/>
      <c r="Q44" s="234"/>
      <c r="R44" s="234"/>
      <c r="S44" s="234"/>
      <c r="T44" s="234"/>
      <c r="U44" s="234"/>
      <c r="V44" s="234"/>
      <c r="W44" s="235"/>
    </row>
    <row r="45" spans="1:23" ht="13.5" thickTop="1">
      <c r="A45" s="7"/>
      <c r="B45" s="28"/>
      <c r="C45" s="28"/>
      <c r="D45" s="28"/>
      <c r="E45" s="28"/>
      <c r="F45" s="28"/>
      <c r="G45" s="28"/>
      <c r="H45" s="28"/>
      <c r="I45" s="28"/>
      <c r="J45" s="28"/>
      <c r="K45" s="42"/>
      <c r="L45" s="87" t="s">
        <v>14</v>
      </c>
      <c r="M45" s="200" t="s">
        <v>149</v>
      </c>
      <c r="N45" s="47"/>
      <c r="O45" s="88"/>
      <c r="P45" s="22">
        <f>R45+S45+T45+W45</f>
        <v>2547741</v>
      </c>
      <c r="Q45" s="50"/>
      <c r="R45" s="22">
        <f>G36</f>
        <v>1709447</v>
      </c>
      <c r="S45" s="22">
        <f>F36</f>
        <v>102223</v>
      </c>
      <c r="T45" s="22">
        <f>E36</f>
        <v>291592</v>
      </c>
      <c r="U45" s="22">
        <f>D36</f>
        <v>441882</v>
      </c>
      <c r="V45" s="89">
        <f>C36</f>
        <v>2597</v>
      </c>
      <c r="W45" s="90">
        <f>U45+V45</f>
        <v>444479</v>
      </c>
    </row>
    <row r="46" spans="1:23" ht="12.75" customHeight="1">
      <c r="A46" s="7"/>
      <c r="B46" s="28"/>
      <c r="C46" s="28"/>
      <c r="D46" s="28"/>
      <c r="E46" s="28"/>
      <c r="F46" s="28"/>
      <c r="G46" s="28"/>
      <c r="H46" s="28"/>
      <c r="I46" s="28"/>
      <c r="J46" s="28"/>
      <c r="K46" s="42"/>
      <c r="L46" s="53" t="s">
        <v>24</v>
      </c>
      <c r="M46" s="65" t="s">
        <v>146</v>
      </c>
      <c r="N46" s="91">
        <f t="shared" ref="N46:N54" si="0">O46+P46</f>
        <v>2554184</v>
      </c>
      <c r="O46" s="49">
        <f>SUMIFS(DATI!E$1:E$65536,DATI!A$1:A$65536,'1998'!B4,DATI!B$1:B$65536,'1998'!O12,DATI!C$1:C$65536,'1998'!N8,DATI!D$1:D$65536,'1998'!L46)</f>
        <v>4145</v>
      </c>
      <c r="P46" s="29">
        <f>U46</f>
        <v>2550039</v>
      </c>
      <c r="Q46" s="28"/>
      <c r="R46" s="23"/>
      <c r="S46" s="23"/>
      <c r="T46" s="28"/>
      <c r="U46" s="49">
        <f>SUMIFS(DATI!E$1:E$65536,DATI!A$1:A$65536,'1998'!B4,DATI!B$1:B$65536,'1998'!U12,DATI!C$1:C$65536,'1998'!N8,DATI!D$1:D$65536,'1998'!L46)</f>
        <v>2550039</v>
      </c>
      <c r="V46" s="28"/>
      <c r="W46" s="31">
        <f>U46</f>
        <v>2550039</v>
      </c>
    </row>
    <row r="47" spans="1:23" ht="12.75" customHeight="1">
      <c r="A47" s="7"/>
      <c r="B47" s="28"/>
      <c r="C47" s="28"/>
      <c r="D47" s="28"/>
      <c r="E47" s="28"/>
      <c r="F47" s="28"/>
      <c r="G47" s="28"/>
      <c r="H47" s="28"/>
      <c r="I47" s="28"/>
      <c r="J47" s="28"/>
      <c r="K47" s="42"/>
      <c r="L47" s="40" t="s">
        <v>25</v>
      </c>
      <c r="M47" s="134" t="s">
        <v>248</v>
      </c>
      <c r="N47" s="91">
        <f t="shared" si="0"/>
        <v>2074490</v>
      </c>
      <c r="O47" s="49">
        <f>SUMIFS(DATI!E$1:E$65536,DATI!A$1:A$65536,'1998'!B4,DATI!B$1:B$65536,'1998'!O12,DATI!C$1:C$65536,'1998'!N8,DATI!D$1:D$65536,'1998'!L47)</f>
        <v>4145</v>
      </c>
      <c r="P47" s="49">
        <f>SUMIFS(DATI!E$1:E$65536,DATI!A$1:A$65536,'1998'!B4,DATI!B$1:B$65536,'1998'!P12,DATI!C$1:C$65536,'1998'!N8,DATI!D$1:D$65536,'1998'!L47)</f>
        <v>2070345</v>
      </c>
      <c r="Q47" s="28"/>
      <c r="R47" s="28"/>
      <c r="S47" s="28"/>
      <c r="T47" s="28"/>
      <c r="U47" s="49">
        <f>SUMIFS(DATI!E$1:E$65536,DATI!A$1:A$65536,'1998'!B4,DATI!B$1:B$65536,'1998'!U12,DATI!C$1:C$65536,'1998'!N8,DATI!D$1:D$65536,'1998'!L47)</f>
        <v>2070345</v>
      </c>
      <c r="V47" s="28"/>
      <c r="W47" s="31">
        <f>U47</f>
        <v>2070345</v>
      </c>
    </row>
    <row r="48" spans="1:23" ht="12.75" customHeight="1">
      <c r="A48" s="7"/>
      <c r="B48" s="28"/>
      <c r="C48" s="28"/>
      <c r="D48" s="28"/>
      <c r="E48" s="28"/>
      <c r="F48" s="28"/>
      <c r="G48" s="28"/>
      <c r="H48" s="28"/>
      <c r="I48" s="28"/>
      <c r="J48" s="28"/>
      <c r="K48" s="42"/>
      <c r="L48" s="40" t="s">
        <v>26</v>
      </c>
      <c r="M48" s="134" t="s">
        <v>249</v>
      </c>
      <c r="N48" s="91">
        <f t="shared" si="0"/>
        <v>479694</v>
      </c>
      <c r="O48" s="49">
        <f>SUMIFS(DATI!E$1:E$65536,DATI!A$1:A$65536,'1998'!B4,DATI!B$1:B$65536,'1998'!O12,DATI!C$1:C$65536,'1998'!N8,DATI!D$1:D$65536,'1998'!L48)</f>
        <v>0</v>
      </c>
      <c r="P48" s="49">
        <f>SUMIFS(DATI!E$1:E$65536,DATI!A$1:A$65536,'1998'!B4,DATI!B$1:B$65536,'1998'!P12,DATI!C$1:C$65536,'1998'!N8,DATI!D$1:D$65536,'1998'!L48)</f>
        <v>479694</v>
      </c>
      <c r="Q48" s="28"/>
      <c r="R48" s="28"/>
      <c r="S48" s="28"/>
      <c r="T48" s="28"/>
      <c r="U48" s="49">
        <f>SUMIFS(DATI!E$1:E$65536,DATI!A$1:A$65536,'1998'!B4,DATI!B$1:B$65536,'1998'!U12,DATI!C$1:C$65536,'1998'!N8,DATI!D$1:D$65536,'1998'!L48)</f>
        <v>479694</v>
      </c>
      <c r="V48" s="28"/>
      <c r="W48" s="31">
        <f>U48</f>
        <v>479694</v>
      </c>
    </row>
    <row r="49" spans="1:23" ht="12.75" customHeight="1">
      <c r="A49" s="7"/>
      <c r="B49" s="28"/>
      <c r="C49" s="28"/>
      <c r="D49" s="28"/>
      <c r="E49" s="28"/>
      <c r="F49" s="28"/>
      <c r="G49" s="28"/>
      <c r="H49" s="28"/>
      <c r="I49" s="28"/>
      <c r="J49" s="28"/>
      <c r="K49" s="42"/>
      <c r="L49" s="40" t="s">
        <v>27</v>
      </c>
      <c r="M49" s="41" t="s">
        <v>147</v>
      </c>
      <c r="N49" s="91">
        <f t="shared" si="0"/>
        <v>855287</v>
      </c>
      <c r="O49" s="29">
        <f>O50+O54</f>
        <v>0</v>
      </c>
      <c r="P49" s="29">
        <f t="shared" ref="P49:P54" si="1">T49</f>
        <v>855287</v>
      </c>
      <c r="Q49" s="28"/>
      <c r="R49" s="28"/>
      <c r="S49" s="28"/>
      <c r="T49" s="29">
        <f>T50+T54</f>
        <v>855287</v>
      </c>
      <c r="U49" s="92"/>
      <c r="V49" s="28"/>
      <c r="W49" s="42"/>
    </row>
    <row r="50" spans="1:23" ht="12.75" customHeight="1">
      <c r="A50" s="7"/>
      <c r="B50" s="28"/>
      <c r="C50" s="28"/>
      <c r="D50" s="28"/>
      <c r="E50" s="28"/>
      <c r="F50" s="28"/>
      <c r="G50" s="28"/>
      <c r="H50" s="28"/>
      <c r="I50" s="28"/>
      <c r="J50" s="28"/>
      <c r="K50" s="42"/>
      <c r="L50" s="40" t="s">
        <v>28</v>
      </c>
      <c r="M50" s="134" t="s">
        <v>250</v>
      </c>
      <c r="N50" s="91">
        <f t="shared" si="0"/>
        <v>731073</v>
      </c>
      <c r="O50" s="49">
        <f>SUMIFS(DATI!E$1:E$65536,DATI!A$1:A$65536,'1998'!B4,DATI!B$1:B$65536,'1998'!O12,DATI!C$1:C$65536,'1998'!N8,DATI!D$1:D$65536,'1998'!L50)</f>
        <v>0</v>
      </c>
      <c r="P50" s="29">
        <f t="shared" si="1"/>
        <v>731073</v>
      </c>
      <c r="Q50" s="28"/>
      <c r="R50" s="28"/>
      <c r="S50" s="28"/>
      <c r="T50" s="49">
        <f>SUMIFS(DATI!E$1:E$65536,DATI!A$1:A$65536,'1998'!B4,DATI!B$1:B$65536,'1998'!T12,DATI!C$1:C$65536,'1998'!N8,DATI!D$1:D$65536,'1998'!L50)</f>
        <v>731073</v>
      </c>
      <c r="U50" s="50"/>
      <c r="V50" s="28"/>
      <c r="W50" s="42"/>
    </row>
    <row r="51" spans="1:23" ht="12.75" customHeight="1">
      <c r="A51" s="7"/>
      <c r="B51" s="28"/>
      <c r="C51" s="28"/>
      <c r="D51" s="28"/>
      <c r="E51" s="28"/>
      <c r="F51" s="28"/>
      <c r="G51" s="28"/>
      <c r="H51" s="28"/>
      <c r="I51" s="28"/>
      <c r="J51" s="28"/>
      <c r="K51" s="42"/>
      <c r="L51" s="40" t="s">
        <v>82</v>
      </c>
      <c r="M51" s="185" t="s">
        <v>154</v>
      </c>
      <c r="N51" s="91">
        <f t="shared" si="0"/>
        <v>452708</v>
      </c>
      <c r="O51" s="49">
        <f>SUMIFS(DATI!E$1:E$65536,DATI!A$1:A$65536,'1998'!B4,DATI!B$1:B$65536,'1998'!O12,DATI!C$1:C$65536,'1998'!N8,DATI!D$1:D$65536,'1998'!L51)</f>
        <v>0</v>
      </c>
      <c r="P51" s="29">
        <f t="shared" si="1"/>
        <v>452708</v>
      </c>
      <c r="Q51" s="28"/>
      <c r="R51" s="28"/>
      <c r="S51" s="28"/>
      <c r="T51" s="49">
        <f>SUMIFS(DATI!E$1:E$65536,DATI!A$1:A$65536,'1998'!B4,DATI!B$1:B$65536,'1998'!T12,DATI!C$1:C$65536,'1998'!N8,DATI!D$1:D$65536,'1998'!L51)</f>
        <v>452708</v>
      </c>
      <c r="U51" s="50"/>
      <c r="V51" s="28"/>
      <c r="W51" s="42"/>
    </row>
    <row r="52" spans="1:23" ht="12.75" customHeight="1">
      <c r="A52" s="7"/>
      <c r="B52" s="28"/>
      <c r="C52" s="28"/>
      <c r="D52" s="28"/>
      <c r="E52" s="28"/>
      <c r="F52" s="28"/>
      <c r="G52" s="28"/>
      <c r="H52" s="28"/>
      <c r="I52" s="28"/>
      <c r="J52" s="28"/>
      <c r="K52" s="42"/>
      <c r="L52" s="40" t="s">
        <v>83</v>
      </c>
      <c r="M52" s="185" t="s">
        <v>155</v>
      </c>
      <c r="N52" s="91">
        <f t="shared" si="0"/>
        <v>27195</v>
      </c>
      <c r="O52" s="49">
        <f>SUMIFS(DATI!E$1:E$65536,DATI!A$1:A$65536,'1998'!B4,DATI!B$1:B$65536,'1998'!O12,DATI!C$1:C$65536,'1998'!N8,DATI!D$1:D$65536,'1998'!L52)</f>
        <v>0</v>
      </c>
      <c r="P52" s="29">
        <f t="shared" si="1"/>
        <v>27195</v>
      </c>
      <c r="Q52" s="28"/>
      <c r="R52" s="28"/>
      <c r="S52" s="28"/>
      <c r="T52" s="49">
        <f>SUMIFS(DATI!E$1:E$65536,DATI!A$1:A$65536,'1998'!B4,DATI!B$1:B$65536,'1998'!T12,DATI!C$1:C$65536,'1998'!N8,DATI!D$1:D$65536,'1998'!L52)</f>
        <v>27195</v>
      </c>
      <c r="U52" s="50"/>
      <c r="V52" s="28"/>
      <c r="W52" s="42"/>
    </row>
    <row r="53" spans="1:23" ht="12.75" customHeight="1">
      <c r="A53" s="7"/>
      <c r="B53" s="28"/>
      <c r="C53" s="28"/>
      <c r="D53" s="28"/>
      <c r="E53" s="28"/>
      <c r="F53" s="28"/>
      <c r="G53" s="28"/>
      <c r="H53" s="28"/>
      <c r="I53" s="28"/>
      <c r="J53" s="28"/>
      <c r="K53" s="42"/>
      <c r="L53" s="40" t="s">
        <v>84</v>
      </c>
      <c r="M53" s="185" t="s">
        <v>156</v>
      </c>
      <c r="N53" s="91">
        <f t="shared" si="0"/>
        <v>251170</v>
      </c>
      <c r="O53" s="49">
        <f>SUMIFS(DATI!E$1:E$65536,DATI!A$1:A$65536,'1998'!B4,DATI!B$1:B$65536,'1998'!O12,DATI!C$1:C$65536,'1998'!N8,DATI!D$1:D$65536,'1998'!L53)</f>
        <v>0</v>
      </c>
      <c r="P53" s="29">
        <f t="shared" si="1"/>
        <v>251170</v>
      </c>
      <c r="Q53" s="28"/>
      <c r="R53" s="28"/>
      <c r="S53" s="28"/>
      <c r="T53" s="49">
        <f>SUMIFS(DATI!E$1:E$65536,DATI!A$1:A$65536,'1998'!B4,DATI!B$1:B$65536,'1998'!T12,DATI!C$1:C$65536,'1998'!N8,DATI!D$1:D$65536,'1998'!L53)</f>
        <v>251170</v>
      </c>
      <c r="U53" s="50"/>
      <c r="V53" s="28"/>
      <c r="W53" s="42"/>
    </row>
    <row r="54" spans="1:23" ht="12.75" customHeight="1">
      <c r="A54" s="7"/>
      <c r="B54" s="28"/>
      <c r="C54" s="28"/>
      <c r="D54" s="28"/>
      <c r="E54" s="28"/>
      <c r="F54" s="28"/>
      <c r="G54" s="28"/>
      <c r="H54" s="28"/>
      <c r="I54" s="47"/>
      <c r="J54" s="47"/>
      <c r="K54" s="72"/>
      <c r="L54" s="40" t="s">
        <v>29</v>
      </c>
      <c r="M54" s="134" t="s">
        <v>251</v>
      </c>
      <c r="N54" s="91">
        <f t="shared" si="0"/>
        <v>124214</v>
      </c>
      <c r="O54" s="49">
        <f>SUMIFS(DATI!E$1:E$65536,DATI!A$1:A$65536,'1998'!B4,DATI!B$1:B$65536,'1998'!O12,DATI!C$1:C$65536,'1998'!N8,DATI!D$1:D$65536,'1998'!L54)</f>
        <v>0</v>
      </c>
      <c r="P54" s="29">
        <f t="shared" si="1"/>
        <v>124214</v>
      </c>
      <c r="Q54" s="50"/>
      <c r="R54" s="28"/>
      <c r="S54" s="28"/>
      <c r="T54" s="49">
        <f>SUMIFS(DATI!E$1:E$65536,DATI!A$1:A$65536,'1998'!B4,DATI!B$1:B$65536,'1998'!T12,DATI!C$1:C$65536,'1998'!N8,DATI!D$1:D$65536,'1998'!L54)</f>
        <v>124214</v>
      </c>
      <c r="U54" s="50"/>
      <c r="V54" s="28"/>
      <c r="W54" s="42"/>
    </row>
    <row r="55" spans="1:23" ht="12.75" customHeight="1">
      <c r="A55" s="7"/>
      <c r="B55" s="28"/>
      <c r="C55" s="28"/>
      <c r="D55" s="28"/>
      <c r="E55" s="93">
        <f>E56+E57</f>
        <v>64894</v>
      </c>
      <c r="F55" s="50"/>
      <c r="G55" s="28"/>
      <c r="H55" s="61"/>
      <c r="I55" s="94">
        <f>E55</f>
        <v>64894</v>
      </c>
      <c r="J55" s="29">
        <f>J56+J57</f>
        <v>0</v>
      </c>
      <c r="K55" s="95">
        <f>I55+J55</f>
        <v>64894</v>
      </c>
      <c r="L55" s="40" t="s">
        <v>30</v>
      </c>
      <c r="M55" s="41" t="s">
        <v>148</v>
      </c>
      <c r="N55" s="23"/>
      <c r="O55" s="28"/>
      <c r="P55" s="28"/>
      <c r="Q55" s="28"/>
      <c r="R55" s="28"/>
      <c r="S55" s="28"/>
      <c r="T55" s="23"/>
      <c r="U55" s="28"/>
      <c r="V55" s="28"/>
      <c r="W55" s="42"/>
    </row>
    <row r="56" spans="1:23">
      <c r="A56" s="7"/>
      <c r="B56" s="28"/>
      <c r="C56" s="28"/>
      <c r="D56" s="28"/>
      <c r="E56" s="96">
        <f>SUMIFS(DATI!E$1:E$65536,DATI!A$1:A$65536,'1998'!B4,DATI!B$1:B$65536,'1998'!E12,DATI!C$1:C$65536,'1998'!B8,DATI!D$1:D$65536,'1998'!L56)</f>
        <v>24584</v>
      </c>
      <c r="F56" s="50"/>
      <c r="G56" s="28"/>
      <c r="H56" s="28"/>
      <c r="I56" s="94">
        <f>E56</f>
        <v>24584</v>
      </c>
      <c r="J56" s="49">
        <f>SUMIFS(DATI!E$1:E$65536,DATI!A$1:A$65536,'1998'!B4,DATI!B$1:B$65536,'1998'!J12,DATI!C$1:C$65536,'1998'!B8,DATI!D$1:D$65536,'1998'!L56)</f>
        <v>0</v>
      </c>
      <c r="K56" s="95">
        <f t="shared" ref="K56:K64" si="2">I56+J56</f>
        <v>24584</v>
      </c>
      <c r="L56" s="40" t="s">
        <v>31</v>
      </c>
      <c r="M56" s="134" t="s">
        <v>252</v>
      </c>
      <c r="N56" s="28"/>
      <c r="O56" s="28"/>
      <c r="P56" s="28"/>
      <c r="Q56" s="28"/>
      <c r="R56" s="28"/>
      <c r="S56" s="28"/>
      <c r="T56" s="28"/>
      <c r="U56" s="28"/>
      <c r="V56" s="28"/>
      <c r="W56" s="42"/>
    </row>
    <row r="57" spans="1:23">
      <c r="A57" s="7"/>
      <c r="B57" s="47"/>
      <c r="C57" s="47"/>
      <c r="D57" s="47"/>
      <c r="E57" s="96">
        <f>SUMIFS(DATI!E$1:E$65536,DATI!A$1:A$65536,'1998'!B4,DATI!B$1:B$65536,'1998'!E12,DATI!C$1:C$65536,'1998'!B8,DATI!D$1:D$65536,'1998'!L57)</f>
        <v>40310</v>
      </c>
      <c r="F57" s="97"/>
      <c r="G57" s="47"/>
      <c r="H57" s="28"/>
      <c r="I57" s="94">
        <f>E57</f>
        <v>40310</v>
      </c>
      <c r="J57" s="210">
        <f>SUMIFS(DATI!E$1:E$65536,DATI!A$1:A$65536,'1998'!B4,DATI!B$1:B$65536,'1998'!J12,DATI!C$1:C$65536,'1998'!B8,DATI!D$1:D$65536,'1998'!L57)</f>
        <v>0</v>
      </c>
      <c r="K57" s="95">
        <f t="shared" si="2"/>
        <v>40310</v>
      </c>
      <c r="L57" s="40" t="s">
        <v>32</v>
      </c>
      <c r="M57" s="134" t="s">
        <v>253</v>
      </c>
      <c r="N57" s="47"/>
      <c r="O57" s="47"/>
      <c r="P57" s="47"/>
      <c r="Q57" s="28"/>
      <c r="R57" s="47"/>
      <c r="S57" s="47"/>
      <c r="T57" s="47"/>
      <c r="U57" s="47"/>
      <c r="V57" s="47"/>
      <c r="W57" s="72"/>
    </row>
    <row r="58" spans="1:23">
      <c r="A58" s="7"/>
      <c r="B58" s="98">
        <f>C58+D58</f>
        <v>5946</v>
      </c>
      <c r="C58" s="29">
        <f>C59+C60</f>
        <v>20</v>
      </c>
      <c r="D58" s="29">
        <f>D59+D60</f>
        <v>5926</v>
      </c>
      <c r="E58" s="99">
        <f>E59+E60</f>
        <v>38855</v>
      </c>
      <c r="F58" s="29">
        <f>F59+F60</f>
        <v>98717</v>
      </c>
      <c r="G58" s="91">
        <f>G59+G60</f>
        <v>787549</v>
      </c>
      <c r="H58" s="28"/>
      <c r="I58" s="94">
        <f>B58+E58+F58+G58</f>
        <v>931067</v>
      </c>
      <c r="J58" s="94">
        <f>J59+J60</f>
        <v>127484</v>
      </c>
      <c r="K58" s="95">
        <f t="shared" si="2"/>
        <v>1058551</v>
      </c>
      <c r="L58" s="40" t="s">
        <v>33</v>
      </c>
      <c r="M58" s="41" t="s">
        <v>157</v>
      </c>
      <c r="N58" s="91">
        <f t="shared" ref="N58:N74" si="3">O58+P58</f>
        <v>1058550</v>
      </c>
      <c r="O58" s="94">
        <f>O59+O60</f>
        <v>123001</v>
      </c>
      <c r="P58" s="29">
        <f t="shared" ref="P58:P63" si="4">R58+S58+T58+W58</f>
        <v>935549</v>
      </c>
      <c r="Q58" s="50"/>
      <c r="R58" s="29">
        <f>R59+R60</f>
        <v>59050</v>
      </c>
      <c r="S58" s="29">
        <f>S59+S60</f>
        <v>169854</v>
      </c>
      <c r="T58" s="29">
        <f>T59+T60</f>
        <v>23378</v>
      </c>
      <c r="U58" s="29">
        <f>U59+U60</f>
        <v>682507</v>
      </c>
      <c r="V58" s="62">
        <f>V59+V60</f>
        <v>760</v>
      </c>
      <c r="W58" s="63">
        <f>U58+V58</f>
        <v>683267</v>
      </c>
    </row>
    <row r="59" spans="1:23">
      <c r="A59" s="7"/>
      <c r="B59" s="98">
        <f>C59+D59</f>
        <v>1609</v>
      </c>
      <c r="C59" s="49">
        <f>SUMIFS(DATI!E$1:E$65536,DATI!A$1:A$65536,'1998'!B4,DATI!B$1:B$65536,'1998'!C12,DATI!C$1:C$65536,'1998'!B8,DATI!D$1:D$65536,'1998'!L59)</f>
        <v>20</v>
      </c>
      <c r="D59" s="49">
        <f>SUMIFS(DATI!E$1:E$65536,DATI!A$1:A$65536,'1998'!B4,DATI!B$1:B$65536,'1998'!D12,DATI!C$1:C$65536,'1998'!B8,DATI!D$1:D$65536,'1998'!L59)</f>
        <v>1589</v>
      </c>
      <c r="E59" s="100">
        <f>SUMIFS(DATI!E$1:E$65536,DATI!A$1:A$65536,'1998'!B4,DATI!B$1:B$65536,'1998'!E12,DATI!C$1:C$65536,'1998'!B8,DATI!D$1:D$65536,'1998'!L59)</f>
        <v>38855</v>
      </c>
      <c r="F59" s="30">
        <f>SUMIFS(DATI!E$1:E$65536,DATI!A$1:A$65536,'1998'!B4,DATI!B$1:B$65536,'1998'!F12,DATI!C$1:C$65536,'1998'!B8,DATI!D$1:D$65536,'1998'!L59)</f>
        <v>96690</v>
      </c>
      <c r="G59" s="30">
        <f>SUMIFS(DATI!E$1:E$65536,DATI!A$1:A$65536,'1998'!B4,DATI!B$1:B$65536,'1998'!G12,DATI!C$1:C$65536,'1998'!B8,DATI!D$1:D$65536,'1998'!L59)</f>
        <v>50275</v>
      </c>
      <c r="H59" s="28"/>
      <c r="I59" s="94">
        <f>B59+E59+F59+G59</f>
        <v>187429</v>
      </c>
      <c r="J59" s="30">
        <f>SUMIFS(DATI!E$1:E$65536,DATI!A$1:A$65536,'1998'!B4,DATI!B$1:B$65536,'1998'!J12,DATI!C$1:C$65536,'1998'!B8,DATI!D$1:D$65536,'1998'!L59)</f>
        <v>120133</v>
      </c>
      <c r="K59" s="95">
        <f t="shared" si="2"/>
        <v>307562</v>
      </c>
      <c r="L59" s="40" t="s">
        <v>34</v>
      </c>
      <c r="M59" s="134" t="s">
        <v>262</v>
      </c>
      <c r="N59" s="91">
        <f t="shared" si="3"/>
        <v>307562</v>
      </c>
      <c r="O59" s="30">
        <f>SUMIFS(DATI!E$1:E$65536,DATI!A$1:A$65536,'1998'!B4,DATI!B$1:B$65536,'1998'!O12,DATI!C$1:C$65536,'1998'!N8,DATI!D$1:D$65536,'1998'!L59)</f>
        <v>63158</v>
      </c>
      <c r="P59" s="29">
        <f t="shared" si="4"/>
        <v>244404</v>
      </c>
      <c r="Q59" s="28"/>
      <c r="R59" s="49">
        <f>SUMIFS(DATI!E$1:E$65536,DATI!A$1:A$65536,'1998'!B4,DATI!B$1:B$65536,'1998'!R12,DATI!C$1:C$65536,'1998'!N8,DATI!D$1:D$65536,'1998'!L59)</f>
        <v>50272</v>
      </c>
      <c r="S59" s="49">
        <f>SUMIFS(DATI!E$1:E$65536,DATI!A$1:A$65536,'1998'!B4,DATI!B$1:B$65536,'1998'!S12,DATI!C$1:C$65536,'1998'!N8,DATI!D$1:D$65536,'1998'!L59)</f>
        <v>169749</v>
      </c>
      <c r="T59" s="49">
        <f>SUMIFS(DATI!E$1:E$65536,DATI!A$1:A$65536,'1998'!B4,DATI!B$1:B$65536,'1998'!T12,DATI!C$1:C$65536,'1998'!N8,DATI!D$1:D$65536,'1998'!L59)</f>
        <v>10720</v>
      </c>
      <c r="U59" s="49">
        <f>SUMIFS(DATI!E$1:E$65536,DATI!A$1:A$65536,'1998'!B4,DATI!B$1:B$65536,'1998'!U12,DATI!C$1:C$65536,'1998'!N8,DATI!D$1:D$65536,'1998'!L59)</f>
        <v>12903</v>
      </c>
      <c r="V59" s="24">
        <f>SUMIFS(DATI!E$1:E$65536,DATI!A$1:A$65536,'1998'!B4,DATI!B$1:B$65536,'1998'!V12,DATI!C$1:C$65536,'1998'!N8,DATI!D$1:D$65536,'1998'!L59)</f>
        <v>760</v>
      </c>
      <c r="W59" s="63">
        <f t="shared" ref="W59:W74" si="5">U59+V59</f>
        <v>13663</v>
      </c>
    </row>
    <row r="60" spans="1:23">
      <c r="A60" s="7"/>
      <c r="B60" s="98">
        <f>C60+D60</f>
        <v>4337</v>
      </c>
      <c r="C60" s="29">
        <f>C61+C64+C69+C73</f>
        <v>0</v>
      </c>
      <c r="D60" s="29">
        <f>D61+D64+D69+D73</f>
        <v>4337</v>
      </c>
      <c r="E60" s="99">
        <f>E69+E73</f>
        <v>0</v>
      </c>
      <c r="F60" s="29">
        <f>F61+F64+F69+F73</f>
        <v>2027</v>
      </c>
      <c r="G60" s="91">
        <f>G61+G64+G69+G73</f>
        <v>737274</v>
      </c>
      <c r="H60" s="28"/>
      <c r="I60" s="94">
        <f>B60+E60+F60+G60</f>
        <v>743638</v>
      </c>
      <c r="J60" s="94">
        <f>J61+J64+J69</f>
        <v>7351</v>
      </c>
      <c r="K60" s="95">
        <f>I60+J60</f>
        <v>750989</v>
      </c>
      <c r="L60" s="40" t="s">
        <v>158</v>
      </c>
      <c r="M60" s="134" t="s">
        <v>261</v>
      </c>
      <c r="N60" s="91">
        <f>O60+P60</f>
        <v>750988</v>
      </c>
      <c r="O60" s="94">
        <f>O61+O64+O69</f>
        <v>59843</v>
      </c>
      <c r="P60" s="29">
        <f t="shared" si="4"/>
        <v>691145</v>
      </c>
      <c r="Q60" s="50"/>
      <c r="R60" s="29">
        <f>R61+R64+R69+R73</f>
        <v>8778</v>
      </c>
      <c r="S60" s="29">
        <f>S61+S64+S69+S73</f>
        <v>105</v>
      </c>
      <c r="T60" s="29">
        <f>T61+T64+T69+T73</f>
        <v>12658</v>
      </c>
      <c r="U60" s="29">
        <f>U61+U64+U69+U73</f>
        <v>669604</v>
      </c>
      <c r="V60" s="62">
        <f>V61+V64+V69+V73</f>
        <v>0</v>
      </c>
      <c r="W60" s="63">
        <f t="shared" si="5"/>
        <v>669604</v>
      </c>
    </row>
    <row r="61" spans="1:23">
      <c r="A61" s="7"/>
      <c r="B61" s="28"/>
      <c r="C61" s="28"/>
      <c r="D61" s="28"/>
      <c r="E61" s="28"/>
      <c r="F61" s="49">
        <f>SUMIFS(DATI!E$1:E$65536,DATI!A$1:A$65536,'1998'!B4,DATI!B$1:B$65536,'1998'!F12,DATI!C$1:C$65536,'1998'!B8,DATI!D$1:D$65536,'1998'!L61)</f>
        <v>46</v>
      </c>
      <c r="G61" s="29">
        <f>G62+G63</f>
        <v>677135</v>
      </c>
      <c r="H61" s="28"/>
      <c r="I61" s="94">
        <f>F61+G61</f>
        <v>677181</v>
      </c>
      <c r="J61" s="30">
        <f>SUMIFS(DATI!E$1:E$65536,DATI!A$1:A$65536,'1998'!B4,DATI!B$1:B$65536,'1998'!J12,DATI!C$1:C$65536,'1998'!B8,DATI!D$1:D$65536,'1998'!L61)</f>
        <v>434</v>
      </c>
      <c r="K61" s="95">
        <f>I61+J61</f>
        <v>677615</v>
      </c>
      <c r="L61" s="40" t="s">
        <v>36</v>
      </c>
      <c r="M61" s="185" t="s">
        <v>260</v>
      </c>
      <c r="N61" s="91">
        <f t="shared" si="3"/>
        <v>677615</v>
      </c>
      <c r="O61" s="30">
        <f>SUMIFS(DATI!E$1:E$65536,DATI!A$1:A$65536,'1998'!B4,DATI!B$1:B$65536,'1998'!O12,DATI!C$1:C$65536,'1998'!N8,DATI!D$1:D$65536,'1998'!L61)</f>
        <v>9532</v>
      </c>
      <c r="P61" s="29">
        <f t="shared" si="4"/>
        <v>668083</v>
      </c>
      <c r="Q61" s="50"/>
      <c r="R61" s="49">
        <f>SUMIFS(DATI!E$1:E$65536,DATI!A$1:A$65536,'1998'!B4,DATI!B$1:B$65536,'1998'!R12,DATI!C$1:C$65536,'1998'!N8,DATI!D$1:D$65536,'1998'!L61)</f>
        <v>434</v>
      </c>
      <c r="S61" s="30">
        <f>SUMIFS(DATI!E$1:E$65536,DATI!A$1:A$65536,'1998'!B4,DATI!B$1:B$65536,'1998'!S12,DATI!C$1:C$65536,'1998'!N8,DATI!D$1:D$65536,'1998'!L61)</f>
        <v>0</v>
      </c>
      <c r="T61" s="30">
        <f>SUMIFS(DATI!E$1:E$65536,DATI!A$1:A$65536,'1998'!B4,DATI!B$1:B$65536,'1998'!T12,DATI!C$1:C$65536,'1998'!N8,DATI!D$1:D$65536,'1998'!L61)</f>
        <v>12627</v>
      </c>
      <c r="U61" s="30">
        <f>SUMIFS(DATI!E$1:E$65536,DATI!A$1:A$65536,'1998'!B4,DATI!B$1:B$65536,'1998'!U12,DATI!C$1:C$65536,'1998'!N8,DATI!D$1:D$65536,'1998'!L61)</f>
        <v>655022</v>
      </c>
      <c r="V61" s="30">
        <f>SUMIFS(DATI!E$1:E$65536,DATI!A$1:A$65536,'1998'!B4,DATI!B$1:B$65536,'1998'!V12,DATI!C$1:C$65536,'1998'!N8,DATI!D$1:D$65536,'1998'!L61)</f>
        <v>0</v>
      </c>
      <c r="W61" s="63">
        <f t="shared" si="5"/>
        <v>655022</v>
      </c>
    </row>
    <row r="62" spans="1:23">
      <c r="A62" s="7"/>
      <c r="B62" s="28"/>
      <c r="C62" s="28"/>
      <c r="D62" s="28"/>
      <c r="E62" s="28"/>
      <c r="F62" s="49">
        <f>SUMIFS(DATI!E$1:E$65536,DATI!A$1:A$65536,'1998'!B4,DATI!B$1:B$65536,'1998'!F12,DATI!C$1:C$65536,'1998'!B8,DATI!D$1:D$65536,'1998'!L62)</f>
        <v>46</v>
      </c>
      <c r="G62" s="49">
        <f>SUMIFS(DATI!E$1:E$65536,DATI!A$1:A$65536,'1998'!B4,DATI!B$1:B$65536,'1998'!G12,DATI!C$1:C$65536,'1998'!B8,DATI!D$1:D$65536,'1998'!L62)</f>
        <v>22113</v>
      </c>
      <c r="H62" s="28"/>
      <c r="I62" s="94">
        <f>F62+G62</f>
        <v>22159</v>
      </c>
      <c r="J62" s="30">
        <f>SUMIFS(DATI!E$1:E$65536,DATI!A$1:A$65536,'1998'!B4,DATI!B$1:B$65536,'1998'!J12,DATI!C$1:C$65536,'1998'!B8,DATI!D$1:D$65536,'1998'!L62)</f>
        <v>434</v>
      </c>
      <c r="K62" s="95">
        <f>I62+J62</f>
        <v>22593</v>
      </c>
      <c r="L62" s="40" t="s">
        <v>37</v>
      </c>
      <c r="M62" s="186" t="s">
        <v>159</v>
      </c>
      <c r="N62" s="91">
        <f t="shared" si="3"/>
        <v>22593</v>
      </c>
      <c r="O62" s="30">
        <f>SUMIFS(DATI!E$1:E$65536,DATI!A$1:A$65536,'1998'!B4,DATI!B$1:B$65536,'1998'!O12,DATI!C$1:C$65536,'1998'!N8,DATI!D$1:D$65536,'1998'!L62)</f>
        <v>9532</v>
      </c>
      <c r="P62" s="29">
        <f t="shared" si="4"/>
        <v>13061</v>
      </c>
      <c r="Q62" s="50"/>
      <c r="R62" s="49">
        <f>SUMIFS(DATI!E$1:E$65536,DATI!A$1:A$65536,'1998'!B4,DATI!B$1:B$65536,'1998'!R12,DATI!C$1:C$65536,'1998'!N8,DATI!D$1:D$65536,'1998'!L62)</f>
        <v>434</v>
      </c>
      <c r="S62" s="49">
        <f>SUMIFS(DATI!E$1:E$65536,DATI!A$1:A$65536,'1998'!B4,DATI!B$1:B$65536,'1998'!S12,DATI!C$1:C$65536,'1998'!N8,DATI!D$1:D$65536,'1998'!L62)</f>
        <v>0</v>
      </c>
      <c r="T62" s="49">
        <f>SUMIFS(DATI!E$1:E$65536,DATI!A$1:A$65536,'1998'!B4,DATI!B$1:B$65536,'1998'!T12,DATI!C$1:C$65536,'1998'!N8,DATI!D$1:D$65536,'1998'!L62)</f>
        <v>12627</v>
      </c>
      <c r="U62" s="49">
        <f>SUMIFS(DATI!E$1:E$65536,DATI!A$1:A$65536,'1998'!B4,DATI!B$1:B$65536,'1998'!U12,DATI!C$1:C$65536,'1998'!N8,DATI!D$1:D$65536,'1998'!L62)</f>
        <v>0</v>
      </c>
      <c r="V62" s="24">
        <f>SUMIFS(DATI!E$1:E$65536,DATI!A$1:A$65536,'1998'!B4,DATI!B$1:B$65536,'1998'!V12,DATI!C$1:C$65536,'1998'!N8,DATI!D$1:D$65536,'1998'!L62)</f>
        <v>0</v>
      </c>
      <c r="W62" s="63">
        <f t="shared" si="5"/>
        <v>0</v>
      </c>
    </row>
    <row r="63" spans="1:23">
      <c r="A63" s="7"/>
      <c r="B63" s="28"/>
      <c r="C63" s="28"/>
      <c r="D63" s="28"/>
      <c r="E63" s="28"/>
      <c r="F63" s="49">
        <f>SUMIFS(DATI!E$1:E$65536,DATI!A$1:A$65536,'1998'!B4,DATI!B$1:B$65536,'1998'!F12,DATI!C$1:C$65536,'1998'!B8,DATI!D$1:D$65536,'1998'!L63)</f>
        <v>0</v>
      </c>
      <c r="G63" s="49">
        <f>SUMIFS(DATI!E$1:E$65536,DATI!A$1:A$65536,'1998'!B4,DATI!B$1:B$65536,'1998'!G12,DATI!C$1:C$65536,'1998'!B8,DATI!D$1:D$65536,'1998'!L63)</f>
        <v>655022</v>
      </c>
      <c r="H63" s="28"/>
      <c r="I63" s="94">
        <f>F63+G63</f>
        <v>655022</v>
      </c>
      <c r="J63" s="30">
        <f>SUMIFS(DATI!E$1:E$65536,DATI!A$1:A$65536,'1998'!B4,DATI!B$1:B$65536,'1998'!J12,DATI!C$1:C$65536,'1998'!B8,DATI!D$1:D$65536,'1998'!L63)</f>
        <v>0</v>
      </c>
      <c r="K63" s="95">
        <f>I63+J63</f>
        <v>655022</v>
      </c>
      <c r="L63" s="40" t="s">
        <v>38</v>
      </c>
      <c r="M63" s="186" t="s">
        <v>160</v>
      </c>
      <c r="N63" s="91">
        <f t="shared" si="3"/>
        <v>655022</v>
      </c>
      <c r="O63" s="30">
        <f>SUMIFS(DATI!E$1:E$65536,DATI!A$1:A$65536,'1998'!B4,DATI!B$1:B$65536,'1998'!O12,DATI!C$1:C$65536,'1998'!N8,DATI!D$1:D$65536,'1998'!L63)</f>
        <v>0</v>
      </c>
      <c r="P63" s="29">
        <f t="shared" si="4"/>
        <v>655022</v>
      </c>
      <c r="Q63" s="50"/>
      <c r="R63" s="49">
        <f>SUMIFS(DATI!E$1:E$65536,DATI!A$1:A$65536,'1998'!B4,DATI!B$1:B$65536,'1998'!R12,DATI!C$1:C$65536,'1998'!N8,DATI!D$1:D$65536,'1998'!L63)</f>
        <v>0</v>
      </c>
      <c r="S63" s="49">
        <f>SUMIFS(DATI!E$1:E$65536,DATI!A$1:A$65536,'1998'!B4,DATI!B$1:B$65536,'1998'!S12,DATI!C$1:C$65536,'1998'!N8,DATI!D$1:D$65536,'1998'!L63)</f>
        <v>0</v>
      </c>
      <c r="T63" s="49">
        <f>SUMIFS(DATI!E$1:E$65536,DATI!A$1:A$65536,'1998'!B4,DATI!B$1:B$65536,'1998'!T12,DATI!C$1:C$65536,'1998'!N8,DATI!D$1:D$65536,'1998'!L63)</f>
        <v>0</v>
      </c>
      <c r="U63" s="49">
        <f>SUMIFS(DATI!E$1:E$65536,DATI!A$1:A$65536,'1998'!B4,DATI!B$1:B$65536,'1998'!U12,DATI!C$1:C$65536,'1998'!N8,DATI!D$1:D$65536,'1998'!L63)</f>
        <v>655022</v>
      </c>
      <c r="V63" s="24">
        <f>SUMIFS(DATI!E$1:E$65536,DATI!A$1:A$65536,'1998'!B4,DATI!B$1:B$65536,'1998'!V12,DATI!C$1:C$65536,'1998'!N8,DATI!D$1:D$65536,'1998'!L63)</f>
        <v>0</v>
      </c>
      <c r="W63" s="63">
        <f t="shared" si="5"/>
        <v>655022</v>
      </c>
    </row>
    <row r="64" spans="1:23" ht="25">
      <c r="A64" s="7"/>
      <c r="B64" s="98">
        <f>C64+D64</f>
        <v>0</v>
      </c>
      <c r="C64" s="30">
        <f>SUMIFS(DATI!E$1:E$65536,DATI!A$1:A$65536,'1998'!B4,DATI!B$1:B$65536,'1998'!C12,DATI!C$1:C$65536,'1998'!B8,DATI!D$1:D$65536,'1998'!L64)</f>
        <v>0</v>
      </c>
      <c r="D64" s="30">
        <f>SUMIFS(DATI!E$1:E$65536,DATI!A$1:A$65536,'1998'!B4,DATI!B$1:B$65536,'1998'!D12,DATI!C$1:C$65536,'1998'!B8,DATI!D$1:D$65536,'1998'!L64)</f>
        <v>0</v>
      </c>
      <c r="E64" s="28"/>
      <c r="F64" s="49">
        <f>SUMIFS(DATI!E$1:E$65536,DATI!A$1:A$65536,'1998'!B4,DATI!B$1:B$65536,'1998'!F12,DATI!C$1:C$65536,'1998'!B8,DATI!D$1:D$65536,'1998'!L64)</f>
        <v>0</v>
      </c>
      <c r="G64" s="49">
        <f>SUMIFS(DATI!E$1:E$65536,DATI!A$1:A$65536,'1998'!B4,DATI!B$1:B$65536,'1998'!G12,DATI!C$1:C$65536,'1998'!B8,DATI!D$1:D$65536,'1998'!L64)</f>
        <v>50311</v>
      </c>
      <c r="H64" s="28"/>
      <c r="I64" s="94">
        <f>F64+G64</f>
        <v>50311</v>
      </c>
      <c r="J64" s="30">
        <f>SUMIFS(DATI!E$1:E$65536,DATI!A$1:A$65536,'1998'!B4,DATI!B$1:B$65536,'1998'!J12,DATI!C$1:C$65536,'1998'!B8,DATI!D$1:D$65536,'1998'!L64)</f>
        <v>6917</v>
      </c>
      <c r="K64" s="95">
        <f t="shared" si="2"/>
        <v>57228</v>
      </c>
      <c r="L64" s="40" t="s">
        <v>39</v>
      </c>
      <c r="M64" s="185" t="s">
        <v>259</v>
      </c>
      <c r="N64" s="91">
        <f t="shared" si="3"/>
        <v>57228</v>
      </c>
      <c r="O64" s="30">
        <f>SUMIFS(DATI!E$1:E$65536,DATI!A$1:A$65536,'1998'!B4,DATI!B$1:B$65536,'1998'!O12,DATI!C$1:C$65536,'1998'!N8,DATI!D$1:D$65536,'1998'!L64)</f>
        <v>50311</v>
      </c>
      <c r="P64" s="29">
        <f>R64+S64+T64+U64+V64</f>
        <v>6917</v>
      </c>
      <c r="Q64" s="50"/>
      <c r="R64" s="49">
        <f>SUMIFS(DATI!E$1:E$65536,DATI!A$1:A$65536,'1998'!B4,DATI!B$1:B$65536,'1998'!R12,DATI!C$1:C$65536,'1998'!N8,DATI!D$1:D$65536,'1998'!L64)</f>
        <v>6917</v>
      </c>
      <c r="S64" s="49">
        <f>SUMIFS(DATI!E$1:E$65536,DATI!A$1:A$65536,'1998'!B4,DATI!B$1:B$65536,'1998'!S12,DATI!C$1:C$65536,'1998'!N8,DATI!D$1:D$65536,'1998'!L64)</f>
        <v>0</v>
      </c>
      <c r="T64" s="49">
        <f>SUMIFS(DATI!E$1:E$65536,DATI!A$1:A$65536,'1998'!B4,DATI!B$1:B$65536,'1998'!T12,DATI!C$1:C$65536,'1998'!N8,DATI!D$1:D$65536,'1998'!L64)</f>
        <v>0</v>
      </c>
      <c r="U64" s="49">
        <f>SUMIFS(DATI!E$1:E$65536,DATI!A$1:A$65536,'1998'!B4,DATI!B$1:B$65536,'1998'!U12,DATI!C$1:C$65536,'1998'!N8,DATI!D$1:D$65536,'1998'!L64)</f>
        <v>0</v>
      </c>
      <c r="V64" s="24">
        <f>SUMIFS(DATI!E$1:E$65536,DATI!A$1:A$65536,'1998'!B4,DATI!B$1:B$65536,'1998'!V12,DATI!C$1:C$65536,'1998'!N8,DATI!D$1:D$65536,'1998'!L64)</f>
        <v>0</v>
      </c>
      <c r="W64" s="63">
        <f t="shared" si="5"/>
        <v>0</v>
      </c>
    </row>
    <row r="65" spans="1:23" ht="25">
      <c r="A65" s="7"/>
      <c r="B65" s="28"/>
      <c r="C65" s="28"/>
      <c r="D65" s="28"/>
      <c r="E65" s="28"/>
      <c r="F65" s="49">
        <f>SUMIFS(DATI!E$1:E$65536,DATI!A$1:A$65536,'1998'!B4,DATI!B$1:B$65536,'1998'!F12,DATI!C$1:C$65536,'1998'!B8,DATI!D$1:D$65536,'1998'!L65)</f>
        <v>0</v>
      </c>
      <c r="G65" s="49">
        <f>SUMIFS(DATI!E$1:E$65536,DATI!A$1:A$65536,'1998'!B4,DATI!B$1:B$65536,'1998'!G12,DATI!C$1:C$65536,'1998'!B8,DATI!D$1:D$65536,'1998'!L65)</f>
        <v>0</v>
      </c>
      <c r="H65" s="28"/>
      <c r="I65" s="28"/>
      <c r="J65" s="28"/>
      <c r="K65" s="42"/>
      <c r="L65" s="40" t="s">
        <v>93</v>
      </c>
      <c r="M65" s="186" t="s">
        <v>161</v>
      </c>
      <c r="N65" s="28"/>
      <c r="O65" s="28"/>
      <c r="P65" s="28"/>
      <c r="Q65" s="28"/>
      <c r="R65" s="49">
        <f>SUMIFS(DATI!E$1:E$65536,DATI!A$1:A$65536,'1998'!B4,DATI!B$1:B$65536,'1998'!R12,DATI!C$1:C$65536,'1998'!N8,DATI!D$1:D$65536,'1998'!L65)</f>
        <v>0</v>
      </c>
      <c r="S65" s="49">
        <f>SUMIFS(DATI!E$1:E$65536,DATI!A$1:A$65536,'1998'!B4,DATI!B$1:B$65536,'1998'!S12,DATI!C$1:C$65536,'1998'!N8,DATI!D$1:D$65536,'1998'!L65)</f>
        <v>0</v>
      </c>
      <c r="T65" s="28"/>
      <c r="U65" s="28"/>
      <c r="V65" s="28"/>
      <c r="W65" s="42"/>
    </row>
    <row r="66" spans="1:23" ht="25">
      <c r="A66" s="7"/>
      <c r="B66" s="28"/>
      <c r="C66" s="28"/>
      <c r="D66" s="28"/>
      <c r="E66" s="28"/>
      <c r="F66" s="49">
        <f>SUMIFS(DATI!E$1:E$65536,DATI!A$1:A$65536,'1998'!B4,DATI!B$1:B$65536,'1998'!F12,DATI!C$1:C$65536,'1998'!B8,DATI!D$1:D$65536,'1998'!L66)</f>
        <v>0</v>
      </c>
      <c r="G66" s="49">
        <f>SUMIFS(DATI!E$1:E$65536,DATI!A$1:A$65536,'1998'!B4,DATI!B$1:B$65536,'1998'!G12,DATI!C$1:C$65536,'1998'!B8,DATI!D$1:D$65536,'1998'!L66)</f>
        <v>0</v>
      </c>
      <c r="H66" s="28"/>
      <c r="I66" s="28"/>
      <c r="J66" s="28"/>
      <c r="K66" s="42"/>
      <c r="L66" s="40" t="s">
        <v>94</v>
      </c>
      <c r="M66" s="186" t="s">
        <v>162</v>
      </c>
      <c r="N66" s="28"/>
      <c r="O66" s="28"/>
      <c r="P66" s="28"/>
      <c r="Q66" s="28"/>
      <c r="R66" s="49">
        <f>SUMIFS(DATI!E$1:E$65536,DATI!A$1:A$65536,'1998'!B4,DATI!B$1:B$65536,'1998'!R12,DATI!C$1:C$65536,'1998'!N8,DATI!D$1:D$65536,'1998'!L66)</f>
        <v>0</v>
      </c>
      <c r="S66" s="49">
        <f>SUMIFS(DATI!E$1:E$65536,DATI!A$1:A$65536,'1998'!B4,DATI!B$1:B$65536,'1998'!S12,DATI!C$1:C$65536,'1998'!N8,DATI!D$1:D$65536,'1998'!L66)</f>
        <v>0</v>
      </c>
      <c r="T66" s="28"/>
      <c r="U66" s="28"/>
      <c r="V66" s="28"/>
      <c r="W66" s="42"/>
    </row>
    <row r="67" spans="1:23" ht="25">
      <c r="A67" s="7"/>
      <c r="B67" s="28"/>
      <c r="C67" s="28"/>
      <c r="D67" s="28"/>
      <c r="E67" s="28"/>
      <c r="F67" s="49">
        <f>SUMIFS(DATI!E$1:E$65536,DATI!A$1:A$65536,'1998'!B4,DATI!B$1:B$65536,'1998'!F12,DATI!C$1:C$65536,'1998'!B8,DATI!D$1:D$65536,'1998'!L67)</f>
        <v>0</v>
      </c>
      <c r="G67" s="49">
        <f>SUMIFS(DATI!E$1:E$65536,DATI!A$1:A$65536,'1998'!B4,DATI!B$1:B$65536,'1998'!G12,DATI!C$1:C$65536,'1998'!B8,DATI!D$1:D$65536,'1998'!L67)</f>
        <v>0</v>
      </c>
      <c r="H67" s="28"/>
      <c r="I67" s="28"/>
      <c r="J67" s="28"/>
      <c r="K67" s="42"/>
      <c r="L67" s="40" t="s">
        <v>95</v>
      </c>
      <c r="M67" s="186" t="s">
        <v>163</v>
      </c>
      <c r="N67" s="28"/>
      <c r="O67" s="28"/>
      <c r="P67" s="28"/>
      <c r="Q67" s="28"/>
      <c r="R67" s="49">
        <f>SUMIFS(DATI!E$1:E$65536,DATI!A$1:A$65536,'1998'!B4,DATI!B$1:B$65536,'1998'!R12,DATI!C$1:C$65536,'1998'!N8,DATI!D$1:D$65536,'1998'!L67)</f>
        <v>0</v>
      </c>
      <c r="S67" s="49">
        <f>SUMIFS(DATI!E$1:E$65536,DATI!A$1:A$65536,'1998'!B4,DATI!B$1:B$65536,'1998'!S12,DATI!C$1:C$65536,'1998'!N8,DATI!D$1:D$65536,'1998'!L67)</f>
        <v>0</v>
      </c>
      <c r="T67" s="28"/>
      <c r="U67" s="28"/>
      <c r="V67" s="28"/>
      <c r="W67" s="42"/>
    </row>
    <row r="68" spans="1:23" ht="25">
      <c r="A68" s="7"/>
      <c r="B68" s="28"/>
      <c r="C68" s="28"/>
      <c r="D68" s="28"/>
      <c r="E68" s="28"/>
      <c r="F68" s="49">
        <f>SUMIFS(DATI!E$1:E$65536,DATI!A$1:A$65536,'1998'!B4,DATI!B$1:B$65536,'1998'!F12,DATI!C$1:C$65536,'1998'!B8,DATI!D$1:D$65536,'1998'!L68)</f>
        <v>0</v>
      </c>
      <c r="G68" s="49">
        <f>SUMIFS(DATI!E$1:E$65536,DATI!A$1:A$65536,'1998'!B4,DATI!B$1:B$65536,'1998'!G12,DATI!C$1:C$65536,'1998'!B8,DATI!D$1:D$65536,'1998'!L68)</f>
        <v>0</v>
      </c>
      <c r="H68" s="28"/>
      <c r="I68" s="28"/>
      <c r="J68" s="28"/>
      <c r="K68" s="42"/>
      <c r="L68" s="40" t="s">
        <v>96</v>
      </c>
      <c r="M68" s="186" t="s">
        <v>164</v>
      </c>
      <c r="N68" s="28"/>
      <c r="O68" s="28"/>
      <c r="P68" s="28"/>
      <c r="Q68" s="28"/>
      <c r="R68" s="49">
        <f>SUMIFS(DATI!E$1:E$65536,DATI!A$1:A$65536,'1998'!B4,DATI!B$1:B$65536,'1998'!R12,DATI!C$1:C$65536,'1998'!N8,DATI!D$1:D$65536,'1998'!L68)</f>
        <v>0</v>
      </c>
      <c r="S68" s="49">
        <f>SUMIFS(DATI!E$1:E$65536,DATI!A$1:A$65536,'1998'!B4,DATI!B$1:B$65536,'1998'!S12,DATI!C$1:C$65536,'1998'!N8,DATI!D$1:D$65536,'1998'!L68)</f>
        <v>0</v>
      </c>
      <c r="T68" s="28"/>
      <c r="U68" s="28"/>
      <c r="V68" s="28"/>
      <c r="W68" s="42"/>
    </row>
    <row r="69" spans="1:23">
      <c r="A69" s="7"/>
      <c r="B69" s="98">
        <f t="shared" ref="B69:B78" si="6">C69+D69</f>
        <v>0</v>
      </c>
      <c r="C69" s="94">
        <f>C70+C71+C72</f>
        <v>0</v>
      </c>
      <c r="D69" s="94">
        <f>D70+D71+D72</f>
        <v>0</v>
      </c>
      <c r="E69" s="94">
        <f>E70+E71+E72</f>
        <v>0</v>
      </c>
      <c r="F69" s="94">
        <f>F70+F71+F72</f>
        <v>1981</v>
      </c>
      <c r="G69" s="94">
        <f>G70+G71+G72</f>
        <v>0</v>
      </c>
      <c r="H69" s="28"/>
      <c r="I69" s="94">
        <f t="shared" ref="I69:I74" si="7">E69+F69+G69+B69</f>
        <v>1981</v>
      </c>
      <c r="J69" s="94">
        <f>J70+J71+J72</f>
        <v>0</v>
      </c>
      <c r="K69" s="95">
        <f>I69+J69</f>
        <v>1981</v>
      </c>
      <c r="L69" s="53" t="s">
        <v>40</v>
      </c>
      <c r="M69" s="78" t="s">
        <v>258</v>
      </c>
      <c r="N69" s="91">
        <f t="shared" si="3"/>
        <v>1980</v>
      </c>
      <c r="O69" s="94">
        <f>O70+O71+O72</f>
        <v>0</v>
      </c>
      <c r="P69" s="29">
        <f>R69+S69+T69+U69+V69</f>
        <v>1980</v>
      </c>
      <c r="Q69" s="50"/>
      <c r="R69" s="29">
        <f>R70+R71+R72</f>
        <v>1427</v>
      </c>
      <c r="S69" s="29">
        <f>S70+S71+S72</f>
        <v>105</v>
      </c>
      <c r="T69" s="29">
        <f>T70+T71+T72</f>
        <v>31</v>
      </c>
      <c r="U69" s="29">
        <f>U70+U71+U72</f>
        <v>417</v>
      </c>
      <c r="V69" s="62">
        <f>V70+V71+V72</f>
        <v>0</v>
      </c>
      <c r="W69" s="63">
        <f t="shared" si="5"/>
        <v>417</v>
      </c>
    </row>
    <row r="70" spans="1:23" ht="23.25" customHeight="1">
      <c r="A70" s="7"/>
      <c r="B70" s="98">
        <f t="shared" si="6"/>
        <v>0</v>
      </c>
      <c r="C70" s="30">
        <f>SUMIFS(DATI!E$1:E$65536,DATI!A$1:A$65536,'1998'!B4,DATI!B$1:B$65536,'1998'!C12,DATI!C$1:C$65536,'1998'!B8,DATI!D$1:D$65536,'1998'!L70)</f>
        <v>0</v>
      </c>
      <c r="D70" s="30">
        <f>SUMIFS(DATI!E$1:E$65536,DATI!A$1:A$65536,'1998'!B4,DATI!B$1:B$65536,'1998'!D12,DATI!C$1:C$65536,'1998'!B8,DATI!D$1:D$65536,'1998'!L70)</f>
        <v>0</v>
      </c>
      <c r="E70" s="30">
        <f>SUMIFS(DATI!E$1:E$65536,DATI!A$1:A$65536,'1998'!B4,DATI!B$1:B$65536,'1998'!E12,DATI!C$1:C$65536,'1998'!B8,DATI!D$1:D$65536,'1998'!L70)</f>
        <v>0</v>
      </c>
      <c r="F70" s="30">
        <f>SUMIFS(DATI!E$1:E$65536,DATI!A$1:A$65536,'1998'!B4,DATI!B$1:B$65536,'1998'!F12,DATI!C$1:C$65536,'1998'!B8,DATI!D$1:D$65536,'1998'!L70)</f>
        <v>1981</v>
      </c>
      <c r="G70" s="49">
        <f>SUMIFS(DATI!E$1:E$65536,DATI!A$1:A$65536,'1998'!B4,DATI!B$1:B$65536,'1998'!G12,DATI!C$1:C$65536,'1998'!B8,DATI!D$1:D$65536,'1998'!L70)</f>
        <v>0</v>
      </c>
      <c r="H70" s="28"/>
      <c r="I70" s="94">
        <f t="shared" si="7"/>
        <v>1981</v>
      </c>
      <c r="J70" s="101">
        <f>SUMIFS(DATI!E$1:E$65536,DATI!A$1:A$65536,'1998'!B4,DATI!B$1:B$65536,'1998'!J12,DATI!C$1:C$65536,'1998'!B8,DATI!D$1:D$65536,'1998'!L70)</f>
        <v>0</v>
      </c>
      <c r="K70" s="95">
        <f>I70+J70</f>
        <v>1981</v>
      </c>
      <c r="L70" s="53" t="s">
        <v>41</v>
      </c>
      <c r="M70" s="201" t="s">
        <v>257</v>
      </c>
      <c r="N70" s="91">
        <f t="shared" si="3"/>
        <v>1980</v>
      </c>
      <c r="O70" s="102">
        <f>SUMIFS(DATI!E$1:E$65536,DATI!A$1:A$65536,'1998'!B4,DATI!B$1:B$65536,'1998'!O12,DATI!C$1:C$65536,'1998'!N8,DATI!D$1:D$65536,'1998'!L70)</f>
        <v>0</v>
      </c>
      <c r="P70" s="29">
        <f>R70+S70+T70+W70</f>
        <v>1980</v>
      </c>
      <c r="Q70" s="50"/>
      <c r="R70" s="49">
        <f>SUMIFS(DATI!E$1:E$65536,DATI!A$1:A$65536,'1998'!B4,DATI!B$1:B$65536,'1998'!R12,DATI!C$1:C$65536,'1998'!N8,DATI!D$1:D$65536,'1998'!L70)</f>
        <v>1427</v>
      </c>
      <c r="S70" s="49">
        <f>SUMIFS(DATI!E$1:E$65536,DATI!A$1:A$65536,'1998'!B4,DATI!B$1:B$65536,'1998'!S12,DATI!C$1:C$65536,'1998'!N8,DATI!D$1:D$65536,'1998'!L70)</f>
        <v>105</v>
      </c>
      <c r="T70" s="49">
        <f>SUMIFS(DATI!E$1:E$65536,DATI!A$1:A$65536,'1998'!B4,DATI!B$1:B$65536,'1998'!T12,DATI!C$1:C$65536,'1998'!N8,DATI!D$1:D$65536,'1998'!L70)</f>
        <v>31</v>
      </c>
      <c r="U70" s="49">
        <f>SUMIFS(DATI!E$1:E$65536,DATI!A$1:A$65536,'1998'!B4,DATI!B$1:B$65536,'1998'!U12,DATI!C$1:C$65536,'1998'!N8,DATI!D$1:D$65536,'1998'!L70)</f>
        <v>417</v>
      </c>
      <c r="V70" s="24">
        <f>SUMIFS(DATI!E$1:E$65536,DATI!A$1:A$65536,'1998'!B4,DATI!B$1:B$65536,'1998'!V12,DATI!C$1:C$65536,'1998'!N8,DATI!D$1:D$65536,'1998'!L70)</f>
        <v>0</v>
      </c>
      <c r="W70" s="63">
        <f t="shared" si="5"/>
        <v>417</v>
      </c>
    </row>
    <row r="71" spans="1:23">
      <c r="A71" s="7"/>
      <c r="B71" s="98">
        <f t="shared" si="6"/>
        <v>0</v>
      </c>
      <c r="C71" s="30">
        <f>SUMIFS(DATI!E$1:E$65536,DATI!A$1:A$65536,'1998'!B4,DATI!B$1:B$65536,'1998'!C12,DATI!C$1:C$65536,'1998'!B8,DATI!D$1:D$65536,'1998'!L71)</f>
        <v>0</v>
      </c>
      <c r="D71" s="30">
        <f>SUMIFS(DATI!E$1:E$65536,DATI!A$1:A$65536,'1998'!B4,DATI!B$1:B$65536,'1998'!D12,DATI!C$1:C$65536,'1998'!B8,DATI!D$1:D$65536,'1998'!L71)</f>
        <v>0</v>
      </c>
      <c r="E71" s="30">
        <f>SUMIFS(DATI!E$1:E$65536,DATI!A$1:A$65536,'1998'!B4,DATI!B$1:B$65536,'1998'!E12,DATI!C$1:C$65536,'1998'!B8,DATI!D$1:D$65536,'1998'!L71)</f>
        <v>0</v>
      </c>
      <c r="F71" s="30">
        <f>SUMIFS(DATI!E$1:E$65536,DATI!A$1:A$65536,'1998'!B4,DATI!B$1:B$65536,'1998'!F12,DATI!C$1:C$65536,'1998'!B8,DATI!D$1:D$65536,'1998'!L71)</f>
        <v>0</v>
      </c>
      <c r="G71" s="49">
        <f>SUMIFS(DATI!E$1:E$65536,DATI!A$1:A$65536,'1998'!B4,DATI!B$1:B$65536,'1998'!G12,DATI!C$1:C$65536,'1998'!B8,DATI!D$1:D$65536,'1998'!L71)</f>
        <v>0</v>
      </c>
      <c r="H71" s="28"/>
      <c r="I71" s="94">
        <f t="shared" si="7"/>
        <v>0</v>
      </c>
      <c r="J71" s="101">
        <f>SUMIFS(DATI!E$1:E$65536,DATI!A$1:A$65536,'1998'!B4,DATI!B$1:B$65536,'1998'!J12,DATI!C$1:C$65536,'1998'!B8,DATI!D$1:D$65536,'1998'!L71)</f>
        <v>0</v>
      </c>
      <c r="K71" s="95">
        <f>I71+J71</f>
        <v>0</v>
      </c>
      <c r="L71" s="53" t="s">
        <v>42</v>
      </c>
      <c r="M71" s="201" t="s">
        <v>256</v>
      </c>
      <c r="N71" s="91">
        <f t="shared" si="3"/>
        <v>0</v>
      </c>
      <c r="O71" s="102">
        <f>SUMIFS(DATI!E$1:E$65536,DATI!A$1:A$65536,'1998'!B4,DATI!B$1:B$65536,'1998'!O12,DATI!C$1:C$65536,'1998'!N8,DATI!D$1:D$65536,'1998'!L71)</f>
        <v>0</v>
      </c>
      <c r="P71" s="29">
        <f>R71+S71+T71+W71</f>
        <v>0</v>
      </c>
      <c r="Q71" s="50"/>
      <c r="R71" s="49">
        <f>SUMIFS(DATI!E$1:E$65536,DATI!A$1:A$65536,'1998'!B4,DATI!B$1:B$65536,'1998'!R12,DATI!C$1:C$65536,'1998'!N8,DATI!D$1:D$65536,'1998'!L71)</f>
        <v>0</v>
      </c>
      <c r="S71" s="49">
        <f>SUMIFS(DATI!E$1:E$65536,DATI!A$1:A$65536,'1998'!B4,DATI!B$1:B$65536,'1998'!S12,DATI!C$1:C$65536,'1998'!N8,DATI!D$1:D$65536,'1998'!L71)</f>
        <v>0</v>
      </c>
      <c r="T71" s="49">
        <f>SUMIFS(DATI!E$1:E$65536,DATI!A$1:A$65536,'1998'!B4,DATI!B$1:B$65536,'1998'!T12,DATI!C$1:C$65536,'1998'!N8,DATI!D$1:D$65536,'1998'!L71)</f>
        <v>0</v>
      </c>
      <c r="U71" s="49">
        <f>SUMIFS(DATI!E$1:E$65536,DATI!A$1:A$65536,'1998'!B4,DATI!B$1:B$65536,'1998'!U12,DATI!C$1:C$65536,'1998'!N8,DATI!D$1:D$65536,'1998'!L71)</f>
        <v>0</v>
      </c>
      <c r="V71" s="24">
        <f>SUMIFS(DATI!E$1:E$65536,DATI!A$1:A$65536,'1998'!B4,DATI!B$1:B$65536,'1998'!V12,DATI!C$1:C$65536,'1998'!N8,DATI!D$1:D$65536,'1998'!L71)</f>
        <v>0</v>
      </c>
      <c r="W71" s="63">
        <f t="shared" si="5"/>
        <v>0</v>
      </c>
    </row>
    <row r="72" spans="1:23">
      <c r="A72" s="7"/>
      <c r="B72" s="98">
        <f t="shared" si="6"/>
        <v>0</v>
      </c>
      <c r="C72" s="30">
        <f>SUMIFS(DATI!E$1:E$65536,DATI!A$1:A$65536,'1998'!B4,DATI!B$1:B$65536,'1998'!C12,DATI!C$1:C$65536,'1998'!B8,DATI!D$1:D$65536,'1998'!L72)</f>
        <v>0</v>
      </c>
      <c r="D72" s="30">
        <f>SUMIFS(DATI!E$1:E$65536,DATI!A$1:A$65536,'1998'!B4,DATI!B$1:B$65536,'1998'!D12,DATI!C$1:C$65536,'1998'!B8,DATI!D$1:D$65536,'1998'!L72)</f>
        <v>0</v>
      </c>
      <c r="E72" s="30">
        <f>SUMIFS(DATI!E$1:E$65536,DATI!A$1:A$65536,'1998'!B4,DATI!B$1:B$65536,'1998'!E12,DATI!C$1:C$65536,'1998'!B8,DATI!D$1:D$65536,'1998'!L72)</f>
        <v>0</v>
      </c>
      <c r="F72" s="30">
        <f>SUMIFS(DATI!E$1:E$65536,DATI!A$1:A$65536,'1998'!B4,DATI!B$1:B$65536,'1998'!F12,DATI!C$1:C$65536,'1998'!B8,DATI!D$1:D$65536,'1998'!L72)</f>
        <v>0</v>
      </c>
      <c r="G72" s="49">
        <f>SUMIFS(DATI!E$1:E$65536,DATI!A$1:A$65536,'1998'!B4,DATI!B$1:B$65536,'1998'!G12,DATI!C$1:C$65536,'1998'!B8,DATI!D$1:D$65536,'1998'!L72)</f>
        <v>0</v>
      </c>
      <c r="H72" s="28"/>
      <c r="I72" s="94">
        <f t="shared" si="7"/>
        <v>0</v>
      </c>
      <c r="J72" s="101">
        <f>SUMIFS(DATI!E$1:E$65536,DATI!A$1:A$65536,'1998'!B4,DATI!B$1:B$65536,'1998'!J12,DATI!C$1:C$65536,'1998'!B8,DATI!D$1:D$65536,'1998'!L72)</f>
        <v>0</v>
      </c>
      <c r="K72" s="95">
        <f>I72+J72</f>
        <v>0</v>
      </c>
      <c r="L72" s="53" t="s">
        <v>43</v>
      </c>
      <c r="M72" s="201" t="s">
        <v>255</v>
      </c>
      <c r="N72" s="91">
        <f t="shared" si="3"/>
        <v>0</v>
      </c>
      <c r="O72" s="102">
        <f>SUMIFS(DATI!E$1:E$65536,DATI!A$1:A$65536,'1998'!B4,DATI!B$1:B$65536,'1998'!O12,DATI!C$1:C$65536,'1998'!N8,DATI!D$1:D$65536,'1998'!L72)</f>
        <v>0</v>
      </c>
      <c r="P72" s="29">
        <f>R72+S72+T72+W72</f>
        <v>0</v>
      </c>
      <c r="Q72" s="50"/>
      <c r="R72" s="49">
        <f>SUMIFS(DATI!E$1:E$65536,DATI!A$1:A$65536,'1998'!B4,DATI!B$1:B$65536,'1998'!R12,DATI!C$1:C$65536,'1998'!N8,DATI!D$1:D$65536,'1998'!L72)</f>
        <v>0</v>
      </c>
      <c r="S72" s="49">
        <f>SUMIFS(DATI!E$1:E$65536,DATI!A$1:A$65536,'1998'!B4,DATI!B$1:B$65536,'1998'!S12,DATI!C$1:C$65536,'1998'!N8,DATI!D$1:D$65536,'1998'!L72)</f>
        <v>0</v>
      </c>
      <c r="T72" s="49">
        <f>SUMIFS(DATI!E$1:E$65536,DATI!A$1:A$65536,'1998'!B4,DATI!B$1:B$65536,'1998'!T12,DATI!C$1:C$65536,'1998'!N8,DATI!D$1:D$65536,'1998'!L72)</f>
        <v>0</v>
      </c>
      <c r="U72" s="49">
        <f>SUMIFS(DATI!E$1:E$65536,DATI!A$1:A$65536,'1998'!B4,DATI!B$1:B$65536,'1998'!U12,DATI!C$1:C$65536,'1998'!N8,DATI!D$1:D$65536,'1998'!L72)</f>
        <v>0</v>
      </c>
      <c r="V72" s="24">
        <f>SUMIFS(DATI!E$1:E$65536,DATI!A$1:A$65536,'1998'!B4,DATI!B$1:B$65536,'1998'!V12,DATI!C$1:C$65536,'1998'!N8,DATI!D$1:D$65536,'1998'!L72)</f>
        <v>0</v>
      </c>
      <c r="W72" s="63">
        <f t="shared" si="5"/>
        <v>0</v>
      </c>
    </row>
    <row r="73" spans="1:23">
      <c r="A73" s="7"/>
      <c r="B73" s="98">
        <f t="shared" si="6"/>
        <v>4337</v>
      </c>
      <c r="C73" s="103">
        <f>SUMIFS(DATI!E$1:E$65536,DATI!A$1:A$65536,'1998'!B4,DATI!B$1:B$65536,'1998'!C12,DATI!C$1:C$65536,'1998'!B8,DATI!D$1:D$65536,'1998'!L73)</f>
        <v>0</v>
      </c>
      <c r="D73" s="103">
        <f>SUMIFS(DATI!E$1:E$65536,DATI!A$1:A$65536,'1998'!B4,DATI!B$1:B$65536,'1998'!D12,DATI!C$1:C$65536,'1998'!B8,DATI!D$1:D$65536,'1998'!L73)</f>
        <v>4337</v>
      </c>
      <c r="E73" s="49">
        <f>SUMIFS(DATI!E$1:E$65536,DATI!A$1:A$65536,'1998'!B4,DATI!B$1:B$65536,'1998'!E12,DATI!C$1:C$65536,'1998'!B8,DATI!D$1:D$65536,'1998'!L73)</f>
        <v>0</v>
      </c>
      <c r="F73" s="49">
        <f>SUMIFS(DATI!E$1:E$65536,DATI!A$1:A$65536,'1998'!B4,DATI!B$1:B$65536,'1998'!F12,DATI!C$1:C$65536,'1998'!B8,DATI!D$1:D$65536,'1998'!L73)</f>
        <v>0</v>
      </c>
      <c r="G73" s="49">
        <f>SUMIFS(DATI!E$1:E$65536,DATI!A$1:A$65536,'1998'!B4,DATI!B$1:B$65536,'1998'!G12,DATI!C$1:C$65536,'1998'!B8,DATI!D$1:D$65536,'1998'!L73)</f>
        <v>9828</v>
      </c>
      <c r="H73" s="28"/>
      <c r="I73" s="94">
        <f t="shared" si="7"/>
        <v>14165</v>
      </c>
      <c r="J73" s="104"/>
      <c r="K73" s="31">
        <f>I73</f>
        <v>14165</v>
      </c>
      <c r="L73" s="40" t="s">
        <v>44</v>
      </c>
      <c r="M73" s="134" t="s">
        <v>254</v>
      </c>
      <c r="N73" s="91">
        <f>P73</f>
        <v>14165</v>
      </c>
      <c r="O73" s="105"/>
      <c r="P73" s="29">
        <f>R73+S73+T73+W73</f>
        <v>14165</v>
      </c>
      <c r="Q73" s="50"/>
      <c r="R73" s="49">
        <f>SUMIFS(DATI!E$1:E$65536,DATI!A$1:A$65536,'1998'!B4,DATI!B$1:B$65536,'1998'!R12,DATI!C$1:C$65536,'1998'!N8,DATI!D$1:D$65536,'1998'!L73)</f>
        <v>0</v>
      </c>
      <c r="S73" s="49">
        <f>SUMIFS(DATI!E$1:E$65536,DATI!A$1:A$65536,'1998'!B4,DATI!B$1:B$65536,'1998'!S12,DATI!C$1:C$65536,'1998'!N8,DATI!D$1:D$65536,'1998'!L73)</f>
        <v>0</v>
      </c>
      <c r="T73" s="49">
        <f>SUMIFS(DATI!E$1:E$65536,DATI!A$1:A$65536,'1998'!B4,DATI!B$1:B$65536,'1998'!T12,DATI!C$1:C$65536,'1998'!N8,DATI!D$1:D$65536,'1998'!L73)</f>
        <v>0</v>
      </c>
      <c r="U73" s="49">
        <f>SUMIFS(DATI!E$1:E$65536,DATI!A$1:A$65536,'1998'!B4,DATI!B$1:B$65536,'1998'!U12,DATI!C$1:C$65536,'1998'!N8,DATI!D$1:D$65536,'1998'!L73)</f>
        <v>14165</v>
      </c>
      <c r="V73" s="24">
        <f>SUMIFS(DATI!E$1:E$65536,DATI!A$1:A$65536,'1998'!B4,DATI!B$1:B$65536,'1998'!V12,DATI!C$1:C$65536,'1998'!N8,DATI!D$1:D$65536,'1998'!L73)</f>
        <v>0</v>
      </c>
      <c r="W73" s="63">
        <f t="shared" si="5"/>
        <v>14165</v>
      </c>
    </row>
    <row r="74" spans="1:23">
      <c r="A74" s="7"/>
      <c r="B74" s="98">
        <f t="shared" si="6"/>
        <v>11741</v>
      </c>
      <c r="C74" s="49">
        <f>SUMIFS(DATI!E$1:E$65536,DATI!A$1:A$65536,'1998'!B4,DATI!B$1:B$65536,'1998'!C12,DATI!C$1:C$65536,'1998'!B8,DATI!D$1:D$65536,'1998'!L74)</f>
        <v>65</v>
      </c>
      <c r="D74" s="49">
        <f>SUMIFS(DATI!E$1:E$65536,DATI!A$1:A$65536,'1998'!B4,DATI!B$1:B$65536,'1998'!D12,DATI!C$1:C$65536,'1998'!B8,DATI!D$1:D$65536,'1998'!L74)</f>
        <v>11676</v>
      </c>
      <c r="E74" s="132">
        <f>SUMIFS(DATI!E$1:E$65536,DATI!A$1:A$65536,'1998'!B4,DATI!B$1:B$65536,'1998'!E12,DATI!C$1:C$65536,'1998'!B8,DATI!D$1:D$65536,'1998'!L74)</f>
        <v>46876</v>
      </c>
      <c r="F74" s="132">
        <f>SUMIFS(DATI!E$1:E$65536,DATI!A$1:A$65536,'1998'!B4,DATI!B$1:B$65536,'1998'!F12,DATI!C$1:C$65536,'1998'!B8,DATI!D$1:D$65536,'1998'!L74)</f>
        <v>72440</v>
      </c>
      <c r="G74" s="132">
        <f>SUMIFS(DATI!E$1:E$65536,DATI!A$1:A$65536,'1998'!B4,DATI!B$1:B$65536,'1998'!G12,DATI!C$1:C$65536,'1998'!B8,DATI!D$1:D$65536,'1998'!L74)</f>
        <v>90577</v>
      </c>
      <c r="H74" s="50"/>
      <c r="I74" s="94">
        <f t="shared" si="7"/>
        <v>221634</v>
      </c>
      <c r="J74" s="30">
        <f>SUMIFS(DATI!E$1:E$65536,DATI!A$1:A$65536,'1998'!B4,DATI!B$1:B$65536,'1998'!J12,DATI!C$1:C$65536,'1998'!B8,DATI!D$1:D$65536,'1998'!L74)</f>
        <v>128336</v>
      </c>
      <c r="K74" s="95">
        <f>I74+J74</f>
        <v>349970</v>
      </c>
      <c r="L74" s="40" t="s">
        <v>35</v>
      </c>
      <c r="M74" s="134" t="s">
        <v>229</v>
      </c>
      <c r="N74" s="91">
        <f t="shared" si="3"/>
        <v>349970</v>
      </c>
      <c r="O74" s="30">
        <f>SUMIFS(DATI!E$1:E$65536,DATI!A$1:A$65536,'1998'!B4,DATI!B$1:B$65536,'1998'!O12,DATI!C$1:C$65536,'1998'!N8,DATI!D$1:D$65536,'1998'!L74)</f>
        <v>65328</v>
      </c>
      <c r="P74" s="29">
        <f>R74+S74+T74+W74</f>
        <v>284642</v>
      </c>
      <c r="Q74" s="50"/>
      <c r="R74" s="49">
        <f>SUMIFS(DATI!E$1:E$65536,DATI!A$1:A$65536,'1998'!B4,DATI!B$1:B$65536,'1998'!R12,DATI!C$1:C$65536,'1998'!N8,DATI!D$1:D$65536,'1998'!L74)</f>
        <v>35085</v>
      </c>
      <c r="S74" s="49">
        <f>SUMIFS(DATI!E$1:E$65536,DATI!A$1:A$65536,'1998'!B4,DATI!B$1:B$65536,'1998'!S12,DATI!C$1:C$65536,'1998'!N8,DATI!D$1:D$65536,'1998'!L74)</f>
        <v>230750</v>
      </c>
      <c r="T74" s="49">
        <f>SUMIFS(DATI!E$1:E$65536,DATI!A$1:A$65536,'1998'!B4,DATI!B$1:B$65536,'1998'!T12,DATI!C$1:C$65536,'1998'!N8,DATI!D$1:D$65536,'1998'!L74)</f>
        <v>8281</v>
      </c>
      <c r="U74" s="49">
        <f>SUMIFS(DATI!E$1:E$65536,DATI!A$1:A$65536,'1998'!B4,DATI!B$1:B$65536,'1998'!U12,DATI!C$1:C$65536,'1998'!N8,DATI!D$1:D$65536,'1998'!L74)</f>
        <v>9910</v>
      </c>
      <c r="V74" s="24">
        <f>SUMIFS(DATI!E$1:E$65536,DATI!A$1:A$65536,'1998'!B4,DATI!B$1:B$65536,'1998'!V12,DATI!C$1:C$65536,'1998'!N8,DATI!D$1:D$65536,'1998'!L74)</f>
        <v>616</v>
      </c>
      <c r="W74" s="63">
        <f t="shared" si="5"/>
        <v>10526</v>
      </c>
    </row>
    <row r="75" spans="1:23" ht="13">
      <c r="A75" s="7"/>
      <c r="B75" s="28"/>
      <c r="C75" s="28"/>
      <c r="D75" s="28"/>
      <c r="E75" s="28"/>
      <c r="F75" s="29">
        <f>R45+R58-G59-G69-G73</f>
        <v>1708394</v>
      </c>
      <c r="G75" s="29">
        <f>S45+S58-F59-F69-F73</f>
        <v>173406</v>
      </c>
      <c r="H75" s="50"/>
      <c r="I75" s="28"/>
      <c r="J75" s="28"/>
      <c r="K75" s="42"/>
      <c r="L75" s="135" t="s">
        <v>17</v>
      </c>
      <c r="M75" s="202" t="s">
        <v>165</v>
      </c>
      <c r="N75" s="28"/>
      <c r="O75" s="28"/>
      <c r="P75" s="28"/>
      <c r="Q75" s="28"/>
      <c r="R75" s="28"/>
      <c r="S75" s="28"/>
      <c r="T75" s="28"/>
      <c r="U75" s="28"/>
      <c r="V75" s="28"/>
      <c r="W75" s="42"/>
    </row>
    <row r="76" spans="1:23" ht="27.75" customHeight="1">
      <c r="A76" s="7"/>
      <c r="B76" s="98">
        <f t="shared" si="6"/>
        <v>3671839</v>
      </c>
      <c r="C76" s="91">
        <f>V45+W49+V58-C58</f>
        <v>3337</v>
      </c>
      <c r="D76" s="91">
        <f>U45+U46+U49+U58-D58</f>
        <v>3668502</v>
      </c>
      <c r="E76" s="29">
        <f>T45+T49+T58-E55-E58</f>
        <v>1066508</v>
      </c>
      <c r="F76" s="29">
        <f>S45+S58-F58</f>
        <v>173360</v>
      </c>
      <c r="G76" s="29">
        <f>R45+R58-G58</f>
        <v>980948</v>
      </c>
      <c r="H76" s="61"/>
      <c r="I76" s="94">
        <f>B76+E76+F76+G76</f>
        <v>5892655</v>
      </c>
      <c r="J76" s="28"/>
      <c r="K76" s="42"/>
      <c r="L76" s="106" t="s">
        <v>18</v>
      </c>
      <c r="M76" s="203" t="s">
        <v>166</v>
      </c>
      <c r="N76" s="28"/>
      <c r="O76" s="28"/>
      <c r="P76" s="28"/>
      <c r="Q76" s="28"/>
      <c r="R76" s="28"/>
      <c r="S76" s="28"/>
      <c r="T76" s="28"/>
      <c r="U76" s="28"/>
      <c r="V76" s="28"/>
      <c r="W76" s="42"/>
    </row>
    <row r="77" spans="1:23">
      <c r="A77" s="7"/>
      <c r="B77" s="98">
        <f t="shared" si="6"/>
        <v>120093</v>
      </c>
      <c r="C77" s="91">
        <f>C22</f>
        <v>2578</v>
      </c>
      <c r="D77" s="91">
        <f>D22</f>
        <v>117515</v>
      </c>
      <c r="E77" s="91">
        <f>E22</f>
        <v>291592</v>
      </c>
      <c r="F77" s="91">
        <f>F22</f>
        <v>25706</v>
      </c>
      <c r="G77" s="91">
        <f>G22</f>
        <v>814432</v>
      </c>
      <c r="H77" s="61"/>
      <c r="I77" s="94">
        <f>B77+E77+F77+G77</f>
        <v>1251823</v>
      </c>
      <c r="J77" s="28"/>
      <c r="K77" s="42"/>
      <c r="L77" s="53" t="s">
        <v>77</v>
      </c>
      <c r="M77" s="65" t="s">
        <v>167</v>
      </c>
      <c r="N77" s="28"/>
      <c r="O77" s="28"/>
      <c r="P77" s="28"/>
      <c r="Q77" s="28"/>
      <c r="R77" s="28"/>
      <c r="S77" s="28"/>
      <c r="T77" s="28"/>
      <c r="U77" s="28"/>
      <c r="V77" s="28"/>
      <c r="W77" s="42"/>
    </row>
    <row r="78" spans="1:23" ht="13.5" thickBot="1">
      <c r="A78" s="7"/>
      <c r="B78" s="98">
        <f t="shared" si="6"/>
        <v>3551746</v>
      </c>
      <c r="C78" s="107">
        <f>C76-C77</f>
        <v>759</v>
      </c>
      <c r="D78" s="107">
        <f>D76-D77</f>
        <v>3550987</v>
      </c>
      <c r="E78" s="107">
        <f>E76-E77</f>
        <v>774916</v>
      </c>
      <c r="F78" s="107">
        <f>F76-F77</f>
        <v>147654</v>
      </c>
      <c r="G78" s="107">
        <f>G76-G77</f>
        <v>166516</v>
      </c>
      <c r="H78" s="88"/>
      <c r="I78" s="108">
        <f>B78+E78+F78+G78</f>
        <v>4640832</v>
      </c>
      <c r="J78" s="28"/>
      <c r="K78" s="109"/>
      <c r="L78" s="106" t="s">
        <v>168</v>
      </c>
      <c r="M78" s="198" t="s">
        <v>169</v>
      </c>
      <c r="N78" s="28"/>
      <c r="O78" s="28"/>
      <c r="P78" s="28"/>
      <c r="Q78" s="28"/>
      <c r="R78" s="28"/>
      <c r="S78" s="28"/>
      <c r="T78" s="28"/>
      <c r="U78" s="28"/>
      <c r="V78" s="28"/>
      <c r="W78" s="42"/>
    </row>
    <row r="79" spans="1:23" ht="14" thickTop="1" thickBot="1">
      <c r="A79" s="7"/>
      <c r="B79" s="110"/>
      <c r="C79" s="110"/>
      <c r="D79" s="110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6"/>
    </row>
    <row r="80" spans="1:23" ht="21.75" customHeight="1" thickTop="1" thickBot="1">
      <c r="A80" s="7"/>
      <c r="B80" s="253" t="s">
        <v>119</v>
      </c>
      <c r="C80" s="253"/>
      <c r="D80" s="253"/>
      <c r="E80" s="253"/>
      <c r="F80" s="253"/>
      <c r="G80" s="253"/>
      <c r="H80" s="253"/>
      <c r="I80" s="253"/>
      <c r="J80" s="253"/>
      <c r="K80" s="254"/>
      <c r="L80" s="274" t="s">
        <v>120</v>
      </c>
      <c r="M80" s="275"/>
      <c r="N80" s="278" t="s">
        <v>121</v>
      </c>
      <c r="O80" s="279"/>
      <c r="P80" s="279"/>
      <c r="Q80" s="279"/>
      <c r="R80" s="279"/>
      <c r="S80" s="279"/>
      <c r="T80" s="279"/>
      <c r="U80" s="280"/>
      <c r="V80" s="280"/>
      <c r="W80" s="281"/>
    </row>
    <row r="81" spans="1:23" ht="13.5" customHeight="1" thickTop="1">
      <c r="A81" s="7"/>
      <c r="B81" s="261" t="s">
        <v>122</v>
      </c>
      <c r="C81" s="264" t="s">
        <v>123</v>
      </c>
      <c r="D81" s="264" t="s">
        <v>124</v>
      </c>
      <c r="E81" s="239" t="s">
        <v>125</v>
      </c>
      <c r="F81" s="239" t="s">
        <v>126</v>
      </c>
      <c r="G81" s="239" t="s">
        <v>127</v>
      </c>
      <c r="H81" s="239" t="s">
        <v>128</v>
      </c>
      <c r="I81" s="239" t="s">
        <v>129</v>
      </c>
      <c r="J81" s="239" t="s">
        <v>130</v>
      </c>
      <c r="K81" s="243" t="s">
        <v>131</v>
      </c>
      <c r="L81" s="276"/>
      <c r="M81" s="277"/>
      <c r="N81" s="264" t="s">
        <v>131</v>
      </c>
      <c r="O81" s="239" t="s">
        <v>130</v>
      </c>
      <c r="P81" s="239" t="s">
        <v>129</v>
      </c>
      <c r="Q81" s="239" t="s">
        <v>128</v>
      </c>
      <c r="R81" s="239" t="s">
        <v>127</v>
      </c>
      <c r="S81" s="239" t="s">
        <v>126</v>
      </c>
      <c r="T81" s="239" t="s">
        <v>125</v>
      </c>
      <c r="U81" s="264" t="s">
        <v>124</v>
      </c>
      <c r="V81" s="264" t="s">
        <v>123</v>
      </c>
      <c r="W81" s="266" t="s">
        <v>122</v>
      </c>
    </row>
    <row r="82" spans="1:23" ht="12.75" customHeight="1">
      <c r="A82" s="7"/>
      <c r="B82" s="262"/>
      <c r="C82" s="216"/>
      <c r="D82" s="216"/>
      <c r="E82" s="213"/>
      <c r="F82" s="213"/>
      <c r="G82" s="213"/>
      <c r="H82" s="229"/>
      <c r="I82" s="213"/>
      <c r="J82" s="213"/>
      <c r="K82" s="244"/>
      <c r="L82" s="276"/>
      <c r="M82" s="277"/>
      <c r="N82" s="215"/>
      <c r="O82" s="213"/>
      <c r="P82" s="213"/>
      <c r="Q82" s="229"/>
      <c r="R82" s="213"/>
      <c r="S82" s="213"/>
      <c r="T82" s="213"/>
      <c r="U82" s="216"/>
      <c r="V82" s="216"/>
      <c r="W82" s="219"/>
    </row>
    <row r="83" spans="1:23" ht="51" customHeight="1" thickBot="1">
      <c r="A83" s="7"/>
      <c r="B83" s="263"/>
      <c r="C83" s="265"/>
      <c r="D83" s="265"/>
      <c r="E83" s="241"/>
      <c r="F83" s="241"/>
      <c r="G83" s="241"/>
      <c r="H83" s="242"/>
      <c r="I83" s="241"/>
      <c r="J83" s="240"/>
      <c r="K83" s="245"/>
      <c r="L83" s="276"/>
      <c r="M83" s="277"/>
      <c r="N83" s="268"/>
      <c r="O83" s="240"/>
      <c r="P83" s="241"/>
      <c r="Q83" s="242"/>
      <c r="R83" s="241"/>
      <c r="S83" s="241"/>
      <c r="T83" s="241"/>
      <c r="U83" s="265"/>
      <c r="V83" s="265"/>
      <c r="W83" s="267"/>
    </row>
    <row r="84" spans="1:23" ht="19" thickTop="1" thickBot="1">
      <c r="A84" s="7"/>
      <c r="B84" s="231" t="s">
        <v>170</v>
      </c>
      <c r="C84" s="231"/>
      <c r="D84" s="231"/>
      <c r="E84" s="231"/>
      <c r="F84" s="231"/>
      <c r="G84" s="231"/>
      <c r="H84" s="231"/>
      <c r="I84" s="231"/>
      <c r="J84" s="231"/>
      <c r="K84" s="231"/>
      <c r="L84" s="231"/>
      <c r="M84" s="231"/>
      <c r="N84" s="231"/>
      <c r="O84" s="231"/>
      <c r="P84" s="231"/>
      <c r="Q84" s="231"/>
      <c r="R84" s="231"/>
      <c r="S84" s="231"/>
      <c r="T84" s="231"/>
      <c r="U84" s="231"/>
      <c r="V84" s="231"/>
      <c r="W84" s="232"/>
    </row>
    <row r="85" spans="1:23" ht="32.25" customHeight="1" thickTop="1">
      <c r="A85" s="7"/>
      <c r="B85" s="111"/>
      <c r="C85" s="111"/>
      <c r="D85" s="111"/>
      <c r="E85" s="111"/>
      <c r="F85" s="111"/>
      <c r="G85" s="111"/>
      <c r="H85" s="28"/>
      <c r="I85" s="111"/>
      <c r="J85" s="111"/>
      <c r="K85" s="112"/>
      <c r="L85" s="113" t="s">
        <v>18</v>
      </c>
      <c r="M85" s="204" t="s">
        <v>166</v>
      </c>
      <c r="N85" s="47"/>
      <c r="O85" s="47"/>
      <c r="P85" s="22">
        <f>R85+S85+T85+W85</f>
        <v>5892655</v>
      </c>
      <c r="Q85" s="50"/>
      <c r="R85" s="22">
        <f>G76</f>
        <v>980948</v>
      </c>
      <c r="S85" s="22">
        <f>F76</f>
        <v>173360</v>
      </c>
      <c r="T85" s="22">
        <f>E76</f>
        <v>1066508</v>
      </c>
      <c r="U85" s="114">
        <f>D76</f>
        <v>3668502</v>
      </c>
      <c r="V85" s="62">
        <f>C76</f>
        <v>3337</v>
      </c>
      <c r="W85" s="63">
        <f>U85+V85</f>
        <v>3671839</v>
      </c>
    </row>
    <row r="86" spans="1:23">
      <c r="A86" s="7"/>
      <c r="B86" s="115">
        <f>C86+D86</f>
        <v>320905</v>
      </c>
      <c r="C86" s="91">
        <f>C87+C88</f>
        <v>0</v>
      </c>
      <c r="D86" s="91">
        <f>D87+D88</f>
        <v>320905</v>
      </c>
      <c r="E86" s="91">
        <f>E87+E88</f>
        <v>0</v>
      </c>
      <c r="F86" s="91">
        <f>F87+F88</f>
        <v>3450</v>
      </c>
      <c r="G86" s="91">
        <f>G87+G88</f>
        <v>126526</v>
      </c>
      <c r="H86" s="28"/>
      <c r="I86" s="94">
        <f>B86+E86+F86+G86</f>
        <v>450881</v>
      </c>
      <c r="J86" s="94">
        <f>J87+J88</f>
        <v>0</v>
      </c>
      <c r="K86" s="31">
        <f>I86+J86</f>
        <v>450881</v>
      </c>
      <c r="L86" s="53" t="s">
        <v>45</v>
      </c>
      <c r="M86" s="54" t="s">
        <v>171</v>
      </c>
      <c r="N86" s="91">
        <f>O86+P86</f>
        <v>450881</v>
      </c>
      <c r="O86" s="116">
        <f>O87+O88</f>
        <v>0</v>
      </c>
      <c r="P86" s="29">
        <f>T86</f>
        <v>450881</v>
      </c>
      <c r="Q86" s="28"/>
      <c r="R86" s="28"/>
      <c r="S86" s="104"/>
      <c r="T86" s="29">
        <f>T87+T88</f>
        <v>450881</v>
      </c>
      <c r="U86" s="92"/>
      <c r="V86" s="23"/>
      <c r="W86" s="32"/>
    </row>
    <row r="87" spans="1:23">
      <c r="A87" s="7"/>
      <c r="B87" s="115">
        <f>C87+D87</f>
        <v>320905</v>
      </c>
      <c r="C87" s="103">
        <f>SUMIFS(DATI!E$1:E$65536,DATI!A$1:A$65536,'1998'!B4,DATI!B$1:B$65536,'1998'!C12,DATI!C$1:C$65536,'1998'!B8,DATI!D$1:D$65536,'1998'!L87)</f>
        <v>0</v>
      </c>
      <c r="D87" s="117">
        <f>SUMIFS(DATI!E$1:E$65536,DATI!A$1:A$65536,'1998'!B4,DATI!B$1:B$65536,'1998'!D12,DATI!C$1:C$65536,'1998'!B8,DATI!D$1:D$65536,'1998'!L87)</f>
        <v>320905</v>
      </c>
      <c r="E87" s="49">
        <f>SUMIFS(DATI!E$1:E$65536,DATI!A$1:A$65536,'1998'!B4,DATI!B$1:B$65536,'1998'!E12,DATI!C$1:C$65536,'1998'!B8,DATI!D$1:D$65536,'1998'!L87)</f>
        <v>0</v>
      </c>
      <c r="F87" s="49">
        <f>SUMIFS(DATI!E$1:E$65536,DATI!A$1:A$65536,'1998'!B4,DATI!B$1:B$65536,'1998'!F12,DATI!C$1:C$65536,'1998'!B8,DATI!D$1:D$65536,'1998'!L87)</f>
        <v>3450</v>
      </c>
      <c r="G87" s="49">
        <f>SUMIFS(DATI!E$1:E$65536,DATI!A$1:A$65536,'1998'!B4,DATI!B$1:B$65536,'1998'!G12,DATI!C$1:C$65536,'1998'!B8,DATI!D$1:D$65536,'1998'!L87)</f>
        <v>126526</v>
      </c>
      <c r="H87" s="28"/>
      <c r="I87" s="94">
        <f>B87+E87+F87+G87</f>
        <v>450881</v>
      </c>
      <c r="J87" s="30">
        <f>SUMIFS(DATI!E$1:E$65536,DATI!A$1:A$65536,'1998'!B4,DATI!B$1:B$65536,'1998'!J12,DATI!C$1:C$65536,'1998'!B8,DATI!D$1:D$65536,'1998'!L87)</f>
        <v>0</v>
      </c>
      <c r="K87" s="31">
        <f t="shared" ref="K87:K106" si="8">I87+J87</f>
        <v>450881</v>
      </c>
      <c r="L87" s="53" t="s">
        <v>46</v>
      </c>
      <c r="M87" s="199" t="s">
        <v>240</v>
      </c>
      <c r="N87" s="91">
        <f t="shared" ref="N87:N105" si="9">O87+P87</f>
        <v>450881</v>
      </c>
      <c r="O87" s="100">
        <f>SUMIFS(DATI!E$1:E$65536,DATI!A$1:A$65536,'1998'!B4,DATI!B$1:B$65536,'1998'!O12,DATI!C$1:C$65536,'1998'!N8,DATI!D$1:D$65536,'1998'!L87)</f>
        <v>0</v>
      </c>
      <c r="P87" s="29">
        <f>+T87+U87+W87</f>
        <v>450881</v>
      </c>
      <c r="Q87" s="28"/>
      <c r="R87" s="28"/>
      <c r="S87" s="61"/>
      <c r="T87" s="49">
        <f>SUMIFS(DATI!E$1:E$65536,DATI!A$1:A$65536,'1998'!B4,DATI!B$1:B$65536,'1998'!T12,DATI!C$1:C$65536,'1998'!N8,DATI!D$1:D$65536,'1998'!L87)</f>
        <v>450881</v>
      </c>
      <c r="U87" s="50"/>
      <c r="V87" s="28"/>
      <c r="W87" s="42"/>
    </row>
    <row r="88" spans="1:23">
      <c r="A88" s="7"/>
      <c r="B88" s="115">
        <f>C88+D88</f>
        <v>0</v>
      </c>
      <c r="C88" s="103">
        <f>SUMIFS(DATI!E$1:E$65536,DATI!A$1:A$65536,'1998'!B4,DATI!B$1:B$65536,'1998'!C12,DATI!C$1:C$65536,'1998'!B8,DATI!D$1:D$65536,'1998'!L88)</f>
        <v>0</v>
      </c>
      <c r="D88" s="117">
        <f>SUMIFS(DATI!E$1:E$65536,DATI!A$1:A$65536,'1998'!B4,DATI!B$1:B$65536,'1998'!D12,DATI!C$1:C$65536,'1998'!B8,DATI!D$1:D$65536,'1998'!L88)</f>
        <v>0</v>
      </c>
      <c r="E88" s="49">
        <f>SUMIFS(DATI!E$1:E$65536,DATI!A$1:A$65536,'1998'!B4,DATI!B$1:B$65536,'1998'!E12,DATI!C$1:C$65536,'1998'!B8,DATI!D$1:D$65536,'1998'!L88)</f>
        <v>0</v>
      </c>
      <c r="F88" s="49">
        <f>SUMIFS(DATI!E$1:E$65536,DATI!A$1:A$65536,'1998'!B4,DATI!B$1:B$65536,'1998'!F12,DATI!C$1:C$65536,'1998'!B8,DATI!D$1:D$65536,'1998'!L88)</f>
        <v>0</v>
      </c>
      <c r="G88" s="49">
        <f>SUMIFS(DATI!E$1:E$65536,DATI!A$1:A$65536,'1998'!B4,DATI!B$1:B$65536,'1998'!G12,DATI!C$1:C$65536,'1998'!B8,DATI!D$1:D$65536,'1998'!L88)</f>
        <v>0</v>
      </c>
      <c r="H88" s="28"/>
      <c r="I88" s="94">
        <f>B88+E88+F88+G88</f>
        <v>0</v>
      </c>
      <c r="J88" s="30">
        <f>SUMIFS(DATI!E$1:E$65536,DATI!A$1:A$65536,'1998'!B4,DATI!B$1:B$65536,'1998'!J12,DATI!C$1:C$65536,'1998'!B8,DATI!D$1:D$65536,'1998'!L88)</f>
        <v>0</v>
      </c>
      <c r="K88" s="31">
        <f t="shared" si="8"/>
        <v>0</v>
      </c>
      <c r="L88" s="53" t="s">
        <v>47</v>
      </c>
      <c r="M88" s="199" t="s">
        <v>241</v>
      </c>
      <c r="N88" s="91">
        <f t="shared" si="9"/>
        <v>0</v>
      </c>
      <c r="O88" s="100">
        <f>SUMIFS(DATI!E$1:E$65536,DATI!A$1:A$65536,'1998'!B4,DATI!B$1:B$65536,'1998'!O12,DATI!C$1:C$65536,'1998'!N8,DATI!D$1:D$65536,'1998'!L88)</f>
        <v>0</v>
      </c>
      <c r="P88" s="29">
        <f>+T88+U88+W88</f>
        <v>0</v>
      </c>
      <c r="Q88" s="28"/>
      <c r="R88" s="28"/>
      <c r="S88" s="28"/>
      <c r="T88" s="49">
        <f>SUMIFS(DATI!E$1:E$65536,DATI!A$1:A$65536,'1998'!B4,DATI!B$1:B$65536,'1998'!T12,DATI!C$1:C$65536,'1998'!N8,DATI!D$1:D$65536,'1998'!L88)</f>
        <v>0</v>
      </c>
      <c r="U88" s="28"/>
      <c r="V88" s="28"/>
      <c r="W88" s="42"/>
    </row>
    <row r="89" spans="1:23">
      <c r="A89" s="7"/>
      <c r="B89" s="115">
        <f>C89+D89</f>
        <v>650796</v>
      </c>
      <c r="C89" s="91">
        <f>C96+C97</f>
        <v>26922</v>
      </c>
      <c r="D89" s="99">
        <f>D90+D96</f>
        <v>623874</v>
      </c>
      <c r="E89" s="29">
        <f>E96+E97</f>
        <v>1293562</v>
      </c>
      <c r="F89" s="29">
        <f>F96</f>
        <v>381</v>
      </c>
      <c r="G89" s="29">
        <f>G96</f>
        <v>12627</v>
      </c>
      <c r="H89" s="28"/>
      <c r="I89" s="94">
        <f>B89+E89+F89+G89</f>
        <v>1957366</v>
      </c>
      <c r="J89" s="94">
        <f>J90+J96</f>
        <v>39048</v>
      </c>
      <c r="K89" s="31">
        <f t="shared" si="8"/>
        <v>1996414</v>
      </c>
      <c r="L89" s="53" t="s">
        <v>48</v>
      </c>
      <c r="M89" s="54" t="s">
        <v>172</v>
      </c>
      <c r="N89" s="91">
        <f>O89+P89</f>
        <v>1996415</v>
      </c>
      <c r="O89" s="116">
        <f>O90+O96</f>
        <v>0</v>
      </c>
      <c r="P89" s="29">
        <f t="shared" ref="P89:P95" si="10">R89+S89+T89+W89</f>
        <v>1996415</v>
      </c>
      <c r="Q89" s="28"/>
      <c r="R89" s="29">
        <f>R90</f>
        <v>12627</v>
      </c>
      <c r="S89" s="29">
        <f>S90</f>
        <v>399</v>
      </c>
      <c r="T89" s="91">
        <f>T90</f>
        <v>610820</v>
      </c>
      <c r="U89" s="29">
        <f>U90+U96+U97</f>
        <v>1372541</v>
      </c>
      <c r="V89" s="29">
        <f>V90</f>
        <v>28</v>
      </c>
      <c r="W89" s="63">
        <f t="shared" ref="W89:W95" si="11">U89+V89</f>
        <v>1372569</v>
      </c>
    </row>
    <row r="90" spans="1:23">
      <c r="A90" s="7"/>
      <c r="B90" s="115">
        <f t="shared" ref="B90:B95" si="12">D90</f>
        <v>623874</v>
      </c>
      <c r="C90" s="28"/>
      <c r="D90" s="49">
        <v>623874</v>
      </c>
      <c r="E90" s="28"/>
      <c r="F90" s="28"/>
      <c r="G90" s="28"/>
      <c r="H90" s="28"/>
      <c r="I90" s="94">
        <f t="shared" ref="I90:I95" si="13">B90</f>
        <v>623874</v>
      </c>
      <c r="J90" s="49">
        <f>SUMIFS(DATI!E$1:E$65536,DATI!A$1:A$65536,'1998'!B4,DATI!B$1:B$65536,'1998'!J12,DATI!C$1:C$65536,'1998'!B8,DATI!D$1:D$65536,'1998'!L90)</f>
        <v>0</v>
      </c>
      <c r="K90" s="31">
        <f t="shared" si="8"/>
        <v>623874</v>
      </c>
      <c r="L90" s="53" t="s">
        <v>49</v>
      </c>
      <c r="M90" s="199" t="s">
        <v>173</v>
      </c>
      <c r="N90" s="91">
        <f t="shared" si="9"/>
        <v>623874</v>
      </c>
      <c r="O90" s="49">
        <f>SUMIFS(DATI!E$1:E$65536,DATI!A$1:A$65536,'1998'!B4,DATI!B$1:B$65536,'1998'!O12,DATI!C$1:C$65536,'1998'!N8,DATI!D$1:D$65536,'1998'!L90)</f>
        <v>0</v>
      </c>
      <c r="P90" s="29">
        <f t="shared" si="10"/>
        <v>623874</v>
      </c>
      <c r="Q90" s="28"/>
      <c r="R90" s="49">
        <f>SUMIFS(DATI!E$1:E$65536,DATI!A$1:A$65536,'1998'!B4,DATI!B$1:B$65536,'1998'!R12,DATI!C$1:C$65536,'1998'!N8,DATI!D$1:D$65536,'1998'!L90)</f>
        <v>12627</v>
      </c>
      <c r="S90" s="49">
        <f>SUMIFS(DATI!E$1:E$65536,DATI!A$1:A$65536,'1998'!B4,DATI!B$1:B$65536,'1998'!S12,DATI!C$1:C$65536,'1998'!N8,DATI!D$1:D$65536,'1998'!L90)</f>
        <v>399</v>
      </c>
      <c r="T90" s="103">
        <f>SUMIFS(DATI!E$1:E$65536,DATI!A$1:A$65536,'1998'!B4,DATI!B$1:B$65536,'1998'!T12,DATI!C$1:C$65536,'1998'!N8,DATI!D$1:D$65536,'1998'!L90)</f>
        <v>610820</v>
      </c>
      <c r="U90" s="49">
        <f>SUMIFS(DATI!E$1:E$65536,DATI!A$1:A$65536,'1998'!B4,DATI!B$1:B$65536,'1998'!U12,DATI!C$1:C$65536,'1998'!N8,DATI!D$1:D$65536,'1998'!L90)</f>
        <v>0</v>
      </c>
      <c r="V90" s="49">
        <f>SUMIFS(DATI!E$1:E$65536,DATI!A$1:A$65536,'1998'!B4,DATI!B$1:B$65536,'1998'!V12,DATI!C$1:C$65536,'1998'!N8,DATI!D$1:D$65536,'1998'!L90)</f>
        <v>28</v>
      </c>
      <c r="W90" s="63">
        <f t="shared" si="11"/>
        <v>28</v>
      </c>
    </row>
    <row r="91" spans="1:23">
      <c r="A91" s="7"/>
      <c r="B91" s="115">
        <f t="shared" si="12"/>
        <v>464146</v>
      </c>
      <c r="C91" s="28"/>
      <c r="D91" s="49">
        <f>SUMIFS(DATI!E$1:E$65536,DATI!A$1:A$65536,'1998'!B4,DATI!B$1:B$65536,'1998'!D12,DATI!C$1:C$65536,'1998'!B8,DATI!D$1:D$65536,'1998'!L91)</f>
        <v>464146</v>
      </c>
      <c r="E91" s="28"/>
      <c r="F91" s="28"/>
      <c r="G91" s="28"/>
      <c r="H91" s="28"/>
      <c r="I91" s="94">
        <f t="shared" si="13"/>
        <v>464146</v>
      </c>
      <c r="J91" s="49">
        <f>SUMIFS(DATI!E$1:E$65536,DATI!A$1:A$65536,'1998'!B4,DATI!B$1:B$65536,'1998'!J12,DATI!C$1:C$65536,'1998'!B8,DATI!D$1:D$65536,'1998'!L91)</f>
        <v>0</v>
      </c>
      <c r="K91" s="31">
        <f t="shared" si="8"/>
        <v>464146</v>
      </c>
      <c r="L91" s="53" t="s">
        <v>50</v>
      </c>
      <c r="M91" s="78" t="s">
        <v>174</v>
      </c>
      <c r="N91" s="91">
        <f t="shared" si="9"/>
        <v>464146</v>
      </c>
      <c r="O91" s="49">
        <f>SUMIFS(DATI!E$1:E$65536,DATI!A$1:A$65536,'1998'!B4,DATI!B$1:B$65536,'1998'!O12,DATI!C$1:C$65536,'1998'!N8,DATI!D$1:D$65536,'1998'!L91)</f>
        <v>0</v>
      </c>
      <c r="P91" s="22">
        <f t="shared" si="10"/>
        <v>464146</v>
      </c>
      <c r="Q91" s="28"/>
      <c r="R91" s="49">
        <f>SUMIFS(DATI!E$1:E$65536,DATI!A$1:A$65536,'1998'!B4,DATI!B$1:B$65536,'1998'!R12,DATI!C$1:C$65536,'1998'!N8,DATI!D$1:D$65536,'1998'!L91)</f>
        <v>0</v>
      </c>
      <c r="S91" s="49">
        <f>SUMIFS(DATI!E$1:E$65536,DATI!A$1:A$65536,'1998'!B4,DATI!B$1:B$65536,'1998'!S12,DATI!C$1:C$65536,'1998'!N8,DATI!D$1:D$65536,'1998'!L91)</f>
        <v>0</v>
      </c>
      <c r="T91" s="117">
        <f>SUMIFS(DATI!E$1:E$65536,DATI!A$1:A$65536,'1998'!B4,DATI!B$1:B$65536,'1998'!T12,DATI!C$1:C$65536,'1998'!N8,DATI!D$1:D$65536,'1998'!L91)</f>
        <v>464146</v>
      </c>
      <c r="U91" s="96">
        <f>SUMIFS(DATI!E$1:E$65536,DATI!A$1:A$65536,'1998'!B4,DATI!B$1:B$65536,'1998'!U12,DATI!C$1:C$65536,'1998'!N8,DATI!D$1:D$65536,'1998'!L91)</f>
        <v>0</v>
      </c>
      <c r="V91" s="30">
        <f>SUMIFS(DATI!E$1:E$65536,DATI!A$1:A$65536,'1998'!B4,DATI!B$1:B$65536,'1998'!V12,DATI!C$1:C$65536,'1998'!N8,DATI!D$1:D$65536,'1998'!L91)</f>
        <v>0</v>
      </c>
      <c r="W91" s="63">
        <f t="shared" si="11"/>
        <v>0</v>
      </c>
    </row>
    <row r="92" spans="1:23">
      <c r="A92" s="7"/>
      <c r="B92" s="115">
        <f t="shared" si="12"/>
        <v>15548</v>
      </c>
      <c r="C92" s="28"/>
      <c r="D92" s="49">
        <f>SUMIFS(DATI!E$1:E$65536,DATI!A$1:A$65536,'1998'!B4,DATI!B$1:B$65536,'1998'!D12,DATI!C$1:C$65536,'1998'!B8,DATI!D$1:D$65536,'1998'!L92)</f>
        <v>15548</v>
      </c>
      <c r="E92" s="28"/>
      <c r="F92" s="28"/>
      <c r="G92" s="28"/>
      <c r="H92" s="28"/>
      <c r="I92" s="94">
        <f t="shared" si="13"/>
        <v>15548</v>
      </c>
      <c r="J92" s="49">
        <f>SUMIFS(DATI!E$1:E$65536,DATI!A$1:A$65536,'1998'!B4,DATI!B$1:B$65536,'1998'!J12,DATI!C$1:C$65536,'1998'!B8,DATI!D$1:D$65536,'1998'!L92)</f>
        <v>0</v>
      </c>
      <c r="K92" s="31">
        <f t="shared" si="8"/>
        <v>15548</v>
      </c>
      <c r="L92" s="53" t="s">
        <v>51</v>
      </c>
      <c r="M92" s="78" t="s">
        <v>175</v>
      </c>
      <c r="N92" s="91">
        <f t="shared" si="9"/>
        <v>15547</v>
      </c>
      <c r="O92" s="49">
        <f>SUMIFS(DATI!E$1:E$65536,DATI!A$1:A$65536,'1998'!B4,DATI!B$1:B$65536,'1998'!O12,DATI!C$1:C$65536,'1998'!N8,DATI!D$1:D$65536,'1998'!L92)</f>
        <v>0</v>
      </c>
      <c r="P92" s="22">
        <f t="shared" si="10"/>
        <v>15547</v>
      </c>
      <c r="Q92" s="28"/>
      <c r="R92" s="49">
        <f>SUMIFS(DATI!E$1:E$65536,DATI!A$1:A$65536,'1998'!B4,DATI!B$1:B$65536,'1998'!R12,DATI!C$1:C$65536,'1998'!N8,DATI!D$1:D$65536,'1998'!L92)</f>
        <v>12627</v>
      </c>
      <c r="S92" s="49">
        <f>SUMIFS(DATI!E$1:E$65536,DATI!A$1:A$65536,'1998'!B4,DATI!B$1:B$65536,'1998'!S12,DATI!C$1:C$65536,'1998'!N8,DATI!D$1:D$65536,'1998'!L92)</f>
        <v>399</v>
      </c>
      <c r="T92" s="117">
        <f>SUMIFS(DATI!E$1:E$65536,DATI!A$1:A$65536,'1998'!B4,DATI!B$1:B$65536,'1998'!T12,DATI!C$1:C$65536,'1998'!N8,DATI!D$1:D$65536,'1998'!L92)</f>
        <v>2493</v>
      </c>
      <c r="U92" s="96">
        <f>SUMIFS(DATI!E$1:E$65536,DATI!A$1:A$65536,'1998'!B4,DATI!B$1:B$65536,'1998'!U12,DATI!C$1:C$65536,'1998'!N8,DATI!D$1:D$65536,'1998'!L92)</f>
        <v>0</v>
      </c>
      <c r="V92" s="30">
        <f>SUMIFS(DATI!E$1:E$65536,DATI!A$1:A$65536,'1998'!B4,DATI!B$1:B$65536,'1998'!V12,DATI!C$1:C$65536,'1998'!N8,DATI!D$1:D$65536,'1998'!L92)</f>
        <v>28</v>
      </c>
      <c r="W92" s="63">
        <f t="shared" si="11"/>
        <v>28</v>
      </c>
    </row>
    <row r="93" spans="1:23">
      <c r="A93" s="7"/>
      <c r="B93" s="115">
        <f t="shared" si="12"/>
        <v>144181</v>
      </c>
      <c r="C93" s="28"/>
      <c r="D93" s="49">
        <f>SUMIFS(DATI!E$1:E$65536,DATI!A$1:A$65536,'1998'!B4,DATI!B$1:B$65536,'1998'!D12,DATI!C$1:C$65536,'1998'!B8,DATI!D$1:D$65536,'1998'!L93)</f>
        <v>144181</v>
      </c>
      <c r="E93" s="28"/>
      <c r="F93" s="28"/>
      <c r="G93" s="28"/>
      <c r="H93" s="28"/>
      <c r="I93" s="94">
        <f t="shared" si="13"/>
        <v>144181</v>
      </c>
      <c r="J93" s="49">
        <f>SUMIFS(DATI!E$1:E$65536,DATI!A$1:A$65536,'1998'!B4,DATI!B$1:B$65536,'1998'!J12,DATI!C$1:C$65536,'1998'!B8,DATI!D$1:D$65536,'1998'!L93)</f>
        <v>0</v>
      </c>
      <c r="K93" s="31">
        <f t="shared" si="8"/>
        <v>144181</v>
      </c>
      <c r="L93" s="53" t="s">
        <v>52</v>
      </c>
      <c r="M93" s="78" t="s">
        <v>176</v>
      </c>
      <c r="N93" s="91">
        <f t="shared" si="9"/>
        <v>144181</v>
      </c>
      <c r="O93" s="49">
        <f>SUMIFS(DATI!E$1:E$65536,DATI!A$1:A$65536,'1998'!B4,DATI!B$1:B$65536,'1998'!O12,DATI!C$1:C$65536,'1998'!N8,DATI!D$1:D$65536,'1998'!L93)</f>
        <v>0</v>
      </c>
      <c r="P93" s="22">
        <f t="shared" si="10"/>
        <v>144181</v>
      </c>
      <c r="Q93" s="28"/>
      <c r="R93" s="49">
        <f>SUMIFS(DATI!E$1:E$65536,DATI!A$1:A$65536,'1998'!B4,DATI!B$1:B$65536,'1998'!R12,DATI!C$1:C$65536,'1998'!N8,DATI!D$1:D$65536,'1998'!L93)</f>
        <v>0</v>
      </c>
      <c r="S93" s="49">
        <f>SUMIFS(DATI!E$1:E$65536,DATI!A$1:A$65536,'1998'!B4,DATI!B$1:B$65536,'1998'!S12,DATI!C$1:C$65536,'1998'!N8,DATI!D$1:D$65536,'1998'!L93)</f>
        <v>0</v>
      </c>
      <c r="T93" s="117">
        <f>SUMIFS(DATI!E$1:E$65536,DATI!A$1:A$65536,'1998'!B4,DATI!B$1:B$65536,'1998'!T12,DATI!C$1:C$65536,'1998'!N8,DATI!D$1:D$65536,'1998'!L93)</f>
        <v>144181</v>
      </c>
      <c r="U93" s="96">
        <f>SUMIFS(DATI!E$1:E$65536,DATI!A$1:A$65536,'1998'!B4,DATI!B$1:B$65536,'1998'!U12,DATI!C$1:C$65536,'1998'!N8,DATI!D$1:D$65536,'1998'!L93)</f>
        <v>0</v>
      </c>
      <c r="V93" s="30">
        <f>SUMIFS(DATI!E$1:E$65536,DATI!A$1:A$65536,'1998'!B4,DATI!B$1:B$65536,'1998'!V12,DATI!C$1:C$65536,'1998'!N8,DATI!D$1:D$65536,'1998'!L93)</f>
        <v>0</v>
      </c>
      <c r="W93" s="63">
        <f t="shared" si="11"/>
        <v>0</v>
      </c>
    </row>
    <row r="94" spans="1:23">
      <c r="A94" s="7"/>
      <c r="B94" s="115">
        <f t="shared" si="12"/>
        <v>0</v>
      </c>
      <c r="C94" s="28"/>
      <c r="D94" s="49">
        <f>SUMIFS(DATI!E$1:E$65536,DATI!A$1:A$65536,'1998'!B4,DATI!B$1:B$65536,'1998'!D12,DATI!C$1:C$65536,'1998'!B8,DATI!D$1:D$65536,'1998'!L94)</f>
        <v>0</v>
      </c>
      <c r="E94" s="28"/>
      <c r="F94" s="28"/>
      <c r="G94" s="28"/>
      <c r="H94" s="28"/>
      <c r="I94" s="94">
        <f t="shared" si="13"/>
        <v>0</v>
      </c>
      <c r="J94" s="49">
        <f>SUMIFS(DATI!E$1:E$65536,DATI!A$1:A$65536,'1998'!B4,DATI!B$1:B$65536,'1998'!J12,DATI!C$1:C$65536,'1998'!B8,DATI!D$1:D$65536,'1998'!L94)</f>
        <v>0</v>
      </c>
      <c r="K94" s="31">
        <f t="shared" si="8"/>
        <v>0</v>
      </c>
      <c r="L94" s="53" t="s">
        <v>53</v>
      </c>
      <c r="M94" s="78" t="s">
        <v>177</v>
      </c>
      <c r="N94" s="91">
        <f t="shared" si="9"/>
        <v>0</v>
      </c>
      <c r="O94" s="49">
        <f>SUMIFS(DATI!E$1:E$65536,DATI!A$1:A$65536,'1998'!B4,DATI!B$1:B$65536,'1998'!O12,DATI!C$1:C$65536,'1998'!N8,DATI!D$1:D$65536,'1998'!L94)</f>
        <v>0</v>
      </c>
      <c r="P94" s="22">
        <f t="shared" si="10"/>
        <v>0</v>
      </c>
      <c r="Q94" s="50"/>
      <c r="R94" s="49">
        <f>SUMIFS(DATI!E$1:E$65536,DATI!A$1:A$65536,'1998'!B4,DATI!B$1:B$65536,'1998'!R12,DATI!C$1:C$65536,'1998'!N8,DATI!D$1:D$65536,'1998'!L94)</f>
        <v>0</v>
      </c>
      <c r="S94" s="49">
        <f>SUMIFS(DATI!E$1:E$65536,DATI!A$1:A$65536,'1998'!B4,DATI!B$1:B$65536,'1998'!S12,DATI!C$1:C$65536,'1998'!N8,DATI!D$1:D$65536,'1998'!L94)</f>
        <v>0</v>
      </c>
      <c r="T94" s="117">
        <f>SUMIFS(DATI!E$1:E$65536,DATI!A$1:A$65536,'1998'!B4,DATI!B$1:B$65536,'1998'!T12,DATI!C$1:C$65536,'1998'!N8,DATI!D$1:D$65536,'1998'!L94)</f>
        <v>0</v>
      </c>
      <c r="U94" s="96">
        <f>SUMIFS(DATI!E$1:E$65536,DATI!A$1:A$65536,'1998'!B4,DATI!B$1:B$65536,'1998'!U12,DATI!C$1:C$65536,'1998'!N8,DATI!D$1:D$65536,'1998'!L94)</f>
        <v>0</v>
      </c>
      <c r="V94" s="30">
        <f>SUMIFS(DATI!E$1:E$65536,DATI!A$1:A$65536,'1998'!B4,DATI!B$1:B$65536,'1998'!V12,DATI!C$1:C$65536,'1998'!N8,DATI!D$1:D$65536,'1998'!L94)</f>
        <v>0</v>
      </c>
      <c r="W94" s="63">
        <f t="shared" si="11"/>
        <v>0</v>
      </c>
    </row>
    <row r="95" spans="1:23">
      <c r="A95" s="7"/>
      <c r="B95" s="115">
        <f t="shared" si="12"/>
        <v>0</v>
      </c>
      <c r="C95" s="28"/>
      <c r="D95" s="49">
        <f>SUMIFS(DATI!E$1:E$65536,DATI!A$1:A$65536,'1998'!B4,DATI!B$1:B$65536,'1998'!D12,DATI!C$1:C$65536,'1998'!B8,DATI!D$1:D$65536,'1998'!L95)</f>
        <v>0</v>
      </c>
      <c r="E95" s="28"/>
      <c r="F95" s="28"/>
      <c r="G95" s="28"/>
      <c r="H95" s="28"/>
      <c r="I95" s="94">
        <f t="shared" si="13"/>
        <v>0</v>
      </c>
      <c r="J95" s="49">
        <f>SUMIFS(DATI!E$1:E$65536,DATI!A$1:A$65536,'1998'!B4,DATI!B$1:B$65536,'1998'!J12,DATI!C$1:C$65536,'1998'!B8,DATI!D$1:D$65536,'1998'!L95)</f>
        <v>0</v>
      </c>
      <c r="K95" s="31">
        <f t="shared" si="8"/>
        <v>0</v>
      </c>
      <c r="L95" s="53" t="s">
        <v>54</v>
      </c>
      <c r="M95" s="78" t="s">
        <v>178</v>
      </c>
      <c r="N95" s="91">
        <f t="shared" si="9"/>
        <v>0</v>
      </c>
      <c r="O95" s="49">
        <f>SUMIFS(DATI!E$1:E$65536,DATI!A$1:A$65536,'1998'!B4,DATI!B$1:B$65536,'1998'!O12,DATI!C$1:C$65536,'1998'!N8,DATI!D$1:D$65536,'1998'!L95)</f>
        <v>0</v>
      </c>
      <c r="P95" s="22">
        <f t="shared" si="10"/>
        <v>0</v>
      </c>
      <c r="Q95" s="50"/>
      <c r="R95" s="49">
        <f>SUMIFS(DATI!E$1:E$65536,DATI!A$1:A$65536,'1998'!B4,DATI!B$1:B$65536,'1998'!R12,DATI!C$1:C$65536,'1998'!N8,DATI!D$1:D$65536,'1998'!L95)</f>
        <v>0</v>
      </c>
      <c r="S95" s="49">
        <f>SUMIFS(DATI!E$1:E$65536,DATI!A$1:A$65536,'1998'!B4,DATI!B$1:B$65536,'1998'!S12,DATI!C$1:C$65536,'1998'!N8,DATI!D$1:D$65536,'1998'!L95)</f>
        <v>0</v>
      </c>
      <c r="T95" s="117">
        <f>SUMIFS(DATI!E$1:E$65536,DATI!A$1:A$65536,'1998'!B4,DATI!B$1:B$65536,'1998'!T12,DATI!C$1:C$65536,'1998'!N8,DATI!D$1:D$65536,'1998'!L95)</f>
        <v>0</v>
      </c>
      <c r="U95" s="96">
        <f>SUMIFS(DATI!E$1:E$65536,DATI!A$1:A$65536,'1998'!B4,DATI!B$1:B$65536,'1998'!U12,DATI!C$1:C$65536,'1998'!N8,DATI!D$1:D$65536,'1998'!L95)</f>
        <v>0</v>
      </c>
      <c r="V95" s="30">
        <f>SUMIFS(DATI!E$1:E$65536,DATI!A$1:A$65536,'1998'!B4,DATI!B$1:B$65536,'1998'!V12,DATI!C$1:C$65536,'1998'!N8,DATI!D$1:D$65536,'1998'!L95)</f>
        <v>0</v>
      </c>
      <c r="W95" s="63">
        <f t="shared" si="11"/>
        <v>0</v>
      </c>
    </row>
    <row r="96" spans="1:23">
      <c r="A96" s="7"/>
      <c r="B96" s="118">
        <f>C96+D96</f>
        <v>28</v>
      </c>
      <c r="C96" s="49">
        <f>SUMIFS(DATI!E$1:E$65536,DATI!A$1:A$65536,'1998'!B4,DATI!B$1:B$65536,'1998'!C12,DATI!C$1:C$65536,'1998'!B8,DATI!D$1:D$65536,'1998'!L96)</f>
        <v>28</v>
      </c>
      <c r="D96" s="96">
        <f>SUMIFS(DATI!E$1:E$65536,DATI!A$1:A$65536,'1998'!B4,DATI!B$1:B$65536,'1998'!D12,DATI!C$1:C$65536,'1998'!B8,DATI!D$1:D$65536,'1998'!L96)</f>
        <v>0</v>
      </c>
      <c r="E96" s="49">
        <f>SUMIFS(DATI!E$1:E$65536,DATI!A$1:A$65536,'1998'!B4,DATI!B$1:B$65536,'1998'!E12,DATI!C$1:C$65536,'1998'!B8,DATI!D$1:D$65536,'1998'!L96)</f>
        <v>758042</v>
      </c>
      <c r="F96" s="49">
        <f>SUMIFS(DATI!E$1:E$65536,DATI!A$1:A$65536,'1998'!B4,DATI!B$1:B$65536,'1998'!F12,DATI!C$1:C$65536,'1998'!B8,DATI!D$1:D$65536,'1998'!L96)</f>
        <v>381</v>
      </c>
      <c r="G96" s="49">
        <f>SUMIFS(DATI!E$1:E$65536,DATI!A$1:A$65536,'1998'!B4,DATI!B$1:B$65536,'1998'!G12,DATI!C$1:C$65536,'1998'!B8,DATI!D$1:D$65536,'1998'!L96)</f>
        <v>12627</v>
      </c>
      <c r="H96" s="28"/>
      <c r="I96" s="94">
        <f>B96+E96+F96+G96</f>
        <v>771078</v>
      </c>
      <c r="J96" s="30">
        <f>SUMIFS(DATI!E$1:E$65536,DATI!A$1:A$65536,'1998'!B4,DATI!B$1:B$65536,'1998'!J12,DATI!C$1:C$65536,'1998'!B8,DATI!D$1:D$65536,'1998'!L96)</f>
        <v>39048</v>
      </c>
      <c r="K96" s="31">
        <f t="shared" si="8"/>
        <v>810126</v>
      </c>
      <c r="L96" s="53" t="s">
        <v>55</v>
      </c>
      <c r="M96" s="199" t="s">
        <v>179</v>
      </c>
      <c r="N96" s="91">
        <f t="shared" si="9"/>
        <v>810127</v>
      </c>
      <c r="O96" s="49">
        <f>SUMIFS(DATI!E$1:E$65536,DATI!A$1:A$65536,'1998'!B4,DATI!B$1:B$65536,'1998'!O12,DATI!C$1:C$65536,'1998'!N8,DATI!D$1:D$65536,'1998'!L96)</f>
        <v>0</v>
      </c>
      <c r="P96" s="29">
        <f>W96</f>
        <v>810127</v>
      </c>
      <c r="Q96" s="50"/>
      <c r="R96" s="23"/>
      <c r="S96" s="23"/>
      <c r="T96" s="23"/>
      <c r="U96" s="49">
        <f>SUMIFS(DATI!E$1:E$65536,DATI!A$1:A$65536,'1998'!B4,DATI!B$1:B$65536,'1998'!U12,DATI!C$1:C$65536,'1998'!N8,DATI!D$1:D$65536,'1998'!L96)</f>
        <v>810127</v>
      </c>
      <c r="V96" s="28"/>
      <c r="W96" s="63">
        <f>U96</f>
        <v>810127</v>
      </c>
    </row>
    <row r="97" spans="1:23">
      <c r="A97" s="7"/>
      <c r="B97" s="28"/>
      <c r="C97" s="49">
        <f>SUMIFS(DATI!E$1:E$65536,DATI!A$1:A$65536,'1998'!B4,DATI!B$1:B$65536,'1998'!C12,DATI!C$1:C$65536,'1998'!B8,DATI!D$1:D$65536,'1998'!L97)</f>
        <v>26894</v>
      </c>
      <c r="D97" s="28"/>
      <c r="E97" s="49">
        <f>SUMIFS(DATI!E$1:E$65536,DATI!A$1:A$65536,'1998'!B4,DATI!B$1:B$65536,'1998'!E12,DATI!C$1:C$65536,'1998'!B8,DATI!D$1:D$65536,'1998'!L97)</f>
        <v>535520</v>
      </c>
      <c r="F97" s="28"/>
      <c r="G97" s="28"/>
      <c r="H97" s="28"/>
      <c r="I97" s="94">
        <f>C97+E97+F97+G97</f>
        <v>562414</v>
      </c>
      <c r="J97" s="28"/>
      <c r="K97" s="31">
        <f>I97</f>
        <v>562414</v>
      </c>
      <c r="L97" s="53" t="s">
        <v>56</v>
      </c>
      <c r="M97" s="199" t="s">
        <v>180</v>
      </c>
      <c r="N97" s="91">
        <f>P97</f>
        <v>562414</v>
      </c>
      <c r="O97" s="28"/>
      <c r="P97" s="29">
        <f>W97</f>
        <v>562414</v>
      </c>
      <c r="Q97" s="28"/>
      <c r="R97" s="28"/>
      <c r="S97" s="28"/>
      <c r="T97" s="28"/>
      <c r="U97" s="49">
        <f>SUMIFS(DATI!E$1:E$65536,DATI!A$1:A$65536,'1998'!B4,DATI!B$1:B$65536,'1998'!U12,DATI!C$1:C$65536,'1998'!N8,DATI!D$1:D$65536,'1998'!L97)</f>
        <v>562414</v>
      </c>
      <c r="V97" s="28"/>
      <c r="W97" s="31">
        <f>U97</f>
        <v>562414</v>
      </c>
    </row>
    <row r="98" spans="1:23">
      <c r="A98" s="7"/>
      <c r="B98" s="28"/>
      <c r="C98" s="49">
        <f>SUMIFS(DATI!E$1:E$65536,DATI!A$1:A$65536,'1998'!B4,DATI!B$1:B$65536,'1998'!C12,DATI!C$1:C$65536,'1998'!B8,DATI!D$1:D$65536,'1998'!L98)</f>
        <v>24530</v>
      </c>
      <c r="D98" s="28"/>
      <c r="E98" s="49">
        <f>SUMIFS(DATI!E$1:E$65536,DATI!A$1:A$65536,'1998'!B4,DATI!B$1:B$65536,'1998'!E12,DATI!C$1:C$65536,'1998'!B8,DATI!D$1:D$65536,'1998'!L98)</f>
        <v>535520</v>
      </c>
      <c r="F98" s="28"/>
      <c r="G98" s="28"/>
      <c r="H98" s="28"/>
      <c r="I98" s="94">
        <f>E98+C98</f>
        <v>560050</v>
      </c>
      <c r="J98" s="28"/>
      <c r="K98" s="31">
        <f>I98</f>
        <v>560050</v>
      </c>
      <c r="L98" s="53" t="s">
        <v>57</v>
      </c>
      <c r="M98" s="78" t="s">
        <v>181</v>
      </c>
      <c r="N98" s="91">
        <f>P98</f>
        <v>560050</v>
      </c>
      <c r="O98" s="28"/>
      <c r="P98" s="29">
        <f>W98</f>
        <v>560050</v>
      </c>
      <c r="Q98" s="28"/>
      <c r="R98" s="28"/>
      <c r="S98" s="28"/>
      <c r="T98" s="28"/>
      <c r="U98" s="49">
        <f>SUMIFS(DATI!E$1:E$65536,DATI!A$1:A$65536,'1998'!B4,DATI!B$1:B$65536,'1998'!U12,DATI!C$1:C$65536,'1998'!N8,DATI!D$1:D$65536,'1998'!L98)</f>
        <v>560050</v>
      </c>
      <c r="V98" s="28"/>
      <c r="W98" s="31">
        <f>U98</f>
        <v>560050</v>
      </c>
    </row>
    <row r="99" spans="1:23">
      <c r="A99" s="7"/>
      <c r="B99" s="28"/>
      <c r="C99" s="49">
        <f>SUMIFS(DATI!E$1:E$65536,DATI!A$1:A$65536,'1998'!B4,DATI!B$1:B$65536,'1998'!C12,DATI!C$1:C$65536,'1998'!B8,DATI!D$1:D$65536,'1998'!L99)</f>
        <v>2364</v>
      </c>
      <c r="D99" s="28"/>
      <c r="E99" s="49">
        <f>SUMIFS(DATI!E$1:E$65536,DATI!A$1:A$65536,'1998'!B4,DATI!B$1:B$65536,'1998'!E12,DATI!C$1:C$65536,'1998'!B8,DATI!D$1:D$65536,'1998'!L99)</f>
        <v>0</v>
      </c>
      <c r="F99" s="28"/>
      <c r="G99" s="28"/>
      <c r="H99" s="28"/>
      <c r="I99" s="94">
        <f>E99+C99</f>
        <v>2364</v>
      </c>
      <c r="J99" s="28"/>
      <c r="K99" s="31">
        <f>I99</f>
        <v>2364</v>
      </c>
      <c r="L99" s="53" t="s">
        <v>58</v>
      </c>
      <c r="M99" s="78" t="s">
        <v>182</v>
      </c>
      <c r="N99" s="91">
        <f>P99</f>
        <v>2364</v>
      </c>
      <c r="O99" s="28"/>
      <c r="P99" s="29">
        <f>W99</f>
        <v>2364</v>
      </c>
      <c r="Q99" s="28"/>
      <c r="R99" s="28"/>
      <c r="S99" s="28"/>
      <c r="T99" s="28"/>
      <c r="U99" s="49">
        <f>SUMIFS(DATI!E$1:E$65536,DATI!A$1:A$65536,'1998'!B4,DATI!B$1:B$65536,'1998'!U12,DATI!C$1:C$65536,'1998'!N8,DATI!D$1:D$65536,'1998'!L99)</f>
        <v>2364</v>
      </c>
      <c r="V99" s="28"/>
      <c r="W99" s="31">
        <f>U99</f>
        <v>2364</v>
      </c>
    </row>
    <row r="100" spans="1:23">
      <c r="A100" s="7"/>
      <c r="B100" s="115">
        <f>C100+D100</f>
        <v>19211</v>
      </c>
      <c r="C100" s="91">
        <f>C101+C103</f>
        <v>0</v>
      </c>
      <c r="D100" s="99">
        <f>D101+D103</f>
        <v>19211</v>
      </c>
      <c r="E100" s="29">
        <f>E101+E102+E103</f>
        <v>130893</v>
      </c>
      <c r="F100" s="91">
        <f>F101+F102+F103</f>
        <v>46597</v>
      </c>
      <c r="G100" s="91">
        <f>G101+G103</f>
        <v>140688</v>
      </c>
      <c r="H100" s="28"/>
      <c r="I100" s="94">
        <f>B100+E100+F100+G100</f>
        <v>337389</v>
      </c>
      <c r="J100" s="94">
        <f>J101+J102+J103</f>
        <v>75899</v>
      </c>
      <c r="K100" s="31">
        <f t="shared" si="8"/>
        <v>413288</v>
      </c>
      <c r="L100" s="53" t="s">
        <v>59</v>
      </c>
      <c r="M100" s="54" t="s">
        <v>183</v>
      </c>
      <c r="N100" s="91">
        <f t="shared" si="9"/>
        <v>413288</v>
      </c>
      <c r="O100" s="94">
        <f>O101+O102+O103</f>
        <v>10841</v>
      </c>
      <c r="P100" s="29">
        <f>R100+S100+T100+W100</f>
        <v>402447</v>
      </c>
      <c r="Q100" s="50"/>
      <c r="R100" s="29">
        <f>R102+R103</f>
        <v>146160</v>
      </c>
      <c r="S100" s="29">
        <f>S101+S102+S103</f>
        <v>44303</v>
      </c>
      <c r="T100" s="29">
        <f>T101+T102+T103</f>
        <v>184298</v>
      </c>
      <c r="U100" s="93">
        <f>U102+U103</f>
        <v>25132</v>
      </c>
      <c r="V100" s="94">
        <f>V102+V103</f>
        <v>2554</v>
      </c>
      <c r="W100" s="63">
        <f>U100+V100</f>
        <v>27686</v>
      </c>
    </row>
    <row r="101" spans="1:23">
      <c r="A101" s="7"/>
      <c r="B101" s="115">
        <f>C101+D101</f>
        <v>14409</v>
      </c>
      <c r="C101" s="103">
        <f>SUMIFS(DATI!E$1:E$65536,DATI!A$1:A$65536,'1998'!B4,DATI!B$1:B$65536,'1998'!C12,DATI!C$1:C$65536,'1998'!B8,DATI!D$1:D$65536,'1998'!L101)</f>
        <v>0</v>
      </c>
      <c r="D101" s="117">
        <f>SUMIFS(DATI!E$1:E$65536,DATI!A$1:A$65536,'1998'!B4,DATI!B$1:B$65536,'1998'!D12,DATI!C$1:C$65536,'1998'!B8,DATI!D$1:D$65536,'1998'!L101)</f>
        <v>14409</v>
      </c>
      <c r="E101" s="49">
        <f>SUMIFS(DATI!E$1:E$65536,DATI!A$1:A$65536,'1998'!B4,DATI!B$1:B$65536,'1998'!E12,DATI!C$1:C$65536,'1998'!B8,DATI!D$1:D$65536,'1998'!L101)</f>
        <v>31</v>
      </c>
      <c r="F101" s="49">
        <f>SUMIFS(DATI!E$1:E$65536,DATI!A$1:A$65536,'1998'!B4,DATI!B$1:B$65536,'1998'!F12,DATI!C$1:C$65536,'1998'!B8,DATI!D$1:D$65536,'1998'!L101)</f>
        <v>105</v>
      </c>
      <c r="G101" s="49">
        <f>SUMIFS(DATI!E$1:E$65536,DATI!A$1:A$65536,'1998'!B4,DATI!B$1:B$65536,'1998'!G12,DATI!C$1:C$65536,'1998'!B8,DATI!D$1:D$65536,'1998'!L101)</f>
        <v>29758</v>
      </c>
      <c r="H101" s="28"/>
      <c r="I101" s="94">
        <f>B101+E101+F101+G101</f>
        <v>44303</v>
      </c>
      <c r="J101" s="30">
        <f>SUMIFS(DATI!E$1:E$65536,DATI!A$1:A$65536,'1998'!B4,DATI!B$1:B$65536,'1998'!J12,DATI!C$1:C$65536,'1998'!B8,DATI!D$1:D$65536,'1998'!L101)</f>
        <v>0</v>
      </c>
      <c r="K101" s="31">
        <f t="shared" si="8"/>
        <v>44303</v>
      </c>
      <c r="L101" s="119" t="s">
        <v>60</v>
      </c>
      <c r="M101" s="205" t="s">
        <v>242</v>
      </c>
      <c r="N101" s="91">
        <f t="shared" si="9"/>
        <v>44303</v>
      </c>
      <c r="O101" s="30">
        <f>SUMIFS(DATI!E$1:E$65536,DATI!A$1:A$65536,'1998'!B4,DATI!B$1:B$65536,'1998'!O12,DATI!C$1:C$65536,'1998'!N8,DATI!D$1:D$65536,'1998'!L101)</f>
        <v>0</v>
      </c>
      <c r="P101" s="29">
        <f>S101+T101</f>
        <v>44303</v>
      </c>
      <c r="Q101" s="50"/>
      <c r="R101" s="73"/>
      <c r="S101" s="49">
        <f>SUMIFS(DATI!E$1:E$65536,DATI!A$1:A$65536,'1998'!B4,DATI!B$1:B$65536,'1998'!S12,DATI!C$1:C$65536,'1998'!N8,DATI!D$1:D$65536,'1998'!L101)</f>
        <v>44303</v>
      </c>
      <c r="T101" s="49">
        <f>SUMIFS(DATI!E$1:E$65536,DATI!A$1:A$65536,'1998'!B4,DATI!B$1:B$65536,'1998'!T12,DATI!C$1:C$65536,'1998'!N8,DATI!D$1:D$65536,'1998'!L101)</f>
        <v>0</v>
      </c>
      <c r="U101" s="73"/>
      <c r="V101" s="28"/>
      <c r="W101" s="42"/>
    </row>
    <row r="102" spans="1:23">
      <c r="A102" s="7"/>
      <c r="B102" s="120"/>
      <c r="C102" s="23"/>
      <c r="D102" s="28"/>
      <c r="E102" s="30">
        <f>SUMIFS(DATI!E$1:E$65536,DATI!A$1:A$65536,'1998'!B4,DATI!B$1:B$65536,'1998'!E12,DATI!C$1:C$65536,'1998'!B8,DATI!D$1:D$65536,'1998'!L102)</f>
        <v>0</v>
      </c>
      <c r="F102" s="49">
        <f>SUMIFS(DATI!E$1:E$65536,DATI!A$1:A$65536,'1998'!B4,DATI!B$1:B$65536,'1998'!F12,DATI!C$1:C$65536,'1998'!B8,DATI!D$1:D$65536,'1998'!L102)</f>
        <v>42740</v>
      </c>
      <c r="G102" s="73"/>
      <c r="H102" s="28"/>
      <c r="I102" s="94">
        <f>F102</f>
        <v>42740</v>
      </c>
      <c r="J102" s="30">
        <f>SUMIFS(DATI!E$1:E$65536,DATI!A$1:A$65536,'1998'!B4,DATI!B$1:B$65536,'1998'!J12,DATI!C$1:C$65536,'1998'!B8,DATI!D$1:D$65536,'1998'!L102)</f>
        <v>0</v>
      </c>
      <c r="K102" s="31">
        <f t="shared" si="8"/>
        <v>42740</v>
      </c>
      <c r="L102" s="53" t="s">
        <v>61</v>
      </c>
      <c r="M102" s="199" t="s">
        <v>243</v>
      </c>
      <c r="N102" s="91">
        <f t="shared" si="9"/>
        <v>42740</v>
      </c>
      <c r="O102" s="30">
        <f>SUMIFS(DATI!E$1:E$65536,DATI!A$1:A$65536,'1998'!B4,DATI!B$1:B$65536,'1998'!O12,DATI!C$1:C$65536,'1998'!N8,DATI!D$1:D$65536,'1998'!L102)</f>
        <v>0</v>
      </c>
      <c r="P102" s="29">
        <f>R102+S102+T102+U102+V102</f>
        <v>42740</v>
      </c>
      <c r="Q102" s="50"/>
      <c r="R102" s="49">
        <f>SUMIFS(DATI!E$1:E$65536,DATI!A$1:A$65536,'1998'!B4,DATI!B$1:B$65536,'1998'!R12,DATI!C$1:C$65536,'1998'!N8,DATI!D$1:D$65536,'1998'!L102)</f>
        <v>20075</v>
      </c>
      <c r="S102" s="49">
        <f>SUMIFS(DATI!E$1:E$65536,DATI!A$1:A$65536,'1998'!B4,DATI!B$1:B$65536,'1998'!S12,DATI!C$1:C$65536,'1998'!N8,DATI!D$1:D$65536,'1998'!L102)</f>
        <v>0</v>
      </c>
      <c r="T102" s="49">
        <f>SUMIFS(DATI!E$1:E$65536,DATI!A$1:A$65536,'1998'!B4,DATI!B$1:B$65536,'1998'!T12,DATI!C$1:C$65536,'1998'!N8,DATI!D$1:D$65536,'1998'!L102)</f>
        <v>0</v>
      </c>
      <c r="U102" s="96">
        <f>SUMIFS(DATI!E$1:E$65536,DATI!A$1:A$65536,'1998'!B4,DATI!B$1:B$65536,'1998'!U12,DATI!C$1:C$65536,'1998'!N8,DATI!D$1:D$65536,'1998'!L102)</f>
        <v>22665</v>
      </c>
      <c r="V102" s="30">
        <f>SUMIFS(DATI!E$1:E$65536,DATI!A$1:A$65536,'1998'!B4,DATI!B$1:B$65536,'1998'!V12,DATI!C$1:C$65536,'1998'!N8,DATI!D$1:D$65536,'1998'!L102)</f>
        <v>0</v>
      </c>
      <c r="W102" s="31">
        <f>U102+V102</f>
        <v>22665</v>
      </c>
    </row>
    <row r="103" spans="1:23" ht="25">
      <c r="A103" s="7"/>
      <c r="B103" s="115">
        <f>C103+D103</f>
        <v>4802</v>
      </c>
      <c r="C103" s="91">
        <f>C106</f>
        <v>0</v>
      </c>
      <c r="D103" s="91">
        <f>D106</f>
        <v>4802</v>
      </c>
      <c r="E103" s="91">
        <f>E106+E104+E107</f>
        <v>130862</v>
      </c>
      <c r="F103" s="91">
        <f>F106</f>
        <v>3752</v>
      </c>
      <c r="G103" s="91">
        <f>G106</f>
        <v>110930</v>
      </c>
      <c r="H103" s="28"/>
      <c r="I103" s="94">
        <f>B103+E103+F103+G103</f>
        <v>250346</v>
      </c>
      <c r="J103" s="121">
        <f>J104+J106+J107</f>
        <v>75899</v>
      </c>
      <c r="K103" s="31">
        <f t="shared" si="8"/>
        <v>326245</v>
      </c>
      <c r="L103" s="53" t="s">
        <v>184</v>
      </c>
      <c r="M103" s="54" t="s">
        <v>244</v>
      </c>
      <c r="N103" s="91">
        <f>O103+P103</f>
        <v>326245</v>
      </c>
      <c r="O103" s="94">
        <f>O104+O106+O107</f>
        <v>10841</v>
      </c>
      <c r="P103" s="29">
        <f>R103+S103+T103+W103</f>
        <v>315404</v>
      </c>
      <c r="Q103" s="28"/>
      <c r="R103" s="29">
        <f>R106</f>
        <v>126085</v>
      </c>
      <c r="S103" s="99">
        <f>S106</f>
        <v>0</v>
      </c>
      <c r="T103" s="29">
        <f>T104+T106</f>
        <v>184298</v>
      </c>
      <c r="U103" s="29">
        <f>U106</f>
        <v>2467</v>
      </c>
      <c r="V103" s="94">
        <f>V106</f>
        <v>2554</v>
      </c>
      <c r="W103" s="31">
        <f>U103+V103</f>
        <v>5021</v>
      </c>
    </row>
    <row r="104" spans="1:23">
      <c r="A104" s="7"/>
      <c r="B104" s="28"/>
      <c r="C104" s="28"/>
      <c r="D104" s="28"/>
      <c r="E104" s="49">
        <f>SUMIFS(DATI!E$1:E$65536,DATI!A$1:A$65536,'1998'!B4,DATI!B$1:B$65536,'1998'!E12,DATI!C$1:C$65536,'1998'!B8,DATI!D$1:D$65536,'1998'!L104)</f>
        <v>0</v>
      </c>
      <c r="F104" s="28"/>
      <c r="G104" s="28"/>
      <c r="H104" s="28"/>
      <c r="I104" s="94">
        <f>E104</f>
        <v>0</v>
      </c>
      <c r="J104" s="30">
        <f>SUMIFS(DATI!E$1:E$65536,DATI!A$1:A$65536,'1998'!B4,DATI!B$1:B$65536,'1998'!J12,DATI!C$1:C$65536,'1998'!B8,DATI!D$1:D$65536,'1998'!L104)</f>
        <v>0</v>
      </c>
      <c r="K104" s="31">
        <f t="shared" si="8"/>
        <v>0</v>
      </c>
      <c r="L104" s="53" t="s">
        <v>62</v>
      </c>
      <c r="M104" s="199" t="s">
        <v>245</v>
      </c>
      <c r="N104" s="91">
        <f t="shared" si="9"/>
        <v>0</v>
      </c>
      <c r="O104" s="30">
        <f>SUMIFS(DATI!E$1:E$65536,DATI!A$1:A$65536,'1998'!B4,DATI!B$1:B$65536,'1998'!O12,DATI!C$1:C$65536,'1998'!N8,DATI!D$1:D$65536,'1998'!L104)</f>
        <v>0</v>
      </c>
      <c r="P104" s="29">
        <f>T104</f>
        <v>0</v>
      </c>
      <c r="Q104" s="28"/>
      <c r="R104" s="28"/>
      <c r="S104" s="28"/>
      <c r="T104" s="49">
        <f>SUMIFS(DATI!E$1:E$65536,DATI!A$1:A$65536,'1998'!B4,DATI!B$1:B$65536,'1998'!T12,DATI!C$1:C$65536,'1998'!N8,DATI!D$1:D$65536,'1998'!L104)</f>
        <v>0</v>
      </c>
      <c r="U104" s="28"/>
      <c r="V104" s="28"/>
      <c r="W104" s="42"/>
    </row>
    <row r="105" spans="1:23" ht="25">
      <c r="A105" s="7"/>
      <c r="B105" s="28"/>
      <c r="C105" s="28"/>
      <c r="D105" s="28"/>
      <c r="E105" s="49">
        <f>SUMIFS(DATI!E$1:E$65536,DATI!A$1:A$65536,'1998'!B4,DATI!B$1:B$65536,'1998'!E12,DATI!C$1:C$65536,'1998'!B8,DATI!D$1:D$65536,'1998'!L105)</f>
        <v>0</v>
      </c>
      <c r="F105" s="28"/>
      <c r="G105" s="28"/>
      <c r="H105" s="28"/>
      <c r="I105" s="94">
        <f>E105</f>
        <v>0</v>
      </c>
      <c r="J105" s="30">
        <f>SUMIFS(DATI!E$1:E$65536,DATI!A$1:A$65536,'1998'!B4,DATI!B$1:B$65536,'1998'!J12,DATI!C$1:C$65536,'1998'!B8,DATI!D$1:D$65536,'1998'!L105)</f>
        <v>0</v>
      </c>
      <c r="K105" s="31">
        <f t="shared" si="8"/>
        <v>0</v>
      </c>
      <c r="L105" s="53" t="s">
        <v>63</v>
      </c>
      <c r="M105" s="78" t="s">
        <v>185</v>
      </c>
      <c r="N105" s="91">
        <f t="shared" si="9"/>
        <v>0</v>
      </c>
      <c r="O105" s="30">
        <f>SUMIFS(DATI!E$1:E$65536,DATI!A$1:A$65536,'1998'!B4,DATI!B$1:B$65536,'1998'!O12,DATI!C$1:C$65536,'1998'!N8,DATI!D$1:D$65536,'1998'!L105)</f>
        <v>0</v>
      </c>
      <c r="P105" s="29">
        <f>T105</f>
        <v>0</v>
      </c>
      <c r="Q105" s="50"/>
      <c r="R105" s="28"/>
      <c r="S105" s="28"/>
      <c r="T105" s="49">
        <f>SUMIFS(DATI!E$1:E$65536,DATI!A$1:A$65536,'1998'!B4,DATI!B$1:B$65536,'1998'!T12,DATI!C$1:C$65536,'1998'!N8,DATI!D$1:D$65536,'1998'!L105)</f>
        <v>0</v>
      </c>
      <c r="U105" s="28"/>
      <c r="V105" s="28"/>
      <c r="W105" s="42"/>
    </row>
    <row r="106" spans="1:23">
      <c r="A106" s="7"/>
      <c r="B106" s="115">
        <f>C106+D106</f>
        <v>4802</v>
      </c>
      <c r="C106" s="103">
        <f>SUMIFS(DATI!E$1:E$65536,DATI!A$1:A$65536,'1998'!B4,DATI!B$1:B$65536,'1998'!C12,DATI!C$1:C$65536,'1998'!B8,DATI!D$1:D$65536,'1998'!L106)</f>
        <v>0</v>
      </c>
      <c r="D106" s="103">
        <f>SUMIFS(DATI!E$1:E$65536,DATI!A$1:A$65536,'1998'!B4,DATI!B$1:B$65536,'1998'!D12,DATI!C$1:C$65536,'1998'!B8,DATI!D$1:D$65536,'1998'!L106)</f>
        <v>4802</v>
      </c>
      <c r="E106" s="49">
        <f>SUMIFS(DATI!E$1:E$65536,DATI!A$1:A$65536,'1998'!B4,DATI!B$1:B$65536,'1998'!E12,DATI!C$1:C$65536,'1998'!B8,DATI!D$1:D$65536,'1998'!L106)</f>
        <v>130862</v>
      </c>
      <c r="F106" s="30">
        <f>SUMIFS(DATI!E$1:E$65536,DATI!A$1:A$65536,'1998'!B4,DATI!B$1:B$65536,'1998'!F12,DATI!C$1:C$65536,'1998'!B8,DATI!D$1:D$65536,'1998'!L106)</f>
        <v>3752</v>
      </c>
      <c r="G106" s="49">
        <f>SUMIFS(DATI!E$1:E$65536,DATI!A$1:A$65536,'1998'!B4,DATI!B$1:B$65536,'1998'!G12,DATI!C$1:C$65536,'1998'!B8,DATI!D$1:D$65536,'1998'!L106)</f>
        <v>110930</v>
      </c>
      <c r="H106" s="28"/>
      <c r="I106" s="94">
        <f>B106+E106+F106+G106</f>
        <v>250346</v>
      </c>
      <c r="J106" s="30">
        <f>SUMIFS(DATI!E$1:E$65536,DATI!A$1:A$65536,'1998'!B4,DATI!B$1:B$65536,'1998'!J12,DATI!C$1:C$65536,'1998'!B8,DATI!D$1:D$65536,'1998'!L106)</f>
        <v>75899</v>
      </c>
      <c r="K106" s="31">
        <f t="shared" si="8"/>
        <v>326245</v>
      </c>
      <c r="L106" s="119" t="s">
        <v>64</v>
      </c>
      <c r="M106" s="205" t="s">
        <v>246</v>
      </c>
      <c r="N106" s="91">
        <f>O106+P106</f>
        <v>326245</v>
      </c>
      <c r="O106" s="30">
        <f>SUMIFS(DATI!E$1:E$65536,DATI!A$1:A$65536,'1998'!B4,DATI!B$1:B$65536,'1998'!O12,DATI!C$1:C$65536,'1998'!N8,DATI!D$1:D$65536,'1998'!L106)</f>
        <v>10841</v>
      </c>
      <c r="P106" s="29">
        <f>R106+S106+T106+W106</f>
        <v>315404</v>
      </c>
      <c r="Q106" s="28"/>
      <c r="R106" s="49">
        <f>SUMIFS(DATI!E$1:E$65536,DATI!A$1:A$65536,'1998'!B4,DATI!B$1:B$65536,'1998'!R12,DATI!C$1:C$65536,'1998'!N8,DATI!D$1:D$65536,'1998'!L106)</f>
        <v>126085</v>
      </c>
      <c r="S106" s="49">
        <f>SUMIFS(DATI!E$1:E$65536,DATI!A$1:A$65536,'1998'!B4,DATI!B$1:B$65536,'1998'!S12,DATI!C$1:C$65536,'1998'!N8,DATI!D$1:D$65536,'1998'!L106)</f>
        <v>0</v>
      </c>
      <c r="T106" s="49">
        <f>SUMIFS(DATI!E$1:E$65536,DATI!A$1:A$65536,'1998'!B4,DATI!B$1:B$65536,'1998'!T12,DATI!C$1:C$65536,'1998'!N8,DATI!D$1:D$65536,'1998'!L106)</f>
        <v>184298</v>
      </c>
      <c r="U106" s="96">
        <f>SUMIFS(DATI!E$1:E$65536,DATI!A$1:A$65536,'1998'!B4,DATI!B$1:B$65536,'1998'!U12,DATI!C$1:C$65536,'1998'!N8,DATI!D$1:D$65536,'1998'!L106)</f>
        <v>2467</v>
      </c>
      <c r="V106" s="24">
        <f>SUMIFS(DATI!E$1:E$65536,DATI!A$1:A$65536,'1998'!B4,DATI!B$1:B$65536,'1998'!V12,DATI!C$1:C$65536,'1998'!N8,DATI!D$1:D$65536,'1998'!L106)</f>
        <v>2554</v>
      </c>
      <c r="W106" s="63">
        <f>U106+V106</f>
        <v>5021</v>
      </c>
    </row>
    <row r="107" spans="1:23">
      <c r="A107" s="7"/>
      <c r="B107" s="122"/>
      <c r="C107" s="74"/>
      <c r="D107" s="74"/>
      <c r="E107" s="49">
        <f>SUMIFS(DATI!E$1:E$65536,DATI!A$1:A$65536,'1998'!B4,DATI!B$1:B$65536,'1998'!E12,DATI!C$1:C$65536,'1998'!B8,DATI!D$1:D$65536,'1998'!L107)</f>
        <v>0</v>
      </c>
      <c r="F107" s="74"/>
      <c r="G107" s="74"/>
      <c r="H107" s="28"/>
      <c r="I107" s="94">
        <f>E107</f>
        <v>0</v>
      </c>
      <c r="J107" s="92"/>
      <c r="K107" s="31">
        <f>I107</f>
        <v>0</v>
      </c>
      <c r="L107" s="119" t="s">
        <v>65</v>
      </c>
      <c r="M107" s="205" t="s">
        <v>186</v>
      </c>
      <c r="N107" s="91">
        <f>O107</f>
        <v>0</v>
      </c>
      <c r="O107" s="30">
        <f>SUMIFS(DATI!E$1:E$65536,DATI!A$1:A$65536,'1998'!B4,DATI!B$1:B$65536,'1998'!O12,DATI!C$1:C$65536,'1998'!N8,DATI!D$1:D$65536,'1998'!L107)</f>
        <v>0</v>
      </c>
      <c r="P107" s="23"/>
      <c r="Q107" s="28"/>
      <c r="R107" s="23"/>
      <c r="S107" s="23"/>
      <c r="T107" s="23"/>
      <c r="U107" s="23"/>
      <c r="V107" s="23"/>
      <c r="W107" s="32"/>
    </row>
    <row r="108" spans="1:23" ht="13">
      <c r="A108" s="7"/>
      <c r="B108" s="115">
        <f>C108+D108</f>
        <v>3545662</v>
      </c>
      <c r="C108" s="91">
        <f>V85+W86+V90+V100-C86-C96-C100</f>
        <v>5891</v>
      </c>
      <c r="D108" s="91">
        <f>U85+U86+U90+U96+U100-D86-D90-D96-D100</f>
        <v>3539771</v>
      </c>
      <c r="E108" s="29">
        <f>T85+T86+T90+T100-E86-E96-E100</f>
        <v>1423572</v>
      </c>
      <c r="F108" s="29">
        <f>S85+S90+S100-F86-F96-F100</f>
        <v>167634</v>
      </c>
      <c r="G108" s="29">
        <f>R85+R90+R100-G86-G96-G100</f>
        <v>859894</v>
      </c>
      <c r="H108" s="28"/>
      <c r="I108" s="94">
        <f>B108+E108+F108+G108</f>
        <v>5996762</v>
      </c>
      <c r="J108" s="50"/>
      <c r="K108" s="32"/>
      <c r="L108" s="106" t="s">
        <v>19</v>
      </c>
      <c r="M108" s="197" t="s">
        <v>187</v>
      </c>
      <c r="N108" s="23"/>
      <c r="O108" s="28"/>
      <c r="P108" s="28"/>
      <c r="Q108" s="28"/>
      <c r="R108" s="28"/>
      <c r="S108" s="28"/>
      <c r="T108" s="28"/>
      <c r="U108" s="28"/>
      <c r="V108" s="28"/>
      <c r="W108" s="42"/>
    </row>
    <row r="109" spans="1:23">
      <c r="A109" s="7"/>
      <c r="B109" s="115">
        <f>C109+D109</f>
        <v>120093</v>
      </c>
      <c r="C109" s="91">
        <f>C22</f>
        <v>2578</v>
      </c>
      <c r="D109" s="91">
        <f>D22</f>
        <v>117515</v>
      </c>
      <c r="E109" s="91">
        <f>E22</f>
        <v>291592</v>
      </c>
      <c r="F109" s="91">
        <f>F22</f>
        <v>25706</v>
      </c>
      <c r="G109" s="91">
        <f>G22</f>
        <v>814432</v>
      </c>
      <c r="H109" s="28"/>
      <c r="I109" s="94">
        <f>B109+E109+F109+G109</f>
        <v>1251823</v>
      </c>
      <c r="J109" s="50"/>
      <c r="K109" s="42"/>
      <c r="L109" s="53" t="s">
        <v>77</v>
      </c>
      <c r="M109" s="65" t="s">
        <v>167</v>
      </c>
      <c r="N109" s="28"/>
      <c r="O109" s="28"/>
      <c r="P109" s="28"/>
      <c r="Q109" s="28"/>
      <c r="R109" s="28"/>
      <c r="S109" s="28"/>
      <c r="T109" s="28"/>
      <c r="U109" s="28"/>
      <c r="V109" s="28"/>
      <c r="W109" s="42"/>
    </row>
    <row r="110" spans="1:23" ht="13.5" thickBot="1">
      <c r="A110" s="7"/>
      <c r="B110" s="115">
        <f>C110+D110</f>
        <v>3425569</v>
      </c>
      <c r="C110" s="123">
        <f>C108-C109</f>
        <v>3313</v>
      </c>
      <c r="D110" s="123">
        <f>D108-D109</f>
        <v>3422256</v>
      </c>
      <c r="E110" s="123">
        <f>E108-E109</f>
        <v>1131980</v>
      </c>
      <c r="F110" s="123">
        <f>F108-F109</f>
        <v>141928</v>
      </c>
      <c r="G110" s="123">
        <f>G108-G109</f>
        <v>45462</v>
      </c>
      <c r="H110" s="124"/>
      <c r="I110" s="125">
        <f>B110+E110+F110+G110</f>
        <v>4744939</v>
      </c>
      <c r="J110" s="126"/>
      <c r="K110" s="109"/>
      <c r="L110" s="127" t="s">
        <v>188</v>
      </c>
      <c r="M110" s="198" t="s">
        <v>189</v>
      </c>
      <c r="N110" s="124"/>
      <c r="O110" s="124"/>
      <c r="P110" s="124"/>
      <c r="Q110" s="124"/>
      <c r="R110" s="124"/>
      <c r="S110" s="124"/>
      <c r="T110" s="124"/>
      <c r="U110" s="124"/>
      <c r="V110" s="124"/>
      <c r="W110" s="109"/>
    </row>
    <row r="111" spans="1:23" ht="14" thickTop="1" thickBot="1">
      <c r="A111" s="7"/>
      <c r="B111" s="269"/>
      <c r="C111" s="270"/>
      <c r="D111" s="270"/>
      <c r="E111" s="270"/>
      <c r="F111" s="270"/>
      <c r="G111" s="270"/>
      <c r="H111" s="270"/>
      <c r="I111" s="270"/>
      <c r="J111" s="270"/>
      <c r="K111" s="270"/>
      <c r="L111" s="270"/>
      <c r="M111" s="270"/>
      <c r="N111" s="270"/>
      <c r="O111" s="270"/>
      <c r="P111" s="270"/>
      <c r="Q111" s="270"/>
      <c r="R111" s="270"/>
      <c r="S111" s="270"/>
      <c r="T111" s="270"/>
      <c r="U111" s="270"/>
      <c r="V111" s="270"/>
      <c r="W111" s="271"/>
    </row>
    <row r="112" spans="1:23" ht="13.5" thickTop="1">
      <c r="A112" s="7"/>
      <c r="B112" s="47"/>
      <c r="C112" s="47"/>
      <c r="D112" s="47"/>
      <c r="E112" s="47"/>
      <c r="F112" s="128"/>
      <c r="G112" s="128"/>
      <c r="H112" s="128"/>
      <c r="I112" s="47"/>
      <c r="J112" s="128"/>
      <c r="K112" s="129"/>
      <c r="L112" s="130" t="s">
        <v>19</v>
      </c>
      <c r="M112" s="197" t="s">
        <v>187</v>
      </c>
      <c r="N112" s="28"/>
      <c r="O112" s="28"/>
      <c r="P112" s="22">
        <f>R112+S112+T112+W112</f>
        <v>5996762</v>
      </c>
      <c r="Q112" s="50"/>
      <c r="R112" s="22">
        <f>G108</f>
        <v>859894</v>
      </c>
      <c r="S112" s="22">
        <f>F108</f>
        <v>167634</v>
      </c>
      <c r="T112" s="22">
        <f>E108</f>
        <v>1423572</v>
      </c>
      <c r="U112" s="114">
        <f>D108</f>
        <v>3539771</v>
      </c>
      <c r="V112" s="62">
        <f>C108</f>
        <v>5891</v>
      </c>
      <c r="W112" s="63">
        <f>U112+V112</f>
        <v>3545662</v>
      </c>
    </row>
    <row r="113" spans="1:23">
      <c r="A113" s="7"/>
      <c r="B113" s="115">
        <f>C113+D113</f>
        <v>3772657</v>
      </c>
      <c r="C113" s="29">
        <f>C114</f>
        <v>26894</v>
      </c>
      <c r="D113" s="29">
        <f>D114</f>
        <v>3745763</v>
      </c>
      <c r="E113" s="91">
        <f>E114+E115</f>
        <v>1279685</v>
      </c>
      <c r="F113" s="50"/>
      <c r="G113" s="28"/>
      <c r="H113" s="61"/>
      <c r="I113" s="94">
        <f>B113+E113</f>
        <v>5052342</v>
      </c>
      <c r="J113" s="50"/>
      <c r="K113" s="42"/>
      <c r="L113" s="53" t="s">
        <v>73</v>
      </c>
      <c r="M113" s="54" t="s">
        <v>190</v>
      </c>
      <c r="N113" s="28"/>
      <c r="O113" s="28"/>
      <c r="P113" s="23"/>
      <c r="Q113" s="28"/>
      <c r="R113" s="23"/>
      <c r="S113" s="23"/>
      <c r="T113" s="23"/>
      <c r="U113" s="28"/>
      <c r="V113" s="28"/>
      <c r="W113" s="42"/>
    </row>
    <row r="114" spans="1:23">
      <c r="A114" s="7"/>
      <c r="B114" s="115">
        <f>C114+D114</f>
        <v>3772657</v>
      </c>
      <c r="C114" s="103">
        <f>SUMIFS(DATI!E$1:E$65536,DATI!A$1:A$65536,'1998'!B4,DATI!B$1:B$65536,'1998'!C12,DATI!C$1:C$65536,'1998'!B8,DATI!D$1:D$65536,'1998'!L114)</f>
        <v>26894</v>
      </c>
      <c r="D114" s="103">
        <f>SUMIFS(DATI!E$1:E$65536,DATI!A$1:A$65536,'1998'!B4,DATI!B$1:B$65536,'1998'!D12,DATI!C$1:C$65536,'1998'!B8,DATI!D$1:D$65536,'1998'!L114)</f>
        <v>3745763</v>
      </c>
      <c r="E114" s="49">
        <f>SUMIFS(DATI!E$1:E$65536,DATI!A$1:A$65536,'1998'!B4,DATI!B$1:B$65536,'1998'!E12,DATI!C$1:C$65536,'1998'!B8,DATI!D$1:D$65536,'1998'!L114)</f>
        <v>535520</v>
      </c>
      <c r="F114" s="50"/>
      <c r="G114" s="28"/>
      <c r="H114" s="61"/>
      <c r="I114" s="94">
        <f>B114+E114</f>
        <v>4308177</v>
      </c>
      <c r="J114" s="50"/>
      <c r="K114" s="42"/>
      <c r="L114" s="53" t="s">
        <v>74</v>
      </c>
      <c r="M114" s="199" t="s">
        <v>238</v>
      </c>
      <c r="N114" s="28"/>
      <c r="O114" s="28"/>
      <c r="P114" s="28"/>
      <c r="Q114" s="28"/>
      <c r="R114" s="28"/>
      <c r="S114" s="28"/>
      <c r="T114" s="28"/>
      <c r="U114" s="28"/>
      <c r="V114" s="28"/>
      <c r="W114" s="42"/>
    </row>
    <row r="115" spans="1:23">
      <c r="A115" s="7"/>
      <c r="B115" s="131"/>
      <c r="C115" s="88"/>
      <c r="D115" s="88"/>
      <c r="E115" s="49">
        <f>SUMIFS(DATI!E$1:E$65536,DATI!A$1:A$65536,'1998'!B4,DATI!B$1:B$65536,'1998'!E12,DATI!C$1:C$65536,'1998'!B8,DATI!D$1:D$65536,'1998'!L115)</f>
        <v>744165</v>
      </c>
      <c r="F115" s="97"/>
      <c r="G115" s="47"/>
      <c r="H115" s="28"/>
      <c r="I115" s="94">
        <f>E115</f>
        <v>744165</v>
      </c>
      <c r="J115" s="97"/>
      <c r="K115" s="72"/>
      <c r="L115" s="53" t="s">
        <v>75</v>
      </c>
      <c r="M115" s="199" t="s">
        <v>239</v>
      </c>
      <c r="N115" s="47"/>
      <c r="O115" s="47"/>
      <c r="P115" s="47"/>
      <c r="Q115" s="28"/>
      <c r="R115" s="28"/>
      <c r="S115" s="28"/>
      <c r="T115" s="28"/>
      <c r="U115" s="28"/>
      <c r="V115" s="28"/>
      <c r="W115" s="42"/>
    </row>
    <row r="116" spans="1:23">
      <c r="A116" s="7"/>
      <c r="B116" s="115">
        <f>C116+D116</f>
        <v>0</v>
      </c>
      <c r="C116" s="132">
        <f>SUMIFS(DATI!E$1:E$65536,DATI!A$1:A$65536,'1998'!B4,DATI!B$1:B$65536,'1998'!C12,DATI!C$1:C$65536,'1998'!B8,DATI!D$1:D$65536,'1998'!L116)</f>
        <v>0</v>
      </c>
      <c r="D116" s="132">
        <f>SUMIFS(DATI!E$1:E$65536,DATI!A$1:A$65536,'1998'!B4,DATI!B$1:B$65536,'1998'!D12,DATI!C$1:C$65536,'1998'!B8,DATI!D$1:D$65536,'1998'!L116)</f>
        <v>0</v>
      </c>
      <c r="E116" s="49">
        <f>SUMIFS(DATI!E$1:E$65536,DATI!A$1:A$65536,'1998'!B4,DATI!B$1:B$65536,'1998'!E12,DATI!C$1:C$65536,'1998'!B8,DATI!D$1:D$65536,'1998'!L116)</f>
        <v>0</v>
      </c>
      <c r="F116" s="49">
        <f>SUMIFS(DATI!E$1:E$65536,DATI!A$1:A$65536,'1998'!B4,DATI!B$1:B$65536,'1998'!F12,DATI!C$1:C$65536,'1998'!B8,DATI!D$1:D$65536,'1998'!L116)</f>
        <v>18</v>
      </c>
      <c r="G116" s="30">
        <f>SUMIFS(DATI!E$1:E$65536,DATI!A$1:A$65536,'1998'!B4,DATI!B$1:B$65536,'1998'!G12,DATI!C$1:C$65536,'1998'!B8,DATI!D$1:D$65536,'1998'!L116)</f>
        <v>0</v>
      </c>
      <c r="H116" s="28"/>
      <c r="I116" s="94">
        <f>B116+E116+F116+G116</f>
        <v>18</v>
      </c>
      <c r="J116" s="49">
        <f>SUMIFS(DATI!E$1:E$65536,DATI!A$1:A$65536,'1998'!B4,DATI!B$1:B$65536,'1998'!J12,DATI!C$1:C$65536,'1998'!B8,DATI!D$1:D$65536,'1998'!L116)</f>
        <v>0</v>
      </c>
      <c r="K116" s="31">
        <f>I116+J116</f>
        <v>18</v>
      </c>
      <c r="L116" s="53" t="s">
        <v>66</v>
      </c>
      <c r="M116" s="54" t="s">
        <v>191</v>
      </c>
      <c r="N116" s="91">
        <f>O116+P116</f>
        <v>18</v>
      </c>
      <c r="O116" s="30">
        <f>SUMIFS(DATI!E$1:E$65536,DATI!A$1:A$65536,'1998'!B4,DATI!B$1:B$65536,'1998'!O12,DATI!C$1:C$65536,'1998'!B8,DATI!D$1:D$65536,'1998'!L116)</f>
        <v>0</v>
      </c>
      <c r="P116" s="29">
        <f>W116</f>
        <v>18</v>
      </c>
      <c r="Q116" s="28"/>
      <c r="R116" s="28"/>
      <c r="S116" s="28"/>
      <c r="T116" s="28"/>
      <c r="U116" s="49">
        <f>SUMIFS(DATI!E$1:E$65536,DATI!A$1:A$65536,'1998'!B4,DATI!B$1:B$65536,'1998'!U12,DATI!C$1:C$65536,'1998'!N8,DATI!D$1:D$65536,'1998'!L116)</f>
        <v>18</v>
      </c>
      <c r="V116" s="28"/>
      <c r="W116" s="31">
        <f>U116</f>
        <v>18</v>
      </c>
    </row>
    <row r="117" spans="1:23" ht="13">
      <c r="A117" s="7"/>
      <c r="B117" s="115">
        <f>C117+D117</f>
        <v>-226977</v>
      </c>
      <c r="C117" s="27">
        <f>V112-C113-C116</f>
        <v>-21003</v>
      </c>
      <c r="D117" s="27">
        <f>U112+U116-D113-D116</f>
        <v>-205974</v>
      </c>
      <c r="E117" s="94">
        <f>T112-E113-E116</f>
        <v>143887</v>
      </c>
      <c r="F117" s="94">
        <f>S112-F116</f>
        <v>167616</v>
      </c>
      <c r="G117" s="94">
        <f>R112-G116</f>
        <v>859894</v>
      </c>
      <c r="H117" s="28"/>
      <c r="I117" s="94">
        <f>B117+E117+F117+G117</f>
        <v>944420</v>
      </c>
      <c r="J117" s="28"/>
      <c r="K117" s="32"/>
      <c r="L117" s="113" t="s">
        <v>21</v>
      </c>
      <c r="M117" s="206" t="s">
        <v>192</v>
      </c>
      <c r="N117" s="23"/>
      <c r="O117" s="28"/>
      <c r="P117" s="23"/>
      <c r="Q117" s="28"/>
      <c r="R117" s="28"/>
      <c r="S117" s="28"/>
      <c r="T117" s="28"/>
      <c r="U117" s="28"/>
      <c r="V117" s="28"/>
      <c r="W117" s="42"/>
    </row>
    <row r="118" spans="1:23">
      <c r="A118" s="7"/>
      <c r="B118" s="115">
        <f>C118+D118</f>
        <v>120093</v>
      </c>
      <c r="C118" s="91">
        <f>C22</f>
        <v>2578</v>
      </c>
      <c r="D118" s="91">
        <f>D22</f>
        <v>117515</v>
      </c>
      <c r="E118" s="91">
        <f>E22</f>
        <v>291592</v>
      </c>
      <c r="F118" s="91">
        <f>F22</f>
        <v>25706</v>
      </c>
      <c r="G118" s="91">
        <f>G22</f>
        <v>814432</v>
      </c>
      <c r="H118" s="28"/>
      <c r="I118" s="94">
        <f>B118+E118+F118+G118</f>
        <v>1251823</v>
      </c>
      <c r="J118" s="50"/>
      <c r="K118" s="42"/>
      <c r="L118" s="53" t="s">
        <v>77</v>
      </c>
      <c r="M118" s="65" t="s">
        <v>167</v>
      </c>
      <c r="N118" s="28"/>
      <c r="O118" s="28"/>
      <c r="P118" s="28"/>
      <c r="Q118" s="28"/>
      <c r="R118" s="28"/>
      <c r="S118" s="28"/>
      <c r="T118" s="28"/>
      <c r="U118" s="28"/>
      <c r="V118" s="28"/>
      <c r="W118" s="42"/>
    </row>
    <row r="119" spans="1:23" ht="13.5" thickBot="1">
      <c r="A119" s="7"/>
      <c r="B119" s="115">
        <f>C119+D119</f>
        <v>-347070</v>
      </c>
      <c r="C119" s="133">
        <f>C117-C118</f>
        <v>-23581</v>
      </c>
      <c r="D119" s="133">
        <f>D117-D118</f>
        <v>-323489</v>
      </c>
      <c r="E119" s="133">
        <f>E117-E118</f>
        <v>-147705</v>
      </c>
      <c r="F119" s="133">
        <f>F117-F118</f>
        <v>141910</v>
      </c>
      <c r="G119" s="133">
        <f>G117-G118</f>
        <v>45462</v>
      </c>
      <c r="H119" s="28"/>
      <c r="I119" s="94">
        <f>B119+E119+F119+G119</f>
        <v>-307403</v>
      </c>
      <c r="J119" s="50"/>
      <c r="K119" s="109"/>
      <c r="L119" s="130" t="s">
        <v>193</v>
      </c>
      <c r="M119" s="207" t="s">
        <v>194</v>
      </c>
      <c r="N119" s="28"/>
      <c r="O119" s="28"/>
      <c r="P119" s="28"/>
      <c r="Q119" s="28"/>
      <c r="R119" s="28"/>
      <c r="S119" s="28"/>
      <c r="T119" s="28"/>
      <c r="U119" s="28"/>
      <c r="V119" s="28"/>
      <c r="W119" s="42"/>
    </row>
    <row r="120" spans="1:23" ht="13.5" thickTop="1" thickBot="1">
      <c r="A120" s="7"/>
      <c r="B120" s="272"/>
      <c r="C120" s="272"/>
      <c r="D120" s="272"/>
      <c r="E120" s="272"/>
      <c r="F120" s="272"/>
      <c r="G120" s="272"/>
      <c r="H120" s="272"/>
      <c r="I120" s="272"/>
      <c r="J120" s="272"/>
      <c r="K120" s="272"/>
      <c r="L120" s="272"/>
      <c r="M120" s="272"/>
      <c r="N120" s="272"/>
      <c r="O120" s="272"/>
      <c r="P120" s="272"/>
      <c r="Q120" s="272"/>
      <c r="R120" s="272"/>
      <c r="S120" s="272"/>
      <c r="T120" s="272"/>
      <c r="U120" s="272"/>
      <c r="V120" s="272"/>
      <c r="W120" s="273"/>
    </row>
    <row r="121" spans="1:23" ht="21.75" customHeight="1" thickTop="1" thickBot="1">
      <c r="A121" s="7"/>
      <c r="B121" s="253" t="s">
        <v>119</v>
      </c>
      <c r="C121" s="253"/>
      <c r="D121" s="253"/>
      <c r="E121" s="253"/>
      <c r="F121" s="253"/>
      <c r="G121" s="253"/>
      <c r="H121" s="253"/>
      <c r="I121" s="253"/>
      <c r="J121" s="253"/>
      <c r="K121" s="254"/>
      <c r="L121" s="274" t="s">
        <v>120</v>
      </c>
      <c r="M121" s="275"/>
      <c r="N121" s="278" t="s">
        <v>121</v>
      </c>
      <c r="O121" s="279"/>
      <c r="P121" s="279"/>
      <c r="Q121" s="279"/>
      <c r="R121" s="279"/>
      <c r="S121" s="279"/>
      <c r="T121" s="279"/>
      <c r="U121" s="280"/>
      <c r="V121" s="280"/>
      <c r="W121" s="281"/>
    </row>
    <row r="122" spans="1:23" ht="13.5" customHeight="1" thickTop="1">
      <c r="A122" s="7"/>
      <c r="B122" s="261" t="s">
        <v>122</v>
      </c>
      <c r="C122" s="264" t="s">
        <v>123</v>
      </c>
      <c r="D122" s="264" t="s">
        <v>124</v>
      </c>
      <c r="E122" s="239" t="s">
        <v>125</v>
      </c>
      <c r="F122" s="239" t="s">
        <v>126</v>
      </c>
      <c r="G122" s="239" t="s">
        <v>127</v>
      </c>
      <c r="H122" s="239" t="s">
        <v>128</v>
      </c>
      <c r="I122" s="239" t="s">
        <v>129</v>
      </c>
      <c r="J122" s="239" t="s">
        <v>130</v>
      </c>
      <c r="K122" s="243" t="s">
        <v>131</v>
      </c>
      <c r="L122" s="276"/>
      <c r="M122" s="277"/>
      <c r="N122" s="264" t="s">
        <v>131</v>
      </c>
      <c r="O122" s="239" t="s">
        <v>130</v>
      </c>
      <c r="P122" s="239" t="s">
        <v>129</v>
      </c>
      <c r="Q122" s="239" t="s">
        <v>128</v>
      </c>
      <c r="R122" s="239" t="s">
        <v>127</v>
      </c>
      <c r="S122" s="239" t="s">
        <v>126</v>
      </c>
      <c r="T122" s="239" t="s">
        <v>125</v>
      </c>
      <c r="U122" s="264" t="s">
        <v>124</v>
      </c>
      <c r="V122" s="264" t="s">
        <v>123</v>
      </c>
      <c r="W122" s="266" t="s">
        <v>122</v>
      </c>
    </row>
    <row r="123" spans="1:23" ht="12.75" customHeight="1">
      <c r="A123" s="7"/>
      <c r="B123" s="262"/>
      <c r="C123" s="216"/>
      <c r="D123" s="216"/>
      <c r="E123" s="213"/>
      <c r="F123" s="213"/>
      <c r="G123" s="213"/>
      <c r="H123" s="229"/>
      <c r="I123" s="213"/>
      <c r="J123" s="213"/>
      <c r="K123" s="244"/>
      <c r="L123" s="276"/>
      <c r="M123" s="277"/>
      <c r="N123" s="215"/>
      <c r="O123" s="213"/>
      <c r="P123" s="213"/>
      <c r="Q123" s="229"/>
      <c r="R123" s="213"/>
      <c r="S123" s="213"/>
      <c r="T123" s="213"/>
      <c r="U123" s="216"/>
      <c r="V123" s="216"/>
      <c r="W123" s="219"/>
    </row>
    <row r="124" spans="1:23" ht="53.25" customHeight="1" thickBot="1">
      <c r="A124" s="7"/>
      <c r="B124" s="263"/>
      <c r="C124" s="265"/>
      <c r="D124" s="265"/>
      <c r="E124" s="241"/>
      <c r="F124" s="241"/>
      <c r="G124" s="241"/>
      <c r="H124" s="242"/>
      <c r="I124" s="241"/>
      <c r="J124" s="240"/>
      <c r="K124" s="245"/>
      <c r="L124" s="276"/>
      <c r="M124" s="277"/>
      <c r="N124" s="268"/>
      <c r="O124" s="240"/>
      <c r="P124" s="241"/>
      <c r="Q124" s="242"/>
      <c r="R124" s="241"/>
      <c r="S124" s="241"/>
      <c r="T124" s="241"/>
      <c r="U124" s="265"/>
      <c r="V124" s="265"/>
      <c r="W124" s="267"/>
    </row>
    <row r="125" spans="1:23" ht="19" thickTop="1" thickBot="1">
      <c r="A125" s="7"/>
      <c r="B125" s="249" t="s">
        <v>195</v>
      </c>
      <c r="C125" s="249"/>
      <c r="D125" s="249"/>
      <c r="E125" s="249"/>
      <c r="F125" s="249"/>
      <c r="G125" s="249"/>
      <c r="H125" s="249"/>
      <c r="I125" s="249"/>
      <c r="J125" s="249"/>
      <c r="K125" s="249"/>
      <c r="L125" s="249"/>
      <c r="M125" s="249"/>
      <c r="N125" s="249"/>
      <c r="O125" s="249"/>
      <c r="P125" s="249"/>
      <c r="Q125" s="249"/>
      <c r="R125" s="249"/>
      <c r="S125" s="249"/>
      <c r="T125" s="249"/>
      <c r="U125" s="249"/>
      <c r="V125" s="249"/>
      <c r="W125" s="250"/>
    </row>
    <row r="126" spans="1:23" ht="13" thickTop="1">
      <c r="A126" s="7"/>
      <c r="B126" s="28"/>
      <c r="C126" s="28"/>
      <c r="D126" s="28"/>
      <c r="E126" s="28"/>
      <c r="F126" s="28"/>
      <c r="G126" s="28"/>
      <c r="H126" s="28"/>
      <c r="I126" s="28"/>
      <c r="J126" s="22">
        <f>J127+J128</f>
        <v>2359936</v>
      </c>
      <c r="K126" s="129"/>
      <c r="L126" s="18" t="s">
        <v>109</v>
      </c>
      <c r="M126" s="19" t="s">
        <v>196</v>
      </c>
      <c r="N126" s="44"/>
      <c r="O126" s="44"/>
      <c r="P126" s="44"/>
      <c r="Q126" s="44"/>
      <c r="R126" s="44"/>
      <c r="S126" s="44"/>
      <c r="T126" s="44"/>
      <c r="U126" s="44"/>
      <c r="V126" s="44"/>
      <c r="W126" s="45"/>
    </row>
    <row r="127" spans="1:23">
      <c r="A127" s="7"/>
      <c r="B127" s="28"/>
      <c r="C127" s="28"/>
      <c r="D127" s="28"/>
      <c r="E127" s="28"/>
      <c r="F127" s="28"/>
      <c r="G127" s="28"/>
      <c r="H127" s="28"/>
      <c r="I127" s="28"/>
      <c r="J127" s="49">
        <f>SUMIFS(DATI!E$1:E$65536,DATI!A$1:A$65536,'1998'!B4,DATI!B$1:B$65536,'1998'!J12,DATI!C$1:C$65536,'1998'!B8,DATI!D$1:D$65536,'1998'!L127)</f>
        <v>1348940</v>
      </c>
      <c r="K127" s="42"/>
      <c r="L127" s="40" t="s">
        <v>110</v>
      </c>
      <c r="M127" s="134" t="s">
        <v>234</v>
      </c>
      <c r="N127" s="44"/>
      <c r="O127" s="44"/>
      <c r="P127" s="44"/>
      <c r="Q127" s="44"/>
      <c r="R127" s="44"/>
      <c r="S127" s="44"/>
      <c r="T127" s="44"/>
      <c r="U127" s="44"/>
      <c r="V127" s="44"/>
      <c r="W127" s="45"/>
    </row>
    <row r="128" spans="1:23">
      <c r="A128" s="7"/>
      <c r="B128" s="28"/>
      <c r="C128" s="28"/>
      <c r="D128" s="28"/>
      <c r="E128" s="28"/>
      <c r="F128" s="28"/>
      <c r="G128" s="28"/>
      <c r="H128" s="28"/>
      <c r="I128" s="28"/>
      <c r="J128" s="49">
        <v>1010996</v>
      </c>
      <c r="K128" s="42"/>
      <c r="L128" s="40" t="s">
        <v>111</v>
      </c>
      <c r="M128" s="134" t="s">
        <v>235</v>
      </c>
      <c r="N128" s="44"/>
      <c r="O128" s="44"/>
      <c r="P128" s="44"/>
      <c r="Q128" s="44"/>
      <c r="R128" s="44"/>
      <c r="S128" s="44"/>
      <c r="T128" s="44"/>
      <c r="U128" s="44"/>
      <c r="V128" s="44"/>
      <c r="W128" s="45"/>
    </row>
    <row r="129" spans="1:23">
      <c r="A129" s="7"/>
      <c r="B129" s="28"/>
      <c r="C129" s="28"/>
      <c r="D129" s="28"/>
      <c r="E129" s="28"/>
      <c r="F129" s="28"/>
      <c r="G129" s="28"/>
      <c r="H129" s="28"/>
      <c r="I129" s="61"/>
      <c r="J129" s="49">
        <f>SUMIFS(DATI!E$1:E$65536,DATI!A$1:A$65536,'1998'!B4,DATI!B$1:B$65536,'1998'!J12,DATI!C$1:C$65536,'1998'!B8,DATI!D$1:D$65536,'1998'!L129)</f>
        <v>0</v>
      </c>
      <c r="K129" s="42"/>
      <c r="L129" s="40" t="s">
        <v>112</v>
      </c>
      <c r="M129" s="185" t="s">
        <v>227</v>
      </c>
      <c r="N129" s="44"/>
      <c r="O129" s="44"/>
      <c r="P129" s="44"/>
      <c r="Q129" s="44"/>
      <c r="R129" s="44"/>
      <c r="S129" s="44"/>
      <c r="T129" s="44"/>
      <c r="U129" s="44"/>
      <c r="V129" s="44"/>
      <c r="W129" s="45"/>
    </row>
    <row r="130" spans="1:23">
      <c r="A130" s="7"/>
      <c r="B130" s="28"/>
      <c r="C130" s="28"/>
      <c r="D130" s="28"/>
      <c r="E130" s="28"/>
      <c r="F130" s="28"/>
      <c r="G130" s="28"/>
      <c r="H130" s="28"/>
      <c r="I130" s="28"/>
      <c r="J130" s="28"/>
      <c r="K130" s="42"/>
      <c r="L130" s="40" t="s">
        <v>113</v>
      </c>
      <c r="M130" s="41" t="s">
        <v>197</v>
      </c>
      <c r="N130" s="44"/>
      <c r="O130" s="43">
        <f>O131+O132</f>
        <v>3086548</v>
      </c>
      <c r="P130" s="44"/>
      <c r="Q130" s="44"/>
      <c r="R130" s="44"/>
      <c r="S130" s="44"/>
      <c r="T130" s="44"/>
      <c r="U130" s="44"/>
      <c r="V130" s="44"/>
      <c r="W130" s="45"/>
    </row>
    <row r="131" spans="1:23">
      <c r="A131" s="7"/>
      <c r="B131" s="28"/>
      <c r="C131" s="28"/>
      <c r="D131" s="28"/>
      <c r="E131" s="28"/>
      <c r="F131" s="28"/>
      <c r="G131" s="28"/>
      <c r="H131" s="28"/>
      <c r="I131" s="28"/>
      <c r="J131" s="28"/>
      <c r="K131" s="42"/>
      <c r="L131" s="40" t="s">
        <v>114</v>
      </c>
      <c r="M131" s="134" t="s">
        <v>236</v>
      </c>
      <c r="N131" s="44"/>
      <c r="O131" s="36">
        <f>SUMIFS(DATI!E$1:E$65536,DATI!A$1:A$65536,'1998'!B4,DATI!B$1:B$65536,'1998'!O12,DATI!C$1:C$65536,'1998'!N8,DATI!D$1:D$65536,'1998'!L131)</f>
        <v>2390358</v>
      </c>
      <c r="P131" s="44"/>
      <c r="Q131" s="44"/>
      <c r="R131" s="44"/>
      <c r="S131" s="44"/>
      <c r="T131" s="44"/>
      <c r="U131" s="44"/>
      <c r="V131" s="44"/>
      <c r="W131" s="45"/>
    </row>
    <row r="132" spans="1:23">
      <c r="A132" s="7"/>
      <c r="B132" s="28"/>
      <c r="C132" s="28"/>
      <c r="D132" s="28"/>
      <c r="E132" s="28"/>
      <c r="F132" s="28"/>
      <c r="G132" s="28"/>
      <c r="H132" s="28"/>
      <c r="I132" s="28"/>
      <c r="J132" s="28"/>
      <c r="K132" s="42"/>
      <c r="L132" s="40" t="s">
        <v>115</v>
      </c>
      <c r="M132" s="134" t="s">
        <v>237</v>
      </c>
      <c r="N132" s="44"/>
      <c r="O132" s="36">
        <f>SUMIFS(DATI!E$1:E$65536,DATI!A$1:A$65536,'1998'!B4,DATI!B$1:B$65536,'1998'!O12,DATI!C$1:C$65536,'1998'!N8,DATI!D$1:D$65536,'1998'!L132)</f>
        <v>696190</v>
      </c>
      <c r="P132" s="44"/>
      <c r="Q132" s="44"/>
      <c r="R132" s="44"/>
      <c r="S132" s="44"/>
      <c r="T132" s="44"/>
      <c r="U132" s="44"/>
      <c r="V132" s="44"/>
      <c r="W132" s="45"/>
    </row>
    <row r="133" spans="1:23">
      <c r="A133" s="7"/>
      <c r="B133" s="28"/>
      <c r="C133" s="28"/>
      <c r="D133" s="28"/>
      <c r="E133" s="28"/>
      <c r="F133" s="28"/>
      <c r="G133" s="28"/>
      <c r="H133" s="28"/>
      <c r="I133" s="28"/>
      <c r="J133" s="28"/>
      <c r="K133" s="42"/>
      <c r="L133" s="40" t="s">
        <v>116</v>
      </c>
      <c r="M133" s="185" t="s">
        <v>228</v>
      </c>
      <c r="N133" s="44"/>
      <c r="O133" s="36">
        <f>SUMIFS(DATI!E$1:E$65536,DATI!A$1:A$65536,'1998'!B4,DATI!B$1:B$65536,'1998'!O12,DATI!C$1:C$65536,'1998'!N8,DATI!D$1:D$65536,'1998'!L133)</f>
        <v>0</v>
      </c>
      <c r="P133" s="44"/>
      <c r="Q133" s="44"/>
      <c r="R133" s="44"/>
      <c r="S133" s="44"/>
      <c r="T133" s="44"/>
      <c r="U133" s="44"/>
      <c r="V133" s="44"/>
      <c r="W133" s="45"/>
    </row>
    <row r="134" spans="1:23" ht="13">
      <c r="A134" s="7"/>
      <c r="B134" s="28"/>
      <c r="C134" s="28"/>
      <c r="D134" s="28"/>
      <c r="E134" s="28"/>
      <c r="F134" s="28"/>
      <c r="G134" s="28"/>
      <c r="H134" s="28"/>
      <c r="I134" s="28"/>
      <c r="J134" s="29">
        <f>O130-J126</f>
        <v>726612</v>
      </c>
      <c r="K134" s="42"/>
      <c r="L134" s="135" t="s">
        <v>107</v>
      </c>
      <c r="M134" s="202" t="s">
        <v>198</v>
      </c>
      <c r="N134" s="44"/>
      <c r="O134" s="44"/>
      <c r="P134" s="44"/>
      <c r="Q134" s="44"/>
      <c r="R134" s="44"/>
      <c r="S134" s="44"/>
      <c r="T134" s="44"/>
      <c r="U134" s="44"/>
      <c r="V134" s="44"/>
      <c r="W134" s="45"/>
    </row>
    <row r="135" spans="1:23">
      <c r="A135" s="7"/>
      <c r="B135" s="28"/>
      <c r="C135" s="28"/>
      <c r="D135" s="28"/>
      <c r="E135" s="28"/>
      <c r="F135" s="28"/>
      <c r="G135" s="28"/>
      <c r="H135" s="61"/>
      <c r="I135" s="94">
        <f>I27+I30+I55+I58+I86+I89+I100+I116</f>
        <v>7112138</v>
      </c>
      <c r="J135" s="94">
        <f>J27+J30+J55+J58+J86+J89+J100+J116</f>
        <v>281379</v>
      </c>
      <c r="K135" s="31">
        <f>I135+J135</f>
        <v>7393517</v>
      </c>
      <c r="L135" s="40" t="s">
        <v>199</v>
      </c>
      <c r="M135" s="41" t="s">
        <v>200</v>
      </c>
      <c r="N135" s="33">
        <f>O135+P135</f>
        <v>7393516</v>
      </c>
      <c r="O135" s="37">
        <f>O46+O49+O58+O86+O89+O100+O116</f>
        <v>137987</v>
      </c>
      <c r="P135" s="43">
        <f>P33+P46+P49+P58+P86+P89+P100+P116</f>
        <v>7255529</v>
      </c>
      <c r="Q135" s="43">
        <f>Q33</f>
        <v>24583</v>
      </c>
      <c r="R135" s="136"/>
      <c r="S135" s="44"/>
      <c r="T135" s="44"/>
      <c r="U135" s="44"/>
      <c r="V135" s="44"/>
      <c r="W135" s="45"/>
    </row>
    <row r="136" spans="1:23" ht="13.5" thickBot="1">
      <c r="A136" s="7"/>
      <c r="B136" s="28"/>
      <c r="C136" s="28"/>
      <c r="D136" s="28"/>
      <c r="E136" s="28"/>
      <c r="F136" s="28"/>
      <c r="G136" s="28"/>
      <c r="H136" s="28"/>
      <c r="I136" s="23"/>
      <c r="J136" s="137">
        <f>J134+O46+O49+O58+O86+O90+O96+O100+O116+O97-J27-J55-J58-J86-J90-J96-J100-J116-J97</f>
        <v>583220</v>
      </c>
      <c r="K136" s="138"/>
      <c r="L136" s="130" t="s">
        <v>108</v>
      </c>
      <c r="M136" s="207" t="s">
        <v>201</v>
      </c>
      <c r="N136" s="44"/>
      <c r="O136" s="44"/>
      <c r="P136" s="44"/>
      <c r="Q136" s="44"/>
      <c r="R136" s="44"/>
      <c r="S136" s="44"/>
      <c r="T136" s="44"/>
      <c r="U136" s="44"/>
      <c r="V136" s="44"/>
      <c r="W136" s="45"/>
    </row>
    <row r="137" spans="1:23" ht="13.5" thickTop="1" thickBot="1">
      <c r="A137" s="7"/>
      <c r="B137" s="251"/>
      <c r="C137" s="251"/>
      <c r="D137" s="251"/>
      <c r="E137" s="251"/>
      <c r="F137" s="251"/>
      <c r="G137" s="251"/>
      <c r="H137" s="251"/>
      <c r="I137" s="251"/>
      <c r="J137" s="251"/>
      <c r="K137" s="251"/>
      <c r="L137" s="251"/>
      <c r="M137" s="251"/>
      <c r="N137" s="251"/>
      <c r="O137" s="251"/>
      <c r="P137" s="251"/>
      <c r="Q137" s="251"/>
      <c r="R137" s="251"/>
      <c r="S137" s="251"/>
      <c r="T137" s="251"/>
      <c r="U137" s="251"/>
      <c r="V137" s="251"/>
      <c r="W137" s="252"/>
    </row>
    <row r="138" spans="1:23" ht="21.75" customHeight="1" thickTop="1" thickBot="1">
      <c r="A138" s="7"/>
      <c r="B138" s="253" t="s">
        <v>202</v>
      </c>
      <c r="C138" s="253"/>
      <c r="D138" s="253"/>
      <c r="E138" s="253"/>
      <c r="F138" s="253"/>
      <c r="G138" s="253"/>
      <c r="H138" s="253"/>
      <c r="I138" s="253"/>
      <c r="J138" s="253"/>
      <c r="K138" s="254"/>
      <c r="L138" s="255" t="s">
        <v>203</v>
      </c>
      <c r="M138" s="256"/>
      <c r="N138" s="259" t="s">
        <v>204</v>
      </c>
      <c r="O138" s="259"/>
      <c r="P138" s="259"/>
      <c r="Q138" s="259"/>
      <c r="R138" s="259"/>
      <c r="S138" s="259"/>
      <c r="T138" s="259"/>
      <c r="U138" s="259"/>
      <c r="V138" s="259"/>
      <c r="W138" s="260"/>
    </row>
    <row r="139" spans="1:23" ht="13.5" customHeight="1" thickTop="1">
      <c r="A139" s="7"/>
      <c r="B139" s="261" t="s">
        <v>122</v>
      </c>
      <c r="C139" s="264" t="s">
        <v>123</v>
      </c>
      <c r="D139" s="264" t="s">
        <v>124</v>
      </c>
      <c r="E139" s="239" t="s">
        <v>125</v>
      </c>
      <c r="F139" s="239" t="s">
        <v>126</v>
      </c>
      <c r="G139" s="239" t="s">
        <v>127</v>
      </c>
      <c r="H139" s="239" t="s">
        <v>128</v>
      </c>
      <c r="I139" s="239" t="s">
        <v>129</v>
      </c>
      <c r="J139" s="239" t="s">
        <v>130</v>
      </c>
      <c r="K139" s="243" t="s">
        <v>131</v>
      </c>
      <c r="L139" s="222"/>
      <c r="M139" s="223"/>
      <c r="N139" s="246" t="s">
        <v>131</v>
      </c>
      <c r="O139" s="239" t="s">
        <v>130</v>
      </c>
      <c r="P139" s="239" t="s">
        <v>129</v>
      </c>
      <c r="Q139" s="239" t="s">
        <v>128</v>
      </c>
      <c r="R139" s="239" t="s">
        <v>127</v>
      </c>
      <c r="S139" s="239" t="s">
        <v>126</v>
      </c>
      <c r="T139" s="239" t="s">
        <v>125</v>
      </c>
      <c r="U139" s="264" t="s">
        <v>124</v>
      </c>
      <c r="V139" s="264" t="s">
        <v>123</v>
      </c>
      <c r="W139" s="266" t="s">
        <v>122</v>
      </c>
    </row>
    <row r="140" spans="1:23" ht="12.75" customHeight="1">
      <c r="A140" s="7"/>
      <c r="B140" s="262"/>
      <c r="C140" s="216"/>
      <c r="D140" s="216"/>
      <c r="E140" s="213"/>
      <c r="F140" s="213"/>
      <c r="G140" s="213"/>
      <c r="H140" s="229"/>
      <c r="I140" s="213"/>
      <c r="J140" s="213"/>
      <c r="K140" s="244"/>
      <c r="L140" s="222"/>
      <c r="M140" s="223"/>
      <c r="N140" s="247"/>
      <c r="O140" s="213"/>
      <c r="P140" s="213"/>
      <c r="Q140" s="229"/>
      <c r="R140" s="213"/>
      <c r="S140" s="213"/>
      <c r="T140" s="213"/>
      <c r="U140" s="216"/>
      <c r="V140" s="216"/>
      <c r="W140" s="219"/>
    </row>
    <row r="141" spans="1:23" ht="57.75" customHeight="1" thickBot="1">
      <c r="A141" s="7"/>
      <c r="B141" s="263"/>
      <c r="C141" s="265"/>
      <c r="D141" s="265"/>
      <c r="E141" s="241"/>
      <c r="F141" s="241"/>
      <c r="G141" s="241"/>
      <c r="H141" s="242"/>
      <c r="I141" s="241"/>
      <c r="J141" s="240"/>
      <c r="K141" s="245"/>
      <c r="L141" s="257"/>
      <c r="M141" s="258"/>
      <c r="N141" s="248"/>
      <c r="O141" s="240"/>
      <c r="P141" s="241"/>
      <c r="Q141" s="242"/>
      <c r="R141" s="241"/>
      <c r="S141" s="241"/>
      <c r="T141" s="241"/>
      <c r="U141" s="265"/>
      <c r="V141" s="265"/>
      <c r="W141" s="267"/>
    </row>
    <row r="142" spans="1:23" ht="19" thickTop="1" thickBot="1">
      <c r="A142" s="7"/>
      <c r="B142" s="231" t="s">
        <v>205</v>
      </c>
      <c r="C142" s="231"/>
      <c r="D142" s="231"/>
      <c r="E142" s="231"/>
      <c r="F142" s="231"/>
      <c r="G142" s="231"/>
      <c r="H142" s="231"/>
      <c r="I142" s="231"/>
      <c r="J142" s="231"/>
      <c r="K142" s="231"/>
      <c r="L142" s="231"/>
      <c r="M142" s="231"/>
      <c r="N142" s="231"/>
      <c r="O142" s="231"/>
      <c r="P142" s="231"/>
      <c r="Q142" s="231"/>
      <c r="R142" s="231"/>
      <c r="S142" s="231"/>
      <c r="T142" s="231"/>
      <c r="U142" s="231"/>
      <c r="V142" s="231"/>
      <c r="W142" s="232"/>
    </row>
    <row r="143" spans="1:23" ht="13.5" thickTop="1">
      <c r="A143" s="7"/>
      <c r="B143" s="76"/>
      <c r="C143" s="76"/>
      <c r="D143" s="76"/>
      <c r="E143" s="76"/>
      <c r="F143" s="76"/>
      <c r="G143" s="76"/>
      <c r="H143" s="28"/>
      <c r="I143" s="76"/>
      <c r="J143" s="76"/>
      <c r="K143" s="139"/>
      <c r="L143" s="113" t="s">
        <v>206</v>
      </c>
      <c r="M143" s="208" t="s">
        <v>207</v>
      </c>
      <c r="N143" s="140">
        <f t="shared" ref="N143:N148" si="14">O143+P143</f>
        <v>275817</v>
      </c>
      <c r="O143" s="141">
        <f>J136</f>
        <v>583220</v>
      </c>
      <c r="P143" s="141">
        <f>R143+S143+T143+W143</f>
        <v>-307403</v>
      </c>
      <c r="Q143" s="28"/>
      <c r="R143" s="142">
        <f>G119</f>
        <v>45462</v>
      </c>
      <c r="S143" s="142">
        <f>F119</f>
        <v>141910</v>
      </c>
      <c r="T143" s="142">
        <f>E119</f>
        <v>-147705</v>
      </c>
      <c r="U143" s="143">
        <f>D119</f>
        <v>-323489</v>
      </c>
      <c r="V143" s="62">
        <f>C119</f>
        <v>-23581</v>
      </c>
      <c r="W143" s="63">
        <f>U143+V143</f>
        <v>-347070</v>
      </c>
    </row>
    <row r="144" spans="1:23">
      <c r="A144" s="7"/>
      <c r="B144" s="115">
        <f>C144+D144</f>
        <v>0</v>
      </c>
      <c r="C144" s="144">
        <f>C145+C146</f>
        <v>0</v>
      </c>
      <c r="D144" s="144">
        <f>D145+D146</f>
        <v>0</v>
      </c>
      <c r="E144" s="144">
        <f>E146</f>
        <v>131193</v>
      </c>
      <c r="F144" s="144">
        <f>F145+F146</f>
        <v>0</v>
      </c>
      <c r="G144" s="144">
        <f>G145+G146</f>
        <v>0</v>
      </c>
      <c r="H144" s="28"/>
      <c r="I144" s="37">
        <f>B144+E144+F144+G144</f>
        <v>131193</v>
      </c>
      <c r="J144" s="37">
        <f>J145+J146</f>
        <v>12602</v>
      </c>
      <c r="K144" s="145">
        <f t="shared" ref="K144:K149" si="15">I144+J144</f>
        <v>143795</v>
      </c>
      <c r="L144" s="53" t="s">
        <v>67</v>
      </c>
      <c r="M144" s="65" t="s">
        <v>208</v>
      </c>
      <c r="N144" s="140">
        <f t="shared" si="14"/>
        <v>143795</v>
      </c>
      <c r="O144" s="37">
        <f>O145+O146</f>
        <v>0</v>
      </c>
      <c r="P144" s="43">
        <f>R144+S144+T144+W144</f>
        <v>143795</v>
      </c>
      <c r="Q144" s="28"/>
      <c r="R144" s="146">
        <f>R146</f>
        <v>58747</v>
      </c>
      <c r="S144" s="146">
        <f>S146</f>
        <v>0</v>
      </c>
      <c r="T144" s="146">
        <f>T146+T145</f>
        <v>85048</v>
      </c>
      <c r="U144" s="146">
        <f>U146</f>
        <v>0</v>
      </c>
      <c r="V144" s="62">
        <f>V146</f>
        <v>0</v>
      </c>
      <c r="W144" s="63">
        <f>U144+V144</f>
        <v>0</v>
      </c>
    </row>
    <row r="145" spans="1:23">
      <c r="A145" s="7"/>
      <c r="B145" s="115">
        <f>C145+D145</f>
        <v>0</v>
      </c>
      <c r="C145" s="147">
        <f>SUMIFS(DATI!E$1:E$65536,DATI!A$1:A$65536,'1998'!B4,DATI!B$1:B$65536,'1998'!C12,DATI!C$1:C$65536,'1998'!B8,DATI!D$1:D$65536,'1998'!L145)</f>
        <v>0</v>
      </c>
      <c r="D145" s="147">
        <f>SUMIFS(DATI!E$1:E$65536,DATI!A$1:A$65536,'1998'!B4,DATI!B$1:B$65536,'1998'!D12,DATI!C$1:C$65536,'1998'!B8,DATI!D$1:D$65536,'1998'!L145)</f>
        <v>0</v>
      </c>
      <c r="E145" s="148"/>
      <c r="F145" s="149">
        <f>SUMIFS(DATI!E$1:E$65536,DATI!A$1:A$65536,'1998'!B4,DATI!B$1:B$65536,'1998'!F12,DATI!C$1:C$65536,'1998'!B8,DATI!D$1:D$65536,'1998'!L145)</f>
        <v>0</v>
      </c>
      <c r="G145" s="149">
        <f>SUMIFS(DATI!E$1:E$65536,DATI!A$1:A$65536,'1998'!B4,DATI!B$1:B$65536,'1998'!G12,DATI!C$1:C$65536,'1998'!B8,DATI!D$1:D$65536,'1998'!L145)</f>
        <v>0</v>
      </c>
      <c r="H145" s="28"/>
      <c r="I145" s="37">
        <f>B145+F145+G145</f>
        <v>0</v>
      </c>
      <c r="J145" s="149">
        <f>SUMIFS(DATI!E$1:E$65536,DATI!A$1:A$65536,'1998'!B4,DATI!B$1:B$65536,'1998'!J12,DATI!C$1:C$65536,'1998'!B8,DATI!D$1:D$65536,'1998'!L145)</f>
        <v>0</v>
      </c>
      <c r="K145" s="145">
        <f t="shared" si="15"/>
        <v>0</v>
      </c>
      <c r="L145" s="53" t="s">
        <v>68</v>
      </c>
      <c r="M145" s="199" t="s">
        <v>230</v>
      </c>
      <c r="N145" s="140">
        <f t="shared" si="14"/>
        <v>0</v>
      </c>
      <c r="O145" s="149">
        <f>SUMIFS(DATI!E$1:E$65536,DATI!A$1:A$65536,'1998'!B4,DATI!B$1:B$65536,'1998'!O12,DATI!C$1:C$65536,'1998'!N8,DATI!D$1:D$65536,'1998'!L145)</f>
        <v>0</v>
      </c>
      <c r="P145" s="43">
        <f>T145</f>
        <v>0</v>
      </c>
      <c r="Q145" s="28"/>
      <c r="R145" s="150"/>
      <c r="S145" s="151"/>
      <c r="T145" s="36">
        <f>SUMIFS(DATI!E$1:E$65536,DATI!A$1:A$65536,'1998'!B4,DATI!B$1:B$65536,'1998'!T12,DATI!C$1:C$65536,'1998'!N8,DATI!D$1:D$65536,'1998'!L145)</f>
        <v>0</v>
      </c>
      <c r="U145" s="152"/>
      <c r="V145" s="28"/>
      <c r="W145" s="42"/>
    </row>
    <row r="146" spans="1:23">
      <c r="A146" s="7"/>
      <c r="B146" s="115">
        <f>C146+D146</f>
        <v>0</v>
      </c>
      <c r="C146" s="144">
        <f>C148</f>
        <v>0</v>
      </c>
      <c r="D146" s="144">
        <f>D148</f>
        <v>0</v>
      </c>
      <c r="E146" s="144">
        <f>E147+E148</f>
        <v>131193</v>
      </c>
      <c r="F146" s="144">
        <f>F148</f>
        <v>0</v>
      </c>
      <c r="G146" s="144">
        <f>G148</f>
        <v>0</v>
      </c>
      <c r="H146" s="44"/>
      <c r="I146" s="37">
        <f>B146+E146+F146+G146</f>
        <v>131193</v>
      </c>
      <c r="J146" s="144">
        <f>J147+J148</f>
        <v>12602</v>
      </c>
      <c r="K146" s="145">
        <f t="shared" si="15"/>
        <v>143795</v>
      </c>
      <c r="L146" s="53" t="s">
        <v>209</v>
      </c>
      <c r="M146" s="199" t="s">
        <v>231</v>
      </c>
      <c r="N146" s="140">
        <f t="shared" si="14"/>
        <v>143795</v>
      </c>
      <c r="O146" s="37">
        <f>O147+O148</f>
        <v>0</v>
      </c>
      <c r="P146" s="43">
        <f>R146+S146+T146+W146</f>
        <v>143795</v>
      </c>
      <c r="Q146" s="44"/>
      <c r="R146" s="146">
        <f>R147+R148</f>
        <v>58747</v>
      </c>
      <c r="S146" s="146">
        <f>S147+S148</f>
        <v>0</v>
      </c>
      <c r="T146" s="146">
        <f>T147+T148</f>
        <v>85048</v>
      </c>
      <c r="U146" s="146">
        <f>U147+U148</f>
        <v>0</v>
      </c>
      <c r="V146" s="94">
        <f>V147+V148</f>
        <v>0</v>
      </c>
      <c r="W146" s="31">
        <f>U146+V146</f>
        <v>0</v>
      </c>
    </row>
    <row r="147" spans="1:23">
      <c r="A147" s="7"/>
      <c r="B147" s="153"/>
      <c r="C147" s="154"/>
      <c r="D147" s="154"/>
      <c r="E147" s="149">
        <f>SUMIFS(DATI!E$1:E$65536,DATI!A$1:A$65536,'1998'!B4,DATI!B$1:B$65536,'1998'!E12,DATI!C$1:C$65536,'1998'!B8,DATI!D$1:D$65536,'1998'!L147)</f>
        <v>131193</v>
      </c>
      <c r="F147" s="152"/>
      <c r="G147" s="71"/>
      <c r="H147" s="44"/>
      <c r="I147" s="37">
        <f>E147</f>
        <v>131193</v>
      </c>
      <c r="J147" s="149">
        <f>SUMIFS(DATI!E$1:E$65536,DATI!A$1:A$65536,'1998'!B4,DATI!B$1:B$65536,'1998'!J12,DATI!C$1:C$65536,'1998'!B8,DATI!D$1:D$65536,'1998'!L147)</f>
        <v>12602</v>
      </c>
      <c r="K147" s="145">
        <f t="shared" si="15"/>
        <v>143795</v>
      </c>
      <c r="L147" s="53" t="s">
        <v>69</v>
      </c>
      <c r="M147" s="78" t="s">
        <v>232</v>
      </c>
      <c r="N147" s="140">
        <f t="shared" si="14"/>
        <v>143795</v>
      </c>
      <c r="O147" s="149">
        <f>SUMIFS(DATI!E$1:E$65536,DATI!A$1:A$65536,'1998'!B4,DATI!B$1:B$65536,'1998'!O12,DATI!C$1:C$65536,'1998'!N8,DATI!D$1:D$65536,'1998'!L147)</f>
        <v>0</v>
      </c>
      <c r="P147" s="43">
        <f>R147+S147+T147+W147</f>
        <v>143795</v>
      </c>
      <c r="Q147" s="44"/>
      <c r="R147" s="149">
        <f>SUMIFS(DATI!E$1:E$65536,DATI!A$1:A$65536,'1998'!B4,DATI!B$1:B$65536,'1998'!R12,DATI!C$1:C$65536,'1998'!N8,DATI!D$1:D$65536,'1998'!L147)</f>
        <v>58747</v>
      </c>
      <c r="S147" s="149">
        <f>SUMIFS(DATI!E$1:E$65536,DATI!A$1:A$65536,'1998'!B4,DATI!B$1:B$65536,'1998'!D12,DATI!C$1:C$65536,'1998'!N8,DATI!D$1:D$65536,'1998'!L147)</f>
        <v>0</v>
      </c>
      <c r="T147" s="36">
        <f>SUMIFS(DATI!E$1:E$65536,DATI!A$1:A$65536,'1998'!B4,DATI!B$1:B$65536,'1998'!T12,DATI!C$1:C$65536,'1998'!N8,DATI!D$1:D$65536,'1998'!L147)</f>
        <v>85048</v>
      </c>
      <c r="U147" s="155">
        <f>SUMIFS(DATI!E$1:E$65536,DATI!A$1:A$65536,'1998'!B4,DATI!B$1:B$65536,'1998'!U12,DATI!C$1:C$65536,'1998'!N8,DATI!D$1:D$65536,'1998'!L147)</f>
        <v>0</v>
      </c>
      <c r="V147" s="30">
        <f>SUMIFS(DATI!E$1:E$65536,DATI!A$1:A$65536,'1998'!B4,DATI!B$1:B$65536,'1998'!V12,DATI!C$1:C$65536,'1998'!N8,DATI!D$1:D$65536,'1998'!L147)</f>
        <v>0</v>
      </c>
      <c r="W147" s="31">
        <f>U147+V147</f>
        <v>0</v>
      </c>
    </row>
    <row r="148" spans="1:23">
      <c r="A148" s="7"/>
      <c r="B148" s="115">
        <f>C148+D148</f>
        <v>0</v>
      </c>
      <c r="C148" s="156">
        <f>SUMIFS(DATI!E$1:E$65536,DATI!A$1:A$65536,'1998'!B4,DATI!B$1:B$65536,'1998'!C12,DATI!C$1:C$65536,'1998'!B8,DATI!D$1:D$65536,'1998'!L148)</f>
        <v>0</v>
      </c>
      <c r="D148" s="156">
        <f>SUMIFS(DATI!E$1:E$65536,DATI!A$1:A$65536,'1998'!B4,DATI!B$1:B$65536,'1998'!D12,DATI!C$1:C$65536,'1998'!B8,DATI!D$1:D$65536,'1998'!L148)</f>
        <v>0</v>
      </c>
      <c r="E148" s="149">
        <f>SUMIFS(DATI!E$1:E$65536,DATI!A$1:A$65536,'1998'!B4,DATI!B$1:B$65536,'1998'!E12,DATI!C$1:C$65536,'1998'!B8,DATI!D$1:D$65536,'1998'!L148)</f>
        <v>0</v>
      </c>
      <c r="F148" s="149">
        <f>SUMIFS(DATI!E$1:E$65536,DATI!A$1:A$65536,'1998'!B4,DATI!B$1:B$65536,'1998'!F12,DATI!C$1:C$65536,'1998'!B8,DATI!D$1:D$65536,'1998'!L148)</f>
        <v>0</v>
      </c>
      <c r="G148" s="149">
        <f>SUMIFS(DATI!E$1:E$65536,DATI!A$1:A$65536,'1998'!B4,DATI!B$1:B$65536,'1998'!G12,DATI!C$1:C$65536,'1998'!B8,DATI!D$1:D$65536,'1998'!L148)</f>
        <v>0</v>
      </c>
      <c r="H148" s="44"/>
      <c r="I148" s="37">
        <f>B148+E148+F148+G148</f>
        <v>0</v>
      </c>
      <c r="J148" s="149">
        <f>SUMIFS(DATI!E$1:E$65536,DATI!A$1:A$65536,'1998'!B4,DATI!B$1:B$65536,'1998'!J12,DATI!C$1:C$65536,'1998'!B8,DATI!D$1:D$65536,'1998'!L148)</f>
        <v>0</v>
      </c>
      <c r="K148" s="145">
        <f t="shared" si="15"/>
        <v>0</v>
      </c>
      <c r="L148" s="53" t="s">
        <v>70</v>
      </c>
      <c r="M148" s="78" t="s">
        <v>233</v>
      </c>
      <c r="N148" s="140">
        <f t="shared" si="14"/>
        <v>0</v>
      </c>
      <c r="O148" s="149">
        <f>SUMIFS(DATI!E$1:E$65536,DATI!A$1:A$65536,'1998'!B4,DATI!B$1:B$65536,'1998'!O12,DATI!C$1:C$65536,'1998'!N8,DATI!D$1:D$65536,'1998'!L148)</f>
        <v>0</v>
      </c>
      <c r="P148" s="43">
        <f>R148+S148+T148+W148</f>
        <v>0</v>
      </c>
      <c r="Q148" s="44"/>
      <c r="R148" s="149">
        <f>SUMIFS(DATI!E$1:E$65536,DATI!A$1:A$65536,'1998'!B4,DATI!B$1:B$65536,'1998'!R12,DATI!C$1:C$65536,'1998'!N8,DATI!D$1:D$65536,'1998'!L148)</f>
        <v>0</v>
      </c>
      <c r="S148" s="149">
        <f>SUMIFS(DATI!E$1:E$65536,DATI!A$1:A$65536,'1998'!B4,DATI!B$1:B$65536,'1998'!S12,DATI!C$1:C$65536,'1998'!N8,DATI!D$1:D$65536,'1998'!L148)</f>
        <v>0</v>
      </c>
      <c r="T148" s="36">
        <f>SUMIFS(DATI!E$1:E$65536,DATI!A$1:A$65536,'1998'!B4,DATI!B$1:B$65536,'1998'!T12,DATI!C$1:C$65536,'1998'!N8,DATI!D$1:D$65536,'1998'!L148)</f>
        <v>0</v>
      </c>
      <c r="U148" s="155">
        <f>SUMIFS(DATI!E$1:E$65536,DATI!A$1:A$65536,'1998'!B4,DATI!B$1:B$65536,'1998'!U12,DATI!C$1:C$65536,'1998'!N8,DATI!D$1:D$65536,'1998'!L148)</f>
        <v>0</v>
      </c>
      <c r="V148" s="30">
        <f>SUMIFS(DATI!E$1:E$65536,DATI!A$1:A$65536,'1998'!B4,DATI!B$1:B$65536,'1998'!V12,DATI!C$1:C$65536,'1998'!N8,DATI!D$1:D$65536,'1998'!L148)</f>
        <v>0</v>
      </c>
      <c r="W148" s="31">
        <f>U148+V148</f>
        <v>0</v>
      </c>
    </row>
    <row r="149" spans="1:23" ht="26.5" thickBot="1">
      <c r="A149" s="7"/>
      <c r="B149" s="115">
        <f>C149+D149</f>
        <v>-347070</v>
      </c>
      <c r="C149" s="157">
        <f>V143+V144-C144</f>
        <v>-23581</v>
      </c>
      <c r="D149" s="157">
        <f>U143+U144-D144</f>
        <v>-323489</v>
      </c>
      <c r="E149" s="80">
        <f>T143+T144-E144</f>
        <v>-193850</v>
      </c>
      <c r="F149" s="80">
        <f>S143+S144-F144</f>
        <v>141910</v>
      </c>
      <c r="G149" s="80">
        <f>G119+R144-G144</f>
        <v>104209</v>
      </c>
      <c r="H149" s="44"/>
      <c r="I149" s="80">
        <f>B149+E149+F149+G149</f>
        <v>-294801</v>
      </c>
      <c r="J149" s="80">
        <f>O143+O144-J144</f>
        <v>570618</v>
      </c>
      <c r="K149" s="158">
        <f t="shared" si="15"/>
        <v>275817</v>
      </c>
      <c r="L149" s="130" t="s">
        <v>11</v>
      </c>
      <c r="M149" s="200" t="s">
        <v>210</v>
      </c>
      <c r="N149" s="44"/>
      <c r="O149" s="44"/>
      <c r="P149" s="44"/>
      <c r="Q149" s="44"/>
      <c r="R149" s="44"/>
      <c r="S149" s="44"/>
      <c r="T149" s="44"/>
      <c r="U149" s="44"/>
      <c r="V149" s="44"/>
      <c r="W149" s="45"/>
    </row>
    <row r="150" spans="1:23" ht="19" thickTop="1" thickBot="1">
      <c r="A150" s="7"/>
      <c r="B150" s="233" t="s">
        <v>211</v>
      </c>
      <c r="C150" s="234"/>
      <c r="D150" s="234"/>
      <c r="E150" s="234"/>
      <c r="F150" s="234"/>
      <c r="G150" s="234"/>
      <c r="H150" s="234"/>
      <c r="I150" s="234"/>
      <c r="J150" s="234"/>
      <c r="K150" s="234"/>
      <c r="L150" s="234"/>
      <c r="M150" s="234"/>
      <c r="N150" s="234"/>
      <c r="O150" s="234"/>
      <c r="P150" s="234"/>
      <c r="Q150" s="234"/>
      <c r="R150" s="234"/>
      <c r="S150" s="234"/>
      <c r="T150" s="234"/>
      <c r="U150" s="234"/>
      <c r="V150" s="234"/>
      <c r="W150" s="235"/>
    </row>
    <row r="151" spans="1:23" ht="26.5" thickTop="1">
      <c r="B151" s="159"/>
      <c r="C151" s="76"/>
      <c r="D151" s="76"/>
      <c r="E151" s="76"/>
      <c r="F151" s="76"/>
      <c r="G151" s="76"/>
      <c r="H151" s="28"/>
      <c r="I151" s="76"/>
      <c r="J151" s="44"/>
      <c r="K151" s="160"/>
      <c r="L151" s="113" t="s">
        <v>11</v>
      </c>
      <c r="M151" s="200" t="s">
        <v>210</v>
      </c>
      <c r="N151" s="161">
        <f>O151+P151</f>
        <v>275817</v>
      </c>
      <c r="O151" s="162">
        <f>J149</f>
        <v>570618</v>
      </c>
      <c r="P151" s="163">
        <f>R151+S151+T151+W151</f>
        <v>-294801</v>
      </c>
      <c r="Q151" s="28"/>
      <c r="R151" s="162">
        <f>G149</f>
        <v>104209</v>
      </c>
      <c r="S151" s="162">
        <f>F149</f>
        <v>141910</v>
      </c>
      <c r="T151" s="163">
        <f>E149</f>
        <v>-193850</v>
      </c>
      <c r="U151" s="164">
        <f>D149</f>
        <v>-323489</v>
      </c>
      <c r="V151" s="62">
        <f>C149</f>
        <v>-23581</v>
      </c>
      <c r="W151" s="63">
        <f>U151+V151</f>
        <v>-347070</v>
      </c>
    </row>
    <row r="152" spans="1:23">
      <c r="B152" s="115">
        <f>C152+D152</f>
        <v>141074</v>
      </c>
      <c r="C152" s="43">
        <f>C153+C154</f>
        <v>1320</v>
      </c>
      <c r="D152" s="43">
        <f>D153+D154</f>
        <v>139754</v>
      </c>
      <c r="E152" s="33">
        <f>E153+E154</f>
        <v>95680</v>
      </c>
      <c r="F152" s="33">
        <f>F153+F154</f>
        <v>58998</v>
      </c>
      <c r="G152" s="33">
        <f>G153+G154</f>
        <v>1231888</v>
      </c>
      <c r="H152" s="28"/>
      <c r="I152" s="37">
        <f>B152+E152+F152+G152</f>
        <v>1527640</v>
      </c>
      <c r="J152" s="148"/>
      <c r="K152" s="165">
        <f>I152</f>
        <v>1527640</v>
      </c>
      <c r="L152" s="53" t="s">
        <v>76</v>
      </c>
      <c r="M152" s="65" t="s">
        <v>212</v>
      </c>
      <c r="N152" s="166"/>
      <c r="O152" s="44"/>
      <c r="P152" s="166"/>
      <c r="Q152" s="28"/>
      <c r="R152" s="166"/>
      <c r="S152" s="166"/>
      <c r="T152" s="166"/>
      <c r="U152" s="166"/>
      <c r="V152" s="166"/>
      <c r="W152" s="70"/>
    </row>
    <row r="153" spans="1:23">
      <c r="B153" s="115">
        <f>C153+D153</f>
        <v>140488</v>
      </c>
      <c r="C153" s="34">
        <f>SUMIFS(DATI!E$1:E$65536,DATI!A$1:A$65536,'1998'!B4,DATI!B$1:B$65536,'1998'!C12,DATI!C$1:C$65536,'1998'!B8,DATI!D$1:D$65536,'1998'!L153)</f>
        <v>1128</v>
      </c>
      <c r="D153" s="34">
        <f>SUMIFS(DATI!E$1:E$65536,DATI!A$1:A$65536,'1998'!B4,DATI!B$1:B$65536,'1998'!D12,DATI!C$1:C$65536,'1998'!B8,DATI!D$1:D$65536,'1998'!L153)</f>
        <v>139360</v>
      </c>
      <c r="E153" s="36">
        <f>SUMIFS(DATI!E$1:E$65536,DATI!A$1:A$65536,'1998'!B4,DATI!B$1:B$65536,'1998'!E12,DATI!C$1:C$65536,'1998'!B8,DATI!D$1:D$65536,'1998'!L153)</f>
        <v>95231</v>
      </c>
      <c r="F153" s="36">
        <f>SUMIFS(DATI!E$1:E$65536,DATI!A$1:A$65536,'1998'!B4,DATI!B$1:B$65536,'1998'!F12,DATI!C$1:C$65536,'1998'!B8,DATI!D$1:D$65536,'1998'!L153)</f>
        <v>58716</v>
      </c>
      <c r="G153" s="36">
        <f>SUMIFS(DATI!E$1:E$65536,DATI!A$1:A$65536,'1998'!B4,DATI!B$1:B$65536,'1998'!G12,DATI!C$1:C$65536,'1998'!B8,DATI!D$1:D$65536,'1998'!L153)</f>
        <v>1112978</v>
      </c>
      <c r="H153" s="28"/>
      <c r="I153" s="37">
        <f>B153+E153+F153+G153</f>
        <v>1407413</v>
      </c>
      <c r="J153" s="148"/>
      <c r="K153" s="165">
        <f>I153</f>
        <v>1407413</v>
      </c>
      <c r="L153" s="53" t="s">
        <v>78</v>
      </c>
      <c r="M153" s="199" t="s">
        <v>213</v>
      </c>
      <c r="N153" s="44"/>
      <c r="O153" s="44"/>
      <c r="P153" s="44"/>
      <c r="Q153" s="28"/>
      <c r="R153" s="44"/>
      <c r="S153" s="44"/>
      <c r="T153" s="44"/>
      <c r="U153" s="44"/>
      <c r="V153" s="44"/>
      <c r="W153" s="45"/>
    </row>
    <row r="154" spans="1:23">
      <c r="B154" s="115">
        <f>C154+D154</f>
        <v>586</v>
      </c>
      <c r="C154" s="33">
        <f>C155+C156</f>
        <v>192</v>
      </c>
      <c r="D154" s="33">
        <f>D155+D156</f>
        <v>394</v>
      </c>
      <c r="E154" s="33">
        <f>E155+E156</f>
        <v>449</v>
      </c>
      <c r="F154" s="33">
        <f>F155+F156</f>
        <v>282</v>
      </c>
      <c r="G154" s="33">
        <f>G155+G156</f>
        <v>118910</v>
      </c>
      <c r="H154" s="44"/>
      <c r="I154" s="37">
        <f>B154+E154+F154+G154</f>
        <v>120227</v>
      </c>
      <c r="J154" s="148"/>
      <c r="K154" s="165">
        <f>I154</f>
        <v>120227</v>
      </c>
      <c r="L154" s="53" t="s">
        <v>214</v>
      </c>
      <c r="M154" s="199" t="s">
        <v>215</v>
      </c>
      <c r="N154" s="44"/>
      <c r="O154" s="44"/>
      <c r="P154" s="44"/>
      <c r="Q154" s="44"/>
      <c r="R154" s="44"/>
      <c r="S154" s="44"/>
      <c r="T154" s="44"/>
      <c r="U154" s="44"/>
      <c r="V154" s="44"/>
      <c r="W154" s="45"/>
    </row>
    <row r="155" spans="1:23">
      <c r="B155" s="115">
        <f>C155+D155</f>
        <v>586</v>
      </c>
      <c r="C155" s="34">
        <f>SUMIFS(DATI!E$1:E$65536,DATI!A$1:A$65536,'1998'!B4,DATI!B$1:B$65536,'1998'!C12,DATI!C$1:C$65536,'1998'!B8,DATI!D$1:D$65536,'1998'!L155)</f>
        <v>192</v>
      </c>
      <c r="D155" s="34">
        <f>SUMIFS(DATI!E$1:E$65536,DATI!A$1:A$65536,'1998'!B4,DATI!B$1:B$65536,'1998'!D12,DATI!C$1:C$65536,'1998'!B8,DATI!D$1:D$65536,'1998'!L155)</f>
        <v>394</v>
      </c>
      <c r="E155" s="36">
        <f>SUMIFS(DATI!E$1:E$65536,DATI!A$1:A$65536,'1998'!B4,DATI!B$1:B$65536,'1998'!E12,DATI!C$1:C$65536,'1998'!B8,DATI!D$1:D$65536,'1998'!L155)</f>
        <v>449</v>
      </c>
      <c r="F155" s="36">
        <f>SUMIFS(DATI!E$1:E$65536,DATI!A$1:A$65536,'1998'!B4,DATI!B$1:B$65536,'1998'!F12,DATI!C$1:C$65536,'1998'!B8,DATI!D$1:D$65536,'1998'!L155)</f>
        <v>20</v>
      </c>
      <c r="G155" s="36">
        <v>118910</v>
      </c>
      <c r="H155" s="44"/>
      <c r="I155" s="37">
        <f>B155+E155+F155+G155</f>
        <v>119965</v>
      </c>
      <c r="J155" s="148"/>
      <c r="K155" s="165">
        <f>I155</f>
        <v>119965</v>
      </c>
      <c r="L155" s="53" t="s">
        <v>79</v>
      </c>
      <c r="M155" s="78" t="s">
        <v>216</v>
      </c>
      <c r="N155" s="44"/>
      <c r="O155" s="44"/>
      <c r="P155" s="44"/>
      <c r="Q155" s="44"/>
      <c r="R155" s="44"/>
      <c r="S155" s="44"/>
      <c r="T155" s="44"/>
      <c r="U155" s="44"/>
      <c r="V155" s="44"/>
      <c r="W155" s="45"/>
    </row>
    <row r="156" spans="1:23">
      <c r="B156" s="115">
        <f>C156+D156</f>
        <v>0</v>
      </c>
      <c r="C156" s="167">
        <f>SUMIFS(DATI!E$1:E$65536,DATI!A$1:A$65536,'1998'!B4,DATI!B$1:B$65536,'1998'!C12,DATI!C$1:C$65536,'1998'!B8,DATI!D$1:D$65536,'1998'!L156)</f>
        <v>0</v>
      </c>
      <c r="D156" s="167">
        <f>SUMIFS(DATI!E$1:E$65536,DATI!A$1:A$65536,'1998'!B4,DATI!B$1:B$65536,'1998'!D12,DATI!C$1:C$65536,'1998'!B8,DATI!D$1:D$65536,'1998'!L156)</f>
        <v>0</v>
      </c>
      <c r="E156" s="168">
        <f>SUMIFS(DATI!E$1:E$65536,DATI!A$1:A$65536,'1998'!B4,DATI!B$1:B$65536,'1998'!E12,DATI!C$1:C$65536,'1998'!B8,DATI!D$1:D$65536,'1998'!L156)</f>
        <v>0</v>
      </c>
      <c r="F156" s="168">
        <f>SUMIFS(DATI!E$1:E$65536,DATI!A$1:A$65536,'1998'!B4,DATI!B$1:B$65536,'1998'!F12,DATI!C$1:C$65536,'1998'!B8,DATI!D$1:D$65536,'1998'!L156)</f>
        <v>262</v>
      </c>
      <c r="G156" s="168">
        <f>SUMIFS(DATI!E$1:E$65536,DATI!A$1:A$65536,'1998'!B4,DATI!B$1:B$65536,'1998'!G12,DATI!C$1:C$65536,'1998'!B8,DATI!D$1:D$65536,'1998'!L156)</f>
        <v>0</v>
      </c>
      <c r="H156" s="44"/>
      <c r="I156" s="37">
        <f>B156+E156+F156+G156</f>
        <v>262</v>
      </c>
      <c r="J156" s="148"/>
      <c r="K156" s="165">
        <f>I156</f>
        <v>262</v>
      </c>
      <c r="L156" s="53" t="s">
        <v>80</v>
      </c>
      <c r="M156" s="78" t="s">
        <v>217</v>
      </c>
      <c r="N156" s="44"/>
      <c r="O156" s="44"/>
      <c r="P156" s="44"/>
      <c r="Q156" s="44"/>
      <c r="R156" s="44"/>
      <c r="S156" s="44"/>
      <c r="T156" s="44"/>
      <c r="U156" s="44"/>
      <c r="V156" s="44"/>
      <c r="W156" s="45"/>
    </row>
    <row r="157" spans="1:23">
      <c r="B157" s="169"/>
      <c r="C157" s="71"/>
      <c r="D157" s="71"/>
      <c r="E157" s="71"/>
      <c r="F157" s="71"/>
      <c r="G157" s="71"/>
      <c r="H157" s="44"/>
      <c r="I157" s="71"/>
      <c r="J157" s="76"/>
      <c r="K157" s="170"/>
      <c r="L157" s="53" t="s">
        <v>77</v>
      </c>
      <c r="M157" s="65" t="s">
        <v>167</v>
      </c>
      <c r="N157" s="33">
        <f>P157</f>
        <v>1251823</v>
      </c>
      <c r="O157" s="136"/>
      <c r="P157" s="43">
        <f>R157+S157+T157+W157</f>
        <v>1251823</v>
      </c>
      <c r="Q157" s="44"/>
      <c r="R157" s="146">
        <f>G22</f>
        <v>814432</v>
      </c>
      <c r="S157" s="146">
        <f>F22</f>
        <v>25706</v>
      </c>
      <c r="T157" s="146">
        <f>E22</f>
        <v>291592</v>
      </c>
      <c r="U157" s="146">
        <f>D22</f>
        <v>117515</v>
      </c>
      <c r="V157" s="94">
        <f>C22</f>
        <v>2578</v>
      </c>
      <c r="W157" s="31">
        <f>U157+V157</f>
        <v>120093</v>
      </c>
    </row>
    <row r="158" spans="1:23">
      <c r="B158" s="115">
        <f>C158+D158</f>
        <v>0</v>
      </c>
      <c r="C158" s="34">
        <f>SUMIFS(DATI!E$1:E$65536,DATI!A$1:A$65536,'1998'!B4,DATI!B$1:B$65536,'1998'!C12,DATI!C$1:C$65536,'1998'!B8,DATI!D$1:D$65536,'1998'!L158)</f>
        <v>0</v>
      </c>
      <c r="D158" s="34">
        <f>SUMIFS(DATI!E$1:E$65536,DATI!A$1:A$65536,'1998'!B4,DATI!B$1:B$65536,'1998'!D12,DATI!C$1:C$65536,'1998'!B8,DATI!D$1:D$65536,'1998'!L158)</f>
        <v>0</v>
      </c>
      <c r="E158" s="36">
        <f>SUMIFS(DATI!E$1:E$65536,DATI!A$1:A$65536,'1998'!B4,DATI!B$1:B$65536,'1998'!E12,DATI!C$1:C$65536,'1998'!B8,DATI!D$1:D$65536,'1998'!L158)</f>
        <v>337</v>
      </c>
      <c r="F158" s="171">
        <f>SUMIFS(DATI!E$1:E$65536,DATI!A$1:A$65536,'1998'!B4,DATI!B$1:B$65536,'1998'!F12,DATI!C$1:C$65536,'1998'!B8,DATI!D$1:D$65536,'1998'!L158)</f>
        <v>0</v>
      </c>
      <c r="G158" s="171">
        <f>SUMIFS(DATI!E$1:E$65536,DATI!A$1:A$65536,'1998'!B4,DATI!B$1:B$65536,'1998'!G12,DATI!C$1:C$65536,'1998'!B8,DATI!D$1:D$65536,'1998'!L158)</f>
        <v>-337</v>
      </c>
      <c r="H158" s="44"/>
      <c r="I158" s="37">
        <f>B158+E158+F158+G158</f>
        <v>0</v>
      </c>
      <c r="J158" s="171">
        <f>SUMIFS(DATI!E$1:E$65536,DATI!A$1:A$65536,'1998'!B4,DATI!B$1:B$65536,'1998'!J12,DATI!C$1:C$65536,'1998'!B8,DATI!D$1:D$65536,'1998'!L158)</f>
        <v>0</v>
      </c>
      <c r="K158" s="39">
        <f>I158+J158</f>
        <v>0</v>
      </c>
      <c r="L158" s="53" t="s">
        <v>71</v>
      </c>
      <c r="M158" s="65" t="s">
        <v>218</v>
      </c>
      <c r="N158" s="44"/>
      <c r="O158" s="44"/>
      <c r="P158" s="166"/>
      <c r="Q158" s="44"/>
      <c r="R158" s="166"/>
      <c r="S158" s="44"/>
      <c r="T158" s="44"/>
      <c r="U158" s="44"/>
      <c r="V158" s="44"/>
      <c r="W158" s="45"/>
    </row>
    <row r="159" spans="1:23" ht="13">
      <c r="B159" s="115">
        <f>C159+D159</f>
        <v>-368051</v>
      </c>
      <c r="C159" s="172">
        <f>V151+V157-C152-C158</f>
        <v>-22323</v>
      </c>
      <c r="D159" s="172">
        <f>U151+U157-D152-D158</f>
        <v>-345728</v>
      </c>
      <c r="E159" s="172">
        <f>T151+T157-E152-E158</f>
        <v>1725</v>
      </c>
      <c r="F159" s="172">
        <f>S151+S157-F152-F158</f>
        <v>108618</v>
      </c>
      <c r="G159" s="172">
        <f>R151+R157-G152-G158</f>
        <v>-312910</v>
      </c>
      <c r="H159" s="44"/>
      <c r="I159" s="80">
        <f>B159+E159+F159+G159</f>
        <v>-570618</v>
      </c>
      <c r="J159" s="80">
        <f>O151-J158</f>
        <v>570618</v>
      </c>
      <c r="K159" s="39">
        <f>I159+J159</f>
        <v>0</v>
      </c>
      <c r="L159" s="106" t="s">
        <v>22</v>
      </c>
      <c r="M159" s="203" t="s">
        <v>219</v>
      </c>
      <c r="N159" s="44"/>
      <c r="O159" s="44"/>
      <c r="P159" s="44"/>
      <c r="Q159" s="44"/>
      <c r="R159" s="44"/>
      <c r="S159" s="44"/>
      <c r="T159" s="44"/>
      <c r="U159" s="44"/>
      <c r="V159" s="44"/>
      <c r="W159" s="45"/>
    </row>
    <row r="160" spans="1:23" ht="13" thickBot="1">
      <c r="B160" s="236"/>
      <c r="C160" s="237"/>
      <c r="D160" s="237"/>
      <c r="E160" s="237"/>
      <c r="F160" s="237"/>
      <c r="G160" s="237"/>
      <c r="H160" s="237"/>
      <c r="I160" s="237"/>
      <c r="J160" s="237"/>
      <c r="K160" s="237"/>
      <c r="L160" s="237"/>
      <c r="M160" s="237"/>
      <c r="N160" s="237"/>
      <c r="O160" s="237"/>
      <c r="P160" s="237"/>
      <c r="Q160" s="237"/>
      <c r="R160" s="237"/>
      <c r="S160" s="237"/>
      <c r="T160" s="237"/>
      <c r="U160" s="237"/>
      <c r="V160" s="237"/>
      <c r="W160" s="238"/>
    </row>
    <row r="161" spans="2:23" ht="21.75" customHeight="1" thickTop="1">
      <c r="L161" s="222" t="s">
        <v>220</v>
      </c>
      <c r="M161" s="223"/>
      <c r="N161" s="226" t="s">
        <v>131</v>
      </c>
      <c r="O161" s="213" t="s">
        <v>130</v>
      </c>
      <c r="P161" s="213" t="s">
        <v>129</v>
      </c>
      <c r="Q161" s="213" t="s">
        <v>128</v>
      </c>
      <c r="R161" s="213" t="s">
        <v>127</v>
      </c>
      <c r="S161" s="213" t="s">
        <v>126</v>
      </c>
      <c r="T161" s="213" t="s">
        <v>125</v>
      </c>
      <c r="U161" s="215" t="s">
        <v>124</v>
      </c>
      <c r="V161" s="215" t="s">
        <v>123</v>
      </c>
      <c r="W161" s="218" t="s">
        <v>122</v>
      </c>
    </row>
    <row r="162" spans="2:23" ht="13.5" customHeight="1">
      <c r="L162" s="222"/>
      <c r="M162" s="223"/>
      <c r="N162" s="226"/>
      <c r="O162" s="213"/>
      <c r="P162" s="213"/>
      <c r="Q162" s="229"/>
      <c r="R162" s="213"/>
      <c r="S162" s="213"/>
      <c r="T162" s="213"/>
      <c r="U162" s="216"/>
      <c r="V162" s="216"/>
      <c r="W162" s="219"/>
    </row>
    <row r="163" spans="2:23" ht="51.75" customHeight="1" thickBot="1">
      <c r="B163" s="221" t="s">
        <v>221</v>
      </c>
      <c r="C163" s="221"/>
      <c r="D163" s="221"/>
      <c r="E163" s="221"/>
      <c r="F163" s="221"/>
      <c r="G163" s="221"/>
      <c r="H163" s="221"/>
      <c r="I163" s="221"/>
      <c r="K163" s="7"/>
      <c r="L163" s="224"/>
      <c r="M163" s="225"/>
      <c r="N163" s="227"/>
      <c r="O163" s="228"/>
      <c r="P163" s="214"/>
      <c r="Q163" s="230"/>
      <c r="R163" s="214"/>
      <c r="S163" s="214"/>
      <c r="T163" s="214"/>
      <c r="U163" s="217"/>
      <c r="V163" s="217"/>
      <c r="W163" s="220"/>
    </row>
    <row r="164" spans="2:23" ht="13.5" thickTop="1">
      <c r="B164" s="173"/>
      <c r="C164" s="173"/>
      <c r="D164" s="173"/>
      <c r="E164" s="173"/>
      <c r="F164" s="173"/>
      <c r="G164" s="173"/>
      <c r="H164" s="173"/>
      <c r="K164" s="7"/>
      <c r="L164" s="193" t="s">
        <v>263</v>
      </c>
      <c r="M164" s="209" t="s">
        <v>222</v>
      </c>
      <c r="N164" s="140">
        <f>O164+P164</f>
        <v>0</v>
      </c>
      <c r="O164" s="174">
        <v>50118</v>
      </c>
      <c r="P164" s="142">
        <f>R164+S164+T164+W164</f>
        <v>-50118</v>
      </c>
      <c r="Q164" s="44"/>
      <c r="R164" s="175">
        <v>183091</v>
      </c>
      <c r="S164" s="174">
        <f>SUMIFS(DATI!E$1:E$65536,DATI!A$1:A$65536,'1998'!B4,DATI!B$1:B$65536,'1998'!S12,DATI!D$1:D$65536,'1998'!L164)</f>
        <v>47918</v>
      </c>
      <c r="T164" s="175">
        <f>SUMIFS(DATI!E$1:E$65536,DATI!A$1:A$65536,'1998'!B4,DATI!B$1:B$65536,'1998'!T12,DATI!D$1:D$65536,'1998'!L164)</f>
        <v>-3575</v>
      </c>
      <c r="U164" s="176">
        <f>SUMIFS(DATI!E$1:E$65536,DATI!A$1:A$65536,'1998'!B4,DATI!B$1:B$65536,'1998'!U12,DATI!D$1:D$65536,'1998'!L164)</f>
        <v>-255228</v>
      </c>
      <c r="V164" s="175">
        <f>SUMIFS(DATI!E$1:E$65536,DATI!A$1:A$65536,'1998'!B4,DATI!B$1:B$65536,'1998'!V12,DATI!D$1:D$65536,'1998'!L164)</f>
        <v>-22324</v>
      </c>
      <c r="W164" s="177">
        <f>U164+V164</f>
        <v>-277552</v>
      </c>
    </row>
    <row r="165" spans="2:23">
      <c r="B165" s="173"/>
      <c r="C165" s="173"/>
      <c r="D165" s="173"/>
      <c r="E165" s="173"/>
      <c r="F165" s="173"/>
      <c r="G165" s="173"/>
      <c r="H165" s="173"/>
      <c r="K165" s="7"/>
      <c r="L165" s="191" t="s">
        <v>99</v>
      </c>
      <c r="M165" s="187" t="s">
        <v>223</v>
      </c>
      <c r="N165" s="166"/>
      <c r="O165" s="44"/>
      <c r="P165" s="44"/>
      <c r="Q165" s="44"/>
      <c r="R165" s="166"/>
      <c r="S165" s="166"/>
      <c r="T165" s="178">
        <f>SUMIFS(DATI!E$1:E$65536,DATI!A$1:A$65536,'1998'!B4,DATI!B$1:B$65536,'1998'!T12,DATI!C$1:C$65536,'1998'!B8,DATI!D$1:D$65536,'1998'!L165)</f>
        <v>2283587</v>
      </c>
      <c r="U165" s="166"/>
      <c r="V165" s="166"/>
      <c r="W165" s="179"/>
    </row>
    <row r="166" spans="2:23">
      <c r="B166" s="173"/>
      <c r="C166" s="173"/>
      <c r="D166" s="173"/>
      <c r="E166" s="173"/>
      <c r="F166" s="173"/>
      <c r="G166" s="173"/>
      <c r="H166" s="173"/>
      <c r="K166" s="7"/>
      <c r="L166" s="191" t="s">
        <v>100</v>
      </c>
      <c r="M166" s="188" t="s">
        <v>224</v>
      </c>
      <c r="N166" s="44"/>
      <c r="O166" s="44"/>
      <c r="P166" s="44"/>
      <c r="Q166" s="44"/>
      <c r="R166" s="44"/>
      <c r="S166" s="44"/>
      <c r="T166" s="180">
        <f>SUMIFS(DATI!E$1:E$65536,DATI!A$1:A$65536,'1998'!B4,DATI!B$1:B$65536,'1998'!T12,DATI!C$1:C$65536,'1998'!N8,DATI!D$1:D$65536,'1998'!L166)</f>
        <v>2285312</v>
      </c>
      <c r="U166" s="44"/>
      <c r="V166" s="44"/>
      <c r="W166" s="181"/>
    </row>
    <row r="167" spans="2:23">
      <c r="B167" s="173"/>
      <c r="C167" s="173"/>
      <c r="D167" s="173"/>
      <c r="E167" s="173"/>
      <c r="F167" s="173"/>
      <c r="G167" s="173"/>
      <c r="H167" s="173"/>
      <c r="K167" s="7"/>
      <c r="L167" s="191" t="s">
        <v>8</v>
      </c>
      <c r="M167" s="189" t="s">
        <v>225</v>
      </c>
      <c r="N167" s="44"/>
      <c r="O167" s="44"/>
      <c r="P167" s="178">
        <f>SUMIFS(DATI!E$1:E$65536,DATI!A$1:A$65536,'1998'!B4,DATI!B$1:B$65536,'1998'!P12,DATI!D$1:D$65536,'1998'!L167)</f>
        <v>973379</v>
      </c>
      <c r="Q167" s="44"/>
      <c r="R167" s="44"/>
      <c r="S167" s="44"/>
      <c r="T167" s="178">
        <f>SUMIFS(DATI!E$1:E$65536,DATI!A$1:A$65536,'1998'!B4,DATI!B$1:B$65536,'1998'!T12,DATI!D$1:D$65536,'1998'!L167)</f>
        <v>210462</v>
      </c>
      <c r="U167" s="44"/>
      <c r="V167" s="44"/>
      <c r="W167" s="181"/>
    </row>
    <row r="168" spans="2:23" ht="25.5" thickBot="1">
      <c r="B168" s="173"/>
      <c r="C168" s="173"/>
      <c r="D168" s="173"/>
      <c r="E168" s="173"/>
      <c r="F168" s="173"/>
      <c r="G168" s="173"/>
      <c r="H168" s="173"/>
      <c r="K168" s="7"/>
      <c r="L168" s="192" t="s">
        <v>9</v>
      </c>
      <c r="M168" s="190" t="s">
        <v>226</v>
      </c>
      <c r="N168" s="182"/>
      <c r="O168" s="182"/>
      <c r="P168" s="183">
        <f>SUMIFS(DATI!E$1:E$65536,DATI!A$1:A$65536,'1998'!B4,DATI!B$1:B$65536,'1998'!P12,DATI!D$1:D$65536,'1998'!L168)</f>
        <v>2070219</v>
      </c>
      <c r="Q168" s="182"/>
      <c r="R168" s="182"/>
      <c r="S168" s="182"/>
      <c r="T168" s="183">
        <f>SUMIFS(DATI!E$1:E$65536,DATI!A$1:A$65536,'1998'!B4,DATI!B$1:B$65536,'1998'!T12,DATI!D$1:D$65536,'1998'!L168)</f>
        <v>372179</v>
      </c>
      <c r="U168" s="182"/>
      <c r="V168" s="182"/>
      <c r="W168" s="184"/>
    </row>
    <row r="169" spans="2:23" ht="13" thickTop="1">
      <c r="N169" s="6"/>
    </row>
    <row r="172" spans="2:23">
      <c r="V172" s="6"/>
    </row>
    <row r="173" spans="2:23">
      <c r="V173" s="6"/>
    </row>
    <row r="174" spans="2:23">
      <c r="V174" s="6"/>
    </row>
    <row r="175" spans="2:23">
      <c r="V175" s="6"/>
    </row>
  </sheetData>
  <sheetProtection algorithmName="SHA-512" hashValue="8qBnNljSmiZkfYT4vrMpfdzHbFMc/8kxmGhHMn93Vn8uugo1vDJgAFBWBXpuu5V98fmanzgrAk+I9oxdN5WKlw==" saltValue="0POsBPkUzDTdQvcsEc7ccA==" spinCount="100000" sheet="1" objects="1" scenarios="1"/>
  <mergeCells count="146">
    <mergeCell ref="S161:S163"/>
    <mergeCell ref="T161:T163"/>
    <mergeCell ref="U161:U163"/>
    <mergeCell ref="V161:V163"/>
    <mergeCell ref="W161:W163"/>
    <mergeCell ref="B163:I163"/>
    <mergeCell ref="L161:M163"/>
    <mergeCell ref="N161:N163"/>
    <mergeCell ref="O161:O163"/>
    <mergeCell ref="P161:P163"/>
    <mergeCell ref="Q161:Q163"/>
    <mergeCell ref="R161:R163"/>
    <mergeCell ref="B142:W142"/>
    <mergeCell ref="B150:W150"/>
    <mergeCell ref="B160:W160"/>
    <mergeCell ref="O139:O141"/>
    <mergeCell ref="P139:P141"/>
    <mergeCell ref="Q139:Q141"/>
    <mergeCell ref="R139:R141"/>
    <mergeCell ref="S139:S141"/>
    <mergeCell ref="T139:T141"/>
    <mergeCell ref="G139:G141"/>
    <mergeCell ref="H139:H141"/>
    <mergeCell ref="I139:I141"/>
    <mergeCell ref="J139:J141"/>
    <mergeCell ref="K139:K141"/>
    <mergeCell ref="N139:N141"/>
    <mergeCell ref="B125:W125"/>
    <mergeCell ref="B137:W137"/>
    <mergeCell ref="B138:K138"/>
    <mergeCell ref="L138:M141"/>
    <mergeCell ref="N138:W138"/>
    <mergeCell ref="B139:B141"/>
    <mergeCell ref="C139:C141"/>
    <mergeCell ref="D139:D141"/>
    <mergeCell ref="E139:E141"/>
    <mergeCell ref="F139:F141"/>
    <mergeCell ref="U139:U141"/>
    <mergeCell ref="V139:V141"/>
    <mergeCell ref="W139:W141"/>
    <mergeCell ref="R122:R124"/>
    <mergeCell ref="S122:S124"/>
    <mergeCell ref="T122:T124"/>
    <mergeCell ref="U122:U124"/>
    <mergeCell ref="V122:V124"/>
    <mergeCell ref="W122:W124"/>
    <mergeCell ref="J122:J124"/>
    <mergeCell ref="K122:K124"/>
    <mergeCell ref="N122:N124"/>
    <mergeCell ref="O122:O124"/>
    <mergeCell ref="P122:P124"/>
    <mergeCell ref="Q122:Q124"/>
    <mergeCell ref="D122:D124"/>
    <mergeCell ref="E122:E124"/>
    <mergeCell ref="F122:F124"/>
    <mergeCell ref="G122:G124"/>
    <mergeCell ref="H122:H124"/>
    <mergeCell ref="I122:I124"/>
    <mergeCell ref="V81:V83"/>
    <mergeCell ref="W81:W83"/>
    <mergeCell ref="B84:W84"/>
    <mergeCell ref="B111:W111"/>
    <mergeCell ref="B120:W120"/>
    <mergeCell ref="B121:K121"/>
    <mergeCell ref="L121:M124"/>
    <mergeCell ref="N121:W121"/>
    <mergeCell ref="B122:B124"/>
    <mergeCell ref="C122:C124"/>
    <mergeCell ref="P81:P83"/>
    <mergeCell ref="Q81:Q83"/>
    <mergeCell ref="R81:R83"/>
    <mergeCell ref="S81:S83"/>
    <mergeCell ref="T81:T83"/>
    <mergeCell ref="U81:U83"/>
    <mergeCell ref="H81:H83"/>
    <mergeCell ref="I81:I83"/>
    <mergeCell ref="J81:J83"/>
    <mergeCell ref="K81:K83"/>
    <mergeCell ref="N81:N83"/>
    <mergeCell ref="O81:O83"/>
    <mergeCell ref="B44:W44"/>
    <mergeCell ref="B80:K80"/>
    <mergeCell ref="L80:M83"/>
    <mergeCell ref="N80:W80"/>
    <mergeCell ref="B81:B83"/>
    <mergeCell ref="C81:C83"/>
    <mergeCell ref="D81:D83"/>
    <mergeCell ref="E81:E83"/>
    <mergeCell ref="F81:F83"/>
    <mergeCell ref="G81:G83"/>
    <mergeCell ref="R41:R43"/>
    <mergeCell ref="S41:S43"/>
    <mergeCell ref="T41:T43"/>
    <mergeCell ref="U41:U43"/>
    <mergeCell ref="V41:V43"/>
    <mergeCell ref="W41:W43"/>
    <mergeCell ref="J41:J43"/>
    <mergeCell ref="K41:K43"/>
    <mergeCell ref="N41:N43"/>
    <mergeCell ref="O41:O43"/>
    <mergeCell ref="P41:P43"/>
    <mergeCell ref="Q41:Q43"/>
    <mergeCell ref="D41:D43"/>
    <mergeCell ref="E41:E43"/>
    <mergeCell ref="F41:F43"/>
    <mergeCell ref="G41:G43"/>
    <mergeCell ref="H41:H43"/>
    <mergeCell ref="I41:I43"/>
    <mergeCell ref="V9:V11"/>
    <mergeCell ref="W9:W11"/>
    <mergeCell ref="B13:W13"/>
    <mergeCell ref="B24:W24"/>
    <mergeCell ref="B25:W25"/>
    <mergeCell ref="B40:K40"/>
    <mergeCell ref="L40:M43"/>
    <mergeCell ref="N40:W40"/>
    <mergeCell ref="B41:B43"/>
    <mergeCell ref="C41:C43"/>
    <mergeCell ref="P9:P11"/>
    <mergeCell ref="Q9:Q11"/>
    <mergeCell ref="R9:R11"/>
    <mergeCell ref="S9:S11"/>
    <mergeCell ref="T9:T11"/>
    <mergeCell ref="U9:U11"/>
    <mergeCell ref="H9:H11"/>
    <mergeCell ref="I9:I11"/>
    <mergeCell ref="B2:W2"/>
    <mergeCell ref="B3:W3"/>
    <mergeCell ref="B4:W4"/>
    <mergeCell ref="B5:W5"/>
    <mergeCell ref="B6:W6"/>
    <mergeCell ref="B7:K7"/>
    <mergeCell ref="L7:M12"/>
    <mergeCell ref="N7:W7"/>
    <mergeCell ref="B8:K8"/>
    <mergeCell ref="N8:W8"/>
    <mergeCell ref="J9:J11"/>
    <mergeCell ref="K9:K11"/>
    <mergeCell ref="N9:N11"/>
    <mergeCell ref="O9:O11"/>
    <mergeCell ref="B9:B11"/>
    <mergeCell ref="C9:C11"/>
    <mergeCell ref="D9:D11"/>
    <mergeCell ref="E9:E11"/>
    <mergeCell ref="F9:F11"/>
    <mergeCell ref="G9:G11"/>
  </mergeCells>
  <conditionalFormatting sqref="B2:W37 B38:K38 N38:W38">
    <cfRule type="containsText" dxfId="71" priority="26" stopIfTrue="1" operator="containsText" text="SUMIFS">
      <formula>NOT(ISERROR(SEARCH("SUMIFS",B2)))</formula>
    </cfRule>
  </conditionalFormatting>
  <conditionalFormatting sqref="C95">
    <cfRule type="containsText" dxfId="70" priority="10" stopIfTrue="1" operator="containsText" text="SUMIFS">
      <formula>NOT(ISERROR(SEARCH("SUMIFS",C95)))</formula>
    </cfRule>
  </conditionalFormatting>
  <conditionalFormatting sqref="E95:G95">
    <cfRule type="containsText" dxfId="69" priority="11" stopIfTrue="1" operator="containsText" text="SUMIFS">
      <formula>NOT(ISERROR(SEARCH("SUMIFS",E95)))</formula>
    </cfRule>
  </conditionalFormatting>
  <conditionalFormatting sqref="H74:H75">
    <cfRule type="containsText" dxfId="68" priority="1" stopIfTrue="1" operator="containsText" text="SUMIFS">
      <formula>NOT(ISERROR(SEARCH("SUMIFS",H74)))</formula>
    </cfRule>
  </conditionalFormatting>
  <conditionalFormatting sqref="H86:H87">
    <cfRule type="containsText" dxfId="67" priority="8" stopIfTrue="1" operator="containsText" text="SUMIFS">
      <formula>NOT(ISERROR(SEARCH("SUMIFS",H86)))</formula>
    </cfRule>
  </conditionalFormatting>
  <conditionalFormatting sqref="H95:H96">
    <cfRule type="containsText" dxfId="66" priority="16" stopIfTrue="1" operator="containsText" text="SUMIFS">
      <formula>NOT(ISERROR(SEARCH("SUMIFS",H95)))</formula>
    </cfRule>
  </conditionalFormatting>
  <conditionalFormatting sqref="H102">
    <cfRule type="containsText" dxfId="65" priority="9" stopIfTrue="1" operator="containsText" text="SUMIFS">
      <formula>NOT(ISERROR(SEARCH("SUMIFS",H102)))</formula>
    </cfRule>
  </conditionalFormatting>
  <conditionalFormatting sqref="H106:H107">
    <cfRule type="containsText" dxfId="64" priority="15" stopIfTrue="1" operator="containsText" text="SUMIFS">
      <formula>NOT(ISERROR(SEARCH("SUMIFS",H106)))</formula>
    </cfRule>
  </conditionalFormatting>
  <conditionalFormatting sqref="L47:M48">
    <cfRule type="containsText" dxfId="63" priority="5" stopIfTrue="1" operator="containsText" text="SUMIFS">
      <formula>NOT(ISERROR(SEARCH("SUMIFS",L47)))</formula>
    </cfRule>
  </conditionalFormatting>
  <conditionalFormatting sqref="L50:M51">
    <cfRule type="containsText" dxfId="62" priority="3" stopIfTrue="1" operator="containsText" text="SUMIFS">
      <formula>NOT(ISERROR(SEARCH("SUMIFS",L50)))</formula>
    </cfRule>
  </conditionalFormatting>
  <conditionalFormatting sqref="Q45 Q54:Q56">
    <cfRule type="containsText" dxfId="61" priority="25" stopIfTrue="1" operator="containsText" text="SUMIFS">
      <formula>NOT(ISERROR(SEARCH("SUMIFS",Q45)))</formula>
    </cfRule>
  </conditionalFormatting>
  <conditionalFormatting sqref="Q58:Q64">
    <cfRule type="containsText" dxfId="60" priority="21" stopIfTrue="1" operator="containsText" text="SUMIFS">
      <formula>NOT(ISERROR(SEARCH("SUMIFS",Q58)))</formula>
    </cfRule>
  </conditionalFormatting>
  <conditionalFormatting sqref="Q69:Q74">
    <cfRule type="containsText" dxfId="59" priority="22" stopIfTrue="1" operator="containsText" text="SUMIFS">
      <formula>NOT(ISERROR(SEARCH("SUMIFS",Q69)))</formula>
    </cfRule>
  </conditionalFormatting>
  <conditionalFormatting sqref="Q85">
    <cfRule type="containsText" dxfId="58" priority="20" stopIfTrue="1" operator="containsText" text="SUMIFS">
      <formula>NOT(ISERROR(SEARCH("SUMIFS",Q85)))</formula>
    </cfRule>
  </conditionalFormatting>
  <conditionalFormatting sqref="Q94:Q96">
    <cfRule type="containsText" dxfId="57" priority="14" stopIfTrue="1" operator="containsText" text="SUMIFS">
      <formula>NOT(ISERROR(SEARCH("SUMIFS",Q94)))</formula>
    </cfRule>
  </conditionalFormatting>
  <conditionalFormatting sqref="Q99:Q102">
    <cfRule type="containsText" dxfId="56" priority="18" stopIfTrue="1" operator="containsText" text="SUMIFS">
      <formula>NOT(ISERROR(SEARCH("SUMIFS",Q99)))</formula>
    </cfRule>
  </conditionalFormatting>
  <conditionalFormatting sqref="Q105:Q107">
    <cfRule type="containsText" dxfId="55" priority="17" stopIfTrue="1" operator="containsText" text="SUMIFS">
      <formula>NOT(ISERROR(SEARCH("SUMIFS",Q105)))</formula>
    </cfRule>
  </conditionalFormatting>
  <conditionalFormatting sqref="Q112">
    <cfRule type="containsText" dxfId="54" priority="7" stopIfTrue="1" operator="containsText" text="SUMIFS">
      <formula>NOT(ISERROR(SEARCH("SUMIFS",Q112)))</formula>
    </cfRule>
  </conditionalFormatting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F031CC-E82D-4999-8111-C01AE3188ECA}">
  <sheetPr codeName="Sheet26"/>
  <dimension ref="A1:W175"/>
  <sheetViews>
    <sheetView topLeftCell="C84" zoomScale="70" zoomScaleNormal="70" workbookViewId="0">
      <selection activeCell="J129" sqref="J129"/>
    </sheetView>
  </sheetViews>
  <sheetFormatPr defaultColWidth="9.1796875" defaultRowHeight="12.5"/>
  <cols>
    <col min="1" max="1" width="4.81640625" style="2" customWidth="1"/>
    <col min="2" max="2" width="16.81640625" style="2" customWidth="1"/>
    <col min="3" max="4" width="15.54296875" style="2" customWidth="1"/>
    <col min="5" max="11" width="11.7265625" style="2" customWidth="1"/>
    <col min="12" max="12" width="18.453125" style="2" customWidth="1"/>
    <col min="13" max="13" width="52.1796875" style="2" customWidth="1"/>
    <col min="14" max="14" width="12.54296875" style="2" customWidth="1"/>
    <col min="15" max="15" width="13.1796875" style="2" customWidth="1"/>
    <col min="16" max="20" width="11.7265625" style="2" customWidth="1"/>
    <col min="21" max="22" width="15.54296875" style="2" customWidth="1"/>
    <col min="23" max="23" width="16.7265625" style="2" customWidth="1"/>
    <col min="24" max="16384" width="9.1796875" style="2"/>
  </cols>
  <sheetData>
    <row r="1" spans="1:23">
      <c r="B1" s="3"/>
      <c r="C1" s="3"/>
      <c r="D1" s="3"/>
      <c r="E1" s="3"/>
      <c r="F1" s="3"/>
      <c r="G1" s="3"/>
      <c r="H1" s="3"/>
      <c r="I1" s="3"/>
      <c r="J1" s="3"/>
      <c r="K1" s="3"/>
      <c r="L1" s="4"/>
      <c r="M1" s="5"/>
      <c r="N1" s="3"/>
      <c r="O1" s="3"/>
      <c r="P1" s="3"/>
      <c r="Q1" s="3"/>
      <c r="R1" s="3"/>
      <c r="S1" s="3"/>
      <c r="T1" s="3"/>
      <c r="U1" s="3"/>
      <c r="V1" s="3"/>
      <c r="W1" s="3"/>
    </row>
    <row r="2" spans="1:23" ht="32.5">
      <c r="B2" s="286" t="s">
        <v>117</v>
      </c>
      <c r="C2" s="286"/>
      <c r="D2" s="286"/>
      <c r="E2" s="286"/>
      <c r="F2" s="286"/>
      <c r="G2" s="286"/>
      <c r="H2" s="286"/>
      <c r="I2" s="286"/>
      <c r="J2" s="286"/>
      <c r="K2" s="286"/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W2" s="286"/>
    </row>
    <row r="3" spans="1:23" ht="13">
      <c r="B3" s="287"/>
      <c r="C3" s="287"/>
      <c r="D3" s="287"/>
      <c r="E3" s="287"/>
      <c r="F3" s="287"/>
      <c r="G3" s="287"/>
      <c r="H3" s="287"/>
      <c r="I3" s="287"/>
      <c r="J3" s="287"/>
      <c r="K3" s="287"/>
      <c r="L3" s="287"/>
      <c r="M3" s="287"/>
      <c r="N3" s="287"/>
      <c r="O3" s="287"/>
      <c r="P3" s="287"/>
      <c r="Q3" s="287"/>
      <c r="R3" s="287"/>
      <c r="S3" s="287"/>
      <c r="T3" s="287"/>
      <c r="U3" s="287"/>
      <c r="V3" s="287"/>
      <c r="W3" s="287"/>
    </row>
    <row r="4" spans="1:23" ht="25">
      <c r="B4" s="288">
        <v>1997</v>
      </c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</row>
    <row r="5" spans="1:23" ht="25">
      <c r="B5" s="289" t="s">
        <v>118</v>
      </c>
      <c r="C5" s="289"/>
      <c r="D5" s="289"/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89"/>
      <c r="P5" s="289"/>
      <c r="Q5" s="289"/>
      <c r="R5" s="289"/>
      <c r="S5" s="289"/>
      <c r="T5" s="289"/>
      <c r="U5" s="289"/>
      <c r="V5" s="289"/>
      <c r="W5" s="289"/>
    </row>
    <row r="6" spans="1:23" ht="18" customHeight="1" thickBot="1">
      <c r="B6" s="290" t="str">
        <f>DATI!I1</f>
        <v>pēdējais datu labošanas datums: 21.10.2025</v>
      </c>
      <c r="C6" s="291"/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2"/>
      <c r="O6" s="292"/>
      <c r="P6" s="292"/>
      <c r="Q6" s="292"/>
      <c r="R6" s="292"/>
      <c r="S6" s="292"/>
      <c r="T6" s="292"/>
      <c r="U6" s="292"/>
      <c r="V6" s="292"/>
      <c r="W6" s="292"/>
    </row>
    <row r="7" spans="1:23" ht="21.75" customHeight="1" thickTop="1" thickBot="1">
      <c r="A7" s="7"/>
      <c r="B7" s="293" t="s">
        <v>119</v>
      </c>
      <c r="C7" s="294"/>
      <c r="D7" s="294"/>
      <c r="E7" s="294"/>
      <c r="F7" s="294"/>
      <c r="G7" s="294"/>
      <c r="H7" s="294"/>
      <c r="I7" s="294"/>
      <c r="J7" s="294"/>
      <c r="K7" s="295"/>
      <c r="L7" s="296" t="s">
        <v>120</v>
      </c>
      <c r="M7" s="297"/>
      <c r="N7" s="299" t="s">
        <v>121</v>
      </c>
      <c r="O7" s="300"/>
      <c r="P7" s="300"/>
      <c r="Q7" s="300"/>
      <c r="R7" s="300"/>
      <c r="S7" s="300"/>
      <c r="T7" s="300"/>
      <c r="U7" s="301"/>
      <c r="V7" s="301"/>
      <c r="W7" s="302"/>
    </row>
    <row r="8" spans="1:23" ht="21.75" customHeight="1" thickTop="1" thickBot="1">
      <c r="A8" s="7"/>
      <c r="B8" s="303" t="s">
        <v>23</v>
      </c>
      <c r="C8" s="231"/>
      <c r="D8" s="231"/>
      <c r="E8" s="231"/>
      <c r="F8" s="231"/>
      <c r="G8" s="231"/>
      <c r="H8" s="231"/>
      <c r="I8" s="231"/>
      <c r="J8" s="231"/>
      <c r="K8" s="232"/>
      <c r="L8" s="276"/>
      <c r="M8" s="223"/>
      <c r="N8" s="304" t="s">
        <v>81</v>
      </c>
      <c r="O8" s="304"/>
      <c r="P8" s="304"/>
      <c r="Q8" s="304"/>
      <c r="R8" s="304"/>
      <c r="S8" s="304"/>
      <c r="T8" s="304"/>
      <c r="U8" s="304"/>
      <c r="V8" s="304"/>
      <c r="W8" s="305"/>
    </row>
    <row r="9" spans="1:23" ht="13.5" customHeight="1" thickTop="1">
      <c r="A9" s="7"/>
      <c r="B9" s="306" t="s">
        <v>122</v>
      </c>
      <c r="C9" s="239" t="s">
        <v>123</v>
      </c>
      <c r="D9" s="246" t="s">
        <v>124</v>
      </c>
      <c r="E9" s="239" t="s">
        <v>125</v>
      </c>
      <c r="F9" s="261" t="s">
        <v>126</v>
      </c>
      <c r="G9" s="239" t="s">
        <v>127</v>
      </c>
      <c r="H9" s="239" t="s">
        <v>128</v>
      </c>
      <c r="I9" s="239" t="s">
        <v>129</v>
      </c>
      <c r="J9" s="239" t="s">
        <v>130</v>
      </c>
      <c r="K9" s="243" t="s">
        <v>131</v>
      </c>
      <c r="L9" s="276"/>
      <c r="M9" s="223"/>
      <c r="N9" s="246" t="s">
        <v>131</v>
      </c>
      <c r="O9" s="239" t="s">
        <v>130</v>
      </c>
      <c r="P9" s="239" t="s">
        <v>129</v>
      </c>
      <c r="Q9" s="239" t="s">
        <v>128</v>
      </c>
      <c r="R9" s="239" t="s">
        <v>127</v>
      </c>
      <c r="S9" s="239" t="s">
        <v>126</v>
      </c>
      <c r="T9" s="239" t="s">
        <v>125</v>
      </c>
      <c r="U9" s="264" t="s">
        <v>124</v>
      </c>
      <c r="V9" s="264" t="s">
        <v>123</v>
      </c>
      <c r="W9" s="266" t="s">
        <v>122</v>
      </c>
    </row>
    <row r="10" spans="1:23" ht="12.75" customHeight="1">
      <c r="A10" s="7"/>
      <c r="B10" s="307"/>
      <c r="C10" s="229"/>
      <c r="D10" s="309"/>
      <c r="E10" s="213"/>
      <c r="F10" s="311"/>
      <c r="G10" s="213"/>
      <c r="H10" s="229"/>
      <c r="I10" s="213"/>
      <c r="J10" s="213"/>
      <c r="K10" s="244"/>
      <c r="L10" s="276"/>
      <c r="M10" s="223"/>
      <c r="N10" s="247"/>
      <c r="O10" s="213"/>
      <c r="P10" s="213"/>
      <c r="Q10" s="229"/>
      <c r="R10" s="213"/>
      <c r="S10" s="213"/>
      <c r="T10" s="213"/>
      <c r="U10" s="216"/>
      <c r="V10" s="216"/>
      <c r="W10" s="219"/>
    </row>
    <row r="11" spans="1:23" ht="55.5" customHeight="1" thickBot="1">
      <c r="A11" s="7"/>
      <c r="B11" s="308"/>
      <c r="C11" s="242"/>
      <c r="D11" s="310"/>
      <c r="E11" s="241"/>
      <c r="F11" s="312"/>
      <c r="G11" s="241"/>
      <c r="H11" s="242"/>
      <c r="I11" s="241"/>
      <c r="J11" s="240"/>
      <c r="K11" s="245"/>
      <c r="L11" s="276"/>
      <c r="M11" s="223"/>
      <c r="N11" s="248"/>
      <c r="O11" s="240"/>
      <c r="P11" s="241"/>
      <c r="Q11" s="242"/>
      <c r="R11" s="241"/>
      <c r="S11" s="241"/>
      <c r="T11" s="241"/>
      <c r="U11" s="265"/>
      <c r="V11" s="265"/>
      <c r="W11" s="267"/>
    </row>
    <row r="12" spans="1:23" ht="33.75" customHeight="1" thickTop="1" thickBot="1">
      <c r="A12" s="7"/>
      <c r="B12" s="8" t="s">
        <v>103</v>
      </c>
      <c r="C12" s="9" t="s">
        <v>104</v>
      </c>
      <c r="D12" s="9" t="s">
        <v>102</v>
      </c>
      <c r="E12" s="10" t="s">
        <v>98</v>
      </c>
      <c r="F12" s="10" t="s">
        <v>97</v>
      </c>
      <c r="G12" s="10" t="s">
        <v>90</v>
      </c>
      <c r="H12" s="9" t="s">
        <v>105</v>
      </c>
      <c r="I12" s="10" t="s">
        <v>6</v>
      </c>
      <c r="J12" s="9" t="s">
        <v>106</v>
      </c>
      <c r="K12" s="11" t="s">
        <v>132</v>
      </c>
      <c r="L12" s="298"/>
      <c r="M12" s="225"/>
      <c r="N12" s="12" t="s">
        <v>132</v>
      </c>
      <c r="O12" s="13" t="s">
        <v>106</v>
      </c>
      <c r="P12" s="14" t="s">
        <v>6</v>
      </c>
      <c r="Q12" s="13" t="s">
        <v>105</v>
      </c>
      <c r="R12" s="14" t="s">
        <v>90</v>
      </c>
      <c r="S12" s="14" t="s">
        <v>97</v>
      </c>
      <c r="T12" s="14" t="s">
        <v>98</v>
      </c>
      <c r="U12" s="14" t="s">
        <v>102</v>
      </c>
      <c r="V12" s="13" t="s">
        <v>104</v>
      </c>
      <c r="W12" s="15" t="s">
        <v>103</v>
      </c>
    </row>
    <row r="13" spans="1:23" ht="19" thickTop="1" thickBot="1">
      <c r="A13" s="7"/>
      <c r="B13" s="283" t="s">
        <v>133</v>
      </c>
      <c r="C13" s="283"/>
      <c r="D13" s="283"/>
      <c r="E13" s="283"/>
      <c r="F13" s="283"/>
      <c r="G13" s="283"/>
      <c r="H13" s="283"/>
      <c r="I13" s="283"/>
      <c r="J13" s="283"/>
      <c r="K13" s="283"/>
      <c r="L13" s="283"/>
      <c r="M13" s="283"/>
      <c r="N13" s="231"/>
      <c r="O13" s="231"/>
      <c r="P13" s="231"/>
      <c r="Q13" s="231"/>
      <c r="R13" s="231"/>
      <c r="S13" s="231"/>
      <c r="T13" s="231"/>
      <c r="U13" s="231"/>
      <c r="V13" s="231"/>
      <c r="W13" s="232"/>
    </row>
    <row r="14" spans="1:23" ht="13.5" thickTop="1">
      <c r="A14" s="7"/>
      <c r="B14" s="16"/>
      <c r="C14" s="16"/>
      <c r="D14" s="16"/>
      <c r="E14" s="16"/>
      <c r="F14" s="16"/>
      <c r="G14" s="16"/>
      <c r="H14" s="16"/>
      <c r="I14" s="16"/>
      <c r="J14" s="16"/>
      <c r="K14" s="17"/>
      <c r="L14" s="18" t="s">
        <v>86</v>
      </c>
      <c r="M14" s="19" t="s">
        <v>134</v>
      </c>
      <c r="N14" s="20">
        <f>P14</f>
        <v>10109161</v>
      </c>
      <c r="O14" s="21"/>
      <c r="P14" s="22">
        <f>R14+S14+T14+W14</f>
        <v>10109161</v>
      </c>
      <c r="Q14" s="23"/>
      <c r="R14" s="24">
        <f>SUMIFS(DATI!E$1:E$65536,DATI!A$1:A$65536,'1997'!B4,DATI!B$1:B$65536,'1997'!R12,DATI!C$1:C$65536,'1997'!N8,DATI!D$1:D$65536,'1997'!L14)</f>
        <v>7154278</v>
      </c>
      <c r="S14" s="24">
        <f>SUMIFS(DATI!E$1:E$65536,DATI!A$1:A$65536,'1997'!B4,DATI!B$1:B$65536,'1997'!S12,DATI!C$1:C$65536,'1997'!N8,DATI!D$1:D$65536,'1997'!L14)</f>
        <v>289230</v>
      </c>
      <c r="T14" s="24">
        <f>SUMIFS(DATI!E$1:E$65536,DATI!A$1:A$65536,'1997'!B4,DATI!B$1:B$65536,'1997'!T12,DATI!C$1:C$65536,'1997'!N8,DATI!D$1:D$65536,'1997'!L14)</f>
        <v>1186042</v>
      </c>
      <c r="U14" s="24">
        <f>SUMIFS(DATI!E$1:E$65536,DATI!A$1:A$65536,'1997'!B4,DATI!B$1:B$65536,'1997'!U12,DATI!C$1:C$65536,'1997'!N8,DATI!D$1:D$65536,'1997'!L14)</f>
        <v>1453485</v>
      </c>
      <c r="V14" s="24">
        <f>SUMIFS(DATI!E$1:E$65536,DATI!A$1:A$65536,'1997'!B4,DATI!B$1:B$65536,'1997'!V12,DATI!C$1:C$65536,'1997'!N8,DATI!D$1:D$65536,'1997'!L14)</f>
        <v>26126</v>
      </c>
      <c r="W14" s="25">
        <f>U14+V14</f>
        <v>1479611</v>
      </c>
    </row>
    <row r="15" spans="1:23" ht="13">
      <c r="A15" s="7"/>
      <c r="B15" s="16"/>
      <c r="C15" s="16"/>
      <c r="D15" s="16"/>
      <c r="E15" s="16"/>
      <c r="F15" s="16"/>
      <c r="G15" s="16"/>
      <c r="H15" s="16"/>
      <c r="I15" s="16"/>
      <c r="J15" s="16"/>
      <c r="K15" s="26"/>
      <c r="L15" s="40" t="s">
        <v>87</v>
      </c>
      <c r="M15" s="134" t="s">
        <v>136</v>
      </c>
      <c r="N15" s="27">
        <f>P15</f>
        <v>8676128</v>
      </c>
      <c r="O15" s="28"/>
      <c r="P15" s="29">
        <f>R15+S15+T15+W15</f>
        <v>8676128</v>
      </c>
      <c r="Q15" s="28"/>
      <c r="R15" s="30">
        <f>SUMIFS(DATI!E$1:E$65536,DATI!A$1:A$65536,'1997'!B4,DATI!B$1:B$65536,'1997'!R12,DATI!C$1:C$65536,'1997'!N8,DATI!D$1:D$65536,'1997'!L15)</f>
        <v>7122238</v>
      </c>
      <c r="S15" s="30">
        <f>SUMIFS(DATI!E$1:E$65536,DATI!A$1:A$65536,'1997'!B4,DATI!B$1:B$65536,'1997'!S12,DATI!C$1:C$65536,'1997'!N8,DATI!D$1:D$65536,'1997'!L15)</f>
        <v>289224</v>
      </c>
      <c r="T15" s="30">
        <f>SUMIFS(DATI!E$1:E$65536,DATI!A$1:A$65536,'1997'!B4,DATI!B$1:B$65536,'1997'!T12,DATI!C$1:C$65536,'1997'!N8,DATI!D$1:D$65536,'1997'!L15)</f>
        <v>73531</v>
      </c>
      <c r="U15" s="30">
        <f>SUMIFS(DATI!E$1:E$65536,DATI!A$1:A$65536,'1997'!B4,DATI!B$1:B$65536,'1997'!U12,DATI!C$1:C$65536,'1997'!N8,DATI!D$1:D$65536,'1997'!L15)</f>
        <v>1187672</v>
      </c>
      <c r="V15" s="30">
        <f>SUMIFS(DATI!E$1:E$65536,DATI!A$1:A$65536,'1997'!B4,DATI!B$1:B$65536,'1997'!V12,DATI!C$1:C$65536,'1997'!N8,DATI!D$1:D$65536,'1997'!L15)</f>
        <v>3463</v>
      </c>
      <c r="W15" s="31">
        <f>U15+V15</f>
        <v>1191135</v>
      </c>
    </row>
    <row r="16" spans="1:23" ht="13">
      <c r="A16" s="7"/>
      <c r="B16" s="16"/>
      <c r="C16" s="16"/>
      <c r="D16" s="16"/>
      <c r="E16" s="16"/>
      <c r="F16" s="16"/>
      <c r="G16" s="16"/>
      <c r="H16" s="16"/>
      <c r="I16" s="16"/>
      <c r="J16" s="16"/>
      <c r="K16" s="26"/>
      <c r="L16" s="40" t="s">
        <v>88</v>
      </c>
      <c r="M16" s="134" t="s">
        <v>137</v>
      </c>
      <c r="N16" s="27">
        <f>P16</f>
        <v>322297</v>
      </c>
      <c r="O16" s="28"/>
      <c r="P16" s="29">
        <f>R16+S16+T16+W16</f>
        <v>322297</v>
      </c>
      <c r="Q16" s="28"/>
      <c r="R16" s="30">
        <f>SUMIFS(DATI!E$1:E$65536,DATI!A$1:A$65536,'1997'!B4,DATI!B$1:B$65536,'1997'!R12,DATI!C$1:C$65536,'1997'!N8,DATI!D$1:D$65536,'1997'!L16)</f>
        <v>32040</v>
      </c>
      <c r="S16" s="30">
        <f>SUMIFS(DATI!E$1:E$65536,DATI!A$1:A$65536,'1997'!B4,DATI!B$1:B$65536,'1997'!S12,DATI!C$1:C$65536,'1997'!N8,DATI!D$1:D$65536,'1997'!L16)</f>
        <v>6</v>
      </c>
      <c r="T16" s="30">
        <f>SUMIFS(DATI!E$1:E$65536,DATI!A$1:A$65536,'1997'!B4,DATI!B$1:B$65536,'1997'!T12,DATI!C$1:C$65536,'1997'!N8,DATI!D$1:D$65536,'1997'!L16)</f>
        <v>24260</v>
      </c>
      <c r="U16" s="30">
        <f>SUMIFS(DATI!E$1:E$65536,DATI!A$1:A$65536,'1997'!B4,DATI!B$1:B$65536,'1997'!U12,DATI!C$1:C$65536,'1997'!N8,DATI!D$1:D$65536,'1997'!L16)</f>
        <v>265814</v>
      </c>
      <c r="V16" s="30">
        <f>SUMIFS(DATI!E$1:E$65536,DATI!A$1:A$65536,'1997'!B4,DATI!B$1:B$65536,'1997'!V12,DATI!C$1:C$65536,'1997'!N8,DATI!D$1:D$65536,'1997'!L16)</f>
        <v>177</v>
      </c>
      <c r="W16" s="31">
        <f>U16+V16</f>
        <v>265991</v>
      </c>
    </row>
    <row r="17" spans="1:23" ht="13">
      <c r="A17" s="7"/>
      <c r="B17" s="16"/>
      <c r="C17" s="16"/>
      <c r="D17" s="16"/>
      <c r="E17" s="16"/>
      <c r="F17" s="16"/>
      <c r="G17" s="16"/>
      <c r="H17" s="16"/>
      <c r="I17" s="16"/>
      <c r="J17" s="16"/>
      <c r="K17" s="26"/>
      <c r="L17" s="40" t="s">
        <v>89</v>
      </c>
      <c r="M17" s="134" t="s">
        <v>138</v>
      </c>
      <c r="N17" s="27">
        <f>P17</f>
        <v>1110737</v>
      </c>
      <c r="O17" s="28"/>
      <c r="P17" s="29">
        <f>R17+S17+T17+W17</f>
        <v>1110737</v>
      </c>
      <c r="Q17" s="28"/>
      <c r="R17" s="28"/>
      <c r="S17" s="28"/>
      <c r="T17" s="30">
        <f>SUMIFS(DATI!E$1:E$65536,DATI!A$1:A$65536,'1997'!B4,DATI!B$1:B$65536,'1997'!T12,DATI!C$1:C$65536,'1997'!N8,DATI!D$1:D$65536,'1997'!L17)</f>
        <v>1088251</v>
      </c>
      <c r="U17" s="28"/>
      <c r="V17" s="30">
        <f>SUMIFS(DATI!E$1:E$65536,DATI!A$1:A$65536,'1997'!B4,DATI!B$1:B$65536,'1997'!V12,DATI!C$1:C$65536,'1997'!N8,DATI!D$1:D$65536,'1997'!L17)</f>
        <v>22486</v>
      </c>
      <c r="W17" s="31">
        <f>V17</f>
        <v>22486</v>
      </c>
    </row>
    <row r="18" spans="1:23" ht="13">
      <c r="A18" s="7"/>
      <c r="B18" s="33">
        <f>C18+D18</f>
        <v>771562</v>
      </c>
      <c r="C18" s="34">
        <f>SUMIFS(DATI!E$1:E$65536,DATI!A$1:A$65536,'1997'!B4,DATI!B$1:B$65536,'1997'!C12,DATI!C$1:C$65536,'1997'!B8,DATI!D$1:D$65536,'1997'!L18)</f>
        <v>13887</v>
      </c>
      <c r="D18" s="34">
        <f>SUMIFS(DATI!E$1:E$65536,DATI!A$1:A$65536,'1997'!B4,DATI!B$1:B$65536,'1997'!D12,DATI!C$1:C$65536,'1997'!B8,DATI!D$1:D$65536,'1997'!L18)</f>
        <v>757675</v>
      </c>
      <c r="E18" s="35">
        <f>SUMIFS(DATI!E$1:E$65536,DATI!A$1:A$65536,'1997'!B4,DATI!B$1:B$65536,'1997'!E12,DATI!C$1:C$65536,'1997'!B8,DATI!D$1:D$65536,'1997'!L18)</f>
        <v>374995</v>
      </c>
      <c r="F18" s="36">
        <f>SUMIFS(DATI!E$1:E$65536,DATI!A$1:A$65536,'1997'!B4,DATI!B$1:B$65536,'1997'!F12,DATI!C$1:C$65536,'1997'!B8,DATI!D$1:D$65536,'1997'!L18)</f>
        <v>133626</v>
      </c>
      <c r="G18" s="36">
        <f>SUMIFS(DATI!E$1:E$65536,DATI!A$1:A$65536,'1997'!B4,DATI!B$1:B$65536,'1997'!G12,DATI!C$1:C$65536,'1997'!B8,DATI!D$1:D$65536,'1997'!L18)</f>
        <v>4183000</v>
      </c>
      <c r="H18" s="16"/>
      <c r="I18" s="37">
        <f>B18+E18+F18+G18</f>
        <v>5463183</v>
      </c>
      <c r="J18" s="38"/>
      <c r="K18" s="39">
        <f>I18</f>
        <v>5463183</v>
      </c>
      <c r="L18" s="40" t="s">
        <v>72</v>
      </c>
      <c r="M18" s="41" t="s">
        <v>139</v>
      </c>
      <c r="N18" s="28"/>
      <c r="O18" s="28"/>
      <c r="P18" s="28"/>
      <c r="Q18" s="28"/>
      <c r="R18" s="28"/>
      <c r="S18" s="28"/>
      <c r="T18" s="23"/>
      <c r="U18" s="28"/>
      <c r="V18" s="28"/>
      <c r="W18" s="42"/>
    </row>
    <row r="19" spans="1:23" ht="13">
      <c r="A19" s="7"/>
      <c r="B19" s="33">
        <f>C19+D19</f>
        <v>708049</v>
      </c>
      <c r="C19" s="43">
        <f>V14-C18</f>
        <v>12239</v>
      </c>
      <c r="D19" s="33">
        <f>U14-D18</f>
        <v>695810</v>
      </c>
      <c r="E19" s="43">
        <f>T14-E18</f>
        <v>811047</v>
      </c>
      <c r="F19" s="43">
        <f>S14-F18</f>
        <v>155604</v>
      </c>
      <c r="G19" s="43">
        <f>R14-G18</f>
        <v>2971278</v>
      </c>
      <c r="H19" s="16"/>
      <c r="I19" s="37">
        <f>B19+E19+F19+G19</f>
        <v>4645978</v>
      </c>
      <c r="J19" s="44"/>
      <c r="K19" s="45"/>
      <c r="L19" s="46" t="s">
        <v>91</v>
      </c>
      <c r="M19" s="194" t="s">
        <v>140</v>
      </c>
      <c r="N19" s="28"/>
      <c r="O19" s="28"/>
      <c r="P19" s="28"/>
      <c r="Q19" s="47"/>
      <c r="R19" s="28"/>
      <c r="S19" s="28"/>
      <c r="T19" s="28"/>
      <c r="U19" s="28"/>
      <c r="V19" s="28"/>
      <c r="W19" s="42"/>
    </row>
    <row r="20" spans="1:23">
      <c r="A20" s="7"/>
      <c r="B20" s="44"/>
      <c r="C20" s="44"/>
      <c r="D20" s="48"/>
      <c r="E20" s="44"/>
      <c r="F20" s="44"/>
      <c r="G20" s="44"/>
      <c r="H20" s="44"/>
      <c r="I20" s="48"/>
      <c r="J20" s="44"/>
      <c r="K20" s="45"/>
      <c r="L20" s="40" t="s">
        <v>85</v>
      </c>
      <c r="M20" s="41" t="s">
        <v>141</v>
      </c>
      <c r="N20" s="28"/>
      <c r="O20" s="28"/>
      <c r="P20" s="29">
        <f>Q20</f>
        <v>602503</v>
      </c>
      <c r="Q20" s="49">
        <f>SUMIFS(DATI!E$1:E$65536,DATI!A$1:A$65536,'1997'!B4,DATI!B$1:B$65536,'1997'!Q12,DATI!C$1:C$65536,'1997'!N8,DATI!D$1:D$65536,'1997'!L20)</f>
        <v>602503</v>
      </c>
      <c r="R20" s="50"/>
      <c r="S20" s="28"/>
      <c r="T20" s="28"/>
      <c r="U20" s="28"/>
      <c r="V20" s="28"/>
      <c r="W20" s="42"/>
    </row>
    <row r="21" spans="1:23" ht="13">
      <c r="A21" s="7"/>
      <c r="B21" s="44"/>
      <c r="C21" s="44"/>
      <c r="D21" s="48"/>
      <c r="E21" s="44"/>
      <c r="F21" s="44"/>
      <c r="G21" s="44"/>
      <c r="H21" s="44"/>
      <c r="I21" s="43">
        <f>I19+P20</f>
        <v>5248481</v>
      </c>
      <c r="J21" s="44"/>
      <c r="K21" s="45"/>
      <c r="L21" s="46" t="s">
        <v>12</v>
      </c>
      <c r="M21" s="194" t="s">
        <v>142</v>
      </c>
      <c r="N21" s="28"/>
      <c r="O21" s="28"/>
      <c r="P21" s="23"/>
      <c r="Q21" s="23"/>
      <c r="R21" s="28"/>
      <c r="S21" s="28"/>
      <c r="T21" s="28"/>
      <c r="U21" s="28"/>
      <c r="V21" s="28"/>
      <c r="W21" s="42"/>
    </row>
    <row r="22" spans="1:23" ht="13">
      <c r="A22" s="7"/>
      <c r="B22" s="51">
        <f>C22+D22</f>
        <v>113384</v>
      </c>
      <c r="C22" s="52">
        <f>SUMIFS(DATI!E$1:E$65536,DATI!A$1:A$65536,'1997'!B4,DATI!B$1:B$65536,'1997'!C12,DATI!C$1:C$65536,'1997'!B8,DATI!D$1:D$65536,'1997'!L22)</f>
        <v>2654</v>
      </c>
      <c r="D22" s="52">
        <f>SUMIFS(DATI!E$1:E$65536,DATI!A$1:A$65536,'1997'!B4,DATI!B$1:B$65536,'1997'!D12,DATI!C$1:C$65536,'1997'!B8,DATI!D$1:D$65536,'1997'!L22)</f>
        <v>110730</v>
      </c>
      <c r="E22" s="52">
        <f>SUMIFS(DATI!E$1:E$65536,DATI!A$1:A$65536,'1997'!B4,DATI!B$1:B$65536,'1997'!E12,DATI!C$1:C$65536,'1997'!B8,DATI!D$1:D$65536,'1997'!L22)</f>
        <v>269180</v>
      </c>
      <c r="F22" s="52">
        <f>SUMIFS(DATI!E$1:E$65536,DATI!A$1:A$65536,'1997'!B4,DATI!B$1:B$65536,'1997'!F12,DATI!C$1:C$65536,'1997'!B8,DATI!D$1:D$65536,'1997'!L22)</f>
        <v>20919</v>
      </c>
      <c r="G22" s="52">
        <f>SUMIFS(DATI!E$1:E$65536,DATI!A$1:A$65536,'1997'!B4,DATI!B$1:B$65536,'1997'!G12,DATI!C$1:C$65536,'1997'!B8,DATI!D$1:D$65536,'1997'!L22)</f>
        <v>757898</v>
      </c>
      <c r="H22" s="16"/>
      <c r="I22" s="43">
        <f>C22+D22+E22+F22+G22</f>
        <v>1161381</v>
      </c>
      <c r="J22" s="44"/>
      <c r="K22" s="45"/>
      <c r="L22" s="53" t="s">
        <v>77</v>
      </c>
      <c r="M22" s="54" t="s">
        <v>167</v>
      </c>
      <c r="N22" s="28"/>
      <c r="O22" s="28"/>
      <c r="P22" s="28"/>
      <c r="Q22" s="28"/>
      <c r="R22" s="28" t="s">
        <v>135</v>
      </c>
      <c r="S22" s="28"/>
      <c r="T22" s="28"/>
      <c r="U22" s="28"/>
      <c r="V22" s="28"/>
      <c r="W22" s="42"/>
    </row>
    <row r="23" spans="1:23" ht="13.5" thickBot="1">
      <c r="A23" s="7"/>
      <c r="B23" s="55">
        <f>C23+D23</f>
        <v>594665</v>
      </c>
      <c r="C23" s="56">
        <f>C19-C22</f>
        <v>9585</v>
      </c>
      <c r="D23" s="56">
        <f>D19-D22</f>
        <v>585080</v>
      </c>
      <c r="E23" s="56">
        <f>E19-E22</f>
        <v>541867</v>
      </c>
      <c r="F23" s="56">
        <f>F19-F22</f>
        <v>134685</v>
      </c>
      <c r="G23" s="56">
        <f>G19-G22</f>
        <v>2213380</v>
      </c>
      <c r="H23" s="43">
        <f>P20</f>
        <v>602503</v>
      </c>
      <c r="I23" s="43">
        <f>B23+E23+F23+G23+H23</f>
        <v>4087100</v>
      </c>
      <c r="J23" s="44"/>
      <c r="K23" s="57"/>
      <c r="L23" s="46" t="s">
        <v>13</v>
      </c>
      <c r="M23" s="195" t="s">
        <v>247</v>
      </c>
      <c r="N23" s="28"/>
      <c r="O23" s="28"/>
      <c r="P23" s="28"/>
      <c r="Q23" s="28"/>
      <c r="R23" s="28"/>
      <c r="S23" s="28"/>
      <c r="T23" s="28"/>
      <c r="U23" s="28"/>
      <c r="V23" s="28"/>
      <c r="W23" s="42"/>
    </row>
    <row r="24" spans="1:23" ht="26.25" customHeight="1" thickTop="1" thickBot="1">
      <c r="A24" s="7"/>
      <c r="B24" s="284" t="s">
        <v>143</v>
      </c>
      <c r="C24" s="284"/>
      <c r="D24" s="284"/>
      <c r="E24" s="284"/>
      <c r="F24" s="284"/>
      <c r="G24" s="284"/>
      <c r="H24" s="284"/>
      <c r="I24" s="284"/>
      <c r="J24" s="284"/>
      <c r="K24" s="284"/>
      <c r="L24" s="284"/>
      <c r="M24" s="284"/>
      <c r="N24" s="284"/>
      <c r="O24" s="284"/>
      <c r="P24" s="284"/>
      <c r="Q24" s="284"/>
      <c r="R24" s="284"/>
      <c r="S24" s="284"/>
      <c r="T24" s="284"/>
      <c r="U24" s="284"/>
      <c r="V24" s="284"/>
      <c r="W24" s="285"/>
    </row>
    <row r="25" spans="1:23" ht="19" thickTop="1" thickBot="1">
      <c r="A25" s="7"/>
      <c r="B25" s="231" t="s">
        <v>144</v>
      </c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232"/>
    </row>
    <row r="26" spans="1:23" ht="13.5" thickTop="1">
      <c r="A26" s="7"/>
      <c r="B26" s="58"/>
      <c r="C26" s="58"/>
      <c r="D26" s="58"/>
      <c r="E26" s="58"/>
      <c r="F26" s="58"/>
      <c r="G26" s="58"/>
      <c r="H26" s="58"/>
      <c r="I26" s="59"/>
      <c r="J26" s="58"/>
      <c r="K26" s="60"/>
      <c r="L26" s="46" t="s">
        <v>12</v>
      </c>
      <c r="M26" s="196" t="s">
        <v>145</v>
      </c>
      <c r="N26" s="28"/>
      <c r="O26" s="61"/>
      <c r="P26" s="22">
        <f>R26+S26+T26+W26+Q26</f>
        <v>5248481</v>
      </c>
      <c r="Q26" s="22">
        <f>H23</f>
        <v>602503</v>
      </c>
      <c r="R26" s="62">
        <f>G19</f>
        <v>2971278</v>
      </c>
      <c r="S26" s="62">
        <f>F19</f>
        <v>155604</v>
      </c>
      <c r="T26" s="62">
        <f>E19</f>
        <v>811047</v>
      </c>
      <c r="U26" s="62">
        <f>D19</f>
        <v>695810</v>
      </c>
      <c r="V26" s="62">
        <f>C19</f>
        <v>12239</v>
      </c>
      <c r="W26" s="63">
        <f>U26+V26</f>
        <v>708049</v>
      </c>
    </row>
    <row r="27" spans="1:23">
      <c r="A27" s="7"/>
      <c r="B27" s="64">
        <f>C27+D27</f>
        <v>262175</v>
      </c>
      <c r="C27" s="64">
        <f>C28+C29</f>
        <v>9568</v>
      </c>
      <c r="D27" s="64">
        <f>D28+D29</f>
        <v>252607</v>
      </c>
      <c r="E27" s="64">
        <f>E28+E29</f>
        <v>541286</v>
      </c>
      <c r="F27" s="64">
        <f>F28+F29</f>
        <v>94849</v>
      </c>
      <c r="G27" s="64">
        <f>G28+G29</f>
        <v>1416916</v>
      </c>
      <c r="H27" s="44"/>
      <c r="I27" s="37">
        <f>B27+E27+F27+G27</f>
        <v>2315226</v>
      </c>
      <c r="J27" s="43">
        <f>J28+J29</f>
        <v>36383</v>
      </c>
      <c r="K27" s="39">
        <f>J27+I27</f>
        <v>2351609</v>
      </c>
      <c r="L27" s="53" t="s">
        <v>24</v>
      </c>
      <c r="M27" s="65" t="s">
        <v>146</v>
      </c>
      <c r="N27" s="28"/>
      <c r="O27" s="28"/>
      <c r="P27" s="23"/>
      <c r="Q27" s="23"/>
      <c r="R27" s="23"/>
      <c r="S27" s="23"/>
      <c r="T27" s="23"/>
      <c r="U27" s="23"/>
      <c r="V27" s="23"/>
      <c r="W27" s="32"/>
    </row>
    <row r="28" spans="1:23">
      <c r="A28" s="7"/>
      <c r="B28" s="66">
        <f>C28+D28</f>
        <v>218982</v>
      </c>
      <c r="C28" s="67">
        <f>SUMIFS(DATI!E$1:E$65536,DATI!A$1:A$65536,'1997'!B4,DATI!B$1:B$65536,'1997'!C12,DATI!C$1:C$65536,'1997'!B8,DATI!D$1:D$65536,'1997'!L28)</f>
        <v>7817</v>
      </c>
      <c r="D28" s="67">
        <f>SUMIFS(DATI!E$1:E$65536,DATI!A$1:A$65536,'1997'!B4,DATI!B$1:B$65536,'1997'!D12,DATI!C$1:C$65536,'1997'!B8,DATI!D$1:D$65536,'1997'!L28)</f>
        <v>211165</v>
      </c>
      <c r="E28" s="67">
        <f>SUMIFS(DATI!E$1:E$65536,DATI!A$1:A$65536,'1997'!B4,DATI!B$1:B$65536,'1997'!E12,DATI!C$1:C$65536,'1997'!B8,DATI!D$1:D$65536,'1997'!L28)</f>
        <v>420792</v>
      </c>
      <c r="F28" s="67">
        <f>SUMIFS(DATI!E$1:E$65536,DATI!A$1:A$65536,'1997'!B4,DATI!B$1:B$65536,'1997'!F12,DATI!C$1:C$65536,'1997'!B8,DATI!D$1:D$65536,'1997'!L28)</f>
        <v>78732</v>
      </c>
      <c r="G28" s="67">
        <f>SUMIFS(DATI!E$1:E$65536,DATI!A$1:A$65536,'1997'!B4,DATI!B$1:B$65536,'1997'!G12,DATI!C$1:C$65536,'1997'!B8,DATI!D$1:D$65536,'1997'!L28)</f>
        <v>1167700</v>
      </c>
      <c r="H28" s="44"/>
      <c r="I28" s="37">
        <f>B28+E28+F28+G28</f>
        <v>1886206</v>
      </c>
      <c r="J28" s="36">
        <f>SUMIFS(DATI!E$1:E$65536,DATI!A$1:A$65536,'1997'!B4,DATI!B$1:B$65536,'1997'!J12,DATI!C$1:C$65536,'1997'!B8,DATI!D$1:D$65536,'1997'!L28)</f>
        <v>36383</v>
      </c>
      <c r="K28" s="39">
        <f>J28+I28</f>
        <v>1922589</v>
      </c>
      <c r="L28" s="53" t="s">
        <v>25</v>
      </c>
      <c r="M28" s="199" t="s">
        <v>248</v>
      </c>
      <c r="N28" s="28"/>
      <c r="O28" s="28"/>
      <c r="P28" s="28"/>
      <c r="Q28" s="28"/>
      <c r="R28" s="28"/>
      <c r="S28" s="28"/>
      <c r="T28" s="28"/>
      <c r="U28" s="28"/>
      <c r="V28" s="28"/>
      <c r="W28" s="42"/>
    </row>
    <row r="29" spans="1:23">
      <c r="A29" s="7"/>
      <c r="B29" s="66">
        <f>C29+D29</f>
        <v>43193</v>
      </c>
      <c r="C29" s="67">
        <f>SUMIFS(DATI!E$1:E$65536,DATI!A$1:A$65536,'1997'!B4,DATI!B$1:B$65536,'1997'!C12,DATI!C$1:C$65536,'1997'!B8,DATI!D$1:D$65536,'1997'!L29)</f>
        <v>1751</v>
      </c>
      <c r="D29" s="67">
        <f>SUMIFS(DATI!E$1:E$65536,DATI!A$1:A$65536,'1997'!B4,DATI!B$1:B$65536,'1997'!D12,DATI!C$1:C$65536,'1997'!B8,DATI!D$1:D$65536,'1997'!L29)</f>
        <v>41442</v>
      </c>
      <c r="E29" s="67">
        <f>SUMIFS(DATI!E$1:E$65536,DATI!A$1:A$65536,'1997'!B4,DATI!B$1:B$65536,'1997'!E12,DATI!C$1:C$65536,'1997'!B8,DATI!D$1:D$65536,'1997'!L29)</f>
        <v>120494</v>
      </c>
      <c r="F29" s="67">
        <f>SUMIFS(DATI!E$1:E$65536,DATI!A$1:A$65536,'1997'!B4,DATI!B$1:B$65536,'1997'!F12,DATI!C$1:C$65536,'1997'!B8,DATI!D$1:D$65536,'1997'!L29)</f>
        <v>16117</v>
      </c>
      <c r="G29" s="67">
        <f>SUMIFS(DATI!E$1:E$65536,DATI!A$1:A$65536,'1997'!B4,DATI!B$1:B$65536,'1997'!G12,DATI!C$1:C$65536,'1997'!B8,DATI!D$1:D$65536,'1997'!L29)</f>
        <v>249216</v>
      </c>
      <c r="H29" s="44"/>
      <c r="I29" s="37">
        <f>B29+E29+F29+G29</f>
        <v>429020</v>
      </c>
      <c r="J29" s="36">
        <f>SUMIFS(DATI!E$1:E$65536,DATI!A$1:A$65536,'1997'!B4,DATI!B$1:B$65536,'1997'!J12,DATI!C$1:C$65536,'1997'!B8,DATI!D$1:D$65536,'1997'!L29)</f>
        <v>0</v>
      </c>
      <c r="K29" s="39">
        <f>J29+I29</f>
        <v>429020</v>
      </c>
      <c r="L29" s="53" t="s">
        <v>26</v>
      </c>
      <c r="M29" s="199" t="s">
        <v>249</v>
      </c>
      <c r="N29" s="28"/>
      <c r="O29" s="28"/>
      <c r="P29" s="28"/>
      <c r="Q29" s="28"/>
      <c r="R29" s="28"/>
      <c r="S29" s="28"/>
      <c r="T29" s="28"/>
      <c r="U29" s="28"/>
      <c r="V29" s="28"/>
      <c r="W29" s="42"/>
    </row>
    <row r="30" spans="1:23">
      <c r="A30" s="7"/>
      <c r="B30" s="68">
        <f>C30+D30</f>
        <v>249</v>
      </c>
      <c r="C30" s="68">
        <f>C32</f>
        <v>0</v>
      </c>
      <c r="D30" s="68">
        <f>D32</f>
        <v>249</v>
      </c>
      <c r="E30" s="68">
        <f>E32</f>
        <v>581</v>
      </c>
      <c r="F30" s="68">
        <f>F32</f>
        <v>5377</v>
      </c>
      <c r="G30" s="68">
        <f>G32</f>
        <v>96884</v>
      </c>
      <c r="H30" s="68">
        <f>H31</f>
        <v>619601</v>
      </c>
      <c r="I30" s="69">
        <f>I31+I32</f>
        <v>722692</v>
      </c>
      <c r="J30" s="44"/>
      <c r="K30" s="70"/>
      <c r="L30" s="53" t="s">
        <v>27</v>
      </c>
      <c r="M30" s="65" t="s">
        <v>147</v>
      </c>
      <c r="N30" s="28"/>
      <c r="O30" s="28"/>
      <c r="P30" s="28"/>
      <c r="Q30" s="28"/>
      <c r="R30" s="28"/>
      <c r="S30" s="28"/>
      <c r="T30" s="28"/>
      <c r="U30" s="28"/>
      <c r="V30" s="28"/>
      <c r="W30" s="42"/>
    </row>
    <row r="31" spans="1:23">
      <c r="A31" s="7"/>
      <c r="B31" s="71"/>
      <c r="C31" s="71"/>
      <c r="D31" s="71"/>
      <c r="E31" s="71"/>
      <c r="F31" s="71"/>
      <c r="G31" s="71"/>
      <c r="H31" s="36">
        <f>SUMIFS(DATI!E$1:E$65536,DATI!A$1:A$65536,'1997'!B4,DATI!B$1:B$65536,'1997'!H12,DATI!C$1:C$65536,'1997'!B8,DATI!D$1:D$65536,'1997'!L31)</f>
        <v>619601</v>
      </c>
      <c r="I31" s="37">
        <f>H31</f>
        <v>619601</v>
      </c>
      <c r="J31" s="44"/>
      <c r="K31" s="45"/>
      <c r="L31" s="53" t="s">
        <v>28</v>
      </c>
      <c r="M31" s="199" t="s">
        <v>250</v>
      </c>
      <c r="N31" s="28"/>
      <c r="O31" s="28"/>
      <c r="P31" s="28"/>
      <c r="Q31" s="28"/>
      <c r="R31" s="28"/>
      <c r="S31" s="28"/>
      <c r="T31" s="28"/>
      <c r="U31" s="28"/>
      <c r="V31" s="28"/>
      <c r="W31" s="42"/>
    </row>
    <row r="32" spans="1:23">
      <c r="A32" s="7"/>
      <c r="B32" s="33">
        <f>C32+D32</f>
        <v>249</v>
      </c>
      <c r="C32" s="36">
        <f>SUMIFS(DATI!E$1:E$65536,DATI!A$1:A$65536,'1997'!B4,DATI!B$1:B$65536,'1997'!C12,DATI!C$1:C$65536,'1997'!B8,DATI!D$1:D$65536,'1997'!L32)</f>
        <v>0</v>
      </c>
      <c r="D32" s="34">
        <f>SUMIFS(DATI!E$1:E$65536,DATI!A$1:A$65536,'1997'!B4,DATI!B$1:B$65536,'1997'!D12,DATI!C$1:C$65536,'1997'!B8,DATI!D$1:D$65536,'1997'!L32)</f>
        <v>249</v>
      </c>
      <c r="E32" s="36">
        <f>SUMIFS(DATI!E$1:E$65536,DATI!A$1:A$65536,'1997'!B4,DATI!B$1:B$65536,'1997'!E12,DATI!C$1:C$65536,'1997'!B8,DATI!D$1:D$65536,'1997'!L32)</f>
        <v>581</v>
      </c>
      <c r="F32" s="36">
        <f>SUMIFS(DATI!E$1:E$65536,DATI!A$1:A$65536,'1997'!B4,DATI!B$1:B$65536,'1997'!F12,DATI!C$1:C$65536,'1997'!B8,DATI!D$1:D$65536,'1997'!L32)</f>
        <v>5377</v>
      </c>
      <c r="G32" s="36">
        <f>SUMIFS(DATI!E$1:E$65536,DATI!A$1:A$65536,'1997'!B4,DATI!B$1:B$65536,'1997'!G12,DATI!C$1:C$65536,'1997'!B8,DATI!D$1:D$65536,'1997'!L32)</f>
        <v>96884</v>
      </c>
      <c r="H32" s="44"/>
      <c r="I32" s="37">
        <f>B32+E32+F32+G32</f>
        <v>103091</v>
      </c>
      <c r="J32" s="44"/>
      <c r="K32" s="45"/>
      <c r="L32" s="53" t="s">
        <v>29</v>
      </c>
      <c r="M32" s="199" t="s">
        <v>251</v>
      </c>
      <c r="N32" s="28"/>
      <c r="O32" s="28"/>
      <c r="P32" s="47"/>
      <c r="Q32" s="47"/>
      <c r="R32" s="47"/>
      <c r="S32" s="47"/>
      <c r="T32" s="47"/>
      <c r="U32" s="47"/>
      <c r="V32" s="47"/>
      <c r="W32" s="72"/>
    </row>
    <row r="33" spans="1:23">
      <c r="A33" s="7"/>
      <c r="B33" s="44"/>
      <c r="C33" s="44"/>
      <c r="D33" s="44"/>
      <c r="E33" s="44"/>
      <c r="F33" s="44"/>
      <c r="G33" s="44"/>
      <c r="H33" s="44"/>
      <c r="I33" s="44"/>
      <c r="J33" s="44"/>
      <c r="K33" s="45"/>
      <c r="L33" s="53" t="s">
        <v>30</v>
      </c>
      <c r="M33" s="65" t="s">
        <v>148</v>
      </c>
      <c r="N33" s="28"/>
      <c r="O33" s="61"/>
      <c r="P33" s="29">
        <f>P34+P35</f>
        <v>51575</v>
      </c>
      <c r="Q33" s="29">
        <f>Q34+Q35</f>
        <v>17097</v>
      </c>
      <c r="R33" s="29">
        <f>R35</f>
        <v>34478</v>
      </c>
      <c r="S33" s="29">
        <f>S35</f>
        <v>0</v>
      </c>
      <c r="T33" s="29">
        <f>T35</f>
        <v>0</v>
      </c>
      <c r="U33" s="29">
        <f>U35</f>
        <v>0</v>
      </c>
      <c r="V33" s="62">
        <f>V35</f>
        <v>0</v>
      </c>
      <c r="W33" s="63">
        <f>U33+V33</f>
        <v>0</v>
      </c>
    </row>
    <row r="34" spans="1:23">
      <c r="A34" s="7"/>
      <c r="B34" s="44"/>
      <c r="C34" s="44"/>
      <c r="D34" s="44"/>
      <c r="E34" s="44"/>
      <c r="F34" s="44"/>
      <c r="G34" s="44"/>
      <c r="H34" s="44"/>
      <c r="I34" s="44"/>
      <c r="J34" s="44"/>
      <c r="K34" s="45"/>
      <c r="L34" s="53" t="s">
        <v>31</v>
      </c>
      <c r="M34" s="199" t="s">
        <v>252</v>
      </c>
      <c r="N34" s="28"/>
      <c r="O34" s="61"/>
      <c r="P34" s="29">
        <f>Q34</f>
        <v>17097</v>
      </c>
      <c r="Q34" s="49">
        <f>SUMIFS(DATI!E$1:E$65536,DATI!A$1:A$65536,'1997'!B4,DATI!B$1:B$65536,'1997'!Q12,DATI!C$1:C$65536,'1997'!N8,DATI!D$1:D$65536,'1997'!L34)</f>
        <v>17097</v>
      </c>
      <c r="R34" s="73"/>
      <c r="S34" s="74"/>
      <c r="T34" s="74"/>
      <c r="U34" s="74"/>
      <c r="V34" s="74"/>
      <c r="W34" s="75"/>
    </row>
    <row r="35" spans="1:23">
      <c r="A35" s="7"/>
      <c r="B35" s="44"/>
      <c r="C35" s="44"/>
      <c r="D35" s="44"/>
      <c r="E35" s="44"/>
      <c r="F35" s="44"/>
      <c r="G35" s="76"/>
      <c r="H35" s="44"/>
      <c r="I35" s="76"/>
      <c r="J35" s="44"/>
      <c r="K35" s="45"/>
      <c r="L35" s="53" t="s">
        <v>32</v>
      </c>
      <c r="M35" s="199" t="s">
        <v>253</v>
      </c>
      <c r="N35" s="28"/>
      <c r="O35" s="61"/>
      <c r="P35" s="29">
        <f>R35+S35+T35+W35</f>
        <v>34478</v>
      </c>
      <c r="Q35" s="44"/>
      <c r="R35" s="49">
        <f>SUMIFS(DATI!E$1:E$65536,DATI!A$1:A$65536,'1997'!B4,DATI!B$1:B$65536,'1997'!R12,DATI!C$1:C$65536,'1997'!N8,DATI!D$1:D$65536,'1997'!L35)</f>
        <v>34478</v>
      </c>
      <c r="S35" s="49">
        <f>SUMIFS(DATI!E$1:E$65536,DATI!A$1:A$65536,'1997'!B4,DATI!B$1:B$65536,'1997'!S12,DATI!C$1:C$65536,'1997'!N8,DATI!D$1:D$65536,'1997'!L35)</f>
        <v>0</v>
      </c>
      <c r="T35" s="49">
        <f>SUMIFS(DATI!E$1:E$65536,DATI!A$1:A$65536,'1997'!B4,DATI!B$1:B$65536,'1997'!T12,DATI!C$1:C$65536,'1997'!N8,DATI!D$1:D$65536,'1997'!L35)</f>
        <v>0</v>
      </c>
      <c r="U35" s="49">
        <f>SUMIFS(DATI!E$1:E$65536,DATI!A$1:A$65536,'1997'!B4,DATI!B$1:B$65536,'1997'!U12,DATI!C$1:C$65536,'1997'!N8,DATI!D$1:D$65536,'1997'!L35)</f>
        <v>0</v>
      </c>
      <c r="V35" s="24">
        <f>SUMIFS(DATI!E$1:E$65536,DATI!A$1:A$65536,'1997'!B4,DATI!B$1:B$65536,'1997'!V12,DATI!C$1:C$65536,'1997'!N8,DATI!D$1:D$65536,'1997'!L35)</f>
        <v>0</v>
      </c>
      <c r="W35" s="63">
        <f>U35+V35</f>
        <v>0</v>
      </c>
    </row>
    <row r="36" spans="1:23" ht="13">
      <c r="A36" s="7"/>
      <c r="B36" s="33">
        <f>C36+D36</f>
        <v>445625</v>
      </c>
      <c r="C36" s="43">
        <f>V26+V35-C27-C32</f>
        <v>2671</v>
      </c>
      <c r="D36" s="33">
        <f>U26+U35-D27-D32</f>
        <v>442954</v>
      </c>
      <c r="E36" s="43">
        <f>T26+T35-E27-E32</f>
        <v>269180</v>
      </c>
      <c r="F36" s="43">
        <f>S26+S35-F27-F32</f>
        <v>55378</v>
      </c>
      <c r="G36" s="43">
        <f>R26+R35-G27-G32</f>
        <v>1491956</v>
      </c>
      <c r="H36" s="44"/>
      <c r="I36" s="37">
        <f>B36+E36+F36+G36</f>
        <v>2262139</v>
      </c>
      <c r="J36" s="44"/>
      <c r="K36" s="45"/>
      <c r="L36" s="77" t="s">
        <v>14</v>
      </c>
      <c r="M36" s="197" t="s">
        <v>149</v>
      </c>
      <c r="N36" s="28"/>
      <c r="O36" s="28"/>
      <c r="P36" s="23"/>
      <c r="Q36" s="44"/>
      <c r="R36" s="23"/>
      <c r="S36" s="23"/>
      <c r="T36" s="23"/>
      <c r="U36" s="23"/>
      <c r="V36" s="23"/>
      <c r="W36" s="32"/>
    </row>
    <row r="37" spans="1:23">
      <c r="A37" s="7"/>
      <c r="B37" s="33">
        <f>C37+D37</f>
        <v>113384</v>
      </c>
      <c r="C37" s="33">
        <f>C22</f>
        <v>2654</v>
      </c>
      <c r="D37" s="33">
        <f>D22</f>
        <v>110730</v>
      </c>
      <c r="E37" s="33">
        <f>E22</f>
        <v>269180</v>
      </c>
      <c r="F37" s="33">
        <f>F22</f>
        <v>20919</v>
      </c>
      <c r="G37" s="33">
        <f>G22</f>
        <v>757898</v>
      </c>
      <c r="H37" s="44"/>
      <c r="I37" s="37">
        <f>B37+E37+F37+G37</f>
        <v>1161381</v>
      </c>
      <c r="J37" s="44"/>
      <c r="K37" s="45"/>
      <c r="L37" s="53" t="s">
        <v>77</v>
      </c>
      <c r="M37" s="65" t="s">
        <v>150</v>
      </c>
      <c r="N37" s="28"/>
      <c r="O37" s="28"/>
      <c r="P37" s="28"/>
      <c r="Q37" s="28"/>
      <c r="R37" s="28"/>
      <c r="S37" s="28"/>
      <c r="T37" s="28"/>
      <c r="U37" s="28"/>
      <c r="V37" s="28"/>
      <c r="W37" s="42"/>
    </row>
    <row r="38" spans="1:23" ht="26.5" thickBot="1">
      <c r="A38" s="7"/>
      <c r="B38" s="79">
        <f>C38+D38</f>
        <v>332241</v>
      </c>
      <c r="C38" s="79">
        <f>C36-C37</f>
        <v>17</v>
      </c>
      <c r="D38" s="79">
        <f>D36-D37</f>
        <v>332224</v>
      </c>
      <c r="E38" s="79">
        <f>E36-E37</f>
        <v>0</v>
      </c>
      <c r="F38" s="79">
        <f>F36-F37</f>
        <v>34459</v>
      </c>
      <c r="G38" s="79">
        <f>G36-G37</f>
        <v>734058</v>
      </c>
      <c r="H38" s="44"/>
      <c r="I38" s="80">
        <f>B38+E38+F38+G38</f>
        <v>1100758</v>
      </c>
      <c r="J38" s="44"/>
      <c r="K38" s="57"/>
      <c r="L38" s="106" t="s">
        <v>151</v>
      </c>
      <c r="M38" s="198" t="s">
        <v>152</v>
      </c>
      <c r="N38" s="81"/>
      <c r="O38" s="81"/>
      <c r="P38" s="81"/>
      <c r="Q38" s="81"/>
      <c r="R38" s="81"/>
      <c r="S38" s="81"/>
      <c r="T38" s="81"/>
      <c r="U38" s="81"/>
      <c r="V38" s="81"/>
      <c r="W38" s="82"/>
    </row>
    <row r="39" spans="1:23" ht="16.5" thickTop="1" thickBot="1">
      <c r="A39" s="7"/>
      <c r="B39" s="83"/>
      <c r="C39" s="83"/>
      <c r="D39" s="83"/>
      <c r="E39" s="84"/>
      <c r="F39" s="84"/>
      <c r="G39" s="84"/>
      <c r="H39" s="84"/>
      <c r="I39" s="84"/>
      <c r="J39" s="84"/>
      <c r="K39" s="84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6"/>
    </row>
    <row r="40" spans="1:23" ht="21.75" customHeight="1" thickTop="1" thickBot="1">
      <c r="A40" s="7"/>
      <c r="B40" s="253" t="s">
        <v>119</v>
      </c>
      <c r="C40" s="253"/>
      <c r="D40" s="253"/>
      <c r="E40" s="253"/>
      <c r="F40" s="253"/>
      <c r="G40" s="253"/>
      <c r="H40" s="253"/>
      <c r="I40" s="253"/>
      <c r="J40" s="253"/>
      <c r="K40" s="254"/>
      <c r="L40" s="274" t="s">
        <v>120</v>
      </c>
      <c r="M40" s="275"/>
      <c r="N40" s="278" t="s">
        <v>121</v>
      </c>
      <c r="O40" s="279"/>
      <c r="P40" s="279"/>
      <c r="Q40" s="279"/>
      <c r="R40" s="279"/>
      <c r="S40" s="279"/>
      <c r="T40" s="279"/>
      <c r="U40" s="280"/>
      <c r="V40" s="280"/>
      <c r="W40" s="281"/>
    </row>
    <row r="41" spans="1:23" ht="13.5" customHeight="1" thickTop="1">
      <c r="A41" s="7"/>
      <c r="B41" s="261" t="s">
        <v>122</v>
      </c>
      <c r="C41" s="264" t="s">
        <v>123</v>
      </c>
      <c r="D41" s="264" t="s">
        <v>124</v>
      </c>
      <c r="E41" s="239" t="s">
        <v>125</v>
      </c>
      <c r="F41" s="239" t="s">
        <v>126</v>
      </c>
      <c r="G41" s="239" t="s">
        <v>127</v>
      </c>
      <c r="H41" s="239" t="s">
        <v>128</v>
      </c>
      <c r="I41" s="239" t="s">
        <v>129</v>
      </c>
      <c r="J41" s="239" t="s">
        <v>130</v>
      </c>
      <c r="K41" s="243" t="s">
        <v>131</v>
      </c>
      <c r="L41" s="276"/>
      <c r="M41" s="277"/>
      <c r="N41" s="264" t="s">
        <v>131</v>
      </c>
      <c r="O41" s="239" t="s">
        <v>130</v>
      </c>
      <c r="P41" s="239" t="s">
        <v>129</v>
      </c>
      <c r="Q41" s="239" t="s">
        <v>128</v>
      </c>
      <c r="R41" s="239" t="s">
        <v>127</v>
      </c>
      <c r="S41" s="239" t="s">
        <v>126</v>
      </c>
      <c r="T41" s="239" t="s">
        <v>125</v>
      </c>
      <c r="U41" s="264" t="s">
        <v>124</v>
      </c>
      <c r="V41" s="264" t="s">
        <v>123</v>
      </c>
      <c r="W41" s="266" t="s">
        <v>122</v>
      </c>
    </row>
    <row r="42" spans="1:23" ht="12.75" customHeight="1">
      <c r="A42" s="7"/>
      <c r="B42" s="262"/>
      <c r="C42" s="216"/>
      <c r="D42" s="216"/>
      <c r="E42" s="213"/>
      <c r="F42" s="213"/>
      <c r="G42" s="213"/>
      <c r="H42" s="229"/>
      <c r="I42" s="213"/>
      <c r="J42" s="213"/>
      <c r="K42" s="244"/>
      <c r="L42" s="276"/>
      <c r="M42" s="277"/>
      <c r="N42" s="215"/>
      <c r="O42" s="213"/>
      <c r="P42" s="213"/>
      <c r="Q42" s="229"/>
      <c r="R42" s="213"/>
      <c r="S42" s="213"/>
      <c r="T42" s="213"/>
      <c r="U42" s="216"/>
      <c r="V42" s="216"/>
      <c r="W42" s="219"/>
    </row>
    <row r="43" spans="1:23" ht="63" customHeight="1" thickBot="1">
      <c r="A43" s="7"/>
      <c r="B43" s="262"/>
      <c r="C43" s="216"/>
      <c r="D43" s="216"/>
      <c r="E43" s="213"/>
      <c r="F43" s="213"/>
      <c r="G43" s="213"/>
      <c r="H43" s="229"/>
      <c r="I43" s="213"/>
      <c r="J43" s="282"/>
      <c r="K43" s="244"/>
      <c r="L43" s="276"/>
      <c r="M43" s="277"/>
      <c r="N43" s="215"/>
      <c r="O43" s="282"/>
      <c r="P43" s="213"/>
      <c r="Q43" s="229"/>
      <c r="R43" s="213"/>
      <c r="S43" s="213"/>
      <c r="T43" s="213"/>
      <c r="U43" s="216"/>
      <c r="V43" s="216"/>
      <c r="W43" s="219"/>
    </row>
    <row r="44" spans="1:23" ht="19" thickTop="1" thickBot="1">
      <c r="A44" s="7"/>
      <c r="B44" s="233" t="s">
        <v>153</v>
      </c>
      <c r="C44" s="234"/>
      <c r="D44" s="234"/>
      <c r="E44" s="234"/>
      <c r="F44" s="234"/>
      <c r="G44" s="234"/>
      <c r="H44" s="234"/>
      <c r="I44" s="234"/>
      <c r="J44" s="234"/>
      <c r="K44" s="234"/>
      <c r="L44" s="234"/>
      <c r="M44" s="234"/>
      <c r="N44" s="234"/>
      <c r="O44" s="234"/>
      <c r="P44" s="234"/>
      <c r="Q44" s="234"/>
      <c r="R44" s="234"/>
      <c r="S44" s="234"/>
      <c r="T44" s="234"/>
      <c r="U44" s="234"/>
      <c r="V44" s="234"/>
      <c r="W44" s="235"/>
    </row>
    <row r="45" spans="1:23" ht="13.5" thickTop="1">
      <c r="A45" s="7"/>
      <c r="B45" s="28"/>
      <c r="C45" s="28"/>
      <c r="D45" s="28"/>
      <c r="E45" s="28"/>
      <c r="F45" s="28"/>
      <c r="G45" s="28"/>
      <c r="H45" s="28"/>
      <c r="I45" s="28"/>
      <c r="J45" s="28"/>
      <c r="K45" s="42"/>
      <c r="L45" s="87" t="s">
        <v>14</v>
      </c>
      <c r="M45" s="200" t="s">
        <v>149</v>
      </c>
      <c r="N45" s="47"/>
      <c r="O45" s="88"/>
      <c r="P45" s="22">
        <f>R45+S45+T45+W45</f>
        <v>2262139</v>
      </c>
      <c r="Q45" s="50"/>
      <c r="R45" s="22">
        <f>G36</f>
        <v>1491956</v>
      </c>
      <c r="S45" s="22">
        <f>F36</f>
        <v>55378</v>
      </c>
      <c r="T45" s="22">
        <f>E36</f>
        <v>269180</v>
      </c>
      <c r="U45" s="22">
        <f>D36</f>
        <v>442954</v>
      </c>
      <c r="V45" s="89">
        <f>C36</f>
        <v>2671</v>
      </c>
      <c r="W45" s="90">
        <f>U45+V45</f>
        <v>445625</v>
      </c>
    </row>
    <row r="46" spans="1:23" ht="12.75" customHeight="1">
      <c r="A46" s="7"/>
      <c r="B46" s="28"/>
      <c r="C46" s="28"/>
      <c r="D46" s="28"/>
      <c r="E46" s="28"/>
      <c r="F46" s="28"/>
      <c r="G46" s="28"/>
      <c r="H46" s="28"/>
      <c r="I46" s="28"/>
      <c r="J46" s="28"/>
      <c r="K46" s="42"/>
      <c r="L46" s="53" t="s">
        <v>24</v>
      </c>
      <c r="M46" s="65" t="s">
        <v>146</v>
      </c>
      <c r="N46" s="91">
        <f t="shared" ref="N46:N54" si="0">O46+P46</f>
        <v>2351609</v>
      </c>
      <c r="O46" s="49">
        <f>SUMIFS(DATI!E$1:E$65536,DATI!A$1:A$65536,'1997'!B4,DATI!B$1:B$65536,'1997'!O12,DATI!C$1:C$65536,'1997'!N8,DATI!D$1:D$65536,'1997'!L46)</f>
        <v>2920</v>
      </c>
      <c r="P46" s="29">
        <f>U46</f>
        <v>2348689</v>
      </c>
      <c r="Q46" s="28"/>
      <c r="R46" s="23"/>
      <c r="S46" s="23"/>
      <c r="T46" s="28"/>
      <c r="U46" s="49">
        <f>SUMIFS(DATI!E$1:E$65536,DATI!A$1:A$65536,'1997'!B4,DATI!B$1:B$65536,'1997'!U12,DATI!C$1:C$65536,'1997'!N8,DATI!D$1:D$65536,'1997'!L46)</f>
        <v>2348689</v>
      </c>
      <c r="V46" s="28"/>
      <c r="W46" s="31">
        <f>U46</f>
        <v>2348689</v>
      </c>
    </row>
    <row r="47" spans="1:23" ht="12.75" customHeight="1">
      <c r="A47" s="7"/>
      <c r="B47" s="28"/>
      <c r="C47" s="28"/>
      <c r="D47" s="28"/>
      <c r="E47" s="28"/>
      <c r="F47" s="28"/>
      <c r="G47" s="28"/>
      <c r="H47" s="28"/>
      <c r="I47" s="28"/>
      <c r="J47" s="28"/>
      <c r="K47" s="42"/>
      <c r="L47" s="40" t="s">
        <v>25</v>
      </c>
      <c r="M47" s="134" t="s">
        <v>248</v>
      </c>
      <c r="N47" s="91">
        <f t="shared" si="0"/>
        <v>1922589</v>
      </c>
      <c r="O47" s="49">
        <f>SUMIFS(DATI!E$1:E$65536,DATI!A$1:A$65536,'1997'!B4,DATI!B$1:B$65536,'1997'!O12,DATI!C$1:C$65536,'1997'!N8,DATI!D$1:D$65536,'1997'!L47)</f>
        <v>2920</v>
      </c>
      <c r="P47" s="49">
        <f>SUMIFS(DATI!E$1:E$65536,DATI!A$1:A$65536,'1997'!B4,DATI!B$1:B$65536,'1997'!P12,DATI!C$1:C$65536,'1997'!N8,DATI!D$1:D$65536,'1997'!L47)</f>
        <v>1919669</v>
      </c>
      <c r="Q47" s="28"/>
      <c r="R47" s="28"/>
      <c r="S47" s="28"/>
      <c r="T47" s="28"/>
      <c r="U47" s="49">
        <f>SUMIFS(DATI!E$1:E$65536,DATI!A$1:A$65536,'1997'!B4,DATI!B$1:B$65536,'1997'!U12,DATI!C$1:C$65536,'1997'!N8,DATI!D$1:D$65536,'1997'!L47)</f>
        <v>1919669</v>
      </c>
      <c r="V47" s="28"/>
      <c r="W47" s="31">
        <f>U47</f>
        <v>1919669</v>
      </c>
    </row>
    <row r="48" spans="1:23" ht="12.75" customHeight="1">
      <c r="A48" s="7"/>
      <c r="B48" s="28"/>
      <c r="C48" s="28"/>
      <c r="D48" s="28"/>
      <c r="E48" s="28"/>
      <c r="F48" s="28"/>
      <c r="G48" s="28"/>
      <c r="H48" s="28"/>
      <c r="I48" s="28"/>
      <c r="J48" s="28"/>
      <c r="K48" s="42"/>
      <c r="L48" s="40" t="s">
        <v>26</v>
      </c>
      <c r="M48" s="134" t="s">
        <v>249</v>
      </c>
      <c r="N48" s="91">
        <f t="shared" si="0"/>
        <v>429020</v>
      </c>
      <c r="O48" s="49">
        <f>SUMIFS(DATI!E$1:E$65536,DATI!A$1:A$65536,'1997'!B4,DATI!B$1:B$65536,'1997'!O12,DATI!C$1:C$65536,'1997'!N8,DATI!D$1:D$65536,'1997'!L48)</f>
        <v>0</v>
      </c>
      <c r="P48" s="49">
        <f>SUMIFS(DATI!E$1:E$65536,DATI!A$1:A$65536,'1997'!B4,DATI!B$1:B$65536,'1997'!P12,DATI!C$1:C$65536,'1997'!N8,DATI!D$1:D$65536,'1997'!L48)</f>
        <v>429020</v>
      </c>
      <c r="Q48" s="28"/>
      <c r="R48" s="28"/>
      <c r="S48" s="28"/>
      <c r="T48" s="28"/>
      <c r="U48" s="49">
        <f>SUMIFS(DATI!E$1:E$65536,DATI!A$1:A$65536,'1997'!B4,DATI!B$1:B$65536,'1997'!U12,DATI!C$1:C$65536,'1997'!N8,DATI!D$1:D$65536,'1997'!L48)</f>
        <v>429020</v>
      </c>
      <c r="V48" s="28"/>
      <c r="W48" s="31">
        <f>U48</f>
        <v>429020</v>
      </c>
    </row>
    <row r="49" spans="1:23" ht="12.75" customHeight="1">
      <c r="A49" s="7"/>
      <c r="B49" s="28"/>
      <c r="C49" s="28"/>
      <c r="D49" s="28"/>
      <c r="E49" s="28"/>
      <c r="F49" s="28"/>
      <c r="G49" s="28"/>
      <c r="H49" s="28"/>
      <c r="I49" s="28"/>
      <c r="J49" s="28"/>
      <c r="K49" s="42"/>
      <c r="L49" s="40" t="s">
        <v>27</v>
      </c>
      <c r="M49" s="41" t="s">
        <v>147</v>
      </c>
      <c r="N49" s="91">
        <f t="shared" si="0"/>
        <v>722692</v>
      </c>
      <c r="O49" s="29">
        <f>O50+O54</f>
        <v>0</v>
      </c>
      <c r="P49" s="29">
        <f t="shared" ref="P49:P54" si="1">T49</f>
        <v>722692</v>
      </c>
      <c r="Q49" s="28"/>
      <c r="R49" s="28"/>
      <c r="S49" s="28"/>
      <c r="T49" s="29">
        <f>T50+T54</f>
        <v>722692</v>
      </c>
      <c r="U49" s="92"/>
      <c r="V49" s="28"/>
      <c r="W49" s="42"/>
    </row>
    <row r="50" spans="1:23" ht="12.75" customHeight="1">
      <c r="A50" s="7"/>
      <c r="B50" s="28"/>
      <c r="C50" s="28"/>
      <c r="D50" s="28"/>
      <c r="E50" s="28"/>
      <c r="F50" s="28"/>
      <c r="G50" s="28"/>
      <c r="H50" s="28"/>
      <c r="I50" s="28"/>
      <c r="J50" s="28"/>
      <c r="K50" s="42"/>
      <c r="L50" s="40" t="s">
        <v>28</v>
      </c>
      <c r="M50" s="134" t="s">
        <v>250</v>
      </c>
      <c r="N50" s="91">
        <f t="shared" si="0"/>
        <v>619601</v>
      </c>
      <c r="O50" s="49">
        <f>SUMIFS(DATI!E$1:E$65536,DATI!A$1:A$65536,'1997'!B4,DATI!B$1:B$65536,'1997'!O12,DATI!C$1:C$65536,'1997'!N8,DATI!D$1:D$65536,'1997'!L50)</f>
        <v>0</v>
      </c>
      <c r="P50" s="29">
        <f t="shared" si="1"/>
        <v>619601</v>
      </c>
      <c r="Q50" s="28"/>
      <c r="R50" s="28"/>
      <c r="S50" s="28"/>
      <c r="T50" s="49">
        <f>SUMIFS(DATI!E$1:E$65536,DATI!A$1:A$65536,'1997'!B4,DATI!B$1:B$65536,'1997'!T12,DATI!C$1:C$65536,'1997'!N8,DATI!D$1:D$65536,'1997'!L50)</f>
        <v>619601</v>
      </c>
      <c r="U50" s="50"/>
      <c r="V50" s="28"/>
      <c r="W50" s="42"/>
    </row>
    <row r="51" spans="1:23" ht="12.75" customHeight="1">
      <c r="A51" s="7"/>
      <c r="B51" s="28"/>
      <c r="C51" s="28"/>
      <c r="D51" s="28"/>
      <c r="E51" s="28"/>
      <c r="F51" s="28"/>
      <c r="G51" s="28"/>
      <c r="H51" s="28"/>
      <c r="I51" s="28"/>
      <c r="J51" s="28"/>
      <c r="K51" s="42"/>
      <c r="L51" s="40" t="s">
        <v>82</v>
      </c>
      <c r="M51" s="185" t="s">
        <v>154</v>
      </c>
      <c r="N51" s="91">
        <f t="shared" si="0"/>
        <v>413465</v>
      </c>
      <c r="O51" s="49">
        <f>SUMIFS(DATI!E$1:E$65536,DATI!A$1:A$65536,'1997'!B4,DATI!B$1:B$65536,'1997'!O12,DATI!C$1:C$65536,'1997'!N8,DATI!D$1:D$65536,'1997'!L51)</f>
        <v>0</v>
      </c>
      <c r="P51" s="29">
        <f t="shared" si="1"/>
        <v>413465</v>
      </c>
      <c r="Q51" s="28"/>
      <c r="R51" s="28"/>
      <c r="S51" s="28"/>
      <c r="T51" s="49">
        <f>SUMIFS(DATI!E$1:E$65536,DATI!A$1:A$65536,'1997'!B4,DATI!B$1:B$65536,'1997'!T12,DATI!C$1:C$65536,'1997'!N8,DATI!D$1:D$65536,'1997'!L51)</f>
        <v>413465</v>
      </c>
      <c r="U51" s="50"/>
      <c r="V51" s="28"/>
      <c r="W51" s="42"/>
    </row>
    <row r="52" spans="1:23" ht="12.75" customHeight="1">
      <c r="A52" s="7"/>
      <c r="B52" s="28"/>
      <c r="C52" s="28"/>
      <c r="D52" s="28"/>
      <c r="E52" s="28"/>
      <c r="F52" s="28"/>
      <c r="G52" s="28"/>
      <c r="H52" s="28"/>
      <c r="I52" s="28"/>
      <c r="J52" s="28"/>
      <c r="K52" s="42"/>
      <c r="L52" s="40" t="s">
        <v>83</v>
      </c>
      <c r="M52" s="185" t="s">
        <v>155</v>
      </c>
      <c r="N52" s="91">
        <f t="shared" si="0"/>
        <v>30149</v>
      </c>
      <c r="O52" s="49">
        <f>SUMIFS(DATI!E$1:E$65536,DATI!A$1:A$65536,'1997'!B4,DATI!B$1:B$65536,'1997'!O12,DATI!C$1:C$65536,'1997'!N8,DATI!D$1:D$65536,'1997'!L52)</f>
        <v>0</v>
      </c>
      <c r="P52" s="29">
        <f t="shared" si="1"/>
        <v>30149</v>
      </c>
      <c r="Q52" s="28"/>
      <c r="R52" s="28"/>
      <c r="S52" s="28"/>
      <c r="T52" s="49">
        <f>SUMIFS(DATI!E$1:E$65536,DATI!A$1:A$65536,'1997'!B4,DATI!B$1:B$65536,'1997'!T12,DATI!C$1:C$65536,'1997'!N8,DATI!D$1:D$65536,'1997'!L52)</f>
        <v>30149</v>
      </c>
      <c r="U52" s="50"/>
      <c r="V52" s="28"/>
      <c r="W52" s="42"/>
    </row>
    <row r="53" spans="1:23" ht="12.75" customHeight="1">
      <c r="A53" s="7"/>
      <c r="B53" s="28"/>
      <c r="C53" s="28"/>
      <c r="D53" s="28"/>
      <c r="E53" s="28"/>
      <c r="F53" s="28"/>
      <c r="G53" s="28"/>
      <c r="H53" s="28"/>
      <c r="I53" s="28"/>
      <c r="J53" s="28"/>
      <c r="K53" s="42"/>
      <c r="L53" s="40" t="s">
        <v>84</v>
      </c>
      <c r="M53" s="185" t="s">
        <v>156</v>
      </c>
      <c r="N53" s="91">
        <f t="shared" si="0"/>
        <v>175987</v>
      </c>
      <c r="O53" s="49">
        <f>SUMIFS(DATI!E$1:E$65536,DATI!A$1:A$65536,'1997'!B4,DATI!B$1:B$65536,'1997'!O12,DATI!C$1:C$65536,'1997'!N8,DATI!D$1:D$65536,'1997'!L53)</f>
        <v>0</v>
      </c>
      <c r="P53" s="29">
        <f t="shared" si="1"/>
        <v>175987</v>
      </c>
      <c r="Q53" s="28"/>
      <c r="R53" s="28"/>
      <c r="S53" s="28"/>
      <c r="T53" s="49">
        <f>SUMIFS(DATI!E$1:E$65536,DATI!A$1:A$65536,'1997'!B4,DATI!B$1:B$65536,'1997'!T12,DATI!C$1:C$65536,'1997'!N8,DATI!D$1:D$65536,'1997'!L53)</f>
        <v>175987</v>
      </c>
      <c r="U53" s="50"/>
      <c r="V53" s="28"/>
      <c r="W53" s="42"/>
    </row>
    <row r="54" spans="1:23" ht="12.75" customHeight="1">
      <c r="A54" s="7"/>
      <c r="B54" s="28"/>
      <c r="C54" s="28"/>
      <c r="D54" s="28"/>
      <c r="E54" s="28"/>
      <c r="F54" s="28"/>
      <c r="G54" s="28"/>
      <c r="H54" s="28"/>
      <c r="I54" s="47"/>
      <c r="J54" s="47"/>
      <c r="K54" s="72"/>
      <c r="L54" s="40" t="s">
        <v>29</v>
      </c>
      <c r="M54" s="134" t="s">
        <v>251</v>
      </c>
      <c r="N54" s="91">
        <f t="shared" si="0"/>
        <v>103091</v>
      </c>
      <c r="O54" s="49">
        <f>SUMIFS(DATI!E$1:E$65536,DATI!A$1:A$65536,'1997'!B4,DATI!B$1:B$65536,'1997'!O12,DATI!C$1:C$65536,'1997'!N8,DATI!D$1:D$65536,'1997'!L54)</f>
        <v>0</v>
      </c>
      <c r="P54" s="29">
        <f t="shared" si="1"/>
        <v>103091</v>
      </c>
      <c r="Q54" s="50"/>
      <c r="R54" s="28"/>
      <c r="S54" s="28"/>
      <c r="T54" s="49">
        <f>SUMIFS(DATI!E$1:E$65536,DATI!A$1:A$65536,'1997'!B4,DATI!B$1:B$65536,'1997'!T12,DATI!C$1:C$65536,'1997'!N8,DATI!D$1:D$65536,'1997'!L54)</f>
        <v>103091</v>
      </c>
      <c r="U54" s="50"/>
      <c r="V54" s="28"/>
      <c r="W54" s="42"/>
    </row>
    <row r="55" spans="1:23" ht="12.75" customHeight="1">
      <c r="A55" s="7"/>
      <c r="B55" s="28"/>
      <c r="C55" s="28"/>
      <c r="D55" s="28"/>
      <c r="E55" s="93">
        <f>E56+E57</f>
        <v>51575</v>
      </c>
      <c r="F55" s="50"/>
      <c r="G55" s="28"/>
      <c r="H55" s="61"/>
      <c r="I55" s="94">
        <f>E55</f>
        <v>51575</v>
      </c>
      <c r="J55" s="29">
        <f>J56+J57</f>
        <v>0</v>
      </c>
      <c r="K55" s="95">
        <f>I55+J55</f>
        <v>51575</v>
      </c>
      <c r="L55" s="40" t="s">
        <v>30</v>
      </c>
      <c r="M55" s="41" t="s">
        <v>148</v>
      </c>
      <c r="N55" s="23"/>
      <c r="O55" s="28"/>
      <c r="P55" s="28"/>
      <c r="Q55" s="28"/>
      <c r="R55" s="28"/>
      <c r="S55" s="28"/>
      <c r="T55" s="23"/>
      <c r="U55" s="28"/>
      <c r="V55" s="28"/>
      <c r="W55" s="42"/>
    </row>
    <row r="56" spans="1:23">
      <c r="A56" s="7"/>
      <c r="B56" s="28"/>
      <c r="C56" s="28"/>
      <c r="D56" s="28"/>
      <c r="E56" s="96">
        <f>SUMIFS(DATI!E$1:E$65536,DATI!A$1:A$65536,'1997'!B4,DATI!B$1:B$65536,'1997'!E12,DATI!C$1:C$65536,'1997'!B8,DATI!D$1:D$65536,'1997'!L56)</f>
        <v>17097</v>
      </c>
      <c r="F56" s="50"/>
      <c r="G56" s="28"/>
      <c r="H56" s="28"/>
      <c r="I56" s="94">
        <f>E56</f>
        <v>17097</v>
      </c>
      <c r="J56" s="49">
        <f>SUMIFS(DATI!E$1:E$65536,DATI!A$1:A$65536,'1997'!B4,DATI!B$1:B$65536,'1997'!J12,DATI!C$1:C$65536,'1997'!B8,DATI!D$1:D$65536,'1997'!L56)</f>
        <v>0</v>
      </c>
      <c r="K56" s="95">
        <f t="shared" ref="K56:K64" si="2">I56+J56</f>
        <v>17097</v>
      </c>
      <c r="L56" s="40" t="s">
        <v>31</v>
      </c>
      <c r="M56" s="134" t="s">
        <v>252</v>
      </c>
      <c r="N56" s="28"/>
      <c r="O56" s="28"/>
      <c r="P56" s="28"/>
      <c r="Q56" s="28"/>
      <c r="R56" s="28"/>
      <c r="S56" s="28"/>
      <c r="T56" s="28"/>
      <c r="U56" s="28"/>
      <c r="V56" s="28"/>
      <c r="W56" s="42"/>
    </row>
    <row r="57" spans="1:23">
      <c r="A57" s="7"/>
      <c r="B57" s="47"/>
      <c r="C57" s="47"/>
      <c r="D57" s="47"/>
      <c r="E57" s="96">
        <f>SUMIFS(DATI!E$1:E$65536,DATI!A$1:A$65536,'1997'!B4,DATI!B$1:B$65536,'1997'!E12,DATI!C$1:C$65536,'1997'!B8,DATI!D$1:D$65536,'1997'!L57)</f>
        <v>34478</v>
      </c>
      <c r="F57" s="97"/>
      <c r="G57" s="47"/>
      <c r="H57" s="28"/>
      <c r="I57" s="94">
        <f>E57</f>
        <v>34478</v>
      </c>
      <c r="J57" s="210">
        <f>SUMIFS(DATI!E$1:E$65536,DATI!A$1:A$65536,'1997'!B4,DATI!B$1:B$65536,'1997'!J12,DATI!C$1:C$65536,'1997'!B8,DATI!D$1:D$65536,'1997'!L57)</f>
        <v>0</v>
      </c>
      <c r="K57" s="95">
        <f t="shared" si="2"/>
        <v>34478</v>
      </c>
      <c r="L57" s="40" t="s">
        <v>32</v>
      </c>
      <c r="M57" s="134" t="s">
        <v>253</v>
      </c>
      <c r="N57" s="47"/>
      <c r="O57" s="47"/>
      <c r="P57" s="47"/>
      <c r="Q57" s="28"/>
      <c r="R57" s="47"/>
      <c r="S57" s="47"/>
      <c r="T57" s="47"/>
      <c r="U57" s="47"/>
      <c r="V57" s="47"/>
      <c r="W57" s="72"/>
    </row>
    <row r="58" spans="1:23">
      <c r="A58" s="7"/>
      <c r="B58" s="98">
        <f>C58+D58</f>
        <v>6851</v>
      </c>
      <c r="C58" s="29">
        <f>C59+C60</f>
        <v>20</v>
      </c>
      <c r="D58" s="29">
        <f>D59+D60</f>
        <v>6831</v>
      </c>
      <c r="E58" s="99">
        <f>E59+E60</f>
        <v>46976</v>
      </c>
      <c r="F58" s="29">
        <f>F59+F60</f>
        <v>79527</v>
      </c>
      <c r="G58" s="91">
        <f>G59+G60</f>
        <v>734142</v>
      </c>
      <c r="H58" s="28"/>
      <c r="I58" s="94">
        <f>B58+E58+F58+G58</f>
        <v>867496</v>
      </c>
      <c r="J58" s="94">
        <f>J59+J60</f>
        <v>107059</v>
      </c>
      <c r="K58" s="95">
        <f t="shared" si="2"/>
        <v>974555</v>
      </c>
      <c r="L58" s="40" t="s">
        <v>33</v>
      </c>
      <c r="M58" s="41" t="s">
        <v>157</v>
      </c>
      <c r="N58" s="91">
        <f t="shared" ref="N58:N74" si="3">O58+P58</f>
        <v>974554</v>
      </c>
      <c r="O58" s="94">
        <f>O59+O60</f>
        <v>100405</v>
      </c>
      <c r="P58" s="29">
        <f t="shared" ref="P58:P63" si="4">R58+S58+T58+W58</f>
        <v>874149</v>
      </c>
      <c r="Q58" s="50"/>
      <c r="R58" s="29">
        <f>R59+R60</f>
        <v>43077</v>
      </c>
      <c r="S58" s="29">
        <f>S59+S60</f>
        <v>155576</v>
      </c>
      <c r="T58" s="29">
        <f>T59+T60</f>
        <v>26451</v>
      </c>
      <c r="U58" s="29">
        <f>U59+U60</f>
        <v>648218</v>
      </c>
      <c r="V58" s="62">
        <f>V59+V60</f>
        <v>827</v>
      </c>
      <c r="W58" s="63">
        <f>U58+V58</f>
        <v>649045</v>
      </c>
    </row>
    <row r="59" spans="1:23">
      <c r="A59" s="7"/>
      <c r="B59" s="98">
        <f>C59+D59</f>
        <v>1555</v>
      </c>
      <c r="C59" s="49">
        <f>SUMIFS(DATI!E$1:E$65536,DATI!A$1:A$65536,'1997'!B4,DATI!B$1:B$65536,'1997'!C12,DATI!C$1:C$65536,'1997'!B8,DATI!D$1:D$65536,'1997'!L59)</f>
        <v>20</v>
      </c>
      <c r="D59" s="49">
        <f>SUMIFS(DATI!E$1:E$65536,DATI!A$1:A$65536,'1997'!B4,DATI!B$1:B$65536,'1997'!D12,DATI!C$1:C$65536,'1997'!B8,DATI!D$1:D$65536,'1997'!L59)</f>
        <v>1535</v>
      </c>
      <c r="E59" s="100">
        <f>SUMIFS(DATI!E$1:E$65536,DATI!A$1:A$65536,'1997'!B4,DATI!B$1:B$65536,'1997'!E12,DATI!C$1:C$65536,'1997'!B8,DATI!D$1:D$65536,'1997'!L59)</f>
        <v>46976</v>
      </c>
      <c r="F59" s="30">
        <f>SUMIFS(DATI!E$1:E$65536,DATI!A$1:A$65536,'1997'!B4,DATI!B$1:B$65536,'1997'!F12,DATI!C$1:C$65536,'1997'!B8,DATI!D$1:D$65536,'1997'!L59)</f>
        <v>78656</v>
      </c>
      <c r="G59" s="30">
        <f>SUMIFS(DATI!E$1:E$65536,DATI!A$1:A$65536,'1997'!B4,DATI!B$1:B$65536,'1997'!G12,DATI!C$1:C$65536,'1997'!B8,DATI!D$1:D$65536,'1997'!L59)</f>
        <v>35916</v>
      </c>
      <c r="H59" s="28"/>
      <c r="I59" s="94">
        <f>B59+E59+F59+G59</f>
        <v>163103</v>
      </c>
      <c r="J59" s="30">
        <f>SUMIFS(DATI!E$1:E$65536,DATI!A$1:A$65536,'1997'!B4,DATI!B$1:B$65536,'1997'!J12,DATI!C$1:C$65536,'1997'!B8,DATI!D$1:D$65536,'1997'!L59)</f>
        <v>105486</v>
      </c>
      <c r="K59" s="95">
        <f t="shared" si="2"/>
        <v>268589</v>
      </c>
      <c r="L59" s="40" t="s">
        <v>34</v>
      </c>
      <c r="M59" s="134" t="s">
        <v>262</v>
      </c>
      <c r="N59" s="91">
        <f t="shared" si="3"/>
        <v>268589</v>
      </c>
      <c r="O59" s="30">
        <f>SUMIFS(DATI!E$1:E$65536,DATI!A$1:A$65536,'1997'!B4,DATI!B$1:B$65536,'1997'!O12,DATI!C$1:C$65536,'1997'!N8,DATI!D$1:D$65536,'1997'!L59)</f>
        <v>53163</v>
      </c>
      <c r="P59" s="29">
        <f t="shared" si="4"/>
        <v>215426</v>
      </c>
      <c r="Q59" s="28"/>
      <c r="R59" s="49">
        <f>SUMIFS(DATI!E$1:E$65536,DATI!A$1:A$65536,'1997'!B4,DATI!B$1:B$65536,'1997'!R12,DATI!C$1:C$65536,'1997'!N8,DATI!D$1:D$65536,'1997'!L59)</f>
        <v>40713</v>
      </c>
      <c r="S59" s="49">
        <f>SUMIFS(DATI!E$1:E$65536,DATI!A$1:A$65536,'1997'!B4,DATI!B$1:B$65536,'1997'!S12,DATI!C$1:C$65536,'1997'!N8,DATI!D$1:D$65536,'1997'!L59)</f>
        <v>155518</v>
      </c>
      <c r="T59" s="49">
        <f>SUMIFS(DATI!E$1:E$65536,DATI!A$1:A$65536,'1997'!B4,DATI!B$1:B$65536,'1997'!T12,DATI!C$1:C$65536,'1997'!N8,DATI!D$1:D$65536,'1997'!L59)</f>
        <v>9491</v>
      </c>
      <c r="U59" s="49">
        <f>SUMIFS(DATI!E$1:E$65536,DATI!A$1:A$65536,'1997'!B4,DATI!B$1:B$65536,'1997'!U12,DATI!C$1:C$65536,'1997'!N8,DATI!D$1:D$65536,'1997'!L59)</f>
        <v>8877</v>
      </c>
      <c r="V59" s="24">
        <f>SUMIFS(DATI!E$1:E$65536,DATI!A$1:A$65536,'1997'!B4,DATI!B$1:B$65536,'1997'!V12,DATI!C$1:C$65536,'1997'!N8,DATI!D$1:D$65536,'1997'!L59)</f>
        <v>827</v>
      </c>
      <c r="W59" s="63">
        <f t="shared" ref="W59:W74" si="5">U59+V59</f>
        <v>9704</v>
      </c>
    </row>
    <row r="60" spans="1:23">
      <c r="A60" s="7"/>
      <c r="B60" s="98">
        <f>C60+D60</f>
        <v>5296</v>
      </c>
      <c r="C60" s="29">
        <f>C61+C64+C69+C73</f>
        <v>0</v>
      </c>
      <c r="D60" s="29">
        <f>D61+D64+D69+D73</f>
        <v>5296</v>
      </c>
      <c r="E60" s="99">
        <f>E69+E73</f>
        <v>0</v>
      </c>
      <c r="F60" s="29">
        <f>F61+F64+F69+F73</f>
        <v>871</v>
      </c>
      <c r="G60" s="91">
        <f>G61+G64+G69+G73</f>
        <v>698226</v>
      </c>
      <c r="H60" s="28"/>
      <c r="I60" s="94">
        <f>B60+E60+F60+G60</f>
        <v>704393</v>
      </c>
      <c r="J60" s="94">
        <f>J61+J64+J69</f>
        <v>1573</v>
      </c>
      <c r="K60" s="95">
        <f>I60+J60</f>
        <v>705966</v>
      </c>
      <c r="L60" s="40" t="s">
        <v>158</v>
      </c>
      <c r="M60" s="134" t="s">
        <v>261</v>
      </c>
      <c r="N60" s="91">
        <f>O60+P60</f>
        <v>705965</v>
      </c>
      <c r="O60" s="94">
        <f>O61+O64+O69</f>
        <v>47242</v>
      </c>
      <c r="P60" s="29">
        <f t="shared" si="4"/>
        <v>658723</v>
      </c>
      <c r="Q60" s="50"/>
      <c r="R60" s="29">
        <f>R61+R64+R69+R73</f>
        <v>2364</v>
      </c>
      <c r="S60" s="29">
        <f>S61+S64+S69+S73</f>
        <v>58</v>
      </c>
      <c r="T60" s="29">
        <f>T61+T64+T69+T73</f>
        <v>16960</v>
      </c>
      <c r="U60" s="29">
        <f>U61+U64+U69+U73</f>
        <v>639341</v>
      </c>
      <c r="V60" s="62">
        <f>V61+V64+V69+V73</f>
        <v>0</v>
      </c>
      <c r="W60" s="63">
        <f t="shared" si="5"/>
        <v>639341</v>
      </c>
    </row>
    <row r="61" spans="1:23">
      <c r="A61" s="7"/>
      <c r="B61" s="28"/>
      <c r="C61" s="28"/>
      <c r="D61" s="28"/>
      <c r="E61" s="28"/>
      <c r="F61" s="49">
        <f>SUMIFS(DATI!E$1:E$65536,DATI!A$1:A$65536,'1997'!B4,DATI!B$1:B$65536,'1997'!F12,DATI!C$1:C$65536,'1997'!B8,DATI!D$1:D$65536,'1997'!L61)</f>
        <v>117</v>
      </c>
      <c r="G61" s="29">
        <f>G62+G63</f>
        <v>648771</v>
      </c>
      <c r="H61" s="28"/>
      <c r="I61" s="94">
        <f>F61+G61</f>
        <v>648888</v>
      </c>
      <c r="J61" s="30">
        <f>SUMIFS(DATI!E$1:E$65536,DATI!A$1:A$65536,'1997'!B4,DATI!B$1:B$65536,'1997'!J12,DATI!C$1:C$65536,'1997'!B8,DATI!D$1:D$65536,'1997'!L61)</f>
        <v>433</v>
      </c>
      <c r="K61" s="95">
        <f>I61+J61</f>
        <v>649321</v>
      </c>
      <c r="L61" s="40" t="s">
        <v>36</v>
      </c>
      <c r="M61" s="185" t="s">
        <v>260</v>
      </c>
      <c r="N61" s="91">
        <f t="shared" si="3"/>
        <v>649321</v>
      </c>
      <c r="O61" s="30">
        <f>SUMIFS(DATI!E$1:E$65536,DATI!A$1:A$65536,'1997'!B4,DATI!B$1:B$65536,'1997'!O12,DATI!C$1:C$65536,'1997'!N8,DATI!D$1:D$65536,'1997'!L61)</f>
        <v>3980</v>
      </c>
      <c r="P61" s="29">
        <f t="shared" si="4"/>
        <v>645341</v>
      </c>
      <c r="Q61" s="50"/>
      <c r="R61" s="49">
        <f>SUMIFS(DATI!E$1:E$65536,DATI!A$1:A$65536,'1997'!B4,DATI!B$1:B$65536,'1997'!R12,DATI!C$1:C$65536,'1997'!N8,DATI!D$1:D$65536,'1997'!L61)</f>
        <v>433</v>
      </c>
      <c r="S61" s="30">
        <f>SUMIFS(DATI!E$1:E$65536,DATI!A$1:A$65536,'1997'!B4,DATI!B$1:B$65536,'1997'!S12,DATI!C$1:C$65536,'1997'!N8,DATI!D$1:D$65536,'1997'!L61)</f>
        <v>0</v>
      </c>
      <c r="T61" s="30">
        <f>SUMIFS(DATI!E$1:E$65536,DATI!A$1:A$65536,'1997'!B4,DATI!B$1:B$65536,'1997'!T12,DATI!C$1:C$65536,'1997'!N8,DATI!D$1:D$65536,'1997'!L61)</f>
        <v>16943</v>
      </c>
      <c r="U61" s="30">
        <f>SUMIFS(DATI!E$1:E$65536,DATI!A$1:A$65536,'1997'!B4,DATI!B$1:B$65536,'1997'!U12,DATI!C$1:C$65536,'1997'!N8,DATI!D$1:D$65536,'1997'!L61)</f>
        <v>627965</v>
      </c>
      <c r="V61" s="30">
        <f>SUMIFS(DATI!E$1:E$65536,DATI!A$1:A$65536,'1997'!B4,DATI!B$1:B$65536,'1997'!V12,DATI!C$1:C$65536,'1997'!N8,DATI!D$1:D$65536,'1997'!L61)</f>
        <v>0</v>
      </c>
      <c r="W61" s="63">
        <f t="shared" si="5"/>
        <v>627965</v>
      </c>
    </row>
    <row r="62" spans="1:23">
      <c r="A62" s="7"/>
      <c r="B62" s="28"/>
      <c r="C62" s="28"/>
      <c r="D62" s="28"/>
      <c r="E62" s="28"/>
      <c r="F62" s="49">
        <f>SUMIFS(DATI!E$1:E$65536,DATI!A$1:A$65536,'1997'!B4,DATI!B$1:B$65536,'1997'!F12,DATI!C$1:C$65536,'1997'!B8,DATI!D$1:D$65536,'1997'!L62)</f>
        <v>117</v>
      </c>
      <c r="G62" s="49">
        <f>SUMIFS(DATI!E$1:E$65536,DATI!A$1:A$65536,'1997'!B4,DATI!B$1:B$65536,'1997'!G12,DATI!C$1:C$65536,'1997'!B8,DATI!D$1:D$65536,'1997'!L62)</f>
        <v>20806</v>
      </c>
      <c r="H62" s="28"/>
      <c r="I62" s="94">
        <f>F62+G62</f>
        <v>20923</v>
      </c>
      <c r="J62" s="30">
        <f>SUMIFS(DATI!E$1:E$65536,DATI!A$1:A$65536,'1997'!B4,DATI!B$1:B$65536,'1997'!J12,DATI!C$1:C$65536,'1997'!B8,DATI!D$1:D$65536,'1997'!L62)</f>
        <v>433</v>
      </c>
      <c r="K62" s="95">
        <f>I62+J62</f>
        <v>21356</v>
      </c>
      <c r="L62" s="40" t="s">
        <v>37</v>
      </c>
      <c r="M62" s="186" t="s">
        <v>159</v>
      </c>
      <c r="N62" s="91">
        <f t="shared" si="3"/>
        <v>21356</v>
      </c>
      <c r="O62" s="30">
        <f>SUMIFS(DATI!E$1:E$65536,DATI!A$1:A$65536,'1997'!B4,DATI!B$1:B$65536,'1997'!O12,DATI!C$1:C$65536,'1997'!N8,DATI!D$1:D$65536,'1997'!L62)</f>
        <v>3980</v>
      </c>
      <c r="P62" s="29">
        <f t="shared" si="4"/>
        <v>17376</v>
      </c>
      <c r="Q62" s="50"/>
      <c r="R62" s="49">
        <f>SUMIFS(DATI!E$1:E$65536,DATI!A$1:A$65536,'1997'!B4,DATI!B$1:B$65536,'1997'!R12,DATI!C$1:C$65536,'1997'!N8,DATI!D$1:D$65536,'1997'!L62)</f>
        <v>433</v>
      </c>
      <c r="S62" s="49">
        <f>SUMIFS(DATI!E$1:E$65536,DATI!A$1:A$65536,'1997'!B4,DATI!B$1:B$65536,'1997'!S12,DATI!C$1:C$65536,'1997'!N8,DATI!D$1:D$65536,'1997'!L62)</f>
        <v>0</v>
      </c>
      <c r="T62" s="49">
        <f>SUMIFS(DATI!E$1:E$65536,DATI!A$1:A$65536,'1997'!B4,DATI!B$1:B$65536,'1997'!T12,DATI!C$1:C$65536,'1997'!N8,DATI!D$1:D$65536,'1997'!L62)</f>
        <v>16943</v>
      </c>
      <c r="U62" s="49">
        <f>SUMIFS(DATI!E$1:E$65536,DATI!A$1:A$65536,'1997'!B4,DATI!B$1:B$65536,'1997'!U12,DATI!C$1:C$65536,'1997'!N8,DATI!D$1:D$65536,'1997'!L62)</f>
        <v>0</v>
      </c>
      <c r="V62" s="24">
        <f>SUMIFS(DATI!E$1:E$65536,DATI!A$1:A$65536,'1997'!B4,DATI!B$1:B$65536,'1997'!V12,DATI!C$1:C$65536,'1997'!N8,DATI!D$1:D$65536,'1997'!L62)</f>
        <v>0</v>
      </c>
      <c r="W62" s="63">
        <f t="shared" si="5"/>
        <v>0</v>
      </c>
    </row>
    <row r="63" spans="1:23">
      <c r="A63" s="7"/>
      <c r="B63" s="28"/>
      <c r="C63" s="28"/>
      <c r="D63" s="28"/>
      <c r="E63" s="28"/>
      <c r="F63" s="49">
        <f>SUMIFS(DATI!E$1:E$65536,DATI!A$1:A$65536,'1997'!B4,DATI!B$1:B$65536,'1997'!F12,DATI!C$1:C$65536,'1997'!B8,DATI!D$1:D$65536,'1997'!L63)</f>
        <v>0</v>
      </c>
      <c r="G63" s="49">
        <f>SUMIFS(DATI!E$1:E$65536,DATI!A$1:A$65536,'1997'!B4,DATI!B$1:B$65536,'1997'!G12,DATI!C$1:C$65536,'1997'!B8,DATI!D$1:D$65536,'1997'!L63)</f>
        <v>627965</v>
      </c>
      <c r="H63" s="28"/>
      <c r="I63" s="94">
        <f>F63+G63</f>
        <v>627965</v>
      </c>
      <c r="J63" s="30">
        <f>SUMIFS(DATI!E$1:E$65536,DATI!A$1:A$65536,'1997'!B4,DATI!B$1:B$65536,'1997'!J12,DATI!C$1:C$65536,'1997'!B8,DATI!D$1:D$65536,'1997'!L63)</f>
        <v>0</v>
      </c>
      <c r="K63" s="95">
        <f>I63+J63</f>
        <v>627965</v>
      </c>
      <c r="L63" s="40" t="s">
        <v>38</v>
      </c>
      <c r="M63" s="186" t="s">
        <v>160</v>
      </c>
      <c r="N63" s="91">
        <f t="shared" si="3"/>
        <v>627965</v>
      </c>
      <c r="O63" s="30">
        <f>SUMIFS(DATI!E$1:E$65536,DATI!A$1:A$65536,'1997'!B4,DATI!B$1:B$65536,'1997'!O12,DATI!C$1:C$65536,'1997'!N8,DATI!D$1:D$65536,'1997'!L63)</f>
        <v>0</v>
      </c>
      <c r="P63" s="29">
        <f t="shared" si="4"/>
        <v>627965</v>
      </c>
      <c r="Q63" s="50"/>
      <c r="R63" s="49">
        <f>SUMIFS(DATI!E$1:E$65536,DATI!A$1:A$65536,'1997'!B4,DATI!B$1:B$65536,'1997'!R12,DATI!C$1:C$65536,'1997'!N8,DATI!D$1:D$65536,'1997'!L63)</f>
        <v>0</v>
      </c>
      <c r="S63" s="49">
        <f>SUMIFS(DATI!E$1:E$65536,DATI!A$1:A$65536,'1997'!B4,DATI!B$1:B$65536,'1997'!S12,DATI!C$1:C$65536,'1997'!N8,DATI!D$1:D$65536,'1997'!L63)</f>
        <v>0</v>
      </c>
      <c r="T63" s="49">
        <f>SUMIFS(DATI!E$1:E$65536,DATI!A$1:A$65536,'1997'!B4,DATI!B$1:B$65536,'1997'!T12,DATI!C$1:C$65536,'1997'!N8,DATI!D$1:D$65536,'1997'!L63)</f>
        <v>0</v>
      </c>
      <c r="U63" s="49">
        <f>SUMIFS(DATI!E$1:E$65536,DATI!A$1:A$65536,'1997'!B4,DATI!B$1:B$65536,'1997'!U12,DATI!C$1:C$65536,'1997'!N8,DATI!D$1:D$65536,'1997'!L63)</f>
        <v>627965</v>
      </c>
      <c r="V63" s="24">
        <f>SUMIFS(DATI!E$1:E$65536,DATI!A$1:A$65536,'1997'!B4,DATI!B$1:B$65536,'1997'!V12,DATI!C$1:C$65536,'1997'!N8,DATI!D$1:D$65536,'1997'!L63)</f>
        <v>0</v>
      </c>
      <c r="W63" s="63">
        <f t="shared" si="5"/>
        <v>627965</v>
      </c>
    </row>
    <row r="64" spans="1:23" ht="25">
      <c r="A64" s="7"/>
      <c r="B64" s="98">
        <f>C64+D64</f>
        <v>0</v>
      </c>
      <c r="C64" s="30">
        <f>SUMIFS(DATI!E$1:E$65536,DATI!A$1:A$65536,'1997'!B4,DATI!B$1:B$65536,'1997'!C12,DATI!C$1:C$65536,'1997'!B8,DATI!D$1:D$65536,'1997'!L64)</f>
        <v>0</v>
      </c>
      <c r="D64" s="30">
        <f>SUMIFS(DATI!E$1:E$65536,DATI!A$1:A$65536,'1997'!B4,DATI!B$1:B$65536,'1997'!D12,DATI!C$1:C$65536,'1997'!B8,DATI!D$1:D$65536,'1997'!L64)</f>
        <v>0</v>
      </c>
      <c r="E64" s="28"/>
      <c r="F64" s="49">
        <f>SUMIFS(DATI!E$1:E$65536,DATI!A$1:A$65536,'1997'!B4,DATI!B$1:B$65536,'1997'!F12,DATI!C$1:C$65536,'1997'!B8,DATI!D$1:D$65536,'1997'!L64)</f>
        <v>0</v>
      </c>
      <c r="G64" s="49">
        <f>SUMIFS(DATI!E$1:E$65536,DATI!A$1:A$65536,'1997'!B4,DATI!B$1:B$65536,'1997'!G12,DATI!C$1:C$65536,'1997'!B8,DATI!D$1:D$65536,'1997'!L64)</f>
        <v>43262</v>
      </c>
      <c r="H64" s="28"/>
      <c r="I64" s="94">
        <f>F64+G64</f>
        <v>43262</v>
      </c>
      <c r="J64" s="30">
        <f>SUMIFS(DATI!E$1:E$65536,DATI!A$1:A$65536,'1997'!B4,DATI!B$1:B$65536,'1997'!J12,DATI!C$1:C$65536,'1997'!B8,DATI!D$1:D$65536,'1997'!L64)</f>
        <v>1140</v>
      </c>
      <c r="K64" s="95">
        <f t="shared" si="2"/>
        <v>44402</v>
      </c>
      <c r="L64" s="40" t="s">
        <v>39</v>
      </c>
      <c r="M64" s="185" t="s">
        <v>259</v>
      </c>
      <c r="N64" s="91">
        <f t="shared" si="3"/>
        <v>44402</v>
      </c>
      <c r="O64" s="30">
        <f>SUMIFS(DATI!E$1:E$65536,DATI!A$1:A$65536,'1997'!B4,DATI!B$1:B$65536,'1997'!O12,DATI!C$1:C$65536,'1997'!N8,DATI!D$1:D$65536,'1997'!L64)</f>
        <v>43262</v>
      </c>
      <c r="P64" s="29">
        <f>R64+S64+T64+U64+V64</f>
        <v>1140</v>
      </c>
      <c r="Q64" s="50"/>
      <c r="R64" s="49">
        <f>SUMIFS(DATI!E$1:E$65536,DATI!A$1:A$65536,'1997'!B4,DATI!B$1:B$65536,'1997'!R12,DATI!C$1:C$65536,'1997'!N8,DATI!D$1:D$65536,'1997'!L64)</f>
        <v>1140</v>
      </c>
      <c r="S64" s="49">
        <f>SUMIFS(DATI!E$1:E$65536,DATI!A$1:A$65536,'1997'!B4,DATI!B$1:B$65536,'1997'!S12,DATI!C$1:C$65536,'1997'!N8,DATI!D$1:D$65536,'1997'!L64)</f>
        <v>0</v>
      </c>
      <c r="T64" s="49">
        <f>SUMIFS(DATI!E$1:E$65536,DATI!A$1:A$65536,'1997'!B4,DATI!B$1:B$65536,'1997'!T12,DATI!C$1:C$65536,'1997'!N8,DATI!D$1:D$65536,'1997'!L64)</f>
        <v>0</v>
      </c>
      <c r="U64" s="49">
        <f>SUMIFS(DATI!E$1:E$65536,DATI!A$1:A$65536,'1997'!B4,DATI!B$1:B$65536,'1997'!U12,DATI!C$1:C$65536,'1997'!N8,DATI!D$1:D$65536,'1997'!L64)</f>
        <v>0</v>
      </c>
      <c r="V64" s="24">
        <f>SUMIFS(DATI!E$1:E$65536,DATI!A$1:A$65536,'1997'!B4,DATI!B$1:B$65536,'1997'!V12,DATI!C$1:C$65536,'1997'!N8,DATI!D$1:D$65536,'1997'!L64)</f>
        <v>0</v>
      </c>
      <c r="W64" s="63">
        <f t="shared" si="5"/>
        <v>0</v>
      </c>
    </row>
    <row r="65" spans="1:23" ht="25">
      <c r="A65" s="7"/>
      <c r="B65" s="28"/>
      <c r="C65" s="28"/>
      <c r="D65" s="28"/>
      <c r="E65" s="28"/>
      <c r="F65" s="49">
        <f>SUMIFS(DATI!E$1:E$65536,DATI!A$1:A$65536,'1997'!B4,DATI!B$1:B$65536,'1997'!F12,DATI!C$1:C$65536,'1997'!B8,DATI!D$1:D$65536,'1997'!L65)</f>
        <v>0</v>
      </c>
      <c r="G65" s="49">
        <f>SUMIFS(DATI!E$1:E$65536,DATI!A$1:A$65536,'1997'!B4,DATI!B$1:B$65536,'1997'!G12,DATI!C$1:C$65536,'1997'!B8,DATI!D$1:D$65536,'1997'!L65)</f>
        <v>0</v>
      </c>
      <c r="H65" s="28"/>
      <c r="I65" s="28"/>
      <c r="J65" s="28"/>
      <c r="K65" s="42"/>
      <c r="L65" s="40" t="s">
        <v>93</v>
      </c>
      <c r="M65" s="186" t="s">
        <v>161</v>
      </c>
      <c r="N65" s="28"/>
      <c r="O65" s="28"/>
      <c r="P65" s="28"/>
      <c r="Q65" s="28"/>
      <c r="R65" s="49">
        <f>SUMIFS(DATI!E$1:E$65536,DATI!A$1:A$65536,'1997'!B4,DATI!B$1:B$65536,'1997'!R12,DATI!C$1:C$65536,'1997'!N8,DATI!D$1:D$65536,'1997'!L65)</f>
        <v>0</v>
      </c>
      <c r="S65" s="49">
        <f>SUMIFS(DATI!E$1:E$65536,DATI!A$1:A$65536,'1997'!B4,DATI!B$1:B$65536,'1997'!S12,DATI!C$1:C$65536,'1997'!N8,DATI!D$1:D$65536,'1997'!L65)</f>
        <v>0</v>
      </c>
      <c r="T65" s="28"/>
      <c r="U65" s="28"/>
      <c r="V65" s="28"/>
      <c r="W65" s="42"/>
    </row>
    <row r="66" spans="1:23" ht="25">
      <c r="A66" s="7"/>
      <c r="B66" s="28"/>
      <c r="C66" s="28"/>
      <c r="D66" s="28"/>
      <c r="E66" s="28"/>
      <c r="F66" s="49">
        <f>SUMIFS(DATI!E$1:E$65536,DATI!A$1:A$65536,'1997'!B4,DATI!B$1:B$65536,'1997'!F12,DATI!C$1:C$65536,'1997'!B8,DATI!D$1:D$65536,'1997'!L66)</f>
        <v>0</v>
      </c>
      <c r="G66" s="49">
        <f>SUMIFS(DATI!E$1:E$65536,DATI!A$1:A$65536,'1997'!B4,DATI!B$1:B$65536,'1997'!G12,DATI!C$1:C$65536,'1997'!B8,DATI!D$1:D$65536,'1997'!L66)</f>
        <v>0</v>
      </c>
      <c r="H66" s="28"/>
      <c r="I66" s="28"/>
      <c r="J66" s="28"/>
      <c r="K66" s="42"/>
      <c r="L66" s="40" t="s">
        <v>94</v>
      </c>
      <c r="M66" s="186" t="s">
        <v>162</v>
      </c>
      <c r="N66" s="28"/>
      <c r="O66" s="28"/>
      <c r="P66" s="28"/>
      <c r="Q66" s="28"/>
      <c r="R66" s="49">
        <f>SUMIFS(DATI!E$1:E$65536,DATI!A$1:A$65536,'1997'!B4,DATI!B$1:B$65536,'1997'!R12,DATI!C$1:C$65536,'1997'!N8,DATI!D$1:D$65536,'1997'!L66)</f>
        <v>0</v>
      </c>
      <c r="S66" s="49">
        <f>SUMIFS(DATI!E$1:E$65536,DATI!A$1:A$65536,'1997'!B4,DATI!B$1:B$65536,'1997'!S12,DATI!C$1:C$65536,'1997'!N8,DATI!D$1:D$65536,'1997'!L66)</f>
        <v>0</v>
      </c>
      <c r="T66" s="28"/>
      <c r="U66" s="28"/>
      <c r="V66" s="28"/>
      <c r="W66" s="42"/>
    </row>
    <row r="67" spans="1:23" ht="25">
      <c r="A67" s="7"/>
      <c r="B67" s="28"/>
      <c r="C67" s="28"/>
      <c r="D67" s="28"/>
      <c r="E67" s="28"/>
      <c r="F67" s="49">
        <f>SUMIFS(DATI!E$1:E$65536,DATI!A$1:A$65536,'1997'!B4,DATI!B$1:B$65536,'1997'!F12,DATI!C$1:C$65536,'1997'!B8,DATI!D$1:D$65536,'1997'!L67)</f>
        <v>0</v>
      </c>
      <c r="G67" s="49">
        <f>SUMIFS(DATI!E$1:E$65536,DATI!A$1:A$65536,'1997'!B4,DATI!B$1:B$65536,'1997'!G12,DATI!C$1:C$65536,'1997'!B8,DATI!D$1:D$65536,'1997'!L67)</f>
        <v>0</v>
      </c>
      <c r="H67" s="28"/>
      <c r="I67" s="28"/>
      <c r="J67" s="28"/>
      <c r="K67" s="42"/>
      <c r="L67" s="40" t="s">
        <v>95</v>
      </c>
      <c r="M67" s="186" t="s">
        <v>163</v>
      </c>
      <c r="N67" s="28"/>
      <c r="O67" s="28"/>
      <c r="P67" s="28"/>
      <c r="Q67" s="28"/>
      <c r="R67" s="49">
        <f>SUMIFS(DATI!E$1:E$65536,DATI!A$1:A$65536,'1997'!B4,DATI!B$1:B$65536,'1997'!R12,DATI!C$1:C$65536,'1997'!N8,DATI!D$1:D$65536,'1997'!L67)</f>
        <v>0</v>
      </c>
      <c r="S67" s="49">
        <f>SUMIFS(DATI!E$1:E$65536,DATI!A$1:A$65536,'1997'!B4,DATI!B$1:B$65536,'1997'!S12,DATI!C$1:C$65536,'1997'!N8,DATI!D$1:D$65536,'1997'!L67)</f>
        <v>0</v>
      </c>
      <c r="T67" s="28"/>
      <c r="U67" s="28"/>
      <c r="V67" s="28"/>
      <c r="W67" s="42"/>
    </row>
    <row r="68" spans="1:23" ht="25">
      <c r="A68" s="7"/>
      <c r="B68" s="28"/>
      <c r="C68" s="28"/>
      <c r="D68" s="28"/>
      <c r="E68" s="28"/>
      <c r="F68" s="49">
        <f>SUMIFS(DATI!E$1:E$65536,DATI!A$1:A$65536,'1997'!B4,DATI!B$1:B$65536,'1997'!F12,DATI!C$1:C$65536,'1997'!B8,DATI!D$1:D$65536,'1997'!L68)</f>
        <v>0</v>
      </c>
      <c r="G68" s="49">
        <f>SUMIFS(DATI!E$1:E$65536,DATI!A$1:A$65536,'1997'!B4,DATI!B$1:B$65536,'1997'!G12,DATI!C$1:C$65536,'1997'!B8,DATI!D$1:D$65536,'1997'!L68)</f>
        <v>0</v>
      </c>
      <c r="H68" s="28"/>
      <c r="I68" s="28"/>
      <c r="J68" s="28"/>
      <c r="K68" s="42"/>
      <c r="L68" s="40" t="s">
        <v>96</v>
      </c>
      <c r="M68" s="186" t="s">
        <v>164</v>
      </c>
      <c r="N68" s="28"/>
      <c r="O68" s="28"/>
      <c r="P68" s="28"/>
      <c r="Q68" s="28"/>
      <c r="R68" s="49">
        <f>SUMIFS(DATI!E$1:E$65536,DATI!A$1:A$65536,'1997'!B4,DATI!B$1:B$65536,'1997'!R12,DATI!C$1:C$65536,'1997'!N8,DATI!D$1:D$65536,'1997'!L68)</f>
        <v>0</v>
      </c>
      <c r="S68" s="49">
        <f>SUMIFS(DATI!E$1:E$65536,DATI!A$1:A$65536,'1997'!B4,DATI!B$1:B$65536,'1997'!S12,DATI!C$1:C$65536,'1997'!N8,DATI!D$1:D$65536,'1997'!L68)</f>
        <v>0</v>
      </c>
      <c r="T68" s="28"/>
      <c r="U68" s="28"/>
      <c r="V68" s="28"/>
      <c r="W68" s="42"/>
    </row>
    <row r="69" spans="1:23">
      <c r="A69" s="7"/>
      <c r="B69" s="98">
        <f t="shared" ref="B69:B78" si="6">C69+D69</f>
        <v>0</v>
      </c>
      <c r="C69" s="94">
        <f>C70+C71+C72</f>
        <v>0</v>
      </c>
      <c r="D69" s="94">
        <f>D70+D71+D72</f>
        <v>0</v>
      </c>
      <c r="E69" s="94">
        <f>E70+E71+E72</f>
        <v>0</v>
      </c>
      <c r="F69" s="94">
        <f>F70+F71+F72</f>
        <v>754</v>
      </c>
      <c r="G69" s="94">
        <f>G70+G71+G72</f>
        <v>0</v>
      </c>
      <c r="H69" s="28"/>
      <c r="I69" s="94">
        <f t="shared" ref="I69:I74" si="7">E69+F69+G69+B69</f>
        <v>754</v>
      </c>
      <c r="J69" s="94">
        <f>J70+J71+J72</f>
        <v>0</v>
      </c>
      <c r="K69" s="95">
        <f>I69+J69</f>
        <v>754</v>
      </c>
      <c r="L69" s="53" t="s">
        <v>40</v>
      </c>
      <c r="M69" s="78" t="s">
        <v>258</v>
      </c>
      <c r="N69" s="91">
        <f t="shared" si="3"/>
        <v>753</v>
      </c>
      <c r="O69" s="94">
        <f>O70+O71+O72</f>
        <v>0</v>
      </c>
      <c r="P69" s="29">
        <f>R69+S69+T69+U69+V69</f>
        <v>753</v>
      </c>
      <c r="Q69" s="50"/>
      <c r="R69" s="29">
        <f>R70+R71+R72</f>
        <v>791</v>
      </c>
      <c r="S69" s="29">
        <f>S70+S71+S72</f>
        <v>58</v>
      </c>
      <c r="T69" s="29">
        <f>T70+T71+T72</f>
        <v>17</v>
      </c>
      <c r="U69" s="29">
        <f>U70+U71+U72</f>
        <v>-113</v>
      </c>
      <c r="V69" s="62">
        <f>V70+V71+V72</f>
        <v>0</v>
      </c>
      <c r="W69" s="63">
        <f t="shared" si="5"/>
        <v>-113</v>
      </c>
    </row>
    <row r="70" spans="1:23" ht="23.25" customHeight="1">
      <c r="A70" s="7"/>
      <c r="B70" s="98">
        <f t="shared" si="6"/>
        <v>0</v>
      </c>
      <c r="C70" s="30">
        <f>SUMIFS(DATI!E$1:E$65536,DATI!A$1:A$65536,'1997'!B4,DATI!B$1:B$65536,'1997'!C12,DATI!C$1:C$65536,'1997'!B8,DATI!D$1:D$65536,'1997'!L70)</f>
        <v>0</v>
      </c>
      <c r="D70" s="30">
        <f>SUMIFS(DATI!E$1:E$65536,DATI!A$1:A$65536,'1997'!B4,DATI!B$1:B$65536,'1997'!D12,DATI!C$1:C$65536,'1997'!B8,DATI!D$1:D$65536,'1997'!L70)</f>
        <v>0</v>
      </c>
      <c r="E70" s="30">
        <f>SUMIFS(DATI!E$1:E$65536,DATI!A$1:A$65536,'1997'!B4,DATI!B$1:B$65536,'1997'!E12,DATI!C$1:C$65536,'1997'!B8,DATI!D$1:D$65536,'1997'!L70)</f>
        <v>0</v>
      </c>
      <c r="F70" s="30">
        <f>SUMIFS(DATI!E$1:E$65536,DATI!A$1:A$65536,'1997'!B4,DATI!B$1:B$65536,'1997'!F12,DATI!C$1:C$65536,'1997'!B8,DATI!D$1:D$65536,'1997'!L70)</f>
        <v>754</v>
      </c>
      <c r="G70" s="49">
        <f>SUMIFS(DATI!E$1:E$65536,DATI!A$1:A$65536,'1997'!B4,DATI!B$1:B$65536,'1997'!G12,DATI!C$1:C$65536,'1997'!B8,DATI!D$1:D$65536,'1997'!L70)</f>
        <v>0</v>
      </c>
      <c r="H70" s="28"/>
      <c r="I70" s="94">
        <f t="shared" si="7"/>
        <v>754</v>
      </c>
      <c r="J70" s="101">
        <f>SUMIFS(DATI!E$1:E$65536,DATI!A$1:A$65536,'1997'!B4,DATI!B$1:B$65536,'1997'!J12,DATI!C$1:C$65536,'1997'!B8,DATI!D$1:D$65536,'1997'!L70)</f>
        <v>0</v>
      </c>
      <c r="K70" s="95">
        <f>I70+J70</f>
        <v>754</v>
      </c>
      <c r="L70" s="53" t="s">
        <v>41</v>
      </c>
      <c r="M70" s="201" t="s">
        <v>257</v>
      </c>
      <c r="N70" s="91">
        <f t="shared" si="3"/>
        <v>753</v>
      </c>
      <c r="O70" s="102">
        <f>SUMIFS(DATI!E$1:E$65536,DATI!A$1:A$65536,'1997'!B4,DATI!B$1:B$65536,'1997'!O12,DATI!C$1:C$65536,'1997'!N8,DATI!D$1:D$65536,'1997'!L70)</f>
        <v>0</v>
      </c>
      <c r="P70" s="29">
        <f>R70+S70+T70+W70</f>
        <v>753</v>
      </c>
      <c r="Q70" s="50"/>
      <c r="R70" s="49">
        <f>SUMIFS(DATI!E$1:E$65536,DATI!A$1:A$65536,'1997'!B4,DATI!B$1:B$65536,'1997'!R12,DATI!C$1:C$65536,'1997'!N8,DATI!D$1:D$65536,'1997'!L70)</f>
        <v>791</v>
      </c>
      <c r="S70" s="49">
        <f>SUMIFS(DATI!E$1:E$65536,DATI!A$1:A$65536,'1997'!B4,DATI!B$1:B$65536,'1997'!S12,DATI!C$1:C$65536,'1997'!N8,DATI!D$1:D$65536,'1997'!L70)</f>
        <v>58</v>
      </c>
      <c r="T70" s="49">
        <f>SUMIFS(DATI!E$1:E$65536,DATI!A$1:A$65536,'1997'!B4,DATI!B$1:B$65536,'1997'!T12,DATI!C$1:C$65536,'1997'!N8,DATI!D$1:D$65536,'1997'!L70)</f>
        <v>17</v>
      </c>
      <c r="U70" s="49">
        <f>SUMIFS(DATI!E$1:E$65536,DATI!A$1:A$65536,'1997'!B4,DATI!B$1:B$65536,'1997'!U12,DATI!C$1:C$65536,'1997'!N8,DATI!D$1:D$65536,'1997'!L70)</f>
        <v>-113</v>
      </c>
      <c r="V70" s="24">
        <f>SUMIFS(DATI!E$1:E$65536,DATI!A$1:A$65536,'1997'!B4,DATI!B$1:B$65536,'1997'!V12,DATI!C$1:C$65536,'1997'!N8,DATI!D$1:D$65536,'1997'!L70)</f>
        <v>0</v>
      </c>
      <c r="W70" s="63">
        <f t="shared" si="5"/>
        <v>-113</v>
      </c>
    </row>
    <row r="71" spans="1:23">
      <c r="A71" s="7"/>
      <c r="B71" s="98">
        <f t="shared" si="6"/>
        <v>0</v>
      </c>
      <c r="C71" s="30">
        <f>SUMIFS(DATI!E$1:E$65536,DATI!A$1:A$65536,'1997'!B4,DATI!B$1:B$65536,'1997'!C12,DATI!C$1:C$65536,'1997'!B8,DATI!D$1:D$65536,'1997'!L71)</f>
        <v>0</v>
      </c>
      <c r="D71" s="30">
        <f>SUMIFS(DATI!E$1:E$65536,DATI!A$1:A$65536,'1997'!B4,DATI!B$1:B$65536,'1997'!D12,DATI!C$1:C$65536,'1997'!B8,DATI!D$1:D$65536,'1997'!L71)</f>
        <v>0</v>
      </c>
      <c r="E71" s="30">
        <f>SUMIFS(DATI!E$1:E$65536,DATI!A$1:A$65536,'1997'!B4,DATI!B$1:B$65536,'1997'!E12,DATI!C$1:C$65536,'1997'!B8,DATI!D$1:D$65536,'1997'!L71)</f>
        <v>0</v>
      </c>
      <c r="F71" s="30">
        <f>SUMIFS(DATI!E$1:E$65536,DATI!A$1:A$65536,'1997'!B4,DATI!B$1:B$65536,'1997'!F12,DATI!C$1:C$65536,'1997'!B8,DATI!D$1:D$65536,'1997'!L71)</f>
        <v>0</v>
      </c>
      <c r="G71" s="49">
        <f>SUMIFS(DATI!E$1:E$65536,DATI!A$1:A$65536,'1997'!B4,DATI!B$1:B$65536,'1997'!G12,DATI!C$1:C$65536,'1997'!B8,DATI!D$1:D$65536,'1997'!L71)</f>
        <v>0</v>
      </c>
      <c r="H71" s="28"/>
      <c r="I71" s="94">
        <f t="shared" si="7"/>
        <v>0</v>
      </c>
      <c r="J71" s="101">
        <f>SUMIFS(DATI!E$1:E$65536,DATI!A$1:A$65536,'1997'!B4,DATI!B$1:B$65536,'1997'!J12,DATI!C$1:C$65536,'1997'!B8,DATI!D$1:D$65536,'1997'!L71)</f>
        <v>0</v>
      </c>
      <c r="K71" s="95">
        <f>I71+J71</f>
        <v>0</v>
      </c>
      <c r="L71" s="53" t="s">
        <v>42</v>
      </c>
      <c r="M71" s="201" t="s">
        <v>256</v>
      </c>
      <c r="N71" s="91">
        <f t="shared" si="3"/>
        <v>0</v>
      </c>
      <c r="O71" s="102">
        <f>SUMIFS(DATI!E$1:E$65536,DATI!A$1:A$65536,'1997'!B4,DATI!B$1:B$65536,'1997'!O12,DATI!C$1:C$65536,'1997'!N8,DATI!D$1:D$65536,'1997'!L71)</f>
        <v>0</v>
      </c>
      <c r="P71" s="29">
        <f>R71+S71+T71+W71</f>
        <v>0</v>
      </c>
      <c r="Q71" s="50"/>
      <c r="R71" s="49">
        <f>SUMIFS(DATI!E$1:E$65536,DATI!A$1:A$65536,'1997'!B4,DATI!B$1:B$65536,'1997'!R12,DATI!C$1:C$65536,'1997'!N8,DATI!D$1:D$65536,'1997'!L71)</f>
        <v>0</v>
      </c>
      <c r="S71" s="49">
        <f>SUMIFS(DATI!E$1:E$65536,DATI!A$1:A$65536,'1997'!B4,DATI!B$1:B$65536,'1997'!S12,DATI!C$1:C$65536,'1997'!N8,DATI!D$1:D$65536,'1997'!L71)</f>
        <v>0</v>
      </c>
      <c r="T71" s="49">
        <f>SUMIFS(DATI!E$1:E$65536,DATI!A$1:A$65536,'1997'!B4,DATI!B$1:B$65536,'1997'!T12,DATI!C$1:C$65536,'1997'!N8,DATI!D$1:D$65536,'1997'!L71)</f>
        <v>0</v>
      </c>
      <c r="U71" s="49">
        <f>SUMIFS(DATI!E$1:E$65536,DATI!A$1:A$65536,'1997'!B4,DATI!B$1:B$65536,'1997'!U12,DATI!C$1:C$65536,'1997'!N8,DATI!D$1:D$65536,'1997'!L71)</f>
        <v>0</v>
      </c>
      <c r="V71" s="24">
        <f>SUMIFS(DATI!E$1:E$65536,DATI!A$1:A$65536,'1997'!B4,DATI!B$1:B$65536,'1997'!V12,DATI!C$1:C$65536,'1997'!N8,DATI!D$1:D$65536,'1997'!L71)</f>
        <v>0</v>
      </c>
      <c r="W71" s="63">
        <f t="shared" si="5"/>
        <v>0</v>
      </c>
    </row>
    <row r="72" spans="1:23">
      <c r="A72" s="7"/>
      <c r="B72" s="98">
        <f t="shared" si="6"/>
        <v>0</v>
      </c>
      <c r="C72" s="30">
        <f>SUMIFS(DATI!E$1:E$65536,DATI!A$1:A$65536,'1997'!B4,DATI!B$1:B$65536,'1997'!C12,DATI!C$1:C$65536,'1997'!B8,DATI!D$1:D$65536,'1997'!L72)</f>
        <v>0</v>
      </c>
      <c r="D72" s="30">
        <f>SUMIFS(DATI!E$1:E$65536,DATI!A$1:A$65536,'1997'!B4,DATI!B$1:B$65536,'1997'!D12,DATI!C$1:C$65536,'1997'!B8,DATI!D$1:D$65536,'1997'!L72)</f>
        <v>0</v>
      </c>
      <c r="E72" s="30">
        <f>SUMIFS(DATI!E$1:E$65536,DATI!A$1:A$65536,'1997'!B4,DATI!B$1:B$65536,'1997'!E12,DATI!C$1:C$65536,'1997'!B8,DATI!D$1:D$65536,'1997'!L72)</f>
        <v>0</v>
      </c>
      <c r="F72" s="30">
        <f>SUMIFS(DATI!E$1:E$65536,DATI!A$1:A$65536,'1997'!B4,DATI!B$1:B$65536,'1997'!F12,DATI!C$1:C$65536,'1997'!B8,DATI!D$1:D$65536,'1997'!L72)</f>
        <v>0</v>
      </c>
      <c r="G72" s="49">
        <f>SUMIFS(DATI!E$1:E$65536,DATI!A$1:A$65536,'1997'!B4,DATI!B$1:B$65536,'1997'!G12,DATI!C$1:C$65536,'1997'!B8,DATI!D$1:D$65536,'1997'!L72)</f>
        <v>0</v>
      </c>
      <c r="H72" s="28"/>
      <c r="I72" s="94">
        <f t="shared" si="7"/>
        <v>0</v>
      </c>
      <c r="J72" s="101">
        <f>SUMIFS(DATI!E$1:E$65536,DATI!A$1:A$65536,'1997'!B4,DATI!B$1:B$65536,'1997'!J12,DATI!C$1:C$65536,'1997'!B8,DATI!D$1:D$65536,'1997'!L72)</f>
        <v>0</v>
      </c>
      <c r="K72" s="95">
        <f>I72+J72</f>
        <v>0</v>
      </c>
      <c r="L72" s="53" t="s">
        <v>43</v>
      </c>
      <c r="M72" s="201" t="s">
        <v>255</v>
      </c>
      <c r="N72" s="91">
        <f t="shared" si="3"/>
        <v>0</v>
      </c>
      <c r="O72" s="102">
        <f>SUMIFS(DATI!E$1:E$65536,DATI!A$1:A$65536,'1997'!B4,DATI!B$1:B$65536,'1997'!O12,DATI!C$1:C$65536,'1997'!N8,DATI!D$1:D$65536,'1997'!L72)</f>
        <v>0</v>
      </c>
      <c r="P72" s="29">
        <f>R72+S72+T72+W72</f>
        <v>0</v>
      </c>
      <c r="Q72" s="50"/>
      <c r="R72" s="49">
        <f>SUMIFS(DATI!E$1:E$65536,DATI!A$1:A$65536,'1997'!B4,DATI!B$1:B$65536,'1997'!R12,DATI!C$1:C$65536,'1997'!N8,DATI!D$1:D$65536,'1997'!L72)</f>
        <v>0</v>
      </c>
      <c r="S72" s="49">
        <f>SUMIFS(DATI!E$1:E$65536,DATI!A$1:A$65536,'1997'!B4,DATI!B$1:B$65536,'1997'!S12,DATI!C$1:C$65536,'1997'!N8,DATI!D$1:D$65536,'1997'!L72)</f>
        <v>0</v>
      </c>
      <c r="T72" s="49">
        <f>SUMIFS(DATI!E$1:E$65536,DATI!A$1:A$65536,'1997'!B4,DATI!B$1:B$65536,'1997'!T12,DATI!C$1:C$65536,'1997'!N8,DATI!D$1:D$65536,'1997'!L72)</f>
        <v>0</v>
      </c>
      <c r="U72" s="49">
        <f>SUMIFS(DATI!E$1:E$65536,DATI!A$1:A$65536,'1997'!B4,DATI!B$1:B$65536,'1997'!U12,DATI!C$1:C$65536,'1997'!N8,DATI!D$1:D$65536,'1997'!L72)</f>
        <v>0</v>
      </c>
      <c r="V72" s="24">
        <f>SUMIFS(DATI!E$1:E$65536,DATI!A$1:A$65536,'1997'!B4,DATI!B$1:B$65536,'1997'!V12,DATI!C$1:C$65536,'1997'!N8,DATI!D$1:D$65536,'1997'!L72)</f>
        <v>0</v>
      </c>
      <c r="W72" s="63">
        <f t="shared" si="5"/>
        <v>0</v>
      </c>
    </row>
    <row r="73" spans="1:23">
      <c r="A73" s="7"/>
      <c r="B73" s="98">
        <f t="shared" si="6"/>
        <v>5296</v>
      </c>
      <c r="C73" s="103">
        <f>SUMIFS(DATI!E$1:E$65536,DATI!A$1:A$65536,'1997'!B4,DATI!B$1:B$65536,'1997'!C12,DATI!C$1:C$65536,'1997'!B8,DATI!D$1:D$65536,'1997'!L73)</f>
        <v>0</v>
      </c>
      <c r="D73" s="103">
        <f>SUMIFS(DATI!E$1:E$65536,DATI!A$1:A$65536,'1997'!B4,DATI!B$1:B$65536,'1997'!D12,DATI!C$1:C$65536,'1997'!B8,DATI!D$1:D$65536,'1997'!L73)</f>
        <v>5296</v>
      </c>
      <c r="E73" s="49">
        <f>SUMIFS(DATI!E$1:E$65536,DATI!A$1:A$65536,'1997'!B4,DATI!B$1:B$65536,'1997'!E12,DATI!C$1:C$65536,'1997'!B8,DATI!D$1:D$65536,'1997'!L73)</f>
        <v>0</v>
      </c>
      <c r="F73" s="49">
        <f>SUMIFS(DATI!E$1:E$65536,DATI!A$1:A$65536,'1997'!B4,DATI!B$1:B$65536,'1997'!F12,DATI!C$1:C$65536,'1997'!B8,DATI!D$1:D$65536,'1997'!L73)</f>
        <v>0</v>
      </c>
      <c r="G73" s="49">
        <f>SUMIFS(DATI!E$1:E$65536,DATI!A$1:A$65536,'1997'!B4,DATI!B$1:B$65536,'1997'!G12,DATI!C$1:C$65536,'1997'!B8,DATI!D$1:D$65536,'1997'!L73)</f>
        <v>6193</v>
      </c>
      <c r="H73" s="28"/>
      <c r="I73" s="94">
        <f t="shared" si="7"/>
        <v>11489</v>
      </c>
      <c r="J73" s="104"/>
      <c r="K73" s="31">
        <f>I73</f>
        <v>11489</v>
      </c>
      <c r="L73" s="40" t="s">
        <v>44</v>
      </c>
      <c r="M73" s="134" t="s">
        <v>254</v>
      </c>
      <c r="N73" s="91">
        <f>P73</f>
        <v>11489</v>
      </c>
      <c r="O73" s="105"/>
      <c r="P73" s="29">
        <f>R73+S73+T73+W73</f>
        <v>11489</v>
      </c>
      <c r="Q73" s="50"/>
      <c r="R73" s="49">
        <f>SUMIFS(DATI!E$1:E$65536,DATI!A$1:A$65536,'1997'!B4,DATI!B$1:B$65536,'1997'!R12,DATI!C$1:C$65536,'1997'!N8,DATI!D$1:D$65536,'1997'!L73)</f>
        <v>0</v>
      </c>
      <c r="S73" s="49">
        <f>SUMIFS(DATI!E$1:E$65536,DATI!A$1:A$65536,'1997'!B4,DATI!B$1:B$65536,'1997'!S12,DATI!C$1:C$65536,'1997'!N8,DATI!D$1:D$65536,'1997'!L73)</f>
        <v>0</v>
      </c>
      <c r="T73" s="49">
        <f>SUMIFS(DATI!E$1:E$65536,DATI!A$1:A$65536,'1997'!B4,DATI!B$1:B$65536,'1997'!T12,DATI!C$1:C$65536,'1997'!N8,DATI!D$1:D$65536,'1997'!L73)</f>
        <v>0</v>
      </c>
      <c r="U73" s="49">
        <f>SUMIFS(DATI!E$1:E$65536,DATI!A$1:A$65536,'1997'!B4,DATI!B$1:B$65536,'1997'!U12,DATI!C$1:C$65536,'1997'!N8,DATI!D$1:D$65536,'1997'!L73)</f>
        <v>11489</v>
      </c>
      <c r="V73" s="24">
        <f>SUMIFS(DATI!E$1:E$65536,DATI!A$1:A$65536,'1997'!B4,DATI!B$1:B$65536,'1997'!V12,DATI!C$1:C$65536,'1997'!N8,DATI!D$1:D$65536,'1997'!L73)</f>
        <v>0</v>
      </c>
      <c r="W73" s="63">
        <f t="shared" si="5"/>
        <v>11489</v>
      </c>
    </row>
    <row r="74" spans="1:23">
      <c r="A74" s="7"/>
      <c r="B74" s="98">
        <f t="shared" si="6"/>
        <v>5356</v>
      </c>
      <c r="C74" s="49">
        <f>SUMIFS(DATI!E$1:E$65536,DATI!A$1:A$65536,'1997'!B4,DATI!B$1:B$65536,'1997'!C12,DATI!C$1:C$65536,'1997'!B8,DATI!D$1:D$65536,'1997'!L74)</f>
        <v>46</v>
      </c>
      <c r="D74" s="49">
        <f>SUMIFS(DATI!E$1:E$65536,DATI!A$1:A$65536,'1997'!B4,DATI!B$1:B$65536,'1997'!D12,DATI!C$1:C$65536,'1997'!B8,DATI!D$1:D$65536,'1997'!L74)</f>
        <v>5310</v>
      </c>
      <c r="E74" s="132">
        <f>SUMIFS(DATI!E$1:E$65536,DATI!A$1:A$65536,'1997'!B4,DATI!B$1:B$65536,'1997'!E12,DATI!C$1:C$65536,'1997'!B8,DATI!D$1:D$65536,'1997'!L74)</f>
        <v>51598</v>
      </c>
      <c r="F74" s="132">
        <f>SUMIFS(DATI!E$1:E$65536,DATI!A$1:A$65536,'1997'!B4,DATI!B$1:B$65536,'1997'!F12,DATI!C$1:C$65536,'1997'!B8,DATI!D$1:D$65536,'1997'!L74)</f>
        <v>49364</v>
      </c>
      <c r="G74" s="132">
        <f>SUMIFS(DATI!E$1:E$65536,DATI!A$1:A$65536,'1997'!B4,DATI!B$1:B$65536,'1997'!G12,DATI!C$1:C$65536,'1997'!B8,DATI!D$1:D$65536,'1997'!L74)</f>
        <v>57972</v>
      </c>
      <c r="H74" s="50"/>
      <c r="I74" s="94">
        <f t="shared" si="7"/>
        <v>164290</v>
      </c>
      <c r="J74" s="30">
        <f>SUMIFS(DATI!E$1:E$65536,DATI!A$1:A$65536,'1997'!B4,DATI!B$1:B$65536,'1997'!J12,DATI!C$1:C$65536,'1997'!B8,DATI!D$1:D$65536,'1997'!L74)</f>
        <v>108500</v>
      </c>
      <c r="K74" s="95">
        <f>I74+J74</f>
        <v>272790</v>
      </c>
      <c r="L74" s="40" t="s">
        <v>35</v>
      </c>
      <c r="M74" s="134" t="s">
        <v>229</v>
      </c>
      <c r="N74" s="91">
        <f t="shared" si="3"/>
        <v>272790</v>
      </c>
      <c r="O74" s="30">
        <f>SUMIFS(DATI!E$1:E$65536,DATI!A$1:A$65536,'1997'!B4,DATI!B$1:B$65536,'1997'!O12,DATI!C$1:C$65536,'1997'!N8,DATI!D$1:D$65536,'1997'!L74)</f>
        <v>50661</v>
      </c>
      <c r="P74" s="29">
        <f>R74+S74+T74+W74</f>
        <v>222129</v>
      </c>
      <c r="Q74" s="50"/>
      <c r="R74" s="49">
        <f>SUMIFS(DATI!E$1:E$65536,DATI!A$1:A$65536,'1997'!B4,DATI!B$1:B$65536,'1997'!R12,DATI!C$1:C$65536,'1997'!N8,DATI!D$1:D$65536,'1997'!L74)</f>
        <v>21701</v>
      </c>
      <c r="S74" s="49">
        <f>SUMIFS(DATI!E$1:E$65536,DATI!A$1:A$65536,'1997'!B4,DATI!B$1:B$65536,'1997'!S12,DATI!C$1:C$65536,'1997'!N8,DATI!D$1:D$65536,'1997'!L74)</f>
        <v>186355</v>
      </c>
      <c r="T74" s="49">
        <f>SUMIFS(DATI!E$1:E$65536,DATI!A$1:A$65536,'1997'!B4,DATI!B$1:B$65536,'1997'!T12,DATI!C$1:C$65536,'1997'!N8,DATI!D$1:D$65536,'1997'!L74)</f>
        <v>6532</v>
      </c>
      <c r="U74" s="49">
        <f>SUMIFS(DATI!E$1:E$65536,DATI!A$1:A$65536,'1997'!B4,DATI!B$1:B$65536,'1997'!U12,DATI!C$1:C$65536,'1997'!N8,DATI!D$1:D$65536,'1997'!L74)</f>
        <v>6845</v>
      </c>
      <c r="V74" s="24">
        <f>SUMIFS(DATI!E$1:E$65536,DATI!A$1:A$65536,'1997'!B4,DATI!B$1:B$65536,'1997'!V12,DATI!C$1:C$65536,'1997'!N8,DATI!D$1:D$65536,'1997'!L74)</f>
        <v>696</v>
      </c>
      <c r="W74" s="63">
        <f t="shared" si="5"/>
        <v>7541</v>
      </c>
    </row>
    <row r="75" spans="1:23" ht="13">
      <c r="A75" s="7"/>
      <c r="B75" s="28"/>
      <c r="C75" s="28"/>
      <c r="D75" s="28"/>
      <c r="E75" s="28"/>
      <c r="F75" s="29">
        <f>R45+R58-G59-G69-G73</f>
        <v>1492924</v>
      </c>
      <c r="G75" s="29">
        <f>S45+S58-F59-F69-F73</f>
        <v>131544</v>
      </c>
      <c r="H75" s="50"/>
      <c r="I75" s="28"/>
      <c r="J75" s="28"/>
      <c r="K75" s="42"/>
      <c r="L75" s="135" t="s">
        <v>17</v>
      </c>
      <c r="M75" s="202" t="s">
        <v>165</v>
      </c>
      <c r="N75" s="28"/>
      <c r="O75" s="28"/>
      <c r="P75" s="28"/>
      <c r="Q75" s="28"/>
      <c r="R75" s="28"/>
      <c r="S75" s="28"/>
      <c r="T75" s="28"/>
      <c r="U75" s="28"/>
      <c r="V75" s="28"/>
      <c r="W75" s="42"/>
    </row>
    <row r="76" spans="1:23" ht="27.75" customHeight="1">
      <c r="A76" s="7"/>
      <c r="B76" s="98">
        <f t="shared" si="6"/>
        <v>3436508</v>
      </c>
      <c r="C76" s="91">
        <f>V45+W49+V58-C58</f>
        <v>3478</v>
      </c>
      <c r="D76" s="91">
        <f>U45+U46+U49+U58-D58</f>
        <v>3433030</v>
      </c>
      <c r="E76" s="29">
        <f>T45+T49+T58-E55-E58</f>
        <v>919772</v>
      </c>
      <c r="F76" s="29">
        <f>S45+S58-F58</f>
        <v>131427</v>
      </c>
      <c r="G76" s="29">
        <f>R45+R58-G58</f>
        <v>800891</v>
      </c>
      <c r="H76" s="61"/>
      <c r="I76" s="94">
        <f>B76+E76+F76+G76</f>
        <v>5288598</v>
      </c>
      <c r="J76" s="28"/>
      <c r="K76" s="42"/>
      <c r="L76" s="106" t="s">
        <v>18</v>
      </c>
      <c r="M76" s="203" t="s">
        <v>166</v>
      </c>
      <c r="N76" s="28"/>
      <c r="O76" s="28"/>
      <c r="P76" s="28"/>
      <c r="Q76" s="28"/>
      <c r="R76" s="28"/>
      <c r="S76" s="28"/>
      <c r="T76" s="28"/>
      <c r="U76" s="28"/>
      <c r="V76" s="28"/>
      <c r="W76" s="42"/>
    </row>
    <row r="77" spans="1:23">
      <c r="A77" s="7"/>
      <c r="B77" s="98">
        <f t="shared" si="6"/>
        <v>113384</v>
      </c>
      <c r="C77" s="91">
        <f>C22</f>
        <v>2654</v>
      </c>
      <c r="D77" s="91">
        <f>D22</f>
        <v>110730</v>
      </c>
      <c r="E77" s="91">
        <f>E22</f>
        <v>269180</v>
      </c>
      <c r="F77" s="91">
        <f>F22</f>
        <v>20919</v>
      </c>
      <c r="G77" s="91">
        <f>G22</f>
        <v>757898</v>
      </c>
      <c r="H77" s="61"/>
      <c r="I77" s="94">
        <f>B77+E77+F77+G77</f>
        <v>1161381</v>
      </c>
      <c r="J77" s="28"/>
      <c r="K77" s="42"/>
      <c r="L77" s="53" t="s">
        <v>77</v>
      </c>
      <c r="M77" s="65" t="s">
        <v>167</v>
      </c>
      <c r="N77" s="28"/>
      <c r="O77" s="28"/>
      <c r="P77" s="28"/>
      <c r="Q77" s="28"/>
      <c r="R77" s="28"/>
      <c r="S77" s="28"/>
      <c r="T77" s="28"/>
      <c r="U77" s="28"/>
      <c r="V77" s="28"/>
      <c r="W77" s="42"/>
    </row>
    <row r="78" spans="1:23" ht="13.5" thickBot="1">
      <c r="A78" s="7"/>
      <c r="B78" s="98">
        <f t="shared" si="6"/>
        <v>3323124</v>
      </c>
      <c r="C78" s="107">
        <f>C76-C77</f>
        <v>824</v>
      </c>
      <c r="D78" s="107">
        <f>D76-D77</f>
        <v>3322300</v>
      </c>
      <c r="E78" s="107">
        <f>E76-E77</f>
        <v>650592</v>
      </c>
      <c r="F78" s="107">
        <f>F76-F77</f>
        <v>110508</v>
      </c>
      <c r="G78" s="107">
        <f>G76-G77</f>
        <v>42993</v>
      </c>
      <c r="H78" s="88"/>
      <c r="I78" s="108">
        <f>B78+E78+F78+G78</f>
        <v>4127217</v>
      </c>
      <c r="J78" s="28"/>
      <c r="K78" s="109"/>
      <c r="L78" s="106" t="s">
        <v>168</v>
      </c>
      <c r="M78" s="198" t="s">
        <v>169</v>
      </c>
      <c r="N78" s="28"/>
      <c r="O78" s="28"/>
      <c r="P78" s="28"/>
      <c r="Q78" s="28"/>
      <c r="R78" s="28"/>
      <c r="S78" s="28"/>
      <c r="T78" s="28"/>
      <c r="U78" s="28"/>
      <c r="V78" s="28"/>
      <c r="W78" s="42"/>
    </row>
    <row r="79" spans="1:23" ht="14" thickTop="1" thickBot="1">
      <c r="A79" s="7"/>
      <c r="B79" s="110"/>
      <c r="C79" s="110"/>
      <c r="D79" s="110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6"/>
    </row>
    <row r="80" spans="1:23" ht="21.75" customHeight="1" thickTop="1" thickBot="1">
      <c r="A80" s="7"/>
      <c r="B80" s="253" t="s">
        <v>119</v>
      </c>
      <c r="C80" s="253"/>
      <c r="D80" s="253"/>
      <c r="E80" s="253"/>
      <c r="F80" s="253"/>
      <c r="G80" s="253"/>
      <c r="H80" s="253"/>
      <c r="I80" s="253"/>
      <c r="J80" s="253"/>
      <c r="K80" s="254"/>
      <c r="L80" s="274" t="s">
        <v>120</v>
      </c>
      <c r="M80" s="275"/>
      <c r="N80" s="278" t="s">
        <v>121</v>
      </c>
      <c r="O80" s="279"/>
      <c r="P80" s="279"/>
      <c r="Q80" s="279"/>
      <c r="R80" s="279"/>
      <c r="S80" s="279"/>
      <c r="T80" s="279"/>
      <c r="U80" s="280"/>
      <c r="V80" s="280"/>
      <c r="W80" s="281"/>
    </row>
    <row r="81" spans="1:23" ht="13.5" customHeight="1" thickTop="1">
      <c r="A81" s="7"/>
      <c r="B81" s="261" t="s">
        <v>122</v>
      </c>
      <c r="C81" s="264" t="s">
        <v>123</v>
      </c>
      <c r="D81" s="264" t="s">
        <v>124</v>
      </c>
      <c r="E81" s="239" t="s">
        <v>125</v>
      </c>
      <c r="F81" s="239" t="s">
        <v>126</v>
      </c>
      <c r="G81" s="239" t="s">
        <v>127</v>
      </c>
      <c r="H81" s="239" t="s">
        <v>128</v>
      </c>
      <c r="I81" s="239" t="s">
        <v>129</v>
      </c>
      <c r="J81" s="239" t="s">
        <v>130</v>
      </c>
      <c r="K81" s="243" t="s">
        <v>131</v>
      </c>
      <c r="L81" s="276"/>
      <c r="M81" s="277"/>
      <c r="N81" s="264" t="s">
        <v>131</v>
      </c>
      <c r="O81" s="239" t="s">
        <v>130</v>
      </c>
      <c r="P81" s="239" t="s">
        <v>129</v>
      </c>
      <c r="Q81" s="239" t="s">
        <v>128</v>
      </c>
      <c r="R81" s="239" t="s">
        <v>127</v>
      </c>
      <c r="S81" s="239" t="s">
        <v>126</v>
      </c>
      <c r="T81" s="239" t="s">
        <v>125</v>
      </c>
      <c r="U81" s="264" t="s">
        <v>124</v>
      </c>
      <c r="V81" s="264" t="s">
        <v>123</v>
      </c>
      <c r="W81" s="266" t="s">
        <v>122</v>
      </c>
    </row>
    <row r="82" spans="1:23" ht="12.75" customHeight="1">
      <c r="A82" s="7"/>
      <c r="B82" s="262"/>
      <c r="C82" s="216"/>
      <c r="D82" s="216"/>
      <c r="E82" s="213"/>
      <c r="F82" s="213"/>
      <c r="G82" s="213"/>
      <c r="H82" s="229"/>
      <c r="I82" s="213"/>
      <c r="J82" s="213"/>
      <c r="K82" s="244"/>
      <c r="L82" s="276"/>
      <c r="M82" s="277"/>
      <c r="N82" s="215"/>
      <c r="O82" s="213"/>
      <c r="P82" s="213"/>
      <c r="Q82" s="229"/>
      <c r="R82" s="213"/>
      <c r="S82" s="213"/>
      <c r="T82" s="213"/>
      <c r="U82" s="216"/>
      <c r="V82" s="216"/>
      <c r="W82" s="219"/>
    </row>
    <row r="83" spans="1:23" ht="51" customHeight="1" thickBot="1">
      <c r="A83" s="7"/>
      <c r="B83" s="263"/>
      <c r="C83" s="265"/>
      <c r="D83" s="265"/>
      <c r="E83" s="241"/>
      <c r="F83" s="241"/>
      <c r="G83" s="241"/>
      <c r="H83" s="242"/>
      <c r="I83" s="241"/>
      <c r="J83" s="240"/>
      <c r="K83" s="245"/>
      <c r="L83" s="276"/>
      <c r="M83" s="277"/>
      <c r="N83" s="268"/>
      <c r="O83" s="240"/>
      <c r="P83" s="241"/>
      <c r="Q83" s="242"/>
      <c r="R83" s="241"/>
      <c r="S83" s="241"/>
      <c r="T83" s="241"/>
      <c r="U83" s="265"/>
      <c r="V83" s="265"/>
      <c r="W83" s="267"/>
    </row>
    <row r="84" spans="1:23" ht="19" thickTop="1" thickBot="1">
      <c r="A84" s="7"/>
      <c r="B84" s="231" t="s">
        <v>170</v>
      </c>
      <c r="C84" s="231"/>
      <c r="D84" s="231"/>
      <c r="E84" s="231"/>
      <c r="F84" s="231"/>
      <c r="G84" s="231"/>
      <c r="H84" s="231"/>
      <c r="I84" s="231"/>
      <c r="J84" s="231"/>
      <c r="K84" s="231"/>
      <c r="L84" s="231"/>
      <c r="M84" s="231"/>
      <c r="N84" s="231"/>
      <c r="O84" s="231"/>
      <c r="P84" s="231"/>
      <c r="Q84" s="231"/>
      <c r="R84" s="231"/>
      <c r="S84" s="231"/>
      <c r="T84" s="231"/>
      <c r="U84" s="231"/>
      <c r="V84" s="231"/>
      <c r="W84" s="232"/>
    </row>
    <row r="85" spans="1:23" ht="32.25" customHeight="1" thickTop="1">
      <c r="A85" s="7"/>
      <c r="B85" s="111"/>
      <c r="C85" s="111"/>
      <c r="D85" s="111"/>
      <c r="E85" s="111"/>
      <c r="F85" s="111"/>
      <c r="G85" s="111"/>
      <c r="H85" s="28"/>
      <c r="I85" s="111"/>
      <c r="J85" s="111"/>
      <c r="K85" s="112"/>
      <c r="L85" s="113" t="s">
        <v>18</v>
      </c>
      <c r="M85" s="204" t="s">
        <v>166</v>
      </c>
      <c r="N85" s="47"/>
      <c r="O85" s="47"/>
      <c r="P85" s="22">
        <f>R85+S85+T85+W85</f>
        <v>5288598</v>
      </c>
      <c r="Q85" s="50"/>
      <c r="R85" s="22">
        <f>G76</f>
        <v>800891</v>
      </c>
      <c r="S85" s="22">
        <f>F76</f>
        <v>131427</v>
      </c>
      <c r="T85" s="22">
        <f>E76</f>
        <v>919772</v>
      </c>
      <c r="U85" s="114">
        <f>D76</f>
        <v>3433030</v>
      </c>
      <c r="V85" s="62">
        <f>C76</f>
        <v>3478</v>
      </c>
      <c r="W85" s="63">
        <f>U85+V85</f>
        <v>3436508</v>
      </c>
    </row>
    <row r="86" spans="1:23">
      <c r="A86" s="7"/>
      <c r="B86" s="115">
        <f>C86+D86</f>
        <v>278118</v>
      </c>
      <c r="C86" s="91">
        <f>C87+C88</f>
        <v>0</v>
      </c>
      <c r="D86" s="91">
        <f>D87+D88</f>
        <v>278118</v>
      </c>
      <c r="E86" s="91">
        <f>E87+E88</f>
        <v>0</v>
      </c>
      <c r="F86" s="91">
        <f>F87+F88</f>
        <v>9057</v>
      </c>
      <c r="G86" s="91">
        <f>G87+G88</f>
        <v>102831</v>
      </c>
      <c r="H86" s="28"/>
      <c r="I86" s="94">
        <f>B86+E86+F86+G86</f>
        <v>390006</v>
      </c>
      <c r="J86" s="94">
        <f>J87+J88</f>
        <v>0</v>
      </c>
      <c r="K86" s="31">
        <f>I86+J86</f>
        <v>390006</v>
      </c>
      <c r="L86" s="53" t="s">
        <v>45</v>
      </c>
      <c r="M86" s="54" t="s">
        <v>171</v>
      </c>
      <c r="N86" s="91">
        <f>O86+P86</f>
        <v>390006</v>
      </c>
      <c r="O86" s="116">
        <f>O87+O88</f>
        <v>0</v>
      </c>
      <c r="P86" s="29">
        <f>T86</f>
        <v>390006</v>
      </c>
      <c r="Q86" s="28"/>
      <c r="R86" s="28"/>
      <c r="S86" s="104"/>
      <c r="T86" s="29">
        <f>T87+T88</f>
        <v>390006</v>
      </c>
      <c r="U86" s="92"/>
      <c r="V86" s="23"/>
      <c r="W86" s="32"/>
    </row>
    <row r="87" spans="1:23">
      <c r="A87" s="7"/>
      <c r="B87" s="115">
        <f>C87+D87</f>
        <v>278118</v>
      </c>
      <c r="C87" s="103">
        <f>SUMIFS(DATI!E$1:E$65536,DATI!A$1:A$65536,'1997'!B4,DATI!B$1:B$65536,'1997'!C12,DATI!C$1:C$65536,'1997'!B8,DATI!D$1:D$65536,'1997'!L87)</f>
        <v>0</v>
      </c>
      <c r="D87" s="117">
        <f>SUMIFS(DATI!E$1:E$65536,DATI!A$1:A$65536,'1997'!B4,DATI!B$1:B$65536,'1997'!D12,DATI!C$1:C$65536,'1997'!B8,DATI!D$1:D$65536,'1997'!L87)</f>
        <v>278118</v>
      </c>
      <c r="E87" s="49">
        <f>SUMIFS(DATI!E$1:E$65536,DATI!A$1:A$65536,'1997'!B4,DATI!B$1:B$65536,'1997'!E12,DATI!C$1:C$65536,'1997'!B8,DATI!D$1:D$65536,'1997'!L87)</f>
        <v>0</v>
      </c>
      <c r="F87" s="49">
        <f>SUMIFS(DATI!E$1:E$65536,DATI!A$1:A$65536,'1997'!B4,DATI!B$1:B$65536,'1997'!F12,DATI!C$1:C$65536,'1997'!B8,DATI!D$1:D$65536,'1997'!L87)</f>
        <v>9057</v>
      </c>
      <c r="G87" s="49">
        <f>SUMIFS(DATI!E$1:E$65536,DATI!A$1:A$65536,'1997'!B4,DATI!B$1:B$65536,'1997'!G12,DATI!C$1:C$65536,'1997'!B8,DATI!D$1:D$65536,'1997'!L87)</f>
        <v>102831</v>
      </c>
      <c r="H87" s="28"/>
      <c r="I87" s="94">
        <f>B87+E87+F87+G87</f>
        <v>390006</v>
      </c>
      <c r="J87" s="30">
        <f>SUMIFS(DATI!E$1:E$65536,DATI!A$1:A$65536,'1997'!B4,DATI!B$1:B$65536,'1997'!J12,DATI!C$1:C$65536,'1997'!B8,DATI!D$1:D$65536,'1997'!L87)</f>
        <v>0</v>
      </c>
      <c r="K87" s="31">
        <f t="shared" ref="K87:K106" si="8">I87+J87</f>
        <v>390006</v>
      </c>
      <c r="L87" s="53" t="s">
        <v>46</v>
      </c>
      <c r="M87" s="199" t="s">
        <v>240</v>
      </c>
      <c r="N87" s="91">
        <f t="shared" ref="N87:N105" si="9">O87+P87</f>
        <v>390006</v>
      </c>
      <c r="O87" s="100">
        <f>SUMIFS(DATI!E$1:E$65536,DATI!A$1:A$65536,'1997'!B4,DATI!B$1:B$65536,'1997'!O12,DATI!C$1:C$65536,'1997'!N8,DATI!D$1:D$65536,'1997'!L87)</f>
        <v>0</v>
      </c>
      <c r="P87" s="29">
        <f>+T87+U87+W87</f>
        <v>390006</v>
      </c>
      <c r="Q87" s="28"/>
      <c r="R87" s="28"/>
      <c r="S87" s="61"/>
      <c r="T87" s="49">
        <f>SUMIFS(DATI!E$1:E$65536,DATI!A$1:A$65536,'1997'!B4,DATI!B$1:B$65536,'1997'!T12,DATI!C$1:C$65536,'1997'!N8,DATI!D$1:D$65536,'1997'!L87)</f>
        <v>390006</v>
      </c>
      <c r="U87" s="50"/>
      <c r="V87" s="28"/>
      <c r="W87" s="42"/>
    </row>
    <row r="88" spans="1:23">
      <c r="A88" s="7"/>
      <c r="B88" s="115">
        <f>C88+D88</f>
        <v>0</v>
      </c>
      <c r="C88" s="103">
        <f>SUMIFS(DATI!E$1:E$65536,DATI!A$1:A$65536,'1997'!B4,DATI!B$1:B$65536,'1997'!C12,DATI!C$1:C$65536,'1997'!B8,DATI!D$1:D$65536,'1997'!L88)</f>
        <v>0</v>
      </c>
      <c r="D88" s="117">
        <f>SUMIFS(DATI!E$1:E$65536,DATI!A$1:A$65536,'1997'!B4,DATI!B$1:B$65536,'1997'!D12,DATI!C$1:C$65536,'1997'!B8,DATI!D$1:D$65536,'1997'!L88)</f>
        <v>0</v>
      </c>
      <c r="E88" s="49">
        <f>SUMIFS(DATI!E$1:E$65536,DATI!A$1:A$65536,'1997'!B4,DATI!B$1:B$65536,'1997'!E12,DATI!C$1:C$65536,'1997'!B8,DATI!D$1:D$65536,'1997'!L88)</f>
        <v>0</v>
      </c>
      <c r="F88" s="49">
        <f>SUMIFS(DATI!E$1:E$65536,DATI!A$1:A$65536,'1997'!B4,DATI!B$1:B$65536,'1997'!F12,DATI!C$1:C$65536,'1997'!B8,DATI!D$1:D$65536,'1997'!L88)</f>
        <v>0</v>
      </c>
      <c r="G88" s="49">
        <f>SUMIFS(DATI!E$1:E$65536,DATI!A$1:A$65536,'1997'!B4,DATI!B$1:B$65536,'1997'!G12,DATI!C$1:C$65536,'1997'!B8,DATI!D$1:D$65536,'1997'!L88)</f>
        <v>0</v>
      </c>
      <c r="H88" s="28"/>
      <c r="I88" s="94">
        <f>B88+E88+F88+G88</f>
        <v>0</v>
      </c>
      <c r="J88" s="30">
        <f>SUMIFS(DATI!E$1:E$65536,DATI!A$1:A$65536,'1997'!B4,DATI!B$1:B$65536,'1997'!J12,DATI!C$1:C$65536,'1997'!B8,DATI!D$1:D$65536,'1997'!L88)</f>
        <v>0</v>
      </c>
      <c r="K88" s="31">
        <f t="shared" si="8"/>
        <v>0</v>
      </c>
      <c r="L88" s="53" t="s">
        <v>47</v>
      </c>
      <c r="M88" s="199" t="s">
        <v>241</v>
      </c>
      <c r="N88" s="91">
        <f t="shared" si="9"/>
        <v>0</v>
      </c>
      <c r="O88" s="100">
        <f>SUMIFS(DATI!E$1:E$65536,DATI!A$1:A$65536,'1997'!B4,DATI!B$1:B$65536,'1997'!O12,DATI!C$1:C$65536,'1997'!N8,DATI!D$1:D$65536,'1997'!L88)</f>
        <v>0</v>
      </c>
      <c r="P88" s="29">
        <f>+T88+U88+W88</f>
        <v>0</v>
      </c>
      <c r="Q88" s="28"/>
      <c r="R88" s="28"/>
      <c r="S88" s="28"/>
      <c r="T88" s="49">
        <f>SUMIFS(DATI!E$1:E$65536,DATI!A$1:A$65536,'1997'!B4,DATI!B$1:B$65536,'1997'!T12,DATI!C$1:C$65536,'1997'!N8,DATI!D$1:D$65536,'1997'!L88)</f>
        <v>0</v>
      </c>
      <c r="U88" s="28"/>
      <c r="V88" s="28"/>
      <c r="W88" s="42"/>
    </row>
    <row r="89" spans="1:23">
      <c r="A89" s="7"/>
      <c r="B89" s="115">
        <f>C89+D89</f>
        <v>587723</v>
      </c>
      <c r="C89" s="91">
        <f>C96+C97</f>
        <v>24696</v>
      </c>
      <c r="D89" s="99">
        <f>D90+D96</f>
        <v>563027</v>
      </c>
      <c r="E89" s="29">
        <f>E96+E97</f>
        <v>1107594</v>
      </c>
      <c r="F89" s="29">
        <f>F96</f>
        <v>269</v>
      </c>
      <c r="G89" s="29">
        <f>G96</f>
        <v>10598</v>
      </c>
      <c r="H89" s="28"/>
      <c r="I89" s="94">
        <f>B89+E89+F89+G89</f>
        <v>1706184</v>
      </c>
      <c r="J89" s="94">
        <f>J90+J96</f>
        <v>43197</v>
      </c>
      <c r="K89" s="31">
        <f t="shared" si="8"/>
        <v>1749381</v>
      </c>
      <c r="L89" s="53" t="s">
        <v>48</v>
      </c>
      <c r="M89" s="54" t="s">
        <v>172</v>
      </c>
      <c r="N89" s="91">
        <f>O89+P89</f>
        <v>1749380</v>
      </c>
      <c r="O89" s="116">
        <f>O90+O96</f>
        <v>0</v>
      </c>
      <c r="P89" s="29">
        <f t="shared" ref="P89:P95" si="10">R89+S89+T89+W89</f>
        <v>1749380</v>
      </c>
      <c r="Q89" s="28"/>
      <c r="R89" s="29">
        <f>R90</f>
        <v>10598</v>
      </c>
      <c r="S89" s="29">
        <f>S90</f>
        <v>287</v>
      </c>
      <c r="T89" s="91">
        <f>T90</f>
        <v>552127</v>
      </c>
      <c r="U89" s="29">
        <f>U90+U96+U97</f>
        <v>1186354</v>
      </c>
      <c r="V89" s="29">
        <f>V90</f>
        <v>14</v>
      </c>
      <c r="W89" s="63">
        <f t="shared" ref="W89:W95" si="11">U89+V89</f>
        <v>1186368</v>
      </c>
    </row>
    <row r="90" spans="1:23">
      <c r="A90" s="7"/>
      <c r="B90" s="115">
        <f t="shared" ref="B90:B95" si="12">D90</f>
        <v>563027</v>
      </c>
      <c r="C90" s="28"/>
      <c r="D90" s="49">
        <f>SUMIFS(DATI!E$1:E$65536,DATI!A$1:A$65536,'1997'!B4,DATI!B$1:B$65536,'1997'!D12,DATI!C$1:C$65536,'1997'!B8,DATI!D$1:D$65536,'1997'!L90)</f>
        <v>563027</v>
      </c>
      <c r="E90" s="28"/>
      <c r="F90" s="28"/>
      <c r="G90" s="28"/>
      <c r="H90" s="28"/>
      <c r="I90" s="94">
        <f t="shared" ref="I90:I95" si="13">B90</f>
        <v>563027</v>
      </c>
      <c r="J90" s="49">
        <f>SUMIFS(DATI!E$1:E$65536,DATI!A$1:A$65536,'1997'!B4,DATI!B$1:B$65536,'1997'!J12,DATI!C$1:C$65536,'1997'!B8,DATI!D$1:D$65536,'1997'!L90)</f>
        <v>0</v>
      </c>
      <c r="K90" s="31">
        <f t="shared" si="8"/>
        <v>563027</v>
      </c>
      <c r="L90" s="53" t="s">
        <v>49</v>
      </c>
      <c r="M90" s="199" t="s">
        <v>173</v>
      </c>
      <c r="N90" s="91">
        <f t="shared" si="9"/>
        <v>563026</v>
      </c>
      <c r="O90" s="49">
        <f>SUMIFS(DATI!E$1:E$65536,DATI!A$1:A$65536,'1997'!B4,DATI!B$1:B$65536,'1997'!O12,DATI!C$1:C$65536,'1997'!N8,DATI!D$1:D$65536,'1997'!L90)</f>
        <v>0</v>
      </c>
      <c r="P90" s="29">
        <f t="shared" si="10"/>
        <v>563026</v>
      </c>
      <c r="Q90" s="28"/>
      <c r="R90" s="49">
        <f>SUMIFS(DATI!E$1:E$65536,DATI!A$1:A$65536,'1997'!B4,DATI!B$1:B$65536,'1997'!R12,DATI!C$1:C$65536,'1997'!N8,DATI!D$1:D$65536,'1997'!L90)</f>
        <v>10598</v>
      </c>
      <c r="S90" s="49">
        <f>SUMIFS(DATI!E$1:E$65536,DATI!A$1:A$65536,'1997'!B4,DATI!B$1:B$65536,'1997'!S12,DATI!C$1:C$65536,'1997'!N8,DATI!D$1:D$65536,'1997'!L90)</f>
        <v>287</v>
      </c>
      <c r="T90" s="103">
        <f>SUMIFS(DATI!E$1:E$65536,DATI!A$1:A$65536,'1997'!B4,DATI!B$1:B$65536,'1997'!T12,DATI!C$1:C$65536,'1997'!N8,DATI!D$1:D$65536,'1997'!L90)</f>
        <v>552127</v>
      </c>
      <c r="U90" s="49">
        <f>SUMIFS(DATI!E$1:E$65536,DATI!A$1:A$65536,'1997'!B4,DATI!B$1:B$65536,'1997'!U12,DATI!C$1:C$65536,'1997'!N8,DATI!D$1:D$65536,'1997'!L90)</f>
        <v>0</v>
      </c>
      <c r="V90" s="49">
        <f>SUMIFS(DATI!E$1:E$65536,DATI!A$1:A$65536,'1997'!B4,DATI!B$1:B$65536,'1997'!V12,DATI!C$1:C$65536,'1997'!N8,DATI!D$1:D$65536,'1997'!L90)</f>
        <v>14</v>
      </c>
      <c r="W90" s="63">
        <f t="shared" si="11"/>
        <v>14</v>
      </c>
    </row>
    <row r="91" spans="1:23">
      <c r="A91" s="7"/>
      <c r="B91" s="115">
        <f t="shared" si="12"/>
        <v>415448</v>
      </c>
      <c r="C91" s="28"/>
      <c r="D91" s="49">
        <f>SUMIFS(DATI!E$1:E$65536,DATI!A$1:A$65536,'1997'!B4,DATI!B$1:B$65536,'1997'!D12,DATI!C$1:C$65536,'1997'!B8,DATI!D$1:D$65536,'1997'!L91)</f>
        <v>415448</v>
      </c>
      <c r="E91" s="28"/>
      <c r="F91" s="28"/>
      <c r="G91" s="28"/>
      <c r="H91" s="28"/>
      <c r="I91" s="94">
        <f t="shared" si="13"/>
        <v>415448</v>
      </c>
      <c r="J91" s="49">
        <f>SUMIFS(DATI!E$1:E$65536,DATI!A$1:A$65536,'1997'!B4,DATI!B$1:B$65536,'1997'!J12,DATI!C$1:C$65536,'1997'!B8,DATI!D$1:D$65536,'1997'!L91)</f>
        <v>0</v>
      </c>
      <c r="K91" s="31">
        <f t="shared" si="8"/>
        <v>415448</v>
      </c>
      <c r="L91" s="53" t="s">
        <v>50</v>
      </c>
      <c r="M91" s="78" t="s">
        <v>174</v>
      </c>
      <c r="N91" s="91">
        <f t="shared" si="9"/>
        <v>415448</v>
      </c>
      <c r="O91" s="49">
        <f>SUMIFS(DATI!E$1:E$65536,DATI!A$1:A$65536,'1997'!B4,DATI!B$1:B$65536,'1997'!O12,DATI!C$1:C$65536,'1997'!N8,DATI!D$1:D$65536,'1997'!L91)</f>
        <v>0</v>
      </c>
      <c r="P91" s="22">
        <f t="shared" si="10"/>
        <v>415448</v>
      </c>
      <c r="Q91" s="28"/>
      <c r="R91" s="49">
        <f>SUMIFS(DATI!E$1:E$65536,DATI!A$1:A$65536,'1997'!B4,DATI!B$1:B$65536,'1997'!R12,DATI!C$1:C$65536,'1997'!N8,DATI!D$1:D$65536,'1997'!L91)</f>
        <v>0</v>
      </c>
      <c r="S91" s="49">
        <f>SUMIFS(DATI!E$1:E$65536,DATI!A$1:A$65536,'1997'!B4,DATI!B$1:B$65536,'1997'!S12,DATI!C$1:C$65536,'1997'!N8,DATI!D$1:D$65536,'1997'!L91)</f>
        <v>0</v>
      </c>
      <c r="T91" s="117">
        <f>SUMIFS(DATI!E$1:E$65536,DATI!A$1:A$65536,'1997'!B4,DATI!B$1:B$65536,'1997'!T12,DATI!C$1:C$65536,'1997'!N8,DATI!D$1:D$65536,'1997'!L91)</f>
        <v>415448</v>
      </c>
      <c r="U91" s="96">
        <f>SUMIFS(DATI!E$1:E$65536,DATI!A$1:A$65536,'1997'!B4,DATI!B$1:B$65536,'1997'!U12,DATI!C$1:C$65536,'1997'!N8,DATI!D$1:D$65536,'1997'!L91)</f>
        <v>0</v>
      </c>
      <c r="V91" s="30">
        <f>SUMIFS(DATI!E$1:E$65536,DATI!A$1:A$65536,'1997'!B4,DATI!B$1:B$65536,'1997'!V12,DATI!C$1:C$65536,'1997'!N8,DATI!D$1:D$65536,'1997'!L91)</f>
        <v>0</v>
      </c>
      <c r="W91" s="63">
        <f t="shared" si="11"/>
        <v>0</v>
      </c>
    </row>
    <row r="92" spans="1:23">
      <c r="A92" s="7"/>
      <c r="B92" s="115">
        <f t="shared" si="12"/>
        <v>13572</v>
      </c>
      <c r="C92" s="28"/>
      <c r="D92" s="49">
        <f>SUMIFS(DATI!E$1:E$65536,DATI!A$1:A$65536,'1997'!B4,DATI!B$1:B$65536,'1997'!D12,DATI!C$1:C$65536,'1997'!B8,DATI!D$1:D$65536,'1997'!L92)</f>
        <v>13572</v>
      </c>
      <c r="E92" s="28"/>
      <c r="F92" s="28"/>
      <c r="G92" s="28"/>
      <c r="H92" s="28"/>
      <c r="I92" s="94">
        <f t="shared" si="13"/>
        <v>13572</v>
      </c>
      <c r="J92" s="49">
        <f>SUMIFS(DATI!E$1:E$65536,DATI!A$1:A$65536,'1997'!B4,DATI!B$1:B$65536,'1997'!J12,DATI!C$1:C$65536,'1997'!B8,DATI!D$1:D$65536,'1997'!L92)</f>
        <v>0</v>
      </c>
      <c r="K92" s="31">
        <f t="shared" si="8"/>
        <v>13572</v>
      </c>
      <c r="L92" s="53" t="s">
        <v>51</v>
      </c>
      <c r="M92" s="78" t="s">
        <v>175</v>
      </c>
      <c r="N92" s="91">
        <f t="shared" si="9"/>
        <v>13571</v>
      </c>
      <c r="O92" s="49">
        <f>SUMIFS(DATI!E$1:E$65536,DATI!A$1:A$65536,'1997'!B4,DATI!B$1:B$65536,'1997'!O12,DATI!C$1:C$65536,'1997'!N8,DATI!D$1:D$65536,'1997'!L92)</f>
        <v>0</v>
      </c>
      <c r="P92" s="22">
        <f t="shared" si="10"/>
        <v>13571</v>
      </c>
      <c r="Q92" s="28"/>
      <c r="R92" s="49">
        <f>SUMIFS(DATI!E$1:E$65536,DATI!A$1:A$65536,'1997'!B4,DATI!B$1:B$65536,'1997'!R12,DATI!C$1:C$65536,'1997'!N8,DATI!D$1:D$65536,'1997'!L92)</f>
        <v>10598</v>
      </c>
      <c r="S92" s="49">
        <f>SUMIFS(DATI!E$1:E$65536,DATI!A$1:A$65536,'1997'!B4,DATI!B$1:B$65536,'1997'!S12,DATI!C$1:C$65536,'1997'!N8,DATI!D$1:D$65536,'1997'!L92)</f>
        <v>287</v>
      </c>
      <c r="T92" s="117">
        <f>SUMIFS(DATI!E$1:E$65536,DATI!A$1:A$65536,'1997'!B4,DATI!B$1:B$65536,'1997'!T12,DATI!C$1:C$65536,'1997'!N8,DATI!D$1:D$65536,'1997'!L92)</f>
        <v>2672</v>
      </c>
      <c r="U92" s="96">
        <f>SUMIFS(DATI!E$1:E$65536,DATI!A$1:A$65536,'1997'!B4,DATI!B$1:B$65536,'1997'!U12,DATI!C$1:C$65536,'1997'!N8,DATI!D$1:D$65536,'1997'!L92)</f>
        <v>0</v>
      </c>
      <c r="V92" s="30">
        <f>SUMIFS(DATI!E$1:E$65536,DATI!A$1:A$65536,'1997'!B4,DATI!B$1:B$65536,'1997'!V12,DATI!C$1:C$65536,'1997'!N8,DATI!D$1:D$65536,'1997'!L92)</f>
        <v>14</v>
      </c>
      <c r="W92" s="63">
        <f t="shared" si="11"/>
        <v>14</v>
      </c>
    </row>
    <row r="93" spans="1:23">
      <c r="A93" s="7"/>
      <c r="B93" s="115">
        <f t="shared" si="12"/>
        <v>134007</v>
      </c>
      <c r="C93" s="28"/>
      <c r="D93" s="49">
        <f>SUMIFS(DATI!E$1:E$65536,DATI!A$1:A$65536,'1997'!B4,DATI!B$1:B$65536,'1997'!D12,DATI!C$1:C$65536,'1997'!B8,DATI!D$1:D$65536,'1997'!L93)</f>
        <v>134007</v>
      </c>
      <c r="E93" s="28"/>
      <c r="F93" s="28"/>
      <c r="G93" s="28"/>
      <c r="H93" s="28"/>
      <c r="I93" s="94">
        <f t="shared" si="13"/>
        <v>134007</v>
      </c>
      <c r="J93" s="49">
        <f>SUMIFS(DATI!E$1:E$65536,DATI!A$1:A$65536,'1997'!B4,DATI!B$1:B$65536,'1997'!J12,DATI!C$1:C$65536,'1997'!B8,DATI!D$1:D$65536,'1997'!L93)</f>
        <v>0</v>
      </c>
      <c r="K93" s="31">
        <f t="shared" si="8"/>
        <v>134007</v>
      </c>
      <c r="L93" s="53" t="s">
        <v>52</v>
      </c>
      <c r="M93" s="78" t="s">
        <v>176</v>
      </c>
      <c r="N93" s="91">
        <f t="shared" si="9"/>
        <v>134007</v>
      </c>
      <c r="O93" s="49">
        <f>SUMIFS(DATI!E$1:E$65536,DATI!A$1:A$65536,'1997'!B4,DATI!B$1:B$65536,'1997'!O12,DATI!C$1:C$65536,'1997'!N8,DATI!D$1:D$65536,'1997'!L93)</f>
        <v>0</v>
      </c>
      <c r="P93" s="22">
        <f t="shared" si="10"/>
        <v>134007</v>
      </c>
      <c r="Q93" s="28"/>
      <c r="R93" s="49">
        <f>SUMIFS(DATI!E$1:E$65536,DATI!A$1:A$65536,'1997'!B4,DATI!B$1:B$65536,'1997'!R12,DATI!C$1:C$65536,'1997'!N8,DATI!D$1:D$65536,'1997'!L93)</f>
        <v>0</v>
      </c>
      <c r="S93" s="49">
        <f>SUMIFS(DATI!E$1:E$65536,DATI!A$1:A$65536,'1997'!B4,DATI!B$1:B$65536,'1997'!S12,DATI!C$1:C$65536,'1997'!N8,DATI!D$1:D$65536,'1997'!L93)</f>
        <v>0</v>
      </c>
      <c r="T93" s="117">
        <f>SUMIFS(DATI!E$1:E$65536,DATI!A$1:A$65536,'1997'!B4,DATI!B$1:B$65536,'1997'!T12,DATI!C$1:C$65536,'1997'!N8,DATI!D$1:D$65536,'1997'!L93)</f>
        <v>134007</v>
      </c>
      <c r="U93" s="96">
        <f>SUMIFS(DATI!E$1:E$65536,DATI!A$1:A$65536,'1997'!B4,DATI!B$1:B$65536,'1997'!U12,DATI!C$1:C$65536,'1997'!N8,DATI!D$1:D$65536,'1997'!L93)</f>
        <v>0</v>
      </c>
      <c r="V93" s="30">
        <f>SUMIFS(DATI!E$1:E$65536,DATI!A$1:A$65536,'1997'!B4,DATI!B$1:B$65536,'1997'!V12,DATI!C$1:C$65536,'1997'!N8,DATI!D$1:D$65536,'1997'!L93)</f>
        <v>0</v>
      </c>
      <c r="W93" s="63">
        <f t="shared" si="11"/>
        <v>0</v>
      </c>
    </row>
    <row r="94" spans="1:23">
      <c r="A94" s="7"/>
      <c r="B94" s="115">
        <f t="shared" si="12"/>
        <v>0</v>
      </c>
      <c r="C94" s="28"/>
      <c r="D94" s="49">
        <f>SUMIFS(DATI!E$1:E$65536,DATI!A$1:A$65536,'1997'!B4,DATI!B$1:B$65536,'1997'!D12,DATI!C$1:C$65536,'1997'!B8,DATI!D$1:D$65536,'1997'!L94)</f>
        <v>0</v>
      </c>
      <c r="E94" s="28"/>
      <c r="F94" s="28"/>
      <c r="G94" s="28"/>
      <c r="H94" s="28"/>
      <c r="I94" s="94">
        <f t="shared" si="13"/>
        <v>0</v>
      </c>
      <c r="J94" s="49">
        <f>SUMIFS(DATI!E$1:E$65536,DATI!A$1:A$65536,'1997'!B4,DATI!B$1:B$65536,'1997'!J12,DATI!C$1:C$65536,'1997'!B8,DATI!D$1:D$65536,'1997'!L94)</f>
        <v>0</v>
      </c>
      <c r="K94" s="31">
        <f t="shared" si="8"/>
        <v>0</v>
      </c>
      <c r="L94" s="53" t="s">
        <v>53</v>
      </c>
      <c r="M94" s="78" t="s">
        <v>177</v>
      </c>
      <c r="N94" s="91">
        <f t="shared" si="9"/>
        <v>0</v>
      </c>
      <c r="O94" s="49">
        <f>SUMIFS(DATI!E$1:E$65536,DATI!A$1:A$65536,'1997'!B4,DATI!B$1:B$65536,'1997'!O12,DATI!C$1:C$65536,'1997'!N8,DATI!D$1:D$65536,'1997'!L94)</f>
        <v>0</v>
      </c>
      <c r="P94" s="22">
        <f t="shared" si="10"/>
        <v>0</v>
      </c>
      <c r="Q94" s="50"/>
      <c r="R94" s="49">
        <f>SUMIFS(DATI!E$1:E$65536,DATI!A$1:A$65536,'1997'!B4,DATI!B$1:B$65536,'1997'!R12,DATI!C$1:C$65536,'1997'!N8,DATI!D$1:D$65536,'1997'!L94)</f>
        <v>0</v>
      </c>
      <c r="S94" s="49">
        <f>SUMIFS(DATI!E$1:E$65536,DATI!A$1:A$65536,'1997'!B4,DATI!B$1:B$65536,'1997'!S12,DATI!C$1:C$65536,'1997'!N8,DATI!D$1:D$65536,'1997'!L94)</f>
        <v>0</v>
      </c>
      <c r="T94" s="117">
        <f>SUMIFS(DATI!E$1:E$65536,DATI!A$1:A$65536,'1997'!B4,DATI!B$1:B$65536,'1997'!T12,DATI!C$1:C$65536,'1997'!N8,DATI!D$1:D$65536,'1997'!L94)</f>
        <v>0</v>
      </c>
      <c r="U94" s="96">
        <f>SUMIFS(DATI!E$1:E$65536,DATI!A$1:A$65536,'1997'!B4,DATI!B$1:B$65536,'1997'!U12,DATI!C$1:C$65536,'1997'!N8,DATI!D$1:D$65536,'1997'!L94)</f>
        <v>0</v>
      </c>
      <c r="V94" s="30">
        <f>SUMIFS(DATI!E$1:E$65536,DATI!A$1:A$65536,'1997'!B4,DATI!B$1:B$65536,'1997'!V12,DATI!C$1:C$65536,'1997'!N8,DATI!D$1:D$65536,'1997'!L94)</f>
        <v>0</v>
      </c>
      <c r="W94" s="63">
        <f t="shared" si="11"/>
        <v>0</v>
      </c>
    </row>
    <row r="95" spans="1:23">
      <c r="A95" s="7"/>
      <c r="B95" s="115">
        <f t="shared" si="12"/>
        <v>0</v>
      </c>
      <c r="C95" s="28"/>
      <c r="D95" s="49">
        <f>SUMIFS(DATI!E$1:E$65536,DATI!A$1:A$65536,'1997'!B4,DATI!B$1:B$65536,'1997'!D12,DATI!C$1:C$65536,'1997'!B8,DATI!D$1:D$65536,'1997'!L95)</f>
        <v>0</v>
      </c>
      <c r="E95" s="28"/>
      <c r="F95" s="28"/>
      <c r="G95" s="28"/>
      <c r="H95" s="28"/>
      <c r="I95" s="94">
        <f t="shared" si="13"/>
        <v>0</v>
      </c>
      <c r="J95" s="49">
        <f>SUMIFS(DATI!E$1:E$65536,DATI!A$1:A$65536,'1997'!B4,DATI!B$1:B$65536,'1997'!J12,DATI!C$1:C$65536,'1997'!B8,DATI!D$1:D$65536,'1997'!L95)</f>
        <v>0</v>
      </c>
      <c r="K95" s="31">
        <f t="shared" si="8"/>
        <v>0</v>
      </c>
      <c r="L95" s="53" t="s">
        <v>54</v>
      </c>
      <c r="M95" s="78" t="s">
        <v>178</v>
      </c>
      <c r="N95" s="91">
        <f t="shared" si="9"/>
        <v>0</v>
      </c>
      <c r="O95" s="49">
        <f>SUMIFS(DATI!E$1:E$65536,DATI!A$1:A$65536,'1997'!B4,DATI!B$1:B$65536,'1997'!O12,DATI!C$1:C$65536,'1997'!N8,DATI!D$1:D$65536,'1997'!L95)</f>
        <v>0</v>
      </c>
      <c r="P95" s="22">
        <f t="shared" si="10"/>
        <v>0</v>
      </c>
      <c r="Q95" s="50"/>
      <c r="R95" s="49">
        <f>SUMIFS(DATI!E$1:E$65536,DATI!A$1:A$65536,'1997'!B4,DATI!B$1:B$65536,'1997'!R12,DATI!C$1:C$65536,'1997'!N8,DATI!D$1:D$65536,'1997'!L95)</f>
        <v>0</v>
      </c>
      <c r="S95" s="49">
        <f>SUMIFS(DATI!E$1:E$65536,DATI!A$1:A$65536,'1997'!B4,DATI!B$1:B$65536,'1997'!S12,DATI!C$1:C$65536,'1997'!N8,DATI!D$1:D$65536,'1997'!L95)</f>
        <v>0</v>
      </c>
      <c r="T95" s="117">
        <f>SUMIFS(DATI!E$1:E$65536,DATI!A$1:A$65536,'1997'!B4,DATI!B$1:B$65536,'1997'!T12,DATI!C$1:C$65536,'1997'!N8,DATI!D$1:D$65536,'1997'!L95)</f>
        <v>0</v>
      </c>
      <c r="U95" s="96">
        <f>SUMIFS(DATI!E$1:E$65536,DATI!A$1:A$65536,'1997'!B4,DATI!B$1:B$65536,'1997'!U12,DATI!C$1:C$65536,'1997'!N8,DATI!D$1:D$65536,'1997'!L95)</f>
        <v>0</v>
      </c>
      <c r="V95" s="30">
        <f>SUMIFS(DATI!E$1:E$65536,DATI!A$1:A$65536,'1997'!B4,DATI!B$1:B$65536,'1997'!V12,DATI!C$1:C$65536,'1997'!N8,DATI!D$1:D$65536,'1997'!L95)</f>
        <v>0</v>
      </c>
      <c r="W95" s="63">
        <f t="shared" si="11"/>
        <v>0</v>
      </c>
    </row>
    <row r="96" spans="1:23">
      <c r="A96" s="7"/>
      <c r="B96" s="118">
        <f>C96+D96</f>
        <v>14</v>
      </c>
      <c r="C96" s="49">
        <f>SUMIFS(DATI!E$1:E$65536,DATI!A$1:A$65536,'1997'!B4,DATI!B$1:B$65536,'1997'!C12,DATI!C$1:C$65536,'1997'!B8,DATI!D$1:D$65536,'1997'!L96)</f>
        <v>14</v>
      </c>
      <c r="D96" s="96">
        <f>SUMIFS(DATI!E$1:E$65536,DATI!A$1:A$65536,'1997'!B4,DATI!B$1:B$65536,'1997'!D12,DATI!C$1:C$65536,'1997'!B8,DATI!D$1:D$65536,'1997'!L96)</f>
        <v>0</v>
      </c>
      <c r="E96" s="49">
        <f>SUMIFS(DATI!E$1:E$65536,DATI!A$1:A$65536,'1997'!B4,DATI!B$1:B$65536,'1997'!E12,DATI!C$1:C$65536,'1997'!B8,DATI!D$1:D$65536,'1997'!L96)</f>
        <v>647936</v>
      </c>
      <c r="F96" s="49">
        <f>SUMIFS(DATI!E$1:E$65536,DATI!A$1:A$65536,'1997'!B4,DATI!B$1:B$65536,'1997'!F12,DATI!C$1:C$65536,'1997'!B8,DATI!D$1:D$65536,'1997'!L96)</f>
        <v>269</v>
      </c>
      <c r="G96" s="49">
        <f>SUMIFS(DATI!E$1:E$65536,DATI!A$1:A$65536,'1997'!B4,DATI!B$1:B$65536,'1997'!G12,DATI!C$1:C$65536,'1997'!B8,DATI!D$1:D$65536,'1997'!L96)</f>
        <v>10598</v>
      </c>
      <c r="H96" s="28"/>
      <c r="I96" s="94">
        <f>B96+E96+F96+G96</f>
        <v>658817</v>
      </c>
      <c r="J96" s="30">
        <f>SUMIFS(DATI!E$1:E$65536,DATI!A$1:A$65536,'1997'!B4,DATI!B$1:B$65536,'1997'!J12,DATI!C$1:C$65536,'1997'!B8,DATI!D$1:D$65536,'1997'!L96)</f>
        <v>43197</v>
      </c>
      <c r="K96" s="31">
        <f t="shared" si="8"/>
        <v>702014</v>
      </c>
      <c r="L96" s="53" t="s">
        <v>55</v>
      </c>
      <c r="M96" s="199" t="s">
        <v>179</v>
      </c>
      <c r="N96" s="91">
        <f t="shared" si="9"/>
        <v>702014</v>
      </c>
      <c r="O96" s="49">
        <f>SUMIFS(DATI!E$1:E$65536,DATI!A$1:A$65536,'1997'!B4,DATI!B$1:B$65536,'1997'!O12,DATI!C$1:C$65536,'1997'!N8,DATI!D$1:D$65536,'1997'!L96)</f>
        <v>0</v>
      </c>
      <c r="P96" s="29">
        <f>W96</f>
        <v>702014</v>
      </c>
      <c r="Q96" s="50"/>
      <c r="R96" s="23"/>
      <c r="S96" s="23"/>
      <c r="T96" s="23"/>
      <c r="U96" s="49">
        <f>SUMIFS(DATI!E$1:E$65536,DATI!A$1:A$65536,'1997'!B4,DATI!B$1:B$65536,'1997'!U12,DATI!C$1:C$65536,'1997'!N8,DATI!D$1:D$65536,'1997'!L96)</f>
        <v>702014</v>
      </c>
      <c r="V96" s="28"/>
      <c r="W96" s="63">
        <f>U96</f>
        <v>702014</v>
      </c>
    </row>
    <row r="97" spans="1:23">
      <c r="A97" s="7"/>
      <c r="B97" s="28"/>
      <c r="C97" s="49">
        <f>SUMIFS(DATI!E$1:E$65536,DATI!A$1:A$65536,'1997'!B4,DATI!B$1:B$65536,'1997'!C12,DATI!C$1:C$65536,'1997'!B8,DATI!D$1:D$65536,'1997'!L97)</f>
        <v>24682</v>
      </c>
      <c r="D97" s="28"/>
      <c r="E97" s="49">
        <f>SUMIFS(DATI!E$1:E$65536,DATI!A$1:A$65536,'1997'!B4,DATI!B$1:B$65536,'1997'!E12,DATI!C$1:C$65536,'1997'!B8,DATI!D$1:D$65536,'1997'!L97)</f>
        <v>459658</v>
      </c>
      <c r="F97" s="28"/>
      <c r="G97" s="28"/>
      <c r="H97" s="28"/>
      <c r="I97" s="94">
        <f>C97+E97+F97+G97</f>
        <v>484340</v>
      </c>
      <c r="J97" s="28"/>
      <c r="K97" s="31">
        <f>I97</f>
        <v>484340</v>
      </c>
      <c r="L97" s="53" t="s">
        <v>56</v>
      </c>
      <c r="M97" s="199" t="s">
        <v>180</v>
      </c>
      <c r="N97" s="91">
        <f>P97</f>
        <v>484340</v>
      </c>
      <c r="O97" s="28"/>
      <c r="P97" s="29">
        <f>W97</f>
        <v>484340</v>
      </c>
      <c r="Q97" s="28"/>
      <c r="R97" s="28"/>
      <c r="S97" s="28"/>
      <c r="T97" s="28"/>
      <c r="U97" s="49">
        <f>SUMIFS(DATI!E$1:E$65536,DATI!A$1:A$65536,'1997'!B4,DATI!B$1:B$65536,'1997'!U12,DATI!C$1:C$65536,'1997'!N8,DATI!D$1:D$65536,'1997'!L97)</f>
        <v>484340</v>
      </c>
      <c r="V97" s="28"/>
      <c r="W97" s="31">
        <f>U97</f>
        <v>484340</v>
      </c>
    </row>
    <row r="98" spans="1:23">
      <c r="A98" s="7"/>
      <c r="B98" s="28"/>
      <c r="C98" s="49">
        <f>SUMIFS(DATI!E$1:E$65536,DATI!A$1:A$65536,'1997'!B4,DATI!B$1:B$65536,'1997'!C12,DATI!C$1:C$65536,'1997'!B8,DATI!D$1:D$65536,'1997'!L98)</f>
        <v>22485</v>
      </c>
      <c r="D98" s="28"/>
      <c r="E98" s="49">
        <f>SUMIFS(DATI!E$1:E$65536,DATI!A$1:A$65536,'1997'!B4,DATI!B$1:B$65536,'1997'!E12,DATI!C$1:C$65536,'1997'!B8,DATI!D$1:D$65536,'1997'!L98)</f>
        <v>459658</v>
      </c>
      <c r="F98" s="28"/>
      <c r="G98" s="28"/>
      <c r="H98" s="28"/>
      <c r="I98" s="94">
        <f>E98+C98</f>
        <v>482143</v>
      </c>
      <c r="J98" s="28"/>
      <c r="K98" s="31">
        <f>I98</f>
        <v>482143</v>
      </c>
      <c r="L98" s="53" t="s">
        <v>57</v>
      </c>
      <c r="M98" s="78" t="s">
        <v>181</v>
      </c>
      <c r="N98" s="91">
        <f>P98</f>
        <v>482143</v>
      </c>
      <c r="O98" s="28"/>
      <c r="P98" s="29">
        <f>W98</f>
        <v>482143</v>
      </c>
      <c r="Q98" s="28"/>
      <c r="R98" s="28"/>
      <c r="S98" s="28"/>
      <c r="T98" s="28"/>
      <c r="U98" s="49">
        <f>SUMIFS(DATI!E$1:E$65536,DATI!A$1:A$65536,'1997'!B4,DATI!B$1:B$65536,'1997'!U12,DATI!C$1:C$65536,'1997'!N8,DATI!D$1:D$65536,'1997'!L98)</f>
        <v>482143</v>
      </c>
      <c r="V98" s="28"/>
      <c r="W98" s="31">
        <f>U98</f>
        <v>482143</v>
      </c>
    </row>
    <row r="99" spans="1:23">
      <c r="A99" s="7"/>
      <c r="B99" s="28"/>
      <c r="C99" s="49">
        <f>SUMIFS(DATI!E$1:E$65536,DATI!A$1:A$65536,'1997'!B4,DATI!B$1:B$65536,'1997'!C12,DATI!C$1:C$65536,'1997'!B8,DATI!D$1:D$65536,'1997'!L99)</f>
        <v>2198</v>
      </c>
      <c r="D99" s="28"/>
      <c r="E99" s="49">
        <f>SUMIFS(DATI!E$1:E$65536,DATI!A$1:A$65536,'1997'!B4,DATI!B$1:B$65536,'1997'!E12,DATI!C$1:C$65536,'1997'!B8,DATI!D$1:D$65536,'1997'!L99)</f>
        <v>0</v>
      </c>
      <c r="F99" s="28"/>
      <c r="G99" s="28"/>
      <c r="H99" s="28"/>
      <c r="I99" s="94">
        <f>E99+C99</f>
        <v>2198</v>
      </c>
      <c r="J99" s="28"/>
      <c r="K99" s="31">
        <f>I99</f>
        <v>2198</v>
      </c>
      <c r="L99" s="53" t="s">
        <v>58</v>
      </c>
      <c r="M99" s="78" t="s">
        <v>182</v>
      </c>
      <c r="N99" s="91">
        <f>P99</f>
        <v>2198</v>
      </c>
      <c r="O99" s="28"/>
      <c r="P99" s="29">
        <f>W99</f>
        <v>2198</v>
      </c>
      <c r="Q99" s="28"/>
      <c r="R99" s="28"/>
      <c r="S99" s="28"/>
      <c r="T99" s="28"/>
      <c r="U99" s="49">
        <f>SUMIFS(DATI!E$1:E$65536,DATI!A$1:A$65536,'1997'!B4,DATI!B$1:B$65536,'1997'!U12,DATI!C$1:C$65536,'1997'!N8,DATI!D$1:D$65536,'1997'!L99)</f>
        <v>2198</v>
      </c>
      <c r="V99" s="28"/>
      <c r="W99" s="31">
        <f>U99</f>
        <v>2198</v>
      </c>
    </row>
    <row r="100" spans="1:23">
      <c r="A100" s="7"/>
      <c r="B100" s="115">
        <f>C100+D100</f>
        <v>14152</v>
      </c>
      <c r="C100" s="91">
        <f>C101+C103</f>
        <v>0</v>
      </c>
      <c r="D100" s="99">
        <f>D101+D103</f>
        <v>14152</v>
      </c>
      <c r="E100" s="29">
        <f>E101+E102+E103</f>
        <v>104157</v>
      </c>
      <c r="F100" s="91">
        <f>F101+F102+F103</f>
        <v>43515</v>
      </c>
      <c r="G100" s="91">
        <f>G101+G103</f>
        <v>57015</v>
      </c>
      <c r="H100" s="28"/>
      <c r="I100" s="94">
        <f>B100+E100+F100+G100</f>
        <v>218839</v>
      </c>
      <c r="J100" s="94">
        <f>J101+J102+J103</f>
        <v>32026</v>
      </c>
      <c r="K100" s="31">
        <f t="shared" si="8"/>
        <v>250865</v>
      </c>
      <c r="L100" s="53" t="s">
        <v>59</v>
      </c>
      <c r="M100" s="54" t="s">
        <v>183</v>
      </c>
      <c r="N100" s="91">
        <f t="shared" si="9"/>
        <v>250866</v>
      </c>
      <c r="O100" s="94">
        <f>O101+O102+O103</f>
        <v>11230</v>
      </c>
      <c r="P100" s="29">
        <f>R100+S100+T100+W100</f>
        <v>239636</v>
      </c>
      <c r="Q100" s="50"/>
      <c r="R100" s="29">
        <f>R102+R103</f>
        <v>20292</v>
      </c>
      <c r="S100" s="29">
        <f>S101+S102+S103</f>
        <v>37607</v>
      </c>
      <c r="T100" s="29">
        <f>T101+T102+T103</f>
        <v>60390</v>
      </c>
      <c r="U100" s="93">
        <f>U102+U103</f>
        <v>118369</v>
      </c>
      <c r="V100" s="94">
        <f>V102+V103</f>
        <v>2978</v>
      </c>
      <c r="W100" s="63">
        <f>U100+V100</f>
        <v>121347</v>
      </c>
    </row>
    <row r="101" spans="1:23">
      <c r="A101" s="7"/>
      <c r="B101" s="115">
        <f>C101+D101</f>
        <v>10282</v>
      </c>
      <c r="C101" s="103">
        <f>SUMIFS(DATI!E$1:E$65536,DATI!A$1:A$65536,'1997'!B4,DATI!B$1:B$65536,'1997'!C12,DATI!C$1:C$65536,'1997'!B8,DATI!D$1:D$65536,'1997'!L101)</f>
        <v>0</v>
      </c>
      <c r="D101" s="117">
        <f>SUMIFS(DATI!E$1:E$65536,DATI!A$1:A$65536,'1997'!B4,DATI!B$1:B$65536,'1997'!D12,DATI!C$1:C$65536,'1997'!B8,DATI!D$1:D$65536,'1997'!L101)</f>
        <v>10282</v>
      </c>
      <c r="E101" s="49">
        <f>SUMIFS(DATI!E$1:E$65536,DATI!A$1:A$65536,'1997'!B4,DATI!B$1:B$65536,'1997'!E12,DATI!C$1:C$65536,'1997'!B8,DATI!D$1:D$65536,'1997'!L101)</f>
        <v>17</v>
      </c>
      <c r="F101" s="49">
        <f>SUMIFS(DATI!E$1:E$65536,DATI!A$1:A$65536,'1997'!B4,DATI!B$1:B$65536,'1997'!F12,DATI!C$1:C$65536,'1997'!B8,DATI!D$1:D$65536,'1997'!L101)</f>
        <v>58</v>
      </c>
      <c r="G101" s="49">
        <f>SUMIFS(DATI!E$1:E$65536,DATI!A$1:A$65536,'1997'!B4,DATI!B$1:B$65536,'1997'!G12,DATI!C$1:C$65536,'1997'!B8,DATI!D$1:D$65536,'1997'!L101)</f>
        <v>27249</v>
      </c>
      <c r="H101" s="28"/>
      <c r="I101" s="94">
        <f>B101+E101+F101+G101</f>
        <v>37606</v>
      </c>
      <c r="J101" s="30">
        <f>SUMIFS(DATI!E$1:E$65536,DATI!A$1:A$65536,'1997'!B4,DATI!B$1:B$65536,'1997'!J12,DATI!C$1:C$65536,'1997'!B8,DATI!D$1:D$65536,'1997'!L101)</f>
        <v>0</v>
      </c>
      <c r="K101" s="31">
        <f t="shared" si="8"/>
        <v>37606</v>
      </c>
      <c r="L101" s="119" t="s">
        <v>60</v>
      </c>
      <c r="M101" s="205" t="s">
        <v>242</v>
      </c>
      <c r="N101" s="91">
        <f t="shared" si="9"/>
        <v>37607</v>
      </c>
      <c r="O101" s="30">
        <f>SUMIFS(DATI!E$1:E$65536,DATI!A$1:A$65536,'1997'!B4,DATI!B$1:B$65536,'1997'!O12,DATI!C$1:C$65536,'1997'!N8,DATI!D$1:D$65536,'1997'!L101)</f>
        <v>0</v>
      </c>
      <c r="P101" s="29">
        <f>S101+T101</f>
        <v>37607</v>
      </c>
      <c r="Q101" s="50"/>
      <c r="R101" s="73"/>
      <c r="S101" s="49">
        <f>SUMIFS(DATI!E$1:E$65536,DATI!A$1:A$65536,'1997'!B4,DATI!B$1:B$65536,'1997'!S12,DATI!C$1:C$65536,'1997'!N8,DATI!D$1:D$65536,'1997'!L101)</f>
        <v>37607</v>
      </c>
      <c r="T101" s="49">
        <f>SUMIFS(DATI!E$1:E$65536,DATI!A$1:A$65536,'1997'!B4,DATI!B$1:B$65536,'1997'!T12,DATI!C$1:C$65536,'1997'!N8,DATI!D$1:D$65536,'1997'!L101)</f>
        <v>0</v>
      </c>
      <c r="U101" s="73"/>
      <c r="V101" s="28"/>
      <c r="W101" s="42"/>
    </row>
    <row r="102" spans="1:23">
      <c r="A102" s="7"/>
      <c r="B102" s="120"/>
      <c r="C102" s="23"/>
      <c r="D102" s="28"/>
      <c r="E102" s="30">
        <f>SUMIFS(DATI!E$1:E$65536,DATI!A$1:A$65536,'1997'!B4,DATI!B$1:B$65536,'1997'!E12,DATI!C$1:C$65536,'1997'!B8,DATI!D$1:D$65536,'1997'!L102)</f>
        <v>0</v>
      </c>
      <c r="F102" s="49">
        <f>SUMIFS(DATI!E$1:E$65536,DATI!A$1:A$65536,'1997'!B4,DATI!B$1:B$65536,'1997'!F12,DATI!C$1:C$65536,'1997'!B8,DATI!D$1:D$65536,'1997'!L102)</f>
        <v>36740</v>
      </c>
      <c r="G102" s="73"/>
      <c r="H102" s="28"/>
      <c r="I102" s="94">
        <f>F102</f>
        <v>36740</v>
      </c>
      <c r="J102" s="30">
        <f>SUMIFS(DATI!E$1:E$65536,DATI!A$1:A$65536,'1997'!B4,DATI!B$1:B$65536,'1997'!J12,DATI!C$1:C$65536,'1997'!B8,DATI!D$1:D$65536,'1997'!L102)</f>
        <v>0</v>
      </c>
      <c r="K102" s="31">
        <f t="shared" si="8"/>
        <v>36740</v>
      </c>
      <c r="L102" s="53" t="s">
        <v>61</v>
      </c>
      <c r="M102" s="199" t="s">
        <v>243</v>
      </c>
      <c r="N102" s="91">
        <f t="shared" si="9"/>
        <v>36740</v>
      </c>
      <c r="O102" s="30">
        <f>SUMIFS(DATI!E$1:E$65536,DATI!A$1:A$65536,'1997'!B4,DATI!B$1:B$65536,'1997'!O12,DATI!C$1:C$65536,'1997'!N8,DATI!D$1:D$65536,'1997'!L102)</f>
        <v>0</v>
      </c>
      <c r="P102" s="29">
        <f>R102+S102+T102+U102+V102</f>
        <v>36740</v>
      </c>
      <c r="Q102" s="50"/>
      <c r="R102" s="49">
        <f>SUMIFS(DATI!E$1:E$65536,DATI!A$1:A$65536,'1997'!B4,DATI!B$1:B$65536,'1997'!R12,DATI!C$1:C$65536,'1997'!N8,DATI!D$1:D$65536,'1997'!L102)</f>
        <v>20292</v>
      </c>
      <c r="S102" s="49">
        <f>SUMIFS(DATI!E$1:E$65536,DATI!A$1:A$65536,'1997'!B4,DATI!B$1:B$65536,'1997'!S12,DATI!C$1:C$65536,'1997'!N8,DATI!D$1:D$65536,'1997'!L102)</f>
        <v>0</v>
      </c>
      <c r="T102" s="49">
        <f>SUMIFS(DATI!E$1:E$65536,DATI!A$1:A$65536,'1997'!B4,DATI!B$1:B$65536,'1997'!T12,DATI!C$1:C$65536,'1997'!N8,DATI!D$1:D$65536,'1997'!L102)</f>
        <v>0</v>
      </c>
      <c r="U102" s="96">
        <f>SUMIFS(DATI!E$1:E$65536,DATI!A$1:A$65536,'1997'!B4,DATI!B$1:B$65536,'1997'!U12,DATI!C$1:C$65536,'1997'!N8,DATI!D$1:D$65536,'1997'!L102)</f>
        <v>16448</v>
      </c>
      <c r="V102" s="30">
        <f>SUMIFS(DATI!E$1:E$65536,DATI!A$1:A$65536,'1997'!B4,DATI!B$1:B$65536,'1997'!V12,DATI!C$1:C$65536,'1997'!N8,DATI!D$1:D$65536,'1997'!L102)</f>
        <v>0</v>
      </c>
      <c r="W102" s="31">
        <f>U102+V102</f>
        <v>16448</v>
      </c>
    </row>
    <row r="103" spans="1:23" ht="25">
      <c r="A103" s="7"/>
      <c r="B103" s="115">
        <f>C103+D103</f>
        <v>3870</v>
      </c>
      <c r="C103" s="91">
        <f>C106</f>
        <v>0</v>
      </c>
      <c r="D103" s="91">
        <f>D106</f>
        <v>3870</v>
      </c>
      <c r="E103" s="91">
        <f>E106+E104+E107</f>
        <v>104140</v>
      </c>
      <c r="F103" s="91">
        <f>F106</f>
        <v>6717</v>
      </c>
      <c r="G103" s="91">
        <f>G106</f>
        <v>29766</v>
      </c>
      <c r="H103" s="28"/>
      <c r="I103" s="94">
        <f>B103+E103+F103+G103</f>
        <v>144493</v>
      </c>
      <c r="J103" s="121">
        <f>J104+J106+J107</f>
        <v>32026</v>
      </c>
      <c r="K103" s="31">
        <f t="shared" si="8"/>
        <v>176519</v>
      </c>
      <c r="L103" s="53" t="s">
        <v>184</v>
      </c>
      <c r="M103" s="54" t="s">
        <v>244</v>
      </c>
      <c r="N103" s="91">
        <f>O103+P103</f>
        <v>176519</v>
      </c>
      <c r="O103" s="94">
        <f>O104+O106+O107</f>
        <v>11230</v>
      </c>
      <c r="P103" s="29">
        <f>R103+S103+T103+W103</f>
        <v>165289</v>
      </c>
      <c r="Q103" s="28"/>
      <c r="R103" s="29">
        <f>R106</f>
        <v>0</v>
      </c>
      <c r="S103" s="99">
        <f>S106</f>
        <v>0</v>
      </c>
      <c r="T103" s="29">
        <f>T104+T106</f>
        <v>60390</v>
      </c>
      <c r="U103" s="29">
        <f>U106</f>
        <v>101921</v>
      </c>
      <c r="V103" s="94">
        <f>V106</f>
        <v>2978</v>
      </c>
      <c r="W103" s="31">
        <f>U103+V103</f>
        <v>104899</v>
      </c>
    </row>
    <row r="104" spans="1:23">
      <c r="A104" s="7"/>
      <c r="B104" s="28"/>
      <c r="C104" s="28"/>
      <c r="D104" s="28"/>
      <c r="E104" s="49">
        <f>SUMIFS(DATI!E$1:E$65536,DATI!A$1:A$65536,'1997'!B4,DATI!B$1:B$65536,'1997'!E12,DATI!C$1:C$65536,'1997'!B8,DATI!D$1:D$65536,'1997'!L104)</f>
        <v>0</v>
      </c>
      <c r="F104" s="28"/>
      <c r="G104" s="28"/>
      <c r="H104" s="28"/>
      <c r="I104" s="94">
        <f>E104</f>
        <v>0</v>
      </c>
      <c r="J104" s="30">
        <f>SUMIFS(DATI!E$1:E$65536,DATI!A$1:A$65536,'1997'!B4,DATI!B$1:B$65536,'1997'!J12,DATI!C$1:C$65536,'1997'!B8,DATI!D$1:D$65536,'1997'!L104)</f>
        <v>0</v>
      </c>
      <c r="K104" s="31">
        <f t="shared" si="8"/>
        <v>0</v>
      </c>
      <c r="L104" s="53" t="s">
        <v>62</v>
      </c>
      <c r="M104" s="199" t="s">
        <v>245</v>
      </c>
      <c r="N104" s="91">
        <f t="shared" si="9"/>
        <v>0</v>
      </c>
      <c r="O104" s="30">
        <f>SUMIFS(DATI!E$1:E$65536,DATI!A$1:A$65536,'1997'!B4,DATI!B$1:B$65536,'1997'!O12,DATI!C$1:C$65536,'1997'!N8,DATI!D$1:D$65536,'1997'!L104)</f>
        <v>0</v>
      </c>
      <c r="P104" s="29">
        <f>T104</f>
        <v>0</v>
      </c>
      <c r="Q104" s="28"/>
      <c r="R104" s="28"/>
      <c r="S104" s="28"/>
      <c r="T104" s="49">
        <f>SUMIFS(DATI!E$1:E$65536,DATI!A$1:A$65536,'1997'!B4,DATI!B$1:B$65536,'1997'!T12,DATI!C$1:C$65536,'1997'!N8,DATI!D$1:D$65536,'1997'!L104)</f>
        <v>0</v>
      </c>
      <c r="U104" s="28"/>
      <c r="V104" s="28"/>
      <c r="W104" s="42"/>
    </row>
    <row r="105" spans="1:23" ht="25">
      <c r="A105" s="7"/>
      <c r="B105" s="28"/>
      <c r="C105" s="28"/>
      <c r="D105" s="28"/>
      <c r="E105" s="49">
        <f>SUMIFS(DATI!E$1:E$65536,DATI!A$1:A$65536,'1997'!B4,DATI!B$1:B$65536,'1997'!E12,DATI!C$1:C$65536,'1997'!B8,DATI!D$1:D$65536,'1997'!L105)</f>
        <v>0</v>
      </c>
      <c r="F105" s="28"/>
      <c r="G105" s="28"/>
      <c r="H105" s="28"/>
      <c r="I105" s="94">
        <f>E105</f>
        <v>0</v>
      </c>
      <c r="J105" s="30">
        <f>SUMIFS(DATI!E$1:E$65536,DATI!A$1:A$65536,'1997'!B4,DATI!B$1:B$65536,'1997'!J12,DATI!C$1:C$65536,'1997'!B8,DATI!D$1:D$65536,'1997'!L105)</f>
        <v>0</v>
      </c>
      <c r="K105" s="31">
        <f t="shared" si="8"/>
        <v>0</v>
      </c>
      <c r="L105" s="53" t="s">
        <v>63</v>
      </c>
      <c r="M105" s="78" t="s">
        <v>185</v>
      </c>
      <c r="N105" s="91">
        <f t="shared" si="9"/>
        <v>0</v>
      </c>
      <c r="O105" s="30">
        <f>SUMIFS(DATI!E$1:E$65536,DATI!A$1:A$65536,'1997'!B4,DATI!B$1:B$65536,'1997'!O12,DATI!C$1:C$65536,'1997'!N8,DATI!D$1:D$65536,'1997'!L105)</f>
        <v>0</v>
      </c>
      <c r="P105" s="29">
        <f>T105</f>
        <v>0</v>
      </c>
      <c r="Q105" s="50"/>
      <c r="R105" s="28"/>
      <c r="S105" s="28"/>
      <c r="T105" s="49">
        <f>SUMIFS(DATI!E$1:E$65536,DATI!A$1:A$65536,'1997'!B4,DATI!B$1:B$65536,'1997'!T12,DATI!C$1:C$65536,'1997'!N8,DATI!D$1:D$65536,'1997'!L105)</f>
        <v>0</v>
      </c>
      <c r="U105" s="28"/>
      <c r="V105" s="28"/>
      <c r="W105" s="42"/>
    </row>
    <row r="106" spans="1:23">
      <c r="A106" s="7"/>
      <c r="B106" s="115">
        <f>C106+D106</f>
        <v>3870</v>
      </c>
      <c r="C106" s="103">
        <f>SUMIFS(DATI!E$1:E$65536,DATI!A$1:A$65536,'1997'!B4,DATI!B$1:B$65536,'1997'!C12,DATI!C$1:C$65536,'1997'!B8,DATI!D$1:D$65536,'1997'!L106)</f>
        <v>0</v>
      </c>
      <c r="D106" s="103">
        <f>SUMIFS(DATI!E$1:E$65536,DATI!A$1:A$65536,'1997'!B4,DATI!B$1:B$65536,'1997'!D12,DATI!C$1:C$65536,'1997'!B8,DATI!D$1:D$65536,'1997'!L106)</f>
        <v>3870</v>
      </c>
      <c r="E106" s="49">
        <f>SUMIFS(DATI!E$1:E$65536,DATI!A$1:A$65536,'1997'!B4,DATI!B$1:B$65536,'1997'!E12,DATI!C$1:C$65536,'1997'!B8,DATI!D$1:D$65536,'1997'!L106)</f>
        <v>104140</v>
      </c>
      <c r="F106" s="30">
        <f>SUMIFS(DATI!E$1:E$65536,DATI!A$1:A$65536,'1997'!B4,DATI!B$1:B$65536,'1997'!F12,DATI!C$1:C$65536,'1997'!B8,DATI!D$1:D$65536,'1997'!L106)</f>
        <v>6717</v>
      </c>
      <c r="G106" s="49">
        <f>SUMIFS(DATI!E$1:E$65536,DATI!A$1:A$65536,'1997'!B4,DATI!B$1:B$65536,'1997'!G12,DATI!C$1:C$65536,'1997'!B8,DATI!D$1:D$65536,'1997'!L106)</f>
        <v>29766</v>
      </c>
      <c r="H106" s="28"/>
      <c r="I106" s="94">
        <f>B106+E106+F106+G106</f>
        <v>144493</v>
      </c>
      <c r="J106" s="30">
        <f>SUMIFS(DATI!E$1:E$65536,DATI!A$1:A$65536,'1997'!B4,DATI!B$1:B$65536,'1997'!J12,DATI!C$1:C$65536,'1997'!B8,DATI!D$1:D$65536,'1997'!L106)</f>
        <v>32026</v>
      </c>
      <c r="K106" s="31">
        <f t="shared" si="8"/>
        <v>176519</v>
      </c>
      <c r="L106" s="119" t="s">
        <v>64</v>
      </c>
      <c r="M106" s="205" t="s">
        <v>246</v>
      </c>
      <c r="N106" s="91">
        <f>O106+P106</f>
        <v>176519</v>
      </c>
      <c r="O106" s="30">
        <f>SUMIFS(DATI!E$1:E$65536,DATI!A$1:A$65536,'1997'!B4,DATI!B$1:B$65536,'1997'!O12,DATI!C$1:C$65536,'1997'!N8,DATI!D$1:D$65536,'1997'!L106)</f>
        <v>11230</v>
      </c>
      <c r="P106" s="29">
        <f>R106+S106+T106+W106</f>
        <v>165289</v>
      </c>
      <c r="Q106" s="28"/>
      <c r="R106" s="49">
        <f>SUMIFS(DATI!E$1:E$65536,DATI!A$1:A$65536,'1997'!B4,DATI!B$1:B$65536,'1997'!R12,DATI!C$1:C$65536,'1997'!N8,DATI!D$1:D$65536,'1997'!L106)</f>
        <v>0</v>
      </c>
      <c r="S106" s="49">
        <f>SUMIFS(DATI!E$1:E$65536,DATI!A$1:A$65536,'1997'!B4,DATI!B$1:B$65536,'1997'!S12,DATI!C$1:C$65536,'1997'!N8,DATI!D$1:D$65536,'1997'!L106)</f>
        <v>0</v>
      </c>
      <c r="T106" s="49">
        <f>SUMIFS(DATI!E$1:E$65536,DATI!A$1:A$65536,'1997'!B4,DATI!B$1:B$65536,'1997'!T12,DATI!C$1:C$65536,'1997'!N8,DATI!D$1:D$65536,'1997'!L106)</f>
        <v>60390</v>
      </c>
      <c r="U106" s="96">
        <f>SUMIFS(DATI!E$1:E$65536,DATI!A$1:A$65536,'1997'!B4,DATI!B$1:B$65536,'1997'!U12,DATI!C$1:C$65536,'1997'!N8,DATI!D$1:D$65536,'1997'!L106)</f>
        <v>101921</v>
      </c>
      <c r="V106" s="24">
        <f>SUMIFS(DATI!E$1:E$65536,DATI!A$1:A$65536,'1997'!B4,DATI!B$1:B$65536,'1997'!V12,DATI!C$1:C$65536,'1997'!N8,DATI!D$1:D$65536,'1997'!L106)</f>
        <v>2978</v>
      </c>
      <c r="W106" s="63">
        <f>U106+V106</f>
        <v>104899</v>
      </c>
    </row>
    <row r="107" spans="1:23">
      <c r="A107" s="7"/>
      <c r="B107" s="122"/>
      <c r="C107" s="74"/>
      <c r="D107" s="74"/>
      <c r="E107" s="49">
        <f>SUMIFS(DATI!E$1:E$65536,DATI!A$1:A$65536,'1997'!B4,DATI!B$1:B$65536,'1997'!E12,DATI!C$1:C$65536,'1997'!B8,DATI!D$1:D$65536,'1997'!L107)</f>
        <v>0</v>
      </c>
      <c r="F107" s="74"/>
      <c r="G107" s="74"/>
      <c r="H107" s="28"/>
      <c r="I107" s="94">
        <f>E107</f>
        <v>0</v>
      </c>
      <c r="J107" s="92"/>
      <c r="K107" s="31">
        <f>I107</f>
        <v>0</v>
      </c>
      <c r="L107" s="119" t="s">
        <v>65</v>
      </c>
      <c r="M107" s="205" t="s">
        <v>186</v>
      </c>
      <c r="N107" s="91">
        <f>O107</f>
        <v>0</v>
      </c>
      <c r="O107" s="30">
        <f>SUMIFS(DATI!E$1:E$65536,DATI!A$1:A$65536,'1997'!B4,DATI!B$1:B$65536,'1997'!O12,DATI!C$1:C$65536,'1997'!N8,DATI!D$1:D$65536,'1997'!L107)</f>
        <v>0</v>
      </c>
      <c r="P107" s="23"/>
      <c r="Q107" s="28"/>
      <c r="R107" s="23"/>
      <c r="S107" s="23"/>
      <c r="T107" s="23"/>
      <c r="U107" s="23"/>
      <c r="V107" s="23"/>
      <c r="W107" s="32"/>
    </row>
    <row r="108" spans="1:23" ht="13">
      <c r="A108" s="7"/>
      <c r="B108" s="115">
        <f>C108+D108</f>
        <v>3404572</v>
      </c>
      <c r="C108" s="91">
        <f>V85+W86+V90+V100-C86-C96-C100</f>
        <v>6456</v>
      </c>
      <c r="D108" s="91">
        <f>U85+U86+U90+U96+U100-D86-D90-D96-D100</f>
        <v>3398116</v>
      </c>
      <c r="E108" s="29">
        <f>T85+T86+T90+T100-E86-E96-E100</f>
        <v>1170202</v>
      </c>
      <c r="F108" s="29">
        <f>S85+S90+S100-F86-F96-F100</f>
        <v>116480</v>
      </c>
      <c r="G108" s="29">
        <f>R85+R90+R100-G86-G96-G100</f>
        <v>661337</v>
      </c>
      <c r="H108" s="28"/>
      <c r="I108" s="94">
        <f>B108+E108+F108+G108</f>
        <v>5352591</v>
      </c>
      <c r="J108" s="50"/>
      <c r="K108" s="32"/>
      <c r="L108" s="106" t="s">
        <v>19</v>
      </c>
      <c r="M108" s="197" t="s">
        <v>187</v>
      </c>
      <c r="N108" s="23"/>
      <c r="O108" s="28"/>
      <c r="P108" s="28"/>
      <c r="Q108" s="28"/>
      <c r="R108" s="28"/>
      <c r="S108" s="28"/>
      <c r="T108" s="28"/>
      <c r="U108" s="28"/>
      <c r="V108" s="28"/>
      <c r="W108" s="42"/>
    </row>
    <row r="109" spans="1:23">
      <c r="A109" s="7"/>
      <c r="B109" s="115">
        <f>C109+D109</f>
        <v>113384</v>
      </c>
      <c r="C109" s="91">
        <f>C22</f>
        <v>2654</v>
      </c>
      <c r="D109" s="91">
        <f>D22</f>
        <v>110730</v>
      </c>
      <c r="E109" s="91">
        <f>E22</f>
        <v>269180</v>
      </c>
      <c r="F109" s="91">
        <f>F22</f>
        <v>20919</v>
      </c>
      <c r="G109" s="91">
        <f>G22</f>
        <v>757898</v>
      </c>
      <c r="H109" s="28"/>
      <c r="I109" s="94">
        <f>B109+E109+F109+G109</f>
        <v>1161381</v>
      </c>
      <c r="J109" s="50"/>
      <c r="K109" s="42"/>
      <c r="L109" s="53" t="s">
        <v>77</v>
      </c>
      <c r="M109" s="65" t="s">
        <v>167</v>
      </c>
      <c r="N109" s="28"/>
      <c r="O109" s="28"/>
      <c r="P109" s="28"/>
      <c r="Q109" s="28"/>
      <c r="R109" s="28"/>
      <c r="S109" s="28"/>
      <c r="T109" s="28"/>
      <c r="U109" s="28"/>
      <c r="V109" s="28"/>
      <c r="W109" s="42"/>
    </row>
    <row r="110" spans="1:23" ht="13.5" thickBot="1">
      <c r="A110" s="7"/>
      <c r="B110" s="115">
        <f>C110+D110</f>
        <v>3291188</v>
      </c>
      <c r="C110" s="123">
        <f>C108-C109</f>
        <v>3802</v>
      </c>
      <c r="D110" s="123">
        <f>D108-D109</f>
        <v>3287386</v>
      </c>
      <c r="E110" s="123">
        <f>E108-E109</f>
        <v>901022</v>
      </c>
      <c r="F110" s="123">
        <f>F108-F109</f>
        <v>95561</v>
      </c>
      <c r="G110" s="123">
        <f>G108-G109</f>
        <v>-96561</v>
      </c>
      <c r="H110" s="124"/>
      <c r="I110" s="125">
        <f>B110+E110+F110+G110</f>
        <v>4191210</v>
      </c>
      <c r="J110" s="126"/>
      <c r="K110" s="109"/>
      <c r="L110" s="127" t="s">
        <v>188</v>
      </c>
      <c r="M110" s="198" t="s">
        <v>189</v>
      </c>
      <c r="N110" s="124"/>
      <c r="O110" s="124"/>
      <c r="P110" s="124"/>
      <c r="Q110" s="124"/>
      <c r="R110" s="124"/>
      <c r="S110" s="124"/>
      <c r="T110" s="124"/>
      <c r="U110" s="124"/>
      <c r="V110" s="124"/>
      <c r="W110" s="109"/>
    </row>
    <row r="111" spans="1:23" ht="14" thickTop="1" thickBot="1">
      <c r="A111" s="7"/>
      <c r="B111" s="269"/>
      <c r="C111" s="270"/>
      <c r="D111" s="270"/>
      <c r="E111" s="270"/>
      <c r="F111" s="270"/>
      <c r="G111" s="270"/>
      <c r="H111" s="270"/>
      <c r="I111" s="270"/>
      <c r="J111" s="270"/>
      <c r="K111" s="270"/>
      <c r="L111" s="270"/>
      <c r="M111" s="270"/>
      <c r="N111" s="270"/>
      <c r="O111" s="270"/>
      <c r="P111" s="270"/>
      <c r="Q111" s="270"/>
      <c r="R111" s="270"/>
      <c r="S111" s="270"/>
      <c r="T111" s="270"/>
      <c r="U111" s="270"/>
      <c r="V111" s="270"/>
      <c r="W111" s="271"/>
    </row>
    <row r="112" spans="1:23" ht="13.5" thickTop="1">
      <c r="A112" s="7"/>
      <c r="B112" s="47"/>
      <c r="C112" s="47"/>
      <c r="D112" s="47"/>
      <c r="E112" s="47"/>
      <c r="F112" s="128"/>
      <c r="G112" s="128"/>
      <c r="H112" s="128"/>
      <c r="I112" s="47"/>
      <c r="J112" s="128"/>
      <c r="K112" s="129"/>
      <c r="L112" s="130" t="s">
        <v>19</v>
      </c>
      <c r="M112" s="197" t="s">
        <v>187</v>
      </c>
      <c r="N112" s="28"/>
      <c r="O112" s="28"/>
      <c r="P112" s="22">
        <f>R112+S112+T112+W112</f>
        <v>5352591</v>
      </c>
      <c r="Q112" s="50"/>
      <c r="R112" s="22">
        <f>G108</f>
        <v>661337</v>
      </c>
      <c r="S112" s="22">
        <f>F108</f>
        <v>116480</v>
      </c>
      <c r="T112" s="22">
        <f>E108</f>
        <v>1170202</v>
      </c>
      <c r="U112" s="114">
        <f>D108</f>
        <v>3398116</v>
      </c>
      <c r="V112" s="62">
        <f>C108</f>
        <v>6456</v>
      </c>
      <c r="W112" s="63">
        <f>U112+V112</f>
        <v>3404572</v>
      </c>
    </row>
    <row r="113" spans="1:23">
      <c r="A113" s="7"/>
      <c r="B113" s="115">
        <f>C113+D113</f>
        <v>3558076</v>
      </c>
      <c r="C113" s="29">
        <f>C114</f>
        <v>24682</v>
      </c>
      <c r="D113" s="29">
        <f>D114</f>
        <v>3533394</v>
      </c>
      <c r="E113" s="91">
        <f>E114+E115</f>
        <v>1058226</v>
      </c>
      <c r="F113" s="50"/>
      <c r="G113" s="28"/>
      <c r="H113" s="61"/>
      <c r="I113" s="94">
        <f>B113+E113</f>
        <v>4616302</v>
      </c>
      <c r="J113" s="50"/>
      <c r="K113" s="42"/>
      <c r="L113" s="53" t="s">
        <v>73</v>
      </c>
      <c r="M113" s="54" t="s">
        <v>190</v>
      </c>
      <c r="N113" s="28"/>
      <c r="O113" s="28"/>
      <c r="P113" s="23"/>
      <c r="Q113" s="28"/>
      <c r="R113" s="23"/>
      <c r="S113" s="23"/>
      <c r="T113" s="23"/>
      <c r="U113" s="28"/>
      <c r="V113" s="28"/>
      <c r="W113" s="42"/>
    </row>
    <row r="114" spans="1:23">
      <c r="A114" s="7"/>
      <c r="B114" s="115">
        <f>C114+D114</f>
        <v>3558076</v>
      </c>
      <c r="C114" s="103">
        <f>SUMIFS(DATI!E$1:E$65536,DATI!A$1:A$65536,'1997'!B4,DATI!B$1:B$65536,'1997'!C12,DATI!C$1:C$65536,'1997'!B8,DATI!D$1:D$65536,'1997'!L114)</f>
        <v>24682</v>
      </c>
      <c r="D114" s="103">
        <f>SUMIFS(DATI!E$1:E$65536,DATI!A$1:A$65536,'1997'!B4,DATI!B$1:B$65536,'1997'!D12,DATI!C$1:C$65536,'1997'!B8,DATI!D$1:D$65536,'1997'!L114)</f>
        <v>3533394</v>
      </c>
      <c r="E114" s="49">
        <f>SUMIFS(DATI!E$1:E$65536,DATI!A$1:A$65536,'1997'!B4,DATI!B$1:B$65536,'1997'!E12,DATI!C$1:C$65536,'1997'!B8,DATI!D$1:D$65536,'1997'!L114)</f>
        <v>459658</v>
      </c>
      <c r="F114" s="50"/>
      <c r="G114" s="28"/>
      <c r="H114" s="61"/>
      <c r="I114" s="94">
        <f>B114+E114</f>
        <v>4017734</v>
      </c>
      <c r="J114" s="50"/>
      <c r="K114" s="42"/>
      <c r="L114" s="53" t="s">
        <v>74</v>
      </c>
      <c r="M114" s="199" t="s">
        <v>238</v>
      </c>
      <c r="N114" s="28"/>
      <c r="O114" s="28"/>
      <c r="P114" s="28"/>
      <c r="Q114" s="28"/>
      <c r="R114" s="28"/>
      <c r="S114" s="28"/>
      <c r="T114" s="28"/>
      <c r="U114" s="28"/>
      <c r="V114" s="28"/>
      <c r="W114" s="42"/>
    </row>
    <row r="115" spans="1:23">
      <c r="A115" s="7"/>
      <c r="B115" s="131"/>
      <c r="C115" s="88"/>
      <c r="D115" s="88"/>
      <c r="E115" s="49">
        <f>SUMIFS(DATI!E$1:E$65536,DATI!A$1:A$65536,'1997'!B4,DATI!B$1:B$65536,'1997'!E12,DATI!C$1:C$65536,'1997'!B8,DATI!D$1:D$65536,'1997'!L115)</f>
        <v>598568</v>
      </c>
      <c r="F115" s="97"/>
      <c r="G115" s="47"/>
      <c r="H115" s="28"/>
      <c r="I115" s="94">
        <f>E115</f>
        <v>598568</v>
      </c>
      <c r="J115" s="97"/>
      <c r="K115" s="72"/>
      <c r="L115" s="53" t="s">
        <v>75</v>
      </c>
      <c r="M115" s="199" t="s">
        <v>239</v>
      </c>
      <c r="N115" s="47"/>
      <c r="O115" s="47"/>
      <c r="P115" s="47"/>
      <c r="Q115" s="28"/>
      <c r="R115" s="28"/>
      <c r="S115" s="28"/>
      <c r="T115" s="28"/>
      <c r="U115" s="28"/>
      <c r="V115" s="28"/>
      <c r="W115" s="42"/>
    </row>
    <row r="116" spans="1:23">
      <c r="A116" s="7"/>
      <c r="B116" s="115">
        <f>C116+D116</f>
        <v>0</v>
      </c>
      <c r="C116" s="132">
        <f>SUMIFS(DATI!E$1:E$65536,DATI!A$1:A$65536,'1997'!B4,DATI!B$1:B$65536,'1997'!C12,DATI!C$1:C$65536,'1997'!B8,DATI!D$1:D$65536,'1997'!L116)</f>
        <v>0</v>
      </c>
      <c r="D116" s="132">
        <f>SUMIFS(DATI!E$1:E$65536,DATI!A$1:A$65536,'1997'!B4,DATI!B$1:B$65536,'1997'!D12,DATI!C$1:C$65536,'1997'!B8,DATI!D$1:D$65536,'1997'!L116)</f>
        <v>0</v>
      </c>
      <c r="E116" s="49">
        <f>SUMIFS(DATI!E$1:E$65536,DATI!A$1:A$65536,'1997'!B4,DATI!B$1:B$65536,'1997'!E12,DATI!C$1:C$65536,'1997'!B8,DATI!D$1:D$65536,'1997'!L116)</f>
        <v>0</v>
      </c>
      <c r="F116" s="49">
        <f>SUMIFS(DATI!E$1:E$65536,DATI!A$1:A$65536,'1997'!B4,DATI!B$1:B$65536,'1997'!F12,DATI!C$1:C$65536,'1997'!B8,DATI!D$1:D$65536,'1997'!L116)</f>
        <v>18</v>
      </c>
      <c r="G116" s="30">
        <f>SUMIFS(DATI!E$1:E$65536,DATI!A$1:A$65536,'1997'!B4,DATI!B$1:B$65536,'1997'!G12,DATI!C$1:C$65536,'1997'!B8,DATI!D$1:D$65536,'1997'!L116)</f>
        <v>0</v>
      </c>
      <c r="H116" s="28"/>
      <c r="I116" s="94">
        <f>B116+E116+F116+G116</f>
        <v>18</v>
      </c>
      <c r="J116" s="49">
        <f>SUMIFS(DATI!E$1:E$65536,DATI!A$1:A$65536,'1997'!B4,DATI!B$1:B$65536,'1997'!J12,DATI!C$1:C$65536,'1997'!B8,DATI!D$1:D$65536,'1997'!L116)</f>
        <v>0</v>
      </c>
      <c r="K116" s="31">
        <f>I116+J116</f>
        <v>18</v>
      </c>
      <c r="L116" s="53" t="s">
        <v>66</v>
      </c>
      <c r="M116" s="54" t="s">
        <v>191</v>
      </c>
      <c r="N116" s="91">
        <f>O116+P116</f>
        <v>18</v>
      </c>
      <c r="O116" s="30">
        <f>SUMIFS(DATI!E$1:E$65536,DATI!A$1:A$65536,'1997'!B4,DATI!B$1:B$65536,'1997'!O12,DATI!C$1:C$65536,'1997'!B8,DATI!D$1:D$65536,'1997'!L116)</f>
        <v>0</v>
      </c>
      <c r="P116" s="29">
        <f>W116</f>
        <v>18</v>
      </c>
      <c r="Q116" s="28"/>
      <c r="R116" s="28"/>
      <c r="S116" s="28"/>
      <c r="T116" s="28"/>
      <c r="U116" s="49">
        <f>SUMIFS(DATI!E$1:E$65536,DATI!A$1:A$65536,'1997'!B4,DATI!B$1:B$65536,'1997'!U12,DATI!C$1:C$65536,'1997'!N8,DATI!D$1:D$65536,'1997'!L116)</f>
        <v>18</v>
      </c>
      <c r="V116" s="28"/>
      <c r="W116" s="31">
        <f>U116</f>
        <v>18</v>
      </c>
    </row>
    <row r="117" spans="1:23" ht="13">
      <c r="A117" s="7"/>
      <c r="B117" s="115">
        <f>C117+D117</f>
        <v>-153486</v>
      </c>
      <c r="C117" s="27">
        <f>V112-C113-C116</f>
        <v>-18226</v>
      </c>
      <c r="D117" s="27">
        <f>U112+U116-D113-D116</f>
        <v>-135260</v>
      </c>
      <c r="E117" s="94">
        <f>T112-E113-E116</f>
        <v>111976</v>
      </c>
      <c r="F117" s="94">
        <f>S112-F116</f>
        <v>116462</v>
      </c>
      <c r="G117" s="94">
        <f>R112-G116</f>
        <v>661337</v>
      </c>
      <c r="H117" s="28"/>
      <c r="I117" s="94">
        <f>B117+E117+F117+G117</f>
        <v>736289</v>
      </c>
      <c r="J117" s="28"/>
      <c r="K117" s="32"/>
      <c r="L117" s="113" t="s">
        <v>21</v>
      </c>
      <c r="M117" s="206" t="s">
        <v>192</v>
      </c>
      <c r="N117" s="23"/>
      <c r="O117" s="28"/>
      <c r="P117" s="23"/>
      <c r="Q117" s="28"/>
      <c r="R117" s="28"/>
      <c r="S117" s="28"/>
      <c r="T117" s="28"/>
      <c r="U117" s="28"/>
      <c r="V117" s="28"/>
      <c r="W117" s="42"/>
    </row>
    <row r="118" spans="1:23">
      <c r="A118" s="7"/>
      <c r="B118" s="115">
        <f>C118+D118</f>
        <v>113384</v>
      </c>
      <c r="C118" s="91">
        <f>C22</f>
        <v>2654</v>
      </c>
      <c r="D118" s="91">
        <f>D22</f>
        <v>110730</v>
      </c>
      <c r="E118" s="91">
        <f>E22</f>
        <v>269180</v>
      </c>
      <c r="F118" s="91">
        <f>F22</f>
        <v>20919</v>
      </c>
      <c r="G118" s="91">
        <f>G22</f>
        <v>757898</v>
      </c>
      <c r="H118" s="28"/>
      <c r="I118" s="94">
        <f>B118+E118+F118+G118</f>
        <v>1161381</v>
      </c>
      <c r="J118" s="50"/>
      <c r="K118" s="42"/>
      <c r="L118" s="53" t="s">
        <v>77</v>
      </c>
      <c r="M118" s="65" t="s">
        <v>167</v>
      </c>
      <c r="N118" s="28"/>
      <c r="O118" s="28"/>
      <c r="P118" s="28"/>
      <c r="Q118" s="28"/>
      <c r="R118" s="28"/>
      <c r="S118" s="28"/>
      <c r="T118" s="28"/>
      <c r="U118" s="28"/>
      <c r="V118" s="28"/>
      <c r="W118" s="42"/>
    </row>
    <row r="119" spans="1:23" ht="13.5" thickBot="1">
      <c r="A119" s="7"/>
      <c r="B119" s="115">
        <f>C119+D119</f>
        <v>-266870</v>
      </c>
      <c r="C119" s="133">
        <f>C117-C118</f>
        <v>-20880</v>
      </c>
      <c r="D119" s="133">
        <f>D117-D118</f>
        <v>-245990</v>
      </c>
      <c r="E119" s="133">
        <f>E117-E118</f>
        <v>-157204</v>
      </c>
      <c r="F119" s="133">
        <f>F117-F118</f>
        <v>95543</v>
      </c>
      <c r="G119" s="133">
        <f>G117-G118</f>
        <v>-96561</v>
      </c>
      <c r="H119" s="28"/>
      <c r="I119" s="94">
        <f>B119+E119+F119+G119</f>
        <v>-425092</v>
      </c>
      <c r="J119" s="50"/>
      <c r="K119" s="109"/>
      <c r="L119" s="130" t="s">
        <v>193</v>
      </c>
      <c r="M119" s="207" t="s">
        <v>194</v>
      </c>
      <c r="N119" s="28"/>
      <c r="O119" s="28"/>
      <c r="P119" s="28"/>
      <c r="Q119" s="28"/>
      <c r="R119" s="28"/>
      <c r="S119" s="28"/>
      <c r="T119" s="28"/>
      <c r="U119" s="28"/>
      <c r="V119" s="28"/>
      <c r="W119" s="42"/>
    </row>
    <row r="120" spans="1:23" ht="13.5" thickTop="1" thickBot="1">
      <c r="A120" s="7"/>
      <c r="B120" s="272"/>
      <c r="C120" s="272"/>
      <c r="D120" s="272"/>
      <c r="E120" s="272"/>
      <c r="F120" s="272"/>
      <c r="G120" s="272"/>
      <c r="H120" s="272"/>
      <c r="I120" s="272"/>
      <c r="J120" s="272"/>
      <c r="K120" s="272"/>
      <c r="L120" s="272"/>
      <c r="M120" s="272"/>
      <c r="N120" s="272"/>
      <c r="O120" s="272"/>
      <c r="P120" s="272"/>
      <c r="Q120" s="272"/>
      <c r="R120" s="272"/>
      <c r="S120" s="272"/>
      <c r="T120" s="272"/>
      <c r="U120" s="272"/>
      <c r="V120" s="272"/>
      <c r="W120" s="273"/>
    </row>
    <row r="121" spans="1:23" ht="21.75" customHeight="1" thickTop="1" thickBot="1">
      <c r="A121" s="7"/>
      <c r="B121" s="253" t="s">
        <v>119</v>
      </c>
      <c r="C121" s="253"/>
      <c r="D121" s="253"/>
      <c r="E121" s="253"/>
      <c r="F121" s="253"/>
      <c r="G121" s="253"/>
      <c r="H121" s="253"/>
      <c r="I121" s="253"/>
      <c r="J121" s="253"/>
      <c r="K121" s="254"/>
      <c r="L121" s="274" t="s">
        <v>120</v>
      </c>
      <c r="M121" s="275"/>
      <c r="N121" s="278" t="s">
        <v>121</v>
      </c>
      <c r="O121" s="279"/>
      <c r="P121" s="279"/>
      <c r="Q121" s="279"/>
      <c r="R121" s="279"/>
      <c r="S121" s="279"/>
      <c r="T121" s="279"/>
      <c r="U121" s="280"/>
      <c r="V121" s="280"/>
      <c r="W121" s="281"/>
    </row>
    <row r="122" spans="1:23" ht="13.5" customHeight="1" thickTop="1">
      <c r="A122" s="7"/>
      <c r="B122" s="261" t="s">
        <v>122</v>
      </c>
      <c r="C122" s="264" t="s">
        <v>123</v>
      </c>
      <c r="D122" s="264" t="s">
        <v>124</v>
      </c>
      <c r="E122" s="239" t="s">
        <v>125</v>
      </c>
      <c r="F122" s="239" t="s">
        <v>126</v>
      </c>
      <c r="G122" s="239" t="s">
        <v>127</v>
      </c>
      <c r="H122" s="239" t="s">
        <v>128</v>
      </c>
      <c r="I122" s="239" t="s">
        <v>129</v>
      </c>
      <c r="J122" s="239" t="s">
        <v>130</v>
      </c>
      <c r="K122" s="243" t="s">
        <v>131</v>
      </c>
      <c r="L122" s="276"/>
      <c r="M122" s="277"/>
      <c r="N122" s="264" t="s">
        <v>131</v>
      </c>
      <c r="O122" s="239" t="s">
        <v>130</v>
      </c>
      <c r="P122" s="239" t="s">
        <v>129</v>
      </c>
      <c r="Q122" s="239" t="s">
        <v>128</v>
      </c>
      <c r="R122" s="239" t="s">
        <v>127</v>
      </c>
      <c r="S122" s="239" t="s">
        <v>126</v>
      </c>
      <c r="T122" s="239" t="s">
        <v>125</v>
      </c>
      <c r="U122" s="264" t="s">
        <v>124</v>
      </c>
      <c r="V122" s="264" t="s">
        <v>123</v>
      </c>
      <c r="W122" s="266" t="s">
        <v>122</v>
      </c>
    </row>
    <row r="123" spans="1:23" ht="12.75" customHeight="1">
      <c r="A123" s="7"/>
      <c r="B123" s="262"/>
      <c r="C123" s="216"/>
      <c r="D123" s="216"/>
      <c r="E123" s="213"/>
      <c r="F123" s="213"/>
      <c r="G123" s="213"/>
      <c r="H123" s="229"/>
      <c r="I123" s="213"/>
      <c r="J123" s="213"/>
      <c r="K123" s="244"/>
      <c r="L123" s="276"/>
      <c r="M123" s="277"/>
      <c r="N123" s="215"/>
      <c r="O123" s="213"/>
      <c r="P123" s="213"/>
      <c r="Q123" s="229"/>
      <c r="R123" s="213"/>
      <c r="S123" s="213"/>
      <c r="T123" s="213"/>
      <c r="U123" s="216"/>
      <c r="V123" s="216"/>
      <c r="W123" s="219"/>
    </row>
    <row r="124" spans="1:23" ht="53.25" customHeight="1" thickBot="1">
      <c r="A124" s="7"/>
      <c r="B124" s="263"/>
      <c r="C124" s="265"/>
      <c r="D124" s="265"/>
      <c r="E124" s="241"/>
      <c r="F124" s="241"/>
      <c r="G124" s="241"/>
      <c r="H124" s="242"/>
      <c r="I124" s="241"/>
      <c r="J124" s="240"/>
      <c r="K124" s="245"/>
      <c r="L124" s="276"/>
      <c r="M124" s="277"/>
      <c r="N124" s="268"/>
      <c r="O124" s="240"/>
      <c r="P124" s="241"/>
      <c r="Q124" s="242"/>
      <c r="R124" s="241"/>
      <c r="S124" s="241"/>
      <c r="T124" s="241"/>
      <c r="U124" s="265"/>
      <c r="V124" s="265"/>
      <c r="W124" s="267"/>
    </row>
    <row r="125" spans="1:23" ht="19" thickTop="1" thickBot="1">
      <c r="A125" s="7"/>
      <c r="B125" s="249" t="s">
        <v>195</v>
      </c>
      <c r="C125" s="249"/>
      <c r="D125" s="249"/>
      <c r="E125" s="249"/>
      <c r="F125" s="249"/>
      <c r="G125" s="249"/>
      <c r="H125" s="249"/>
      <c r="I125" s="249"/>
      <c r="J125" s="249"/>
      <c r="K125" s="249"/>
      <c r="L125" s="249"/>
      <c r="M125" s="249"/>
      <c r="N125" s="249"/>
      <c r="O125" s="249"/>
      <c r="P125" s="249"/>
      <c r="Q125" s="249"/>
      <c r="R125" s="249"/>
      <c r="S125" s="249"/>
      <c r="T125" s="249"/>
      <c r="U125" s="249"/>
      <c r="V125" s="249"/>
      <c r="W125" s="250"/>
    </row>
    <row r="126" spans="1:23" ht="13" thickTop="1">
      <c r="A126" s="7"/>
      <c r="B126" s="28"/>
      <c r="C126" s="28"/>
      <c r="D126" s="28"/>
      <c r="E126" s="28"/>
      <c r="F126" s="28"/>
      <c r="G126" s="28"/>
      <c r="H126" s="28"/>
      <c r="I126" s="28"/>
      <c r="J126" s="22">
        <f>J127+J128</f>
        <v>2142251</v>
      </c>
      <c r="K126" s="129"/>
      <c r="L126" s="18" t="s">
        <v>109</v>
      </c>
      <c r="M126" s="19" t="s">
        <v>196</v>
      </c>
      <c r="N126" s="44"/>
      <c r="O126" s="44"/>
      <c r="P126" s="44"/>
      <c r="Q126" s="44"/>
      <c r="R126" s="44"/>
      <c r="S126" s="44"/>
      <c r="T126" s="44"/>
      <c r="U126" s="44"/>
      <c r="V126" s="44"/>
      <c r="W126" s="45"/>
    </row>
    <row r="127" spans="1:23">
      <c r="A127" s="7"/>
      <c r="B127" s="28"/>
      <c r="C127" s="28"/>
      <c r="D127" s="28"/>
      <c r="E127" s="28"/>
      <c r="F127" s="28"/>
      <c r="G127" s="28"/>
      <c r="H127" s="28"/>
      <c r="I127" s="28"/>
      <c r="J127" s="49">
        <f>SUMIFS(DATI!E$1:E$65536,DATI!A$1:A$65536,'1997'!B4,DATI!B$1:B$65536,'1997'!J12,DATI!C$1:C$65536,'1997'!B8,DATI!D$1:D$65536,'1997'!L127)</f>
        <v>1214245</v>
      </c>
      <c r="K127" s="42"/>
      <c r="L127" s="40" t="s">
        <v>110</v>
      </c>
      <c r="M127" s="134" t="s">
        <v>234</v>
      </c>
      <c r="N127" s="44"/>
      <c r="O127" s="44"/>
      <c r="P127" s="44"/>
      <c r="Q127" s="44"/>
      <c r="R127" s="44"/>
      <c r="S127" s="44"/>
      <c r="T127" s="44"/>
      <c r="U127" s="44"/>
      <c r="V127" s="44"/>
      <c r="W127" s="45"/>
    </row>
    <row r="128" spans="1:23">
      <c r="A128" s="7"/>
      <c r="B128" s="28"/>
      <c r="C128" s="28"/>
      <c r="D128" s="28"/>
      <c r="E128" s="28"/>
      <c r="F128" s="28"/>
      <c r="G128" s="28"/>
      <c r="H128" s="28"/>
      <c r="I128" s="28"/>
      <c r="J128" s="49">
        <v>928006</v>
      </c>
      <c r="K128" s="42"/>
      <c r="L128" s="40" t="s">
        <v>111</v>
      </c>
      <c r="M128" s="134" t="s">
        <v>235</v>
      </c>
      <c r="N128" s="44"/>
      <c r="O128" s="44"/>
      <c r="P128" s="44"/>
      <c r="Q128" s="44"/>
      <c r="R128" s="44"/>
      <c r="S128" s="44"/>
      <c r="T128" s="44"/>
      <c r="U128" s="44"/>
      <c r="V128" s="44"/>
      <c r="W128" s="45"/>
    </row>
    <row r="129" spans="1:23">
      <c r="A129" s="7"/>
      <c r="B129" s="28"/>
      <c r="C129" s="28"/>
      <c r="D129" s="28"/>
      <c r="E129" s="28"/>
      <c r="F129" s="28"/>
      <c r="G129" s="28"/>
      <c r="H129" s="28"/>
      <c r="I129" s="61"/>
      <c r="J129" s="49">
        <f>SUMIFS(DATI!E$1:E$65536,DATI!A$1:A$65536,'1997'!B4,DATI!B$1:B$65536,'1997'!J12,DATI!C$1:C$65536,'1997'!B8,DATI!D$1:D$65536,'1997'!L129)</f>
        <v>0</v>
      </c>
      <c r="K129" s="42"/>
      <c r="L129" s="40" t="s">
        <v>112</v>
      </c>
      <c r="M129" s="185" t="s">
        <v>227</v>
      </c>
      <c r="N129" s="44"/>
      <c r="O129" s="44"/>
      <c r="P129" s="44"/>
      <c r="Q129" s="44"/>
      <c r="R129" s="44"/>
      <c r="S129" s="44"/>
      <c r="T129" s="44"/>
      <c r="U129" s="44"/>
      <c r="V129" s="44"/>
      <c r="W129" s="45"/>
    </row>
    <row r="130" spans="1:23">
      <c r="A130" s="7"/>
      <c r="B130" s="28"/>
      <c r="C130" s="28"/>
      <c r="D130" s="28"/>
      <c r="E130" s="28"/>
      <c r="F130" s="28"/>
      <c r="G130" s="28"/>
      <c r="H130" s="28"/>
      <c r="I130" s="28"/>
      <c r="J130" s="28"/>
      <c r="K130" s="42"/>
      <c r="L130" s="40" t="s">
        <v>113</v>
      </c>
      <c r="M130" s="41" t="s">
        <v>197</v>
      </c>
      <c r="N130" s="44"/>
      <c r="O130" s="43">
        <f>O131+O132</f>
        <v>2629992</v>
      </c>
      <c r="P130" s="44"/>
      <c r="Q130" s="44"/>
      <c r="R130" s="44"/>
      <c r="S130" s="44"/>
      <c r="T130" s="44"/>
      <c r="U130" s="44"/>
      <c r="V130" s="44"/>
      <c r="W130" s="45"/>
    </row>
    <row r="131" spans="1:23">
      <c r="A131" s="7"/>
      <c r="B131" s="28"/>
      <c r="C131" s="28"/>
      <c r="D131" s="28"/>
      <c r="E131" s="28"/>
      <c r="F131" s="28"/>
      <c r="G131" s="28"/>
      <c r="H131" s="28"/>
      <c r="I131" s="28"/>
      <c r="J131" s="28"/>
      <c r="K131" s="42"/>
      <c r="L131" s="40" t="s">
        <v>114</v>
      </c>
      <c r="M131" s="134" t="s">
        <v>236</v>
      </c>
      <c r="N131" s="44"/>
      <c r="O131" s="36">
        <f>SUMIFS(DATI!E$1:E$65536,DATI!A$1:A$65536,'1997'!B4,DATI!B$1:B$65536,'1997'!O12,DATI!C$1:C$65536,'1997'!N8,DATI!D$1:D$65536,'1997'!L131)</f>
        <v>2066428</v>
      </c>
      <c r="P131" s="44"/>
      <c r="Q131" s="44"/>
      <c r="R131" s="44"/>
      <c r="S131" s="44"/>
      <c r="T131" s="44"/>
      <c r="U131" s="44"/>
      <c r="V131" s="44"/>
      <c r="W131" s="45"/>
    </row>
    <row r="132" spans="1:23">
      <c r="A132" s="7"/>
      <c r="B132" s="28"/>
      <c r="C132" s="28"/>
      <c r="D132" s="28"/>
      <c r="E132" s="28"/>
      <c r="F132" s="28"/>
      <c r="G132" s="28"/>
      <c r="H132" s="28"/>
      <c r="I132" s="28"/>
      <c r="J132" s="28"/>
      <c r="K132" s="42"/>
      <c r="L132" s="40" t="s">
        <v>115</v>
      </c>
      <c r="M132" s="134" t="s">
        <v>237</v>
      </c>
      <c r="N132" s="44"/>
      <c r="O132" s="36">
        <f>SUMIFS(DATI!E$1:E$65536,DATI!A$1:A$65536,'1997'!B4,DATI!B$1:B$65536,'1997'!O12,DATI!C$1:C$65536,'1997'!N8,DATI!D$1:D$65536,'1997'!L132)</f>
        <v>563564</v>
      </c>
      <c r="P132" s="44"/>
      <c r="Q132" s="44"/>
      <c r="R132" s="44"/>
      <c r="S132" s="44"/>
      <c r="T132" s="44"/>
      <c r="U132" s="44"/>
      <c r="V132" s="44"/>
      <c r="W132" s="45"/>
    </row>
    <row r="133" spans="1:23">
      <c r="A133" s="7"/>
      <c r="B133" s="28"/>
      <c r="C133" s="28"/>
      <c r="D133" s="28"/>
      <c r="E133" s="28"/>
      <c r="F133" s="28"/>
      <c r="G133" s="28"/>
      <c r="H133" s="28"/>
      <c r="I133" s="28"/>
      <c r="J133" s="28"/>
      <c r="K133" s="42"/>
      <c r="L133" s="40" t="s">
        <v>116</v>
      </c>
      <c r="M133" s="185" t="s">
        <v>228</v>
      </c>
      <c r="N133" s="44"/>
      <c r="O133" s="36">
        <f>SUMIFS(DATI!E$1:E$65536,DATI!A$1:A$65536,'1997'!B4,DATI!B$1:B$65536,'1997'!O12,DATI!C$1:C$65536,'1997'!N8,DATI!D$1:D$65536,'1997'!L133)</f>
        <v>0</v>
      </c>
      <c r="P133" s="44"/>
      <c r="Q133" s="44"/>
      <c r="R133" s="44"/>
      <c r="S133" s="44"/>
      <c r="T133" s="44"/>
      <c r="U133" s="44"/>
      <c r="V133" s="44"/>
      <c r="W133" s="45"/>
    </row>
    <row r="134" spans="1:23" ht="13">
      <c r="A134" s="7"/>
      <c r="B134" s="28"/>
      <c r="C134" s="28"/>
      <c r="D134" s="28"/>
      <c r="E134" s="28"/>
      <c r="F134" s="28"/>
      <c r="G134" s="28"/>
      <c r="H134" s="28"/>
      <c r="I134" s="28"/>
      <c r="J134" s="29">
        <f>O130-J126</f>
        <v>487741</v>
      </c>
      <c r="K134" s="42"/>
      <c r="L134" s="135" t="s">
        <v>107</v>
      </c>
      <c r="M134" s="202" t="s">
        <v>198</v>
      </c>
      <c r="N134" s="44"/>
      <c r="O134" s="44"/>
      <c r="P134" s="44"/>
      <c r="Q134" s="44"/>
      <c r="R134" s="44"/>
      <c r="S134" s="44"/>
      <c r="T134" s="44"/>
      <c r="U134" s="44"/>
      <c r="V134" s="44"/>
      <c r="W134" s="45"/>
    </row>
    <row r="135" spans="1:23">
      <c r="A135" s="7"/>
      <c r="B135" s="28"/>
      <c r="C135" s="28"/>
      <c r="D135" s="28"/>
      <c r="E135" s="28"/>
      <c r="F135" s="28"/>
      <c r="G135" s="28"/>
      <c r="H135" s="61"/>
      <c r="I135" s="94">
        <f>I27+I30+I55+I58+I86+I89+I100+I116</f>
        <v>6272036</v>
      </c>
      <c r="J135" s="94">
        <f>J27+J30+J55+J58+J86+J89+J100+J116</f>
        <v>218665</v>
      </c>
      <c r="K135" s="31">
        <f>I135+J135</f>
        <v>6490701</v>
      </c>
      <c r="L135" s="40" t="s">
        <v>199</v>
      </c>
      <c r="M135" s="41" t="s">
        <v>200</v>
      </c>
      <c r="N135" s="33">
        <f>O135+P135</f>
        <v>6490700</v>
      </c>
      <c r="O135" s="37">
        <f>O46+O49+O58+O86+O89+O100+O116</f>
        <v>114555</v>
      </c>
      <c r="P135" s="43">
        <f>P33+P46+P49+P58+P86+P89+P100+P116</f>
        <v>6376145</v>
      </c>
      <c r="Q135" s="43">
        <f>Q33</f>
        <v>17097</v>
      </c>
      <c r="R135" s="136"/>
      <c r="S135" s="44"/>
      <c r="T135" s="44"/>
      <c r="U135" s="44"/>
      <c r="V135" s="44"/>
      <c r="W135" s="45"/>
    </row>
    <row r="136" spans="1:23" ht="13.5" thickBot="1">
      <c r="A136" s="7"/>
      <c r="B136" s="28"/>
      <c r="C136" s="28"/>
      <c r="D136" s="28"/>
      <c r="E136" s="28"/>
      <c r="F136" s="28"/>
      <c r="G136" s="28"/>
      <c r="H136" s="28"/>
      <c r="I136" s="23"/>
      <c r="J136" s="137">
        <f>J134+O46+O49+O58+O86+O90+O96+O100+O116+O97-J27-J55-J58-J86-J90-J96-J100-J116-J97</f>
        <v>383631</v>
      </c>
      <c r="K136" s="138"/>
      <c r="L136" s="130" t="s">
        <v>108</v>
      </c>
      <c r="M136" s="207" t="s">
        <v>201</v>
      </c>
      <c r="N136" s="44"/>
      <c r="O136" s="44"/>
      <c r="P136" s="44"/>
      <c r="Q136" s="44"/>
      <c r="R136" s="44"/>
      <c r="S136" s="44"/>
      <c r="T136" s="44"/>
      <c r="U136" s="44"/>
      <c r="V136" s="44"/>
      <c r="W136" s="45"/>
    </row>
    <row r="137" spans="1:23" ht="13.5" thickTop="1" thickBot="1">
      <c r="A137" s="7"/>
      <c r="B137" s="251"/>
      <c r="C137" s="251"/>
      <c r="D137" s="251"/>
      <c r="E137" s="251"/>
      <c r="F137" s="251"/>
      <c r="G137" s="251"/>
      <c r="H137" s="251"/>
      <c r="I137" s="251"/>
      <c r="J137" s="251"/>
      <c r="K137" s="251"/>
      <c r="L137" s="251"/>
      <c r="M137" s="251"/>
      <c r="N137" s="251"/>
      <c r="O137" s="251"/>
      <c r="P137" s="251"/>
      <c r="Q137" s="251"/>
      <c r="R137" s="251"/>
      <c r="S137" s="251"/>
      <c r="T137" s="251"/>
      <c r="U137" s="251"/>
      <c r="V137" s="251"/>
      <c r="W137" s="252"/>
    </row>
    <row r="138" spans="1:23" ht="21.75" customHeight="1" thickTop="1" thickBot="1">
      <c r="A138" s="7"/>
      <c r="B138" s="253" t="s">
        <v>202</v>
      </c>
      <c r="C138" s="253"/>
      <c r="D138" s="253"/>
      <c r="E138" s="253"/>
      <c r="F138" s="253"/>
      <c r="G138" s="253"/>
      <c r="H138" s="253"/>
      <c r="I138" s="253"/>
      <c r="J138" s="253"/>
      <c r="K138" s="254"/>
      <c r="L138" s="255" t="s">
        <v>203</v>
      </c>
      <c r="M138" s="256"/>
      <c r="N138" s="259" t="s">
        <v>204</v>
      </c>
      <c r="O138" s="259"/>
      <c r="P138" s="259"/>
      <c r="Q138" s="259"/>
      <c r="R138" s="259"/>
      <c r="S138" s="259"/>
      <c r="T138" s="259"/>
      <c r="U138" s="259"/>
      <c r="V138" s="259"/>
      <c r="W138" s="260"/>
    </row>
    <row r="139" spans="1:23" ht="13.5" customHeight="1" thickTop="1">
      <c r="A139" s="7"/>
      <c r="B139" s="261" t="s">
        <v>122</v>
      </c>
      <c r="C139" s="264" t="s">
        <v>123</v>
      </c>
      <c r="D139" s="264" t="s">
        <v>124</v>
      </c>
      <c r="E139" s="239" t="s">
        <v>125</v>
      </c>
      <c r="F139" s="239" t="s">
        <v>126</v>
      </c>
      <c r="G139" s="239" t="s">
        <v>127</v>
      </c>
      <c r="H139" s="239" t="s">
        <v>128</v>
      </c>
      <c r="I139" s="239" t="s">
        <v>129</v>
      </c>
      <c r="J139" s="239" t="s">
        <v>130</v>
      </c>
      <c r="K139" s="243" t="s">
        <v>131</v>
      </c>
      <c r="L139" s="222"/>
      <c r="M139" s="223"/>
      <c r="N139" s="246" t="s">
        <v>131</v>
      </c>
      <c r="O139" s="239" t="s">
        <v>130</v>
      </c>
      <c r="P139" s="239" t="s">
        <v>129</v>
      </c>
      <c r="Q139" s="239" t="s">
        <v>128</v>
      </c>
      <c r="R139" s="239" t="s">
        <v>127</v>
      </c>
      <c r="S139" s="239" t="s">
        <v>126</v>
      </c>
      <c r="T139" s="239" t="s">
        <v>125</v>
      </c>
      <c r="U139" s="264" t="s">
        <v>124</v>
      </c>
      <c r="V139" s="264" t="s">
        <v>123</v>
      </c>
      <c r="W139" s="266" t="s">
        <v>122</v>
      </c>
    </row>
    <row r="140" spans="1:23" ht="12.75" customHeight="1">
      <c r="A140" s="7"/>
      <c r="B140" s="262"/>
      <c r="C140" s="216"/>
      <c r="D140" s="216"/>
      <c r="E140" s="213"/>
      <c r="F140" s="213"/>
      <c r="G140" s="213"/>
      <c r="H140" s="229"/>
      <c r="I140" s="213"/>
      <c r="J140" s="213"/>
      <c r="K140" s="244"/>
      <c r="L140" s="222"/>
      <c r="M140" s="223"/>
      <c r="N140" s="247"/>
      <c r="O140" s="213"/>
      <c r="P140" s="213"/>
      <c r="Q140" s="229"/>
      <c r="R140" s="213"/>
      <c r="S140" s="213"/>
      <c r="T140" s="213"/>
      <c r="U140" s="216"/>
      <c r="V140" s="216"/>
      <c r="W140" s="219"/>
    </row>
    <row r="141" spans="1:23" ht="57.75" customHeight="1" thickBot="1">
      <c r="A141" s="7"/>
      <c r="B141" s="263"/>
      <c r="C141" s="265"/>
      <c r="D141" s="265"/>
      <c r="E141" s="241"/>
      <c r="F141" s="241"/>
      <c r="G141" s="241"/>
      <c r="H141" s="242"/>
      <c r="I141" s="241"/>
      <c r="J141" s="240"/>
      <c r="K141" s="245"/>
      <c r="L141" s="257"/>
      <c r="M141" s="258"/>
      <c r="N141" s="248"/>
      <c r="O141" s="240"/>
      <c r="P141" s="241"/>
      <c r="Q141" s="242"/>
      <c r="R141" s="241"/>
      <c r="S141" s="241"/>
      <c r="T141" s="241"/>
      <c r="U141" s="265"/>
      <c r="V141" s="265"/>
      <c r="W141" s="267"/>
    </row>
    <row r="142" spans="1:23" ht="19" thickTop="1" thickBot="1">
      <c r="A142" s="7"/>
      <c r="B142" s="231" t="s">
        <v>205</v>
      </c>
      <c r="C142" s="231"/>
      <c r="D142" s="231"/>
      <c r="E142" s="231"/>
      <c r="F142" s="231"/>
      <c r="G142" s="231"/>
      <c r="H142" s="231"/>
      <c r="I142" s="231"/>
      <c r="J142" s="231"/>
      <c r="K142" s="231"/>
      <c r="L142" s="231"/>
      <c r="M142" s="231"/>
      <c r="N142" s="231"/>
      <c r="O142" s="231"/>
      <c r="P142" s="231"/>
      <c r="Q142" s="231"/>
      <c r="R142" s="231"/>
      <c r="S142" s="231"/>
      <c r="T142" s="231"/>
      <c r="U142" s="231"/>
      <c r="V142" s="231"/>
      <c r="W142" s="232"/>
    </row>
    <row r="143" spans="1:23" ht="13.5" thickTop="1">
      <c r="A143" s="7"/>
      <c r="B143" s="76"/>
      <c r="C143" s="76"/>
      <c r="D143" s="76"/>
      <c r="E143" s="76"/>
      <c r="F143" s="76"/>
      <c r="G143" s="76"/>
      <c r="H143" s="28"/>
      <c r="I143" s="76"/>
      <c r="J143" s="76"/>
      <c r="K143" s="139"/>
      <c r="L143" s="113" t="s">
        <v>206</v>
      </c>
      <c r="M143" s="208" t="s">
        <v>207</v>
      </c>
      <c r="N143" s="140">
        <f t="shared" ref="N143:N148" si="14">O143+P143</f>
        <v>-41461</v>
      </c>
      <c r="O143" s="141">
        <f>J136</f>
        <v>383631</v>
      </c>
      <c r="P143" s="141">
        <f>R143+S143+T143+W143</f>
        <v>-425092</v>
      </c>
      <c r="Q143" s="28"/>
      <c r="R143" s="142">
        <f>G119</f>
        <v>-96561</v>
      </c>
      <c r="S143" s="142">
        <f>F119</f>
        <v>95543</v>
      </c>
      <c r="T143" s="142">
        <f>E119</f>
        <v>-157204</v>
      </c>
      <c r="U143" s="143">
        <f>D119</f>
        <v>-245990</v>
      </c>
      <c r="V143" s="62">
        <f>C119</f>
        <v>-20880</v>
      </c>
      <c r="W143" s="63">
        <f>U143+V143</f>
        <v>-266870</v>
      </c>
    </row>
    <row r="144" spans="1:23">
      <c r="A144" s="7"/>
      <c r="B144" s="115">
        <f>C144+D144</f>
        <v>0</v>
      </c>
      <c r="C144" s="144">
        <f>C145+C146</f>
        <v>0</v>
      </c>
      <c r="D144" s="144">
        <f>D145+D146</f>
        <v>0</v>
      </c>
      <c r="E144" s="144">
        <f>E146</f>
        <v>47256</v>
      </c>
      <c r="F144" s="144">
        <f>F145+F146</f>
        <v>0</v>
      </c>
      <c r="G144" s="144">
        <f>G145+G146</f>
        <v>33155</v>
      </c>
      <c r="H144" s="28"/>
      <c r="I144" s="37">
        <f>B144+E144+F144+G144</f>
        <v>80411</v>
      </c>
      <c r="J144" s="37">
        <f>J145+J146</f>
        <v>11387</v>
      </c>
      <c r="K144" s="145">
        <f t="shared" ref="K144:K149" si="15">I144+J144</f>
        <v>91798</v>
      </c>
      <c r="L144" s="53" t="s">
        <v>67</v>
      </c>
      <c r="M144" s="65" t="s">
        <v>208</v>
      </c>
      <c r="N144" s="140">
        <f t="shared" si="14"/>
        <v>91798</v>
      </c>
      <c r="O144" s="37">
        <f>O145+O146</f>
        <v>0</v>
      </c>
      <c r="P144" s="43">
        <f>R144+S144+T144+W144</f>
        <v>91798</v>
      </c>
      <c r="Q144" s="28"/>
      <c r="R144" s="146">
        <f>R146</f>
        <v>0</v>
      </c>
      <c r="S144" s="146">
        <f>S146</f>
        <v>0</v>
      </c>
      <c r="T144" s="146">
        <f>T146+T145</f>
        <v>91798</v>
      </c>
      <c r="U144" s="146">
        <f>U146</f>
        <v>0</v>
      </c>
      <c r="V144" s="62">
        <f>V146</f>
        <v>0</v>
      </c>
      <c r="W144" s="63">
        <f>U144+V144</f>
        <v>0</v>
      </c>
    </row>
    <row r="145" spans="1:23">
      <c r="A145" s="7"/>
      <c r="B145" s="115">
        <f>C145+D145</f>
        <v>0</v>
      </c>
      <c r="C145" s="147">
        <f>SUMIFS(DATI!E$1:E$65536,DATI!A$1:A$65536,'1997'!B4,DATI!B$1:B$65536,'1997'!C12,DATI!C$1:C$65536,'1997'!B8,DATI!D$1:D$65536,'1997'!L145)</f>
        <v>0</v>
      </c>
      <c r="D145" s="147">
        <f>SUMIFS(DATI!E$1:E$65536,DATI!A$1:A$65536,'1997'!B4,DATI!B$1:B$65536,'1997'!D12,DATI!C$1:C$65536,'1997'!B8,DATI!D$1:D$65536,'1997'!L145)</f>
        <v>0</v>
      </c>
      <c r="E145" s="148"/>
      <c r="F145" s="149">
        <f>SUMIFS(DATI!E$1:E$65536,DATI!A$1:A$65536,'1997'!B4,DATI!B$1:B$65536,'1997'!F12,DATI!C$1:C$65536,'1997'!B8,DATI!D$1:D$65536,'1997'!L145)</f>
        <v>0</v>
      </c>
      <c r="G145" s="149">
        <f>SUMIFS(DATI!E$1:E$65536,DATI!A$1:A$65536,'1997'!B4,DATI!B$1:B$65536,'1997'!G12,DATI!C$1:C$65536,'1997'!B8,DATI!D$1:D$65536,'1997'!L145)</f>
        <v>0</v>
      </c>
      <c r="H145" s="28"/>
      <c r="I145" s="37">
        <f>B145+F145+G145</f>
        <v>0</v>
      </c>
      <c r="J145" s="149">
        <f>SUMIFS(DATI!E$1:E$65536,DATI!A$1:A$65536,'1997'!B4,DATI!B$1:B$65536,'1997'!J12,DATI!C$1:C$65536,'1997'!B8,DATI!D$1:D$65536,'1997'!L145)</f>
        <v>0</v>
      </c>
      <c r="K145" s="145">
        <f t="shared" si="15"/>
        <v>0</v>
      </c>
      <c r="L145" s="53" t="s">
        <v>68</v>
      </c>
      <c r="M145" s="199" t="s">
        <v>230</v>
      </c>
      <c r="N145" s="140">
        <f t="shared" si="14"/>
        <v>0</v>
      </c>
      <c r="O145" s="149">
        <f>SUMIFS(DATI!E$1:E$65536,DATI!A$1:A$65536,'1997'!B4,DATI!B$1:B$65536,'1997'!O12,DATI!C$1:C$65536,'1997'!N8,DATI!D$1:D$65536,'1997'!L145)</f>
        <v>0</v>
      </c>
      <c r="P145" s="43">
        <f>T145</f>
        <v>0</v>
      </c>
      <c r="Q145" s="28"/>
      <c r="R145" s="150"/>
      <c r="S145" s="151"/>
      <c r="T145" s="36">
        <f>SUMIFS(DATI!E$1:E$65536,DATI!A$1:A$65536,'1997'!B4,DATI!B$1:B$65536,'1997'!T12,DATI!C$1:C$65536,'1997'!N8,DATI!D$1:D$65536,'1997'!L145)</f>
        <v>0</v>
      </c>
      <c r="U145" s="152"/>
      <c r="V145" s="28"/>
      <c r="W145" s="42"/>
    </row>
    <row r="146" spans="1:23">
      <c r="A146" s="7"/>
      <c r="B146" s="115">
        <f>C146+D146</f>
        <v>0</v>
      </c>
      <c r="C146" s="144">
        <f>C148</f>
        <v>0</v>
      </c>
      <c r="D146" s="144">
        <f>D148</f>
        <v>0</v>
      </c>
      <c r="E146" s="144">
        <f>E147+E148</f>
        <v>47256</v>
      </c>
      <c r="F146" s="144">
        <f>F148</f>
        <v>0</v>
      </c>
      <c r="G146" s="144">
        <f>G148</f>
        <v>33155</v>
      </c>
      <c r="H146" s="44"/>
      <c r="I146" s="37">
        <f>B146+E146+F146+G146</f>
        <v>80411</v>
      </c>
      <c r="J146" s="144">
        <f>J147+J148</f>
        <v>11387</v>
      </c>
      <c r="K146" s="145">
        <f t="shared" si="15"/>
        <v>91798</v>
      </c>
      <c r="L146" s="53" t="s">
        <v>209</v>
      </c>
      <c r="M146" s="199" t="s">
        <v>231</v>
      </c>
      <c r="N146" s="140">
        <f t="shared" si="14"/>
        <v>91798</v>
      </c>
      <c r="O146" s="37">
        <f>O147+O148</f>
        <v>0</v>
      </c>
      <c r="P146" s="43">
        <f>R146+S146+T146+W146</f>
        <v>91798</v>
      </c>
      <c r="Q146" s="44"/>
      <c r="R146" s="146">
        <f>R147+R148</f>
        <v>0</v>
      </c>
      <c r="S146" s="146">
        <f>S147+S148</f>
        <v>0</v>
      </c>
      <c r="T146" s="146">
        <f>T147+T148</f>
        <v>91798</v>
      </c>
      <c r="U146" s="146">
        <f>U147+U148</f>
        <v>0</v>
      </c>
      <c r="V146" s="94">
        <f>V147+V148</f>
        <v>0</v>
      </c>
      <c r="W146" s="31">
        <f>U146+V146</f>
        <v>0</v>
      </c>
    </row>
    <row r="147" spans="1:23">
      <c r="A147" s="7"/>
      <c r="B147" s="153"/>
      <c r="C147" s="154"/>
      <c r="D147" s="154"/>
      <c r="E147" s="149">
        <f>SUMIFS(DATI!E$1:E$65536,DATI!A$1:A$65536,'1997'!B4,DATI!B$1:B$65536,'1997'!E12,DATI!C$1:C$65536,'1997'!B8,DATI!D$1:D$65536,'1997'!L147)</f>
        <v>47256</v>
      </c>
      <c r="F147" s="152"/>
      <c r="G147" s="71"/>
      <c r="H147" s="44"/>
      <c r="I147" s="37">
        <f>E147</f>
        <v>47256</v>
      </c>
      <c r="J147" s="149">
        <f>SUMIFS(DATI!E$1:E$65536,DATI!A$1:A$65536,'1997'!B4,DATI!B$1:B$65536,'1997'!J12,DATI!C$1:C$65536,'1997'!B8,DATI!D$1:D$65536,'1997'!L147)</f>
        <v>11387</v>
      </c>
      <c r="K147" s="145">
        <f t="shared" si="15"/>
        <v>58643</v>
      </c>
      <c r="L147" s="53" t="s">
        <v>69</v>
      </c>
      <c r="M147" s="78" t="s">
        <v>232</v>
      </c>
      <c r="N147" s="140">
        <f t="shared" si="14"/>
        <v>58643</v>
      </c>
      <c r="O147" s="149">
        <f>SUMIFS(DATI!E$1:E$65536,DATI!A$1:A$65536,'1997'!B4,DATI!B$1:B$65536,'1997'!O12,DATI!C$1:C$65536,'1997'!N8,DATI!D$1:D$65536,'1997'!L147)</f>
        <v>0</v>
      </c>
      <c r="P147" s="43">
        <f>R147+S147+T147+W147</f>
        <v>58643</v>
      </c>
      <c r="Q147" s="44"/>
      <c r="R147" s="149">
        <f>SUMIFS(DATI!E$1:E$65536,DATI!A$1:A$65536,'1997'!B4,DATI!B$1:B$65536,'1997'!R12,DATI!C$1:C$65536,'1997'!N8,DATI!D$1:D$65536,'1997'!L147)</f>
        <v>0</v>
      </c>
      <c r="S147" s="149">
        <f>SUMIFS(DATI!E$1:E$65536,DATI!A$1:A$65536,'1997'!B4,DATI!B$1:B$65536,'1997'!D12,DATI!C$1:C$65536,'1997'!N8,DATI!D$1:D$65536,'1997'!L147)</f>
        <v>0</v>
      </c>
      <c r="T147" s="36">
        <f>SUMIFS(DATI!E$1:E$65536,DATI!A$1:A$65536,'1997'!B4,DATI!B$1:B$65536,'1997'!T12,DATI!C$1:C$65536,'1997'!N8,DATI!D$1:D$65536,'1997'!L147)</f>
        <v>58643</v>
      </c>
      <c r="U147" s="155">
        <f>SUMIFS(DATI!E$1:E$65536,DATI!A$1:A$65536,'1997'!B4,DATI!B$1:B$65536,'1997'!U12,DATI!C$1:C$65536,'1997'!N8,DATI!D$1:D$65536,'1997'!L147)</f>
        <v>0</v>
      </c>
      <c r="V147" s="30">
        <f>SUMIFS(DATI!E$1:E$65536,DATI!A$1:A$65536,'1997'!B4,DATI!B$1:B$65536,'1997'!V12,DATI!C$1:C$65536,'1997'!N8,DATI!D$1:D$65536,'1997'!L147)</f>
        <v>0</v>
      </c>
      <c r="W147" s="31">
        <f>U147+V147</f>
        <v>0</v>
      </c>
    </row>
    <row r="148" spans="1:23">
      <c r="A148" s="7"/>
      <c r="B148" s="115">
        <f>C148+D148</f>
        <v>0</v>
      </c>
      <c r="C148" s="156">
        <f>SUMIFS(DATI!E$1:E$65536,DATI!A$1:A$65536,'1997'!B4,DATI!B$1:B$65536,'1997'!C12,DATI!C$1:C$65536,'1997'!B8,DATI!D$1:D$65536,'1997'!L148)</f>
        <v>0</v>
      </c>
      <c r="D148" s="156">
        <f>SUMIFS(DATI!E$1:E$65536,DATI!A$1:A$65536,'1997'!B4,DATI!B$1:B$65536,'1997'!D12,DATI!C$1:C$65536,'1997'!B8,DATI!D$1:D$65536,'1997'!L148)</f>
        <v>0</v>
      </c>
      <c r="E148" s="149">
        <f>SUMIFS(DATI!E$1:E$65536,DATI!A$1:A$65536,'1997'!B4,DATI!B$1:B$65536,'1997'!E12,DATI!C$1:C$65536,'1997'!B8,DATI!D$1:D$65536,'1997'!L148)</f>
        <v>0</v>
      </c>
      <c r="F148" s="149">
        <f>SUMIFS(DATI!E$1:E$65536,DATI!A$1:A$65536,'1997'!B4,DATI!B$1:B$65536,'1997'!F12,DATI!C$1:C$65536,'1997'!B8,DATI!D$1:D$65536,'1997'!L148)</f>
        <v>0</v>
      </c>
      <c r="G148" s="149">
        <f>SUMIFS(DATI!E$1:E$65536,DATI!A$1:A$65536,'1997'!B4,DATI!B$1:B$65536,'1997'!G12,DATI!C$1:C$65536,'1997'!B8,DATI!D$1:D$65536,'1997'!L148)</f>
        <v>33155</v>
      </c>
      <c r="H148" s="44"/>
      <c r="I148" s="37">
        <f>B148+E148+F148+G148</f>
        <v>33155</v>
      </c>
      <c r="J148" s="149">
        <f>SUMIFS(DATI!E$1:E$65536,DATI!A$1:A$65536,'1997'!B4,DATI!B$1:B$65536,'1997'!J12,DATI!C$1:C$65536,'1997'!B8,DATI!D$1:D$65536,'1997'!L148)</f>
        <v>0</v>
      </c>
      <c r="K148" s="145">
        <f t="shared" si="15"/>
        <v>33155</v>
      </c>
      <c r="L148" s="53" t="s">
        <v>70</v>
      </c>
      <c r="M148" s="78" t="s">
        <v>233</v>
      </c>
      <c r="N148" s="140">
        <f t="shared" si="14"/>
        <v>33155</v>
      </c>
      <c r="O148" s="149">
        <f>SUMIFS(DATI!E$1:E$65536,DATI!A$1:A$65536,'1997'!B4,DATI!B$1:B$65536,'1997'!O12,DATI!C$1:C$65536,'1997'!N8,DATI!D$1:D$65536,'1997'!L148)</f>
        <v>0</v>
      </c>
      <c r="P148" s="43">
        <f>R148+S148+T148+W148</f>
        <v>33155</v>
      </c>
      <c r="Q148" s="44"/>
      <c r="R148" s="149">
        <f>SUMIFS(DATI!E$1:E$65536,DATI!A$1:A$65536,'1997'!B4,DATI!B$1:B$65536,'1997'!R12,DATI!C$1:C$65536,'1997'!N8,DATI!D$1:D$65536,'1997'!L148)</f>
        <v>0</v>
      </c>
      <c r="S148" s="149">
        <f>SUMIFS(DATI!E$1:E$65536,DATI!A$1:A$65536,'1997'!B4,DATI!B$1:B$65536,'1997'!S12,DATI!C$1:C$65536,'1997'!N8,DATI!D$1:D$65536,'1997'!L148)</f>
        <v>0</v>
      </c>
      <c r="T148" s="36">
        <f>SUMIFS(DATI!E$1:E$65536,DATI!A$1:A$65536,'1997'!B4,DATI!B$1:B$65536,'1997'!T12,DATI!C$1:C$65536,'1997'!N8,DATI!D$1:D$65536,'1997'!L148)</f>
        <v>33155</v>
      </c>
      <c r="U148" s="155">
        <f>SUMIFS(DATI!E$1:E$65536,DATI!A$1:A$65536,'1997'!B4,DATI!B$1:B$65536,'1997'!U12,DATI!C$1:C$65536,'1997'!N8,DATI!D$1:D$65536,'1997'!L148)</f>
        <v>0</v>
      </c>
      <c r="V148" s="30">
        <f>SUMIFS(DATI!E$1:E$65536,DATI!A$1:A$65536,'1997'!B4,DATI!B$1:B$65536,'1997'!V12,DATI!C$1:C$65536,'1997'!N8,DATI!D$1:D$65536,'1997'!L148)</f>
        <v>0</v>
      </c>
      <c r="W148" s="31">
        <f>U148+V148</f>
        <v>0</v>
      </c>
    </row>
    <row r="149" spans="1:23" ht="26.5" thickBot="1">
      <c r="A149" s="7"/>
      <c r="B149" s="115">
        <f>C149+D149</f>
        <v>-266870</v>
      </c>
      <c r="C149" s="157">
        <f>V143+V144-C144</f>
        <v>-20880</v>
      </c>
      <c r="D149" s="157">
        <f>U143+U144-D144</f>
        <v>-245990</v>
      </c>
      <c r="E149" s="80">
        <f>T143+T144-E144</f>
        <v>-112662</v>
      </c>
      <c r="F149" s="80">
        <f>S143+S144-F144</f>
        <v>95543</v>
      </c>
      <c r="G149" s="80">
        <f>G119+R144-G144</f>
        <v>-129716</v>
      </c>
      <c r="H149" s="44"/>
      <c r="I149" s="80">
        <f>B149+E149+F149+G149</f>
        <v>-413705</v>
      </c>
      <c r="J149" s="80">
        <f>O143+O144-J144</f>
        <v>372244</v>
      </c>
      <c r="K149" s="158">
        <f t="shared" si="15"/>
        <v>-41461</v>
      </c>
      <c r="L149" s="130" t="s">
        <v>11</v>
      </c>
      <c r="M149" s="200" t="s">
        <v>210</v>
      </c>
      <c r="N149" s="44"/>
      <c r="O149" s="44"/>
      <c r="P149" s="44"/>
      <c r="Q149" s="44"/>
      <c r="R149" s="44"/>
      <c r="S149" s="44"/>
      <c r="T149" s="44"/>
      <c r="U149" s="44"/>
      <c r="V149" s="44"/>
      <c r="W149" s="45"/>
    </row>
    <row r="150" spans="1:23" ht="19" thickTop="1" thickBot="1">
      <c r="A150" s="7"/>
      <c r="B150" s="233" t="s">
        <v>211</v>
      </c>
      <c r="C150" s="234"/>
      <c r="D150" s="234"/>
      <c r="E150" s="234"/>
      <c r="F150" s="234"/>
      <c r="G150" s="234"/>
      <c r="H150" s="234"/>
      <c r="I150" s="234"/>
      <c r="J150" s="234"/>
      <c r="K150" s="234"/>
      <c r="L150" s="234"/>
      <c r="M150" s="234"/>
      <c r="N150" s="234"/>
      <c r="O150" s="234"/>
      <c r="P150" s="234"/>
      <c r="Q150" s="234"/>
      <c r="R150" s="234"/>
      <c r="S150" s="234"/>
      <c r="T150" s="234"/>
      <c r="U150" s="234"/>
      <c r="V150" s="234"/>
      <c r="W150" s="235"/>
    </row>
    <row r="151" spans="1:23" ht="26.5" thickTop="1">
      <c r="B151" s="159"/>
      <c r="C151" s="76"/>
      <c r="D151" s="76"/>
      <c r="E151" s="76"/>
      <c r="F151" s="76"/>
      <c r="G151" s="76"/>
      <c r="H151" s="28"/>
      <c r="I151" s="76"/>
      <c r="J151" s="44"/>
      <c r="K151" s="160"/>
      <c r="L151" s="113" t="s">
        <v>11</v>
      </c>
      <c r="M151" s="200" t="s">
        <v>210</v>
      </c>
      <c r="N151" s="161">
        <f>O151+P151</f>
        <v>-41461</v>
      </c>
      <c r="O151" s="162">
        <f>J149</f>
        <v>372244</v>
      </c>
      <c r="P151" s="163">
        <f>R151+S151+T151+W151</f>
        <v>-413705</v>
      </c>
      <c r="Q151" s="28"/>
      <c r="R151" s="162">
        <f>G149</f>
        <v>-129716</v>
      </c>
      <c r="S151" s="162">
        <f>F149</f>
        <v>95543</v>
      </c>
      <c r="T151" s="163">
        <f>E149</f>
        <v>-112662</v>
      </c>
      <c r="U151" s="164">
        <f>D149</f>
        <v>-245990</v>
      </c>
      <c r="V151" s="62">
        <f>C149</f>
        <v>-20880</v>
      </c>
      <c r="W151" s="63">
        <f>U151+V151</f>
        <v>-266870</v>
      </c>
    </row>
    <row r="152" spans="1:23">
      <c r="B152" s="115">
        <f>C152+D152</f>
        <v>115327</v>
      </c>
      <c r="C152" s="43">
        <f>C153+C154</f>
        <v>1242</v>
      </c>
      <c r="D152" s="43">
        <f>D153+D154</f>
        <v>114085</v>
      </c>
      <c r="E152" s="33">
        <f>E153+E154</f>
        <v>79936</v>
      </c>
      <c r="F152" s="33">
        <f>F153+F154</f>
        <v>37177</v>
      </c>
      <c r="G152" s="33">
        <f>G153+G154</f>
        <v>887480</v>
      </c>
      <c r="H152" s="28"/>
      <c r="I152" s="37">
        <f>B152+E152+F152+G152</f>
        <v>1119920</v>
      </c>
      <c r="J152" s="148"/>
      <c r="K152" s="165">
        <f>I152</f>
        <v>1119920</v>
      </c>
      <c r="L152" s="53" t="s">
        <v>76</v>
      </c>
      <c r="M152" s="65" t="s">
        <v>212</v>
      </c>
      <c r="N152" s="166"/>
      <c r="O152" s="44"/>
      <c r="P152" s="166"/>
      <c r="Q152" s="28"/>
      <c r="R152" s="166"/>
      <c r="S152" s="166"/>
      <c r="T152" s="166"/>
      <c r="U152" s="166"/>
      <c r="V152" s="166"/>
      <c r="W152" s="70"/>
    </row>
    <row r="153" spans="1:23">
      <c r="B153" s="115">
        <f>C153+D153</f>
        <v>108924</v>
      </c>
      <c r="C153" s="34">
        <f>SUMIFS(DATI!E$1:E$65536,DATI!A$1:A$65536,'1997'!B4,DATI!B$1:B$65536,'1997'!C12,DATI!C$1:C$65536,'1997'!B8,DATI!D$1:D$65536,'1997'!L153)</f>
        <v>1221</v>
      </c>
      <c r="D153" s="34">
        <f>SUMIFS(DATI!E$1:E$65536,DATI!A$1:A$65536,'1997'!B4,DATI!B$1:B$65536,'1997'!D12,DATI!C$1:C$65536,'1997'!B8,DATI!D$1:D$65536,'1997'!L153)</f>
        <v>107703</v>
      </c>
      <c r="E153" s="36">
        <f>SUMIFS(DATI!E$1:E$65536,DATI!A$1:A$65536,'1997'!B4,DATI!B$1:B$65536,'1997'!E12,DATI!C$1:C$65536,'1997'!B8,DATI!D$1:D$65536,'1997'!L153)</f>
        <v>85114</v>
      </c>
      <c r="F153" s="36">
        <f>SUMIFS(DATI!E$1:E$65536,DATI!A$1:A$65536,'1997'!B4,DATI!B$1:B$65536,'1997'!F12,DATI!C$1:C$65536,'1997'!B8,DATI!D$1:D$65536,'1997'!L153)</f>
        <v>37076</v>
      </c>
      <c r="G153" s="36">
        <f>SUMIFS(DATI!E$1:E$65536,DATI!A$1:A$65536,'1997'!B4,DATI!B$1:B$65536,'1997'!G12,DATI!C$1:C$65536,'1997'!B8,DATI!D$1:D$65536,'1997'!L153)</f>
        <v>690862</v>
      </c>
      <c r="H153" s="28"/>
      <c r="I153" s="37">
        <f>B153+E153+F153+G153</f>
        <v>921976</v>
      </c>
      <c r="J153" s="148"/>
      <c r="K153" s="165">
        <f>I153</f>
        <v>921976</v>
      </c>
      <c r="L153" s="53" t="s">
        <v>78</v>
      </c>
      <c r="M153" s="199" t="s">
        <v>213</v>
      </c>
      <c r="N153" s="44"/>
      <c r="O153" s="44"/>
      <c r="P153" s="44"/>
      <c r="Q153" s="28"/>
      <c r="R153" s="44"/>
      <c r="S153" s="44"/>
      <c r="T153" s="44"/>
      <c r="U153" s="44"/>
      <c r="V153" s="44"/>
      <c r="W153" s="45"/>
    </row>
    <row r="154" spans="1:23">
      <c r="B154" s="115">
        <f>C154+D154</f>
        <v>6403</v>
      </c>
      <c r="C154" s="33">
        <f>C155+C156</f>
        <v>21</v>
      </c>
      <c r="D154" s="33">
        <f>D155+D156</f>
        <v>6382</v>
      </c>
      <c r="E154" s="33">
        <f>E155+E156</f>
        <v>-5178</v>
      </c>
      <c r="F154" s="33">
        <f>F155+F156</f>
        <v>101</v>
      </c>
      <c r="G154" s="33">
        <f>G155+G156</f>
        <v>196618</v>
      </c>
      <c r="H154" s="44"/>
      <c r="I154" s="37">
        <f>B154+E154+F154+G154</f>
        <v>197944</v>
      </c>
      <c r="J154" s="148"/>
      <c r="K154" s="165">
        <f>I154</f>
        <v>197944</v>
      </c>
      <c r="L154" s="53" t="s">
        <v>214</v>
      </c>
      <c r="M154" s="199" t="s">
        <v>215</v>
      </c>
      <c r="N154" s="44"/>
      <c r="O154" s="44"/>
      <c r="P154" s="44"/>
      <c r="Q154" s="44"/>
      <c r="R154" s="44"/>
      <c r="S154" s="44"/>
      <c r="T154" s="44"/>
      <c r="U154" s="44"/>
      <c r="V154" s="44"/>
      <c r="W154" s="45"/>
    </row>
    <row r="155" spans="1:23">
      <c r="B155" s="115">
        <f>C155+D155</f>
        <v>6403</v>
      </c>
      <c r="C155" s="34">
        <f>SUMIFS(DATI!E$1:E$65536,DATI!A$1:A$65536,'1997'!B4,DATI!B$1:B$65536,'1997'!C12,DATI!C$1:C$65536,'1997'!B8,DATI!D$1:D$65536,'1997'!L155)</f>
        <v>21</v>
      </c>
      <c r="D155" s="34">
        <f>SUMIFS(DATI!E$1:E$65536,DATI!A$1:A$65536,'1997'!B4,DATI!B$1:B$65536,'1997'!D12,DATI!C$1:C$65536,'1997'!B8,DATI!D$1:D$65536,'1997'!L155)</f>
        <v>6382</v>
      </c>
      <c r="E155" s="36">
        <f>SUMIFS(DATI!E$1:E$65536,DATI!A$1:A$65536,'1997'!B4,DATI!B$1:B$65536,'1997'!E12,DATI!C$1:C$65536,'1997'!B8,DATI!D$1:D$65536,'1997'!L155)</f>
        <v>-5178</v>
      </c>
      <c r="F155" s="36">
        <f>SUMIFS(DATI!E$1:E$65536,DATI!A$1:A$65536,'1997'!B4,DATI!B$1:B$65536,'1997'!F12,DATI!C$1:C$65536,'1997'!B8,DATI!D$1:D$65536,'1997'!L155)</f>
        <v>6</v>
      </c>
      <c r="G155" s="36">
        <f>SUMIFS(DATI!E$1:E$65536,DATI!A$1:A$65536,'1997'!B4,DATI!B$1:B$65536,'1997'!G12,DATI!C$1:C$65536,'1997'!B8,DATI!D$1:D$65536,'1997'!L155)</f>
        <v>196618</v>
      </c>
      <c r="H155" s="44"/>
      <c r="I155" s="37">
        <f>B155+E155+F155+G155</f>
        <v>197849</v>
      </c>
      <c r="J155" s="148"/>
      <c r="K155" s="165">
        <f>I155</f>
        <v>197849</v>
      </c>
      <c r="L155" s="53" t="s">
        <v>79</v>
      </c>
      <c r="M155" s="78" t="s">
        <v>216</v>
      </c>
      <c r="N155" s="44"/>
      <c r="O155" s="44"/>
      <c r="P155" s="44"/>
      <c r="Q155" s="44"/>
      <c r="R155" s="44"/>
      <c r="S155" s="44"/>
      <c r="T155" s="44"/>
      <c r="U155" s="44"/>
      <c r="V155" s="44"/>
      <c r="W155" s="45"/>
    </row>
    <row r="156" spans="1:23">
      <c r="B156" s="115">
        <f>C156+D156</f>
        <v>0</v>
      </c>
      <c r="C156" s="167">
        <f>SUMIFS(DATI!E$1:E$65536,DATI!A$1:A$65536,'1997'!B4,DATI!B$1:B$65536,'1997'!C12,DATI!C$1:C$65536,'1997'!B8,DATI!D$1:D$65536,'1997'!L156)</f>
        <v>0</v>
      </c>
      <c r="D156" s="167">
        <f>SUMIFS(DATI!E$1:E$65536,DATI!A$1:A$65536,'1997'!B4,DATI!B$1:B$65536,'1997'!D12,DATI!C$1:C$65536,'1997'!B8,DATI!D$1:D$65536,'1997'!L156)</f>
        <v>0</v>
      </c>
      <c r="E156" s="168">
        <f>SUMIFS(DATI!E$1:E$65536,DATI!A$1:A$65536,'1997'!B4,DATI!B$1:B$65536,'1997'!E12,DATI!C$1:C$65536,'1997'!B8,DATI!D$1:D$65536,'1997'!L156)</f>
        <v>0</v>
      </c>
      <c r="F156" s="168">
        <f>SUMIFS(DATI!E$1:E$65536,DATI!A$1:A$65536,'1997'!B4,DATI!B$1:B$65536,'1997'!F12,DATI!C$1:C$65536,'1997'!B8,DATI!D$1:D$65536,'1997'!L156)</f>
        <v>95</v>
      </c>
      <c r="G156" s="168">
        <f>SUMIFS(DATI!E$1:E$65536,DATI!A$1:A$65536,'1997'!B4,DATI!B$1:B$65536,'1997'!G12,DATI!C$1:C$65536,'1997'!B8,DATI!D$1:D$65536,'1997'!L156)</f>
        <v>0</v>
      </c>
      <c r="H156" s="44"/>
      <c r="I156" s="37">
        <f>B156+E156+F156+G156</f>
        <v>95</v>
      </c>
      <c r="J156" s="148"/>
      <c r="K156" s="165">
        <f>I156</f>
        <v>95</v>
      </c>
      <c r="L156" s="53" t="s">
        <v>80</v>
      </c>
      <c r="M156" s="78" t="s">
        <v>217</v>
      </c>
      <c r="N156" s="44"/>
      <c r="O156" s="44"/>
      <c r="P156" s="44"/>
      <c r="Q156" s="44"/>
      <c r="R156" s="44"/>
      <c r="S156" s="44"/>
      <c r="T156" s="44"/>
      <c r="U156" s="44"/>
      <c r="V156" s="44"/>
      <c r="W156" s="45"/>
    </row>
    <row r="157" spans="1:23">
      <c r="B157" s="169"/>
      <c r="C157" s="71"/>
      <c r="D157" s="71"/>
      <c r="E157" s="71"/>
      <c r="F157" s="71"/>
      <c r="G157" s="71"/>
      <c r="H157" s="44"/>
      <c r="I157" s="71"/>
      <c r="J157" s="76"/>
      <c r="K157" s="170"/>
      <c r="L157" s="53" t="s">
        <v>77</v>
      </c>
      <c r="M157" s="65" t="s">
        <v>167</v>
      </c>
      <c r="N157" s="33">
        <f>P157</f>
        <v>1161381</v>
      </c>
      <c r="O157" s="136"/>
      <c r="P157" s="43">
        <f>R157+S157+T157+W157</f>
        <v>1161381</v>
      </c>
      <c r="Q157" s="44"/>
      <c r="R157" s="146">
        <f>G22</f>
        <v>757898</v>
      </c>
      <c r="S157" s="146">
        <f>F22</f>
        <v>20919</v>
      </c>
      <c r="T157" s="146">
        <f>E22</f>
        <v>269180</v>
      </c>
      <c r="U157" s="146">
        <f>D22</f>
        <v>110730</v>
      </c>
      <c r="V157" s="94">
        <f>C22</f>
        <v>2654</v>
      </c>
      <c r="W157" s="31">
        <f>U157+V157</f>
        <v>113384</v>
      </c>
    </row>
    <row r="158" spans="1:23">
      <c r="B158" s="115">
        <f>C158+D158</f>
        <v>0</v>
      </c>
      <c r="C158" s="34">
        <f>SUMIFS(DATI!E$1:E$65536,DATI!A$1:A$65536,'1997'!B4,DATI!B$1:B$65536,'1997'!C12,DATI!C$1:C$65536,'1997'!B8,DATI!D$1:D$65536,'1997'!L158)</f>
        <v>0</v>
      </c>
      <c r="D158" s="34">
        <f>SUMIFS(DATI!E$1:E$65536,DATI!A$1:A$65536,'1997'!B4,DATI!B$1:B$65536,'1997'!D12,DATI!C$1:C$65536,'1997'!B8,DATI!D$1:D$65536,'1997'!L158)</f>
        <v>0</v>
      </c>
      <c r="E158" s="36">
        <f>SUMIFS(DATI!E$1:E$65536,DATI!A$1:A$65536,'1997'!B4,DATI!B$1:B$65536,'1997'!E12,DATI!C$1:C$65536,'1997'!B8,DATI!D$1:D$65536,'1997'!L158)</f>
        <v>332</v>
      </c>
      <c r="F158" s="171">
        <f>SUMIFS(DATI!E$1:E$65536,DATI!A$1:A$65536,'1997'!B4,DATI!B$1:B$65536,'1997'!F12,DATI!C$1:C$65536,'1997'!B8,DATI!D$1:D$65536,'1997'!L158)</f>
        <v>0</v>
      </c>
      <c r="G158" s="171">
        <f>SUMIFS(DATI!E$1:E$65536,DATI!A$1:A$65536,'1997'!B4,DATI!B$1:B$65536,'1997'!G12,DATI!C$1:C$65536,'1997'!B8,DATI!D$1:D$65536,'1997'!L158)</f>
        <v>-332</v>
      </c>
      <c r="H158" s="44"/>
      <c r="I158" s="37">
        <f>B158+E158+F158+G158</f>
        <v>0</v>
      </c>
      <c r="J158" s="171">
        <f>SUMIFS(DATI!E$1:E$65536,DATI!A$1:A$65536,'1997'!B4,DATI!B$1:B$65536,'1997'!J12,DATI!C$1:C$65536,'1997'!B8,DATI!D$1:D$65536,'1997'!L158)</f>
        <v>0</v>
      </c>
      <c r="K158" s="39">
        <f>I158+J158</f>
        <v>0</v>
      </c>
      <c r="L158" s="53" t="s">
        <v>71</v>
      </c>
      <c r="M158" s="65" t="s">
        <v>218</v>
      </c>
      <c r="N158" s="44"/>
      <c r="O158" s="44"/>
      <c r="P158" s="166"/>
      <c r="Q158" s="44"/>
      <c r="R158" s="166"/>
      <c r="S158" s="44"/>
      <c r="T158" s="44"/>
      <c r="U158" s="44"/>
      <c r="V158" s="44"/>
      <c r="W158" s="45"/>
    </row>
    <row r="159" spans="1:23" ht="13">
      <c r="B159" s="115">
        <f>C159+D159</f>
        <v>-268813</v>
      </c>
      <c r="C159" s="172">
        <f>V151+V157-C152-C158</f>
        <v>-19468</v>
      </c>
      <c r="D159" s="172">
        <f>U151+U157-D152-D158</f>
        <v>-249345</v>
      </c>
      <c r="E159" s="172">
        <f>T151+T157-E152-E158</f>
        <v>76250</v>
      </c>
      <c r="F159" s="172">
        <f>S151+S157-F152-F158</f>
        <v>79285</v>
      </c>
      <c r="G159" s="172">
        <f>R151+R157-G152-G158</f>
        <v>-258966</v>
      </c>
      <c r="H159" s="44"/>
      <c r="I159" s="80">
        <f>B159+E159+F159+G159</f>
        <v>-372244</v>
      </c>
      <c r="J159" s="80">
        <f>O151-J158</f>
        <v>372244</v>
      </c>
      <c r="K159" s="39">
        <f>I159+J159</f>
        <v>0</v>
      </c>
      <c r="L159" s="106" t="s">
        <v>22</v>
      </c>
      <c r="M159" s="203" t="s">
        <v>219</v>
      </c>
      <c r="N159" s="44"/>
      <c r="O159" s="44"/>
      <c r="P159" s="44"/>
      <c r="Q159" s="44"/>
      <c r="R159" s="44"/>
      <c r="S159" s="44"/>
      <c r="T159" s="44"/>
      <c r="U159" s="44"/>
      <c r="V159" s="44"/>
      <c r="W159" s="45"/>
    </row>
    <row r="160" spans="1:23" ht="13" thickBot="1">
      <c r="B160" s="236"/>
      <c r="C160" s="237"/>
      <c r="D160" s="237"/>
      <c r="E160" s="237"/>
      <c r="F160" s="237"/>
      <c r="G160" s="237"/>
      <c r="H160" s="237"/>
      <c r="I160" s="237"/>
      <c r="J160" s="237"/>
      <c r="K160" s="237"/>
      <c r="L160" s="237"/>
      <c r="M160" s="237"/>
      <c r="N160" s="237"/>
      <c r="O160" s="237"/>
      <c r="P160" s="237"/>
      <c r="Q160" s="237"/>
      <c r="R160" s="237"/>
      <c r="S160" s="237"/>
      <c r="T160" s="237"/>
      <c r="U160" s="237"/>
      <c r="V160" s="237"/>
      <c r="W160" s="238"/>
    </row>
    <row r="161" spans="2:23" ht="21.75" customHeight="1" thickTop="1">
      <c r="L161" s="222" t="s">
        <v>220</v>
      </c>
      <c r="M161" s="223"/>
      <c r="N161" s="226" t="s">
        <v>131</v>
      </c>
      <c r="O161" s="213" t="s">
        <v>130</v>
      </c>
      <c r="P161" s="213" t="s">
        <v>129</v>
      </c>
      <c r="Q161" s="213" t="s">
        <v>128</v>
      </c>
      <c r="R161" s="213" t="s">
        <v>127</v>
      </c>
      <c r="S161" s="213" t="s">
        <v>126</v>
      </c>
      <c r="T161" s="213" t="s">
        <v>125</v>
      </c>
      <c r="U161" s="215" t="s">
        <v>124</v>
      </c>
      <c r="V161" s="215" t="s">
        <v>123</v>
      </c>
      <c r="W161" s="218" t="s">
        <v>122</v>
      </c>
    </row>
    <row r="162" spans="2:23" ht="13.5" customHeight="1">
      <c r="L162" s="222"/>
      <c r="M162" s="223"/>
      <c r="N162" s="226"/>
      <c r="O162" s="213"/>
      <c r="P162" s="213"/>
      <c r="Q162" s="229"/>
      <c r="R162" s="213"/>
      <c r="S162" s="213"/>
      <c r="T162" s="213"/>
      <c r="U162" s="216"/>
      <c r="V162" s="216"/>
      <c r="W162" s="219"/>
    </row>
    <row r="163" spans="2:23" ht="51.75" customHeight="1" thickBot="1">
      <c r="B163" s="221" t="s">
        <v>221</v>
      </c>
      <c r="C163" s="221"/>
      <c r="D163" s="221"/>
      <c r="E163" s="221"/>
      <c r="F163" s="221"/>
      <c r="G163" s="221"/>
      <c r="H163" s="221"/>
      <c r="I163" s="221"/>
      <c r="K163" s="7"/>
      <c r="L163" s="224"/>
      <c r="M163" s="225"/>
      <c r="N163" s="227"/>
      <c r="O163" s="228"/>
      <c r="P163" s="214"/>
      <c r="Q163" s="230"/>
      <c r="R163" s="214"/>
      <c r="S163" s="214"/>
      <c r="T163" s="214"/>
      <c r="U163" s="217"/>
      <c r="V163" s="217"/>
      <c r="W163" s="220"/>
    </row>
    <row r="164" spans="2:23" ht="13.5" thickTop="1">
      <c r="B164" s="173"/>
      <c r="C164" s="173"/>
      <c r="D164" s="173"/>
      <c r="E164" s="173"/>
      <c r="F164" s="173"/>
      <c r="G164" s="173"/>
      <c r="H164" s="173"/>
      <c r="K164" s="7"/>
      <c r="L164" s="193" t="s">
        <v>263</v>
      </c>
      <c r="M164" s="209" t="s">
        <v>222</v>
      </c>
      <c r="N164" s="140">
        <f>O164+P164</f>
        <v>0</v>
      </c>
      <c r="O164" s="174">
        <v>188944</v>
      </c>
      <c r="P164" s="142">
        <f>R164+S164+T164+W164</f>
        <v>-188944</v>
      </c>
      <c r="Q164" s="44"/>
      <c r="R164" s="175">
        <f>SUMIFS(DATI!E$1:E$65536,DATI!A$1:A$65536,'1997'!B4,DATI!B$1:B$65536,'1997'!R12,DATI!D$1:D$65536,'1997'!L164)</f>
        <v>306933</v>
      </c>
      <c r="S164" s="174">
        <f>SUMIFS(DATI!E$1:E$65536,DATI!A$1:A$65536,'1997'!B4,DATI!B$1:B$65536,'1997'!S12,DATI!D$1:D$65536,'1997'!L164)</f>
        <v>64386</v>
      </c>
      <c r="T164" s="175">
        <f>SUMIFS(DATI!E$1:E$65536,DATI!A$1:A$65536,'1997'!B4,DATI!B$1:B$65536,'1997'!T12,DATI!D$1:D$65536,'1997'!L164)</f>
        <v>-11150</v>
      </c>
      <c r="U164" s="176">
        <f>SUMIFS(DATI!E$1:E$65536,DATI!A$1:A$65536,'1997'!B4,DATI!B$1:B$65536,'1997'!U12,DATI!D$1:D$65536,'1997'!L164)</f>
        <v>-529643</v>
      </c>
      <c r="V164" s="175">
        <f>SUMIFS(DATI!E$1:E$65536,DATI!A$1:A$65536,'1997'!B4,DATI!B$1:B$65536,'1997'!V12,DATI!D$1:D$65536,'1997'!L164)</f>
        <v>-19470</v>
      </c>
      <c r="W164" s="177">
        <f>U164+V164</f>
        <v>-549113</v>
      </c>
    </row>
    <row r="165" spans="2:23">
      <c r="B165" s="173"/>
      <c r="C165" s="173"/>
      <c r="D165" s="173"/>
      <c r="E165" s="173"/>
      <c r="F165" s="173"/>
      <c r="G165" s="173"/>
      <c r="H165" s="173"/>
      <c r="K165" s="7"/>
      <c r="L165" s="191" t="s">
        <v>99</v>
      </c>
      <c r="M165" s="187" t="s">
        <v>223</v>
      </c>
      <c r="N165" s="166"/>
      <c r="O165" s="44"/>
      <c r="P165" s="44"/>
      <c r="Q165" s="44"/>
      <c r="R165" s="166"/>
      <c r="S165" s="166"/>
      <c r="T165" s="178">
        <f>SUMIFS(DATI!E$1:E$65536,DATI!A$1:A$65536,'1997'!B4,DATI!B$1:B$65536,'1997'!T12,DATI!C$1:C$65536,'1997'!B8,DATI!D$1:D$65536,'1997'!L165)</f>
        <v>1895030</v>
      </c>
      <c r="U165" s="166"/>
      <c r="V165" s="166"/>
      <c r="W165" s="179"/>
    </row>
    <row r="166" spans="2:23">
      <c r="B166" s="173"/>
      <c r="C166" s="173"/>
      <c r="D166" s="173"/>
      <c r="E166" s="173"/>
      <c r="F166" s="173"/>
      <c r="G166" s="173"/>
      <c r="H166" s="173"/>
      <c r="K166" s="7"/>
      <c r="L166" s="191" t="s">
        <v>100</v>
      </c>
      <c r="M166" s="188" t="s">
        <v>224</v>
      </c>
      <c r="N166" s="44"/>
      <c r="O166" s="44"/>
      <c r="P166" s="44"/>
      <c r="Q166" s="44"/>
      <c r="R166" s="44"/>
      <c r="S166" s="44"/>
      <c r="T166" s="180">
        <f>SUMIFS(DATI!E$1:E$65536,DATI!A$1:A$65536,'1997'!B4,DATI!B$1:B$65536,'1997'!T12,DATI!C$1:C$65536,'1997'!N8,DATI!D$1:D$65536,'1997'!L166)</f>
        <v>1971279</v>
      </c>
      <c r="U166" s="44"/>
      <c r="V166" s="44"/>
      <c r="W166" s="181"/>
    </row>
    <row r="167" spans="2:23">
      <c r="B167" s="173"/>
      <c r="C167" s="173"/>
      <c r="D167" s="173"/>
      <c r="E167" s="173"/>
      <c r="F167" s="173"/>
      <c r="G167" s="173"/>
      <c r="H167" s="173"/>
      <c r="K167" s="7"/>
      <c r="L167" s="191" t="s">
        <v>8</v>
      </c>
      <c r="M167" s="189" t="s">
        <v>225</v>
      </c>
      <c r="N167" s="44"/>
      <c r="O167" s="44"/>
      <c r="P167" s="178">
        <f>SUMIFS(DATI!E$1:E$65536,DATI!A$1:A$65536,'1997'!B4,DATI!B$1:B$65536,'1997'!P12,DATI!D$1:D$65536,'1997'!L167)</f>
        <v>976994</v>
      </c>
      <c r="Q167" s="44"/>
      <c r="R167" s="44"/>
      <c r="S167" s="44"/>
      <c r="T167" s="178">
        <f>SUMIFS(DATI!E$1:E$65536,DATI!A$1:A$65536,'1997'!B4,DATI!B$1:B$65536,'1997'!T12,DATI!D$1:D$65536,'1997'!L167)</f>
        <v>204688</v>
      </c>
      <c r="U167" s="44"/>
      <c r="V167" s="44"/>
      <c r="W167" s="181"/>
    </row>
    <row r="168" spans="2:23" ht="25.5" thickBot="1">
      <c r="B168" s="173"/>
      <c r="C168" s="173"/>
      <c r="D168" s="173"/>
      <c r="E168" s="173"/>
      <c r="F168" s="173"/>
      <c r="G168" s="173"/>
      <c r="H168" s="173"/>
      <c r="K168" s="7"/>
      <c r="L168" s="192" t="s">
        <v>9</v>
      </c>
      <c r="M168" s="190" t="s">
        <v>226</v>
      </c>
      <c r="N168" s="182"/>
      <c r="O168" s="182"/>
      <c r="P168" s="183">
        <f>SUMIFS(DATI!E$1:E$65536,DATI!A$1:A$65536,'1997'!B4,DATI!B$1:B$65536,'1997'!P12,DATI!D$1:D$65536,'1997'!L168)</f>
        <v>2079214</v>
      </c>
      <c r="Q168" s="182"/>
      <c r="R168" s="182"/>
      <c r="S168" s="182"/>
      <c r="T168" s="183">
        <f>SUMIFS(DATI!E$1:E$65536,DATI!A$1:A$65536,'1997'!B4,DATI!B$1:B$65536,'1997'!T12,DATI!D$1:D$65536,'1997'!L168)</f>
        <v>373500</v>
      </c>
      <c r="U168" s="182"/>
      <c r="V168" s="182"/>
      <c r="W168" s="184"/>
    </row>
    <row r="169" spans="2:23" ht="13" thickTop="1">
      <c r="N169" s="6"/>
    </row>
    <row r="172" spans="2:23">
      <c r="V172" s="6"/>
    </row>
    <row r="173" spans="2:23">
      <c r="V173" s="6"/>
    </row>
    <row r="174" spans="2:23">
      <c r="V174" s="6"/>
    </row>
    <row r="175" spans="2:23">
      <c r="V175" s="6"/>
    </row>
  </sheetData>
  <sheetProtection algorithmName="SHA-512" hashValue="+sdnNkXSKTZSQ1y7L6YYF3IWiVh+ntZW2OGn3ZCy77f035eAqtDDHY4oHTQiP2nsfG3TVupE/1F/Uo5Y2RmLAw==" saltValue="1rWHguG2/8pxnEpB6axZSg==" spinCount="100000" sheet="1" objects="1" scenarios="1"/>
  <mergeCells count="146">
    <mergeCell ref="S161:S163"/>
    <mergeCell ref="T161:T163"/>
    <mergeCell ref="U161:U163"/>
    <mergeCell ref="V161:V163"/>
    <mergeCell ref="W161:W163"/>
    <mergeCell ref="B163:I163"/>
    <mergeCell ref="L161:M163"/>
    <mergeCell ref="N161:N163"/>
    <mergeCell ref="O161:O163"/>
    <mergeCell ref="P161:P163"/>
    <mergeCell ref="Q161:Q163"/>
    <mergeCell ref="R161:R163"/>
    <mergeCell ref="B142:W142"/>
    <mergeCell ref="B150:W150"/>
    <mergeCell ref="B160:W160"/>
    <mergeCell ref="O139:O141"/>
    <mergeCell ref="P139:P141"/>
    <mergeCell ref="Q139:Q141"/>
    <mergeCell ref="R139:R141"/>
    <mergeCell ref="S139:S141"/>
    <mergeCell ref="T139:T141"/>
    <mergeCell ref="G139:G141"/>
    <mergeCell ref="H139:H141"/>
    <mergeCell ref="I139:I141"/>
    <mergeCell ref="J139:J141"/>
    <mergeCell ref="K139:K141"/>
    <mergeCell ref="N139:N141"/>
    <mergeCell ref="B125:W125"/>
    <mergeCell ref="B137:W137"/>
    <mergeCell ref="B138:K138"/>
    <mergeCell ref="L138:M141"/>
    <mergeCell ref="N138:W138"/>
    <mergeCell ref="B139:B141"/>
    <mergeCell ref="C139:C141"/>
    <mergeCell ref="D139:D141"/>
    <mergeCell ref="E139:E141"/>
    <mergeCell ref="F139:F141"/>
    <mergeCell ref="U139:U141"/>
    <mergeCell ref="V139:V141"/>
    <mergeCell ref="W139:W141"/>
    <mergeCell ref="R122:R124"/>
    <mergeCell ref="S122:S124"/>
    <mergeCell ref="T122:T124"/>
    <mergeCell ref="U122:U124"/>
    <mergeCell ref="V122:V124"/>
    <mergeCell ref="W122:W124"/>
    <mergeCell ref="J122:J124"/>
    <mergeCell ref="K122:K124"/>
    <mergeCell ref="N122:N124"/>
    <mergeCell ref="O122:O124"/>
    <mergeCell ref="P122:P124"/>
    <mergeCell ref="Q122:Q124"/>
    <mergeCell ref="D122:D124"/>
    <mergeCell ref="E122:E124"/>
    <mergeCell ref="F122:F124"/>
    <mergeCell ref="G122:G124"/>
    <mergeCell ref="H122:H124"/>
    <mergeCell ref="I122:I124"/>
    <mergeCell ref="V81:V83"/>
    <mergeCell ref="W81:W83"/>
    <mergeCell ref="B84:W84"/>
    <mergeCell ref="B111:W111"/>
    <mergeCell ref="B120:W120"/>
    <mergeCell ref="B121:K121"/>
    <mergeCell ref="L121:M124"/>
    <mergeCell ref="N121:W121"/>
    <mergeCell ref="B122:B124"/>
    <mergeCell ref="C122:C124"/>
    <mergeCell ref="P81:P83"/>
    <mergeCell ref="Q81:Q83"/>
    <mergeCell ref="R81:R83"/>
    <mergeCell ref="S81:S83"/>
    <mergeCell ref="T81:T83"/>
    <mergeCell ref="U81:U83"/>
    <mergeCell ref="H81:H83"/>
    <mergeCell ref="I81:I83"/>
    <mergeCell ref="J81:J83"/>
    <mergeCell ref="K81:K83"/>
    <mergeCell ref="N81:N83"/>
    <mergeCell ref="O81:O83"/>
    <mergeCell ref="B44:W44"/>
    <mergeCell ref="B80:K80"/>
    <mergeCell ref="L80:M83"/>
    <mergeCell ref="N80:W80"/>
    <mergeCell ref="B81:B83"/>
    <mergeCell ref="C81:C83"/>
    <mergeCell ref="D81:D83"/>
    <mergeCell ref="E81:E83"/>
    <mergeCell ref="F81:F83"/>
    <mergeCell ref="G81:G83"/>
    <mergeCell ref="R41:R43"/>
    <mergeCell ref="S41:S43"/>
    <mergeCell ref="T41:T43"/>
    <mergeCell ref="U41:U43"/>
    <mergeCell ref="V41:V43"/>
    <mergeCell ref="W41:W43"/>
    <mergeCell ref="J41:J43"/>
    <mergeCell ref="K41:K43"/>
    <mergeCell ref="N41:N43"/>
    <mergeCell ref="O41:O43"/>
    <mergeCell ref="P41:P43"/>
    <mergeCell ref="Q41:Q43"/>
    <mergeCell ref="D41:D43"/>
    <mergeCell ref="E41:E43"/>
    <mergeCell ref="F41:F43"/>
    <mergeCell ref="G41:G43"/>
    <mergeCell ref="H41:H43"/>
    <mergeCell ref="I41:I43"/>
    <mergeCell ref="V9:V11"/>
    <mergeCell ref="W9:W11"/>
    <mergeCell ref="B13:W13"/>
    <mergeCell ref="B24:W24"/>
    <mergeCell ref="B25:W25"/>
    <mergeCell ref="B40:K40"/>
    <mergeCell ref="L40:M43"/>
    <mergeCell ref="N40:W40"/>
    <mergeCell ref="B41:B43"/>
    <mergeCell ref="C41:C43"/>
    <mergeCell ref="P9:P11"/>
    <mergeCell ref="Q9:Q11"/>
    <mergeCell ref="R9:R11"/>
    <mergeCell ref="S9:S11"/>
    <mergeCell ref="T9:T11"/>
    <mergeCell ref="U9:U11"/>
    <mergeCell ref="H9:H11"/>
    <mergeCell ref="I9:I11"/>
    <mergeCell ref="B2:W2"/>
    <mergeCell ref="B3:W3"/>
    <mergeCell ref="B4:W4"/>
    <mergeCell ref="B5:W5"/>
    <mergeCell ref="B6:W6"/>
    <mergeCell ref="B7:K7"/>
    <mergeCell ref="L7:M12"/>
    <mergeCell ref="N7:W7"/>
    <mergeCell ref="B8:K8"/>
    <mergeCell ref="N8:W8"/>
    <mergeCell ref="J9:J11"/>
    <mergeCell ref="K9:K11"/>
    <mergeCell ref="N9:N11"/>
    <mergeCell ref="O9:O11"/>
    <mergeCell ref="B9:B11"/>
    <mergeCell ref="C9:C11"/>
    <mergeCell ref="D9:D11"/>
    <mergeCell ref="E9:E11"/>
    <mergeCell ref="F9:F11"/>
    <mergeCell ref="G9:G11"/>
  </mergeCells>
  <conditionalFormatting sqref="B2:W37 B38:K38 N38:W38">
    <cfRule type="containsText" dxfId="53" priority="26" stopIfTrue="1" operator="containsText" text="SUMIFS">
      <formula>NOT(ISERROR(SEARCH("SUMIFS",B2)))</formula>
    </cfRule>
  </conditionalFormatting>
  <conditionalFormatting sqref="C95">
    <cfRule type="containsText" dxfId="52" priority="10" stopIfTrue="1" operator="containsText" text="SUMIFS">
      <formula>NOT(ISERROR(SEARCH("SUMIFS",C95)))</formula>
    </cfRule>
  </conditionalFormatting>
  <conditionalFormatting sqref="E95:G95">
    <cfRule type="containsText" dxfId="51" priority="11" stopIfTrue="1" operator="containsText" text="SUMIFS">
      <formula>NOT(ISERROR(SEARCH("SUMIFS",E95)))</formula>
    </cfRule>
  </conditionalFormatting>
  <conditionalFormatting sqref="H74:H75">
    <cfRule type="containsText" dxfId="50" priority="1" stopIfTrue="1" operator="containsText" text="SUMIFS">
      <formula>NOT(ISERROR(SEARCH("SUMIFS",H74)))</formula>
    </cfRule>
  </conditionalFormatting>
  <conditionalFormatting sqref="H86:H87">
    <cfRule type="containsText" dxfId="49" priority="8" stopIfTrue="1" operator="containsText" text="SUMIFS">
      <formula>NOT(ISERROR(SEARCH("SUMIFS",H86)))</formula>
    </cfRule>
  </conditionalFormatting>
  <conditionalFormatting sqref="H95:H96">
    <cfRule type="containsText" dxfId="48" priority="16" stopIfTrue="1" operator="containsText" text="SUMIFS">
      <formula>NOT(ISERROR(SEARCH("SUMIFS",H95)))</formula>
    </cfRule>
  </conditionalFormatting>
  <conditionalFormatting sqref="H102">
    <cfRule type="containsText" dxfId="47" priority="9" stopIfTrue="1" operator="containsText" text="SUMIFS">
      <formula>NOT(ISERROR(SEARCH("SUMIFS",H102)))</formula>
    </cfRule>
  </conditionalFormatting>
  <conditionalFormatting sqref="H106:H107">
    <cfRule type="containsText" dxfId="46" priority="15" stopIfTrue="1" operator="containsText" text="SUMIFS">
      <formula>NOT(ISERROR(SEARCH("SUMIFS",H106)))</formula>
    </cfRule>
  </conditionalFormatting>
  <conditionalFormatting sqref="L47:M48">
    <cfRule type="containsText" dxfId="45" priority="5" stopIfTrue="1" operator="containsText" text="SUMIFS">
      <formula>NOT(ISERROR(SEARCH("SUMIFS",L47)))</formula>
    </cfRule>
  </conditionalFormatting>
  <conditionalFormatting sqref="L50:M51">
    <cfRule type="containsText" dxfId="44" priority="3" stopIfTrue="1" operator="containsText" text="SUMIFS">
      <formula>NOT(ISERROR(SEARCH("SUMIFS",L50)))</formula>
    </cfRule>
  </conditionalFormatting>
  <conditionalFormatting sqref="Q45 Q54:Q56">
    <cfRule type="containsText" dxfId="43" priority="25" stopIfTrue="1" operator="containsText" text="SUMIFS">
      <formula>NOT(ISERROR(SEARCH("SUMIFS",Q45)))</formula>
    </cfRule>
  </conditionalFormatting>
  <conditionalFormatting sqref="Q58:Q64">
    <cfRule type="containsText" dxfId="42" priority="21" stopIfTrue="1" operator="containsText" text="SUMIFS">
      <formula>NOT(ISERROR(SEARCH("SUMIFS",Q58)))</formula>
    </cfRule>
  </conditionalFormatting>
  <conditionalFormatting sqref="Q69:Q74">
    <cfRule type="containsText" dxfId="41" priority="22" stopIfTrue="1" operator="containsText" text="SUMIFS">
      <formula>NOT(ISERROR(SEARCH("SUMIFS",Q69)))</formula>
    </cfRule>
  </conditionalFormatting>
  <conditionalFormatting sqref="Q85">
    <cfRule type="containsText" dxfId="40" priority="20" stopIfTrue="1" operator="containsText" text="SUMIFS">
      <formula>NOT(ISERROR(SEARCH("SUMIFS",Q85)))</formula>
    </cfRule>
  </conditionalFormatting>
  <conditionalFormatting sqref="Q94:Q96">
    <cfRule type="containsText" dxfId="39" priority="14" stopIfTrue="1" operator="containsText" text="SUMIFS">
      <formula>NOT(ISERROR(SEARCH("SUMIFS",Q94)))</formula>
    </cfRule>
  </conditionalFormatting>
  <conditionalFormatting sqref="Q99:Q102">
    <cfRule type="containsText" dxfId="38" priority="18" stopIfTrue="1" operator="containsText" text="SUMIFS">
      <formula>NOT(ISERROR(SEARCH("SUMIFS",Q99)))</formula>
    </cfRule>
  </conditionalFormatting>
  <conditionalFormatting sqref="Q105:Q107">
    <cfRule type="containsText" dxfId="37" priority="17" stopIfTrue="1" operator="containsText" text="SUMIFS">
      <formula>NOT(ISERROR(SEARCH("SUMIFS",Q105)))</formula>
    </cfRule>
  </conditionalFormatting>
  <conditionalFormatting sqref="Q112">
    <cfRule type="containsText" dxfId="36" priority="7" stopIfTrue="1" operator="containsText" text="SUMIFS">
      <formula>NOT(ISERROR(SEARCH("SUMIFS",Q112)))</formula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376D3B-4610-4ACA-B5D9-9ACB197138EE}">
  <sheetPr codeName="Sheet30"/>
  <dimension ref="A1:W175"/>
  <sheetViews>
    <sheetView zoomScale="70" zoomScaleNormal="70" workbookViewId="0">
      <selection activeCell="R165" sqref="R165"/>
    </sheetView>
  </sheetViews>
  <sheetFormatPr defaultColWidth="9.1796875" defaultRowHeight="12.5"/>
  <cols>
    <col min="1" max="1" width="4.81640625" style="2" customWidth="1"/>
    <col min="2" max="2" width="16.81640625" style="2" customWidth="1"/>
    <col min="3" max="4" width="15.54296875" style="2" customWidth="1"/>
    <col min="5" max="11" width="11.7265625" style="2" customWidth="1"/>
    <col min="12" max="12" width="18.453125" style="2" customWidth="1"/>
    <col min="13" max="13" width="52.1796875" style="2" customWidth="1"/>
    <col min="14" max="14" width="12.54296875" style="2" customWidth="1"/>
    <col min="15" max="15" width="13.1796875" style="2" customWidth="1"/>
    <col min="16" max="20" width="11.7265625" style="2" customWidth="1"/>
    <col min="21" max="22" width="15.54296875" style="2" customWidth="1"/>
    <col min="23" max="23" width="16.7265625" style="2" customWidth="1"/>
    <col min="24" max="16384" width="9.1796875" style="2"/>
  </cols>
  <sheetData>
    <row r="1" spans="1:23">
      <c r="B1" s="3"/>
      <c r="C1" s="3"/>
      <c r="D1" s="3"/>
      <c r="E1" s="3"/>
      <c r="F1" s="3"/>
      <c r="G1" s="3"/>
      <c r="H1" s="3"/>
      <c r="I1" s="3"/>
      <c r="J1" s="3"/>
      <c r="K1" s="3"/>
      <c r="L1" s="4"/>
      <c r="M1" s="5"/>
      <c r="N1" s="3"/>
      <c r="O1" s="3"/>
      <c r="P1" s="3"/>
      <c r="Q1" s="3"/>
      <c r="R1" s="3"/>
      <c r="S1" s="3"/>
      <c r="T1" s="3"/>
      <c r="U1" s="3"/>
      <c r="V1" s="3"/>
      <c r="W1" s="3"/>
    </row>
    <row r="2" spans="1:23" ht="32.5">
      <c r="B2" s="286" t="s">
        <v>117</v>
      </c>
      <c r="C2" s="286"/>
      <c r="D2" s="286"/>
      <c r="E2" s="286"/>
      <c r="F2" s="286"/>
      <c r="G2" s="286"/>
      <c r="H2" s="286"/>
      <c r="I2" s="286"/>
      <c r="J2" s="286"/>
      <c r="K2" s="286"/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W2" s="286"/>
    </row>
    <row r="3" spans="1:23" ht="13">
      <c r="B3" s="287"/>
      <c r="C3" s="287"/>
      <c r="D3" s="287"/>
      <c r="E3" s="287"/>
      <c r="F3" s="287"/>
      <c r="G3" s="287"/>
      <c r="H3" s="287"/>
      <c r="I3" s="287"/>
      <c r="J3" s="287"/>
      <c r="K3" s="287"/>
      <c r="L3" s="287"/>
      <c r="M3" s="287"/>
      <c r="N3" s="287"/>
      <c r="O3" s="287"/>
      <c r="P3" s="287"/>
      <c r="Q3" s="287"/>
      <c r="R3" s="287"/>
      <c r="S3" s="287"/>
      <c r="T3" s="287"/>
      <c r="U3" s="287"/>
      <c r="V3" s="287"/>
      <c r="W3" s="287"/>
    </row>
    <row r="4" spans="1:23" ht="25">
      <c r="B4" s="288">
        <v>2023</v>
      </c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</row>
    <row r="5" spans="1:23" ht="25">
      <c r="B5" s="289" t="s">
        <v>118</v>
      </c>
      <c r="C5" s="289"/>
      <c r="D5" s="289"/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89"/>
      <c r="P5" s="289"/>
      <c r="Q5" s="289"/>
      <c r="R5" s="289"/>
      <c r="S5" s="289"/>
      <c r="T5" s="289"/>
      <c r="U5" s="289"/>
      <c r="V5" s="289"/>
      <c r="W5" s="289"/>
    </row>
    <row r="6" spans="1:23" ht="18" customHeight="1" thickBot="1">
      <c r="B6" s="290" t="str">
        <f>DATI!I1</f>
        <v>pēdējais datu labošanas datums: 21.10.2025</v>
      </c>
      <c r="C6" s="291"/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2"/>
      <c r="O6" s="292"/>
      <c r="P6" s="292"/>
      <c r="Q6" s="292"/>
      <c r="R6" s="292"/>
      <c r="S6" s="292"/>
      <c r="T6" s="292"/>
      <c r="U6" s="292"/>
      <c r="V6" s="292"/>
      <c r="W6" s="292"/>
    </row>
    <row r="7" spans="1:23" ht="21.75" customHeight="1" thickTop="1" thickBot="1">
      <c r="A7" s="7"/>
      <c r="B7" s="293" t="s">
        <v>119</v>
      </c>
      <c r="C7" s="294"/>
      <c r="D7" s="294"/>
      <c r="E7" s="294"/>
      <c r="F7" s="294"/>
      <c r="G7" s="294"/>
      <c r="H7" s="294"/>
      <c r="I7" s="294"/>
      <c r="J7" s="294"/>
      <c r="K7" s="295"/>
      <c r="L7" s="296" t="s">
        <v>120</v>
      </c>
      <c r="M7" s="297"/>
      <c r="N7" s="299" t="s">
        <v>121</v>
      </c>
      <c r="O7" s="300"/>
      <c r="P7" s="300"/>
      <c r="Q7" s="300"/>
      <c r="R7" s="300"/>
      <c r="S7" s="300"/>
      <c r="T7" s="300"/>
      <c r="U7" s="301"/>
      <c r="V7" s="301"/>
      <c r="W7" s="302"/>
    </row>
    <row r="8" spans="1:23" ht="21.75" customHeight="1" thickTop="1" thickBot="1">
      <c r="A8" s="7"/>
      <c r="B8" s="303" t="s">
        <v>23</v>
      </c>
      <c r="C8" s="231"/>
      <c r="D8" s="231"/>
      <c r="E8" s="231"/>
      <c r="F8" s="231"/>
      <c r="G8" s="231"/>
      <c r="H8" s="231"/>
      <c r="I8" s="231"/>
      <c r="J8" s="231"/>
      <c r="K8" s="232"/>
      <c r="L8" s="276"/>
      <c r="M8" s="223"/>
      <c r="N8" s="304" t="s">
        <v>81</v>
      </c>
      <c r="O8" s="304"/>
      <c r="P8" s="304"/>
      <c r="Q8" s="304"/>
      <c r="R8" s="304"/>
      <c r="S8" s="304"/>
      <c r="T8" s="304"/>
      <c r="U8" s="304"/>
      <c r="V8" s="304"/>
      <c r="W8" s="305"/>
    </row>
    <row r="9" spans="1:23" ht="13.5" customHeight="1" thickTop="1">
      <c r="A9" s="7"/>
      <c r="B9" s="306" t="s">
        <v>122</v>
      </c>
      <c r="C9" s="239" t="s">
        <v>123</v>
      </c>
      <c r="D9" s="246" t="s">
        <v>124</v>
      </c>
      <c r="E9" s="239" t="s">
        <v>125</v>
      </c>
      <c r="F9" s="261" t="s">
        <v>126</v>
      </c>
      <c r="G9" s="239" t="s">
        <v>127</v>
      </c>
      <c r="H9" s="239" t="s">
        <v>128</v>
      </c>
      <c r="I9" s="239" t="s">
        <v>129</v>
      </c>
      <c r="J9" s="239" t="s">
        <v>130</v>
      </c>
      <c r="K9" s="243" t="s">
        <v>131</v>
      </c>
      <c r="L9" s="276"/>
      <c r="M9" s="223"/>
      <c r="N9" s="246" t="s">
        <v>131</v>
      </c>
      <c r="O9" s="239" t="s">
        <v>130</v>
      </c>
      <c r="P9" s="239" t="s">
        <v>129</v>
      </c>
      <c r="Q9" s="239" t="s">
        <v>128</v>
      </c>
      <c r="R9" s="239" t="s">
        <v>127</v>
      </c>
      <c r="S9" s="239" t="s">
        <v>126</v>
      </c>
      <c r="T9" s="239" t="s">
        <v>125</v>
      </c>
      <c r="U9" s="264" t="s">
        <v>124</v>
      </c>
      <c r="V9" s="264" t="s">
        <v>123</v>
      </c>
      <c r="W9" s="266" t="s">
        <v>122</v>
      </c>
    </row>
    <row r="10" spans="1:23" ht="12.75" customHeight="1">
      <c r="A10" s="7"/>
      <c r="B10" s="307"/>
      <c r="C10" s="229"/>
      <c r="D10" s="309"/>
      <c r="E10" s="213"/>
      <c r="F10" s="311"/>
      <c r="G10" s="213"/>
      <c r="H10" s="229"/>
      <c r="I10" s="213"/>
      <c r="J10" s="213"/>
      <c r="K10" s="244"/>
      <c r="L10" s="276"/>
      <c r="M10" s="223"/>
      <c r="N10" s="247"/>
      <c r="O10" s="213"/>
      <c r="P10" s="213"/>
      <c r="Q10" s="229"/>
      <c r="R10" s="213"/>
      <c r="S10" s="213"/>
      <c r="T10" s="213"/>
      <c r="U10" s="216"/>
      <c r="V10" s="216"/>
      <c r="W10" s="219"/>
    </row>
    <row r="11" spans="1:23" ht="55.5" customHeight="1" thickBot="1">
      <c r="A11" s="7"/>
      <c r="B11" s="308"/>
      <c r="C11" s="242"/>
      <c r="D11" s="310"/>
      <c r="E11" s="241"/>
      <c r="F11" s="312"/>
      <c r="G11" s="241"/>
      <c r="H11" s="242"/>
      <c r="I11" s="241"/>
      <c r="J11" s="240"/>
      <c r="K11" s="245"/>
      <c r="L11" s="276"/>
      <c r="M11" s="223"/>
      <c r="N11" s="248"/>
      <c r="O11" s="240"/>
      <c r="P11" s="241"/>
      <c r="Q11" s="242"/>
      <c r="R11" s="241"/>
      <c r="S11" s="241"/>
      <c r="T11" s="241"/>
      <c r="U11" s="265"/>
      <c r="V11" s="265"/>
      <c r="W11" s="267"/>
    </row>
    <row r="12" spans="1:23" ht="33.75" customHeight="1" thickTop="1" thickBot="1">
      <c r="A12" s="7"/>
      <c r="B12" s="8" t="s">
        <v>103</v>
      </c>
      <c r="C12" s="9" t="s">
        <v>104</v>
      </c>
      <c r="D12" s="9" t="s">
        <v>102</v>
      </c>
      <c r="E12" s="10" t="s">
        <v>98</v>
      </c>
      <c r="F12" s="10" t="s">
        <v>97</v>
      </c>
      <c r="G12" s="10" t="s">
        <v>90</v>
      </c>
      <c r="H12" s="9" t="s">
        <v>105</v>
      </c>
      <c r="I12" s="10" t="s">
        <v>6</v>
      </c>
      <c r="J12" s="9" t="s">
        <v>106</v>
      </c>
      <c r="K12" s="11" t="s">
        <v>132</v>
      </c>
      <c r="L12" s="298"/>
      <c r="M12" s="225"/>
      <c r="N12" s="12" t="s">
        <v>132</v>
      </c>
      <c r="O12" s="13" t="s">
        <v>106</v>
      </c>
      <c r="P12" s="14" t="s">
        <v>6</v>
      </c>
      <c r="Q12" s="13" t="s">
        <v>105</v>
      </c>
      <c r="R12" s="14" t="s">
        <v>90</v>
      </c>
      <c r="S12" s="14" t="s">
        <v>97</v>
      </c>
      <c r="T12" s="14" t="s">
        <v>98</v>
      </c>
      <c r="U12" s="14" t="s">
        <v>102</v>
      </c>
      <c r="V12" s="13" t="s">
        <v>104</v>
      </c>
      <c r="W12" s="15" t="s">
        <v>103</v>
      </c>
    </row>
    <row r="13" spans="1:23" ht="19" thickTop="1" thickBot="1">
      <c r="A13" s="7"/>
      <c r="B13" s="283" t="s">
        <v>133</v>
      </c>
      <c r="C13" s="283"/>
      <c r="D13" s="283"/>
      <c r="E13" s="283"/>
      <c r="F13" s="283"/>
      <c r="G13" s="283"/>
      <c r="H13" s="283"/>
      <c r="I13" s="283"/>
      <c r="J13" s="283"/>
      <c r="K13" s="283"/>
      <c r="L13" s="283"/>
      <c r="M13" s="283"/>
      <c r="N13" s="231"/>
      <c r="O13" s="231"/>
      <c r="P13" s="231"/>
      <c r="Q13" s="231"/>
      <c r="R13" s="231"/>
      <c r="S13" s="231"/>
      <c r="T13" s="231"/>
      <c r="U13" s="231"/>
      <c r="V13" s="231"/>
      <c r="W13" s="232"/>
    </row>
    <row r="14" spans="1:23" ht="13.5" thickTop="1">
      <c r="A14" s="7"/>
      <c r="B14" s="16"/>
      <c r="C14" s="16"/>
      <c r="D14" s="16"/>
      <c r="E14" s="16"/>
      <c r="F14" s="16"/>
      <c r="G14" s="16"/>
      <c r="H14" s="16"/>
      <c r="I14" s="16"/>
      <c r="J14" s="16"/>
      <c r="K14" s="17"/>
      <c r="L14" s="18" t="s">
        <v>86</v>
      </c>
      <c r="M14" s="19" t="s">
        <v>134</v>
      </c>
      <c r="N14" s="20">
        <f>P14</f>
        <v>73228396</v>
      </c>
      <c r="O14" s="21"/>
      <c r="P14" s="22">
        <f>R14+S14+T14+W14</f>
        <v>73228396</v>
      </c>
      <c r="Q14" s="23"/>
      <c r="R14" s="24">
        <f>SUMIFS(DATI!E$1:E$65536,DATI!A$1:A$65536,'2023'!B4,DATI!B$1:B$65536,'2023'!R12,DATI!C$1:C$65536,'2023'!N8,DATI!D$1:D$65536,'2023'!L14)</f>
        <v>56335721</v>
      </c>
      <c r="S14" s="24">
        <f>SUMIFS(DATI!E$1:E$65536,DATI!A$1:A$65536,'2023'!B4,DATI!B$1:B$65536,'2023'!S12,DATI!C$1:C$65536,'2023'!N8,DATI!D$1:D$65536,'2023'!L14)</f>
        <v>2451683</v>
      </c>
      <c r="T14" s="24">
        <f>SUMIFS(DATI!E$1:E$65536,DATI!A$1:A$65536,'2023'!B4,DATI!B$1:B$65536,'2023'!T12,DATI!C$1:C$65536,'2023'!N8,DATI!D$1:D$65536,'2023'!L14)</f>
        <v>8858448</v>
      </c>
      <c r="U14" s="24">
        <f>SUMIFS(DATI!E$1:E$65536,DATI!A$1:A$65536,'2023'!B4,DATI!B$1:B$65536,'2023'!U12,DATI!C$1:C$65536,'2023'!N8,DATI!D$1:D$65536,'2023'!L14)</f>
        <v>5147642</v>
      </c>
      <c r="V14" s="24">
        <f>SUMIFS(DATI!E$1:E$65536,DATI!A$1:A$65536,'2023'!B4,DATI!B$1:B$65536,'2023'!V12,DATI!C$1:C$65536,'2023'!N8,DATI!D$1:D$65536,'2023'!L14)</f>
        <v>434902</v>
      </c>
      <c r="W14" s="25">
        <f>U14+V14</f>
        <v>5582544</v>
      </c>
    </row>
    <row r="15" spans="1:23" ht="13">
      <c r="A15" s="7"/>
      <c r="B15" s="16"/>
      <c r="C15" s="16"/>
      <c r="D15" s="16"/>
      <c r="E15" s="16"/>
      <c r="F15" s="16"/>
      <c r="G15" s="16"/>
      <c r="H15" s="16"/>
      <c r="I15" s="16"/>
      <c r="J15" s="16"/>
      <c r="K15" s="26"/>
      <c r="L15" s="40" t="s">
        <v>87</v>
      </c>
      <c r="M15" s="134" t="s">
        <v>136</v>
      </c>
      <c r="N15" s="27">
        <f>P15</f>
        <v>61823540</v>
      </c>
      <c r="O15" s="28"/>
      <c r="P15" s="29">
        <f>R15+S15+T15+W15</f>
        <v>61823540</v>
      </c>
      <c r="Q15" s="28"/>
      <c r="R15" s="30">
        <f>SUMIFS(DATI!E$1:E$65536,DATI!A$1:A$65536,'2023'!B4,DATI!B$1:B$65536,'2023'!R12,DATI!C$1:C$65536,'2023'!N8,DATI!D$1:D$65536,'2023'!L15)</f>
        <v>55900180</v>
      </c>
      <c r="S15" s="30">
        <f>SUMIFS(DATI!E$1:E$65536,DATI!A$1:A$65536,'2023'!B4,DATI!B$1:B$65536,'2023'!S12,DATI!C$1:C$65536,'2023'!N8,DATI!D$1:D$65536,'2023'!L15)</f>
        <v>2402735</v>
      </c>
      <c r="T15" s="30">
        <f>SUMIFS(DATI!E$1:E$65536,DATI!A$1:A$65536,'2023'!B4,DATI!B$1:B$65536,'2023'!T12,DATI!C$1:C$65536,'2023'!N8,DATI!D$1:D$65536,'2023'!L15)</f>
        <v>970245</v>
      </c>
      <c r="U15" s="30">
        <f>SUMIFS(DATI!E$1:E$65536,DATI!A$1:A$65536,'2023'!B4,DATI!B$1:B$65536,'2023'!U12,DATI!C$1:C$65536,'2023'!N8,DATI!D$1:D$65536,'2023'!L15)</f>
        <v>2472545</v>
      </c>
      <c r="V15" s="30">
        <f>SUMIFS(DATI!E$1:E$65536,DATI!A$1:A$65536,'2023'!B4,DATI!B$1:B$65536,'2023'!V12,DATI!C$1:C$65536,'2023'!N8,DATI!D$1:D$65536,'2023'!L15)</f>
        <v>77835</v>
      </c>
      <c r="W15" s="31">
        <f>U15+V15</f>
        <v>2550380</v>
      </c>
    </row>
    <row r="16" spans="1:23" ht="13">
      <c r="A16" s="7"/>
      <c r="B16" s="16"/>
      <c r="C16" s="16"/>
      <c r="D16" s="16"/>
      <c r="E16" s="16"/>
      <c r="F16" s="16"/>
      <c r="G16" s="16"/>
      <c r="H16" s="16"/>
      <c r="I16" s="16"/>
      <c r="J16" s="16"/>
      <c r="K16" s="26"/>
      <c r="L16" s="40" t="s">
        <v>88</v>
      </c>
      <c r="M16" s="134" t="s">
        <v>137</v>
      </c>
      <c r="N16" s="27">
        <f>P16</f>
        <v>3385629</v>
      </c>
      <c r="O16" s="28"/>
      <c r="P16" s="29">
        <f>R16+S16+T16+W16</f>
        <v>3385629</v>
      </c>
      <c r="Q16" s="28"/>
      <c r="R16" s="30">
        <f>SUMIFS(DATI!E$1:E$65536,DATI!A$1:A$65536,'2023'!B4,DATI!B$1:B$65536,'2023'!R12,DATI!C$1:C$65536,'2023'!N8,DATI!D$1:D$65536,'2023'!L16)</f>
        <v>435541</v>
      </c>
      <c r="S16" s="30">
        <f>SUMIFS(DATI!E$1:E$65536,DATI!A$1:A$65536,'2023'!B4,DATI!B$1:B$65536,'2023'!S12,DATI!C$1:C$65536,'2023'!N8,DATI!D$1:D$65536,'2023'!L16)</f>
        <v>48948</v>
      </c>
      <c r="T16" s="30">
        <f>SUMIFS(DATI!E$1:E$65536,DATI!A$1:A$65536,'2023'!B4,DATI!B$1:B$65536,'2023'!T12,DATI!C$1:C$65536,'2023'!N8,DATI!D$1:D$65536,'2023'!L16)</f>
        <v>220637</v>
      </c>
      <c r="U16" s="30">
        <f>SUMIFS(DATI!E$1:E$65536,DATI!A$1:A$65536,'2023'!B4,DATI!B$1:B$65536,'2023'!U12,DATI!C$1:C$65536,'2023'!N8,DATI!D$1:D$65536,'2023'!L16)</f>
        <v>2675097</v>
      </c>
      <c r="V16" s="30">
        <f>SUMIFS(DATI!E$1:E$65536,DATI!A$1:A$65536,'2023'!B4,DATI!B$1:B$65536,'2023'!V12,DATI!C$1:C$65536,'2023'!N8,DATI!D$1:D$65536,'2023'!L16)</f>
        <v>5406</v>
      </c>
      <c r="W16" s="31">
        <f>U16+V16</f>
        <v>2680503</v>
      </c>
    </row>
    <row r="17" spans="1:23" ht="13">
      <c r="A17" s="7"/>
      <c r="B17" s="16"/>
      <c r="C17" s="16"/>
      <c r="D17" s="16"/>
      <c r="E17" s="16"/>
      <c r="F17" s="16"/>
      <c r="G17" s="16"/>
      <c r="H17" s="16"/>
      <c r="I17" s="16"/>
      <c r="J17" s="16"/>
      <c r="K17" s="26"/>
      <c r="L17" s="40" t="s">
        <v>89</v>
      </c>
      <c r="M17" s="134" t="s">
        <v>138</v>
      </c>
      <c r="N17" s="27">
        <f>P17</f>
        <v>8019227</v>
      </c>
      <c r="O17" s="28"/>
      <c r="P17" s="29">
        <f>R17+S17+T17+W17</f>
        <v>8019227</v>
      </c>
      <c r="Q17" s="28"/>
      <c r="R17" s="28"/>
      <c r="S17" s="28"/>
      <c r="T17" s="30">
        <f>SUMIFS(DATI!E$1:E$65536,DATI!A$1:A$65536,'2023'!B4,DATI!B$1:B$65536,'2023'!T12,DATI!C$1:C$65536,'2023'!N8,DATI!D$1:D$65536,'2023'!L17)</f>
        <v>7667566</v>
      </c>
      <c r="U17" s="28"/>
      <c r="V17" s="30">
        <f>SUMIFS(DATI!E$1:E$65536,DATI!A$1:A$65536,'2023'!B4,DATI!B$1:B$65536,'2023'!V12,DATI!C$1:C$65536,'2023'!N8,DATI!D$1:D$65536,'2023'!L17)</f>
        <v>351661</v>
      </c>
      <c r="W17" s="31">
        <f>V17</f>
        <v>351661</v>
      </c>
    </row>
    <row r="18" spans="1:23" ht="13">
      <c r="A18" s="7"/>
      <c r="B18" s="33">
        <f>C18+D18</f>
        <v>2493620</v>
      </c>
      <c r="C18" s="34">
        <f>SUMIFS(DATI!E$1:E$65536,DATI!A$1:A$65536,'2023'!B4,DATI!B$1:B$65536,'2023'!C12,DATI!C$1:C$65536,'2023'!B8,DATI!D$1:D$65536,'2023'!L18)</f>
        <v>264889</v>
      </c>
      <c r="D18" s="34">
        <f>SUMIFS(DATI!E$1:E$65536,DATI!A$1:A$65536,'2023'!B4,DATI!B$1:B$65536,'2023'!D12,DATI!C$1:C$65536,'2023'!B8,DATI!D$1:D$65536,'2023'!L18)</f>
        <v>2228731</v>
      </c>
      <c r="E18" s="35">
        <f>SUMIFS(DATI!E$1:E$65536,DATI!A$1:A$65536,'2023'!B4,DATI!B$1:B$65536,'2023'!E12,DATI!C$1:C$65536,'2023'!B8,DATI!D$1:D$65536,'2023'!L18)</f>
        <v>2507287</v>
      </c>
      <c r="F18" s="36">
        <f>SUMIFS(DATI!E$1:E$65536,DATI!A$1:A$65536,'2023'!B4,DATI!B$1:B$65536,'2023'!F12,DATI!C$1:C$65536,'2023'!B8,DATI!D$1:D$65536,'2023'!L18)</f>
        <v>902787</v>
      </c>
      <c r="G18" s="36">
        <f>SUMIFS(DATI!E$1:E$65536,DATI!A$1:A$65536,'2023'!B4,DATI!B$1:B$65536,'2023'!G12,DATI!C$1:C$65536,'2023'!B8,DATI!D$1:D$65536,'2023'!L18)</f>
        <v>32536542</v>
      </c>
      <c r="H18" s="16"/>
      <c r="I18" s="37">
        <f>B18+E18+F18+G18</f>
        <v>38440236</v>
      </c>
      <c r="J18" s="38"/>
      <c r="K18" s="39">
        <f>I18</f>
        <v>38440236</v>
      </c>
      <c r="L18" s="40" t="s">
        <v>72</v>
      </c>
      <c r="M18" s="41" t="s">
        <v>139</v>
      </c>
      <c r="N18" s="28"/>
      <c r="O18" s="28"/>
      <c r="P18" s="28"/>
      <c r="Q18" s="28"/>
      <c r="R18" s="28"/>
      <c r="S18" s="28"/>
      <c r="T18" s="23"/>
      <c r="U18" s="28"/>
      <c r="V18" s="28"/>
      <c r="W18" s="42"/>
    </row>
    <row r="19" spans="1:23" ht="13">
      <c r="A19" s="7"/>
      <c r="B19" s="33">
        <f>C19+D19</f>
        <v>3088924</v>
      </c>
      <c r="C19" s="43">
        <f>V14-C18</f>
        <v>170013</v>
      </c>
      <c r="D19" s="33">
        <f>U14-D18</f>
        <v>2918911</v>
      </c>
      <c r="E19" s="43">
        <f>T14-E18</f>
        <v>6351161</v>
      </c>
      <c r="F19" s="43">
        <f>S14-F18</f>
        <v>1548896</v>
      </c>
      <c r="G19" s="43">
        <f>R14-G18</f>
        <v>23799179</v>
      </c>
      <c r="H19" s="16"/>
      <c r="I19" s="37">
        <f>B19+E19+F19+G19</f>
        <v>34788160</v>
      </c>
      <c r="J19" s="44"/>
      <c r="K19" s="45"/>
      <c r="L19" s="46" t="s">
        <v>91</v>
      </c>
      <c r="M19" s="194" t="s">
        <v>140</v>
      </c>
      <c r="N19" s="28"/>
      <c r="O19" s="28"/>
      <c r="P19" s="28"/>
      <c r="Q19" s="47"/>
      <c r="R19" s="28"/>
      <c r="S19" s="28"/>
      <c r="T19" s="28"/>
      <c r="U19" s="28"/>
      <c r="V19" s="28"/>
      <c r="W19" s="42"/>
    </row>
    <row r="20" spans="1:23">
      <c r="A20" s="7"/>
      <c r="B20" s="44"/>
      <c r="C20" s="44"/>
      <c r="D20" s="48"/>
      <c r="E20" s="44"/>
      <c r="F20" s="44"/>
      <c r="G20" s="44"/>
      <c r="H20" s="44"/>
      <c r="I20" s="48"/>
      <c r="J20" s="44"/>
      <c r="K20" s="45"/>
      <c r="L20" s="40" t="s">
        <v>85</v>
      </c>
      <c r="M20" s="41" t="s">
        <v>141</v>
      </c>
      <c r="N20" s="28"/>
      <c r="O20" s="28"/>
      <c r="P20" s="29">
        <f>Q20</f>
        <v>4776059</v>
      </c>
      <c r="Q20" s="49">
        <f>SUMIFS(DATI!E$1:E$65536,DATI!A$1:A$65536,'2023'!B4,DATI!B$1:B$65536,'2023'!Q12,DATI!C$1:C$65536,'2023'!N8,DATI!D$1:D$65536,'2023'!L20)</f>
        <v>4776059</v>
      </c>
      <c r="R20" s="50"/>
      <c r="S20" s="28"/>
      <c r="T20" s="28"/>
      <c r="U20" s="28"/>
      <c r="V20" s="28"/>
      <c r="W20" s="42"/>
    </row>
    <row r="21" spans="1:23" ht="13">
      <c r="A21" s="7"/>
      <c r="B21" s="44"/>
      <c r="C21" s="44"/>
      <c r="D21" s="48"/>
      <c r="E21" s="44"/>
      <c r="F21" s="44"/>
      <c r="G21" s="44"/>
      <c r="H21" s="44"/>
      <c r="I21" s="43">
        <f>I19+P20</f>
        <v>39564219</v>
      </c>
      <c r="J21" s="44"/>
      <c r="K21" s="45"/>
      <c r="L21" s="46" t="s">
        <v>12</v>
      </c>
      <c r="M21" s="194" t="s">
        <v>142</v>
      </c>
      <c r="N21" s="28"/>
      <c r="O21" s="28"/>
      <c r="P21" s="23"/>
      <c r="Q21" s="23"/>
      <c r="R21" s="28"/>
      <c r="S21" s="28"/>
      <c r="T21" s="28"/>
      <c r="U21" s="28"/>
      <c r="V21" s="28"/>
      <c r="W21" s="42"/>
    </row>
    <row r="22" spans="1:23" ht="13">
      <c r="A22" s="7"/>
      <c r="B22" s="51">
        <f>C22+D22</f>
        <v>1240862</v>
      </c>
      <c r="C22" s="52">
        <f>SUMIFS(DATI!E$1:E$65536,DATI!A$1:A$65536,'2023'!B4,DATI!B$1:B$65536,'2023'!C12,DATI!C$1:C$65536,'2023'!B8,DATI!D$1:D$65536,'2023'!L22)</f>
        <v>29026</v>
      </c>
      <c r="D22" s="52">
        <f>SUMIFS(DATI!E$1:E$65536,DATI!A$1:A$65536,'2023'!B4,DATI!B$1:B$65536,'2023'!D12,DATI!C$1:C$65536,'2023'!B8,DATI!D$1:D$65536,'2023'!L22)</f>
        <v>1211836</v>
      </c>
      <c r="E22" s="52">
        <f>SUMIFS(DATI!E$1:E$65536,DATI!A$1:A$65536,'2023'!B4,DATI!B$1:B$65536,'2023'!E12,DATI!C$1:C$65536,'2023'!B8,DATI!D$1:D$65536,'2023'!L22)</f>
        <v>1552021</v>
      </c>
      <c r="F22" s="52">
        <f>SUMIFS(DATI!E$1:E$65536,DATI!A$1:A$65536,'2023'!B4,DATI!B$1:B$65536,'2023'!F12,DATI!C$1:C$65536,'2023'!B8,DATI!D$1:D$65536,'2023'!L22)</f>
        <v>99735</v>
      </c>
      <c r="G22" s="52">
        <f>SUMIFS(DATI!E$1:E$65536,DATI!A$1:A$65536,'2023'!B4,DATI!B$1:B$65536,'2023'!G12,DATI!C$1:C$65536,'2023'!B8,DATI!D$1:D$65536,'2023'!L22)</f>
        <v>4389067</v>
      </c>
      <c r="H22" s="16"/>
      <c r="I22" s="43">
        <f>C22+D22+E22+F22+G22</f>
        <v>7281685</v>
      </c>
      <c r="J22" s="44"/>
      <c r="K22" s="45"/>
      <c r="L22" s="53" t="s">
        <v>77</v>
      </c>
      <c r="M22" s="54" t="s">
        <v>167</v>
      </c>
      <c r="N22" s="28"/>
      <c r="O22" s="28"/>
      <c r="P22" s="28"/>
      <c r="Q22" s="28"/>
      <c r="R22" s="28" t="s">
        <v>135</v>
      </c>
      <c r="S22" s="28"/>
      <c r="T22" s="28"/>
      <c r="U22" s="28"/>
      <c r="V22" s="28"/>
      <c r="W22" s="42"/>
    </row>
    <row r="23" spans="1:23" ht="13.5" thickBot="1">
      <c r="A23" s="7"/>
      <c r="B23" s="55">
        <f>C23+D23</f>
        <v>1848062</v>
      </c>
      <c r="C23" s="56">
        <f>C19-C22</f>
        <v>140987</v>
      </c>
      <c r="D23" s="56">
        <f>D19-D22</f>
        <v>1707075</v>
      </c>
      <c r="E23" s="56">
        <f>E19-E22</f>
        <v>4799140</v>
      </c>
      <c r="F23" s="56">
        <f>F19-F22</f>
        <v>1449161</v>
      </c>
      <c r="G23" s="56">
        <f>G19-G22</f>
        <v>19410112</v>
      </c>
      <c r="H23" s="43">
        <f>P20</f>
        <v>4776059</v>
      </c>
      <c r="I23" s="43">
        <f>B23+E23+F23+G23+H23</f>
        <v>32282534</v>
      </c>
      <c r="J23" s="44"/>
      <c r="K23" s="57"/>
      <c r="L23" s="46" t="s">
        <v>13</v>
      </c>
      <c r="M23" s="195" t="s">
        <v>247</v>
      </c>
      <c r="N23" s="28"/>
      <c r="O23" s="28"/>
      <c r="P23" s="28"/>
      <c r="Q23" s="28"/>
      <c r="R23" s="28"/>
      <c r="S23" s="28"/>
      <c r="T23" s="28"/>
      <c r="U23" s="28"/>
      <c r="V23" s="28"/>
      <c r="W23" s="42"/>
    </row>
    <row r="24" spans="1:23" ht="26.25" customHeight="1" thickTop="1" thickBot="1">
      <c r="A24" s="7"/>
      <c r="B24" s="284" t="s">
        <v>143</v>
      </c>
      <c r="C24" s="284"/>
      <c r="D24" s="284"/>
      <c r="E24" s="284"/>
      <c r="F24" s="284"/>
      <c r="G24" s="284"/>
      <c r="H24" s="284"/>
      <c r="I24" s="284"/>
      <c r="J24" s="284"/>
      <c r="K24" s="284"/>
      <c r="L24" s="284"/>
      <c r="M24" s="284"/>
      <c r="N24" s="284"/>
      <c r="O24" s="284"/>
      <c r="P24" s="284"/>
      <c r="Q24" s="284"/>
      <c r="R24" s="284"/>
      <c r="S24" s="284"/>
      <c r="T24" s="284"/>
      <c r="U24" s="284"/>
      <c r="V24" s="284"/>
      <c r="W24" s="285"/>
    </row>
    <row r="25" spans="1:23" ht="19" thickTop="1" thickBot="1">
      <c r="A25" s="7"/>
      <c r="B25" s="231" t="s">
        <v>144</v>
      </c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232"/>
    </row>
    <row r="26" spans="1:23" ht="13.5" thickTop="1">
      <c r="A26" s="7"/>
      <c r="B26" s="58"/>
      <c r="C26" s="58"/>
      <c r="D26" s="58"/>
      <c r="E26" s="58"/>
      <c r="F26" s="58"/>
      <c r="G26" s="58"/>
      <c r="H26" s="58"/>
      <c r="I26" s="59"/>
      <c r="J26" s="58"/>
      <c r="K26" s="60"/>
      <c r="L26" s="46" t="s">
        <v>12</v>
      </c>
      <c r="M26" s="196" t="s">
        <v>145</v>
      </c>
      <c r="N26" s="28"/>
      <c r="O26" s="61"/>
      <c r="P26" s="22">
        <f>R26+S26+T26+W26+Q26</f>
        <v>39564219</v>
      </c>
      <c r="Q26" s="22">
        <f>H23</f>
        <v>4776059</v>
      </c>
      <c r="R26" s="62">
        <f>G19</f>
        <v>23799179</v>
      </c>
      <c r="S26" s="62">
        <f>F19</f>
        <v>1548896</v>
      </c>
      <c r="T26" s="62">
        <f>E19</f>
        <v>6351161</v>
      </c>
      <c r="U26" s="62">
        <f>D19</f>
        <v>2918911</v>
      </c>
      <c r="V26" s="62">
        <f>C19</f>
        <v>170013</v>
      </c>
      <c r="W26" s="63">
        <f>U26+V26</f>
        <v>3088924</v>
      </c>
    </row>
    <row r="27" spans="1:23">
      <c r="A27" s="7"/>
      <c r="B27" s="64">
        <f>C27+D27</f>
        <v>330114</v>
      </c>
      <c r="C27" s="64">
        <f>C28+C29</f>
        <v>150391</v>
      </c>
      <c r="D27" s="64">
        <f>D28+D29</f>
        <v>179723</v>
      </c>
      <c r="E27" s="64">
        <f>E28+E29</f>
        <v>4793384</v>
      </c>
      <c r="F27" s="64">
        <f>F28+F29</f>
        <v>661923</v>
      </c>
      <c r="G27" s="64">
        <f>G28+G29</f>
        <v>13883116</v>
      </c>
      <c r="H27" s="44"/>
      <c r="I27" s="37">
        <f>B27+E27+F27+G27</f>
        <v>19668537</v>
      </c>
      <c r="J27" s="43">
        <f>J28+J29</f>
        <v>502188</v>
      </c>
      <c r="K27" s="39">
        <f>J27+I27</f>
        <v>20170725</v>
      </c>
      <c r="L27" s="53" t="s">
        <v>24</v>
      </c>
      <c r="M27" s="65" t="s">
        <v>146</v>
      </c>
      <c r="N27" s="28"/>
      <c r="O27" s="28"/>
      <c r="P27" s="23"/>
      <c r="Q27" s="23"/>
      <c r="R27" s="23"/>
      <c r="S27" s="23"/>
      <c r="T27" s="23"/>
      <c r="U27" s="23"/>
      <c r="V27" s="23"/>
      <c r="W27" s="32"/>
    </row>
    <row r="28" spans="1:23">
      <c r="A28" s="7"/>
      <c r="B28" s="66">
        <f>C28+D28</f>
        <v>278407</v>
      </c>
      <c r="C28" s="67">
        <f>SUMIFS(DATI!E$1:E$65536,DATI!A$1:A$65536,'2023'!B4,DATI!B$1:B$65536,'2023'!C12,DATI!C$1:C$65536,'2023'!B8,DATI!D$1:D$65536,'2023'!L28)</f>
        <v>122831</v>
      </c>
      <c r="D28" s="67">
        <f>SUMIFS(DATI!E$1:E$65536,DATI!A$1:A$65536,'2023'!B4,DATI!B$1:B$65536,'2023'!D12,DATI!C$1:C$65536,'2023'!B8,DATI!D$1:D$65536,'2023'!L28)</f>
        <v>155576</v>
      </c>
      <c r="E28" s="67">
        <f>SUMIFS(DATI!E$1:E$65536,DATI!A$1:A$65536,'2023'!B4,DATI!B$1:B$65536,'2023'!E12,DATI!C$1:C$65536,'2023'!B8,DATI!D$1:D$65536,'2023'!L28)</f>
        <v>3709325</v>
      </c>
      <c r="F28" s="67">
        <f>SUMIFS(DATI!E$1:E$65536,DATI!A$1:A$65536,'2023'!B4,DATI!B$1:B$65536,'2023'!F12,DATI!C$1:C$65536,'2023'!B8,DATI!D$1:D$65536,'2023'!L28)</f>
        <v>530044</v>
      </c>
      <c r="G28" s="67">
        <f>SUMIFS(DATI!E$1:E$65536,DATI!A$1:A$65536,'2023'!B4,DATI!B$1:B$65536,'2023'!G12,DATI!C$1:C$65536,'2023'!B8,DATI!D$1:D$65536,'2023'!L28)</f>
        <v>11477915</v>
      </c>
      <c r="H28" s="44"/>
      <c r="I28" s="37">
        <f>B28+E28+F28+G28</f>
        <v>15995691</v>
      </c>
      <c r="J28" s="36">
        <f>SUMIFS(DATI!E$1:E$65536,DATI!A$1:A$65536,'2023'!B4,DATI!B$1:B$65536,'2023'!J12,DATI!C$1:C$65536,'2023'!B8,DATI!D$1:D$65536,'2023'!L28)</f>
        <v>502188</v>
      </c>
      <c r="K28" s="39">
        <f>J28+I28</f>
        <v>16497879</v>
      </c>
      <c r="L28" s="53" t="s">
        <v>25</v>
      </c>
      <c r="M28" s="199" t="s">
        <v>248</v>
      </c>
      <c r="N28" s="28"/>
      <c r="O28" s="28"/>
      <c r="P28" s="28"/>
      <c r="Q28" s="28"/>
      <c r="R28" s="28"/>
      <c r="S28" s="28"/>
      <c r="T28" s="28"/>
      <c r="U28" s="28"/>
      <c r="V28" s="28"/>
      <c r="W28" s="42"/>
    </row>
    <row r="29" spans="1:23">
      <c r="A29" s="7"/>
      <c r="B29" s="66">
        <f>C29+D29</f>
        <v>51707</v>
      </c>
      <c r="C29" s="67">
        <f>SUMIFS(DATI!E$1:E$65536,DATI!A$1:A$65536,'2023'!B4,DATI!B$1:B$65536,'2023'!C12,DATI!C$1:C$65536,'2023'!B8,DATI!D$1:D$65536,'2023'!L29)</f>
        <v>27560</v>
      </c>
      <c r="D29" s="67">
        <f>SUMIFS(DATI!E$1:E$65536,DATI!A$1:A$65536,'2023'!B4,DATI!B$1:B$65536,'2023'!D12,DATI!C$1:C$65536,'2023'!B8,DATI!D$1:D$65536,'2023'!L29)</f>
        <v>24147</v>
      </c>
      <c r="E29" s="67">
        <f>SUMIFS(DATI!E$1:E$65536,DATI!A$1:A$65536,'2023'!B4,DATI!B$1:B$65536,'2023'!E12,DATI!C$1:C$65536,'2023'!B8,DATI!D$1:D$65536,'2023'!L29)</f>
        <v>1084059</v>
      </c>
      <c r="F29" s="67">
        <f>SUMIFS(DATI!E$1:E$65536,DATI!A$1:A$65536,'2023'!B4,DATI!B$1:B$65536,'2023'!F12,DATI!C$1:C$65536,'2023'!B8,DATI!D$1:D$65536,'2023'!L29)</f>
        <v>131879</v>
      </c>
      <c r="G29" s="67">
        <f>SUMIFS(DATI!E$1:E$65536,DATI!A$1:A$65536,'2023'!B4,DATI!B$1:B$65536,'2023'!G12,DATI!C$1:C$65536,'2023'!B8,DATI!D$1:D$65536,'2023'!L29)</f>
        <v>2405201</v>
      </c>
      <c r="H29" s="44"/>
      <c r="I29" s="37">
        <f>B29+E29+F29+G29</f>
        <v>3672846</v>
      </c>
      <c r="J29" s="36">
        <f>SUMIFS(DATI!E$1:E$65536,DATI!A$1:A$65536,'2023'!B4,DATI!B$1:B$65536,'2023'!J12,DATI!C$1:C$65536,'2023'!B8,DATI!D$1:D$65536,'2023'!L29)</f>
        <v>0</v>
      </c>
      <c r="K29" s="39">
        <f>J29+I29</f>
        <v>3672846</v>
      </c>
      <c r="L29" s="53" t="s">
        <v>26</v>
      </c>
      <c r="M29" s="199" t="s">
        <v>249</v>
      </c>
      <c r="N29" s="28"/>
      <c r="O29" s="28"/>
      <c r="P29" s="28"/>
      <c r="Q29" s="28"/>
      <c r="R29" s="28"/>
      <c r="S29" s="28"/>
      <c r="T29" s="28"/>
      <c r="U29" s="28"/>
      <c r="V29" s="28"/>
      <c r="W29" s="42"/>
    </row>
    <row r="30" spans="1:23">
      <c r="A30" s="7"/>
      <c r="B30" s="68">
        <f>C30+D30</f>
        <v>34967</v>
      </c>
      <c r="C30" s="68">
        <f>C32</f>
        <v>1481</v>
      </c>
      <c r="D30" s="68">
        <f>D32</f>
        <v>33486</v>
      </c>
      <c r="E30" s="68">
        <f>E32</f>
        <v>5802</v>
      </c>
      <c r="F30" s="68">
        <f>F32</f>
        <v>41191</v>
      </c>
      <c r="G30" s="68">
        <f>G32</f>
        <v>387216</v>
      </c>
      <c r="H30" s="68">
        <f>H31</f>
        <v>5154864</v>
      </c>
      <c r="I30" s="69">
        <f>I31+I32</f>
        <v>5624040</v>
      </c>
      <c r="J30" s="44"/>
      <c r="K30" s="70"/>
      <c r="L30" s="53" t="s">
        <v>27</v>
      </c>
      <c r="M30" s="65" t="s">
        <v>147</v>
      </c>
      <c r="N30" s="28"/>
      <c r="O30" s="28"/>
      <c r="P30" s="28"/>
      <c r="Q30" s="28"/>
      <c r="R30" s="28"/>
      <c r="S30" s="28"/>
      <c r="T30" s="28"/>
      <c r="U30" s="28"/>
      <c r="V30" s="28"/>
      <c r="W30" s="42"/>
    </row>
    <row r="31" spans="1:23">
      <c r="A31" s="7"/>
      <c r="B31" s="71"/>
      <c r="C31" s="71"/>
      <c r="D31" s="71"/>
      <c r="E31" s="71"/>
      <c r="F31" s="71"/>
      <c r="G31" s="71"/>
      <c r="H31" s="36">
        <f>SUMIFS(DATI!E$1:E$65536,DATI!A$1:A$65536,'2023'!B4,DATI!B$1:B$65536,'2023'!H12,DATI!C$1:C$65536,'2023'!B8,DATI!D$1:D$65536,'2023'!L31)</f>
        <v>5154864</v>
      </c>
      <c r="I31" s="37">
        <f>H31</f>
        <v>5154864</v>
      </c>
      <c r="J31" s="44"/>
      <c r="K31" s="45"/>
      <c r="L31" s="53" t="s">
        <v>28</v>
      </c>
      <c r="M31" s="199" t="s">
        <v>250</v>
      </c>
      <c r="N31" s="28"/>
      <c r="O31" s="28"/>
      <c r="P31" s="28"/>
      <c r="Q31" s="28"/>
      <c r="R31" s="28"/>
      <c r="S31" s="28"/>
      <c r="T31" s="28"/>
      <c r="U31" s="28"/>
      <c r="V31" s="28"/>
      <c r="W31" s="42"/>
    </row>
    <row r="32" spans="1:23">
      <c r="A32" s="7"/>
      <c r="B32" s="33">
        <f>C32+D32</f>
        <v>34967</v>
      </c>
      <c r="C32" s="36">
        <f>SUMIFS(DATI!E$1:E$65536,DATI!A$1:A$65536,'2023'!B4,DATI!B$1:B$65536,'2023'!C12,DATI!C$1:C$65536,'2023'!B8,DATI!D$1:D$65536,'2023'!L32)</f>
        <v>1481</v>
      </c>
      <c r="D32" s="34">
        <f>SUMIFS(DATI!E$1:E$65536,DATI!A$1:A$65536,'2023'!B4,DATI!B$1:B$65536,'2023'!D12,DATI!C$1:C$65536,'2023'!B8,DATI!D$1:D$65536,'2023'!L32)</f>
        <v>33486</v>
      </c>
      <c r="E32" s="36">
        <f>SUMIFS(DATI!E$1:E$65536,DATI!A$1:A$65536,'2023'!B4,DATI!B$1:B$65536,'2023'!E12,DATI!C$1:C$65536,'2023'!B8,DATI!D$1:D$65536,'2023'!L32)</f>
        <v>5802</v>
      </c>
      <c r="F32" s="36">
        <f>SUMIFS(DATI!E$1:E$65536,DATI!A$1:A$65536,'2023'!B4,DATI!B$1:B$65536,'2023'!F12,DATI!C$1:C$65536,'2023'!B8,DATI!D$1:D$65536,'2023'!L32)</f>
        <v>41191</v>
      </c>
      <c r="G32" s="36">
        <f>SUMIFS(DATI!E$1:E$65536,DATI!A$1:A$65536,'2023'!B4,DATI!B$1:B$65536,'2023'!G12,DATI!C$1:C$65536,'2023'!B8,DATI!D$1:D$65536,'2023'!L32)</f>
        <v>387216</v>
      </c>
      <c r="H32" s="44"/>
      <c r="I32" s="37">
        <f>B32+E32+F32+G32</f>
        <v>469176</v>
      </c>
      <c r="J32" s="44"/>
      <c r="K32" s="45"/>
      <c r="L32" s="53" t="s">
        <v>29</v>
      </c>
      <c r="M32" s="199" t="s">
        <v>251</v>
      </c>
      <c r="N32" s="28"/>
      <c r="O32" s="28"/>
      <c r="P32" s="47"/>
      <c r="Q32" s="47"/>
      <c r="R32" s="47"/>
      <c r="S32" s="47"/>
      <c r="T32" s="47"/>
      <c r="U32" s="47"/>
      <c r="V32" s="47"/>
      <c r="W32" s="72"/>
    </row>
    <row r="33" spans="1:23">
      <c r="A33" s="7"/>
      <c r="B33" s="44"/>
      <c r="C33" s="44"/>
      <c r="D33" s="44"/>
      <c r="E33" s="44"/>
      <c r="F33" s="44"/>
      <c r="G33" s="44"/>
      <c r="H33" s="44"/>
      <c r="I33" s="44"/>
      <c r="J33" s="44"/>
      <c r="K33" s="45"/>
      <c r="L33" s="53" t="s">
        <v>30</v>
      </c>
      <c r="M33" s="65" t="s">
        <v>148</v>
      </c>
      <c r="N33" s="28"/>
      <c r="O33" s="61"/>
      <c r="P33" s="29">
        <f>P34+P35</f>
        <v>1026504</v>
      </c>
      <c r="Q33" s="29">
        <f>Q34+Q35</f>
        <v>378805</v>
      </c>
      <c r="R33" s="29">
        <f>R35</f>
        <v>231125</v>
      </c>
      <c r="S33" s="29">
        <f>S35</f>
        <v>0</v>
      </c>
      <c r="T33" s="29">
        <f>T35</f>
        <v>45</v>
      </c>
      <c r="U33" s="29">
        <f>U35</f>
        <v>405644</v>
      </c>
      <c r="V33" s="62">
        <f>V35</f>
        <v>10885</v>
      </c>
      <c r="W33" s="63">
        <f>U33+V33</f>
        <v>416529</v>
      </c>
    </row>
    <row r="34" spans="1:23">
      <c r="A34" s="7"/>
      <c r="B34" s="44"/>
      <c r="C34" s="44"/>
      <c r="D34" s="44"/>
      <c r="E34" s="44"/>
      <c r="F34" s="44"/>
      <c r="G34" s="44"/>
      <c r="H34" s="44"/>
      <c r="I34" s="44"/>
      <c r="J34" s="44"/>
      <c r="K34" s="45"/>
      <c r="L34" s="53" t="s">
        <v>31</v>
      </c>
      <c r="M34" s="199" t="s">
        <v>252</v>
      </c>
      <c r="N34" s="28"/>
      <c r="O34" s="61"/>
      <c r="P34" s="29">
        <f>Q34</f>
        <v>378805</v>
      </c>
      <c r="Q34" s="49">
        <f>SUMIFS(DATI!E$1:E$65536,DATI!A$1:A$65536,'2023'!B4,DATI!B$1:B$65536,'2023'!Q12,DATI!C$1:C$65536,'2023'!N8,DATI!D$1:D$65536,'2023'!L34)</f>
        <v>378805</v>
      </c>
      <c r="R34" s="73"/>
      <c r="S34" s="74"/>
      <c r="T34" s="74"/>
      <c r="U34" s="74"/>
      <c r="V34" s="74"/>
      <c r="W34" s="75"/>
    </row>
    <row r="35" spans="1:23">
      <c r="A35" s="7"/>
      <c r="B35" s="44"/>
      <c r="C35" s="44"/>
      <c r="D35" s="44"/>
      <c r="E35" s="44"/>
      <c r="F35" s="44"/>
      <c r="G35" s="76"/>
      <c r="H35" s="44"/>
      <c r="I35" s="76"/>
      <c r="J35" s="44"/>
      <c r="K35" s="45"/>
      <c r="L35" s="53" t="s">
        <v>32</v>
      </c>
      <c r="M35" s="199" t="s">
        <v>253</v>
      </c>
      <c r="N35" s="28"/>
      <c r="O35" s="61"/>
      <c r="P35" s="29">
        <f>R35+S35+T35+W35</f>
        <v>647699</v>
      </c>
      <c r="Q35" s="44"/>
      <c r="R35" s="49">
        <f>SUMIFS(DATI!E$1:E$65536,DATI!A$1:A$65536,'2023'!B4,DATI!B$1:B$65536,'2023'!R12,DATI!C$1:C$65536,'2023'!N8,DATI!D$1:D$65536,'2023'!L35)</f>
        <v>231125</v>
      </c>
      <c r="S35" s="49">
        <f>SUMIFS(DATI!E$1:E$65536,DATI!A$1:A$65536,'2023'!B4,DATI!B$1:B$65536,'2023'!S12,DATI!C$1:C$65536,'2023'!N8,DATI!D$1:D$65536,'2023'!L35)</f>
        <v>0</v>
      </c>
      <c r="T35" s="49">
        <f>SUMIFS(DATI!E$1:E$65536,DATI!A$1:A$65536,'2023'!B4,DATI!B$1:B$65536,'2023'!T12,DATI!C$1:C$65536,'2023'!N8,DATI!D$1:D$65536,'2023'!L35)</f>
        <v>45</v>
      </c>
      <c r="U35" s="49">
        <f>SUMIFS(DATI!E$1:E$65536,DATI!A$1:A$65536,'2023'!B4,DATI!B$1:B$65536,'2023'!U12,DATI!C$1:C$65536,'2023'!N8,DATI!D$1:D$65536,'2023'!L35)</f>
        <v>405644</v>
      </c>
      <c r="V35" s="24">
        <f>SUMIFS(DATI!E$1:E$65536,DATI!A$1:A$65536,'2023'!B4,DATI!B$1:B$65536,'2023'!V12,DATI!C$1:C$65536,'2023'!N8,DATI!D$1:D$65536,'2023'!L35)</f>
        <v>10885</v>
      </c>
      <c r="W35" s="63">
        <f>U35+V35</f>
        <v>416529</v>
      </c>
    </row>
    <row r="36" spans="1:23" ht="13">
      <c r="A36" s="7"/>
      <c r="B36" s="33">
        <f>C36+D36</f>
        <v>3140372</v>
      </c>
      <c r="C36" s="43">
        <f>V26+V35-C27-C32</f>
        <v>29026</v>
      </c>
      <c r="D36" s="33">
        <f>U26+U35-D27-D32</f>
        <v>3111346</v>
      </c>
      <c r="E36" s="43">
        <f>T26+T35-E27-E32</f>
        <v>1552020</v>
      </c>
      <c r="F36" s="43">
        <f>S26+S35-F27-F32</f>
        <v>845782</v>
      </c>
      <c r="G36" s="43">
        <f>R26+R35-G27-G32</f>
        <v>9759972</v>
      </c>
      <c r="H36" s="44"/>
      <c r="I36" s="37">
        <f>B36+E36+F36+G36</f>
        <v>15298146</v>
      </c>
      <c r="J36" s="44"/>
      <c r="K36" s="45"/>
      <c r="L36" s="77" t="s">
        <v>14</v>
      </c>
      <c r="M36" s="197" t="s">
        <v>149</v>
      </c>
      <c r="N36" s="28"/>
      <c r="O36" s="28"/>
      <c r="P36" s="23"/>
      <c r="Q36" s="44"/>
      <c r="R36" s="23"/>
      <c r="S36" s="23"/>
      <c r="T36" s="23"/>
      <c r="U36" s="23"/>
      <c r="V36" s="23"/>
      <c r="W36" s="32"/>
    </row>
    <row r="37" spans="1:23">
      <c r="A37" s="7"/>
      <c r="B37" s="33">
        <f>C37+D37</f>
        <v>1240862</v>
      </c>
      <c r="C37" s="33">
        <f>C22</f>
        <v>29026</v>
      </c>
      <c r="D37" s="33">
        <f>D22</f>
        <v>1211836</v>
      </c>
      <c r="E37" s="33">
        <f>E22</f>
        <v>1552021</v>
      </c>
      <c r="F37" s="33">
        <f>F22</f>
        <v>99735</v>
      </c>
      <c r="G37" s="33">
        <f>G22</f>
        <v>4389067</v>
      </c>
      <c r="H37" s="44"/>
      <c r="I37" s="37">
        <f>B37+E37+F37+G37</f>
        <v>7281685</v>
      </c>
      <c r="J37" s="44"/>
      <c r="K37" s="45"/>
      <c r="L37" s="53" t="s">
        <v>77</v>
      </c>
      <c r="M37" s="65" t="s">
        <v>150</v>
      </c>
      <c r="N37" s="28"/>
      <c r="O37" s="28"/>
      <c r="P37" s="28"/>
      <c r="Q37" s="28"/>
      <c r="R37" s="28"/>
      <c r="S37" s="28"/>
      <c r="T37" s="28"/>
      <c r="U37" s="28"/>
      <c r="V37" s="28"/>
      <c r="W37" s="42"/>
    </row>
    <row r="38" spans="1:23" ht="26.5" thickBot="1">
      <c r="A38" s="7"/>
      <c r="B38" s="79">
        <f>C38+D38</f>
        <v>1899510</v>
      </c>
      <c r="C38" s="79">
        <f>C36-C37</f>
        <v>0</v>
      </c>
      <c r="D38" s="79">
        <f>D36-D37</f>
        <v>1899510</v>
      </c>
      <c r="E38" s="79">
        <f>E36-E37</f>
        <v>-1</v>
      </c>
      <c r="F38" s="79">
        <f>F36-F37</f>
        <v>746047</v>
      </c>
      <c r="G38" s="79">
        <f>G36-G37</f>
        <v>5370905</v>
      </c>
      <c r="H38" s="44"/>
      <c r="I38" s="80">
        <f>B38+E38+F38+G38</f>
        <v>8016461</v>
      </c>
      <c r="J38" s="44"/>
      <c r="K38" s="57"/>
      <c r="L38" s="106" t="s">
        <v>151</v>
      </c>
      <c r="M38" s="198" t="s">
        <v>152</v>
      </c>
      <c r="N38" s="81"/>
      <c r="O38" s="81"/>
      <c r="P38" s="81"/>
      <c r="Q38" s="81"/>
      <c r="R38" s="81"/>
      <c r="S38" s="81"/>
      <c r="T38" s="81"/>
      <c r="U38" s="81"/>
      <c r="V38" s="81"/>
      <c r="W38" s="82"/>
    </row>
    <row r="39" spans="1:23" ht="16.5" thickTop="1" thickBot="1">
      <c r="A39" s="7"/>
      <c r="B39" s="83"/>
      <c r="C39" s="83"/>
      <c r="D39" s="83"/>
      <c r="E39" s="84"/>
      <c r="F39" s="84"/>
      <c r="G39" s="84"/>
      <c r="H39" s="84"/>
      <c r="I39" s="84"/>
      <c r="J39" s="84"/>
      <c r="K39" s="84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6"/>
    </row>
    <row r="40" spans="1:23" ht="21.75" customHeight="1" thickTop="1" thickBot="1">
      <c r="A40" s="7"/>
      <c r="B40" s="253" t="s">
        <v>119</v>
      </c>
      <c r="C40" s="253"/>
      <c r="D40" s="253"/>
      <c r="E40" s="253"/>
      <c r="F40" s="253"/>
      <c r="G40" s="253"/>
      <c r="H40" s="253"/>
      <c r="I40" s="253"/>
      <c r="J40" s="253"/>
      <c r="K40" s="254"/>
      <c r="L40" s="274" t="s">
        <v>120</v>
      </c>
      <c r="M40" s="275"/>
      <c r="N40" s="278" t="s">
        <v>121</v>
      </c>
      <c r="O40" s="279"/>
      <c r="P40" s="279"/>
      <c r="Q40" s="279"/>
      <c r="R40" s="279"/>
      <c r="S40" s="279"/>
      <c r="T40" s="279"/>
      <c r="U40" s="280"/>
      <c r="V40" s="280"/>
      <c r="W40" s="281"/>
    </row>
    <row r="41" spans="1:23" ht="13.5" customHeight="1" thickTop="1">
      <c r="A41" s="7"/>
      <c r="B41" s="261" t="s">
        <v>122</v>
      </c>
      <c r="C41" s="264" t="s">
        <v>123</v>
      </c>
      <c r="D41" s="264" t="s">
        <v>124</v>
      </c>
      <c r="E41" s="239" t="s">
        <v>125</v>
      </c>
      <c r="F41" s="239" t="s">
        <v>126</v>
      </c>
      <c r="G41" s="239" t="s">
        <v>127</v>
      </c>
      <c r="H41" s="239" t="s">
        <v>128</v>
      </c>
      <c r="I41" s="239" t="s">
        <v>129</v>
      </c>
      <c r="J41" s="239" t="s">
        <v>130</v>
      </c>
      <c r="K41" s="243" t="s">
        <v>131</v>
      </c>
      <c r="L41" s="276"/>
      <c r="M41" s="277"/>
      <c r="N41" s="264" t="s">
        <v>131</v>
      </c>
      <c r="O41" s="239" t="s">
        <v>130</v>
      </c>
      <c r="P41" s="239" t="s">
        <v>129</v>
      </c>
      <c r="Q41" s="239" t="s">
        <v>128</v>
      </c>
      <c r="R41" s="239" t="s">
        <v>127</v>
      </c>
      <c r="S41" s="239" t="s">
        <v>126</v>
      </c>
      <c r="T41" s="239" t="s">
        <v>125</v>
      </c>
      <c r="U41" s="264" t="s">
        <v>124</v>
      </c>
      <c r="V41" s="264" t="s">
        <v>123</v>
      </c>
      <c r="W41" s="266" t="s">
        <v>122</v>
      </c>
    </row>
    <row r="42" spans="1:23" ht="12.75" customHeight="1">
      <c r="A42" s="7"/>
      <c r="B42" s="262"/>
      <c r="C42" s="216"/>
      <c r="D42" s="216"/>
      <c r="E42" s="213"/>
      <c r="F42" s="213"/>
      <c r="G42" s="213"/>
      <c r="H42" s="229"/>
      <c r="I42" s="213"/>
      <c r="J42" s="213"/>
      <c r="K42" s="244"/>
      <c r="L42" s="276"/>
      <c r="M42" s="277"/>
      <c r="N42" s="215"/>
      <c r="O42" s="213"/>
      <c r="P42" s="213"/>
      <c r="Q42" s="229"/>
      <c r="R42" s="213"/>
      <c r="S42" s="213"/>
      <c r="T42" s="213"/>
      <c r="U42" s="216"/>
      <c r="V42" s="216"/>
      <c r="W42" s="219"/>
    </row>
    <row r="43" spans="1:23" ht="63" customHeight="1" thickBot="1">
      <c r="A43" s="7"/>
      <c r="B43" s="262"/>
      <c r="C43" s="216"/>
      <c r="D43" s="216"/>
      <c r="E43" s="213"/>
      <c r="F43" s="213"/>
      <c r="G43" s="213"/>
      <c r="H43" s="229"/>
      <c r="I43" s="213"/>
      <c r="J43" s="282"/>
      <c r="K43" s="244"/>
      <c r="L43" s="276"/>
      <c r="M43" s="277"/>
      <c r="N43" s="215"/>
      <c r="O43" s="282"/>
      <c r="P43" s="213"/>
      <c r="Q43" s="229"/>
      <c r="R43" s="213"/>
      <c r="S43" s="213"/>
      <c r="T43" s="213"/>
      <c r="U43" s="216"/>
      <c r="V43" s="216"/>
      <c r="W43" s="219"/>
    </row>
    <row r="44" spans="1:23" ht="19" thickTop="1" thickBot="1">
      <c r="A44" s="7"/>
      <c r="B44" s="233" t="s">
        <v>153</v>
      </c>
      <c r="C44" s="234"/>
      <c r="D44" s="234"/>
      <c r="E44" s="234"/>
      <c r="F44" s="234"/>
      <c r="G44" s="234"/>
      <c r="H44" s="234"/>
      <c r="I44" s="234"/>
      <c r="J44" s="234"/>
      <c r="K44" s="234"/>
      <c r="L44" s="234"/>
      <c r="M44" s="234"/>
      <c r="N44" s="234"/>
      <c r="O44" s="234"/>
      <c r="P44" s="234"/>
      <c r="Q44" s="234"/>
      <c r="R44" s="234"/>
      <c r="S44" s="234"/>
      <c r="T44" s="234"/>
      <c r="U44" s="234"/>
      <c r="V44" s="234"/>
      <c r="W44" s="235"/>
    </row>
    <row r="45" spans="1:23" ht="13.5" thickTop="1">
      <c r="A45" s="7"/>
      <c r="B45" s="28"/>
      <c r="C45" s="28"/>
      <c r="D45" s="28"/>
      <c r="E45" s="28"/>
      <c r="F45" s="28"/>
      <c r="G45" s="28"/>
      <c r="H45" s="28"/>
      <c r="I45" s="28"/>
      <c r="J45" s="28"/>
      <c r="K45" s="42"/>
      <c r="L45" s="87" t="s">
        <v>14</v>
      </c>
      <c r="M45" s="200" t="s">
        <v>149</v>
      </c>
      <c r="N45" s="47"/>
      <c r="O45" s="88"/>
      <c r="P45" s="22">
        <f>R45+S45+T45+W45</f>
        <v>15298146</v>
      </c>
      <c r="Q45" s="50"/>
      <c r="R45" s="22">
        <f>G36</f>
        <v>9759972</v>
      </c>
      <c r="S45" s="22">
        <f>F36</f>
        <v>845782</v>
      </c>
      <c r="T45" s="22">
        <f>E36</f>
        <v>1552020</v>
      </c>
      <c r="U45" s="22">
        <f>D36</f>
        <v>3111346</v>
      </c>
      <c r="V45" s="89">
        <f>C36</f>
        <v>29026</v>
      </c>
      <c r="W45" s="90">
        <f>U45+V45</f>
        <v>3140372</v>
      </c>
    </row>
    <row r="46" spans="1:23" ht="12.75" customHeight="1">
      <c r="A46" s="7"/>
      <c r="B46" s="28"/>
      <c r="C46" s="28"/>
      <c r="D46" s="28"/>
      <c r="E46" s="28"/>
      <c r="F46" s="28"/>
      <c r="G46" s="28"/>
      <c r="H46" s="28"/>
      <c r="I46" s="28"/>
      <c r="J46" s="28"/>
      <c r="K46" s="42"/>
      <c r="L46" s="53" t="s">
        <v>24</v>
      </c>
      <c r="M46" s="65" t="s">
        <v>146</v>
      </c>
      <c r="N46" s="91">
        <f t="shared" ref="N46:N54" si="0">O46+P46</f>
        <v>20170725</v>
      </c>
      <c r="O46" s="49">
        <f>SUMIFS(DATI!E$1:E$65536,DATI!A$1:A$65536,'2023'!B4,DATI!B$1:B$65536,'2023'!O12,DATI!C$1:C$65536,'2023'!N8,DATI!D$1:D$65536,'2023'!L46)</f>
        <v>141237</v>
      </c>
      <c r="P46" s="29">
        <f>U46</f>
        <v>20029488</v>
      </c>
      <c r="Q46" s="28"/>
      <c r="R46" s="23"/>
      <c r="S46" s="23"/>
      <c r="T46" s="28"/>
      <c r="U46" s="49">
        <f>SUMIFS(DATI!E$1:E$65536,DATI!A$1:A$65536,'2023'!B4,DATI!B$1:B$65536,'2023'!U12,DATI!C$1:C$65536,'2023'!N8,DATI!D$1:D$65536,'2023'!L46)</f>
        <v>20029488</v>
      </c>
      <c r="V46" s="28"/>
      <c r="W46" s="31">
        <f>U46</f>
        <v>20029488</v>
      </c>
    </row>
    <row r="47" spans="1:23" ht="12.75" customHeight="1">
      <c r="A47" s="7"/>
      <c r="B47" s="28"/>
      <c r="C47" s="28"/>
      <c r="D47" s="28"/>
      <c r="E47" s="28"/>
      <c r="F47" s="28"/>
      <c r="G47" s="28"/>
      <c r="H47" s="28"/>
      <c r="I47" s="28"/>
      <c r="J47" s="28"/>
      <c r="K47" s="42"/>
      <c r="L47" s="40" t="s">
        <v>25</v>
      </c>
      <c r="M47" s="134" t="s">
        <v>248</v>
      </c>
      <c r="N47" s="91">
        <f t="shared" si="0"/>
        <v>16497879</v>
      </c>
      <c r="O47" s="49">
        <f>SUMIFS(DATI!E$1:E$65536,DATI!A$1:A$65536,'2023'!B4,DATI!B$1:B$65536,'2023'!O12,DATI!C$1:C$65536,'2023'!N8,DATI!D$1:D$65536,'2023'!L47)</f>
        <v>114766</v>
      </c>
      <c r="P47" s="49">
        <f>SUMIFS(DATI!E$1:E$65536,DATI!A$1:A$65536,'2023'!B4,DATI!B$1:B$65536,'2023'!P12,DATI!C$1:C$65536,'2023'!N8,DATI!D$1:D$65536,'2023'!L47)</f>
        <v>16383113</v>
      </c>
      <c r="Q47" s="28"/>
      <c r="R47" s="28"/>
      <c r="S47" s="28"/>
      <c r="T47" s="28"/>
      <c r="U47" s="49">
        <f>SUMIFS(DATI!E$1:E$65536,DATI!A$1:A$65536,'2023'!B4,DATI!B$1:B$65536,'2023'!U12,DATI!C$1:C$65536,'2023'!N8,DATI!D$1:D$65536,'2023'!L47)</f>
        <v>16383113</v>
      </c>
      <c r="V47" s="28"/>
      <c r="W47" s="31">
        <f>U47</f>
        <v>16383113</v>
      </c>
    </row>
    <row r="48" spans="1:23" ht="12.75" customHeight="1">
      <c r="A48" s="7"/>
      <c r="B48" s="28"/>
      <c r="C48" s="28"/>
      <c r="D48" s="28"/>
      <c r="E48" s="28"/>
      <c r="F48" s="28"/>
      <c r="G48" s="28"/>
      <c r="H48" s="28"/>
      <c r="I48" s="28"/>
      <c r="J48" s="28"/>
      <c r="K48" s="42"/>
      <c r="L48" s="40" t="s">
        <v>26</v>
      </c>
      <c r="M48" s="134" t="s">
        <v>249</v>
      </c>
      <c r="N48" s="91">
        <f t="shared" si="0"/>
        <v>3672845</v>
      </c>
      <c r="O48" s="49">
        <f>SUMIFS(DATI!E$1:E$65536,DATI!A$1:A$65536,'2023'!B4,DATI!B$1:B$65536,'2023'!O12,DATI!C$1:C$65536,'2023'!N8,DATI!D$1:D$65536,'2023'!L48)</f>
        <v>26471</v>
      </c>
      <c r="P48" s="49">
        <f>SUMIFS(DATI!E$1:E$65536,DATI!A$1:A$65536,'2023'!B4,DATI!B$1:B$65536,'2023'!P12,DATI!C$1:C$65536,'2023'!N8,DATI!D$1:D$65536,'2023'!L48)</f>
        <v>3646374</v>
      </c>
      <c r="Q48" s="28"/>
      <c r="R48" s="28"/>
      <c r="S48" s="28"/>
      <c r="T48" s="28"/>
      <c r="U48" s="49">
        <f>SUMIFS(DATI!E$1:E$65536,DATI!A$1:A$65536,'2023'!B4,DATI!B$1:B$65536,'2023'!U12,DATI!C$1:C$65536,'2023'!N8,DATI!D$1:D$65536,'2023'!L48)</f>
        <v>3646374</v>
      </c>
      <c r="V48" s="28"/>
      <c r="W48" s="31">
        <f>U48</f>
        <v>3646374</v>
      </c>
    </row>
    <row r="49" spans="1:23" ht="12.75" customHeight="1">
      <c r="A49" s="7"/>
      <c r="B49" s="28"/>
      <c r="C49" s="28"/>
      <c r="D49" s="28"/>
      <c r="E49" s="28"/>
      <c r="F49" s="28"/>
      <c r="G49" s="28"/>
      <c r="H49" s="28"/>
      <c r="I49" s="28"/>
      <c r="J49" s="28"/>
      <c r="K49" s="42"/>
      <c r="L49" s="40" t="s">
        <v>27</v>
      </c>
      <c r="M49" s="41" t="s">
        <v>147</v>
      </c>
      <c r="N49" s="91">
        <f t="shared" si="0"/>
        <v>5624041</v>
      </c>
      <c r="O49" s="29">
        <f>O50+O54</f>
        <v>47221</v>
      </c>
      <c r="P49" s="29">
        <f t="shared" ref="P49:P54" si="1">T49</f>
        <v>5576820</v>
      </c>
      <c r="Q49" s="28"/>
      <c r="R49" s="28"/>
      <c r="S49" s="28"/>
      <c r="T49" s="29">
        <f>T50+T54</f>
        <v>5576820</v>
      </c>
      <c r="U49" s="92"/>
      <c r="V49" s="28"/>
      <c r="W49" s="42"/>
    </row>
    <row r="50" spans="1:23" ht="12.75" customHeight="1">
      <c r="A50" s="7"/>
      <c r="B50" s="28"/>
      <c r="C50" s="28"/>
      <c r="D50" s="28"/>
      <c r="E50" s="28"/>
      <c r="F50" s="28"/>
      <c r="G50" s="28"/>
      <c r="H50" s="28"/>
      <c r="I50" s="28"/>
      <c r="J50" s="28"/>
      <c r="K50" s="42"/>
      <c r="L50" s="40" t="s">
        <v>28</v>
      </c>
      <c r="M50" s="134" t="s">
        <v>250</v>
      </c>
      <c r="N50" s="91">
        <f t="shared" si="0"/>
        <v>5154864</v>
      </c>
      <c r="O50" s="49">
        <f>SUMIFS(DATI!E$1:E$65536,DATI!A$1:A$65536,'2023'!B4,DATI!B$1:B$65536,'2023'!O12,DATI!C$1:C$65536,'2023'!N8,DATI!D$1:D$65536,'2023'!L50)</f>
        <v>57056</v>
      </c>
      <c r="P50" s="29">
        <f t="shared" si="1"/>
        <v>5097808</v>
      </c>
      <c r="Q50" s="28"/>
      <c r="R50" s="28"/>
      <c r="S50" s="28"/>
      <c r="T50" s="49">
        <f>SUMIFS(DATI!E$1:E$65536,DATI!A$1:A$65536,'2023'!B4,DATI!B$1:B$65536,'2023'!T12,DATI!C$1:C$65536,'2023'!N8,DATI!D$1:D$65536,'2023'!L50)</f>
        <v>5097808</v>
      </c>
      <c r="U50" s="50"/>
      <c r="V50" s="28"/>
      <c r="W50" s="42"/>
    </row>
    <row r="51" spans="1:23" ht="12.75" customHeight="1">
      <c r="A51" s="7"/>
      <c r="B51" s="28"/>
      <c r="C51" s="28"/>
      <c r="D51" s="28"/>
      <c r="E51" s="28"/>
      <c r="F51" s="28"/>
      <c r="G51" s="28"/>
      <c r="H51" s="28"/>
      <c r="I51" s="28"/>
      <c r="J51" s="28"/>
      <c r="K51" s="42"/>
      <c r="L51" s="40" t="s">
        <v>82</v>
      </c>
      <c r="M51" s="185" t="s">
        <v>154</v>
      </c>
      <c r="N51" s="91">
        <f t="shared" si="0"/>
        <v>3771986</v>
      </c>
      <c r="O51" s="49">
        <f>SUMIFS(DATI!E$1:E$65536,DATI!A$1:A$65536,'2023'!B4,DATI!B$1:B$65536,'2023'!O12,DATI!C$1:C$65536,'2023'!N8,DATI!D$1:D$65536,'2023'!L51)</f>
        <v>0</v>
      </c>
      <c r="P51" s="29">
        <f t="shared" si="1"/>
        <v>3771986</v>
      </c>
      <c r="Q51" s="28"/>
      <c r="R51" s="28"/>
      <c r="S51" s="28"/>
      <c r="T51" s="49">
        <f>SUMIFS(DATI!E$1:E$65536,DATI!A$1:A$65536,'2023'!B4,DATI!B$1:B$65536,'2023'!T12,DATI!C$1:C$65536,'2023'!N8,DATI!D$1:D$65536,'2023'!L51)</f>
        <v>3771986</v>
      </c>
      <c r="U51" s="50"/>
      <c r="V51" s="28"/>
      <c r="W51" s="42"/>
    </row>
    <row r="52" spans="1:23" ht="12.75" customHeight="1">
      <c r="A52" s="7"/>
      <c r="B52" s="28"/>
      <c r="C52" s="28"/>
      <c r="D52" s="28"/>
      <c r="E52" s="28"/>
      <c r="F52" s="28"/>
      <c r="G52" s="28"/>
      <c r="H52" s="28"/>
      <c r="I52" s="28"/>
      <c r="J52" s="28"/>
      <c r="K52" s="42"/>
      <c r="L52" s="40" t="s">
        <v>83</v>
      </c>
      <c r="M52" s="185" t="s">
        <v>155</v>
      </c>
      <c r="N52" s="91">
        <f t="shared" si="0"/>
        <v>58890</v>
      </c>
      <c r="O52" s="49">
        <f>SUMIFS(DATI!E$1:E$65536,DATI!A$1:A$65536,'2023'!B4,DATI!B$1:B$65536,'2023'!O12,DATI!C$1:C$65536,'2023'!N8,DATI!D$1:D$65536,'2023'!L52)</f>
        <v>57056</v>
      </c>
      <c r="P52" s="29">
        <f t="shared" si="1"/>
        <v>1834</v>
      </c>
      <c r="Q52" s="28"/>
      <c r="R52" s="28"/>
      <c r="S52" s="28"/>
      <c r="T52" s="49">
        <f>SUMIFS(DATI!E$1:E$65536,DATI!A$1:A$65536,'2023'!B4,DATI!B$1:B$65536,'2023'!T12,DATI!C$1:C$65536,'2023'!N8,DATI!D$1:D$65536,'2023'!L52)</f>
        <v>1834</v>
      </c>
      <c r="U52" s="50"/>
      <c r="V52" s="28"/>
      <c r="W52" s="42"/>
    </row>
    <row r="53" spans="1:23" ht="12.75" customHeight="1">
      <c r="A53" s="7"/>
      <c r="B53" s="28"/>
      <c r="C53" s="28"/>
      <c r="D53" s="28"/>
      <c r="E53" s="28"/>
      <c r="F53" s="28"/>
      <c r="G53" s="28"/>
      <c r="H53" s="28"/>
      <c r="I53" s="28"/>
      <c r="J53" s="28"/>
      <c r="K53" s="42"/>
      <c r="L53" s="40" t="s">
        <v>84</v>
      </c>
      <c r="M53" s="185" t="s">
        <v>156</v>
      </c>
      <c r="N53" s="91">
        <f t="shared" si="0"/>
        <v>1323988</v>
      </c>
      <c r="O53" s="49">
        <f>SUMIFS(DATI!E$1:E$65536,DATI!A$1:A$65536,'2023'!B4,DATI!B$1:B$65536,'2023'!O12,DATI!C$1:C$65536,'2023'!N8,DATI!D$1:D$65536,'2023'!L53)</f>
        <v>0</v>
      </c>
      <c r="P53" s="29">
        <f t="shared" si="1"/>
        <v>1323988</v>
      </c>
      <c r="Q53" s="28"/>
      <c r="R53" s="28"/>
      <c r="S53" s="28"/>
      <c r="T53" s="49">
        <f>SUMIFS(DATI!E$1:E$65536,DATI!A$1:A$65536,'2023'!B4,DATI!B$1:B$65536,'2023'!T12,DATI!C$1:C$65536,'2023'!N8,DATI!D$1:D$65536,'2023'!L53)</f>
        <v>1323988</v>
      </c>
      <c r="U53" s="50"/>
      <c r="V53" s="28"/>
      <c r="W53" s="42"/>
    </row>
    <row r="54" spans="1:23" ht="12.75" customHeight="1">
      <c r="A54" s="7"/>
      <c r="B54" s="28"/>
      <c r="C54" s="28"/>
      <c r="D54" s="28"/>
      <c r="E54" s="28"/>
      <c r="F54" s="28"/>
      <c r="G54" s="28"/>
      <c r="H54" s="28"/>
      <c r="I54" s="47"/>
      <c r="J54" s="47"/>
      <c r="K54" s="72"/>
      <c r="L54" s="40" t="s">
        <v>29</v>
      </c>
      <c r="M54" s="134" t="s">
        <v>251</v>
      </c>
      <c r="N54" s="91">
        <f t="shared" si="0"/>
        <v>469177</v>
      </c>
      <c r="O54" s="49">
        <f>SUMIFS(DATI!E$1:E$65536,DATI!A$1:A$65536,'2023'!B4,DATI!B$1:B$65536,'2023'!O12,DATI!C$1:C$65536,'2023'!N8,DATI!D$1:D$65536,'2023'!L54)</f>
        <v>-9835</v>
      </c>
      <c r="P54" s="29">
        <f t="shared" si="1"/>
        <v>479012</v>
      </c>
      <c r="Q54" s="50"/>
      <c r="R54" s="28"/>
      <c r="S54" s="28"/>
      <c r="T54" s="49">
        <f>SUMIFS(DATI!E$1:E$65536,DATI!A$1:A$65536,'2023'!B4,DATI!B$1:B$65536,'2023'!T12,DATI!C$1:C$65536,'2023'!N8,DATI!D$1:D$65536,'2023'!L54)</f>
        <v>479012</v>
      </c>
      <c r="U54" s="50"/>
      <c r="V54" s="28"/>
      <c r="W54" s="42"/>
    </row>
    <row r="55" spans="1:23" ht="12.75" customHeight="1">
      <c r="A55" s="7"/>
      <c r="B55" s="28"/>
      <c r="C55" s="28"/>
      <c r="D55" s="28"/>
      <c r="E55" s="93">
        <f>E56+E57</f>
        <v>637272</v>
      </c>
      <c r="F55" s="50"/>
      <c r="G55" s="28"/>
      <c r="H55" s="61"/>
      <c r="I55" s="94">
        <f>E55</f>
        <v>637272</v>
      </c>
      <c r="J55" s="29">
        <f>J56+J57</f>
        <v>389233</v>
      </c>
      <c r="K55" s="95">
        <f>I55+J55</f>
        <v>1026505</v>
      </c>
      <c r="L55" s="40" t="s">
        <v>30</v>
      </c>
      <c r="M55" s="41" t="s">
        <v>148</v>
      </c>
      <c r="N55" s="23"/>
      <c r="O55" s="28"/>
      <c r="P55" s="28"/>
      <c r="Q55" s="28"/>
      <c r="R55" s="28"/>
      <c r="S55" s="28"/>
      <c r="T55" s="23"/>
      <c r="U55" s="28"/>
      <c r="V55" s="28"/>
      <c r="W55" s="42"/>
    </row>
    <row r="56" spans="1:23">
      <c r="A56" s="7"/>
      <c r="B56" s="28"/>
      <c r="C56" s="28"/>
      <c r="D56" s="28"/>
      <c r="E56" s="96">
        <f>SUMIFS(DATI!E$1:E$65536,DATI!A$1:A$65536,'2023'!B4,DATI!B$1:B$65536,'2023'!E12,DATI!C$1:C$65536,'2023'!B8,DATI!D$1:D$65536,'2023'!L56)</f>
        <v>378805</v>
      </c>
      <c r="F56" s="50"/>
      <c r="G56" s="28"/>
      <c r="H56" s="28"/>
      <c r="I56" s="94">
        <f>E56</f>
        <v>378805</v>
      </c>
      <c r="J56" s="49">
        <f>SUMIFS(DATI!E$1:E$65536,DATI!A$1:A$65536,'2023'!B4,DATI!B$1:B$65536,'2023'!J12,DATI!C$1:C$65536,'2023'!B8,DATI!D$1:D$65536,'2023'!L56)</f>
        <v>0</v>
      </c>
      <c r="K56" s="95">
        <f t="shared" ref="K56:K64" si="2">I56+J56</f>
        <v>378805</v>
      </c>
      <c r="L56" s="40" t="s">
        <v>31</v>
      </c>
      <c r="M56" s="134" t="s">
        <v>252</v>
      </c>
      <c r="N56" s="28"/>
      <c r="O56" s="28"/>
      <c r="P56" s="28"/>
      <c r="Q56" s="28"/>
      <c r="R56" s="28"/>
      <c r="S56" s="28"/>
      <c r="T56" s="28"/>
      <c r="U56" s="28"/>
      <c r="V56" s="28"/>
      <c r="W56" s="42"/>
    </row>
    <row r="57" spans="1:23">
      <c r="A57" s="7"/>
      <c r="B57" s="47"/>
      <c r="C57" s="47"/>
      <c r="D57" s="47"/>
      <c r="E57" s="96">
        <f>SUMIFS(DATI!E$1:E$65536,DATI!A$1:A$65536,'2023'!B4,DATI!B$1:B$65536,'2023'!E12,DATI!C$1:C$65536,'2023'!B8,DATI!D$1:D$65536,'2023'!L57)</f>
        <v>258467</v>
      </c>
      <c r="F57" s="97"/>
      <c r="G57" s="47"/>
      <c r="H57" s="28"/>
      <c r="I57" s="94">
        <f>E57</f>
        <v>258467</v>
      </c>
      <c r="J57" s="210">
        <f>SUMIFS(DATI!E$1:E$65536,DATI!A$1:A$65536,'2023'!B4,DATI!B$1:B$65536,'2023'!J12,DATI!C$1:C$65536,'2023'!B8,DATI!D$1:D$65536,'2023'!L57)</f>
        <v>389233</v>
      </c>
      <c r="K57" s="95">
        <f t="shared" si="2"/>
        <v>647700</v>
      </c>
      <c r="L57" s="40" t="s">
        <v>32</v>
      </c>
      <c r="M57" s="134" t="s">
        <v>253</v>
      </c>
      <c r="N57" s="47"/>
      <c r="O57" s="47"/>
      <c r="P57" s="47"/>
      <c r="Q57" s="28"/>
      <c r="R57" s="47"/>
      <c r="S57" s="47"/>
      <c r="T57" s="47"/>
      <c r="U57" s="47"/>
      <c r="V57" s="47"/>
      <c r="W57" s="72"/>
    </row>
    <row r="58" spans="1:23">
      <c r="A58" s="7"/>
      <c r="B58" s="98">
        <f>C58+D58</f>
        <v>837343</v>
      </c>
      <c r="C58" s="29">
        <f>C59+C60</f>
        <v>5781</v>
      </c>
      <c r="D58" s="29">
        <f>D59+D60</f>
        <v>831562</v>
      </c>
      <c r="E58" s="99">
        <f>E59+E60</f>
        <v>288264</v>
      </c>
      <c r="F58" s="29">
        <f>F59+F60</f>
        <v>3511906</v>
      </c>
      <c r="G58" s="91">
        <f>G59+G60</f>
        <v>3435232</v>
      </c>
      <c r="H58" s="28"/>
      <c r="I58" s="94">
        <f>B58+E58+F58+G58</f>
        <v>8072745</v>
      </c>
      <c r="J58" s="94">
        <f>J59+J60</f>
        <v>1839208</v>
      </c>
      <c r="K58" s="95">
        <f t="shared" si="2"/>
        <v>9911953</v>
      </c>
      <c r="L58" s="40" t="s">
        <v>33</v>
      </c>
      <c r="M58" s="41" t="s">
        <v>157</v>
      </c>
      <c r="N58" s="91">
        <f t="shared" ref="N58:N74" si="3">O58+P58</f>
        <v>9911950</v>
      </c>
      <c r="O58" s="94">
        <f>O59+O60</f>
        <v>3456077</v>
      </c>
      <c r="P58" s="29">
        <f t="shared" ref="P58:P63" si="4">R58+S58+T58+W58</f>
        <v>6455873</v>
      </c>
      <c r="Q58" s="50"/>
      <c r="R58" s="29">
        <f>R59+R60</f>
        <v>1454963</v>
      </c>
      <c r="S58" s="29">
        <f>S59+S60</f>
        <v>2688398</v>
      </c>
      <c r="T58" s="29">
        <f>T59+T60</f>
        <v>509780</v>
      </c>
      <c r="U58" s="29">
        <f>U59+U60</f>
        <v>1791712</v>
      </c>
      <c r="V58" s="62">
        <f>V59+V60</f>
        <v>11020</v>
      </c>
      <c r="W58" s="63">
        <f>U58+V58</f>
        <v>1802732</v>
      </c>
    </row>
    <row r="59" spans="1:23">
      <c r="A59" s="7"/>
      <c r="B59" s="98">
        <f>C59+D59</f>
        <v>798959</v>
      </c>
      <c r="C59" s="49">
        <f>SUMIFS(DATI!E$1:E$65536,DATI!A$1:A$65536,'2023'!B4,DATI!B$1:B$65536,'2023'!C12,DATI!C$1:C$65536,'2023'!B8,DATI!D$1:D$65536,'2023'!L59)</f>
        <v>5632</v>
      </c>
      <c r="D59" s="49">
        <f>SUMIFS(DATI!E$1:E$65536,DATI!A$1:A$65536,'2023'!B4,DATI!B$1:B$65536,'2023'!D12,DATI!C$1:C$65536,'2023'!B8,DATI!D$1:D$65536,'2023'!L59)</f>
        <v>793327</v>
      </c>
      <c r="E59" s="100">
        <f>SUMIFS(DATI!E$1:E$65536,DATI!A$1:A$65536,'2023'!B4,DATI!B$1:B$65536,'2023'!E12,DATI!C$1:C$65536,'2023'!B8,DATI!D$1:D$65536,'2023'!L59)</f>
        <v>286865</v>
      </c>
      <c r="F59" s="30">
        <f>SUMIFS(DATI!E$1:E$65536,DATI!A$1:A$65536,'2023'!B4,DATI!B$1:B$65536,'2023'!F12,DATI!C$1:C$65536,'2023'!B8,DATI!D$1:D$65536,'2023'!L59)</f>
        <v>1761038</v>
      </c>
      <c r="G59" s="30">
        <f>SUMIFS(DATI!E$1:E$65536,DATI!A$1:A$65536,'2023'!B4,DATI!B$1:B$65536,'2023'!G12,DATI!C$1:C$65536,'2023'!B8,DATI!D$1:D$65536,'2023'!L59)</f>
        <v>784158</v>
      </c>
      <c r="H59" s="28"/>
      <c r="I59" s="94">
        <f>B59+E59+F59+G59</f>
        <v>3631020</v>
      </c>
      <c r="J59" s="30">
        <f>SUMIFS(DATI!E$1:E$65536,DATI!A$1:A$65536,'2023'!B4,DATI!B$1:B$65536,'2023'!J12,DATI!C$1:C$65536,'2023'!B8,DATI!D$1:D$65536,'2023'!L59)</f>
        <v>856982</v>
      </c>
      <c r="K59" s="95">
        <f t="shared" si="2"/>
        <v>4488002</v>
      </c>
      <c r="L59" s="40" t="s">
        <v>34</v>
      </c>
      <c r="M59" s="134" t="s">
        <v>262</v>
      </c>
      <c r="N59" s="91">
        <f t="shared" si="3"/>
        <v>4488002</v>
      </c>
      <c r="O59" s="30">
        <f>SUMIFS(DATI!E$1:E$65536,DATI!A$1:A$65536,'2023'!B4,DATI!B$1:B$65536,'2023'!O12,DATI!C$1:C$65536,'2023'!N8,DATI!D$1:D$65536,'2023'!L59)</f>
        <v>1023622</v>
      </c>
      <c r="P59" s="29">
        <f t="shared" si="4"/>
        <v>3464380</v>
      </c>
      <c r="Q59" s="28"/>
      <c r="R59" s="49">
        <f>SUMIFS(DATI!E$1:E$65536,DATI!A$1:A$65536,'2023'!B4,DATI!B$1:B$65536,'2023'!R12,DATI!C$1:C$65536,'2023'!N8,DATI!D$1:D$65536,'2023'!L59)</f>
        <v>1209597</v>
      </c>
      <c r="S59" s="49">
        <f>SUMIFS(DATI!E$1:E$65536,DATI!A$1:A$65536,'2023'!B4,DATI!B$1:B$65536,'2023'!S12,DATI!C$1:C$65536,'2023'!N8,DATI!D$1:D$65536,'2023'!L59)</f>
        <v>1661917</v>
      </c>
      <c r="T59" s="49">
        <f>SUMIFS(DATI!E$1:E$65536,DATI!A$1:A$65536,'2023'!B4,DATI!B$1:B$65536,'2023'!T12,DATI!C$1:C$65536,'2023'!N8,DATI!D$1:D$65536,'2023'!L59)</f>
        <v>136664</v>
      </c>
      <c r="U59" s="49">
        <f>SUMIFS(DATI!E$1:E$65536,DATI!A$1:A$65536,'2023'!B4,DATI!B$1:B$65536,'2023'!U12,DATI!C$1:C$65536,'2023'!N8,DATI!D$1:D$65536,'2023'!L59)</f>
        <v>445220</v>
      </c>
      <c r="V59" s="24">
        <f>SUMIFS(DATI!E$1:E$65536,DATI!A$1:A$65536,'2023'!B4,DATI!B$1:B$65536,'2023'!V12,DATI!C$1:C$65536,'2023'!N8,DATI!D$1:D$65536,'2023'!L59)</f>
        <v>10982</v>
      </c>
      <c r="W59" s="63">
        <f t="shared" ref="W59:W74" si="5">U59+V59</f>
        <v>456202</v>
      </c>
    </row>
    <row r="60" spans="1:23">
      <c r="A60" s="7"/>
      <c r="B60" s="98">
        <f>C60+D60</f>
        <v>38384</v>
      </c>
      <c r="C60" s="29">
        <f>C61+C64+C69+C73</f>
        <v>149</v>
      </c>
      <c r="D60" s="29">
        <f>D61+D64+D69+D73</f>
        <v>38235</v>
      </c>
      <c r="E60" s="99">
        <f>E69+E73</f>
        <v>1399</v>
      </c>
      <c r="F60" s="29">
        <f>F61+F64+F69+F73</f>
        <v>1750868</v>
      </c>
      <c r="G60" s="91">
        <f>G61+G64+G69+G73</f>
        <v>2651074</v>
      </c>
      <c r="H60" s="28"/>
      <c r="I60" s="94">
        <f>B60+E60+F60+G60</f>
        <v>4441725</v>
      </c>
      <c r="J60" s="94">
        <f>J61+J64+J69</f>
        <v>982226</v>
      </c>
      <c r="K60" s="95">
        <f>I60+J60</f>
        <v>5423951</v>
      </c>
      <c r="L60" s="40" t="s">
        <v>158</v>
      </c>
      <c r="M60" s="134" t="s">
        <v>261</v>
      </c>
      <c r="N60" s="91">
        <f>O60+P60</f>
        <v>5423948</v>
      </c>
      <c r="O60" s="94">
        <f>O61+O64+O69</f>
        <v>2432455</v>
      </c>
      <c r="P60" s="29">
        <f t="shared" si="4"/>
        <v>2991493</v>
      </c>
      <c r="Q60" s="50"/>
      <c r="R60" s="29">
        <f>R61+R64+R69+R73</f>
        <v>245366</v>
      </c>
      <c r="S60" s="29">
        <f>S61+S64+S69+S73</f>
        <v>1026481</v>
      </c>
      <c r="T60" s="29">
        <f>T61+T64+T69+T73</f>
        <v>373116</v>
      </c>
      <c r="U60" s="29">
        <f>U61+U64+U69+U73</f>
        <v>1346492</v>
      </c>
      <c r="V60" s="62">
        <f>V61+V64+V69+V73</f>
        <v>38</v>
      </c>
      <c r="W60" s="63">
        <f t="shared" si="5"/>
        <v>1346530</v>
      </c>
    </row>
    <row r="61" spans="1:23">
      <c r="A61" s="7"/>
      <c r="B61" s="28"/>
      <c r="C61" s="28"/>
      <c r="D61" s="28"/>
      <c r="E61" s="28"/>
      <c r="F61" s="49">
        <f>SUMIFS(DATI!E$1:E$65536,DATI!A$1:A$65536,'2023'!B4,DATI!B$1:B$65536,'2023'!F12,DATI!C$1:C$65536,'2023'!B8,DATI!D$1:D$65536,'2023'!L61)</f>
        <v>639860</v>
      </c>
      <c r="G61" s="29">
        <f>G62+G63</f>
        <v>2342573</v>
      </c>
      <c r="H61" s="28"/>
      <c r="I61" s="94">
        <f>F61+G61</f>
        <v>2982433</v>
      </c>
      <c r="J61" s="30">
        <f>SUMIFS(DATI!E$1:E$65536,DATI!A$1:A$65536,'2023'!B4,DATI!B$1:B$65536,'2023'!J12,DATI!C$1:C$65536,'2023'!B8,DATI!D$1:D$65536,'2023'!L61)</f>
        <v>274475</v>
      </c>
      <c r="K61" s="95">
        <f>I61+J61</f>
        <v>3256908</v>
      </c>
      <c r="L61" s="40" t="s">
        <v>36</v>
      </c>
      <c r="M61" s="185" t="s">
        <v>260</v>
      </c>
      <c r="N61" s="91">
        <f t="shared" si="3"/>
        <v>3256908</v>
      </c>
      <c r="O61" s="30">
        <f>SUMIFS(DATI!E$1:E$65536,DATI!A$1:A$65536,'2023'!B4,DATI!B$1:B$65536,'2023'!O12,DATI!C$1:C$65536,'2023'!N8,DATI!D$1:D$65536,'2023'!L61)</f>
        <v>1179825</v>
      </c>
      <c r="P61" s="29">
        <f t="shared" si="4"/>
        <v>2077083</v>
      </c>
      <c r="Q61" s="50"/>
      <c r="R61" s="49">
        <f>SUMIFS(DATI!E$1:E$65536,DATI!A$1:A$65536,'2023'!B4,DATI!B$1:B$65536,'2023'!R12,DATI!C$1:C$65536,'2023'!N8,DATI!D$1:D$65536,'2023'!L61)</f>
        <v>219222</v>
      </c>
      <c r="S61" s="30">
        <f>SUMIFS(DATI!E$1:E$65536,DATI!A$1:A$65536,'2023'!B4,DATI!B$1:B$65536,'2023'!S12,DATI!C$1:C$65536,'2023'!N8,DATI!D$1:D$65536,'2023'!L61)</f>
        <v>334871</v>
      </c>
      <c r="T61" s="30">
        <f>SUMIFS(DATI!E$1:E$65536,DATI!A$1:A$65536,'2023'!B4,DATI!B$1:B$65536,'2023'!T12,DATI!C$1:C$65536,'2023'!N8,DATI!D$1:D$65536,'2023'!L61)</f>
        <v>358494</v>
      </c>
      <c r="U61" s="30">
        <f>SUMIFS(DATI!E$1:E$65536,DATI!A$1:A$65536,'2023'!B4,DATI!B$1:B$65536,'2023'!U12,DATI!C$1:C$65536,'2023'!N8,DATI!D$1:D$65536,'2023'!L61)</f>
        <v>1164495</v>
      </c>
      <c r="V61" s="30">
        <f>SUMIFS(DATI!E$1:E$65536,DATI!A$1:A$65536,'2023'!B4,DATI!B$1:B$65536,'2023'!V12,DATI!C$1:C$65536,'2023'!N8,DATI!D$1:D$65536,'2023'!L61)</f>
        <v>1</v>
      </c>
      <c r="W61" s="63">
        <f t="shared" si="5"/>
        <v>1164496</v>
      </c>
    </row>
    <row r="62" spans="1:23">
      <c r="A62" s="7"/>
      <c r="B62" s="28"/>
      <c r="C62" s="28"/>
      <c r="D62" s="28"/>
      <c r="E62" s="28"/>
      <c r="F62" s="49">
        <f>SUMIFS(DATI!E$1:E$65536,DATI!A$1:A$65536,'2023'!B4,DATI!B$1:B$65536,'2023'!F12,DATI!C$1:C$65536,'2023'!B8,DATI!D$1:D$65536,'2023'!L62)</f>
        <v>639860</v>
      </c>
      <c r="G62" s="49">
        <f>SUMIFS(DATI!E$1:E$65536,DATI!A$1:A$65536,'2023'!B4,DATI!B$1:B$65536,'2023'!G12,DATI!C$1:C$65536,'2023'!B8,DATI!D$1:D$65536,'2023'!L62)</f>
        <v>1491615</v>
      </c>
      <c r="H62" s="28"/>
      <c r="I62" s="94">
        <f>F62+G62</f>
        <v>2131475</v>
      </c>
      <c r="J62" s="30">
        <f>SUMIFS(DATI!E$1:E$65536,DATI!A$1:A$65536,'2023'!B4,DATI!B$1:B$65536,'2023'!J12,DATI!C$1:C$65536,'2023'!B8,DATI!D$1:D$65536,'2023'!L62)</f>
        <v>274475</v>
      </c>
      <c r="K62" s="95">
        <f>I62+J62</f>
        <v>2405950</v>
      </c>
      <c r="L62" s="40" t="s">
        <v>37</v>
      </c>
      <c r="M62" s="186" t="s">
        <v>159</v>
      </c>
      <c r="N62" s="91">
        <f t="shared" si="3"/>
        <v>2405950</v>
      </c>
      <c r="O62" s="30">
        <f>SUMIFS(DATI!E$1:E$65536,DATI!A$1:A$65536,'2023'!B4,DATI!B$1:B$65536,'2023'!O12,DATI!C$1:C$65536,'2023'!N8,DATI!D$1:D$65536,'2023'!L62)</f>
        <v>1179825</v>
      </c>
      <c r="P62" s="29">
        <f t="shared" si="4"/>
        <v>1226125</v>
      </c>
      <c r="Q62" s="50"/>
      <c r="R62" s="49">
        <f>SUMIFS(DATI!E$1:E$65536,DATI!A$1:A$65536,'2023'!B4,DATI!B$1:B$65536,'2023'!R12,DATI!C$1:C$65536,'2023'!N8,DATI!D$1:D$65536,'2023'!L62)</f>
        <v>219222</v>
      </c>
      <c r="S62" s="49">
        <f>SUMIFS(DATI!E$1:E$65536,DATI!A$1:A$65536,'2023'!B4,DATI!B$1:B$65536,'2023'!S12,DATI!C$1:C$65536,'2023'!N8,DATI!D$1:D$65536,'2023'!L62)</f>
        <v>334871</v>
      </c>
      <c r="T62" s="49">
        <f>SUMIFS(DATI!E$1:E$65536,DATI!A$1:A$65536,'2023'!B4,DATI!B$1:B$65536,'2023'!T12,DATI!C$1:C$65536,'2023'!N8,DATI!D$1:D$65536,'2023'!L62)</f>
        <v>358494</v>
      </c>
      <c r="U62" s="49">
        <f>SUMIFS(DATI!E$1:E$65536,DATI!A$1:A$65536,'2023'!B4,DATI!B$1:B$65536,'2023'!U12,DATI!C$1:C$65536,'2023'!N8,DATI!D$1:D$65536,'2023'!L62)</f>
        <v>313537</v>
      </c>
      <c r="V62" s="24">
        <f>SUMIFS(DATI!E$1:E$65536,DATI!A$1:A$65536,'2023'!B4,DATI!B$1:B$65536,'2023'!V12,DATI!C$1:C$65536,'2023'!N8,DATI!D$1:D$65536,'2023'!L62)</f>
        <v>1</v>
      </c>
      <c r="W62" s="63">
        <f t="shared" si="5"/>
        <v>313538</v>
      </c>
    </row>
    <row r="63" spans="1:23">
      <c r="A63" s="7"/>
      <c r="B63" s="28"/>
      <c r="C63" s="28"/>
      <c r="D63" s="28"/>
      <c r="E63" s="28"/>
      <c r="F63" s="49">
        <f>SUMIFS(DATI!E$1:E$65536,DATI!A$1:A$65536,'2023'!B4,DATI!B$1:B$65536,'2023'!F12,DATI!C$1:C$65536,'2023'!B8,DATI!D$1:D$65536,'2023'!L63)</f>
        <v>0</v>
      </c>
      <c r="G63" s="49">
        <f>SUMIFS(DATI!E$1:E$65536,DATI!A$1:A$65536,'2023'!B4,DATI!B$1:B$65536,'2023'!G12,DATI!C$1:C$65536,'2023'!B8,DATI!D$1:D$65536,'2023'!L63)</f>
        <v>850958</v>
      </c>
      <c r="H63" s="28"/>
      <c r="I63" s="94">
        <f>F63+G63</f>
        <v>850958</v>
      </c>
      <c r="J63" s="30">
        <f>SUMIFS(DATI!E$1:E$65536,DATI!A$1:A$65536,'2023'!B4,DATI!B$1:B$65536,'2023'!J12,DATI!C$1:C$65536,'2023'!B8,DATI!D$1:D$65536,'2023'!L63)</f>
        <v>0</v>
      </c>
      <c r="K63" s="95">
        <f>I63+J63</f>
        <v>850958</v>
      </c>
      <c r="L63" s="40" t="s">
        <v>38</v>
      </c>
      <c r="M63" s="186" t="s">
        <v>160</v>
      </c>
      <c r="N63" s="91">
        <f t="shared" si="3"/>
        <v>850958</v>
      </c>
      <c r="O63" s="30">
        <f>SUMIFS(DATI!E$1:E$65536,DATI!A$1:A$65536,'2023'!B4,DATI!B$1:B$65536,'2023'!O12,DATI!C$1:C$65536,'2023'!N8,DATI!D$1:D$65536,'2023'!L63)</f>
        <v>0</v>
      </c>
      <c r="P63" s="29">
        <f t="shared" si="4"/>
        <v>850958</v>
      </c>
      <c r="Q63" s="50"/>
      <c r="R63" s="49">
        <f>SUMIFS(DATI!E$1:E$65536,DATI!A$1:A$65536,'2023'!B4,DATI!B$1:B$65536,'2023'!R12,DATI!C$1:C$65536,'2023'!N8,DATI!D$1:D$65536,'2023'!L63)</f>
        <v>0</v>
      </c>
      <c r="S63" s="49">
        <f>SUMIFS(DATI!E$1:E$65536,DATI!A$1:A$65536,'2023'!B4,DATI!B$1:B$65536,'2023'!S12,DATI!C$1:C$65536,'2023'!N8,DATI!D$1:D$65536,'2023'!L63)</f>
        <v>0</v>
      </c>
      <c r="T63" s="49">
        <f>SUMIFS(DATI!E$1:E$65536,DATI!A$1:A$65536,'2023'!B4,DATI!B$1:B$65536,'2023'!T12,DATI!C$1:C$65536,'2023'!N8,DATI!D$1:D$65536,'2023'!L63)</f>
        <v>0</v>
      </c>
      <c r="U63" s="49">
        <f>SUMIFS(DATI!E$1:E$65536,DATI!A$1:A$65536,'2023'!B4,DATI!B$1:B$65536,'2023'!U12,DATI!C$1:C$65536,'2023'!N8,DATI!D$1:D$65536,'2023'!L63)</f>
        <v>850958</v>
      </c>
      <c r="V63" s="24">
        <f>SUMIFS(DATI!E$1:E$65536,DATI!A$1:A$65536,'2023'!B4,DATI!B$1:B$65536,'2023'!V12,DATI!C$1:C$65536,'2023'!N8,DATI!D$1:D$65536,'2023'!L63)</f>
        <v>0</v>
      </c>
      <c r="W63" s="63">
        <f t="shared" si="5"/>
        <v>850958</v>
      </c>
    </row>
    <row r="64" spans="1:23" ht="25">
      <c r="A64" s="7"/>
      <c r="B64" s="98">
        <f>C64+D64</f>
        <v>0</v>
      </c>
      <c r="C64" s="30">
        <f>SUMIFS(DATI!E$1:E$65536,DATI!A$1:A$65536,'2023'!B4,DATI!B$1:B$65536,'2023'!C12,DATI!C$1:C$65536,'2023'!B8,DATI!D$1:D$65536,'2023'!L64)</f>
        <v>0</v>
      </c>
      <c r="D64" s="30">
        <f>SUMIFS(DATI!E$1:E$65536,DATI!A$1:A$65536,'2023'!B4,DATI!B$1:B$65536,'2023'!D12,DATI!C$1:C$65536,'2023'!B8,DATI!D$1:D$65536,'2023'!L64)</f>
        <v>0</v>
      </c>
      <c r="E64" s="28"/>
      <c r="F64" s="49">
        <f>SUMIFS(DATI!E$1:E$65536,DATI!A$1:A$65536,'2023'!B4,DATI!B$1:B$65536,'2023'!F12,DATI!C$1:C$65536,'2023'!B8,DATI!D$1:D$65536,'2023'!L64)</f>
        <v>1039023</v>
      </c>
      <c r="G64" s="49">
        <f>SUMIFS(DATI!E$1:E$65536,DATI!A$1:A$65536,'2023'!B4,DATI!B$1:B$65536,'2023'!G12,DATI!C$1:C$65536,'2023'!B8,DATI!D$1:D$65536,'2023'!L64)</f>
        <v>213565</v>
      </c>
      <c r="H64" s="28"/>
      <c r="I64" s="94">
        <f>F64+G64</f>
        <v>1252588</v>
      </c>
      <c r="J64" s="30">
        <f>SUMIFS(DATI!E$1:E$65536,DATI!A$1:A$65536,'2023'!B4,DATI!B$1:B$65536,'2023'!J12,DATI!C$1:C$65536,'2023'!B8,DATI!D$1:D$65536,'2023'!L64)</f>
        <v>667238</v>
      </c>
      <c r="K64" s="95">
        <f t="shared" si="2"/>
        <v>1919826</v>
      </c>
      <c r="L64" s="40" t="s">
        <v>39</v>
      </c>
      <c r="M64" s="185" t="s">
        <v>259</v>
      </c>
      <c r="N64" s="91">
        <f t="shared" si="3"/>
        <v>1919826</v>
      </c>
      <c r="O64" s="30">
        <f>SUMIFS(DATI!E$1:E$65536,DATI!A$1:A$65536,'2023'!B4,DATI!B$1:B$65536,'2023'!O12,DATI!C$1:C$65536,'2023'!N8,DATI!D$1:D$65536,'2023'!L64)</f>
        <v>1252588</v>
      </c>
      <c r="P64" s="29">
        <f>R64+S64+T64+U64+V64</f>
        <v>667238</v>
      </c>
      <c r="Q64" s="50"/>
      <c r="R64" s="49">
        <f>SUMIFS(DATI!E$1:E$65536,DATI!A$1:A$65536,'2023'!B4,DATI!B$1:B$65536,'2023'!R12,DATI!C$1:C$65536,'2023'!N8,DATI!D$1:D$65536,'2023'!L64)</f>
        <v>13954</v>
      </c>
      <c r="S64" s="49">
        <f>SUMIFS(DATI!E$1:E$65536,DATI!A$1:A$65536,'2023'!B4,DATI!B$1:B$65536,'2023'!S12,DATI!C$1:C$65536,'2023'!N8,DATI!D$1:D$65536,'2023'!L64)</f>
        <v>653284</v>
      </c>
      <c r="T64" s="49">
        <f>SUMIFS(DATI!E$1:E$65536,DATI!A$1:A$65536,'2023'!B4,DATI!B$1:B$65536,'2023'!T12,DATI!C$1:C$65536,'2023'!N8,DATI!D$1:D$65536,'2023'!L64)</f>
        <v>0</v>
      </c>
      <c r="U64" s="49">
        <f>SUMIFS(DATI!E$1:E$65536,DATI!A$1:A$65536,'2023'!B4,DATI!B$1:B$65536,'2023'!U12,DATI!C$1:C$65536,'2023'!N8,DATI!D$1:D$65536,'2023'!L64)</f>
        <v>0</v>
      </c>
      <c r="V64" s="24">
        <f>SUMIFS(DATI!E$1:E$65536,DATI!A$1:A$65536,'2023'!B4,DATI!B$1:B$65536,'2023'!V12,DATI!C$1:C$65536,'2023'!N8,DATI!D$1:D$65536,'2023'!L64)</f>
        <v>0</v>
      </c>
      <c r="W64" s="63">
        <f t="shared" si="5"/>
        <v>0</v>
      </c>
    </row>
    <row r="65" spans="1:23" ht="25">
      <c r="A65" s="7"/>
      <c r="B65" s="28"/>
      <c r="C65" s="28"/>
      <c r="D65" s="28"/>
      <c r="E65" s="28"/>
      <c r="F65" s="49">
        <f>SUMIFS(DATI!E$1:E$65536,DATI!A$1:A$65536,'2023'!B4,DATI!B$1:B$65536,'2023'!F12,DATI!C$1:C$65536,'2023'!B8,DATI!D$1:D$65536,'2023'!L65)</f>
        <v>1005366</v>
      </c>
      <c r="G65" s="49">
        <f>SUMIFS(DATI!E$1:E$65536,DATI!A$1:A$65536,'2023'!B4,DATI!B$1:B$65536,'2023'!G12,DATI!C$1:C$65536,'2023'!B8,DATI!D$1:D$65536,'2023'!L65)</f>
        <v>187104</v>
      </c>
      <c r="H65" s="28"/>
      <c r="I65" s="28"/>
      <c r="J65" s="28"/>
      <c r="K65" s="42"/>
      <c r="L65" s="40" t="s">
        <v>93</v>
      </c>
      <c r="M65" s="186" t="s">
        <v>161</v>
      </c>
      <c r="N65" s="28"/>
      <c r="O65" s="28"/>
      <c r="P65" s="28"/>
      <c r="Q65" s="28"/>
      <c r="R65" s="49">
        <f>SUMIFS(DATI!E$1:E$65536,DATI!A$1:A$65536,'2023'!B4,DATI!B$1:B$65536,'2023'!R12,DATI!C$1:C$65536,'2023'!N8,DATI!D$1:D$65536,'2023'!L65)</f>
        <v>14187</v>
      </c>
      <c r="S65" s="49">
        <f>SUMIFS(DATI!E$1:E$65536,DATI!A$1:A$65536,'2023'!B4,DATI!B$1:B$65536,'2023'!S12,DATI!C$1:C$65536,'2023'!N8,DATI!D$1:D$65536,'2023'!L65)</f>
        <v>626883</v>
      </c>
      <c r="T65" s="28"/>
      <c r="U65" s="28"/>
      <c r="V65" s="28"/>
      <c r="W65" s="42"/>
    </row>
    <row r="66" spans="1:23" ht="25">
      <c r="A66" s="7"/>
      <c r="B66" s="28"/>
      <c r="C66" s="28"/>
      <c r="D66" s="28"/>
      <c r="E66" s="28"/>
      <c r="F66" s="49">
        <f>SUMIFS(DATI!E$1:E$65536,DATI!A$1:A$65536,'2023'!B4,DATI!B$1:B$65536,'2023'!F12,DATI!C$1:C$65536,'2023'!B8,DATI!D$1:D$65536,'2023'!L66)</f>
        <v>33657</v>
      </c>
      <c r="G66" s="49">
        <f>SUMIFS(DATI!E$1:E$65536,DATI!A$1:A$65536,'2023'!B4,DATI!B$1:B$65536,'2023'!G12,DATI!C$1:C$65536,'2023'!B8,DATI!D$1:D$65536,'2023'!L66)</f>
        <v>26460</v>
      </c>
      <c r="H66" s="28"/>
      <c r="I66" s="28"/>
      <c r="J66" s="28"/>
      <c r="K66" s="42"/>
      <c r="L66" s="40" t="s">
        <v>94</v>
      </c>
      <c r="M66" s="186" t="s">
        <v>162</v>
      </c>
      <c r="N66" s="28"/>
      <c r="O66" s="28"/>
      <c r="P66" s="28"/>
      <c r="Q66" s="28"/>
      <c r="R66" s="49">
        <f>SUMIFS(DATI!E$1:E$65536,DATI!A$1:A$65536,'2023'!B4,DATI!B$1:B$65536,'2023'!R12,DATI!C$1:C$65536,'2023'!N8,DATI!D$1:D$65536,'2023'!L66)</f>
        <v>-233</v>
      </c>
      <c r="S66" s="49">
        <f>SUMIFS(DATI!E$1:E$65536,DATI!A$1:A$65536,'2023'!B4,DATI!B$1:B$65536,'2023'!S12,DATI!C$1:C$65536,'2023'!N8,DATI!D$1:D$65536,'2023'!L66)</f>
        <v>26401</v>
      </c>
      <c r="T66" s="28"/>
      <c r="U66" s="28"/>
      <c r="V66" s="28"/>
      <c r="W66" s="42"/>
    </row>
    <row r="67" spans="1:23" ht="25">
      <c r="A67" s="7"/>
      <c r="B67" s="28"/>
      <c r="C67" s="28"/>
      <c r="D67" s="28"/>
      <c r="E67" s="28"/>
      <c r="F67" s="49">
        <f>SUMIFS(DATI!E$1:E$65536,DATI!A$1:A$65536,'2023'!B4,DATI!B$1:B$65536,'2023'!F12,DATI!C$1:C$65536,'2023'!B8,DATI!D$1:D$65536,'2023'!L67)</f>
        <v>136068</v>
      </c>
      <c r="G67" s="49">
        <f>SUMIFS(DATI!E$1:E$65536,DATI!A$1:A$65536,'2023'!B4,DATI!B$1:B$65536,'2023'!G12,DATI!C$1:C$65536,'2023'!B8,DATI!D$1:D$65536,'2023'!L67)</f>
        <v>110212</v>
      </c>
      <c r="H67" s="28"/>
      <c r="I67" s="28"/>
      <c r="J67" s="28"/>
      <c r="K67" s="42"/>
      <c r="L67" s="40" t="s">
        <v>95</v>
      </c>
      <c r="M67" s="186" t="s">
        <v>163</v>
      </c>
      <c r="N67" s="28"/>
      <c r="O67" s="28"/>
      <c r="P67" s="28"/>
      <c r="Q67" s="28"/>
      <c r="R67" s="49">
        <f>SUMIFS(DATI!E$1:E$65536,DATI!A$1:A$65536,'2023'!B4,DATI!B$1:B$65536,'2023'!R12,DATI!C$1:C$65536,'2023'!N8,DATI!D$1:D$65536,'2023'!L67)</f>
        <v>12457</v>
      </c>
      <c r="S67" s="49">
        <f>SUMIFS(DATI!E$1:E$65536,DATI!A$1:A$65536,'2023'!B4,DATI!B$1:B$65536,'2023'!S12,DATI!C$1:C$65536,'2023'!N8,DATI!D$1:D$65536,'2023'!L67)</f>
        <v>626765</v>
      </c>
      <c r="T67" s="28"/>
      <c r="U67" s="28"/>
      <c r="V67" s="28"/>
      <c r="W67" s="42"/>
    </row>
    <row r="68" spans="1:23" ht="25">
      <c r="A68" s="7"/>
      <c r="B68" s="28"/>
      <c r="C68" s="28"/>
      <c r="D68" s="28"/>
      <c r="E68" s="28"/>
      <c r="F68" s="49">
        <f>SUMIFS(DATI!E$1:E$65536,DATI!A$1:A$65536,'2023'!B4,DATI!B$1:B$65536,'2023'!F12,DATI!C$1:C$65536,'2023'!B8,DATI!D$1:D$65536,'2023'!L68)</f>
        <v>902955</v>
      </c>
      <c r="G68" s="49">
        <f>SUMIFS(DATI!E$1:E$65536,DATI!A$1:A$65536,'2023'!B4,DATI!B$1:B$65536,'2023'!G12,DATI!C$1:C$65536,'2023'!B8,DATI!D$1:D$65536,'2023'!L68)</f>
        <v>103353</v>
      </c>
      <c r="H68" s="28"/>
      <c r="I68" s="28"/>
      <c r="J68" s="28"/>
      <c r="K68" s="42"/>
      <c r="L68" s="40" t="s">
        <v>96</v>
      </c>
      <c r="M68" s="186" t="s">
        <v>164</v>
      </c>
      <c r="N68" s="28"/>
      <c r="O68" s="28"/>
      <c r="P68" s="28"/>
      <c r="Q68" s="28"/>
      <c r="R68" s="49">
        <f>SUMIFS(DATI!E$1:E$65536,DATI!A$1:A$65536,'2023'!B4,DATI!B$1:B$65536,'2023'!R12,DATI!C$1:C$65536,'2023'!N8,DATI!D$1:D$65536,'2023'!L68)</f>
        <v>1497</v>
      </c>
      <c r="S68" s="49">
        <f>SUMIFS(DATI!E$1:E$65536,DATI!A$1:A$65536,'2023'!B4,DATI!B$1:B$65536,'2023'!S12,DATI!C$1:C$65536,'2023'!N8,DATI!D$1:D$65536,'2023'!L68)</f>
        <v>26519</v>
      </c>
      <c r="T68" s="28"/>
      <c r="U68" s="28"/>
      <c r="V68" s="28"/>
      <c r="W68" s="42"/>
    </row>
    <row r="69" spans="1:23">
      <c r="A69" s="7"/>
      <c r="B69" s="98">
        <f t="shared" ref="B69:B78" si="6">C69+D69</f>
        <v>0</v>
      </c>
      <c r="C69" s="94">
        <f>C70+C71+C72</f>
        <v>0</v>
      </c>
      <c r="D69" s="94">
        <f>D70+D71+D72</f>
        <v>0</v>
      </c>
      <c r="E69" s="94">
        <f>E70+E71+E72</f>
        <v>0</v>
      </c>
      <c r="F69" s="94">
        <f>F70+F71+F72</f>
        <v>71985</v>
      </c>
      <c r="G69" s="94">
        <f>G70+G71+G72</f>
        <v>0</v>
      </c>
      <c r="H69" s="28"/>
      <c r="I69" s="94">
        <f t="shared" ref="I69:I74" si="7">E69+F69+G69+B69</f>
        <v>71985</v>
      </c>
      <c r="J69" s="94">
        <f>J70+J71+J72</f>
        <v>40513</v>
      </c>
      <c r="K69" s="95">
        <f>I69+J69</f>
        <v>112498</v>
      </c>
      <c r="L69" s="53" t="s">
        <v>40</v>
      </c>
      <c r="M69" s="78" t="s">
        <v>258</v>
      </c>
      <c r="N69" s="91">
        <f t="shared" si="3"/>
        <v>112496</v>
      </c>
      <c r="O69" s="94">
        <f>O70+O71+O72</f>
        <v>42</v>
      </c>
      <c r="P69" s="29">
        <f>R69+S69+T69+U69+V69</f>
        <v>112454</v>
      </c>
      <c r="Q69" s="50"/>
      <c r="R69" s="29">
        <f>R70+R71+R72</f>
        <v>12190</v>
      </c>
      <c r="S69" s="29">
        <f>S70+S71+S72</f>
        <v>38326</v>
      </c>
      <c r="T69" s="29">
        <f>T70+T71+T72</f>
        <v>467</v>
      </c>
      <c r="U69" s="29">
        <f>U70+U71+U72</f>
        <v>61434</v>
      </c>
      <c r="V69" s="62">
        <f>V70+V71+V72</f>
        <v>37</v>
      </c>
      <c r="W69" s="63">
        <f t="shared" si="5"/>
        <v>61471</v>
      </c>
    </row>
    <row r="70" spans="1:23" ht="23.25" customHeight="1">
      <c r="A70" s="7"/>
      <c r="B70" s="98">
        <f t="shared" si="6"/>
        <v>0</v>
      </c>
      <c r="C70" s="30">
        <f>SUMIFS(DATI!E$1:E$65536,DATI!A$1:A$65536,'2023'!B4,DATI!B$1:B$65536,'2023'!C12,DATI!C$1:C$65536,'2023'!B8,DATI!D$1:D$65536,'2023'!L70)</f>
        <v>0</v>
      </c>
      <c r="D70" s="30">
        <f>SUMIFS(DATI!E$1:E$65536,DATI!A$1:A$65536,'2023'!B4,DATI!B$1:B$65536,'2023'!D12,DATI!C$1:C$65536,'2023'!B8,DATI!D$1:D$65536,'2023'!L70)</f>
        <v>0</v>
      </c>
      <c r="E70" s="30">
        <f>SUMIFS(DATI!E$1:E$65536,DATI!A$1:A$65536,'2023'!B4,DATI!B$1:B$65536,'2023'!E12,DATI!C$1:C$65536,'2023'!B8,DATI!D$1:D$65536,'2023'!L70)</f>
        <v>0</v>
      </c>
      <c r="F70" s="30">
        <f>SUMIFS(DATI!E$1:E$65536,DATI!A$1:A$65536,'2023'!B4,DATI!B$1:B$65536,'2023'!F12,DATI!C$1:C$65536,'2023'!B8,DATI!D$1:D$65536,'2023'!L70)</f>
        <v>6528</v>
      </c>
      <c r="G70" s="49">
        <f>SUMIFS(DATI!E$1:E$65536,DATI!A$1:A$65536,'2023'!B4,DATI!B$1:B$65536,'2023'!G12,DATI!C$1:C$65536,'2023'!B8,DATI!D$1:D$65536,'2023'!L70)</f>
        <v>0</v>
      </c>
      <c r="H70" s="28"/>
      <c r="I70" s="94">
        <f t="shared" si="7"/>
        <v>6528</v>
      </c>
      <c r="J70" s="101">
        <f>SUMIFS(DATI!E$1:E$65536,DATI!A$1:A$65536,'2023'!B4,DATI!B$1:B$65536,'2023'!J12,DATI!C$1:C$65536,'2023'!B8,DATI!D$1:D$65536,'2023'!L70)</f>
        <v>0</v>
      </c>
      <c r="K70" s="95">
        <f>I70+J70</f>
        <v>6528</v>
      </c>
      <c r="L70" s="53" t="s">
        <v>41</v>
      </c>
      <c r="M70" s="201" t="s">
        <v>257</v>
      </c>
      <c r="N70" s="91">
        <f t="shared" si="3"/>
        <v>6527</v>
      </c>
      <c r="O70" s="102">
        <f>SUMIFS(DATI!E$1:E$65536,DATI!A$1:A$65536,'2023'!B4,DATI!B$1:B$65536,'2023'!O12,DATI!C$1:C$65536,'2023'!N8,DATI!D$1:D$65536,'2023'!L70)</f>
        <v>0</v>
      </c>
      <c r="P70" s="29">
        <f>R70+S70+T70+W70</f>
        <v>6527</v>
      </c>
      <c r="Q70" s="50"/>
      <c r="R70" s="49">
        <f>SUMIFS(DATI!E$1:E$65536,DATI!A$1:A$65536,'2023'!B4,DATI!B$1:B$65536,'2023'!R12,DATI!C$1:C$65536,'2023'!N8,DATI!D$1:D$65536,'2023'!L70)</f>
        <v>4370</v>
      </c>
      <c r="S70" s="49">
        <f>SUMIFS(DATI!E$1:E$65536,DATI!A$1:A$65536,'2023'!B4,DATI!B$1:B$65536,'2023'!S12,DATI!C$1:C$65536,'2023'!N8,DATI!D$1:D$65536,'2023'!L70)</f>
        <v>708</v>
      </c>
      <c r="T70" s="49">
        <f>SUMIFS(DATI!E$1:E$65536,DATI!A$1:A$65536,'2023'!B4,DATI!B$1:B$65536,'2023'!T12,DATI!C$1:C$65536,'2023'!N8,DATI!D$1:D$65536,'2023'!L70)</f>
        <v>467</v>
      </c>
      <c r="U70" s="49">
        <f>SUMIFS(DATI!E$1:E$65536,DATI!A$1:A$65536,'2023'!B4,DATI!B$1:B$65536,'2023'!U12,DATI!C$1:C$65536,'2023'!N8,DATI!D$1:D$65536,'2023'!L70)</f>
        <v>982</v>
      </c>
      <c r="V70" s="24">
        <f>SUMIFS(DATI!E$1:E$65536,DATI!A$1:A$65536,'2023'!B4,DATI!B$1:B$65536,'2023'!V12,DATI!C$1:C$65536,'2023'!N8,DATI!D$1:D$65536,'2023'!L70)</f>
        <v>0</v>
      </c>
      <c r="W70" s="63">
        <f t="shared" si="5"/>
        <v>982</v>
      </c>
    </row>
    <row r="71" spans="1:23">
      <c r="A71" s="7"/>
      <c r="B71" s="98">
        <f t="shared" si="6"/>
        <v>0</v>
      </c>
      <c r="C71" s="30">
        <f>SUMIFS(DATI!E$1:E$65536,DATI!A$1:A$65536,'2023'!B4,DATI!B$1:B$65536,'2023'!C12,DATI!C$1:C$65536,'2023'!B8,DATI!D$1:D$65536,'2023'!L71)</f>
        <v>0</v>
      </c>
      <c r="D71" s="30">
        <f>SUMIFS(DATI!E$1:E$65536,DATI!A$1:A$65536,'2023'!B4,DATI!B$1:B$65536,'2023'!D12,DATI!C$1:C$65536,'2023'!B8,DATI!D$1:D$65536,'2023'!L71)</f>
        <v>0</v>
      </c>
      <c r="E71" s="30">
        <f>SUMIFS(DATI!E$1:E$65536,DATI!A$1:A$65536,'2023'!B4,DATI!B$1:B$65536,'2023'!E12,DATI!C$1:C$65536,'2023'!B8,DATI!D$1:D$65536,'2023'!L71)</f>
        <v>0</v>
      </c>
      <c r="F71" s="30">
        <f>SUMIFS(DATI!E$1:E$65536,DATI!A$1:A$65536,'2023'!B4,DATI!B$1:B$65536,'2023'!F12,DATI!C$1:C$65536,'2023'!B8,DATI!D$1:D$65536,'2023'!L71)</f>
        <v>57945</v>
      </c>
      <c r="G71" s="49">
        <f>SUMIFS(DATI!E$1:E$65536,DATI!A$1:A$65536,'2023'!B4,DATI!B$1:B$65536,'2023'!G12,DATI!C$1:C$65536,'2023'!B8,DATI!D$1:D$65536,'2023'!L71)</f>
        <v>0</v>
      </c>
      <c r="H71" s="28"/>
      <c r="I71" s="94">
        <f t="shared" si="7"/>
        <v>57945</v>
      </c>
      <c r="J71" s="101">
        <f>SUMIFS(DATI!E$1:E$65536,DATI!A$1:A$65536,'2023'!B4,DATI!B$1:B$65536,'2023'!J12,DATI!C$1:C$65536,'2023'!B8,DATI!D$1:D$65536,'2023'!L71)</f>
        <v>0</v>
      </c>
      <c r="K71" s="95">
        <f>I71+J71</f>
        <v>57945</v>
      </c>
      <c r="L71" s="53" t="s">
        <v>42</v>
      </c>
      <c r="M71" s="201" t="s">
        <v>256</v>
      </c>
      <c r="N71" s="91">
        <f t="shared" si="3"/>
        <v>57945</v>
      </c>
      <c r="O71" s="102">
        <f>SUMIFS(DATI!E$1:E$65536,DATI!A$1:A$65536,'2023'!B4,DATI!B$1:B$65536,'2023'!O12,DATI!C$1:C$65536,'2023'!N8,DATI!D$1:D$65536,'2023'!L71)</f>
        <v>0</v>
      </c>
      <c r="P71" s="29">
        <f>R71+S71+T71+W71</f>
        <v>57945</v>
      </c>
      <c r="Q71" s="50"/>
      <c r="R71" s="49">
        <f>SUMIFS(DATI!E$1:E$65536,DATI!A$1:A$65536,'2023'!B4,DATI!B$1:B$65536,'2023'!R12,DATI!C$1:C$65536,'2023'!N8,DATI!D$1:D$65536,'2023'!L71)</f>
        <v>0</v>
      </c>
      <c r="S71" s="49">
        <f>SUMIFS(DATI!E$1:E$65536,DATI!A$1:A$65536,'2023'!B4,DATI!B$1:B$65536,'2023'!S12,DATI!C$1:C$65536,'2023'!N8,DATI!D$1:D$65536,'2023'!L71)</f>
        <v>0</v>
      </c>
      <c r="T71" s="49">
        <f>SUMIFS(DATI!E$1:E$65536,DATI!A$1:A$65536,'2023'!B4,DATI!B$1:B$65536,'2023'!T12,DATI!C$1:C$65536,'2023'!N8,DATI!D$1:D$65536,'2023'!L71)</f>
        <v>0</v>
      </c>
      <c r="U71" s="49">
        <f>SUMIFS(DATI!E$1:E$65536,DATI!A$1:A$65536,'2023'!B4,DATI!B$1:B$65536,'2023'!U12,DATI!C$1:C$65536,'2023'!N8,DATI!D$1:D$65536,'2023'!L71)</f>
        <v>57945</v>
      </c>
      <c r="V71" s="24">
        <f>SUMIFS(DATI!E$1:E$65536,DATI!A$1:A$65536,'2023'!B4,DATI!B$1:B$65536,'2023'!V12,DATI!C$1:C$65536,'2023'!N8,DATI!D$1:D$65536,'2023'!L71)</f>
        <v>0</v>
      </c>
      <c r="W71" s="63">
        <f t="shared" si="5"/>
        <v>57945</v>
      </c>
    </row>
    <row r="72" spans="1:23">
      <c r="A72" s="7"/>
      <c r="B72" s="98">
        <f t="shared" si="6"/>
        <v>0</v>
      </c>
      <c r="C72" s="30">
        <f>SUMIFS(DATI!E$1:E$65536,DATI!A$1:A$65536,'2023'!B4,DATI!B$1:B$65536,'2023'!C12,DATI!C$1:C$65536,'2023'!B8,DATI!D$1:D$65536,'2023'!L72)</f>
        <v>0</v>
      </c>
      <c r="D72" s="30">
        <f>SUMIFS(DATI!E$1:E$65536,DATI!A$1:A$65536,'2023'!B4,DATI!B$1:B$65536,'2023'!D12,DATI!C$1:C$65536,'2023'!B8,DATI!D$1:D$65536,'2023'!L72)</f>
        <v>0</v>
      </c>
      <c r="E72" s="30">
        <f>SUMIFS(DATI!E$1:E$65536,DATI!A$1:A$65536,'2023'!B4,DATI!B$1:B$65536,'2023'!E12,DATI!C$1:C$65536,'2023'!B8,DATI!D$1:D$65536,'2023'!L72)</f>
        <v>0</v>
      </c>
      <c r="F72" s="30">
        <f>SUMIFS(DATI!E$1:E$65536,DATI!A$1:A$65536,'2023'!B4,DATI!B$1:B$65536,'2023'!F12,DATI!C$1:C$65536,'2023'!B8,DATI!D$1:D$65536,'2023'!L72)</f>
        <v>7512</v>
      </c>
      <c r="G72" s="49">
        <f>SUMIFS(DATI!E$1:E$65536,DATI!A$1:A$65536,'2023'!B4,DATI!B$1:B$65536,'2023'!G12,DATI!C$1:C$65536,'2023'!B8,DATI!D$1:D$65536,'2023'!L72)</f>
        <v>0</v>
      </c>
      <c r="H72" s="28"/>
      <c r="I72" s="94">
        <f t="shared" si="7"/>
        <v>7512</v>
      </c>
      <c r="J72" s="101">
        <f>SUMIFS(DATI!E$1:E$65536,DATI!A$1:A$65536,'2023'!B4,DATI!B$1:B$65536,'2023'!J12,DATI!C$1:C$65536,'2023'!B8,DATI!D$1:D$65536,'2023'!L72)</f>
        <v>40513</v>
      </c>
      <c r="K72" s="95">
        <f>I72+J72</f>
        <v>48025</v>
      </c>
      <c r="L72" s="53" t="s">
        <v>43</v>
      </c>
      <c r="M72" s="201" t="s">
        <v>255</v>
      </c>
      <c r="N72" s="91">
        <f t="shared" si="3"/>
        <v>48024</v>
      </c>
      <c r="O72" s="102">
        <f>SUMIFS(DATI!E$1:E$65536,DATI!A$1:A$65536,'2023'!B4,DATI!B$1:B$65536,'2023'!O12,DATI!C$1:C$65536,'2023'!N8,DATI!D$1:D$65536,'2023'!L72)</f>
        <v>42</v>
      </c>
      <c r="P72" s="29">
        <f>R72+S72+T72+W72</f>
        <v>47982</v>
      </c>
      <c r="Q72" s="50"/>
      <c r="R72" s="49">
        <f>SUMIFS(DATI!E$1:E$65536,DATI!A$1:A$65536,'2023'!B4,DATI!B$1:B$65536,'2023'!R12,DATI!C$1:C$65536,'2023'!N8,DATI!D$1:D$65536,'2023'!L72)</f>
        <v>7820</v>
      </c>
      <c r="S72" s="49">
        <f>SUMIFS(DATI!E$1:E$65536,DATI!A$1:A$65536,'2023'!B4,DATI!B$1:B$65536,'2023'!S12,DATI!C$1:C$65536,'2023'!N8,DATI!D$1:D$65536,'2023'!L72)</f>
        <v>37618</v>
      </c>
      <c r="T72" s="49">
        <f>SUMIFS(DATI!E$1:E$65536,DATI!A$1:A$65536,'2023'!B4,DATI!B$1:B$65536,'2023'!T12,DATI!C$1:C$65536,'2023'!N8,DATI!D$1:D$65536,'2023'!L72)</f>
        <v>0</v>
      </c>
      <c r="U72" s="49">
        <f>SUMIFS(DATI!E$1:E$65536,DATI!A$1:A$65536,'2023'!B4,DATI!B$1:B$65536,'2023'!U12,DATI!C$1:C$65536,'2023'!N8,DATI!D$1:D$65536,'2023'!L72)</f>
        <v>2507</v>
      </c>
      <c r="V72" s="24">
        <f>SUMIFS(DATI!E$1:E$65536,DATI!A$1:A$65536,'2023'!B4,DATI!B$1:B$65536,'2023'!V12,DATI!C$1:C$65536,'2023'!N8,DATI!D$1:D$65536,'2023'!L72)</f>
        <v>37</v>
      </c>
      <c r="W72" s="63">
        <f t="shared" si="5"/>
        <v>2544</v>
      </c>
    </row>
    <row r="73" spans="1:23">
      <c r="A73" s="7"/>
      <c r="B73" s="98">
        <f t="shared" si="6"/>
        <v>38384</v>
      </c>
      <c r="C73" s="103">
        <f>SUMIFS(DATI!E$1:E$65536,DATI!A$1:A$65536,'2023'!B4,DATI!B$1:B$65536,'2023'!C12,DATI!C$1:C$65536,'2023'!B8,DATI!D$1:D$65536,'2023'!L73)</f>
        <v>149</v>
      </c>
      <c r="D73" s="103">
        <f>SUMIFS(DATI!E$1:E$65536,DATI!A$1:A$65536,'2023'!B4,DATI!B$1:B$65536,'2023'!D12,DATI!C$1:C$65536,'2023'!B8,DATI!D$1:D$65536,'2023'!L73)</f>
        <v>38235</v>
      </c>
      <c r="E73" s="49">
        <f>SUMIFS(DATI!E$1:E$65536,DATI!A$1:A$65536,'2023'!B4,DATI!B$1:B$65536,'2023'!E12,DATI!C$1:C$65536,'2023'!B8,DATI!D$1:D$65536,'2023'!L73)</f>
        <v>1399</v>
      </c>
      <c r="F73" s="49">
        <f>SUMIFS(DATI!E$1:E$65536,DATI!A$1:A$65536,'2023'!B4,DATI!B$1:B$65536,'2023'!F12,DATI!C$1:C$65536,'2023'!B8,DATI!D$1:D$65536,'2023'!L73)</f>
        <v>0</v>
      </c>
      <c r="G73" s="49">
        <f>SUMIFS(DATI!E$1:E$65536,DATI!A$1:A$65536,'2023'!B4,DATI!B$1:B$65536,'2023'!G12,DATI!C$1:C$65536,'2023'!B8,DATI!D$1:D$65536,'2023'!L73)</f>
        <v>94936</v>
      </c>
      <c r="H73" s="28"/>
      <c r="I73" s="94">
        <f t="shared" si="7"/>
        <v>134719</v>
      </c>
      <c r="J73" s="104"/>
      <c r="K73" s="31">
        <f>I73</f>
        <v>134719</v>
      </c>
      <c r="L73" s="40" t="s">
        <v>44</v>
      </c>
      <c r="M73" s="134" t="s">
        <v>254</v>
      </c>
      <c r="N73" s="91">
        <f>P73</f>
        <v>134718</v>
      </c>
      <c r="O73" s="105"/>
      <c r="P73" s="29">
        <f>R73+S73+T73+W73</f>
        <v>134718</v>
      </c>
      <c r="Q73" s="50"/>
      <c r="R73" s="49">
        <f>SUMIFS(DATI!E$1:E$65536,DATI!A$1:A$65536,'2023'!B4,DATI!B$1:B$65536,'2023'!R12,DATI!C$1:C$65536,'2023'!N8,DATI!D$1:D$65536,'2023'!L73)</f>
        <v>0</v>
      </c>
      <c r="S73" s="49">
        <f>SUMIFS(DATI!E$1:E$65536,DATI!A$1:A$65536,'2023'!B4,DATI!B$1:B$65536,'2023'!S12,DATI!C$1:C$65536,'2023'!N8,DATI!D$1:D$65536,'2023'!L73)</f>
        <v>0</v>
      </c>
      <c r="T73" s="49">
        <f>SUMIFS(DATI!E$1:E$65536,DATI!A$1:A$65536,'2023'!B4,DATI!B$1:B$65536,'2023'!T12,DATI!C$1:C$65536,'2023'!N8,DATI!D$1:D$65536,'2023'!L73)</f>
        <v>14155</v>
      </c>
      <c r="U73" s="49">
        <f>SUMIFS(DATI!E$1:E$65536,DATI!A$1:A$65536,'2023'!B4,DATI!B$1:B$65536,'2023'!U12,DATI!C$1:C$65536,'2023'!N8,DATI!D$1:D$65536,'2023'!L73)</f>
        <v>120563</v>
      </c>
      <c r="V73" s="24">
        <f>SUMIFS(DATI!E$1:E$65536,DATI!A$1:A$65536,'2023'!B4,DATI!B$1:B$65536,'2023'!V12,DATI!C$1:C$65536,'2023'!N8,DATI!D$1:D$65536,'2023'!L73)</f>
        <v>0</v>
      </c>
      <c r="W73" s="63">
        <f t="shared" si="5"/>
        <v>120563</v>
      </c>
    </row>
    <row r="74" spans="1:23">
      <c r="A74" s="7"/>
      <c r="B74" s="98">
        <f t="shared" si="6"/>
        <v>1064955</v>
      </c>
      <c r="C74" s="49">
        <f>SUMIFS(DATI!E$1:E$65536,DATI!A$1:A$65536,'2023'!B4,DATI!B$1:B$65536,'2023'!C12,DATI!C$1:C$65536,'2023'!B8,DATI!D$1:D$65536,'2023'!L74)</f>
        <v>6876</v>
      </c>
      <c r="D74" s="49">
        <f>SUMIFS(DATI!E$1:E$65536,DATI!A$1:A$65536,'2023'!B4,DATI!B$1:B$65536,'2023'!D12,DATI!C$1:C$65536,'2023'!B8,DATI!D$1:D$65536,'2023'!L74)</f>
        <v>1058079</v>
      </c>
      <c r="E74" s="132">
        <f>SUMIFS(DATI!E$1:E$65536,DATI!A$1:A$65536,'2023'!B4,DATI!B$1:B$65536,'2023'!E12,DATI!C$1:C$65536,'2023'!B8,DATI!D$1:D$65536,'2023'!L74)</f>
        <v>292067</v>
      </c>
      <c r="F74" s="132">
        <f>SUMIFS(DATI!E$1:E$65536,DATI!A$1:A$65536,'2023'!B4,DATI!B$1:B$65536,'2023'!F12,DATI!C$1:C$65536,'2023'!B8,DATI!D$1:D$65536,'2023'!L74)</f>
        <v>1066143</v>
      </c>
      <c r="G74" s="132">
        <f>SUMIFS(DATI!E$1:E$65536,DATI!A$1:A$65536,'2023'!B4,DATI!B$1:B$65536,'2023'!G12,DATI!C$1:C$65536,'2023'!B8,DATI!D$1:D$65536,'2023'!L74)</f>
        <v>913333</v>
      </c>
      <c r="H74" s="50"/>
      <c r="I74" s="94">
        <f t="shared" si="7"/>
        <v>3336498</v>
      </c>
      <c r="J74" s="30">
        <f>SUMIFS(DATI!E$1:E$65536,DATI!A$1:A$65536,'2023'!B4,DATI!B$1:B$65536,'2023'!J12,DATI!C$1:C$65536,'2023'!B8,DATI!D$1:D$65536,'2023'!L74)</f>
        <v>833703</v>
      </c>
      <c r="K74" s="95">
        <f>I74+J74</f>
        <v>4170201</v>
      </c>
      <c r="L74" s="40" t="s">
        <v>35</v>
      </c>
      <c r="M74" s="134" t="s">
        <v>229</v>
      </c>
      <c r="N74" s="91">
        <f t="shared" si="3"/>
        <v>4170200</v>
      </c>
      <c r="O74" s="30">
        <f>SUMIFS(DATI!E$1:E$65536,DATI!A$1:A$65536,'2023'!B4,DATI!B$1:B$65536,'2023'!O12,DATI!C$1:C$65536,'2023'!N8,DATI!D$1:D$65536,'2023'!L74)</f>
        <v>983591</v>
      </c>
      <c r="P74" s="29">
        <f>R74+S74+T74+W74</f>
        <v>3186609</v>
      </c>
      <c r="Q74" s="50"/>
      <c r="R74" s="49">
        <f>SUMIFS(DATI!E$1:E$65536,DATI!A$1:A$65536,'2023'!B4,DATI!B$1:B$65536,'2023'!R12,DATI!C$1:C$65536,'2023'!N8,DATI!D$1:D$65536,'2023'!L74)</f>
        <v>943882</v>
      </c>
      <c r="S74" s="49">
        <f>SUMIFS(DATI!E$1:E$65536,DATI!A$1:A$65536,'2023'!B4,DATI!B$1:B$65536,'2023'!S12,DATI!C$1:C$65536,'2023'!N8,DATI!D$1:D$65536,'2023'!L74)</f>
        <v>2049417</v>
      </c>
      <c r="T74" s="49">
        <f>SUMIFS(DATI!E$1:E$65536,DATI!A$1:A$65536,'2023'!B4,DATI!B$1:B$65536,'2023'!T12,DATI!C$1:C$65536,'2023'!N8,DATI!D$1:D$65536,'2023'!L74)</f>
        <v>110962</v>
      </c>
      <c r="U74" s="49">
        <f>SUMIFS(DATI!E$1:E$65536,DATI!A$1:A$65536,'2023'!B4,DATI!B$1:B$65536,'2023'!U12,DATI!C$1:C$65536,'2023'!N8,DATI!D$1:D$65536,'2023'!L74)</f>
        <v>80375</v>
      </c>
      <c r="V74" s="24">
        <f>SUMIFS(DATI!E$1:E$65536,DATI!A$1:A$65536,'2023'!B4,DATI!B$1:B$65536,'2023'!V12,DATI!C$1:C$65536,'2023'!N8,DATI!D$1:D$65536,'2023'!L74)</f>
        <v>1973</v>
      </c>
      <c r="W74" s="63">
        <f t="shared" si="5"/>
        <v>82348</v>
      </c>
    </row>
    <row r="75" spans="1:23" ht="13">
      <c r="A75" s="7"/>
      <c r="B75" s="28"/>
      <c r="C75" s="28"/>
      <c r="D75" s="28"/>
      <c r="E75" s="28"/>
      <c r="F75" s="29">
        <f>R45+R58-G59-G69-G73</f>
        <v>10335841</v>
      </c>
      <c r="G75" s="29">
        <f>S45+S58-F59-F69-F73</f>
        <v>1701157</v>
      </c>
      <c r="H75" s="50"/>
      <c r="I75" s="28"/>
      <c r="J75" s="28"/>
      <c r="K75" s="42"/>
      <c r="L75" s="135" t="s">
        <v>17</v>
      </c>
      <c r="M75" s="202" t="s">
        <v>165</v>
      </c>
      <c r="N75" s="28"/>
      <c r="O75" s="28"/>
      <c r="P75" s="28"/>
      <c r="Q75" s="28"/>
      <c r="R75" s="28"/>
      <c r="S75" s="28"/>
      <c r="T75" s="28"/>
      <c r="U75" s="28"/>
      <c r="V75" s="28"/>
      <c r="W75" s="42"/>
    </row>
    <row r="76" spans="1:23" ht="27.75" customHeight="1">
      <c r="A76" s="7"/>
      <c r="B76" s="98">
        <f t="shared" si="6"/>
        <v>24135249</v>
      </c>
      <c r="C76" s="91">
        <f>V45+W49+V58-C58</f>
        <v>34265</v>
      </c>
      <c r="D76" s="91">
        <f>U45+U46+U49+U58-D58</f>
        <v>24100984</v>
      </c>
      <c r="E76" s="29">
        <f>T45+T49+T58-E55-E58</f>
        <v>6713084</v>
      </c>
      <c r="F76" s="29">
        <f>S45+S58-F58</f>
        <v>22274</v>
      </c>
      <c r="G76" s="29">
        <f>R45+R58-G58</f>
        <v>7779703</v>
      </c>
      <c r="H76" s="61"/>
      <c r="I76" s="94">
        <f>B76+E76+F76+G76</f>
        <v>38650310</v>
      </c>
      <c r="J76" s="28"/>
      <c r="K76" s="42"/>
      <c r="L76" s="106" t="s">
        <v>18</v>
      </c>
      <c r="M76" s="203" t="s">
        <v>166</v>
      </c>
      <c r="N76" s="28"/>
      <c r="O76" s="28"/>
      <c r="P76" s="28"/>
      <c r="Q76" s="28"/>
      <c r="R76" s="28"/>
      <c r="S76" s="28"/>
      <c r="T76" s="28"/>
      <c r="U76" s="28"/>
      <c r="V76" s="28"/>
      <c r="W76" s="42"/>
    </row>
    <row r="77" spans="1:23">
      <c r="A77" s="7"/>
      <c r="B77" s="98">
        <f t="shared" si="6"/>
        <v>1240862</v>
      </c>
      <c r="C77" s="91">
        <f>C22</f>
        <v>29026</v>
      </c>
      <c r="D77" s="91">
        <f>D22</f>
        <v>1211836</v>
      </c>
      <c r="E77" s="91">
        <f>E22</f>
        <v>1552021</v>
      </c>
      <c r="F77" s="91">
        <f>F22</f>
        <v>99735</v>
      </c>
      <c r="G77" s="91">
        <f>G22</f>
        <v>4389067</v>
      </c>
      <c r="H77" s="61"/>
      <c r="I77" s="94">
        <f>B77+E77+F77+G77</f>
        <v>7281685</v>
      </c>
      <c r="J77" s="28"/>
      <c r="K77" s="42"/>
      <c r="L77" s="53" t="s">
        <v>77</v>
      </c>
      <c r="M77" s="65" t="s">
        <v>167</v>
      </c>
      <c r="N77" s="28"/>
      <c r="O77" s="28"/>
      <c r="P77" s="28"/>
      <c r="Q77" s="28"/>
      <c r="R77" s="28"/>
      <c r="S77" s="28"/>
      <c r="T77" s="28"/>
      <c r="U77" s="28"/>
      <c r="V77" s="28"/>
      <c r="W77" s="42"/>
    </row>
    <row r="78" spans="1:23" ht="13.5" thickBot="1">
      <c r="A78" s="7"/>
      <c r="B78" s="98">
        <f t="shared" si="6"/>
        <v>22894387</v>
      </c>
      <c r="C78" s="107">
        <f>C76-C77</f>
        <v>5239</v>
      </c>
      <c r="D78" s="107">
        <f>D76-D77</f>
        <v>22889148</v>
      </c>
      <c r="E78" s="107">
        <f>E76-E77</f>
        <v>5161063</v>
      </c>
      <c r="F78" s="107">
        <f>F76-F77</f>
        <v>-77461</v>
      </c>
      <c r="G78" s="107">
        <f>G76-G77</f>
        <v>3390636</v>
      </c>
      <c r="H78" s="88"/>
      <c r="I78" s="108">
        <f>B78+E78+F78+G78</f>
        <v>31368625</v>
      </c>
      <c r="J78" s="28"/>
      <c r="K78" s="109"/>
      <c r="L78" s="106" t="s">
        <v>168</v>
      </c>
      <c r="M78" s="198" t="s">
        <v>169</v>
      </c>
      <c r="N78" s="28"/>
      <c r="O78" s="28"/>
      <c r="P78" s="28"/>
      <c r="Q78" s="28"/>
      <c r="R78" s="28"/>
      <c r="S78" s="28"/>
      <c r="T78" s="28"/>
      <c r="U78" s="28"/>
      <c r="V78" s="28"/>
      <c r="W78" s="42"/>
    </row>
    <row r="79" spans="1:23" ht="14" thickTop="1" thickBot="1">
      <c r="A79" s="7"/>
      <c r="B79" s="110"/>
      <c r="C79" s="110"/>
      <c r="D79" s="110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6"/>
    </row>
    <row r="80" spans="1:23" ht="21.75" customHeight="1" thickTop="1" thickBot="1">
      <c r="A80" s="7"/>
      <c r="B80" s="253" t="s">
        <v>119</v>
      </c>
      <c r="C80" s="253"/>
      <c r="D80" s="253"/>
      <c r="E80" s="253"/>
      <c r="F80" s="253"/>
      <c r="G80" s="253"/>
      <c r="H80" s="253"/>
      <c r="I80" s="253"/>
      <c r="J80" s="253"/>
      <c r="K80" s="254"/>
      <c r="L80" s="274" t="s">
        <v>120</v>
      </c>
      <c r="M80" s="275"/>
      <c r="N80" s="278" t="s">
        <v>121</v>
      </c>
      <c r="O80" s="279"/>
      <c r="P80" s="279"/>
      <c r="Q80" s="279"/>
      <c r="R80" s="279"/>
      <c r="S80" s="279"/>
      <c r="T80" s="279"/>
      <c r="U80" s="280"/>
      <c r="V80" s="280"/>
      <c r="W80" s="281"/>
    </row>
    <row r="81" spans="1:23" ht="13.5" customHeight="1" thickTop="1">
      <c r="A81" s="7"/>
      <c r="B81" s="261" t="s">
        <v>122</v>
      </c>
      <c r="C81" s="264" t="s">
        <v>123</v>
      </c>
      <c r="D81" s="264" t="s">
        <v>124</v>
      </c>
      <c r="E81" s="239" t="s">
        <v>125</v>
      </c>
      <c r="F81" s="239" t="s">
        <v>126</v>
      </c>
      <c r="G81" s="239" t="s">
        <v>127</v>
      </c>
      <c r="H81" s="239" t="s">
        <v>128</v>
      </c>
      <c r="I81" s="239" t="s">
        <v>129</v>
      </c>
      <c r="J81" s="239" t="s">
        <v>130</v>
      </c>
      <c r="K81" s="243" t="s">
        <v>131</v>
      </c>
      <c r="L81" s="276"/>
      <c r="M81" s="277"/>
      <c r="N81" s="264" t="s">
        <v>131</v>
      </c>
      <c r="O81" s="239" t="s">
        <v>130</v>
      </c>
      <c r="P81" s="239" t="s">
        <v>129</v>
      </c>
      <c r="Q81" s="239" t="s">
        <v>128</v>
      </c>
      <c r="R81" s="239" t="s">
        <v>127</v>
      </c>
      <c r="S81" s="239" t="s">
        <v>126</v>
      </c>
      <c r="T81" s="239" t="s">
        <v>125</v>
      </c>
      <c r="U81" s="264" t="s">
        <v>124</v>
      </c>
      <c r="V81" s="264" t="s">
        <v>123</v>
      </c>
      <c r="W81" s="266" t="s">
        <v>122</v>
      </c>
    </row>
    <row r="82" spans="1:23" ht="12.75" customHeight="1">
      <c r="A82" s="7"/>
      <c r="B82" s="262"/>
      <c r="C82" s="216"/>
      <c r="D82" s="216"/>
      <c r="E82" s="213"/>
      <c r="F82" s="213"/>
      <c r="G82" s="213"/>
      <c r="H82" s="229"/>
      <c r="I82" s="213"/>
      <c r="J82" s="213"/>
      <c r="K82" s="244"/>
      <c r="L82" s="276"/>
      <c r="M82" s="277"/>
      <c r="N82" s="215"/>
      <c r="O82" s="213"/>
      <c r="P82" s="213"/>
      <c r="Q82" s="229"/>
      <c r="R82" s="213"/>
      <c r="S82" s="213"/>
      <c r="T82" s="213"/>
      <c r="U82" s="216"/>
      <c r="V82" s="216"/>
      <c r="W82" s="219"/>
    </row>
    <row r="83" spans="1:23" ht="51" customHeight="1" thickBot="1">
      <c r="A83" s="7"/>
      <c r="B83" s="263"/>
      <c r="C83" s="265"/>
      <c r="D83" s="265"/>
      <c r="E83" s="241"/>
      <c r="F83" s="241"/>
      <c r="G83" s="241"/>
      <c r="H83" s="242"/>
      <c r="I83" s="241"/>
      <c r="J83" s="240"/>
      <c r="K83" s="245"/>
      <c r="L83" s="276"/>
      <c r="M83" s="277"/>
      <c r="N83" s="268"/>
      <c r="O83" s="240"/>
      <c r="P83" s="241"/>
      <c r="Q83" s="242"/>
      <c r="R83" s="241"/>
      <c r="S83" s="241"/>
      <c r="T83" s="241"/>
      <c r="U83" s="265"/>
      <c r="V83" s="265"/>
      <c r="W83" s="267"/>
    </row>
    <row r="84" spans="1:23" ht="19" thickTop="1" thickBot="1">
      <c r="A84" s="7"/>
      <c r="B84" s="231" t="s">
        <v>170</v>
      </c>
      <c r="C84" s="231"/>
      <c r="D84" s="231"/>
      <c r="E84" s="231"/>
      <c r="F84" s="231"/>
      <c r="G84" s="231"/>
      <c r="H84" s="231"/>
      <c r="I84" s="231"/>
      <c r="J84" s="231"/>
      <c r="K84" s="231"/>
      <c r="L84" s="231"/>
      <c r="M84" s="231"/>
      <c r="N84" s="231"/>
      <c r="O84" s="231"/>
      <c r="P84" s="231"/>
      <c r="Q84" s="231"/>
      <c r="R84" s="231"/>
      <c r="S84" s="231"/>
      <c r="T84" s="231"/>
      <c r="U84" s="231"/>
      <c r="V84" s="231"/>
      <c r="W84" s="232"/>
    </row>
    <row r="85" spans="1:23" ht="32.25" customHeight="1" thickTop="1">
      <c r="A85" s="7"/>
      <c r="B85" s="111"/>
      <c r="C85" s="111"/>
      <c r="D85" s="111"/>
      <c r="E85" s="111"/>
      <c r="F85" s="111"/>
      <c r="G85" s="111"/>
      <c r="H85" s="28"/>
      <c r="I85" s="111"/>
      <c r="J85" s="111"/>
      <c r="K85" s="112"/>
      <c r="L85" s="113" t="s">
        <v>18</v>
      </c>
      <c r="M85" s="204" t="s">
        <v>166</v>
      </c>
      <c r="N85" s="47"/>
      <c r="O85" s="47"/>
      <c r="P85" s="22">
        <f>R85+S85+T85+W85</f>
        <v>38650310</v>
      </c>
      <c r="Q85" s="50"/>
      <c r="R85" s="22">
        <f>G76</f>
        <v>7779703</v>
      </c>
      <c r="S85" s="22">
        <f>F76</f>
        <v>22274</v>
      </c>
      <c r="T85" s="22">
        <f>E76</f>
        <v>6713084</v>
      </c>
      <c r="U85" s="114">
        <f>D76</f>
        <v>24100984</v>
      </c>
      <c r="V85" s="62">
        <f>C76</f>
        <v>34265</v>
      </c>
      <c r="W85" s="63">
        <f>U85+V85</f>
        <v>24135249</v>
      </c>
    </row>
    <row r="86" spans="1:23">
      <c r="A86" s="7"/>
      <c r="B86" s="115">
        <f>C86+D86</f>
        <v>2596315</v>
      </c>
      <c r="C86" s="91">
        <f>C87+C88</f>
        <v>0</v>
      </c>
      <c r="D86" s="91">
        <f>D87+D88</f>
        <v>2596315</v>
      </c>
      <c r="E86" s="91">
        <f>E87+E88</f>
        <v>3803</v>
      </c>
      <c r="F86" s="91">
        <f>F87+F88</f>
        <v>173185</v>
      </c>
      <c r="G86" s="91">
        <f>G87+G88</f>
        <v>335261</v>
      </c>
      <c r="H86" s="28"/>
      <c r="I86" s="94">
        <f>B86+E86+F86+G86</f>
        <v>3108564</v>
      </c>
      <c r="J86" s="94">
        <f>J87+J88</f>
        <v>29674</v>
      </c>
      <c r="K86" s="31">
        <f>I86+J86</f>
        <v>3138238</v>
      </c>
      <c r="L86" s="53" t="s">
        <v>45</v>
      </c>
      <c r="M86" s="54" t="s">
        <v>171</v>
      </c>
      <c r="N86" s="91">
        <f>O86+P86</f>
        <v>3138238</v>
      </c>
      <c r="O86" s="116">
        <f>O87+O88</f>
        <v>39</v>
      </c>
      <c r="P86" s="29">
        <f>T86</f>
        <v>3138199</v>
      </c>
      <c r="Q86" s="28"/>
      <c r="R86" s="28"/>
      <c r="S86" s="104"/>
      <c r="T86" s="29">
        <f>T87+T88</f>
        <v>3138199</v>
      </c>
      <c r="U86" s="92"/>
      <c r="V86" s="23"/>
      <c r="W86" s="32"/>
    </row>
    <row r="87" spans="1:23">
      <c r="A87" s="7"/>
      <c r="B87" s="115">
        <f>C87+D87</f>
        <v>2524453</v>
      </c>
      <c r="C87" s="103">
        <f>SUMIFS(DATI!E$1:E$65536,DATI!A$1:A$65536,'2023'!B4,DATI!B$1:B$65536,'2023'!C12,DATI!C$1:C$65536,'2023'!B8,DATI!D$1:D$65536,'2023'!L87)</f>
        <v>0</v>
      </c>
      <c r="D87" s="117">
        <f>SUMIFS(DATI!E$1:E$65536,DATI!A$1:A$65536,'2023'!B4,DATI!B$1:B$65536,'2023'!D12,DATI!C$1:C$65536,'2023'!B8,DATI!D$1:D$65536,'2023'!L87)</f>
        <v>2524453</v>
      </c>
      <c r="E87" s="49">
        <f>SUMIFS(DATI!E$1:E$65536,DATI!A$1:A$65536,'2023'!B4,DATI!B$1:B$65536,'2023'!E12,DATI!C$1:C$65536,'2023'!B8,DATI!D$1:D$65536,'2023'!L87)</f>
        <v>3803</v>
      </c>
      <c r="F87" s="49">
        <f>SUMIFS(DATI!E$1:E$65536,DATI!A$1:A$65536,'2023'!B4,DATI!B$1:B$65536,'2023'!F12,DATI!C$1:C$65536,'2023'!B8,DATI!D$1:D$65536,'2023'!L87)</f>
        <v>173146</v>
      </c>
      <c r="G87" s="49">
        <f>SUMIFS(DATI!E$1:E$65536,DATI!A$1:A$65536,'2023'!B4,DATI!B$1:B$65536,'2023'!G12,DATI!C$1:C$65536,'2023'!B8,DATI!D$1:D$65536,'2023'!L87)</f>
        <v>335261</v>
      </c>
      <c r="H87" s="28"/>
      <c r="I87" s="94">
        <f>B87+E87+F87+G87</f>
        <v>3036663</v>
      </c>
      <c r="J87" s="30">
        <f>SUMIFS(DATI!E$1:E$65536,DATI!A$1:A$65536,'2023'!B4,DATI!B$1:B$65536,'2023'!J12,DATI!C$1:C$65536,'2023'!B8,DATI!D$1:D$65536,'2023'!L87)</f>
        <v>29674</v>
      </c>
      <c r="K87" s="31">
        <f t="shared" ref="K87:K106" si="8">I87+J87</f>
        <v>3066337</v>
      </c>
      <c r="L87" s="53" t="s">
        <v>46</v>
      </c>
      <c r="M87" s="199" t="s">
        <v>240</v>
      </c>
      <c r="N87" s="91">
        <f t="shared" ref="N87:N105" si="9">O87+P87</f>
        <v>3066337</v>
      </c>
      <c r="O87" s="100">
        <f>SUMIFS(DATI!E$1:E$65536,DATI!A$1:A$65536,'2023'!B4,DATI!B$1:B$65536,'2023'!O12,DATI!C$1:C$65536,'2023'!N8,DATI!D$1:D$65536,'2023'!L87)</f>
        <v>0</v>
      </c>
      <c r="P87" s="29">
        <f>+T87+U87+W87</f>
        <v>3066337</v>
      </c>
      <c r="Q87" s="28"/>
      <c r="R87" s="28"/>
      <c r="S87" s="61"/>
      <c r="T87" s="49">
        <f>SUMIFS(DATI!E$1:E$65536,DATI!A$1:A$65536,'2023'!B4,DATI!B$1:B$65536,'2023'!T12,DATI!C$1:C$65536,'2023'!N8,DATI!D$1:D$65536,'2023'!L87)</f>
        <v>3066337</v>
      </c>
      <c r="U87" s="50"/>
      <c r="V87" s="28"/>
      <c r="W87" s="42"/>
    </row>
    <row r="88" spans="1:23">
      <c r="A88" s="7"/>
      <c r="B88" s="115">
        <f>C88+D88</f>
        <v>71862</v>
      </c>
      <c r="C88" s="103">
        <f>SUMIFS(DATI!E$1:E$65536,DATI!A$1:A$65536,'2023'!B4,DATI!B$1:B$65536,'2023'!C12,DATI!C$1:C$65536,'2023'!B8,DATI!D$1:D$65536,'2023'!L88)</f>
        <v>0</v>
      </c>
      <c r="D88" s="117">
        <f>SUMIFS(DATI!E$1:E$65536,DATI!A$1:A$65536,'2023'!B4,DATI!B$1:B$65536,'2023'!D12,DATI!C$1:C$65536,'2023'!B8,DATI!D$1:D$65536,'2023'!L88)</f>
        <v>71862</v>
      </c>
      <c r="E88" s="49">
        <f>SUMIFS(DATI!E$1:E$65536,DATI!A$1:A$65536,'2023'!B4,DATI!B$1:B$65536,'2023'!E12,DATI!C$1:C$65536,'2023'!B8,DATI!D$1:D$65536,'2023'!L88)</f>
        <v>0</v>
      </c>
      <c r="F88" s="49">
        <f>SUMIFS(DATI!E$1:E$65536,DATI!A$1:A$65536,'2023'!B4,DATI!B$1:B$65536,'2023'!F12,DATI!C$1:C$65536,'2023'!B8,DATI!D$1:D$65536,'2023'!L88)</f>
        <v>39</v>
      </c>
      <c r="G88" s="49">
        <f>SUMIFS(DATI!E$1:E$65536,DATI!A$1:A$65536,'2023'!B4,DATI!B$1:B$65536,'2023'!G12,DATI!C$1:C$65536,'2023'!B8,DATI!D$1:D$65536,'2023'!L88)</f>
        <v>0</v>
      </c>
      <c r="H88" s="28"/>
      <c r="I88" s="94">
        <f>B88+E88+F88+G88</f>
        <v>71901</v>
      </c>
      <c r="J88" s="30">
        <f>SUMIFS(DATI!E$1:E$65536,DATI!A$1:A$65536,'2023'!B4,DATI!B$1:B$65536,'2023'!J12,DATI!C$1:C$65536,'2023'!B8,DATI!D$1:D$65536,'2023'!L88)</f>
        <v>0</v>
      </c>
      <c r="K88" s="31">
        <f t="shared" si="8"/>
        <v>71901</v>
      </c>
      <c r="L88" s="53" t="s">
        <v>47</v>
      </c>
      <c r="M88" s="199" t="s">
        <v>241</v>
      </c>
      <c r="N88" s="91">
        <f t="shared" si="9"/>
        <v>71901</v>
      </c>
      <c r="O88" s="100">
        <f>SUMIFS(DATI!E$1:E$65536,DATI!A$1:A$65536,'2023'!B4,DATI!B$1:B$65536,'2023'!O12,DATI!C$1:C$65536,'2023'!N8,DATI!D$1:D$65536,'2023'!L88)</f>
        <v>39</v>
      </c>
      <c r="P88" s="29">
        <f>+T88+U88+W88</f>
        <v>71862</v>
      </c>
      <c r="Q88" s="28"/>
      <c r="R88" s="28"/>
      <c r="S88" s="28"/>
      <c r="T88" s="49">
        <f>SUMIFS(DATI!E$1:E$65536,DATI!A$1:A$65536,'2023'!B4,DATI!B$1:B$65536,'2023'!T12,DATI!C$1:C$65536,'2023'!N8,DATI!D$1:D$65536,'2023'!L88)</f>
        <v>71862</v>
      </c>
      <c r="U88" s="28"/>
      <c r="V88" s="28"/>
      <c r="W88" s="42"/>
    </row>
    <row r="89" spans="1:23">
      <c r="A89" s="7"/>
      <c r="B89" s="115">
        <f>C89+D89</f>
        <v>5602665</v>
      </c>
      <c r="C89" s="91">
        <f>C96+C97</f>
        <v>407870</v>
      </c>
      <c r="D89" s="99">
        <f>D90+D96</f>
        <v>5194795</v>
      </c>
      <c r="E89" s="29">
        <f>E96+E97</f>
        <v>8850463</v>
      </c>
      <c r="F89" s="29">
        <f>F96</f>
        <v>49948</v>
      </c>
      <c r="G89" s="29">
        <f>G96</f>
        <v>191211</v>
      </c>
      <c r="H89" s="28"/>
      <c r="I89" s="94">
        <f>B89+E89+F89+G89</f>
        <v>14694287</v>
      </c>
      <c r="J89" s="94">
        <f>J90+J96</f>
        <v>127013</v>
      </c>
      <c r="K89" s="31">
        <f t="shared" si="8"/>
        <v>14821300</v>
      </c>
      <c r="L89" s="53" t="s">
        <v>48</v>
      </c>
      <c r="M89" s="54" t="s">
        <v>172</v>
      </c>
      <c r="N89" s="91">
        <f>O89+P89</f>
        <v>14821301</v>
      </c>
      <c r="O89" s="116">
        <f>O90+O96</f>
        <v>63506</v>
      </c>
      <c r="P89" s="29">
        <f t="shared" ref="P89:P95" si="10">R89+S89+T89+W89</f>
        <v>14757795</v>
      </c>
      <c r="Q89" s="28"/>
      <c r="R89" s="29">
        <f>R90</f>
        <v>127705</v>
      </c>
      <c r="S89" s="29">
        <f>S90</f>
        <v>830382</v>
      </c>
      <c r="T89" s="91">
        <f>T90</f>
        <v>4261882</v>
      </c>
      <c r="U89" s="29">
        <f>U90+U96+U97</f>
        <v>9536986</v>
      </c>
      <c r="V89" s="29">
        <f>V90</f>
        <v>840</v>
      </c>
      <c r="W89" s="63">
        <f t="shared" ref="W89:W95" si="11">U89+V89</f>
        <v>9537826</v>
      </c>
    </row>
    <row r="90" spans="1:23">
      <c r="A90" s="7"/>
      <c r="B90" s="115">
        <f t="shared" ref="B90:B95" si="12">D90</f>
        <v>5194566</v>
      </c>
      <c r="C90" s="28"/>
      <c r="D90" s="49">
        <f>SUMIFS(DATI!E$1:E$65536,DATI!A$1:A$65536,'2023'!B4,DATI!B$1:B$65536,'2023'!D12,DATI!C$1:C$65536,'2023'!B8,DATI!D$1:D$65536,'2023'!L90)</f>
        <v>5194566</v>
      </c>
      <c r="E90" s="28"/>
      <c r="F90" s="28"/>
      <c r="G90" s="28"/>
      <c r="H90" s="28"/>
      <c r="I90" s="94">
        <f t="shared" ref="I90:I95" si="13">B90</f>
        <v>5194566</v>
      </c>
      <c r="J90" s="49">
        <f>SUMIFS(DATI!E$1:E$65536,DATI!A$1:A$65536,'2023'!B4,DATI!B$1:B$65536,'2023'!J12,DATI!C$1:C$65536,'2023'!B8,DATI!D$1:D$65536,'2023'!L90)</f>
        <v>26471</v>
      </c>
      <c r="K90" s="31">
        <f t="shared" si="8"/>
        <v>5221037</v>
      </c>
      <c r="L90" s="53" t="s">
        <v>49</v>
      </c>
      <c r="M90" s="199" t="s">
        <v>173</v>
      </c>
      <c r="N90" s="91">
        <f t="shared" si="9"/>
        <v>5221038</v>
      </c>
      <c r="O90" s="49">
        <f>SUMIFS(DATI!E$1:E$65536,DATI!A$1:A$65536,'2023'!B4,DATI!B$1:B$65536,'2023'!O12,DATI!C$1:C$65536,'2023'!N8,DATI!D$1:D$65536,'2023'!L90)</f>
        <v>0</v>
      </c>
      <c r="P90" s="29">
        <f t="shared" si="10"/>
        <v>5221038</v>
      </c>
      <c r="Q90" s="28"/>
      <c r="R90" s="49">
        <f>SUMIFS(DATI!E$1:E$65536,DATI!A$1:A$65536,'2023'!B4,DATI!B$1:B$65536,'2023'!R12,DATI!C$1:C$65536,'2023'!N8,DATI!D$1:D$65536,'2023'!L90)</f>
        <v>127705</v>
      </c>
      <c r="S90" s="49">
        <f>SUMIFS(DATI!E$1:E$65536,DATI!A$1:A$65536,'2023'!B4,DATI!B$1:B$65536,'2023'!S12,DATI!C$1:C$65536,'2023'!N8,DATI!D$1:D$65536,'2023'!L90)</f>
        <v>830382</v>
      </c>
      <c r="T90" s="103">
        <f>SUMIFS(DATI!E$1:E$65536,DATI!A$1:A$65536,'2023'!B4,DATI!B$1:B$65536,'2023'!T12,DATI!C$1:C$65536,'2023'!N8,DATI!D$1:D$65536,'2023'!L90)</f>
        <v>4261882</v>
      </c>
      <c r="U90" s="49">
        <f>SUMIFS(DATI!E$1:E$65536,DATI!A$1:A$65536,'2023'!B4,DATI!B$1:B$65536,'2023'!U12,DATI!C$1:C$65536,'2023'!N8,DATI!D$1:D$65536,'2023'!L90)</f>
        <v>229</v>
      </c>
      <c r="V90" s="49">
        <f>SUMIFS(DATI!E$1:E$65536,DATI!A$1:A$65536,'2023'!B4,DATI!B$1:B$65536,'2023'!V12,DATI!C$1:C$65536,'2023'!N8,DATI!D$1:D$65536,'2023'!L90)</f>
        <v>840</v>
      </c>
      <c r="W90" s="63">
        <f t="shared" si="11"/>
        <v>1069</v>
      </c>
    </row>
    <row r="91" spans="1:23">
      <c r="A91" s="7"/>
      <c r="B91" s="115">
        <f t="shared" si="12"/>
        <v>3319866</v>
      </c>
      <c r="C91" s="28"/>
      <c r="D91" s="49">
        <f>SUMIFS(DATI!E$1:E$65536,DATI!A$1:A$65536,'2023'!B4,DATI!B$1:B$65536,'2023'!D12,DATI!C$1:C$65536,'2023'!B8,DATI!D$1:D$65536,'2023'!L91)</f>
        <v>3319866</v>
      </c>
      <c r="E91" s="28"/>
      <c r="F91" s="28"/>
      <c r="G91" s="28"/>
      <c r="H91" s="28"/>
      <c r="I91" s="94">
        <f t="shared" si="13"/>
        <v>3319866</v>
      </c>
      <c r="J91" s="49">
        <f>SUMIFS(DATI!E$1:E$65536,DATI!A$1:A$65536,'2023'!B4,DATI!B$1:B$65536,'2023'!J12,DATI!C$1:C$65536,'2023'!B8,DATI!D$1:D$65536,'2023'!L91)</f>
        <v>26471</v>
      </c>
      <c r="K91" s="31">
        <f t="shared" si="8"/>
        <v>3346337</v>
      </c>
      <c r="L91" s="53" t="s">
        <v>50</v>
      </c>
      <c r="M91" s="78" t="s">
        <v>174</v>
      </c>
      <c r="N91" s="91">
        <f t="shared" si="9"/>
        <v>3346337</v>
      </c>
      <c r="O91" s="49">
        <f>SUMIFS(DATI!E$1:E$65536,DATI!A$1:A$65536,'2023'!B4,DATI!B$1:B$65536,'2023'!O12,DATI!C$1:C$65536,'2023'!N8,DATI!D$1:D$65536,'2023'!L91)</f>
        <v>0</v>
      </c>
      <c r="P91" s="22">
        <f t="shared" si="10"/>
        <v>3346337</v>
      </c>
      <c r="Q91" s="28"/>
      <c r="R91" s="49">
        <f>SUMIFS(DATI!E$1:E$65536,DATI!A$1:A$65536,'2023'!B4,DATI!B$1:B$65536,'2023'!R12,DATI!C$1:C$65536,'2023'!N8,DATI!D$1:D$65536,'2023'!L91)</f>
        <v>0</v>
      </c>
      <c r="S91" s="49">
        <f>SUMIFS(DATI!E$1:E$65536,DATI!A$1:A$65536,'2023'!B4,DATI!B$1:B$65536,'2023'!S12,DATI!C$1:C$65536,'2023'!N8,DATI!D$1:D$65536,'2023'!L91)</f>
        <v>557062</v>
      </c>
      <c r="T91" s="117">
        <f>SUMIFS(DATI!E$1:E$65536,DATI!A$1:A$65536,'2023'!B4,DATI!B$1:B$65536,'2023'!T12,DATI!C$1:C$65536,'2023'!N8,DATI!D$1:D$65536,'2023'!L91)</f>
        <v>2789275</v>
      </c>
      <c r="U91" s="96">
        <f>SUMIFS(DATI!E$1:E$65536,DATI!A$1:A$65536,'2023'!B4,DATI!B$1:B$65536,'2023'!U12,DATI!C$1:C$65536,'2023'!N8,DATI!D$1:D$65536,'2023'!L91)</f>
        <v>0</v>
      </c>
      <c r="V91" s="30">
        <f>SUMIFS(DATI!E$1:E$65536,DATI!A$1:A$65536,'2023'!B4,DATI!B$1:B$65536,'2023'!V12,DATI!C$1:C$65536,'2023'!N8,DATI!D$1:D$65536,'2023'!L91)</f>
        <v>0</v>
      </c>
      <c r="W91" s="63">
        <f t="shared" si="11"/>
        <v>0</v>
      </c>
    </row>
    <row r="92" spans="1:23">
      <c r="A92" s="7"/>
      <c r="B92" s="115">
        <f t="shared" si="12"/>
        <v>326509</v>
      </c>
      <c r="C92" s="28"/>
      <c r="D92" s="49">
        <f>SUMIFS(DATI!E$1:E$65536,DATI!A$1:A$65536,'2023'!B4,DATI!B$1:B$65536,'2023'!D12,DATI!C$1:C$65536,'2023'!B8,DATI!D$1:D$65536,'2023'!L92)</f>
        <v>326509</v>
      </c>
      <c r="E92" s="28"/>
      <c r="F92" s="28"/>
      <c r="G92" s="28"/>
      <c r="H92" s="28"/>
      <c r="I92" s="94">
        <f t="shared" si="13"/>
        <v>326509</v>
      </c>
      <c r="J92" s="49">
        <f>SUMIFS(DATI!E$1:E$65536,DATI!A$1:A$65536,'2023'!B4,DATI!B$1:B$65536,'2023'!J12,DATI!C$1:C$65536,'2023'!B8,DATI!D$1:D$65536,'2023'!L92)</f>
        <v>0</v>
      </c>
      <c r="K92" s="31">
        <f t="shared" si="8"/>
        <v>326509</v>
      </c>
      <c r="L92" s="53" t="s">
        <v>51</v>
      </c>
      <c r="M92" s="78" t="s">
        <v>175</v>
      </c>
      <c r="N92" s="91">
        <f t="shared" si="9"/>
        <v>326509</v>
      </c>
      <c r="O92" s="49">
        <f>SUMIFS(DATI!E$1:E$65536,DATI!A$1:A$65536,'2023'!B4,DATI!B$1:B$65536,'2023'!O12,DATI!C$1:C$65536,'2023'!N8,DATI!D$1:D$65536,'2023'!L92)</f>
        <v>0</v>
      </c>
      <c r="P92" s="22">
        <f t="shared" si="10"/>
        <v>326509</v>
      </c>
      <c r="Q92" s="28"/>
      <c r="R92" s="49">
        <f>SUMIFS(DATI!E$1:E$65536,DATI!A$1:A$65536,'2023'!B4,DATI!B$1:B$65536,'2023'!R12,DATI!C$1:C$65536,'2023'!N8,DATI!D$1:D$65536,'2023'!L92)</f>
        <v>127705</v>
      </c>
      <c r="S92" s="49">
        <f>SUMIFS(DATI!E$1:E$65536,DATI!A$1:A$65536,'2023'!B4,DATI!B$1:B$65536,'2023'!S12,DATI!C$1:C$65536,'2023'!N8,DATI!D$1:D$65536,'2023'!L92)</f>
        <v>7745</v>
      </c>
      <c r="T92" s="117">
        <f>SUMIFS(DATI!E$1:E$65536,DATI!A$1:A$65536,'2023'!B4,DATI!B$1:B$65536,'2023'!T12,DATI!C$1:C$65536,'2023'!N8,DATI!D$1:D$65536,'2023'!L92)</f>
        <v>189990</v>
      </c>
      <c r="U92" s="96">
        <f>SUMIFS(DATI!E$1:E$65536,DATI!A$1:A$65536,'2023'!B4,DATI!B$1:B$65536,'2023'!U12,DATI!C$1:C$65536,'2023'!N8,DATI!D$1:D$65536,'2023'!L92)</f>
        <v>229</v>
      </c>
      <c r="V92" s="30">
        <f>SUMIFS(DATI!E$1:E$65536,DATI!A$1:A$65536,'2023'!B4,DATI!B$1:B$65536,'2023'!V12,DATI!C$1:C$65536,'2023'!N8,DATI!D$1:D$65536,'2023'!L92)</f>
        <v>840</v>
      </c>
      <c r="W92" s="63">
        <f t="shared" si="11"/>
        <v>1069</v>
      </c>
    </row>
    <row r="93" spans="1:23">
      <c r="A93" s="7"/>
      <c r="B93" s="115">
        <f t="shared" si="12"/>
        <v>1523183</v>
      </c>
      <c r="C93" s="28"/>
      <c r="D93" s="49">
        <f>SUMIFS(DATI!E$1:E$65536,DATI!A$1:A$65536,'2023'!B4,DATI!B$1:B$65536,'2023'!D12,DATI!C$1:C$65536,'2023'!B8,DATI!D$1:D$65536,'2023'!L93)</f>
        <v>1523183</v>
      </c>
      <c r="E93" s="28"/>
      <c r="F93" s="28"/>
      <c r="G93" s="28"/>
      <c r="H93" s="28"/>
      <c r="I93" s="94">
        <f t="shared" si="13"/>
        <v>1523183</v>
      </c>
      <c r="J93" s="49">
        <f>SUMIFS(DATI!E$1:E$65536,DATI!A$1:A$65536,'2023'!B4,DATI!B$1:B$65536,'2023'!J12,DATI!C$1:C$65536,'2023'!B8,DATI!D$1:D$65536,'2023'!L93)</f>
        <v>0</v>
      </c>
      <c r="K93" s="31">
        <f t="shared" si="8"/>
        <v>1523183</v>
      </c>
      <c r="L93" s="53" t="s">
        <v>52</v>
      </c>
      <c r="M93" s="78" t="s">
        <v>176</v>
      </c>
      <c r="N93" s="91">
        <f t="shared" si="9"/>
        <v>1523183</v>
      </c>
      <c r="O93" s="49">
        <f>SUMIFS(DATI!E$1:E$65536,DATI!A$1:A$65536,'2023'!B4,DATI!B$1:B$65536,'2023'!O12,DATI!C$1:C$65536,'2023'!N8,DATI!D$1:D$65536,'2023'!L93)</f>
        <v>0</v>
      </c>
      <c r="P93" s="22">
        <f t="shared" si="10"/>
        <v>1523183</v>
      </c>
      <c r="Q93" s="28"/>
      <c r="R93" s="49">
        <f>SUMIFS(DATI!E$1:E$65536,DATI!A$1:A$65536,'2023'!B4,DATI!B$1:B$65536,'2023'!R12,DATI!C$1:C$65536,'2023'!N8,DATI!D$1:D$65536,'2023'!L93)</f>
        <v>0</v>
      </c>
      <c r="S93" s="49">
        <f>SUMIFS(DATI!E$1:E$65536,DATI!A$1:A$65536,'2023'!B4,DATI!B$1:B$65536,'2023'!S12,DATI!C$1:C$65536,'2023'!N8,DATI!D$1:D$65536,'2023'!L93)</f>
        <v>240566</v>
      </c>
      <c r="T93" s="117">
        <f>SUMIFS(DATI!E$1:E$65536,DATI!A$1:A$65536,'2023'!B4,DATI!B$1:B$65536,'2023'!T12,DATI!C$1:C$65536,'2023'!N8,DATI!D$1:D$65536,'2023'!L93)</f>
        <v>1282617</v>
      </c>
      <c r="U93" s="96">
        <f>SUMIFS(DATI!E$1:E$65536,DATI!A$1:A$65536,'2023'!B4,DATI!B$1:B$65536,'2023'!U12,DATI!C$1:C$65536,'2023'!N8,DATI!D$1:D$65536,'2023'!L93)</f>
        <v>0</v>
      </c>
      <c r="V93" s="30">
        <f>SUMIFS(DATI!E$1:E$65536,DATI!A$1:A$65536,'2023'!B4,DATI!B$1:B$65536,'2023'!V12,DATI!C$1:C$65536,'2023'!N8,DATI!D$1:D$65536,'2023'!L93)</f>
        <v>0</v>
      </c>
      <c r="W93" s="63">
        <f t="shared" si="11"/>
        <v>0</v>
      </c>
    </row>
    <row r="94" spans="1:23">
      <c r="A94" s="7"/>
      <c r="B94" s="115">
        <f t="shared" si="12"/>
        <v>57945</v>
      </c>
      <c r="C94" s="28"/>
      <c r="D94" s="49">
        <f>SUMIFS(DATI!E$1:E$65536,DATI!A$1:A$65536,'2023'!B4,DATI!B$1:B$65536,'2023'!D12,DATI!C$1:C$65536,'2023'!B8,DATI!D$1:D$65536,'2023'!L94)</f>
        <v>57945</v>
      </c>
      <c r="E94" s="28"/>
      <c r="F94" s="28"/>
      <c r="G94" s="28"/>
      <c r="H94" s="28"/>
      <c r="I94" s="94">
        <f t="shared" si="13"/>
        <v>57945</v>
      </c>
      <c r="J94" s="49">
        <f>SUMIFS(DATI!E$1:E$65536,DATI!A$1:A$65536,'2023'!B4,DATI!B$1:B$65536,'2023'!J12,DATI!C$1:C$65536,'2023'!B8,DATI!D$1:D$65536,'2023'!L94)</f>
        <v>0</v>
      </c>
      <c r="K94" s="31">
        <f t="shared" si="8"/>
        <v>57945</v>
      </c>
      <c r="L94" s="53" t="s">
        <v>53</v>
      </c>
      <c r="M94" s="78" t="s">
        <v>177</v>
      </c>
      <c r="N94" s="91">
        <f t="shared" si="9"/>
        <v>57945</v>
      </c>
      <c r="O94" s="49">
        <f>SUMIFS(DATI!E$1:E$65536,DATI!A$1:A$65536,'2023'!B4,DATI!B$1:B$65536,'2023'!O12,DATI!C$1:C$65536,'2023'!N8,DATI!D$1:D$65536,'2023'!L94)</f>
        <v>0</v>
      </c>
      <c r="P94" s="22">
        <f t="shared" si="10"/>
        <v>57945</v>
      </c>
      <c r="Q94" s="50"/>
      <c r="R94" s="49">
        <f>SUMIFS(DATI!E$1:E$65536,DATI!A$1:A$65536,'2023'!B4,DATI!B$1:B$65536,'2023'!R12,DATI!C$1:C$65536,'2023'!N8,DATI!D$1:D$65536,'2023'!L94)</f>
        <v>0</v>
      </c>
      <c r="S94" s="49">
        <f>SUMIFS(DATI!E$1:E$65536,DATI!A$1:A$65536,'2023'!B4,DATI!B$1:B$65536,'2023'!S12,DATI!C$1:C$65536,'2023'!N8,DATI!D$1:D$65536,'2023'!L94)</f>
        <v>57945</v>
      </c>
      <c r="T94" s="117">
        <f>SUMIFS(DATI!E$1:E$65536,DATI!A$1:A$65536,'2023'!B4,DATI!B$1:B$65536,'2023'!T12,DATI!C$1:C$65536,'2023'!N8,DATI!D$1:D$65536,'2023'!L94)</f>
        <v>0</v>
      </c>
      <c r="U94" s="96">
        <f>SUMIFS(DATI!E$1:E$65536,DATI!A$1:A$65536,'2023'!B4,DATI!B$1:B$65536,'2023'!U12,DATI!C$1:C$65536,'2023'!N8,DATI!D$1:D$65536,'2023'!L94)</f>
        <v>0</v>
      </c>
      <c r="V94" s="30">
        <f>SUMIFS(DATI!E$1:E$65536,DATI!A$1:A$65536,'2023'!B4,DATI!B$1:B$65536,'2023'!V12,DATI!C$1:C$65536,'2023'!N8,DATI!D$1:D$65536,'2023'!L94)</f>
        <v>0</v>
      </c>
      <c r="W94" s="63">
        <f t="shared" si="11"/>
        <v>0</v>
      </c>
    </row>
    <row r="95" spans="1:23">
      <c r="A95" s="7"/>
      <c r="B95" s="115">
        <f t="shared" si="12"/>
        <v>32936</v>
      </c>
      <c r="C95" s="28"/>
      <c r="D95" s="49">
        <f>SUMIFS(DATI!E$1:E$65536,DATI!A$1:A$65536,'2023'!B4,DATI!B$1:B$65536,'2023'!D12,DATI!C$1:C$65536,'2023'!B8,DATI!D$1:D$65536,'2023'!L95)</f>
        <v>32936</v>
      </c>
      <c r="E95" s="28"/>
      <c r="F95" s="28"/>
      <c r="G95" s="28"/>
      <c r="H95" s="28"/>
      <c r="I95" s="94">
        <f t="shared" si="13"/>
        <v>32936</v>
      </c>
      <c r="J95" s="49">
        <f>SUMIFS(DATI!E$1:E$65536,DATI!A$1:A$65536,'2023'!B4,DATI!B$1:B$65536,'2023'!J12,DATI!C$1:C$65536,'2023'!B8,DATI!D$1:D$65536,'2023'!L95)</f>
        <v>0</v>
      </c>
      <c r="K95" s="31">
        <f t="shared" si="8"/>
        <v>32936</v>
      </c>
      <c r="L95" s="53" t="s">
        <v>54</v>
      </c>
      <c r="M95" s="78" t="s">
        <v>178</v>
      </c>
      <c r="N95" s="91">
        <f t="shared" si="9"/>
        <v>32936</v>
      </c>
      <c r="O95" s="49">
        <f>SUMIFS(DATI!E$1:E$65536,DATI!A$1:A$65536,'2023'!B4,DATI!B$1:B$65536,'2023'!O12,DATI!C$1:C$65536,'2023'!N8,DATI!D$1:D$65536,'2023'!L95)</f>
        <v>0</v>
      </c>
      <c r="P95" s="22">
        <f t="shared" si="10"/>
        <v>32936</v>
      </c>
      <c r="Q95" s="50"/>
      <c r="R95" s="49">
        <f>SUMIFS(DATI!E$1:E$65536,DATI!A$1:A$65536,'2023'!B4,DATI!B$1:B$65536,'2023'!R12,DATI!C$1:C$65536,'2023'!N8,DATI!D$1:D$65536,'2023'!L95)</f>
        <v>0</v>
      </c>
      <c r="S95" s="49">
        <f>SUMIFS(DATI!E$1:E$65536,DATI!A$1:A$65536,'2023'!B4,DATI!B$1:B$65536,'2023'!S12,DATI!C$1:C$65536,'2023'!N8,DATI!D$1:D$65536,'2023'!L95)</f>
        <v>32936</v>
      </c>
      <c r="T95" s="117">
        <f>SUMIFS(DATI!E$1:E$65536,DATI!A$1:A$65536,'2023'!B4,DATI!B$1:B$65536,'2023'!T12,DATI!C$1:C$65536,'2023'!N8,DATI!D$1:D$65536,'2023'!L95)</f>
        <v>0</v>
      </c>
      <c r="U95" s="96">
        <f>SUMIFS(DATI!E$1:E$65536,DATI!A$1:A$65536,'2023'!B4,DATI!B$1:B$65536,'2023'!U12,DATI!C$1:C$65536,'2023'!N8,DATI!D$1:D$65536,'2023'!L95)</f>
        <v>0</v>
      </c>
      <c r="V95" s="30">
        <f>SUMIFS(DATI!E$1:E$65536,DATI!A$1:A$65536,'2023'!B4,DATI!B$1:B$65536,'2023'!V12,DATI!C$1:C$65536,'2023'!N8,DATI!D$1:D$65536,'2023'!L95)</f>
        <v>0</v>
      </c>
      <c r="W95" s="63">
        <f t="shared" si="11"/>
        <v>0</v>
      </c>
    </row>
    <row r="96" spans="1:23">
      <c r="A96" s="7"/>
      <c r="B96" s="118">
        <f>C96+D96</f>
        <v>1069</v>
      </c>
      <c r="C96" s="49">
        <f>SUMIFS(DATI!E$1:E$65536,DATI!A$1:A$65536,'2023'!B4,DATI!B$1:B$65536,'2023'!C12,DATI!C$1:C$65536,'2023'!B8,DATI!D$1:D$65536,'2023'!L96)</f>
        <v>840</v>
      </c>
      <c r="D96" s="96">
        <f>SUMIFS(DATI!E$1:E$65536,DATI!A$1:A$65536,'2023'!B4,DATI!B$1:B$65536,'2023'!D12,DATI!C$1:C$65536,'2023'!B8,DATI!D$1:D$65536,'2023'!L96)</f>
        <v>229</v>
      </c>
      <c r="E96" s="49">
        <f>SUMIFS(DATI!E$1:E$65536,DATI!A$1:A$65536,'2023'!B4,DATI!B$1:B$65536,'2023'!E12,DATI!C$1:C$65536,'2023'!B8,DATI!D$1:D$65536,'2023'!L96)</f>
        <v>4718792</v>
      </c>
      <c r="F96" s="49">
        <f>SUMIFS(DATI!E$1:E$65536,DATI!A$1:A$65536,'2023'!B4,DATI!B$1:B$65536,'2023'!F12,DATI!C$1:C$65536,'2023'!B8,DATI!D$1:D$65536,'2023'!L96)</f>
        <v>49948</v>
      </c>
      <c r="G96" s="49">
        <f>SUMIFS(DATI!E$1:E$65536,DATI!A$1:A$65536,'2023'!B4,DATI!B$1:B$65536,'2023'!G12,DATI!C$1:C$65536,'2023'!B8,DATI!D$1:D$65536,'2023'!L96)</f>
        <v>191211</v>
      </c>
      <c r="H96" s="28"/>
      <c r="I96" s="94">
        <f>B96+E96+F96+G96</f>
        <v>4961020</v>
      </c>
      <c r="J96" s="30">
        <f>SUMIFS(DATI!E$1:E$65536,DATI!A$1:A$65536,'2023'!B4,DATI!B$1:B$65536,'2023'!J12,DATI!C$1:C$65536,'2023'!B8,DATI!D$1:D$65536,'2023'!L96)</f>
        <v>100542</v>
      </c>
      <c r="K96" s="31">
        <f t="shared" si="8"/>
        <v>5061562</v>
      </c>
      <c r="L96" s="53" t="s">
        <v>55</v>
      </c>
      <c r="M96" s="199" t="s">
        <v>179</v>
      </c>
      <c r="N96" s="91">
        <f t="shared" si="9"/>
        <v>5061562</v>
      </c>
      <c r="O96" s="49">
        <f>SUMIFS(DATI!E$1:E$65536,DATI!A$1:A$65536,'2023'!B4,DATI!B$1:B$65536,'2023'!O12,DATI!C$1:C$65536,'2023'!N8,DATI!D$1:D$65536,'2023'!L96)</f>
        <v>63506</v>
      </c>
      <c r="P96" s="29">
        <f>W96</f>
        <v>4998056</v>
      </c>
      <c r="Q96" s="50"/>
      <c r="R96" s="23"/>
      <c r="S96" s="23"/>
      <c r="T96" s="23"/>
      <c r="U96" s="49">
        <f>SUMIFS(DATI!E$1:E$65536,DATI!A$1:A$65536,'2023'!B4,DATI!B$1:B$65536,'2023'!U12,DATI!C$1:C$65536,'2023'!N8,DATI!D$1:D$65536,'2023'!L96)</f>
        <v>4998056</v>
      </c>
      <c r="V96" s="28"/>
      <c r="W96" s="63">
        <f>U96</f>
        <v>4998056</v>
      </c>
    </row>
    <row r="97" spans="1:23">
      <c r="A97" s="7"/>
      <c r="B97" s="28"/>
      <c r="C97" s="49">
        <f>SUMIFS(DATI!E$1:E$65536,DATI!A$1:A$65536,'2023'!B4,DATI!B$1:B$65536,'2023'!C12,DATI!C$1:C$65536,'2023'!B8,DATI!D$1:D$65536,'2023'!L97)</f>
        <v>407030</v>
      </c>
      <c r="D97" s="28"/>
      <c r="E97" s="49">
        <f>SUMIFS(DATI!E$1:E$65536,DATI!A$1:A$65536,'2023'!B4,DATI!B$1:B$65536,'2023'!E12,DATI!C$1:C$65536,'2023'!B8,DATI!D$1:D$65536,'2023'!L97)</f>
        <v>4131671</v>
      </c>
      <c r="F97" s="28"/>
      <c r="G97" s="28"/>
      <c r="H97" s="28"/>
      <c r="I97" s="94">
        <f>C97+E97+F97+G97</f>
        <v>4538701</v>
      </c>
      <c r="J97" s="28"/>
      <c r="K97" s="31">
        <f>I97</f>
        <v>4538701</v>
      </c>
      <c r="L97" s="53" t="s">
        <v>56</v>
      </c>
      <c r="M97" s="199" t="s">
        <v>180</v>
      </c>
      <c r="N97" s="91">
        <f>P97</f>
        <v>4538701</v>
      </c>
      <c r="O97" s="28"/>
      <c r="P97" s="29">
        <f>W97</f>
        <v>4538701</v>
      </c>
      <c r="Q97" s="28"/>
      <c r="R97" s="28"/>
      <c r="S97" s="28"/>
      <c r="T97" s="28"/>
      <c r="U97" s="49">
        <f>SUMIFS(DATI!E$1:E$65536,DATI!A$1:A$65536,'2023'!B4,DATI!B$1:B$65536,'2023'!U12,DATI!C$1:C$65536,'2023'!N8,DATI!D$1:D$65536,'2023'!L97)</f>
        <v>4538701</v>
      </c>
      <c r="V97" s="28"/>
      <c r="W97" s="31">
        <f>U97</f>
        <v>4538701</v>
      </c>
    </row>
    <row r="98" spans="1:23">
      <c r="A98" s="7"/>
      <c r="B98" s="28"/>
      <c r="C98" s="49">
        <f>SUMIFS(DATI!E$1:E$65536,DATI!A$1:A$65536,'2023'!B4,DATI!B$1:B$65536,'2023'!C12,DATI!C$1:C$65536,'2023'!B8,DATI!D$1:D$65536,'2023'!L98)</f>
        <v>351661</v>
      </c>
      <c r="D98" s="28"/>
      <c r="E98" s="49">
        <f>SUMIFS(DATI!E$1:E$65536,DATI!A$1:A$65536,'2023'!B4,DATI!B$1:B$65536,'2023'!E12,DATI!C$1:C$65536,'2023'!B8,DATI!D$1:D$65536,'2023'!L98)</f>
        <v>3315438</v>
      </c>
      <c r="F98" s="28"/>
      <c r="G98" s="28"/>
      <c r="H98" s="28"/>
      <c r="I98" s="94">
        <f>E98+C98</f>
        <v>3667099</v>
      </c>
      <c r="J98" s="28"/>
      <c r="K98" s="31">
        <f>I98</f>
        <v>3667099</v>
      </c>
      <c r="L98" s="53" t="s">
        <v>57</v>
      </c>
      <c r="M98" s="78" t="s">
        <v>181</v>
      </c>
      <c r="N98" s="91">
        <f>P98</f>
        <v>3667099</v>
      </c>
      <c r="O98" s="28"/>
      <c r="P98" s="29">
        <f>W98</f>
        <v>3667099</v>
      </c>
      <c r="Q98" s="28"/>
      <c r="R98" s="28"/>
      <c r="S98" s="28"/>
      <c r="T98" s="28"/>
      <c r="U98" s="49">
        <f>SUMIFS(DATI!E$1:E$65536,DATI!A$1:A$65536,'2023'!B4,DATI!B$1:B$65536,'2023'!U12,DATI!C$1:C$65536,'2023'!N8,DATI!D$1:D$65536,'2023'!L98)</f>
        <v>3667099</v>
      </c>
      <c r="V98" s="28"/>
      <c r="W98" s="31">
        <f>U98</f>
        <v>3667099</v>
      </c>
    </row>
    <row r="99" spans="1:23">
      <c r="A99" s="7"/>
      <c r="B99" s="28"/>
      <c r="C99" s="49">
        <f>SUMIFS(DATI!E$1:E$65536,DATI!A$1:A$65536,'2023'!B4,DATI!B$1:B$65536,'2023'!C12,DATI!C$1:C$65536,'2023'!B8,DATI!D$1:D$65536,'2023'!L99)</f>
        <v>55369</v>
      </c>
      <c r="D99" s="28"/>
      <c r="E99" s="49">
        <f>SUMIFS(DATI!E$1:E$65536,DATI!A$1:A$65536,'2023'!B4,DATI!B$1:B$65536,'2023'!E12,DATI!C$1:C$65536,'2023'!B8,DATI!D$1:D$65536,'2023'!L99)</f>
        <v>816233</v>
      </c>
      <c r="F99" s="28"/>
      <c r="G99" s="28"/>
      <c r="H99" s="28"/>
      <c r="I99" s="94">
        <f>E99+C99</f>
        <v>871602</v>
      </c>
      <c r="J99" s="28"/>
      <c r="K99" s="31">
        <f>I99</f>
        <v>871602</v>
      </c>
      <c r="L99" s="53" t="s">
        <v>58</v>
      </c>
      <c r="M99" s="78" t="s">
        <v>182</v>
      </c>
      <c r="N99" s="91">
        <f>P99</f>
        <v>871602</v>
      </c>
      <c r="O99" s="28"/>
      <c r="P99" s="29">
        <f>W99</f>
        <v>871602</v>
      </c>
      <c r="Q99" s="28"/>
      <c r="R99" s="28"/>
      <c r="S99" s="28"/>
      <c r="T99" s="28"/>
      <c r="U99" s="49">
        <f>SUMIFS(DATI!E$1:E$65536,DATI!A$1:A$65536,'2023'!B4,DATI!B$1:B$65536,'2023'!U12,DATI!C$1:C$65536,'2023'!N8,DATI!D$1:D$65536,'2023'!L99)</f>
        <v>871602</v>
      </c>
      <c r="V99" s="28"/>
      <c r="W99" s="31">
        <f>U99</f>
        <v>871602</v>
      </c>
    </row>
    <row r="100" spans="1:23">
      <c r="A100" s="7"/>
      <c r="B100" s="115">
        <f>C100+D100</f>
        <v>602843</v>
      </c>
      <c r="C100" s="91">
        <f>C101+C103</f>
        <v>142</v>
      </c>
      <c r="D100" s="99">
        <f>D101+D103</f>
        <v>602701</v>
      </c>
      <c r="E100" s="29">
        <f>E101+E102+E103</f>
        <v>1049038</v>
      </c>
      <c r="F100" s="91">
        <f>F101+F102+F103</f>
        <v>704678</v>
      </c>
      <c r="G100" s="91">
        <f>G101+G103</f>
        <v>896200</v>
      </c>
      <c r="H100" s="28"/>
      <c r="I100" s="94">
        <f>B100+E100+F100+G100</f>
        <v>3252759</v>
      </c>
      <c r="J100" s="94">
        <f>J101+J102+J103</f>
        <v>1657791</v>
      </c>
      <c r="K100" s="31">
        <f t="shared" si="8"/>
        <v>4910550</v>
      </c>
      <c r="L100" s="53" t="s">
        <v>59</v>
      </c>
      <c r="M100" s="54" t="s">
        <v>183</v>
      </c>
      <c r="N100" s="91">
        <f t="shared" si="9"/>
        <v>4910552</v>
      </c>
      <c r="O100" s="94">
        <f>O101+O102+O103</f>
        <v>898091</v>
      </c>
      <c r="P100" s="29">
        <f>R100+S100+T100+W100</f>
        <v>4012461</v>
      </c>
      <c r="Q100" s="50"/>
      <c r="R100" s="29">
        <f>R102+R103</f>
        <v>483604</v>
      </c>
      <c r="S100" s="29">
        <f>S101+S102+S103</f>
        <v>665931</v>
      </c>
      <c r="T100" s="29">
        <f>T101+T102+T103</f>
        <v>1039860</v>
      </c>
      <c r="U100" s="93">
        <f>U102+U103</f>
        <v>1267353</v>
      </c>
      <c r="V100" s="94">
        <f>V102+V103</f>
        <v>555713</v>
      </c>
      <c r="W100" s="63">
        <f>U100+V100</f>
        <v>1823066</v>
      </c>
    </row>
    <row r="101" spans="1:23">
      <c r="A101" s="7"/>
      <c r="B101" s="115">
        <f>C101+D101</f>
        <v>114724</v>
      </c>
      <c r="C101" s="103">
        <f>SUMIFS(DATI!E$1:E$65536,DATI!A$1:A$65536,'2023'!B4,DATI!B$1:B$65536,'2023'!C12,DATI!C$1:C$65536,'2023'!B8,DATI!D$1:D$65536,'2023'!L101)</f>
        <v>0</v>
      </c>
      <c r="D101" s="117">
        <f>SUMIFS(DATI!E$1:E$65536,DATI!A$1:A$65536,'2023'!B4,DATI!B$1:B$65536,'2023'!D12,DATI!C$1:C$65536,'2023'!B8,DATI!D$1:D$65536,'2023'!L101)</f>
        <v>114724</v>
      </c>
      <c r="E101" s="49">
        <f>SUMIFS(DATI!E$1:E$65536,DATI!A$1:A$65536,'2023'!B4,DATI!B$1:B$65536,'2023'!E12,DATI!C$1:C$65536,'2023'!B8,DATI!D$1:D$65536,'2023'!L101)</f>
        <v>467</v>
      </c>
      <c r="F101" s="49">
        <f>SUMIFS(DATI!E$1:E$65536,DATI!A$1:A$65536,'2023'!B4,DATI!B$1:B$65536,'2023'!F12,DATI!C$1:C$65536,'2023'!B8,DATI!D$1:D$65536,'2023'!L101)</f>
        <v>139162</v>
      </c>
      <c r="G101" s="49">
        <f>SUMIFS(DATI!E$1:E$65536,DATI!A$1:A$65536,'2023'!B4,DATI!B$1:B$65536,'2023'!G12,DATI!C$1:C$65536,'2023'!B8,DATI!D$1:D$65536,'2023'!L101)</f>
        <v>178501</v>
      </c>
      <c r="H101" s="28"/>
      <c r="I101" s="94">
        <f>B101+E101+F101+G101</f>
        <v>432854</v>
      </c>
      <c r="J101" s="30">
        <f>SUMIFS(DATI!E$1:E$65536,DATI!A$1:A$65536,'2023'!B4,DATI!B$1:B$65536,'2023'!J12,DATI!C$1:C$65536,'2023'!B8,DATI!D$1:D$65536,'2023'!L101)</f>
        <v>26324</v>
      </c>
      <c r="K101" s="31">
        <f t="shared" si="8"/>
        <v>459178</v>
      </c>
      <c r="L101" s="119" t="s">
        <v>60</v>
      </c>
      <c r="M101" s="205" t="s">
        <v>242</v>
      </c>
      <c r="N101" s="91">
        <f t="shared" si="9"/>
        <v>459179</v>
      </c>
      <c r="O101" s="30">
        <f>SUMIFS(DATI!E$1:E$65536,DATI!A$1:A$65536,'2023'!B4,DATI!B$1:B$65536,'2023'!O12,DATI!C$1:C$65536,'2023'!N8,DATI!D$1:D$65536,'2023'!L101)</f>
        <v>43624</v>
      </c>
      <c r="P101" s="29">
        <f>S101+T101</f>
        <v>415555</v>
      </c>
      <c r="Q101" s="50"/>
      <c r="R101" s="73"/>
      <c r="S101" s="49">
        <f>SUMIFS(DATI!E$1:E$65536,DATI!A$1:A$65536,'2023'!B4,DATI!B$1:B$65536,'2023'!S12,DATI!C$1:C$65536,'2023'!N8,DATI!D$1:D$65536,'2023'!L101)</f>
        <v>415555</v>
      </c>
      <c r="T101" s="49">
        <f>SUMIFS(DATI!E$1:E$65536,DATI!A$1:A$65536,'2023'!B4,DATI!B$1:B$65536,'2023'!T12,DATI!C$1:C$65536,'2023'!N8,DATI!D$1:D$65536,'2023'!L101)</f>
        <v>0</v>
      </c>
      <c r="U101" s="73"/>
      <c r="V101" s="28"/>
      <c r="W101" s="42"/>
    </row>
    <row r="102" spans="1:23">
      <c r="A102" s="7"/>
      <c r="B102" s="120"/>
      <c r="C102" s="23"/>
      <c r="D102" s="28"/>
      <c r="E102" s="30">
        <f>SUMIFS(DATI!E$1:E$65536,DATI!A$1:A$65536,'2023'!B4,DATI!B$1:B$65536,'2023'!E12,DATI!C$1:C$65536,'2023'!B8,DATI!D$1:D$65536,'2023'!L102)</f>
        <v>0</v>
      </c>
      <c r="F102" s="49">
        <f>SUMIFS(DATI!E$1:E$65536,DATI!A$1:A$65536,'2023'!B4,DATI!B$1:B$65536,'2023'!F12,DATI!C$1:C$65536,'2023'!B8,DATI!D$1:D$65536,'2023'!L102)</f>
        <v>390971</v>
      </c>
      <c r="G102" s="73"/>
      <c r="H102" s="28"/>
      <c r="I102" s="94">
        <f>F102</f>
        <v>390971</v>
      </c>
      <c r="J102" s="30">
        <f>SUMIFS(DATI!E$1:E$65536,DATI!A$1:A$65536,'2023'!B4,DATI!B$1:B$65536,'2023'!J12,DATI!C$1:C$65536,'2023'!B8,DATI!D$1:D$65536,'2023'!L102)</f>
        <v>28267</v>
      </c>
      <c r="K102" s="31">
        <f t="shared" si="8"/>
        <v>419238</v>
      </c>
      <c r="L102" s="53" t="s">
        <v>61</v>
      </c>
      <c r="M102" s="199" t="s">
        <v>243</v>
      </c>
      <c r="N102" s="91">
        <f t="shared" si="9"/>
        <v>419239</v>
      </c>
      <c r="O102" s="30">
        <f>SUMIFS(DATI!E$1:E$65536,DATI!A$1:A$65536,'2023'!B4,DATI!B$1:B$65536,'2023'!O12,DATI!C$1:C$65536,'2023'!N8,DATI!D$1:D$65536,'2023'!L102)</f>
        <v>16333</v>
      </c>
      <c r="P102" s="29">
        <f>R102+S102+T102+U102+V102</f>
        <v>402906</v>
      </c>
      <c r="Q102" s="50"/>
      <c r="R102" s="49">
        <f>SUMIFS(DATI!E$1:E$65536,DATI!A$1:A$65536,'2023'!B4,DATI!B$1:B$65536,'2023'!R12,DATI!C$1:C$65536,'2023'!N8,DATI!D$1:D$65536,'2023'!L102)</f>
        <v>232580</v>
      </c>
      <c r="S102" s="49">
        <f>SUMIFS(DATI!E$1:E$65536,DATI!A$1:A$65536,'2023'!B4,DATI!B$1:B$65536,'2023'!S12,DATI!C$1:C$65536,'2023'!N8,DATI!D$1:D$65536,'2023'!L102)</f>
        <v>27006</v>
      </c>
      <c r="T102" s="49">
        <f>SUMIFS(DATI!E$1:E$65536,DATI!A$1:A$65536,'2023'!B4,DATI!B$1:B$65536,'2023'!T12,DATI!C$1:C$65536,'2023'!N8,DATI!D$1:D$65536,'2023'!L102)</f>
        <v>1963</v>
      </c>
      <c r="U102" s="96">
        <f>SUMIFS(DATI!E$1:E$65536,DATI!A$1:A$65536,'2023'!B4,DATI!B$1:B$65536,'2023'!U12,DATI!C$1:C$65536,'2023'!N8,DATI!D$1:D$65536,'2023'!L102)</f>
        <v>141357</v>
      </c>
      <c r="V102" s="30">
        <f>SUMIFS(DATI!E$1:E$65536,DATI!A$1:A$65536,'2023'!B4,DATI!B$1:B$65536,'2023'!V12,DATI!C$1:C$65536,'2023'!N8,DATI!D$1:D$65536,'2023'!L102)</f>
        <v>0</v>
      </c>
      <c r="W102" s="31">
        <f>U102+V102</f>
        <v>141357</v>
      </c>
    </row>
    <row r="103" spans="1:23" ht="25">
      <c r="A103" s="7"/>
      <c r="B103" s="115">
        <f>C103+D103</f>
        <v>488119</v>
      </c>
      <c r="C103" s="91">
        <f>C106</f>
        <v>142</v>
      </c>
      <c r="D103" s="91">
        <f>D106</f>
        <v>487977</v>
      </c>
      <c r="E103" s="91">
        <f>E106+E104+E107</f>
        <v>1048571</v>
      </c>
      <c r="F103" s="91">
        <f>F106</f>
        <v>174545</v>
      </c>
      <c r="G103" s="91">
        <f>G106</f>
        <v>717699</v>
      </c>
      <c r="H103" s="28"/>
      <c r="I103" s="94">
        <f>B103+E103+F103+G103</f>
        <v>2428934</v>
      </c>
      <c r="J103" s="121">
        <f>J104+J106+J107</f>
        <v>1603200</v>
      </c>
      <c r="K103" s="31">
        <f t="shared" si="8"/>
        <v>4032134</v>
      </c>
      <c r="L103" s="53" t="s">
        <v>184</v>
      </c>
      <c r="M103" s="54" t="s">
        <v>244</v>
      </c>
      <c r="N103" s="91">
        <f>O103+P103</f>
        <v>4032134</v>
      </c>
      <c r="O103" s="94">
        <f>O104+O106+O107</f>
        <v>838134</v>
      </c>
      <c r="P103" s="29">
        <f>R103+S103+T103+W103</f>
        <v>3194000</v>
      </c>
      <c r="Q103" s="28"/>
      <c r="R103" s="29">
        <f>R106</f>
        <v>251024</v>
      </c>
      <c r="S103" s="99">
        <f>S106</f>
        <v>223370</v>
      </c>
      <c r="T103" s="29">
        <f>T104+T106</f>
        <v>1037897</v>
      </c>
      <c r="U103" s="29">
        <f>U106</f>
        <v>1125996</v>
      </c>
      <c r="V103" s="94">
        <f>V106</f>
        <v>555713</v>
      </c>
      <c r="W103" s="31">
        <f>U103+V103</f>
        <v>1681709</v>
      </c>
    </row>
    <row r="104" spans="1:23">
      <c r="A104" s="7"/>
      <c r="B104" s="28"/>
      <c r="C104" s="28"/>
      <c r="D104" s="28"/>
      <c r="E104" s="49">
        <f>SUMIFS(DATI!E$1:E$65536,DATI!A$1:A$65536,'2023'!B4,DATI!B$1:B$65536,'2023'!E12,DATI!C$1:C$65536,'2023'!B8,DATI!D$1:D$65536,'2023'!L104)</f>
        <v>190359</v>
      </c>
      <c r="F104" s="28"/>
      <c r="G104" s="28"/>
      <c r="H104" s="28"/>
      <c r="I104" s="94">
        <f>E104</f>
        <v>190359</v>
      </c>
      <c r="J104" s="30">
        <f>SUMIFS(DATI!E$1:E$65536,DATI!A$1:A$65536,'2023'!B4,DATI!B$1:B$65536,'2023'!J12,DATI!C$1:C$65536,'2023'!B8,DATI!D$1:D$65536,'2023'!L104)</f>
        <v>416194</v>
      </c>
      <c r="K104" s="31">
        <f t="shared" si="8"/>
        <v>606553</v>
      </c>
      <c r="L104" s="53" t="s">
        <v>62</v>
      </c>
      <c r="M104" s="199" t="s">
        <v>245</v>
      </c>
      <c r="N104" s="91">
        <f t="shared" si="9"/>
        <v>606553</v>
      </c>
      <c r="O104" s="30">
        <f>SUMIFS(DATI!E$1:E$65536,DATI!A$1:A$65536,'2023'!B4,DATI!B$1:B$65536,'2023'!O12,DATI!C$1:C$65536,'2023'!N8,DATI!D$1:D$65536,'2023'!L104)</f>
        <v>190359</v>
      </c>
      <c r="P104" s="29">
        <f>T104</f>
        <v>416194</v>
      </c>
      <c r="Q104" s="28"/>
      <c r="R104" s="28"/>
      <c r="S104" s="28"/>
      <c r="T104" s="49">
        <f>SUMIFS(DATI!E$1:E$65536,DATI!A$1:A$65536,'2023'!B4,DATI!B$1:B$65536,'2023'!T12,DATI!C$1:C$65536,'2023'!N8,DATI!D$1:D$65536,'2023'!L104)</f>
        <v>416194</v>
      </c>
      <c r="U104" s="28"/>
      <c r="V104" s="28"/>
      <c r="W104" s="42"/>
    </row>
    <row r="105" spans="1:23" ht="25">
      <c r="A105" s="7"/>
      <c r="B105" s="28"/>
      <c r="C105" s="28"/>
      <c r="D105" s="28"/>
      <c r="E105" s="49">
        <f>SUMIFS(DATI!E$1:E$65536,DATI!A$1:A$65536,'2023'!B4,DATI!B$1:B$65536,'2023'!E12,DATI!C$1:C$65536,'2023'!B8,DATI!D$1:D$65536,'2023'!L105)</f>
        <v>240</v>
      </c>
      <c r="F105" s="28"/>
      <c r="G105" s="28"/>
      <c r="H105" s="28"/>
      <c r="I105" s="94">
        <f>E105</f>
        <v>240</v>
      </c>
      <c r="J105" s="30">
        <f>SUMIFS(DATI!E$1:E$65536,DATI!A$1:A$65536,'2023'!B4,DATI!B$1:B$65536,'2023'!J12,DATI!C$1:C$65536,'2023'!B8,DATI!D$1:D$65536,'2023'!L105)</f>
        <v>0</v>
      </c>
      <c r="K105" s="31">
        <f t="shared" si="8"/>
        <v>240</v>
      </c>
      <c r="L105" s="53" t="s">
        <v>63</v>
      </c>
      <c r="M105" s="78" t="s">
        <v>185</v>
      </c>
      <c r="N105" s="91">
        <f t="shared" si="9"/>
        <v>0</v>
      </c>
      <c r="O105" s="30">
        <f>SUMIFS(DATI!E$1:E$65536,DATI!A$1:A$65536,'2023'!B4,DATI!B$1:B$65536,'2023'!O12,DATI!C$1:C$65536,'2023'!N8,DATI!D$1:D$65536,'2023'!L105)</f>
        <v>0</v>
      </c>
      <c r="P105" s="29">
        <f>T105</f>
        <v>0</v>
      </c>
      <c r="Q105" s="50"/>
      <c r="R105" s="28"/>
      <c r="S105" s="28"/>
      <c r="T105" s="49">
        <f>SUMIFS(DATI!E$1:E$65536,DATI!A$1:A$65536,'2023'!B4,DATI!B$1:B$65536,'2023'!T12,DATI!C$1:C$65536,'2023'!N8,DATI!D$1:D$65536,'2023'!L105)</f>
        <v>0</v>
      </c>
      <c r="U105" s="28"/>
      <c r="V105" s="28"/>
      <c r="W105" s="42"/>
    </row>
    <row r="106" spans="1:23">
      <c r="A106" s="7"/>
      <c r="B106" s="115">
        <f>C106+D106</f>
        <v>488119</v>
      </c>
      <c r="C106" s="103">
        <f>SUMIFS(DATI!E$1:E$65536,DATI!A$1:A$65536,'2023'!B4,DATI!B$1:B$65536,'2023'!C12,DATI!C$1:C$65536,'2023'!B8,DATI!D$1:D$65536,'2023'!L106)</f>
        <v>142</v>
      </c>
      <c r="D106" s="103">
        <f>SUMIFS(DATI!E$1:E$65536,DATI!A$1:A$65536,'2023'!B4,DATI!B$1:B$65536,'2023'!D12,DATI!C$1:C$65536,'2023'!B8,DATI!D$1:D$65536,'2023'!L106)</f>
        <v>487977</v>
      </c>
      <c r="E106" s="49">
        <f>SUMIFS(DATI!E$1:E$65536,DATI!A$1:A$65536,'2023'!B4,DATI!B$1:B$65536,'2023'!E12,DATI!C$1:C$65536,'2023'!B8,DATI!D$1:D$65536,'2023'!L106)</f>
        <v>520287</v>
      </c>
      <c r="F106" s="30">
        <f>SUMIFS(DATI!E$1:E$65536,DATI!A$1:A$65536,'2023'!B4,DATI!B$1:B$65536,'2023'!F12,DATI!C$1:C$65536,'2023'!B8,DATI!D$1:D$65536,'2023'!L106)</f>
        <v>174545</v>
      </c>
      <c r="G106" s="49">
        <f>SUMIFS(DATI!E$1:E$65536,DATI!A$1:A$65536,'2023'!B4,DATI!B$1:B$65536,'2023'!G12,DATI!C$1:C$65536,'2023'!B8,DATI!D$1:D$65536,'2023'!L106)</f>
        <v>717699</v>
      </c>
      <c r="H106" s="28"/>
      <c r="I106" s="94">
        <f>B106+E106+F106+G106</f>
        <v>1900650</v>
      </c>
      <c r="J106" s="30">
        <f>SUMIFS(DATI!E$1:E$65536,DATI!A$1:A$65536,'2023'!B4,DATI!B$1:B$65536,'2023'!J12,DATI!C$1:C$65536,'2023'!B8,DATI!D$1:D$65536,'2023'!L106)</f>
        <v>1187006</v>
      </c>
      <c r="K106" s="31">
        <f t="shared" si="8"/>
        <v>3087656</v>
      </c>
      <c r="L106" s="119" t="s">
        <v>64</v>
      </c>
      <c r="M106" s="205" t="s">
        <v>246</v>
      </c>
      <c r="N106" s="91">
        <f>O106+P106</f>
        <v>3087656</v>
      </c>
      <c r="O106" s="30">
        <f>SUMIFS(DATI!E$1:E$65536,DATI!A$1:A$65536,'2023'!B4,DATI!B$1:B$65536,'2023'!O12,DATI!C$1:C$65536,'2023'!N8,DATI!D$1:D$65536,'2023'!L106)</f>
        <v>309850</v>
      </c>
      <c r="P106" s="29">
        <f>R106+S106+T106+W106</f>
        <v>2777806</v>
      </c>
      <c r="Q106" s="28"/>
      <c r="R106" s="49">
        <f>SUMIFS(DATI!E$1:E$65536,DATI!A$1:A$65536,'2023'!B4,DATI!B$1:B$65536,'2023'!R12,DATI!C$1:C$65536,'2023'!N8,DATI!D$1:D$65536,'2023'!L106)</f>
        <v>251024</v>
      </c>
      <c r="S106" s="49">
        <f>SUMIFS(DATI!E$1:E$65536,DATI!A$1:A$65536,'2023'!B4,DATI!B$1:B$65536,'2023'!S12,DATI!C$1:C$65536,'2023'!N8,DATI!D$1:D$65536,'2023'!L106)</f>
        <v>223370</v>
      </c>
      <c r="T106" s="49">
        <f>SUMIFS(DATI!E$1:E$65536,DATI!A$1:A$65536,'2023'!B4,DATI!B$1:B$65536,'2023'!T12,DATI!C$1:C$65536,'2023'!N8,DATI!D$1:D$65536,'2023'!L106)</f>
        <v>621703</v>
      </c>
      <c r="U106" s="96">
        <f>SUMIFS(DATI!E$1:E$65536,DATI!A$1:A$65536,'2023'!B4,DATI!B$1:B$65536,'2023'!U12,DATI!C$1:C$65536,'2023'!N8,DATI!D$1:D$65536,'2023'!L106)</f>
        <v>1125996</v>
      </c>
      <c r="V106" s="24">
        <f>SUMIFS(DATI!E$1:E$65536,DATI!A$1:A$65536,'2023'!B4,DATI!B$1:B$65536,'2023'!V12,DATI!C$1:C$65536,'2023'!N8,DATI!D$1:D$65536,'2023'!L106)</f>
        <v>555713</v>
      </c>
      <c r="W106" s="63">
        <f>U106+V106</f>
        <v>1681709</v>
      </c>
    </row>
    <row r="107" spans="1:23">
      <c r="A107" s="7"/>
      <c r="B107" s="122"/>
      <c r="C107" s="74"/>
      <c r="D107" s="74"/>
      <c r="E107" s="49">
        <f>SUMIFS(DATI!E$1:E$65536,DATI!A$1:A$65536,'2023'!B4,DATI!B$1:B$65536,'2023'!E12,DATI!C$1:C$65536,'2023'!B8,DATI!D$1:D$65536,'2023'!L107)</f>
        <v>337925</v>
      </c>
      <c r="F107" s="74"/>
      <c r="G107" s="74"/>
      <c r="H107" s="28"/>
      <c r="I107" s="94">
        <f>E107</f>
        <v>337925</v>
      </c>
      <c r="J107" s="92"/>
      <c r="K107" s="31">
        <f>I107</f>
        <v>337925</v>
      </c>
      <c r="L107" s="119" t="s">
        <v>65</v>
      </c>
      <c r="M107" s="205" t="s">
        <v>186</v>
      </c>
      <c r="N107" s="91">
        <f>O107</f>
        <v>337925</v>
      </c>
      <c r="O107" s="30">
        <f>SUMIFS(DATI!E$1:E$65536,DATI!A$1:A$65536,'2023'!B4,DATI!B$1:B$65536,'2023'!O12,DATI!C$1:C$65536,'2023'!N8,DATI!D$1:D$65536,'2023'!L107)</f>
        <v>337925</v>
      </c>
      <c r="P107" s="23"/>
      <c r="Q107" s="28"/>
      <c r="R107" s="23"/>
      <c r="S107" s="23"/>
      <c r="T107" s="23"/>
      <c r="U107" s="23"/>
      <c r="V107" s="23"/>
      <c r="W107" s="32"/>
    </row>
    <row r="108" spans="1:23" ht="13">
      <c r="A108" s="7"/>
      <c r="B108" s="115">
        <f>C108+D108</f>
        <v>22562647</v>
      </c>
      <c r="C108" s="91">
        <f>V85+W86+V90+V100-C86-C96-C100</f>
        <v>589836</v>
      </c>
      <c r="D108" s="91">
        <f>U85+U86+U90+U96+U100-D86-D90-D96-D100</f>
        <v>21972811</v>
      </c>
      <c r="E108" s="29">
        <f>T85+T86+T90+T100-E86-E96-E100</f>
        <v>9381392</v>
      </c>
      <c r="F108" s="29">
        <f>S85+S90+S100-F86-F96-F100</f>
        <v>590776</v>
      </c>
      <c r="G108" s="29">
        <f>R85+R90+R100-G86-G96-G100</f>
        <v>6968340</v>
      </c>
      <c r="H108" s="28"/>
      <c r="I108" s="94">
        <f>B108+E108+F108+G108</f>
        <v>39503155</v>
      </c>
      <c r="J108" s="50"/>
      <c r="K108" s="32"/>
      <c r="L108" s="106" t="s">
        <v>19</v>
      </c>
      <c r="M108" s="197" t="s">
        <v>187</v>
      </c>
      <c r="N108" s="23"/>
      <c r="O108" s="28"/>
      <c r="P108" s="28"/>
      <c r="Q108" s="28"/>
      <c r="R108" s="28"/>
      <c r="S108" s="28"/>
      <c r="T108" s="28"/>
      <c r="U108" s="28"/>
      <c r="V108" s="28"/>
      <c r="W108" s="42"/>
    </row>
    <row r="109" spans="1:23">
      <c r="A109" s="7"/>
      <c r="B109" s="115">
        <f>C109+D109</f>
        <v>1240862</v>
      </c>
      <c r="C109" s="91">
        <f>C22</f>
        <v>29026</v>
      </c>
      <c r="D109" s="91">
        <f>D22</f>
        <v>1211836</v>
      </c>
      <c r="E109" s="91">
        <f>E22</f>
        <v>1552021</v>
      </c>
      <c r="F109" s="91">
        <f>F22</f>
        <v>99735</v>
      </c>
      <c r="G109" s="91">
        <f>G22</f>
        <v>4389067</v>
      </c>
      <c r="H109" s="28"/>
      <c r="I109" s="94">
        <f>B109+E109+F109+G109</f>
        <v>7281685</v>
      </c>
      <c r="J109" s="50"/>
      <c r="K109" s="42"/>
      <c r="L109" s="53" t="s">
        <v>77</v>
      </c>
      <c r="M109" s="65" t="s">
        <v>167</v>
      </c>
      <c r="N109" s="28"/>
      <c r="O109" s="28"/>
      <c r="P109" s="28"/>
      <c r="Q109" s="28"/>
      <c r="R109" s="28"/>
      <c r="S109" s="28"/>
      <c r="T109" s="28"/>
      <c r="U109" s="28"/>
      <c r="V109" s="28"/>
      <c r="W109" s="42"/>
    </row>
    <row r="110" spans="1:23" ht="13.5" thickBot="1">
      <c r="A110" s="7"/>
      <c r="B110" s="115">
        <f>C110+D110</f>
        <v>21321785</v>
      </c>
      <c r="C110" s="123">
        <f>C108-C109</f>
        <v>560810</v>
      </c>
      <c r="D110" s="123">
        <f>D108-D109</f>
        <v>20760975</v>
      </c>
      <c r="E110" s="123">
        <f>E108-E109</f>
        <v>7829371</v>
      </c>
      <c r="F110" s="123">
        <f>F108-F109</f>
        <v>491041</v>
      </c>
      <c r="G110" s="123">
        <f>G108-G109</f>
        <v>2579273</v>
      </c>
      <c r="H110" s="124"/>
      <c r="I110" s="125">
        <f>B110+E110+F110+G110</f>
        <v>32221470</v>
      </c>
      <c r="J110" s="126"/>
      <c r="K110" s="109"/>
      <c r="L110" s="127" t="s">
        <v>188</v>
      </c>
      <c r="M110" s="198" t="s">
        <v>189</v>
      </c>
      <c r="N110" s="124"/>
      <c r="O110" s="124"/>
      <c r="P110" s="124"/>
      <c r="Q110" s="124"/>
      <c r="R110" s="124"/>
      <c r="S110" s="124"/>
      <c r="T110" s="124"/>
      <c r="U110" s="124"/>
      <c r="V110" s="124"/>
      <c r="W110" s="109"/>
    </row>
    <row r="111" spans="1:23" ht="14" thickTop="1" thickBot="1">
      <c r="A111" s="7"/>
      <c r="B111" s="269"/>
      <c r="C111" s="270"/>
      <c r="D111" s="270"/>
      <c r="E111" s="270"/>
      <c r="F111" s="270"/>
      <c r="G111" s="270"/>
      <c r="H111" s="270"/>
      <c r="I111" s="270"/>
      <c r="J111" s="270"/>
      <c r="K111" s="270"/>
      <c r="L111" s="270"/>
      <c r="M111" s="270"/>
      <c r="N111" s="270"/>
      <c r="O111" s="270"/>
      <c r="P111" s="270"/>
      <c r="Q111" s="270"/>
      <c r="R111" s="270"/>
      <c r="S111" s="270"/>
      <c r="T111" s="270"/>
      <c r="U111" s="270"/>
      <c r="V111" s="270"/>
      <c r="W111" s="271"/>
    </row>
    <row r="112" spans="1:23" ht="13.5" thickTop="1">
      <c r="A112" s="7"/>
      <c r="B112" s="47"/>
      <c r="C112" s="47"/>
      <c r="D112" s="47"/>
      <c r="E112" s="47"/>
      <c r="F112" s="128"/>
      <c r="G112" s="128"/>
      <c r="H112" s="128"/>
      <c r="I112" s="47"/>
      <c r="J112" s="128"/>
      <c r="K112" s="129"/>
      <c r="L112" s="130" t="s">
        <v>19</v>
      </c>
      <c r="M112" s="197" t="s">
        <v>187</v>
      </c>
      <c r="N112" s="28"/>
      <c r="O112" s="28"/>
      <c r="P112" s="22">
        <f>R112+S112+T112+W112</f>
        <v>39503155</v>
      </c>
      <c r="Q112" s="50"/>
      <c r="R112" s="22">
        <f>G108</f>
        <v>6968340</v>
      </c>
      <c r="S112" s="22">
        <f>F108</f>
        <v>590776</v>
      </c>
      <c r="T112" s="22">
        <f>E108</f>
        <v>9381392</v>
      </c>
      <c r="U112" s="114">
        <f>D108</f>
        <v>21972811</v>
      </c>
      <c r="V112" s="62">
        <f>C108</f>
        <v>589836</v>
      </c>
      <c r="W112" s="63">
        <f>U112+V112</f>
        <v>22562647</v>
      </c>
    </row>
    <row r="113" spans="1:23">
      <c r="A113" s="7"/>
      <c r="B113" s="115">
        <f>C113+D113</f>
        <v>22935266</v>
      </c>
      <c r="C113" s="29">
        <f>C114</f>
        <v>407030</v>
      </c>
      <c r="D113" s="29">
        <f>D114</f>
        <v>22528236</v>
      </c>
      <c r="E113" s="91">
        <f>E114+E115</f>
        <v>8309408</v>
      </c>
      <c r="F113" s="50"/>
      <c r="G113" s="28"/>
      <c r="H113" s="61"/>
      <c r="I113" s="94">
        <f>B113+E113</f>
        <v>31244674</v>
      </c>
      <c r="J113" s="50"/>
      <c r="K113" s="42"/>
      <c r="L113" s="53" t="s">
        <v>73</v>
      </c>
      <c r="M113" s="54" t="s">
        <v>190</v>
      </c>
      <c r="N113" s="28"/>
      <c r="O113" s="28"/>
      <c r="P113" s="23"/>
      <c r="Q113" s="28"/>
      <c r="R113" s="23"/>
      <c r="S113" s="23"/>
      <c r="T113" s="23"/>
      <c r="U113" s="28"/>
      <c r="V113" s="28"/>
      <c r="W113" s="42"/>
    </row>
    <row r="114" spans="1:23">
      <c r="A114" s="7"/>
      <c r="B114" s="115">
        <f>C114+D114</f>
        <v>22935266</v>
      </c>
      <c r="C114" s="103">
        <f>SUMIFS(DATI!E$1:E$65536,DATI!A$1:A$65536,'2023'!B4,DATI!B$1:B$65536,'2023'!C12,DATI!C$1:C$65536,'2023'!B8,DATI!D$1:D$65536,'2023'!L114)</f>
        <v>407030</v>
      </c>
      <c r="D114" s="103">
        <f>SUMIFS(DATI!E$1:E$65536,DATI!A$1:A$65536,'2023'!B4,DATI!B$1:B$65536,'2023'!D12,DATI!C$1:C$65536,'2023'!B8,DATI!D$1:D$65536,'2023'!L114)</f>
        <v>22528236</v>
      </c>
      <c r="E114" s="49">
        <f>SUMIFS(DATI!E$1:E$65536,DATI!A$1:A$65536,'2023'!B4,DATI!B$1:B$65536,'2023'!E12,DATI!C$1:C$65536,'2023'!B8,DATI!D$1:D$65536,'2023'!L114)</f>
        <v>4131671</v>
      </c>
      <c r="F114" s="50"/>
      <c r="G114" s="28"/>
      <c r="H114" s="61"/>
      <c r="I114" s="94">
        <f>B114+E114</f>
        <v>27066937</v>
      </c>
      <c r="J114" s="50"/>
      <c r="K114" s="42"/>
      <c r="L114" s="53" t="s">
        <v>74</v>
      </c>
      <c r="M114" s="199" t="s">
        <v>238</v>
      </c>
      <c r="N114" s="28"/>
      <c r="O114" s="28"/>
      <c r="P114" s="28"/>
      <c r="Q114" s="28"/>
      <c r="R114" s="28"/>
      <c r="S114" s="28"/>
      <c r="T114" s="28"/>
      <c r="U114" s="28"/>
      <c r="V114" s="28"/>
      <c r="W114" s="42"/>
    </row>
    <row r="115" spans="1:23">
      <c r="A115" s="7"/>
      <c r="B115" s="131"/>
      <c r="C115" s="88"/>
      <c r="D115" s="88"/>
      <c r="E115" s="49">
        <f>SUMIFS(DATI!E$1:E$65536,DATI!A$1:A$65536,'2023'!B4,DATI!B$1:B$65536,'2023'!E12,DATI!C$1:C$65536,'2023'!B8,DATI!D$1:D$65536,'2023'!L115)</f>
        <v>4177737</v>
      </c>
      <c r="F115" s="97"/>
      <c r="G115" s="47"/>
      <c r="H115" s="28"/>
      <c r="I115" s="94">
        <f>E115</f>
        <v>4177737</v>
      </c>
      <c r="J115" s="97"/>
      <c r="K115" s="72"/>
      <c r="L115" s="53" t="s">
        <v>75</v>
      </c>
      <c r="M115" s="199" t="s">
        <v>239</v>
      </c>
      <c r="N115" s="47"/>
      <c r="O115" s="47"/>
      <c r="P115" s="47"/>
      <c r="Q115" s="28"/>
      <c r="R115" s="28"/>
      <c r="S115" s="28"/>
      <c r="T115" s="28"/>
      <c r="U115" s="28"/>
      <c r="V115" s="28"/>
      <c r="W115" s="42"/>
    </row>
    <row r="116" spans="1:23">
      <c r="A116" s="7"/>
      <c r="B116" s="115">
        <f>C116+D116</f>
        <v>0</v>
      </c>
      <c r="C116" s="132">
        <f>SUMIFS(DATI!E$1:E$65536,DATI!A$1:A$65536,'2023'!B4,DATI!B$1:B$65536,'2023'!C12,DATI!C$1:C$65536,'2023'!B8,DATI!D$1:D$65536,'2023'!L116)</f>
        <v>0</v>
      </c>
      <c r="D116" s="132">
        <f>SUMIFS(DATI!E$1:E$65536,DATI!A$1:A$65536,'2023'!B4,DATI!B$1:B$65536,'2023'!D12,DATI!C$1:C$65536,'2023'!B8,DATI!D$1:D$65536,'2023'!L116)</f>
        <v>0</v>
      </c>
      <c r="E116" s="49">
        <f>SUMIFS(DATI!E$1:E$65536,DATI!A$1:A$65536,'2023'!B4,DATI!B$1:B$65536,'2023'!E12,DATI!C$1:C$65536,'2023'!B8,DATI!D$1:D$65536,'2023'!L116)</f>
        <v>0</v>
      </c>
      <c r="F116" s="49">
        <f>SUMIFS(DATI!E$1:E$65536,DATI!A$1:A$65536,'2023'!B4,DATI!B$1:B$65536,'2023'!F12,DATI!C$1:C$65536,'2023'!B8,DATI!D$1:D$65536,'2023'!L116)</f>
        <v>780434</v>
      </c>
      <c r="G116" s="30">
        <f>SUMIFS(DATI!E$1:E$65536,DATI!A$1:A$65536,'2023'!B4,DATI!B$1:B$65536,'2023'!G12,DATI!C$1:C$65536,'2023'!B8,DATI!D$1:D$65536,'2023'!L116)</f>
        <v>0</v>
      </c>
      <c r="H116" s="28"/>
      <c r="I116" s="94">
        <f>B116+E116+F116+G116</f>
        <v>780434</v>
      </c>
      <c r="J116" s="49">
        <f>SUMIFS(DATI!E$1:E$65536,DATI!A$1:A$65536,'2023'!B4,DATI!B$1:B$65536,'2023'!J12,DATI!C$1:C$65536,'2023'!B8,DATI!D$1:D$65536,'2023'!L116)</f>
        <v>0</v>
      </c>
      <c r="K116" s="31">
        <f>I116+J116</f>
        <v>780434</v>
      </c>
      <c r="L116" s="53" t="s">
        <v>66</v>
      </c>
      <c r="M116" s="54" t="s">
        <v>191</v>
      </c>
      <c r="N116" s="91">
        <f>O116+P116</f>
        <v>780434</v>
      </c>
      <c r="O116" s="30">
        <f>SUMIFS(DATI!E$1:E$65536,DATI!A$1:A$65536,'2023'!B4,DATI!B$1:B$65536,'2023'!O12,DATI!C$1:C$65536,'2023'!B8,DATI!D$1:D$65536,'2023'!L116)</f>
        <v>0</v>
      </c>
      <c r="P116" s="29">
        <f>W116</f>
        <v>780434</v>
      </c>
      <c r="Q116" s="28"/>
      <c r="R116" s="28"/>
      <c r="S116" s="28"/>
      <c r="T116" s="28"/>
      <c r="U116" s="49">
        <f>SUMIFS(DATI!E$1:E$65536,DATI!A$1:A$65536,'2023'!B4,DATI!B$1:B$65536,'2023'!U12,DATI!C$1:C$65536,'2023'!N8,DATI!D$1:D$65536,'2023'!L116)</f>
        <v>780434</v>
      </c>
      <c r="V116" s="28"/>
      <c r="W116" s="31">
        <f>U116</f>
        <v>780434</v>
      </c>
    </row>
    <row r="117" spans="1:23" ht="13">
      <c r="A117" s="7"/>
      <c r="B117" s="115">
        <f>C117+D117</f>
        <v>407815</v>
      </c>
      <c r="C117" s="27">
        <f>V112-C113-C116</f>
        <v>182806</v>
      </c>
      <c r="D117" s="27">
        <f>U112+U116-D113-D116</f>
        <v>225009</v>
      </c>
      <c r="E117" s="94">
        <f>T112-E113-E116</f>
        <v>1071984</v>
      </c>
      <c r="F117" s="94">
        <f>S112-F116</f>
        <v>-189658</v>
      </c>
      <c r="G117" s="94">
        <f>R112-G116</f>
        <v>6968340</v>
      </c>
      <c r="H117" s="28"/>
      <c r="I117" s="94">
        <f>B117+E117+F117+G117</f>
        <v>8258481</v>
      </c>
      <c r="J117" s="28"/>
      <c r="K117" s="32"/>
      <c r="L117" s="113" t="s">
        <v>21</v>
      </c>
      <c r="M117" s="206" t="s">
        <v>192</v>
      </c>
      <c r="N117" s="23"/>
      <c r="O117" s="28"/>
      <c r="P117" s="23"/>
      <c r="Q117" s="28"/>
      <c r="R117" s="28"/>
      <c r="S117" s="28"/>
      <c r="T117" s="28"/>
      <c r="U117" s="28"/>
      <c r="V117" s="28"/>
      <c r="W117" s="42"/>
    </row>
    <row r="118" spans="1:23">
      <c r="A118" s="7"/>
      <c r="B118" s="115">
        <f>C118+D118</f>
        <v>1240862</v>
      </c>
      <c r="C118" s="91">
        <f>C22</f>
        <v>29026</v>
      </c>
      <c r="D118" s="91">
        <f>D22</f>
        <v>1211836</v>
      </c>
      <c r="E118" s="91">
        <f>E22</f>
        <v>1552021</v>
      </c>
      <c r="F118" s="91">
        <f>F22</f>
        <v>99735</v>
      </c>
      <c r="G118" s="91">
        <f>G22</f>
        <v>4389067</v>
      </c>
      <c r="H118" s="28"/>
      <c r="I118" s="94">
        <f>B118+E118+F118+G118</f>
        <v>7281685</v>
      </c>
      <c r="J118" s="50"/>
      <c r="K118" s="42"/>
      <c r="L118" s="53" t="s">
        <v>77</v>
      </c>
      <c r="M118" s="65" t="s">
        <v>167</v>
      </c>
      <c r="N118" s="28"/>
      <c r="O118" s="28"/>
      <c r="P118" s="28"/>
      <c r="Q118" s="28"/>
      <c r="R118" s="28"/>
      <c r="S118" s="28"/>
      <c r="T118" s="28"/>
      <c r="U118" s="28"/>
      <c r="V118" s="28"/>
      <c r="W118" s="42"/>
    </row>
    <row r="119" spans="1:23" ht="13.5" thickBot="1">
      <c r="A119" s="7"/>
      <c r="B119" s="115">
        <f>C119+D119</f>
        <v>-833047</v>
      </c>
      <c r="C119" s="133">
        <f>C117-C118</f>
        <v>153780</v>
      </c>
      <c r="D119" s="133">
        <f>D117-D118</f>
        <v>-986827</v>
      </c>
      <c r="E119" s="133">
        <f>E117-E118</f>
        <v>-480037</v>
      </c>
      <c r="F119" s="133">
        <f>F117-F118</f>
        <v>-289393</v>
      </c>
      <c r="G119" s="133">
        <f>G117-G118</f>
        <v>2579273</v>
      </c>
      <c r="H119" s="28"/>
      <c r="I119" s="94">
        <f>B119+E119+F119+G119</f>
        <v>976796</v>
      </c>
      <c r="J119" s="50"/>
      <c r="K119" s="109"/>
      <c r="L119" s="130" t="s">
        <v>193</v>
      </c>
      <c r="M119" s="207" t="s">
        <v>194</v>
      </c>
      <c r="N119" s="28"/>
      <c r="O119" s="28"/>
      <c r="P119" s="28"/>
      <c r="Q119" s="28"/>
      <c r="R119" s="28"/>
      <c r="S119" s="28"/>
      <c r="T119" s="28"/>
      <c r="U119" s="28"/>
      <c r="V119" s="28"/>
      <c r="W119" s="42"/>
    </row>
    <row r="120" spans="1:23" ht="13.5" thickTop="1" thickBot="1">
      <c r="A120" s="7"/>
      <c r="B120" s="272"/>
      <c r="C120" s="272"/>
      <c r="D120" s="272"/>
      <c r="E120" s="272"/>
      <c r="F120" s="272"/>
      <c r="G120" s="272"/>
      <c r="H120" s="272"/>
      <c r="I120" s="272"/>
      <c r="J120" s="272"/>
      <c r="K120" s="272"/>
      <c r="L120" s="272"/>
      <c r="M120" s="272"/>
      <c r="N120" s="272"/>
      <c r="O120" s="272"/>
      <c r="P120" s="272"/>
      <c r="Q120" s="272"/>
      <c r="R120" s="272"/>
      <c r="S120" s="272"/>
      <c r="T120" s="272"/>
      <c r="U120" s="272"/>
      <c r="V120" s="272"/>
      <c r="W120" s="273"/>
    </row>
    <row r="121" spans="1:23" ht="21.75" customHeight="1" thickTop="1" thickBot="1">
      <c r="A121" s="7"/>
      <c r="B121" s="253" t="s">
        <v>119</v>
      </c>
      <c r="C121" s="253"/>
      <c r="D121" s="253"/>
      <c r="E121" s="253"/>
      <c r="F121" s="253"/>
      <c r="G121" s="253"/>
      <c r="H121" s="253"/>
      <c r="I121" s="253"/>
      <c r="J121" s="253"/>
      <c r="K121" s="254"/>
      <c r="L121" s="274" t="s">
        <v>120</v>
      </c>
      <c r="M121" s="275"/>
      <c r="N121" s="278" t="s">
        <v>121</v>
      </c>
      <c r="O121" s="279"/>
      <c r="P121" s="279"/>
      <c r="Q121" s="279"/>
      <c r="R121" s="279"/>
      <c r="S121" s="279"/>
      <c r="T121" s="279"/>
      <c r="U121" s="280"/>
      <c r="V121" s="280"/>
      <c r="W121" s="281"/>
    </row>
    <row r="122" spans="1:23" ht="13.5" customHeight="1" thickTop="1">
      <c r="A122" s="7"/>
      <c r="B122" s="261" t="s">
        <v>122</v>
      </c>
      <c r="C122" s="264" t="s">
        <v>123</v>
      </c>
      <c r="D122" s="264" t="s">
        <v>124</v>
      </c>
      <c r="E122" s="239" t="s">
        <v>125</v>
      </c>
      <c r="F122" s="239" t="s">
        <v>126</v>
      </c>
      <c r="G122" s="239" t="s">
        <v>127</v>
      </c>
      <c r="H122" s="239" t="s">
        <v>128</v>
      </c>
      <c r="I122" s="239" t="s">
        <v>129</v>
      </c>
      <c r="J122" s="239" t="s">
        <v>130</v>
      </c>
      <c r="K122" s="243" t="s">
        <v>131</v>
      </c>
      <c r="L122" s="276"/>
      <c r="M122" s="277"/>
      <c r="N122" s="264" t="s">
        <v>131</v>
      </c>
      <c r="O122" s="239" t="s">
        <v>130</v>
      </c>
      <c r="P122" s="239" t="s">
        <v>129</v>
      </c>
      <c r="Q122" s="239" t="s">
        <v>128</v>
      </c>
      <c r="R122" s="239" t="s">
        <v>127</v>
      </c>
      <c r="S122" s="239" t="s">
        <v>126</v>
      </c>
      <c r="T122" s="239" t="s">
        <v>125</v>
      </c>
      <c r="U122" s="264" t="s">
        <v>124</v>
      </c>
      <c r="V122" s="264" t="s">
        <v>123</v>
      </c>
      <c r="W122" s="266" t="s">
        <v>122</v>
      </c>
    </row>
    <row r="123" spans="1:23" ht="12.75" customHeight="1">
      <c r="A123" s="7"/>
      <c r="B123" s="262"/>
      <c r="C123" s="216"/>
      <c r="D123" s="216"/>
      <c r="E123" s="213"/>
      <c r="F123" s="213"/>
      <c r="G123" s="213"/>
      <c r="H123" s="229"/>
      <c r="I123" s="213"/>
      <c r="J123" s="213"/>
      <c r="K123" s="244"/>
      <c r="L123" s="276"/>
      <c r="M123" s="277"/>
      <c r="N123" s="215"/>
      <c r="O123" s="213"/>
      <c r="P123" s="213"/>
      <c r="Q123" s="229"/>
      <c r="R123" s="213"/>
      <c r="S123" s="213"/>
      <c r="T123" s="213"/>
      <c r="U123" s="216"/>
      <c r="V123" s="216"/>
      <c r="W123" s="219"/>
    </row>
    <row r="124" spans="1:23" ht="53.25" customHeight="1" thickBot="1">
      <c r="A124" s="7"/>
      <c r="B124" s="263"/>
      <c r="C124" s="265"/>
      <c r="D124" s="265"/>
      <c r="E124" s="241"/>
      <c r="F124" s="241"/>
      <c r="G124" s="241"/>
      <c r="H124" s="242"/>
      <c r="I124" s="241"/>
      <c r="J124" s="240"/>
      <c r="K124" s="245"/>
      <c r="L124" s="276"/>
      <c r="M124" s="277"/>
      <c r="N124" s="268"/>
      <c r="O124" s="240"/>
      <c r="P124" s="241"/>
      <c r="Q124" s="242"/>
      <c r="R124" s="241"/>
      <c r="S124" s="241"/>
      <c r="T124" s="241"/>
      <c r="U124" s="265"/>
      <c r="V124" s="265"/>
      <c r="W124" s="267"/>
    </row>
    <row r="125" spans="1:23" ht="19" thickTop="1" thickBot="1">
      <c r="A125" s="7"/>
      <c r="B125" s="249" t="s">
        <v>195</v>
      </c>
      <c r="C125" s="249"/>
      <c r="D125" s="249"/>
      <c r="E125" s="249"/>
      <c r="F125" s="249"/>
      <c r="G125" s="249"/>
      <c r="H125" s="249"/>
      <c r="I125" s="249"/>
      <c r="J125" s="249"/>
      <c r="K125" s="249"/>
      <c r="L125" s="249"/>
      <c r="M125" s="249"/>
      <c r="N125" s="249"/>
      <c r="O125" s="249"/>
      <c r="P125" s="249"/>
      <c r="Q125" s="249"/>
      <c r="R125" s="249"/>
      <c r="S125" s="249"/>
      <c r="T125" s="249"/>
      <c r="U125" s="249"/>
      <c r="V125" s="249"/>
      <c r="W125" s="250"/>
    </row>
    <row r="126" spans="1:23" ht="13" thickTop="1">
      <c r="A126" s="7"/>
      <c r="B126" s="28"/>
      <c r="C126" s="28"/>
      <c r="D126" s="28"/>
      <c r="E126" s="28"/>
      <c r="F126" s="28"/>
      <c r="G126" s="28"/>
      <c r="H126" s="28"/>
      <c r="I126" s="28"/>
      <c r="J126" s="22">
        <f>J127+J128</f>
        <v>26108294</v>
      </c>
      <c r="K126" s="129"/>
      <c r="L126" s="18" t="s">
        <v>109</v>
      </c>
      <c r="M126" s="19" t="s">
        <v>196</v>
      </c>
      <c r="N126" s="44"/>
      <c r="O126" s="44"/>
      <c r="P126" s="44"/>
      <c r="Q126" s="44"/>
      <c r="R126" s="44"/>
      <c r="S126" s="44"/>
      <c r="T126" s="44"/>
      <c r="U126" s="44"/>
      <c r="V126" s="44"/>
      <c r="W126" s="45"/>
    </row>
    <row r="127" spans="1:23">
      <c r="A127" s="7"/>
      <c r="B127" s="28"/>
      <c r="C127" s="28"/>
      <c r="D127" s="28"/>
      <c r="E127" s="28"/>
      <c r="F127" s="28"/>
      <c r="G127" s="28"/>
      <c r="H127" s="28"/>
      <c r="I127" s="28"/>
      <c r="J127" s="49">
        <f>SUMIFS(DATI!E$1:E$65536,DATI!A$1:A$65536,'2023'!B4,DATI!B$1:B$65536,'2023'!J12,DATI!C$1:C$65536,'2023'!B8,DATI!D$1:D$65536,'2023'!L127)</f>
        <v>18600582</v>
      </c>
      <c r="K127" s="42"/>
      <c r="L127" s="40" t="s">
        <v>110</v>
      </c>
      <c r="M127" s="134" t="s">
        <v>234</v>
      </c>
      <c r="N127" s="44"/>
      <c r="O127" s="44"/>
      <c r="P127" s="44"/>
      <c r="Q127" s="44"/>
      <c r="R127" s="44"/>
      <c r="S127" s="44"/>
      <c r="T127" s="44"/>
      <c r="U127" s="44"/>
      <c r="V127" s="44"/>
      <c r="W127" s="45"/>
    </row>
    <row r="128" spans="1:23">
      <c r="A128" s="7"/>
      <c r="B128" s="28"/>
      <c r="C128" s="28"/>
      <c r="D128" s="28"/>
      <c r="E128" s="28"/>
      <c r="F128" s="28"/>
      <c r="G128" s="28"/>
      <c r="H128" s="28"/>
      <c r="I128" s="28"/>
      <c r="J128" s="49">
        <f>SUMIFS(DATI!E$1:E$65536,DATI!A$1:A$65536,'2023'!B4,DATI!B$1:B$65536,'2023'!J12,DATI!C$1:C$65536,'2023'!B8,DATI!D$1:D$65536,'2023'!L128)</f>
        <v>7507712</v>
      </c>
      <c r="K128" s="42"/>
      <c r="L128" s="40" t="s">
        <v>111</v>
      </c>
      <c r="M128" s="134" t="s">
        <v>235</v>
      </c>
      <c r="N128" s="44"/>
      <c r="O128" s="44"/>
      <c r="P128" s="44"/>
      <c r="Q128" s="44"/>
      <c r="R128" s="44"/>
      <c r="S128" s="44"/>
      <c r="T128" s="44"/>
      <c r="U128" s="44"/>
      <c r="V128" s="44"/>
      <c r="W128" s="45"/>
    </row>
    <row r="129" spans="1:23">
      <c r="A129" s="7"/>
      <c r="B129" s="28"/>
      <c r="C129" s="28"/>
      <c r="D129" s="28"/>
      <c r="E129" s="28"/>
      <c r="F129" s="28"/>
      <c r="G129" s="28"/>
      <c r="H129" s="28"/>
      <c r="I129" s="61"/>
      <c r="J129" s="49">
        <f>SUMIFS(DATI!E$1:E$65536,DATI!A$1:A$65536,'2023'!B4,DATI!B$1:B$65536,'2023'!J12,DATI!C$1:C$65536,'2023'!B8,DATI!D$1:D$65536,'2023'!L129)</f>
        <v>64578</v>
      </c>
      <c r="K129" s="42"/>
      <c r="L129" s="40" t="s">
        <v>112</v>
      </c>
      <c r="M129" s="185" t="s">
        <v>227</v>
      </c>
      <c r="N129" s="44"/>
      <c r="O129" s="44"/>
      <c r="P129" s="44"/>
      <c r="Q129" s="44"/>
      <c r="R129" s="44"/>
      <c r="S129" s="44"/>
      <c r="T129" s="44"/>
      <c r="U129" s="44"/>
      <c r="V129" s="44"/>
      <c r="W129" s="45"/>
    </row>
    <row r="130" spans="1:23">
      <c r="A130" s="7"/>
      <c r="B130" s="28"/>
      <c r="C130" s="28"/>
      <c r="D130" s="28"/>
      <c r="E130" s="28"/>
      <c r="F130" s="28"/>
      <c r="G130" s="28"/>
      <c r="H130" s="28"/>
      <c r="I130" s="28"/>
      <c r="J130" s="28"/>
      <c r="K130" s="42"/>
      <c r="L130" s="40" t="s">
        <v>113</v>
      </c>
      <c r="M130" s="41" t="s">
        <v>197</v>
      </c>
      <c r="N130" s="44"/>
      <c r="O130" s="43">
        <f>O131+O132</f>
        <v>27557798</v>
      </c>
      <c r="P130" s="44"/>
      <c r="Q130" s="44"/>
      <c r="R130" s="44"/>
      <c r="S130" s="44"/>
      <c r="T130" s="44"/>
      <c r="U130" s="44"/>
      <c r="V130" s="44"/>
      <c r="W130" s="45"/>
    </row>
    <row r="131" spans="1:23">
      <c r="A131" s="7"/>
      <c r="B131" s="28"/>
      <c r="C131" s="28"/>
      <c r="D131" s="28"/>
      <c r="E131" s="28"/>
      <c r="F131" s="28"/>
      <c r="G131" s="28"/>
      <c r="H131" s="28"/>
      <c r="I131" s="28"/>
      <c r="J131" s="28"/>
      <c r="K131" s="42"/>
      <c r="L131" s="40" t="s">
        <v>114</v>
      </c>
      <c r="M131" s="134" t="s">
        <v>236</v>
      </c>
      <c r="N131" s="44"/>
      <c r="O131" s="36">
        <f>SUMIFS(DATI!E$1:E$65536,DATI!A$1:A$65536,'2023'!B4,DATI!B$1:B$65536,'2023'!O12,DATI!C$1:C$65536,'2023'!N8,DATI!D$1:D$65536,'2023'!L131)</f>
        <v>22214349</v>
      </c>
      <c r="P131" s="44"/>
      <c r="Q131" s="44"/>
      <c r="R131" s="44"/>
      <c r="S131" s="44"/>
      <c r="T131" s="44"/>
      <c r="U131" s="44"/>
      <c r="V131" s="44"/>
      <c r="W131" s="45"/>
    </row>
    <row r="132" spans="1:23">
      <c r="A132" s="7"/>
      <c r="B132" s="28"/>
      <c r="C132" s="28"/>
      <c r="D132" s="28"/>
      <c r="E132" s="28"/>
      <c r="F132" s="28"/>
      <c r="G132" s="28"/>
      <c r="H132" s="28"/>
      <c r="I132" s="28"/>
      <c r="J132" s="28"/>
      <c r="K132" s="42"/>
      <c r="L132" s="40" t="s">
        <v>115</v>
      </c>
      <c r="M132" s="134" t="s">
        <v>237</v>
      </c>
      <c r="N132" s="44"/>
      <c r="O132" s="36">
        <f>SUMIFS(DATI!E$1:E$65536,DATI!A$1:A$65536,'2023'!B4,DATI!B$1:B$65536,'2023'!O12,DATI!C$1:C$65536,'2023'!N8,DATI!D$1:D$65536,'2023'!L132)</f>
        <v>5343449</v>
      </c>
      <c r="P132" s="44"/>
      <c r="Q132" s="44"/>
      <c r="R132" s="44"/>
      <c r="S132" s="44"/>
      <c r="T132" s="44"/>
      <c r="U132" s="44"/>
      <c r="V132" s="44"/>
      <c r="W132" s="45"/>
    </row>
    <row r="133" spans="1:23">
      <c r="A133" s="7"/>
      <c r="B133" s="28"/>
      <c r="C133" s="28"/>
      <c r="D133" s="28"/>
      <c r="E133" s="28"/>
      <c r="F133" s="28"/>
      <c r="G133" s="28"/>
      <c r="H133" s="28"/>
      <c r="I133" s="28"/>
      <c r="J133" s="28"/>
      <c r="K133" s="42"/>
      <c r="L133" s="40" t="s">
        <v>116</v>
      </c>
      <c r="M133" s="185" t="s">
        <v>228</v>
      </c>
      <c r="N133" s="44"/>
      <c r="O133" s="36">
        <f>SUMIFS(DATI!E$1:E$65536,DATI!A$1:A$65536,'2023'!B4,DATI!B$1:B$65536,'2023'!O12,DATI!C$1:C$65536,'2023'!N8,DATI!D$1:D$65536,'2023'!L133)</f>
        <v>47424</v>
      </c>
      <c r="P133" s="44"/>
      <c r="Q133" s="44"/>
      <c r="R133" s="44"/>
      <c r="S133" s="44"/>
      <c r="T133" s="44"/>
      <c r="U133" s="44"/>
      <c r="V133" s="44"/>
      <c r="W133" s="45"/>
    </row>
    <row r="134" spans="1:23" ht="13">
      <c r="A134" s="7"/>
      <c r="B134" s="28"/>
      <c r="C134" s="28"/>
      <c r="D134" s="28"/>
      <c r="E134" s="28"/>
      <c r="F134" s="28"/>
      <c r="G134" s="28"/>
      <c r="H134" s="28"/>
      <c r="I134" s="28"/>
      <c r="J134" s="29">
        <f>O130-J126</f>
        <v>1449504</v>
      </c>
      <c r="K134" s="42"/>
      <c r="L134" s="135" t="s">
        <v>107</v>
      </c>
      <c r="M134" s="202" t="s">
        <v>198</v>
      </c>
      <c r="N134" s="44"/>
      <c r="O134" s="44"/>
      <c r="P134" s="44"/>
      <c r="Q134" s="44"/>
      <c r="R134" s="44"/>
      <c r="S134" s="44"/>
      <c r="T134" s="44"/>
      <c r="U134" s="44"/>
      <c r="V134" s="44"/>
      <c r="W134" s="45"/>
    </row>
    <row r="135" spans="1:23">
      <c r="A135" s="7"/>
      <c r="B135" s="28"/>
      <c r="C135" s="28"/>
      <c r="D135" s="28"/>
      <c r="E135" s="28"/>
      <c r="F135" s="28"/>
      <c r="G135" s="28"/>
      <c r="H135" s="61"/>
      <c r="I135" s="94">
        <f>I27+I30+I55+I58+I86+I89+I100+I116</f>
        <v>55838638</v>
      </c>
      <c r="J135" s="94">
        <f>J27+J30+J55+J58+J86+J89+J100+J116</f>
        <v>4545107</v>
      </c>
      <c r="K135" s="31">
        <f>I135+J135</f>
        <v>60383745</v>
      </c>
      <c r="L135" s="40" t="s">
        <v>199</v>
      </c>
      <c r="M135" s="41" t="s">
        <v>200</v>
      </c>
      <c r="N135" s="33">
        <f>O135+P135</f>
        <v>60383745</v>
      </c>
      <c r="O135" s="37">
        <f>O46+O49+O58+O86+O89+O100+O116</f>
        <v>4606171</v>
      </c>
      <c r="P135" s="43">
        <f>P33+P46+P49+P58+P86+P89+P100+P116</f>
        <v>55777574</v>
      </c>
      <c r="Q135" s="43">
        <f>Q33</f>
        <v>378805</v>
      </c>
      <c r="R135" s="136"/>
      <c r="S135" s="44"/>
      <c r="T135" s="44"/>
      <c r="U135" s="44"/>
      <c r="V135" s="44"/>
      <c r="W135" s="45"/>
    </row>
    <row r="136" spans="1:23" ht="13.5" thickBot="1">
      <c r="A136" s="7"/>
      <c r="B136" s="28"/>
      <c r="C136" s="28"/>
      <c r="D136" s="28"/>
      <c r="E136" s="28"/>
      <c r="F136" s="28"/>
      <c r="G136" s="28"/>
      <c r="H136" s="28"/>
      <c r="I136" s="23"/>
      <c r="J136" s="137">
        <f>J134+O46+O49+O58+O86+O90+O96+O100+O116+O97-J27-J55-J58-J86-J90-J96-J100-J116-J97</f>
        <v>1510568</v>
      </c>
      <c r="K136" s="138"/>
      <c r="L136" s="130" t="s">
        <v>108</v>
      </c>
      <c r="M136" s="207" t="s">
        <v>201</v>
      </c>
      <c r="N136" s="44"/>
      <c r="O136" s="44"/>
      <c r="P136" s="44"/>
      <c r="Q136" s="44"/>
      <c r="R136" s="44"/>
      <c r="S136" s="44"/>
      <c r="T136" s="44"/>
      <c r="U136" s="44"/>
      <c r="V136" s="44"/>
      <c r="W136" s="45"/>
    </row>
    <row r="137" spans="1:23" ht="13.5" thickTop="1" thickBot="1">
      <c r="A137" s="7"/>
      <c r="B137" s="251"/>
      <c r="C137" s="251"/>
      <c r="D137" s="251"/>
      <c r="E137" s="251"/>
      <c r="F137" s="251"/>
      <c r="G137" s="251"/>
      <c r="H137" s="251"/>
      <c r="I137" s="251"/>
      <c r="J137" s="251"/>
      <c r="K137" s="251"/>
      <c r="L137" s="251"/>
      <c r="M137" s="251"/>
      <c r="N137" s="251"/>
      <c r="O137" s="251"/>
      <c r="P137" s="251"/>
      <c r="Q137" s="251"/>
      <c r="R137" s="251"/>
      <c r="S137" s="251"/>
      <c r="T137" s="251"/>
      <c r="U137" s="251"/>
      <c r="V137" s="251"/>
      <c r="W137" s="252"/>
    </row>
    <row r="138" spans="1:23" ht="21.75" customHeight="1" thickTop="1" thickBot="1">
      <c r="A138" s="7"/>
      <c r="B138" s="253" t="s">
        <v>202</v>
      </c>
      <c r="C138" s="253"/>
      <c r="D138" s="253"/>
      <c r="E138" s="253"/>
      <c r="F138" s="253"/>
      <c r="G138" s="253"/>
      <c r="H138" s="253"/>
      <c r="I138" s="253"/>
      <c r="J138" s="253"/>
      <c r="K138" s="254"/>
      <c r="L138" s="255" t="s">
        <v>203</v>
      </c>
      <c r="M138" s="256"/>
      <c r="N138" s="259" t="s">
        <v>204</v>
      </c>
      <c r="O138" s="259"/>
      <c r="P138" s="259"/>
      <c r="Q138" s="259"/>
      <c r="R138" s="259"/>
      <c r="S138" s="259"/>
      <c r="T138" s="259"/>
      <c r="U138" s="259"/>
      <c r="V138" s="259"/>
      <c r="W138" s="260"/>
    </row>
    <row r="139" spans="1:23" ht="13.5" customHeight="1" thickTop="1">
      <c r="A139" s="7"/>
      <c r="B139" s="261" t="s">
        <v>122</v>
      </c>
      <c r="C139" s="264" t="s">
        <v>123</v>
      </c>
      <c r="D139" s="264" t="s">
        <v>124</v>
      </c>
      <c r="E139" s="239" t="s">
        <v>125</v>
      </c>
      <c r="F139" s="239" t="s">
        <v>126</v>
      </c>
      <c r="G139" s="239" t="s">
        <v>127</v>
      </c>
      <c r="H139" s="239" t="s">
        <v>128</v>
      </c>
      <c r="I139" s="239" t="s">
        <v>129</v>
      </c>
      <c r="J139" s="239" t="s">
        <v>130</v>
      </c>
      <c r="K139" s="243" t="s">
        <v>131</v>
      </c>
      <c r="L139" s="222"/>
      <c r="M139" s="223"/>
      <c r="N139" s="246" t="s">
        <v>131</v>
      </c>
      <c r="O139" s="239" t="s">
        <v>130</v>
      </c>
      <c r="P139" s="239" t="s">
        <v>129</v>
      </c>
      <c r="Q139" s="239" t="s">
        <v>128</v>
      </c>
      <c r="R139" s="239" t="s">
        <v>127</v>
      </c>
      <c r="S139" s="239" t="s">
        <v>126</v>
      </c>
      <c r="T139" s="239" t="s">
        <v>125</v>
      </c>
      <c r="U139" s="264" t="s">
        <v>124</v>
      </c>
      <c r="V139" s="264" t="s">
        <v>123</v>
      </c>
      <c r="W139" s="266" t="s">
        <v>122</v>
      </c>
    </row>
    <row r="140" spans="1:23" ht="12.75" customHeight="1">
      <c r="A140" s="7"/>
      <c r="B140" s="262"/>
      <c r="C140" s="216"/>
      <c r="D140" s="216"/>
      <c r="E140" s="213"/>
      <c r="F140" s="213"/>
      <c r="G140" s="213"/>
      <c r="H140" s="229"/>
      <c r="I140" s="213"/>
      <c r="J140" s="213"/>
      <c r="K140" s="244"/>
      <c r="L140" s="222"/>
      <c r="M140" s="223"/>
      <c r="N140" s="247"/>
      <c r="O140" s="213"/>
      <c r="P140" s="213"/>
      <c r="Q140" s="229"/>
      <c r="R140" s="213"/>
      <c r="S140" s="213"/>
      <c r="T140" s="213"/>
      <c r="U140" s="216"/>
      <c r="V140" s="216"/>
      <c r="W140" s="219"/>
    </row>
    <row r="141" spans="1:23" ht="57.75" customHeight="1" thickBot="1">
      <c r="A141" s="7"/>
      <c r="B141" s="263"/>
      <c r="C141" s="265"/>
      <c r="D141" s="265"/>
      <c r="E141" s="241"/>
      <c r="F141" s="241"/>
      <c r="G141" s="241"/>
      <c r="H141" s="242"/>
      <c r="I141" s="241"/>
      <c r="J141" s="240"/>
      <c r="K141" s="245"/>
      <c r="L141" s="257"/>
      <c r="M141" s="258"/>
      <c r="N141" s="248"/>
      <c r="O141" s="240"/>
      <c r="P141" s="241"/>
      <c r="Q141" s="242"/>
      <c r="R141" s="241"/>
      <c r="S141" s="241"/>
      <c r="T141" s="241"/>
      <c r="U141" s="265"/>
      <c r="V141" s="265"/>
      <c r="W141" s="267"/>
    </row>
    <row r="142" spans="1:23" ht="19" thickTop="1" thickBot="1">
      <c r="A142" s="7"/>
      <c r="B142" s="231" t="s">
        <v>205</v>
      </c>
      <c r="C142" s="231"/>
      <c r="D142" s="231"/>
      <c r="E142" s="231"/>
      <c r="F142" s="231"/>
      <c r="G142" s="231"/>
      <c r="H142" s="231"/>
      <c r="I142" s="231"/>
      <c r="J142" s="231"/>
      <c r="K142" s="231"/>
      <c r="L142" s="231"/>
      <c r="M142" s="231"/>
      <c r="N142" s="231"/>
      <c r="O142" s="231"/>
      <c r="P142" s="231"/>
      <c r="Q142" s="231"/>
      <c r="R142" s="231"/>
      <c r="S142" s="231"/>
      <c r="T142" s="231"/>
      <c r="U142" s="231"/>
      <c r="V142" s="231"/>
      <c r="W142" s="232"/>
    </row>
    <row r="143" spans="1:23" ht="13.5" thickTop="1">
      <c r="A143" s="7"/>
      <c r="B143" s="76"/>
      <c r="C143" s="76"/>
      <c r="D143" s="76"/>
      <c r="E143" s="76"/>
      <c r="F143" s="76"/>
      <c r="G143" s="76"/>
      <c r="H143" s="28"/>
      <c r="I143" s="76"/>
      <c r="J143" s="76"/>
      <c r="K143" s="139"/>
      <c r="L143" s="113" t="s">
        <v>206</v>
      </c>
      <c r="M143" s="208" t="s">
        <v>207</v>
      </c>
      <c r="N143" s="140">
        <f t="shared" ref="N143:N148" si="14">O143+P143</f>
        <v>2487364</v>
      </c>
      <c r="O143" s="141">
        <f>J136</f>
        <v>1510568</v>
      </c>
      <c r="P143" s="141">
        <f>R143+S143+T143+W143</f>
        <v>976796</v>
      </c>
      <c r="Q143" s="28"/>
      <c r="R143" s="142">
        <f>G119</f>
        <v>2579273</v>
      </c>
      <c r="S143" s="142">
        <f>F119</f>
        <v>-289393</v>
      </c>
      <c r="T143" s="142">
        <f>E119</f>
        <v>-480037</v>
      </c>
      <c r="U143" s="143">
        <f>D119</f>
        <v>-986827</v>
      </c>
      <c r="V143" s="62">
        <f>C119</f>
        <v>153780</v>
      </c>
      <c r="W143" s="63">
        <f>U143+V143</f>
        <v>-833047</v>
      </c>
    </row>
    <row r="144" spans="1:23">
      <c r="A144" s="7"/>
      <c r="B144" s="115">
        <f>C144+D144</f>
        <v>0</v>
      </c>
      <c r="C144" s="144">
        <f>C145+C146</f>
        <v>0</v>
      </c>
      <c r="D144" s="144">
        <f>D145+D146</f>
        <v>0</v>
      </c>
      <c r="E144" s="144">
        <f>E146</f>
        <v>87896</v>
      </c>
      <c r="F144" s="144">
        <f>F145+F146</f>
        <v>135</v>
      </c>
      <c r="G144" s="144">
        <f>G145+G146</f>
        <v>178052</v>
      </c>
      <c r="H144" s="28"/>
      <c r="I144" s="37">
        <f>B144+E144+F144+G144</f>
        <v>266083</v>
      </c>
      <c r="J144" s="37">
        <f>J145+J146</f>
        <v>919277</v>
      </c>
      <c r="K144" s="145">
        <f t="shared" ref="K144:K149" si="15">I144+J144</f>
        <v>1185360</v>
      </c>
      <c r="L144" s="53" t="s">
        <v>67</v>
      </c>
      <c r="M144" s="65" t="s">
        <v>208</v>
      </c>
      <c r="N144" s="140">
        <f t="shared" si="14"/>
        <v>1185361</v>
      </c>
      <c r="O144" s="37">
        <f>O145+O146</f>
        <v>163615</v>
      </c>
      <c r="P144" s="43">
        <f>R144+S144+T144+W144</f>
        <v>1021746</v>
      </c>
      <c r="Q144" s="28"/>
      <c r="R144" s="146">
        <f>R146</f>
        <v>656691</v>
      </c>
      <c r="S144" s="146">
        <f>S146</f>
        <v>0</v>
      </c>
      <c r="T144" s="146">
        <f>T146+T145</f>
        <v>363888</v>
      </c>
      <c r="U144" s="146">
        <f>U146</f>
        <v>0</v>
      </c>
      <c r="V144" s="62">
        <f>V146</f>
        <v>1167</v>
      </c>
      <c r="W144" s="63">
        <f>U144+V144</f>
        <v>1167</v>
      </c>
    </row>
    <row r="145" spans="1:23">
      <c r="A145" s="7"/>
      <c r="B145" s="115">
        <f>C145+D145</f>
        <v>0</v>
      </c>
      <c r="C145" s="147">
        <f>SUMIFS(DATI!E$1:E$65536,DATI!A$1:A$65536,'2023'!B4,DATI!B$1:B$65536,'2023'!C12,DATI!C$1:C$65536,'2023'!B8,DATI!D$1:D$65536,'2023'!L145)</f>
        <v>0</v>
      </c>
      <c r="D145" s="147">
        <f>SUMIFS(DATI!E$1:E$65536,DATI!A$1:A$65536,'2023'!B4,DATI!B$1:B$65536,'2023'!D12,DATI!C$1:C$65536,'2023'!B8,DATI!D$1:D$65536,'2023'!L145)</f>
        <v>0</v>
      </c>
      <c r="E145" s="148"/>
      <c r="F145" s="149">
        <f>SUMIFS(DATI!E$1:E$65536,DATI!A$1:A$65536,'2023'!B4,DATI!B$1:B$65536,'2023'!F12,DATI!C$1:C$65536,'2023'!B8,DATI!D$1:D$65536,'2023'!L145)</f>
        <v>0</v>
      </c>
      <c r="G145" s="149">
        <f>SUMIFS(DATI!E$1:E$65536,DATI!A$1:A$65536,'2023'!B4,DATI!B$1:B$65536,'2023'!G12,DATI!C$1:C$65536,'2023'!B8,DATI!D$1:D$65536,'2023'!L145)</f>
        <v>14437</v>
      </c>
      <c r="H145" s="28"/>
      <c r="I145" s="37">
        <f>B145+F145+G145</f>
        <v>14437</v>
      </c>
      <c r="J145" s="149">
        <f>SUMIFS(DATI!E$1:E$65536,DATI!A$1:A$65536,'2023'!B4,DATI!B$1:B$65536,'2023'!J12,DATI!C$1:C$65536,'2023'!B8,DATI!D$1:D$65536,'2023'!L145)</f>
        <v>0</v>
      </c>
      <c r="K145" s="145">
        <f t="shared" si="15"/>
        <v>14437</v>
      </c>
      <c r="L145" s="53" t="s">
        <v>68</v>
      </c>
      <c r="M145" s="199" t="s">
        <v>230</v>
      </c>
      <c r="N145" s="140">
        <f t="shared" si="14"/>
        <v>14437</v>
      </c>
      <c r="O145" s="149">
        <f>SUMIFS(DATI!E$1:E$65536,DATI!A$1:A$65536,'2023'!B4,DATI!B$1:B$65536,'2023'!O12,DATI!C$1:C$65536,'2023'!N8,DATI!D$1:D$65536,'2023'!L145)</f>
        <v>0</v>
      </c>
      <c r="P145" s="43">
        <f>T145</f>
        <v>14437</v>
      </c>
      <c r="Q145" s="28"/>
      <c r="R145" s="150"/>
      <c r="S145" s="151"/>
      <c r="T145" s="36">
        <f>SUMIFS(DATI!E$1:E$65536,DATI!A$1:A$65536,'2023'!B4,DATI!B$1:B$65536,'2023'!T12,DATI!C$1:C$65536,'2023'!N8,DATI!D$1:D$65536,'2023'!L145)</f>
        <v>14437</v>
      </c>
      <c r="U145" s="152"/>
      <c r="V145" s="28"/>
      <c r="W145" s="42"/>
    </row>
    <row r="146" spans="1:23">
      <c r="A146" s="7"/>
      <c r="B146" s="115">
        <f>C146+D146</f>
        <v>0</v>
      </c>
      <c r="C146" s="144">
        <f>C148</f>
        <v>0</v>
      </c>
      <c r="D146" s="144">
        <f>D148</f>
        <v>0</v>
      </c>
      <c r="E146" s="144">
        <f>E147+E148</f>
        <v>87896</v>
      </c>
      <c r="F146" s="144">
        <f>F148</f>
        <v>135</v>
      </c>
      <c r="G146" s="144">
        <f>G148</f>
        <v>163615</v>
      </c>
      <c r="H146" s="44"/>
      <c r="I146" s="37">
        <f>B146+E146+F146+G146</f>
        <v>251646</v>
      </c>
      <c r="J146" s="144">
        <f>J147+J148</f>
        <v>919277</v>
      </c>
      <c r="K146" s="145">
        <f t="shared" si="15"/>
        <v>1170923</v>
      </c>
      <c r="L146" s="53" t="s">
        <v>209</v>
      </c>
      <c r="M146" s="199" t="s">
        <v>231</v>
      </c>
      <c r="N146" s="140">
        <f t="shared" si="14"/>
        <v>1170924</v>
      </c>
      <c r="O146" s="37">
        <f>O147+O148</f>
        <v>163615</v>
      </c>
      <c r="P146" s="43">
        <f>R146+S146+T146+W146</f>
        <v>1007309</v>
      </c>
      <c r="Q146" s="44"/>
      <c r="R146" s="146">
        <f>R147+R148</f>
        <v>656691</v>
      </c>
      <c r="S146" s="146">
        <f>S147+S148</f>
        <v>0</v>
      </c>
      <c r="T146" s="146">
        <f>T147+T148</f>
        <v>349451</v>
      </c>
      <c r="U146" s="146">
        <f>U147+U148</f>
        <v>0</v>
      </c>
      <c r="V146" s="94">
        <f>V147+V148</f>
        <v>1167</v>
      </c>
      <c r="W146" s="31">
        <f>U146+V146</f>
        <v>1167</v>
      </c>
    </row>
    <row r="147" spans="1:23">
      <c r="A147" s="7"/>
      <c r="B147" s="153"/>
      <c r="C147" s="154"/>
      <c r="D147" s="154"/>
      <c r="E147" s="149">
        <f>SUMIFS(DATI!E$1:E$65536,DATI!A$1:A$65536,'2023'!B4,DATI!B$1:B$65536,'2023'!E12,DATI!C$1:C$65536,'2023'!B8,DATI!D$1:D$65536,'2023'!L147)</f>
        <v>82677</v>
      </c>
      <c r="F147" s="152"/>
      <c r="G147" s="71"/>
      <c r="H147" s="44"/>
      <c r="I147" s="37">
        <f>E147</f>
        <v>82677</v>
      </c>
      <c r="J147" s="149">
        <v>913671</v>
      </c>
      <c r="K147" s="145">
        <f t="shared" si="15"/>
        <v>996348</v>
      </c>
      <c r="L147" s="53" t="s">
        <v>69</v>
      </c>
      <c r="M147" s="78" t="s">
        <v>232</v>
      </c>
      <c r="N147" s="140">
        <f t="shared" si="14"/>
        <v>996349</v>
      </c>
      <c r="O147" s="149">
        <f>SUMIFS(DATI!E$1:E$65536,DATI!A$1:A$65536,'2023'!B4,DATI!B$1:B$65536,'2023'!O12,DATI!C$1:C$65536,'2023'!N8,DATI!D$1:D$65536,'2023'!L147)</f>
        <v>0</v>
      </c>
      <c r="P147" s="43">
        <f>R147+S147+T147+W147</f>
        <v>996349</v>
      </c>
      <c r="Q147" s="44"/>
      <c r="R147" s="149">
        <f>SUMIFS(DATI!E$1:E$65536,DATI!A$1:A$65536,'2023'!B4,DATI!B$1:B$65536,'2023'!R12,DATI!C$1:C$65536,'2023'!N8,DATI!D$1:D$65536,'2023'!L147)</f>
        <v>646898</v>
      </c>
      <c r="S147" s="149">
        <f>SUMIFS(DATI!E$1:E$65536,DATI!A$1:A$65536,'2023'!B4,DATI!B$1:B$65536,'2023'!D12,DATI!C$1:C$65536,'2023'!N8,DATI!D$1:D$65536,'2023'!L147)</f>
        <v>0</v>
      </c>
      <c r="T147" s="36">
        <f>SUMIFS(DATI!E$1:E$65536,DATI!A$1:A$65536,'2023'!B4,DATI!B$1:B$65536,'2023'!T12,DATI!C$1:C$65536,'2023'!N8,DATI!D$1:D$65536,'2023'!L147)</f>
        <v>349451</v>
      </c>
      <c r="U147" s="155">
        <f>SUMIFS(DATI!E$1:E$65536,DATI!A$1:A$65536,'2023'!B4,DATI!B$1:B$65536,'2023'!U12,DATI!C$1:C$65536,'2023'!N8,DATI!D$1:D$65536,'2023'!L147)</f>
        <v>0</v>
      </c>
      <c r="V147" s="30">
        <f>SUMIFS(DATI!E$1:E$65536,DATI!A$1:A$65536,'2023'!B4,DATI!B$1:B$65536,'2023'!V12,DATI!C$1:C$65536,'2023'!N8,DATI!D$1:D$65536,'2023'!L147)</f>
        <v>0</v>
      </c>
      <c r="W147" s="31">
        <f>U147+V147</f>
        <v>0</v>
      </c>
    </row>
    <row r="148" spans="1:23">
      <c r="A148" s="7"/>
      <c r="B148" s="115">
        <f>C148+D148</f>
        <v>0</v>
      </c>
      <c r="C148" s="156">
        <f>SUMIFS(DATI!E$1:E$65536,DATI!A$1:A$65536,'2023'!B4,DATI!B$1:B$65536,'2023'!C12,DATI!C$1:C$65536,'2023'!B8,DATI!D$1:D$65536,'2023'!L148)</f>
        <v>0</v>
      </c>
      <c r="D148" s="156">
        <f>SUMIFS(DATI!E$1:E$65536,DATI!A$1:A$65536,'2023'!B4,DATI!B$1:B$65536,'2023'!D12,DATI!C$1:C$65536,'2023'!B8,DATI!D$1:D$65536,'2023'!L148)</f>
        <v>0</v>
      </c>
      <c r="E148" s="149">
        <f>SUMIFS(DATI!E$1:E$65536,DATI!A$1:A$65536,'2023'!B4,DATI!B$1:B$65536,'2023'!E12,DATI!C$1:C$65536,'2023'!B8,DATI!D$1:D$65536,'2023'!L148)</f>
        <v>5219</v>
      </c>
      <c r="F148" s="149">
        <f>SUMIFS(DATI!E$1:E$65536,DATI!A$1:A$65536,'2023'!B4,DATI!B$1:B$65536,'2023'!F12,DATI!C$1:C$65536,'2023'!B8,DATI!D$1:D$65536,'2023'!L148)</f>
        <v>135</v>
      </c>
      <c r="G148" s="149">
        <f>SUMIFS(DATI!E$1:E$65536,DATI!A$1:A$65536,'2023'!B4,DATI!B$1:B$65536,'2023'!G12,DATI!C$1:C$65536,'2023'!B8,DATI!D$1:D$65536,'2023'!L148)</f>
        <v>163615</v>
      </c>
      <c r="H148" s="44"/>
      <c r="I148" s="37">
        <f>B148+E148+F148+G148</f>
        <v>168969</v>
      </c>
      <c r="J148" s="149">
        <f>SUMIFS(DATI!E$1:E$65536,DATI!A$1:A$65536,'2023'!B4,DATI!B$1:B$65536,'2023'!J12,DATI!C$1:C$65536,'2023'!B8,DATI!D$1:D$65536,'2023'!L148)</f>
        <v>5606</v>
      </c>
      <c r="K148" s="145">
        <f t="shared" si="15"/>
        <v>174575</v>
      </c>
      <c r="L148" s="53" t="s">
        <v>70</v>
      </c>
      <c r="M148" s="78" t="s">
        <v>233</v>
      </c>
      <c r="N148" s="140">
        <f t="shared" si="14"/>
        <v>174575</v>
      </c>
      <c r="O148" s="149">
        <f>SUMIFS(DATI!E$1:E$65536,DATI!A$1:A$65536,'2023'!B4,DATI!B$1:B$65536,'2023'!O12,DATI!C$1:C$65536,'2023'!N8,DATI!D$1:D$65536,'2023'!L148)</f>
        <v>163615</v>
      </c>
      <c r="P148" s="43">
        <f>R148+S148+T148+W148</f>
        <v>10960</v>
      </c>
      <c r="Q148" s="44"/>
      <c r="R148" s="149">
        <f>SUMIFS(DATI!E$1:E$65536,DATI!A$1:A$65536,'2023'!B4,DATI!B$1:B$65536,'2023'!R12,DATI!C$1:C$65536,'2023'!N8,DATI!D$1:D$65536,'2023'!L148)</f>
        <v>9793</v>
      </c>
      <c r="S148" s="149">
        <f>SUMIFS(DATI!E$1:E$65536,DATI!A$1:A$65536,'2023'!B4,DATI!B$1:B$65536,'2023'!S12,DATI!C$1:C$65536,'2023'!N8,DATI!D$1:D$65536,'2023'!L148)</f>
        <v>0</v>
      </c>
      <c r="T148" s="36">
        <f>SUMIFS(DATI!E$1:E$65536,DATI!A$1:A$65536,'2023'!B4,DATI!B$1:B$65536,'2023'!T12,DATI!C$1:C$65536,'2023'!N8,DATI!D$1:D$65536,'2023'!L148)</f>
        <v>0</v>
      </c>
      <c r="U148" s="155">
        <f>SUMIFS(DATI!E$1:E$65536,DATI!A$1:A$65536,'2023'!B4,DATI!B$1:B$65536,'2023'!U12,DATI!C$1:C$65536,'2023'!N8,DATI!D$1:D$65536,'2023'!L148)</f>
        <v>0</v>
      </c>
      <c r="V148" s="30">
        <f>SUMIFS(DATI!E$1:E$65536,DATI!A$1:A$65536,'2023'!B4,DATI!B$1:B$65536,'2023'!V12,DATI!C$1:C$65536,'2023'!N8,DATI!D$1:D$65536,'2023'!L148)</f>
        <v>1167</v>
      </c>
      <c r="W148" s="31">
        <f>U148+V148</f>
        <v>1167</v>
      </c>
    </row>
    <row r="149" spans="1:23" ht="26.5" thickBot="1">
      <c r="A149" s="7"/>
      <c r="B149" s="115">
        <f>C149+D149</f>
        <v>-831880</v>
      </c>
      <c r="C149" s="157">
        <f>V143+V144-C144</f>
        <v>154947</v>
      </c>
      <c r="D149" s="157">
        <f>U143+U144-D144</f>
        <v>-986827</v>
      </c>
      <c r="E149" s="80">
        <f>T143+T144-E144</f>
        <v>-204045</v>
      </c>
      <c r="F149" s="80">
        <f>S143+S144-F144</f>
        <v>-289528</v>
      </c>
      <c r="G149" s="80">
        <f>G119+R144-G144</f>
        <v>3057912</v>
      </c>
      <c r="H149" s="44"/>
      <c r="I149" s="80">
        <f>B149+E149+F149+G149</f>
        <v>1732459</v>
      </c>
      <c r="J149" s="80">
        <f>O143+O144-J144</f>
        <v>754906</v>
      </c>
      <c r="K149" s="158">
        <f t="shared" si="15"/>
        <v>2487365</v>
      </c>
      <c r="L149" s="130" t="s">
        <v>11</v>
      </c>
      <c r="M149" s="200" t="s">
        <v>210</v>
      </c>
      <c r="N149" s="44"/>
      <c r="O149" s="44"/>
      <c r="P149" s="44"/>
      <c r="Q149" s="44"/>
      <c r="R149" s="44"/>
      <c r="S149" s="44"/>
      <c r="T149" s="44"/>
      <c r="U149" s="44"/>
      <c r="V149" s="44"/>
      <c r="W149" s="45"/>
    </row>
    <row r="150" spans="1:23" ht="19" thickTop="1" thickBot="1">
      <c r="A150" s="7"/>
      <c r="B150" s="233" t="s">
        <v>211</v>
      </c>
      <c r="C150" s="234"/>
      <c r="D150" s="234"/>
      <c r="E150" s="234"/>
      <c r="F150" s="234"/>
      <c r="G150" s="234"/>
      <c r="H150" s="234"/>
      <c r="I150" s="234"/>
      <c r="J150" s="234"/>
      <c r="K150" s="234"/>
      <c r="L150" s="234"/>
      <c r="M150" s="234"/>
      <c r="N150" s="234"/>
      <c r="O150" s="234"/>
      <c r="P150" s="234"/>
      <c r="Q150" s="234"/>
      <c r="R150" s="234"/>
      <c r="S150" s="234"/>
      <c r="T150" s="234"/>
      <c r="U150" s="234"/>
      <c r="V150" s="234"/>
      <c r="W150" s="235"/>
    </row>
    <row r="151" spans="1:23" ht="26.5" thickTop="1">
      <c r="B151" s="159"/>
      <c r="C151" s="76"/>
      <c r="D151" s="76"/>
      <c r="E151" s="76"/>
      <c r="F151" s="76"/>
      <c r="G151" s="76"/>
      <c r="H151" s="28"/>
      <c r="I151" s="76"/>
      <c r="J151" s="44"/>
      <c r="K151" s="160"/>
      <c r="L151" s="113" t="s">
        <v>11</v>
      </c>
      <c r="M151" s="200" t="s">
        <v>210</v>
      </c>
      <c r="N151" s="161">
        <f>O151+P151</f>
        <v>2487365</v>
      </c>
      <c r="O151" s="162">
        <f>J149</f>
        <v>754906</v>
      </c>
      <c r="P151" s="163">
        <f>R151+S151+T151+W151</f>
        <v>1732459</v>
      </c>
      <c r="Q151" s="28"/>
      <c r="R151" s="162">
        <f>G149</f>
        <v>3057912</v>
      </c>
      <c r="S151" s="162">
        <f>F149</f>
        <v>-289528</v>
      </c>
      <c r="T151" s="163">
        <f>E149</f>
        <v>-204045</v>
      </c>
      <c r="U151" s="164">
        <f>D149</f>
        <v>-986827</v>
      </c>
      <c r="V151" s="62">
        <f>C149</f>
        <v>154947</v>
      </c>
      <c r="W151" s="63">
        <f>U151+V151</f>
        <v>-831880</v>
      </c>
    </row>
    <row r="152" spans="1:23">
      <c r="B152" s="115">
        <f>C152+D152</f>
        <v>1228516</v>
      </c>
      <c r="C152" s="43">
        <f>C153+C154</f>
        <v>28669</v>
      </c>
      <c r="D152" s="43">
        <f>D153+D154</f>
        <v>1199847</v>
      </c>
      <c r="E152" s="33">
        <f>E153+E154</f>
        <v>2265098</v>
      </c>
      <c r="F152" s="33">
        <f>F153+F154</f>
        <v>91032</v>
      </c>
      <c r="G152" s="33">
        <f>G153+G154</f>
        <v>6184404</v>
      </c>
      <c r="H152" s="28"/>
      <c r="I152" s="37">
        <f>B152+E152+F152+G152</f>
        <v>9769050</v>
      </c>
      <c r="J152" s="148"/>
      <c r="K152" s="165">
        <f>I152</f>
        <v>9769050</v>
      </c>
      <c r="L152" s="53" t="s">
        <v>76</v>
      </c>
      <c r="M152" s="65" t="s">
        <v>212</v>
      </c>
      <c r="N152" s="166"/>
      <c r="O152" s="44"/>
      <c r="P152" s="166"/>
      <c r="Q152" s="28"/>
      <c r="R152" s="166"/>
      <c r="S152" s="166"/>
      <c r="T152" s="166"/>
      <c r="U152" s="166"/>
      <c r="V152" s="166"/>
      <c r="W152" s="70"/>
    </row>
    <row r="153" spans="1:23">
      <c r="B153" s="115">
        <f>C153+D153</f>
        <v>1211590</v>
      </c>
      <c r="C153" s="34">
        <f>SUMIFS(DATI!E$1:E$65536,DATI!A$1:A$65536,'2023'!B4,DATI!B$1:B$65536,'2023'!C12,DATI!C$1:C$65536,'2023'!B8,DATI!D$1:D$65536,'2023'!L153)</f>
        <v>28633</v>
      </c>
      <c r="D153" s="34">
        <f>SUMIFS(DATI!E$1:E$65536,DATI!A$1:A$65536,'2023'!B4,DATI!B$1:B$65536,'2023'!D12,DATI!C$1:C$65536,'2023'!B8,DATI!D$1:D$65536,'2023'!L153)</f>
        <v>1182957</v>
      </c>
      <c r="E153" s="36">
        <f>SUMIFS(DATI!E$1:E$65536,DATI!A$1:A$65536,'2023'!B4,DATI!B$1:B$65536,'2023'!E12,DATI!C$1:C$65536,'2023'!B8,DATI!D$1:D$65536,'2023'!L153)</f>
        <v>2231317</v>
      </c>
      <c r="F153" s="36">
        <f>SUMIFS(DATI!E$1:E$65536,DATI!A$1:A$65536,'2023'!B4,DATI!B$1:B$65536,'2023'!F12,DATI!C$1:C$65536,'2023'!B8,DATI!D$1:D$65536,'2023'!L153)</f>
        <v>97576</v>
      </c>
      <c r="G153" s="36">
        <f>SUMIFS(DATI!E$1:E$65536,DATI!A$1:A$65536,'2023'!B4,DATI!B$1:B$65536,'2023'!G12,DATI!C$1:C$65536,'2023'!B8,DATI!D$1:D$65536,'2023'!L153)</f>
        <v>5963921</v>
      </c>
      <c r="H153" s="28"/>
      <c r="I153" s="37">
        <f>B153+E153+F153+G153</f>
        <v>9504404</v>
      </c>
      <c r="J153" s="148"/>
      <c r="K153" s="165">
        <f>I153</f>
        <v>9504404</v>
      </c>
      <c r="L153" s="53" t="s">
        <v>78</v>
      </c>
      <c r="M153" s="199" t="s">
        <v>213</v>
      </c>
      <c r="N153" s="44"/>
      <c r="O153" s="44"/>
      <c r="P153" s="44"/>
      <c r="Q153" s="28"/>
      <c r="R153" s="44"/>
      <c r="S153" s="44"/>
      <c r="T153" s="44"/>
      <c r="U153" s="44"/>
      <c r="V153" s="44"/>
      <c r="W153" s="45"/>
    </row>
    <row r="154" spans="1:23">
      <c r="B154" s="115">
        <f>C154+D154</f>
        <v>16926</v>
      </c>
      <c r="C154" s="33">
        <f>C155+C156</f>
        <v>36</v>
      </c>
      <c r="D154" s="33">
        <f>D155+D156</f>
        <v>16890</v>
      </c>
      <c r="E154" s="33">
        <f>E155+E156</f>
        <v>33781</v>
      </c>
      <c r="F154" s="33">
        <f>F155+F156</f>
        <v>-6544</v>
      </c>
      <c r="G154" s="33">
        <f>G155+G156</f>
        <v>220483</v>
      </c>
      <c r="H154" s="44"/>
      <c r="I154" s="37">
        <f>B154+E154+F154+G154</f>
        <v>264646</v>
      </c>
      <c r="J154" s="148"/>
      <c r="K154" s="165">
        <f>I154</f>
        <v>264646</v>
      </c>
      <c r="L154" s="53" t="s">
        <v>214</v>
      </c>
      <c r="M154" s="199" t="s">
        <v>215</v>
      </c>
      <c r="N154" s="44"/>
      <c r="O154" s="44"/>
      <c r="P154" s="44"/>
      <c r="Q154" s="44"/>
      <c r="R154" s="44"/>
      <c r="S154" s="44"/>
      <c r="T154" s="44"/>
      <c r="U154" s="44"/>
      <c r="V154" s="44"/>
      <c r="W154" s="45"/>
    </row>
    <row r="155" spans="1:23">
      <c r="B155" s="115">
        <f>C155+D155</f>
        <v>-14249</v>
      </c>
      <c r="C155" s="34">
        <f>SUMIFS(DATI!E$1:E$65536,DATI!A$1:A$65536,'2023'!B4,DATI!B$1:B$65536,'2023'!C12,DATI!C$1:C$65536,'2023'!B8,DATI!D$1:D$65536,'2023'!L155)</f>
        <v>36</v>
      </c>
      <c r="D155" s="34">
        <f>SUMIFS(DATI!E$1:E$65536,DATI!A$1:A$65536,'2023'!B4,DATI!B$1:B$65536,'2023'!D12,DATI!C$1:C$65536,'2023'!B8,DATI!D$1:D$65536,'2023'!L155)</f>
        <v>-14285</v>
      </c>
      <c r="E155" s="36">
        <f>SUMIFS(DATI!E$1:E$65536,DATI!A$1:A$65536,'2023'!B4,DATI!B$1:B$65536,'2023'!E12,DATI!C$1:C$65536,'2023'!B8,DATI!D$1:D$65536,'2023'!L155)</f>
        <v>33263</v>
      </c>
      <c r="F155" s="36">
        <f>SUMIFS(DATI!E$1:E$65536,DATI!A$1:A$65536,'2023'!B4,DATI!B$1:B$65536,'2023'!F12,DATI!C$1:C$65536,'2023'!B8,DATI!D$1:D$65536,'2023'!L155)</f>
        <v>-2958</v>
      </c>
      <c r="G155" s="36">
        <v>220483</v>
      </c>
      <c r="H155" s="44"/>
      <c r="I155" s="37">
        <f>B155+E155+F155+G155</f>
        <v>236539</v>
      </c>
      <c r="J155" s="148"/>
      <c r="K155" s="165">
        <f>I155</f>
        <v>236539</v>
      </c>
      <c r="L155" s="53" t="s">
        <v>79</v>
      </c>
      <c r="M155" s="78" t="s">
        <v>216</v>
      </c>
      <c r="N155" s="44"/>
      <c r="O155" s="44"/>
      <c r="P155" s="44"/>
      <c r="Q155" s="44"/>
      <c r="R155" s="44"/>
      <c r="S155" s="44"/>
      <c r="T155" s="44"/>
      <c r="U155" s="44"/>
      <c r="V155" s="44"/>
      <c r="W155" s="45"/>
    </row>
    <row r="156" spans="1:23">
      <c r="B156" s="115">
        <f>C156+D156</f>
        <v>31175</v>
      </c>
      <c r="C156" s="167">
        <f>SUMIFS(DATI!E$1:E$65536,DATI!A$1:A$65536,'2023'!B4,DATI!B$1:B$65536,'2023'!C12,DATI!C$1:C$65536,'2023'!B8,DATI!D$1:D$65536,'2023'!L156)</f>
        <v>0</v>
      </c>
      <c r="D156" s="167">
        <f>SUMIFS(DATI!E$1:E$65536,DATI!A$1:A$65536,'2023'!B4,DATI!B$1:B$65536,'2023'!D12,DATI!C$1:C$65536,'2023'!B8,DATI!D$1:D$65536,'2023'!L156)</f>
        <v>31175</v>
      </c>
      <c r="E156" s="168">
        <f>SUMIFS(DATI!E$1:E$65536,DATI!A$1:A$65536,'2023'!B4,DATI!B$1:B$65536,'2023'!E12,DATI!C$1:C$65536,'2023'!B8,DATI!D$1:D$65536,'2023'!L156)</f>
        <v>518</v>
      </c>
      <c r="F156" s="168">
        <f>SUMIFS(DATI!E$1:E$65536,DATI!A$1:A$65536,'2023'!B4,DATI!B$1:B$65536,'2023'!F12,DATI!C$1:C$65536,'2023'!B8,DATI!D$1:D$65536,'2023'!L156)</f>
        <v>-3586</v>
      </c>
      <c r="G156" s="168">
        <f>SUMIFS(DATI!E$1:E$65536,DATI!A$1:A$65536,'2023'!B4,DATI!B$1:B$65536,'2023'!G12,DATI!C$1:C$65536,'2023'!B8,DATI!D$1:D$65536,'2023'!L156)</f>
        <v>0</v>
      </c>
      <c r="H156" s="44"/>
      <c r="I156" s="37">
        <f>B156+E156+F156+G156</f>
        <v>28107</v>
      </c>
      <c r="J156" s="148"/>
      <c r="K156" s="165">
        <f>I156</f>
        <v>28107</v>
      </c>
      <c r="L156" s="53" t="s">
        <v>80</v>
      </c>
      <c r="M156" s="78" t="s">
        <v>217</v>
      </c>
      <c r="N156" s="44"/>
      <c r="O156" s="44"/>
      <c r="P156" s="44"/>
      <c r="Q156" s="44"/>
      <c r="R156" s="44"/>
      <c r="S156" s="44"/>
      <c r="T156" s="44"/>
      <c r="U156" s="44"/>
      <c r="V156" s="44"/>
      <c r="W156" s="45"/>
    </row>
    <row r="157" spans="1:23">
      <c r="B157" s="169"/>
      <c r="C157" s="71"/>
      <c r="D157" s="71"/>
      <c r="E157" s="71"/>
      <c r="F157" s="71"/>
      <c r="G157" s="71"/>
      <c r="H157" s="44"/>
      <c r="I157" s="71"/>
      <c r="J157" s="76"/>
      <c r="K157" s="170"/>
      <c r="L157" s="53" t="s">
        <v>77</v>
      </c>
      <c r="M157" s="65" t="s">
        <v>167</v>
      </c>
      <c r="N157" s="33">
        <f>P157</f>
        <v>7281685</v>
      </c>
      <c r="O157" s="136"/>
      <c r="P157" s="43">
        <f>R157+S157+T157+W157</f>
        <v>7281685</v>
      </c>
      <c r="Q157" s="44"/>
      <c r="R157" s="146">
        <f>G22</f>
        <v>4389067</v>
      </c>
      <c r="S157" s="146">
        <f>F22</f>
        <v>99735</v>
      </c>
      <c r="T157" s="146">
        <f>E22</f>
        <v>1552021</v>
      </c>
      <c r="U157" s="146">
        <f>D22</f>
        <v>1211836</v>
      </c>
      <c r="V157" s="94">
        <f>C22</f>
        <v>29026</v>
      </c>
      <c r="W157" s="31">
        <f>U157+V157</f>
        <v>1240862</v>
      </c>
    </row>
    <row r="158" spans="1:23">
      <c r="B158" s="115">
        <f>C158+D158</f>
        <v>-165</v>
      </c>
      <c r="C158" s="34">
        <f>SUMIFS(DATI!E$1:E$65536,DATI!A$1:A$65536,'2023'!B4,DATI!B$1:B$65536,'2023'!C12,DATI!C$1:C$65536,'2023'!B8,DATI!D$1:D$65536,'2023'!L158)</f>
        <v>-165</v>
      </c>
      <c r="D158" s="34">
        <f>SUMIFS(DATI!E$1:E$65536,DATI!A$1:A$65536,'2023'!B4,DATI!B$1:B$65536,'2023'!D12,DATI!C$1:C$65536,'2023'!B8,DATI!D$1:D$65536,'2023'!L158)</f>
        <v>0</v>
      </c>
      <c r="E158" s="36">
        <f>SUMIFS(DATI!E$1:E$65536,DATI!A$1:A$65536,'2023'!B4,DATI!B$1:B$65536,'2023'!E12,DATI!C$1:C$65536,'2023'!B8,DATI!D$1:D$65536,'2023'!L158)</f>
        <v>17193</v>
      </c>
      <c r="F158" s="171">
        <f>SUMIFS(DATI!E$1:E$65536,DATI!A$1:A$65536,'2023'!B4,DATI!B$1:B$65536,'2023'!F12,DATI!C$1:C$65536,'2023'!B8,DATI!D$1:D$65536,'2023'!L158)</f>
        <v>-2081</v>
      </c>
      <c r="G158" s="171">
        <f>SUMIFS(DATI!E$1:E$65536,DATI!A$1:A$65536,'2023'!B4,DATI!B$1:B$65536,'2023'!G12,DATI!C$1:C$65536,'2023'!B8,DATI!D$1:D$65536,'2023'!L158)</f>
        <v>-13421</v>
      </c>
      <c r="H158" s="44"/>
      <c r="I158" s="37">
        <f>B158+E158+F158+G158</f>
        <v>1526</v>
      </c>
      <c r="J158" s="171">
        <f>SUMIFS(DATI!E$1:E$65536,DATI!A$1:A$65536,'2023'!B4,DATI!B$1:B$65536,'2023'!J12,DATI!C$1:C$65536,'2023'!B8,DATI!D$1:D$65536,'2023'!L158)</f>
        <v>-1526</v>
      </c>
      <c r="K158" s="39">
        <f>I158+J158</f>
        <v>0</v>
      </c>
      <c r="L158" s="53" t="s">
        <v>71</v>
      </c>
      <c r="M158" s="65" t="s">
        <v>218</v>
      </c>
      <c r="N158" s="44"/>
      <c r="O158" s="44"/>
      <c r="P158" s="166"/>
      <c r="Q158" s="44"/>
      <c r="R158" s="166"/>
      <c r="S158" s="44"/>
      <c r="T158" s="44"/>
      <c r="U158" s="44"/>
      <c r="V158" s="44"/>
      <c r="W158" s="45"/>
    </row>
    <row r="159" spans="1:23" ht="13">
      <c r="B159" s="115">
        <f>C159+D159</f>
        <v>-819369</v>
      </c>
      <c r="C159" s="172">
        <f>V151+V157-C152-C158</f>
        <v>155469</v>
      </c>
      <c r="D159" s="172">
        <f>U151+U157-D152-D158</f>
        <v>-974838</v>
      </c>
      <c r="E159" s="172">
        <f>T151+T157-E152-E158</f>
        <v>-934315</v>
      </c>
      <c r="F159" s="172">
        <f>S151+S157-F152-F158</f>
        <v>-278744</v>
      </c>
      <c r="G159" s="172">
        <f>R151+R157-G152-G158</f>
        <v>1275996</v>
      </c>
      <c r="H159" s="44"/>
      <c r="I159" s="80">
        <f>B159+E159+F159+G159</f>
        <v>-756432</v>
      </c>
      <c r="J159" s="80">
        <f>O151-J158</f>
        <v>756432</v>
      </c>
      <c r="K159" s="39">
        <f>I159+J159</f>
        <v>0</v>
      </c>
      <c r="L159" s="106" t="s">
        <v>22</v>
      </c>
      <c r="M159" s="203" t="s">
        <v>219</v>
      </c>
      <c r="N159" s="44"/>
      <c r="O159" s="44"/>
      <c r="P159" s="44"/>
      <c r="Q159" s="44"/>
      <c r="R159" s="44"/>
      <c r="S159" s="44"/>
      <c r="T159" s="44"/>
      <c r="U159" s="44"/>
      <c r="V159" s="44"/>
      <c r="W159" s="45"/>
    </row>
    <row r="160" spans="1:23" ht="13" thickBot="1">
      <c r="B160" s="236"/>
      <c r="C160" s="237"/>
      <c r="D160" s="237"/>
      <c r="E160" s="237"/>
      <c r="F160" s="237"/>
      <c r="G160" s="237"/>
      <c r="H160" s="237"/>
      <c r="I160" s="237"/>
      <c r="J160" s="237"/>
      <c r="K160" s="237"/>
      <c r="L160" s="237"/>
      <c r="M160" s="237"/>
      <c r="N160" s="237"/>
      <c r="O160" s="237"/>
      <c r="P160" s="237"/>
      <c r="Q160" s="237"/>
      <c r="R160" s="237"/>
      <c r="S160" s="237"/>
      <c r="T160" s="237"/>
      <c r="U160" s="237"/>
      <c r="V160" s="237"/>
      <c r="W160" s="238"/>
    </row>
    <row r="161" spans="2:23" ht="21.75" customHeight="1" thickTop="1">
      <c r="L161" s="222" t="s">
        <v>220</v>
      </c>
      <c r="M161" s="223"/>
      <c r="N161" s="226" t="s">
        <v>131</v>
      </c>
      <c r="O161" s="213" t="s">
        <v>130</v>
      </c>
      <c r="P161" s="213" t="s">
        <v>129</v>
      </c>
      <c r="Q161" s="213" t="s">
        <v>128</v>
      </c>
      <c r="R161" s="213" t="s">
        <v>127</v>
      </c>
      <c r="S161" s="213" t="s">
        <v>126</v>
      </c>
      <c r="T161" s="213" t="s">
        <v>125</v>
      </c>
      <c r="U161" s="215" t="s">
        <v>124</v>
      </c>
      <c r="V161" s="215" t="s">
        <v>123</v>
      </c>
      <c r="W161" s="218" t="s">
        <v>122</v>
      </c>
    </row>
    <row r="162" spans="2:23" ht="13.5" customHeight="1">
      <c r="L162" s="222"/>
      <c r="M162" s="223"/>
      <c r="N162" s="226"/>
      <c r="O162" s="213"/>
      <c r="P162" s="213"/>
      <c r="Q162" s="229"/>
      <c r="R162" s="213"/>
      <c r="S162" s="213"/>
      <c r="T162" s="213"/>
      <c r="U162" s="216"/>
      <c r="V162" s="216"/>
      <c r="W162" s="219"/>
    </row>
    <row r="163" spans="2:23" ht="51.75" customHeight="1" thickBot="1">
      <c r="B163" s="221" t="s">
        <v>221</v>
      </c>
      <c r="C163" s="221"/>
      <c r="D163" s="221"/>
      <c r="E163" s="221"/>
      <c r="F163" s="221"/>
      <c r="G163" s="221"/>
      <c r="H163" s="221"/>
      <c r="I163" s="221"/>
      <c r="K163" s="7"/>
      <c r="L163" s="224"/>
      <c r="M163" s="225"/>
      <c r="N163" s="227"/>
      <c r="O163" s="228"/>
      <c r="P163" s="214"/>
      <c r="Q163" s="230"/>
      <c r="R163" s="214"/>
      <c r="S163" s="214"/>
      <c r="T163" s="214"/>
      <c r="U163" s="217"/>
      <c r="V163" s="217"/>
      <c r="W163" s="220"/>
    </row>
    <row r="164" spans="2:23" ht="13.5" thickTop="1">
      <c r="B164" s="173"/>
      <c r="C164" s="173"/>
      <c r="D164" s="173"/>
      <c r="E164" s="173"/>
      <c r="F164" s="173"/>
      <c r="G164" s="173"/>
      <c r="H164" s="173"/>
      <c r="K164" s="7"/>
      <c r="L164" s="193" t="s">
        <v>263</v>
      </c>
      <c r="M164" s="209" t="s">
        <v>222</v>
      </c>
      <c r="N164" s="140">
        <f>O164+P164</f>
        <v>0</v>
      </c>
      <c r="O164" s="174">
        <f>SUMIFS(DATI!E$1:E$65536,DATI!A$1:A$65536,'2023'!B4,DATI!B$1:B$65536,'2023'!O12,DATI!D$1:D$65536,'2023'!L164)</f>
        <v>822432</v>
      </c>
      <c r="P164" s="142">
        <f>R164+S164+T164+W164</f>
        <v>-822432</v>
      </c>
      <c r="Q164" s="44"/>
      <c r="R164" s="175">
        <v>1139997</v>
      </c>
      <c r="S164" s="174">
        <f>SUMIFS(DATI!E$1:E$65536,DATI!A$1:A$65536,'2023'!B4,DATI!B$1:B$65536,'2023'!S12,DATI!D$1:D$65536,'2023'!L164)</f>
        <v>-621743</v>
      </c>
      <c r="T164" s="175">
        <f>SUMIFS(DATI!E$1:E$65536,DATI!A$1:A$65536,'2023'!B4,DATI!B$1:B$65536,'2023'!T12,DATI!D$1:D$65536,'2023'!L164)</f>
        <v>2684</v>
      </c>
      <c r="U164" s="176">
        <f>SUMIFS(DATI!E$1:E$65536,DATI!A$1:A$65536,'2023'!B4,DATI!B$1:B$65536,'2023'!U12,DATI!D$1:D$65536,'2023'!L164)</f>
        <v>-1486839</v>
      </c>
      <c r="V164" s="175">
        <f>SUMIFS(DATI!E$1:E$65536,DATI!A$1:A$65536,'2023'!B4,DATI!B$1:B$65536,'2023'!V12,DATI!D$1:D$65536,'2023'!L164)</f>
        <v>143469</v>
      </c>
      <c r="W164" s="177">
        <f>U164+V164</f>
        <v>-1343370</v>
      </c>
    </row>
    <row r="165" spans="2:23">
      <c r="B165" s="173"/>
      <c r="C165" s="173"/>
      <c r="D165" s="173"/>
      <c r="E165" s="173"/>
      <c r="F165" s="173"/>
      <c r="G165" s="173"/>
      <c r="H165" s="173"/>
      <c r="K165" s="7"/>
      <c r="L165" s="191" t="s">
        <v>99</v>
      </c>
      <c r="M165" s="187" t="s">
        <v>223</v>
      </c>
      <c r="N165" s="166"/>
      <c r="O165" s="44"/>
      <c r="P165" s="44"/>
      <c r="Q165" s="44"/>
      <c r="R165" s="166"/>
      <c r="S165" s="166"/>
      <c r="T165" s="178">
        <f>SUMIFS(DATI!E$1:E$65536,DATI!A$1:A$65536,'2023'!B4,DATI!B$1:B$65536,'2023'!T12,DATI!C$1:C$65536,'2023'!B8,DATI!D$1:D$65536,'2023'!L165)</f>
        <v>17190062</v>
      </c>
      <c r="U165" s="166"/>
      <c r="V165" s="166"/>
      <c r="W165" s="179"/>
    </row>
    <row r="166" spans="2:23">
      <c r="B166" s="173"/>
      <c r="C166" s="173"/>
      <c r="D166" s="173"/>
      <c r="E166" s="173"/>
      <c r="F166" s="173"/>
      <c r="G166" s="173"/>
      <c r="H166" s="173"/>
      <c r="K166" s="7"/>
      <c r="L166" s="191" t="s">
        <v>100</v>
      </c>
      <c r="M166" s="188" t="s">
        <v>224</v>
      </c>
      <c r="N166" s="44"/>
      <c r="O166" s="44"/>
      <c r="P166" s="44"/>
      <c r="Q166" s="44"/>
      <c r="R166" s="44"/>
      <c r="S166" s="44"/>
      <c r="T166" s="180">
        <f>SUMIFS(DATI!E$1:E$65536,DATI!A$1:A$65536,'2023'!B4,DATI!B$1:B$65536,'2023'!T12,DATI!C$1:C$65536,'2023'!N8,DATI!D$1:D$65536,'2023'!L166)</f>
        <v>16255748</v>
      </c>
      <c r="U166" s="44"/>
      <c r="V166" s="44"/>
      <c r="W166" s="181"/>
    </row>
    <row r="167" spans="2:23">
      <c r="B167" s="173"/>
      <c r="C167" s="173"/>
      <c r="D167" s="173"/>
      <c r="E167" s="173"/>
      <c r="F167" s="173"/>
      <c r="G167" s="173"/>
      <c r="H167" s="173"/>
      <c r="K167" s="7"/>
      <c r="L167" s="191" t="s">
        <v>8</v>
      </c>
      <c r="M167" s="189" t="s">
        <v>225</v>
      </c>
      <c r="N167" s="44"/>
      <c r="O167" s="44"/>
      <c r="P167" s="178">
        <f>SUMIFS(DATI!E$1:E$65536,DATI!A$1:A$65536,'2023'!B4,DATI!B$1:B$65536,'2023'!P12,DATI!D$1:D$65536,'2023'!L167)</f>
        <v>922172</v>
      </c>
      <c r="Q167" s="44"/>
      <c r="R167" s="44"/>
      <c r="S167" s="44"/>
      <c r="T167" s="178">
        <f>SUMIFS(DATI!E$1:E$65536,DATI!A$1:A$65536,'2023'!B4,DATI!B$1:B$65536,'2023'!T12,DATI!D$1:D$65536,'2023'!L167)</f>
        <v>214125</v>
      </c>
      <c r="U167" s="44"/>
      <c r="V167" s="44"/>
      <c r="W167" s="181"/>
    </row>
    <row r="168" spans="2:23" ht="25.5" thickBot="1">
      <c r="B168" s="173"/>
      <c r="C168" s="173"/>
      <c r="D168" s="173"/>
      <c r="E168" s="173"/>
      <c r="F168" s="173"/>
      <c r="G168" s="173"/>
      <c r="H168" s="173"/>
      <c r="K168" s="7"/>
      <c r="L168" s="192" t="s">
        <v>9</v>
      </c>
      <c r="M168" s="190" t="s">
        <v>226</v>
      </c>
      <c r="N168" s="182"/>
      <c r="O168" s="182"/>
      <c r="P168" s="183">
        <f>SUMIFS(DATI!E$1:E$65536,DATI!A$1:A$65536,'2023'!B4,DATI!B$1:B$65536,'2023'!P12,DATI!D$1:D$65536,'2023'!L168)</f>
        <v>1690149</v>
      </c>
      <c r="Q168" s="182"/>
      <c r="R168" s="182"/>
      <c r="S168" s="182"/>
      <c r="T168" s="183">
        <f>SUMIFS(DATI!E$1:E$65536,DATI!A$1:A$65536,'2023'!B4,DATI!B$1:B$65536,'2023'!T12,DATI!D$1:D$65536,'2023'!L168)</f>
        <v>328018</v>
      </c>
      <c r="U168" s="182"/>
      <c r="V168" s="182"/>
      <c r="W168" s="184"/>
    </row>
    <row r="169" spans="2:23" ht="13" thickTop="1">
      <c r="N169" s="6"/>
    </row>
    <row r="172" spans="2:23">
      <c r="V172" s="6"/>
    </row>
    <row r="173" spans="2:23">
      <c r="V173" s="6"/>
    </row>
    <row r="174" spans="2:23">
      <c r="V174" s="6"/>
    </row>
    <row r="175" spans="2:23">
      <c r="V175" s="6"/>
    </row>
  </sheetData>
  <sheetProtection algorithmName="SHA-512" hashValue="e+kxCINTqsmtiguK663nsL3wPsnSkj3gFGMyWqi8iqDWNX/LmWtSAFfKu5OykUKj04KCsVHX6qdGw4MHvRvVdA==" saltValue="fBkY2so+8Kdtb7ho1JT3kA==" spinCount="100000" sheet="1" objects="1" scenarios="1"/>
  <mergeCells count="146">
    <mergeCell ref="S161:S163"/>
    <mergeCell ref="T161:T163"/>
    <mergeCell ref="U161:U163"/>
    <mergeCell ref="V161:V163"/>
    <mergeCell ref="W161:W163"/>
    <mergeCell ref="B163:I163"/>
    <mergeCell ref="L161:M163"/>
    <mergeCell ref="N161:N163"/>
    <mergeCell ref="O161:O163"/>
    <mergeCell ref="P161:P163"/>
    <mergeCell ref="Q161:Q163"/>
    <mergeCell ref="R161:R163"/>
    <mergeCell ref="B142:W142"/>
    <mergeCell ref="B150:W150"/>
    <mergeCell ref="B160:W160"/>
    <mergeCell ref="O139:O141"/>
    <mergeCell ref="P139:P141"/>
    <mergeCell ref="Q139:Q141"/>
    <mergeCell ref="R139:R141"/>
    <mergeCell ref="S139:S141"/>
    <mergeCell ref="T139:T141"/>
    <mergeCell ref="G139:G141"/>
    <mergeCell ref="H139:H141"/>
    <mergeCell ref="I139:I141"/>
    <mergeCell ref="J139:J141"/>
    <mergeCell ref="K139:K141"/>
    <mergeCell ref="N139:N141"/>
    <mergeCell ref="B125:W125"/>
    <mergeCell ref="B137:W137"/>
    <mergeCell ref="B138:K138"/>
    <mergeCell ref="L138:M141"/>
    <mergeCell ref="N138:W138"/>
    <mergeCell ref="B139:B141"/>
    <mergeCell ref="C139:C141"/>
    <mergeCell ref="D139:D141"/>
    <mergeCell ref="E139:E141"/>
    <mergeCell ref="F139:F141"/>
    <mergeCell ref="U139:U141"/>
    <mergeCell ref="V139:V141"/>
    <mergeCell ref="W139:W141"/>
    <mergeCell ref="R122:R124"/>
    <mergeCell ref="S122:S124"/>
    <mergeCell ref="T122:T124"/>
    <mergeCell ref="U122:U124"/>
    <mergeCell ref="V122:V124"/>
    <mergeCell ref="W122:W124"/>
    <mergeCell ref="J122:J124"/>
    <mergeCell ref="K122:K124"/>
    <mergeCell ref="N122:N124"/>
    <mergeCell ref="O122:O124"/>
    <mergeCell ref="P122:P124"/>
    <mergeCell ref="Q122:Q124"/>
    <mergeCell ref="D122:D124"/>
    <mergeCell ref="E122:E124"/>
    <mergeCell ref="F122:F124"/>
    <mergeCell ref="G122:G124"/>
    <mergeCell ref="H122:H124"/>
    <mergeCell ref="I122:I124"/>
    <mergeCell ref="V81:V83"/>
    <mergeCell ref="W81:W83"/>
    <mergeCell ref="B84:W84"/>
    <mergeCell ref="B111:W111"/>
    <mergeCell ref="B120:W120"/>
    <mergeCell ref="B121:K121"/>
    <mergeCell ref="L121:M124"/>
    <mergeCell ref="N121:W121"/>
    <mergeCell ref="B122:B124"/>
    <mergeCell ref="C122:C124"/>
    <mergeCell ref="P81:P83"/>
    <mergeCell ref="Q81:Q83"/>
    <mergeCell ref="R81:R83"/>
    <mergeCell ref="S81:S83"/>
    <mergeCell ref="T81:T83"/>
    <mergeCell ref="U81:U83"/>
    <mergeCell ref="H81:H83"/>
    <mergeCell ref="I81:I83"/>
    <mergeCell ref="J81:J83"/>
    <mergeCell ref="K81:K83"/>
    <mergeCell ref="N81:N83"/>
    <mergeCell ref="O81:O83"/>
    <mergeCell ref="B44:W44"/>
    <mergeCell ref="B80:K80"/>
    <mergeCell ref="L80:M83"/>
    <mergeCell ref="N80:W80"/>
    <mergeCell ref="B81:B83"/>
    <mergeCell ref="C81:C83"/>
    <mergeCell ref="D81:D83"/>
    <mergeCell ref="E81:E83"/>
    <mergeCell ref="F81:F83"/>
    <mergeCell ref="G81:G83"/>
    <mergeCell ref="R41:R43"/>
    <mergeCell ref="S41:S43"/>
    <mergeCell ref="T41:T43"/>
    <mergeCell ref="U41:U43"/>
    <mergeCell ref="V41:V43"/>
    <mergeCell ref="W41:W43"/>
    <mergeCell ref="J41:J43"/>
    <mergeCell ref="K41:K43"/>
    <mergeCell ref="N41:N43"/>
    <mergeCell ref="O41:O43"/>
    <mergeCell ref="P41:P43"/>
    <mergeCell ref="Q41:Q43"/>
    <mergeCell ref="D41:D43"/>
    <mergeCell ref="E41:E43"/>
    <mergeCell ref="F41:F43"/>
    <mergeCell ref="G41:G43"/>
    <mergeCell ref="H41:H43"/>
    <mergeCell ref="I41:I43"/>
    <mergeCell ref="V9:V11"/>
    <mergeCell ref="W9:W11"/>
    <mergeCell ref="B13:W13"/>
    <mergeCell ref="B24:W24"/>
    <mergeCell ref="B25:W25"/>
    <mergeCell ref="B40:K40"/>
    <mergeCell ref="L40:M43"/>
    <mergeCell ref="N40:W40"/>
    <mergeCell ref="B41:B43"/>
    <mergeCell ref="C41:C43"/>
    <mergeCell ref="P9:P11"/>
    <mergeCell ref="Q9:Q11"/>
    <mergeCell ref="R9:R11"/>
    <mergeCell ref="S9:S11"/>
    <mergeCell ref="T9:T11"/>
    <mergeCell ref="U9:U11"/>
    <mergeCell ref="H9:H11"/>
    <mergeCell ref="I9:I11"/>
    <mergeCell ref="B2:W2"/>
    <mergeCell ref="B3:W3"/>
    <mergeCell ref="B4:W4"/>
    <mergeCell ref="B5:W5"/>
    <mergeCell ref="B6:W6"/>
    <mergeCell ref="B7:K7"/>
    <mergeCell ref="L7:M12"/>
    <mergeCell ref="N7:W7"/>
    <mergeCell ref="B8:K8"/>
    <mergeCell ref="N8:W8"/>
    <mergeCell ref="J9:J11"/>
    <mergeCell ref="K9:K11"/>
    <mergeCell ref="N9:N11"/>
    <mergeCell ref="O9:O11"/>
    <mergeCell ref="B9:B11"/>
    <mergeCell ref="C9:C11"/>
    <mergeCell ref="D9:D11"/>
    <mergeCell ref="E9:E11"/>
    <mergeCell ref="F9:F11"/>
    <mergeCell ref="G9:G11"/>
  </mergeCells>
  <conditionalFormatting sqref="B2:W37 B38:K38 N38:W38">
    <cfRule type="containsText" dxfId="521" priority="18" stopIfTrue="1" operator="containsText" text="SUMIFS">
      <formula>NOT(ISERROR(SEARCH("SUMIFS",B2)))</formula>
    </cfRule>
  </conditionalFormatting>
  <conditionalFormatting sqref="C95">
    <cfRule type="containsText" dxfId="520" priority="7" stopIfTrue="1" operator="containsText" text="SUMIFS">
      <formula>NOT(ISERROR(SEARCH("SUMIFS",C95)))</formula>
    </cfRule>
  </conditionalFormatting>
  <conditionalFormatting sqref="E95:G95">
    <cfRule type="containsText" dxfId="519" priority="8" stopIfTrue="1" operator="containsText" text="SUMIFS">
      <formula>NOT(ISERROR(SEARCH("SUMIFS",E95)))</formula>
    </cfRule>
  </conditionalFormatting>
  <conditionalFormatting sqref="H74:H75">
    <cfRule type="containsText" dxfId="518" priority="1" stopIfTrue="1" operator="containsText" text="SUMIFS">
      <formula>NOT(ISERROR(SEARCH("SUMIFS",H74)))</formula>
    </cfRule>
  </conditionalFormatting>
  <conditionalFormatting sqref="H86:H87">
    <cfRule type="containsText" dxfId="517" priority="5" stopIfTrue="1" operator="containsText" text="SUMIFS">
      <formula>NOT(ISERROR(SEARCH("SUMIFS",H86)))</formula>
    </cfRule>
  </conditionalFormatting>
  <conditionalFormatting sqref="H95:H96">
    <cfRule type="containsText" dxfId="516" priority="11" stopIfTrue="1" operator="containsText" text="SUMIFS">
      <formula>NOT(ISERROR(SEARCH("SUMIFS",H95)))</formula>
    </cfRule>
  </conditionalFormatting>
  <conditionalFormatting sqref="H102">
    <cfRule type="containsText" dxfId="515" priority="6" stopIfTrue="1" operator="containsText" text="SUMIFS">
      <formula>NOT(ISERROR(SEARCH("SUMIFS",H102)))</formula>
    </cfRule>
  </conditionalFormatting>
  <conditionalFormatting sqref="H106:H107">
    <cfRule type="containsText" dxfId="514" priority="10" stopIfTrue="1" operator="containsText" text="SUMIFS">
      <formula>NOT(ISERROR(SEARCH("SUMIFS",H106)))</formula>
    </cfRule>
  </conditionalFormatting>
  <conditionalFormatting sqref="L47:M48">
    <cfRule type="containsText" dxfId="513" priority="3" stopIfTrue="1" operator="containsText" text="SUMIFS">
      <formula>NOT(ISERROR(SEARCH("SUMIFS",L47)))</formula>
    </cfRule>
  </conditionalFormatting>
  <conditionalFormatting sqref="L50:M51">
    <cfRule type="containsText" dxfId="512" priority="2" stopIfTrue="1" operator="containsText" text="SUMIFS">
      <formula>NOT(ISERROR(SEARCH("SUMIFS",L50)))</formula>
    </cfRule>
  </conditionalFormatting>
  <conditionalFormatting sqref="Q45 Q54:Q56">
    <cfRule type="containsText" dxfId="511" priority="17" stopIfTrue="1" operator="containsText" text="SUMIFS">
      <formula>NOT(ISERROR(SEARCH("SUMIFS",Q45)))</formula>
    </cfRule>
  </conditionalFormatting>
  <conditionalFormatting sqref="Q58:Q64">
    <cfRule type="containsText" dxfId="510" priority="15" stopIfTrue="1" operator="containsText" text="SUMIFS">
      <formula>NOT(ISERROR(SEARCH("SUMIFS",Q58)))</formula>
    </cfRule>
  </conditionalFormatting>
  <conditionalFormatting sqref="Q69:Q74">
    <cfRule type="containsText" dxfId="509" priority="16" stopIfTrue="1" operator="containsText" text="SUMIFS">
      <formula>NOT(ISERROR(SEARCH("SUMIFS",Q69)))</formula>
    </cfRule>
  </conditionalFormatting>
  <conditionalFormatting sqref="Q85">
    <cfRule type="containsText" dxfId="508" priority="14" stopIfTrue="1" operator="containsText" text="SUMIFS">
      <formula>NOT(ISERROR(SEARCH("SUMIFS",Q85)))</formula>
    </cfRule>
  </conditionalFormatting>
  <conditionalFormatting sqref="Q94:Q96">
    <cfRule type="containsText" dxfId="507" priority="9" stopIfTrue="1" operator="containsText" text="SUMIFS">
      <formula>NOT(ISERROR(SEARCH("SUMIFS",Q94)))</formula>
    </cfRule>
  </conditionalFormatting>
  <conditionalFormatting sqref="Q99:Q102">
    <cfRule type="containsText" dxfId="506" priority="13" stopIfTrue="1" operator="containsText" text="SUMIFS">
      <formula>NOT(ISERROR(SEARCH("SUMIFS",Q99)))</formula>
    </cfRule>
  </conditionalFormatting>
  <conditionalFormatting sqref="Q105:Q107">
    <cfRule type="containsText" dxfId="505" priority="12" stopIfTrue="1" operator="containsText" text="SUMIFS">
      <formula>NOT(ISERROR(SEARCH("SUMIFS",Q105)))</formula>
    </cfRule>
  </conditionalFormatting>
  <conditionalFormatting sqref="Q112">
    <cfRule type="containsText" dxfId="504" priority="4" stopIfTrue="1" operator="containsText" text="SUMIFS">
      <formula>NOT(ISERROR(SEARCH("SUMIFS",Q112)))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CB98E-0E31-46E8-A1A4-4418386A10D5}">
  <sheetPr codeName="Sheet27"/>
  <dimension ref="A1:W175"/>
  <sheetViews>
    <sheetView topLeftCell="A151" zoomScale="70" zoomScaleNormal="70" workbookViewId="0">
      <selection activeCell="B6" sqref="B6:W6"/>
    </sheetView>
  </sheetViews>
  <sheetFormatPr defaultColWidth="9.1796875" defaultRowHeight="12.5"/>
  <cols>
    <col min="1" max="1" width="4.81640625" style="2" customWidth="1"/>
    <col min="2" max="2" width="16.81640625" style="2" customWidth="1"/>
    <col min="3" max="4" width="15.54296875" style="2" customWidth="1"/>
    <col min="5" max="11" width="11.7265625" style="2" customWidth="1"/>
    <col min="12" max="12" width="18.453125" style="2" customWidth="1"/>
    <col min="13" max="13" width="52.1796875" style="2" customWidth="1"/>
    <col min="14" max="14" width="12.54296875" style="2" customWidth="1"/>
    <col min="15" max="15" width="13.1796875" style="2" customWidth="1"/>
    <col min="16" max="20" width="11.7265625" style="2" customWidth="1"/>
    <col min="21" max="22" width="15.54296875" style="2" customWidth="1"/>
    <col min="23" max="23" width="16.7265625" style="2" customWidth="1"/>
    <col min="24" max="16384" width="9.1796875" style="2"/>
  </cols>
  <sheetData>
    <row r="1" spans="1:23">
      <c r="B1" s="3"/>
      <c r="C1" s="3"/>
      <c r="D1" s="3"/>
      <c r="E1" s="3"/>
      <c r="F1" s="3"/>
      <c r="G1" s="3"/>
      <c r="H1" s="3"/>
      <c r="I1" s="3"/>
      <c r="J1" s="3"/>
      <c r="K1" s="3"/>
      <c r="L1" s="4"/>
      <c r="M1" s="5"/>
      <c r="N1" s="3"/>
      <c r="O1" s="3"/>
      <c r="P1" s="3"/>
      <c r="Q1" s="3"/>
      <c r="R1" s="3"/>
      <c r="S1" s="3"/>
      <c r="T1" s="3"/>
      <c r="U1" s="3"/>
      <c r="V1" s="3"/>
      <c r="W1" s="3"/>
    </row>
    <row r="2" spans="1:23" ht="32.5">
      <c r="B2" s="286" t="s">
        <v>117</v>
      </c>
      <c r="C2" s="286"/>
      <c r="D2" s="286"/>
      <c r="E2" s="286"/>
      <c r="F2" s="286"/>
      <c r="G2" s="286"/>
      <c r="H2" s="286"/>
      <c r="I2" s="286"/>
      <c r="J2" s="286"/>
      <c r="K2" s="286"/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W2" s="286"/>
    </row>
    <row r="3" spans="1:23" ht="13">
      <c r="B3" s="287"/>
      <c r="C3" s="287"/>
      <c r="D3" s="287"/>
      <c r="E3" s="287"/>
      <c r="F3" s="287"/>
      <c r="G3" s="287"/>
      <c r="H3" s="287"/>
      <c r="I3" s="287"/>
      <c r="J3" s="287"/>
      <c r="K3" s="287"/>
      <c r="L3" s="287"/>
      <c r="M3" s="287"/>
      <c r="N3" s="287"/>
      <c r="O3" s="287"/>
      <c r="P3" s="287"/>
      <c r="Q3" s="287"/>
      <c r="R3" s="287"/>
      <c r="S3" s="287"/>
      <c r="T3" s="287"/>
      <c r="U3" s="287"/>
      <c r="V3" s="287"/>
      <c r="W3" s="287"/>
    </row>
    <row r="4" spans="1:23" ht="25">
      <c r="B4" s="288">
        <v>1996</v>
      </c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</row>
    <row r="5" spans="1:23" ht="25">
      <c r="B5" s="289" t="s">
        <v>118</v>
      </c>
      <c r="C5" s="289"/>
      <c r="D5" s="289"/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89"/>
      <c r="P5" s="289"/>
      <c r="Q5" s="289"/>
      <c r="R5" s="289"/>
      <c r="S5" s="289"/>
      <c r="T5" s="289"/>
      <c r="U5" s="289"/>
      <c r="V5" s="289"/>
      <c r="W5" s="289"/>
    </row>
    <row r="6" spans="1:23" ht="18" customHeight="1" thickBot="1">
      <c r="B6" s="290" t="str">
        <f>DATI!I1</f>
        <v>pēdējais datu labošanas datums: 21.10.2025</v>
      </c>
      <c r="C6" s="291"/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2"/>
      <c r="O6" s="292"/>
      <c r="P6" s="292"/>
      <c r="Q6" s="292"/>
      <c r="R6" s="292"/>
      <c r="S6" s="292"/>
      <c r="T6" s="292"/>
      <c r="U6" s="292"/>
      <c r="V6" s="292"/>
      <c r="W6" s="292"/>
    </row>
    <row r="7" spans="1:23" ht="21.75" customHeight="1" thickTop="1" thickBot="1">
      <c r="A7" s="7"/>
      <c r="B7" s="293" t="s">
        <v>119</v>
      </c>
      <c r="C7" s="294"/>
      <c r="D7" s="294"/>
      <c r="E7" s="294"/>
      <c r="F7" s="294"/>
      <c r="G7" s="294"/>
      <c r="H7" s="294"/>
      <c r="I7" s="294"/>
      <c r="J7" s="294"/>
      <c r="K7" s="295"/>
      <c r="L7" s="296" t="s">
        <v>120</v>
      </c>
      <c r="M7" s="297"/>
      <c r="N7" s="299" t="s">
        <v>121</v>
      </c>
      <c r="O7" s="300"/>
      <c r="P7" s="300"/>
      <c r="Q7" s="300"/>
      <c r="R7" s="300"/>
      <c r="S7" s="300"/>
      <c r="T7" s="300"/>
      <c r="U7" s="301"/>
      <c r="V7" s="301"/>
      <c r="W7" s="302"/>
    </row>
    <row r="8" spans="1:23" ht="21.75" customHeight="1" thickTop="1" thickBot="1">
      <c r="A8" s="7"/>
      <c r="B8" s="303" t="s">
        <v>23</v>
      </c>
      <c r="C8" s="231"/>
      <c r="D8" s="231"/>
      <c r="E8" s="231"/>
      <c r="F8" s="231"/>
      <c r="G8" s="231"/>
      <c r="H8" s="231"/>
      <c r="I8" s="231"/>
      <c r="J8" s="231"/>
      <c r="K8" s="232"/>
      <c r="L8" s="276"/>
      <c r="M8" s="223"/>
      <c r="N8" s="304" t="s">
        <v>81</v>
      </c>
      <c r="O8" s="304"/>
      <c r="P8" s="304"/>
      <c r="Q8" s="304"/>
      <c r="R8" s="304"/>
      <c r="S8" s="304"/>
      <c r="T8" s="304"/>
      <c r="U8" s="304"/>
      <c r="V8" s="304"/>
      <c r="W8" s="305"/>
    </row>
    <row r="9" spans="1:23" ht="13.5" customHeight="1" thickTop="1">
      <c r="A9" s="7"/>
      <c r="B9" s="306" t="s">
        <v>122</v>
      </c>
      <c r="C9" s="239" t="s">
        <v>123</v>
      </c>
      <c r="D9" s="246" t="s">
        <v>124</v>
      </c>
      <c r="E9" s="239" t="s">
        <v>125</v>
      </c>
      <c r="F9" s="261" t="s">
        <v>126</v>
      </c>
      <c r="G9" s="239" t="s">
        <v>127</v>
      </c>
      <c r="H9" s="239" t="s">
        <v>128</v>
      </c>
      <c r="I9" s="239" t="s">
        <v>129</v>
      </c>
      <c r="J9" s="239" t="s">
        <v>130</v>
      </c>
      <c r="K9" s="243" t="s">
        <v>131</v>
      </c>
      <c r="L9" s="276"/>
      <c r="M9" s="223"/>
      <c r="N9" s="246" t="s">
        <v>131</v>
      </c>
      <c r="O9" s="239" t="s">
        <v>130</v>
      </c>
      <c r="P9" s="239" t="s">
        <v>129</v>
      </c>
      <c r="Q9" s="239" t="s">
        <v>128</v>
      </c>
      <c r="R9" s="239" t="s">
        <v>127</v>
      </c>
      <c r="S9" s="239" t="s">
        <v>126</v>
      </c>
      <c r="T9" s="239" t="s">
        <v>125</v>
      </c>
      <c r="U9" s="264" t="s">
        <v>124</v>
      </c>
      <c r="V9" s="264" t="s">
        <v>123</v>
      </c>
      <c r="W9" s="266" t="s">
        <v>122</v>
      </c>
    </row>
    <row r="10" spans="1:23" ht="12.75" customHeight="1">
      <c r="A10" s="7"/>
      <c r="B10" s="307"/>
      <c r="C10" s="229"/>
      <c r="D10" s="309"/>
      <c r="E10" s="213"/>
      <c r="F10" s="311"/>
      <c r="G10" s="213"/>
      <c r="H10" s="229"/>
      <c r="I10" s="213"/>
      <c r="J10" s="213"/>
      <c r="K10" s="244"/>
      <c r="L10" s="276"/>
      <c r="M10" s="223"/>
      <c r="N10" s="247"/>
      <c r="O10" s="213"/>
      <c r="P10" s="213"/>
      <c r="Q10" s="229"/>
      <c r="R10" s="213"/>
      <c r="S10" s="213"/>
      <c r="T10" s="213"/>
      <c r="U10" s="216"/>
      <c r="V10" s="216"/>
      <c r="W10" s="219"/>
    </row>
    <row r="11" spans="1:23" ht="55.5" customHeight="1" thickBot="1">
      <c r="A11" s="7"/>
      <c r="B11" s="308"/>
      <c r="C11" s="242"/>
      <c r="D11" s="310"/>
      <c r="E11" s="241"/>
      <c r="F11" s="312"/>
      <c r="G11" s="241"/>
      <c r="H11" s="242"/>
      <c r="I11" s="241"/>
      <c r="J11" s="240"/>
      <c r="K11" s="245"/>
      <c r="L11" s="276"/>
      <c r="M11" s="223"/>
      <c r="N11" s="248"/>
      <c r="O11" s="240"/>
      <c r="P11" s="241"/>
      <c r="Q11" s="242"/>
      <c r="R11" s="241"/>
      <c r="S11" s="241"/>
      <c r="T11" s="241"/>
      <c r="U11" s="265"/>
      <c r="V11" s="265"/>
      <c r="W11" s="267"/>
    </row>
    <row r="12" spans="1:23" ht="33.75" customHeight="1" thickTop="1" thickBot="1">
      <c r="A12" s="7"/>
      <c r="B12" s="8" t="s">
        <v>103</v>
      </c>
      <c r="C12" s="9" t="s">
        <v>104</v>
      </c>
      <c r="D12" s="9" t="s">
        <v>102</v>
      </c>
      <c r="E12" s="10" t="s">
        <v>98</v>
      </c>
      <c r="F12" s="10" t="s">
        <v>97</v>
      </c>
      <c r="G12" s="10" t="s">
        <v>90</v>
      </c>
      <c r="H12" s="9" t="s">
        <v>105</v>
      </c>
      <c r="I12" s="10" t="s">
        <v>6</v>
      </c>
      <c r="J12" s="9" t="s">
        <v>106</v>
      </c>
      <c r="K12" s="11" t="s">
        <v>132</v>
      </c>
      <c r="L12" s="298"/>
      <c r="M12" s="225"/>
      <c r="N12" s="12" t="s">
        <v>132</v>
      </c>
      <c r="O12" s="13" t="s">
        <v>106</v>
      </c>
      <c r="P12" s="14" t="s">
        <v>6</v>
      </c>
      <c r="Q12" s="13" t="s">
        <v>105</v>
      </c>
      <c r="R12" s="14" t="s">
        <v>90</v>
      </c>
      <c r="S12" s="14" t="s">
        <v>97</v>
      </c>
      <c r="T12" s="14" t="s">
        <v>98</v>
      </c>
      <c r="U12" s="14" t="s">
        <v>102</v>
      </c>
      <c r="V12" s="13" t="s">
        <v>104</v>
      </c>
      <c r="W12" s="15" t="s">
        <v>103</v>
      </c>
    </row>
    <row r="13" spans="1:23" ht="19" thickTop="1" thickBot="1">
      <c r="A13" s="7"/>
      <c r="B13" s="283" t="s">
        <v>133</v>
      </c>
      <c r="C13" s="283"/>
      <c r="D13" s="283"/>
      <c r="E13" s="283"/>
      <c r="F13" s="283"/>
      <c r="G13" s="283"/>
      <c r="H13" s="283"/>
      <c r="I13" s="283"/>
      <c r="J13" s="283"/>
      <c r="K13" s="283"/>
      <c r="L13" s="283"/>
      <c r="M13" s="283"/>
      <c r="N13" s="231"/>
      <c r="O13" s="231"/>
      <c r="P13" s="231"/>
      <c r="Q13" s="231"/>
      <c r="R13" s="231"/>
      <c r="S13" s="231"/>
      <c r="T13" s="231"/>
      <c r="U13" s="231"/>
      <c r="V13" s="231"/>
      <c r="W13" s="232"/>
    </row>
    <row r="14" spans="1:23" ht="13.5" thickTop="1">
      <c r="A14" s="7"/>
      <c r="B14" s="16"/>
      <c r="C14" s="16"/>
      <c r="D14" s="16"/>
      <c r="E14" s="16"/>
      <c r="F14" s="16"/>
      <c r="G14" s="16"/>
      <c r="H14" s="16"/>
      <c r="I14" s="16"/>
      <c r="J14" s="16"/>
      <c r="K14" s="17"/>
      <c r="L14" s="18" t="s">
        <v>86</v>
      </c>
      <c r="M14" s="19" t="s">
        <v>134</v>
      </c>
      <c r="N14" s="20">
        <f>P14</f>
        <v>8564851</v>
      </c>
      <c r="O14" s="21"/>
      <c r="P14" s="22">
        <f>R14+S14+T14+W14</f>
        <v>8564851</v>
      </c>
      <c r="Q14" s="23"/>
      <c r="R14" s="24">
        <f>SUMIFS(DATI!E$1:E$65536,DATI!A$1:A$65536,'1996'!B4,DATI!B$1:B$65536,'1996'!R12,DATI!C$1:C$65536,'1996'!N8,DATI!D$1:D$65536,'1996'!L14)</f>
        <v>5412439</v>
      </c>
      <c r="S14" s="24">
        <f>SUMIFS(DATI!E$1:E$65536,DATI!A$1:A$65536,'1996'!B4,DATI!B$1:B$65536,'1996'!S12,DATI!C$1:C$65536,'1996'!N8,DATI!D$1:D$65536,'1996'!L14)</f>
        <v>251416</v>
      </c>
      <c r="T14" s="24">
        <f>SUMIFS(DATI!E$1:E$65536,DATI!A$1:A$65536,'1996'!B4,DATI!B$1:B$65536,'1996'!T12,DATI!C$1:C$65536,'1996'!N8,DATI!D$1:D$65536,'1996'!L14)</f>
        <v>1057175</v>
      </c>
      <c r="U14" s="24">
        <f>SUMIFS(DATI!E$1:E$65536,DATI!A$1:A$65536,'1996'!B4,DATI!B$1:B$65536,'1996'!U12,DATI!C$1:C$65536,'1996'!N8,DATI!D$1:D$65536,'1996'!L14)</f>
        <v>1819117</v>
      </c>
      <c r="V14" s="24">
        <f>SUMIFS(DATI!E$1:E$65536,DATI!A$1:A$65536,'1996'!B4,DATI!B$1:B$65536,'1996'!V12,DATI!C$1:C$65536,'1996'!N8,DATI!D$1:D$65536,'1996'!L14)</f>
        <v>24704</v>
      </c>
      <c r="W14" s="25">
        <f>U14+V14</f>
        <v>1843821</v>
      </c>
    </row>
    <row r="15" spans="1:23" ht="13">
      <c r="A15" s="7"/>
      <c r="B15" s="16"/>
      <c r="C15" s="16"/>
      <c r="D15" s="16"/>
      <c r="E15" s="16"/>
      <c r="F15" s="16"/>
      <c r="G15" s="16"/>
      <c r="H15" s="16"/>
      <c r="I15" s="16"/>
      <c r="J15" s="16"/>
      <c r="K15" s="26"/>
      <c r="L15" s="40" t="s">
        <v>87</v>
      </c>
      <c r="M15" s="134" t="s">
        <v>136</v>
      </c>
      <c r="N15" s="27">
        <f>P15</f>
        <v>7275965</v>
      </c>
      <c r="O15" s="28"/>
      <c r="P15" s="29">
        <f>R15+S15+T15+W15</f>
        <v>7275965</v>
      </c>
      <c r="Q15" s="28"/>
      <c r="R15" s="30">
        <f>SUMIFS(DATI!E$1:E$65536,DATI!A$1:A$65536,'1996'!B4,DATI!B$1:B$65536,'1996'!R12,DATI!C$1:C$65536,'1996'!N8,DATI!D$1:D$65536,'1996'!L15)</f>
        <v>5388554</v>
      </c>
      <c r="S15" s="30">
        <f>SUMIFS(DATI!E$1:E$65536,DATI!A$1:A$65536,'1996'!B4,DATI!B$1:B$65536,'1996'!S12,DATI!C$1:C$65536,'1996'!N8,DATI!D$1:D$65536,'1996'!L15)</f>
        <v>251410</v>
      </c>
      <c r="T15" s="30">
        <f>SUMIFS(DATI!E$1:E$65536,DATI!A$1:A$65536,'1996'!B4,DATI!B$1:B$65536,'1996'!T12,DATI!C$1:C$65536,'1996'!N8,DATI!D$1:D$65536,'1996'!L15)</f>
        <v>58507</v>
      </c>
      <c r="U15" s="30">
        <f>SUMIFS(DATI!E$1:E$65536,DATI!A$1:A$65536,'1996'!B4,DATI!B$1:B$65536,'1996'!U12,DATI!C$1:C$65536,'1996'!N8,DATI!D$1:D$65536,'1996'!L15)</f>
        <v>1574187</v>
      </c>
      <c r="V15" s="30">
        <f>SUMIFS(DATI!E$1:E$65536,DATI!A$1:A$65536,'1996'!B4,DATI!B$1:B$65536,'1996'!V12,DATI!C$1:C$65536,'1996'!N8,DATI!D$1:D$65536,'1996'!L15)</f>
        <v>3307</v>
      </c>
      <c r="W15" s="31">
        <f>U15+V15</f>
        <v>1577494</v>
      </c>
    </row>
    <row r="16" spans="1:23" ht="13">
      <c r="A16" s="7"/>
      <c r="B16" s="16"/>
      <c r="C16" s="16"/>
      <c r="D16" s="16"/>
      <c r="E16" s="16"/>
      <c r="F16" s="16"/>
      <c r="G16" s="16"/>
      <c r="H16" s="16"/>
      <c r="I16" s="16"/>
      <c r="J16" s="16"/>
      <c r="K16" s="26"/>
      <c r="L16" s="40" t="s">
        <v>88</v>
      </c>
      <c r="M16" s="134" t="s">
        <v>137</v>
      </c>
      <c r="N16" s="27">
        <f>P16</f>
        <v>285929</v>
      </c>
      <c r="O16" s="28"/>
      <c r="P16" s="29">
        <f>R16+S16+T16+W16</f>
        <v>285929</v>
      </c>
      <c r="Q16" s="28"/>
      <c r="R16" s="30">
        <f>SUMIFS(DATI!E$1:E$65536,DATI!A$1:A$65536,'1996'!B4,DATI!B$1:B$65536,'1996'!R12,DATI!C$1:C$65536,'1996'!N8,DATI!D$1:D$65536,'1996'!L16)</f>
        <v>23885</v>
      </c>
      <c r="S16" s="30">
        <f>SUMIFS(DATI!E$1:E$65536,DATI!A$1:A$65536,'1996'!B4,DATI!B$1:B$65536,'1996'!S12,DATI!C$1:C$65536,'1996'!N8,DATI!D$1:D$65536,'1996'!L16)</f>
        <v>6</v>
      </c>
      <c r="T16" s="30">
        <f>SUMIFS(DATI!E$1:E$65536,DATI!A$1:A$65536,'1996'!B4,DATI!B$1:B$65536,'1996'!T12,DATI!C$1:C$65536,'1996'!N8,DATI!D$1:D$65536,'1996'!L16)</f>
        <v>17107</v>
      </c>
      <c r="U16" s="30">
        <f>SUMIFS(DATI!E$1:E$65536,DATI!A$1:A$65536,'1996'!B4,DATI!B$1:B$65536,'1996'!U12,DATI!C$1:C$65536,'1996'!N8,DATI!D$1:D$65536,'1996'!L16)</f>
        <v>244929</v>
      </c>
      <c r="V16" s="30">
        <f>SUMIFS(DATI!E$1:E$65536,DATI!A$1:A$65536,'1996'!B4,DATI!B$1:B$65536,'1996'!V12,DATI!C$1:C$65536,'1996'!N8,DATI!D$1:D$65536,'1996'!L16)</f>
        <v>2</v>
      </c>
      <c r="W16" s="31">
        <f>U16+V16</f>
        <v>244931</v>
      </c>
    </row>
    <row r="17" spans="1:23" ht="13">
      <c r="A17" s="7"/>
      <c r="B17" s="16"/>
      <c r="C17" s="16"/>
      <c r="D17" s="16"/>
      <c r="E17" s="16"/>
      <c r="F17" s="16"/>
      <c r="G17" s="16"/>
      <c r="H17" s="16"/>
      <c r="I17" s="16"/>
      <c r="J17" s="16"/>
      <c r="K17" s="26"/>
      <c r="L17" s="40" t="s">
        <v>89</v>
      </c>
      <c r="M17" s="134" t="s">
        <v>138</v>
      </c>
      <c r="N17" s="27">
        <f>P17</f>
        <v>1002956</v>
      </c>
      <c r="O17" s="28"/>
      <c r="P17" s="29">
        <f>R17+S17+T17+W17</f>
        <v>1002956</v>
      </c>
      <c r="Q17" s="28"/>
      <c r="R17" s="28"/>
      <c r="S17" s="28"/>
      <c r="T17" s="30">
        <f>SUMIFS(DATI!E$1:E$65536,DATI!A$1:A$65536,'1996'!B4,DATI!B$1:B$65536,'1996'!T12,DATI!C$1:C$65536,'1996'!N8,DATI!D$1:D$65536,'1996'!L17)</f>
        <v>981561</v>
      </c>
      <c r="U17" s="28"/>
      <c r="V17" s="30">
        <f>SUMIFS(DATI!E$1:E$65536,DATI!A$1:A$65536,'1996'!B4,DATI!B$1:B$65536,'1996'!V12,DATI!C$1:C$65536,'1996'!N8,DATI!D$1:D$65536,'1996'!L17)</f>
        <v>21395</v>
      </c>
      <c r="W17" s="31">
        <f>V17</f>
        <v>21395</v>
      </c>
    </row>
    <row r="18" spans="1:23" ht="13">
      <c r="A18" s="7"/>
      <c r="B18" s="33">
        <f>C18+D18</f>
        <v>790939</v>
      </c>
      <c r="C18" s="34">
        <f>SUMIFS(DATI!E$1:E$65536,DATI!A$1:A$65536,'1996'!B4,DATI!B$1:B$65536,'1996'!C12,DATI!C$1:C$65536,'1996'!B8,DATI!D$1:D$65536,'1996'!L18)</f>
        <v>13744</v>
      </c>
      <c r="D18" s="34">
        <f>SUMIFS(DATI!E$1:E$65536,DATI!A$1:A$65536,'1996'!B4,DATI!B$1:B$65536,'1996'!D12,DATI!C$1:C$65536,'1996'!B8,DATI!D$1:D$65536,'1996'!L18)</f>
        <v>777195</v>
      </c>
      <c r="E18" s="35">
        <f>SUMIFS(DATI!E$1:E$65536,DATI!A$1:A$65536,'1996'!B4,DATI!B$1:B$65536,'1996'!E12,DATI!C$1:C$65536,'1996'!B8,DATI!D$1:D$65536,'1996'!L18)</f>
        <v>324842</v>
      </c>
      <c r="F18" s="36">
        <f>SUMIFS(DATI!E$1:E$65536,DATI!A$1:A$65536,'1996'!B4,DATI!B$1:B$65536,'1996'!F12,DATI!C$1:C$65536,'1996'!B8,DATI!D$1:D$65536,'1996'!L18)</f>
        <v>118219</v>
      </c>
      <c r="G18" s="36">
        <f>SUMIFS(DATI!E$1:E$65536,DATI!A$1:A$65536,'1996'!B4,DATI!B$1:B$65536,'1996'!G12,DATI!C$1:C$65536,'1996'!B8,DATI!D$1:D$65536,'1996'!L18)</f>
        <v>3303566</v>
      </c>
      <c r="H18" s="16"/>
      <c r="I18" s="37">
        <f>B18+E18+F18+G18</f>
        <v>4537566</v>
      </c>
      <c r="J18" s="38"/>
      <c r="K18" s="39">
        <f>I18</f>
        <v>4537566</v>
      </c>
      <c r="L18" s="40" t="s">
        <v>72</v>
      </c>
      <c r="M18" s="41" t="s">
        <v>139</v>
      </c>
      <c r="N18" s="28"/>
      <c r="O18" s="28"/>
      <c r="P18" s="28"/>
      <c r="Q18" s="28"/>
      <c r="R18" s="28"/>
      <c r="S18" s="28"/>
      <c r="T18" s="23"/>
      <c r="U18" s="28"/>
      <c r="V18" s="28"/>
      <c r="W18" s="42"/>
    </row>
    <row r="19" spans="1:23" ht="13">
      <c r="A19" s="7"/>
      <c r="B19" s="33">
        <f>C19+D19</f>
        <v>1052882</v>
      </c>
      <c r="C19" s="43">
        <f>V14-C18</f>
        <v>10960</v>
      </c>
      <c r="D19" s="33">
        <f>U14-D18</f>
        <v>1041922</v>
      </c>
      <c r="E19" s="43">
        <f>T14-E18</f>
        <v>732333</v>
      </c>
      <c r="F19" s="43">
        <f>S14-F18</f>
        <v>133197</v>
      </c>
      <c r="G19" s="43">
        <f>R14-G18</f>
        <v>2108873</v>
      </c>
      <c r="H19" s="16"/>
      <c r="I19" s="37">
        <f>B19+E19+F19+G19</f>
        <v>4027285</v>
      </c>
      <c r="J19" s="44"/>
      <c r="K19" s="45"/>
      <c r="L19" s="46" t="s">
        <v>91</v>
      </c>
      <c r="M19" s="194" t="s">
        <v>140</v>
      </c>
      <c r="N19" s="28"/>
      <c r="O19" s="28"/>
      <c r="P19" s="28"/>
      <c r="Q19" s="47"/>
      <c r="R19" s="28"/>
      <c r="S19" s="28"/>
      <c r="T19" s="28"/>
      <c r="U19" s="28"/>
      <c r="V19" s="28"/>
      <c r="W19" s="42"/>
    </row>
    <row r="20" spans="1:23">
      <c r="A20" s="7"/>
      <c r="B20" s="44"/>
      <c r="C20" s="44"/>
      <c r="D20" s="48"/>
      <c r="E20" s="44"/>
      <c r="F20" s="44"/>
      <c r="G20" s="44"/>
      <c r="H20" s="44"/>
      <c r="I20" s="48"/>
      <c r="J20" s="44"/>
      <c r="K20" s="45"/>
      <c r="L20" s="40" t="s">
        <v>85</v>
      </c>
      <c r="M20" s="41" t="s">
        <v>141</v>
      </c>
      <c r="N20" s="28"/>
      <c r="O20" s="28"/>
      <c r="P20" s="29">
        <f>Q20</f>
        <v>517176</v>
      </c>
      <c r="Q20" s="49">
        <f>SUMIFS(DATI!E$1:E$65536,DATI!A$1:A$65536,'1996'!B4,DATI!B$1:B$65536,'1996'!Q12,DATI!C$1:C$65536,'1996'!N8,DATI!D$1:D$65536,'1996'!L20)</f>
        <v>517176</v>
      </c>
      <c r="R20" s="50"/>
      <c r="S20" s="28"/>
      <c r="T20" s="28"/>
      <c r="U20" s="28"/>
      <c r="V20" s="28"/>
      <c r="W20" s="42"/>
    </row>
    <row r="21" spans="1:23" ht="13">
      <c r="A21" s="7"/>
      <c r="B21" s="44"/>
      <c r="C21" s="44"/>
      <c r="D21" s="48"/>
      <c r="E21" s="44"/>
      <c r="F21" s="44"/>
      <c r="G21" s="44"/>
      <c r="H21" s="44"/>
      <c r="I21" s="43">
        <f>I19+P20</f>
        <v>4544461</v>
      </c>
      <c r="J21" s="44"/>
      <c r="K21" s="45"/>
      <c r="L21" s="46" t="s">
        <v>12</v>
      </c>
      <c r="M21" s="194" t="s">
        <v>142</v>
      </c>
      <c r="N21" s="28"/>
      <c r="O21" s="28"/>
      <c r="P21" s="23"/>
      <c r="Q21" s="23"/>
      <c r="R21" s="28"/>
      <c r="S21" s="28"/>
      <c r="T21" s="28"/>
      <c r="U21" s="28"/>
      <c r="V21" s="28"/>
      <c r="W21" s="42"/>
    </row>
    <row r="22" spans="1:23" ht="13">
      <c r="A22" s="7"/>
      <c r="B22" s="51">
        <f>C22+D22</f>
        <v>105029</v>
      </c>
      <c r="C22" s="52">
        <f>SUMIFS(DATI!E$1:E$65536,DATI!A$1:A$65536,'1996'!B4,DATI!B$1:B$65536,'1996'!C12,DATI!C$1:C$65536,'1996'!B8,DATI!D$1:D$65536,'1996'!L22)</f>
        <v>2544</v>
      </c>
      <c r="D22" s="52">
        <f>SUMIFS(DATI!E$1:E$65536,DATI!A$1:A$65536,'1996'!B4,DATI!B$1:B$65536,'1996'!D12,DATI!C$1:C$65536,'1996'!B8,DATI!D$1:D$65536,'1996'!L22)</f>
        <v>102485</v>
      </c>
      <c r="E22" s="52">
        <f>SUMIFS(DATI!E$1:E$65536,DATI!A$1:A$65536,'1996'!B4,DATI!B$1:B$65536,'1996'!E12,DATI!C$1:C$65536,'1996'!B8,DATI!D$1:D$65536,'1996'!L22)</f>
        <v>246827</v>
      </c>
      <c r="F22" s="52">
        <f>SUMIFS(DATI!E$1:E$65536,DATI!A$1:A$65536,'1996'!B4,DATI!B$1:B$65536,'1996'!F12,DATI!C$1:C$65536,'1996'!B8,DATI!D$1:D$65536,'1996'!L22)</f>
        <v>16817</v>
      </c>
      <c r="G22" s="52">
        <f>SUMIFS(DATI!E$1:E$65536,DATI!A$1:A$65536,'1996'!B4,DATI!B$1:B$65536,'1996'!G12,DATI!C$1:C$65536,'1996'!B8,DATI!D$1:D$65536,'1996'!L22)</f>
        <v>690021</v>
      </c>
      <c r="H22" s="16"/>
      <c r="I22" s="43">
        <f>C22+D22+E22+F22+G22</f>
        <v>1058694</v>
      </c>
      <c r="J22" s="44"/>
      <c r="K22" s="45"/>
      <c r="L22" s="53" t="s">
        <v>77</v>
      </c>
      <c r="M22" s="54" t="s">
        <v>167</v>
      </c>
      <c r="N22" s="28"/>
      <c r="O22" s="28"/>
      <c r="P22" s="28"/>
      <c r="Q22" s="28"/>
      <c r="R22" s="28" t="s">
        <v>135</v>
      </c>
      <c r="S22" s="28"/>
      <c r="T22" s="28"/>
      <c r="U22" s="28"/>
      <c r="V22" s="28"/>
      <c r="W22" s="42"/>
    </row>
    <row r="23" spans="1:23" ht="13.5" thickBot="1">
      <c r="A23" s="7"/>
      <c r="B23" s="55">
        <f>C23+D23</f>
        <v>947853</v>
      </c>
      <c r="C23" s="56">
        <f>C19-C22</f>
        <v>8416</v>
      </c>
      <c r="D23" s="56">
        <f>D19-D22</f>
        <v>939437</v>
      </c>
      <c r="E23" s="56">
        <f>E19-E22</f>
        <v>485506</v>
      </c>
      <c r="F23" s="56">
        <f>F19-F22</f>
        <v>116380</v>
      </c>
      <c r="G23" s="56">
        <f>G19-G22</f>
        <v>1418852</v>
      </c>
      <c r="H23" s="43">
        <f>P20</f>
        <v>517176</v>
      </c>
      <c r="I23" s="43">
        <f>B23+E23+F23+G23+H23</f>
        <v>3485767</v>
      </c>
      <c r="J23" s="44"/>
      <c r="K23" s="57"/>
      <c r="L23" s="46" t="s">
        <v>13</v>
      </c>
      <c r="M23" s="195" t="s">
        <v>247</v>
      </c>
      <c r="N23" s="28"/>
      <c r="O23" s="28"/>
      <c r="P23" s="28"/>
      <c r="Q23" s="28"/>
      <c r="R23" s="28"/>
      <c r="S23" s="28"/>
      <c r="T23" s="28"/>
      <c r="U23" s="28"/>
      <c r="V23" s="28"/>
      <c r="W23" s="42"/>
    </row>
    <row r="24" spans="1:23" ht="26.25" customHeight="1" thickTop="1" thickBot="1">
      <c r="A24" s="7"/>
      <c r="B24" s="284" t="s">
        <v>143</v>
      </c>
      <c r="C24" s="284"/>
      <c r="D24" s="284"/>
      <c r="E24" s="284"/>
      <c r="F24" s="284"/>
      <c r="G24" s="284"/>
      <c r="H24" s="284"/>
      <c r="I24" s="284"/>
      <c r="J24" s="284"/>
      <c r="K24" s="284"/>
      <c r="L24" s="284"/>
      <c r="M24" s="284"/>
      <c r="N24" s="284"/>
      <c r="O24" s="284"/>
      <c r="P24" s="284"/>
      <c r="Q24" s="284"/>
      <c r="R24" s="284"/>
      <c r="S24" s="284"/>
      <c r="T24" s="284"/>
      <c r="U24" s="284"/>
      <c r="V24" s="284"/>
      <c r="W24" s="285"/>
    </row>
    <row r="25" spans="1:23" ht="19" thickTop="1" thickBot="1">
      <c r="A25" s="7"/>
      <c r="B25" s="231" t="s">
        <v>144</v>
      </c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232"/>
    </row>
    <row r="26" spans="1:23" ht="13.5" thickTop="1">
      <c r="A26" s="7"/>
      <c r="B26" s="58"/>
      <c r="C26" s="58"/>
      <c r="D26" s="58"/>
      <c r="E26" s="58"/>
      <c r="F26" s="58"/>
      <c r="G26" s="58"/>
      <c r="H26" s="58"/>
      <c r="I26" s="59"/>
      <c r="J26" s="58"/>
      <c r="K26" s="60"/>
      <c r="L26" s="46" t="s">
        <v>12</v>
      </c>
      <c r="M26" s="196" t="s">
        <v>145</v>
      </c>
      <c r="N26" s="28"/>
      <c r="O26" s="61"/>
      <c r="P26" s="22">
        <f>R26+S26+T26+W26+Q26</f>
        <v>4544461</v>
      </c>
      <c r="Q26" s="22">
        <f>H23</f>
        <v>517176</v>
      </c>
      <c r="R26" s="62">
        <f>G19</f>
        <v>2108873</v>
      </c>
      <c r="S26" s="62">
        <f>F19</f>
        <v>133197</v>
      </c>
      <c r="T26" s="62">
        <f>E19</f>
        <v>732333</v>
      </c>
      <c r="U26" s="62">
        <f>D19</f>
        <v>1041922</v>
      </c>
      <c r="V26" s="62">
        <f>C19</f>
        <v>10960</v>
      </c>
      <c r="W26" s="63">
        <f>U26+V26</f>
        <v>1052882</v>
      </c>
    </row>
    <row r="27" spans="1:23">
      <c r="A27" s="7"/>
      <c r="B27" s="64">
        <f>C27+D27</f>
        <v>453268</v>
      </c>
      <c r="C27" s="64">
        <f>C28+C29</f>
        <v>8401</v>
      </c>
      <c r="D27" s="64">
        <f>D28+D29</f>
        <v>444867</v>
      </c>
      <c r="E27" s="64">
        <f>E28+E29</f>
        <v>485506</v>
      </c>
      <c r="F27" s="64">
        <f>F28+F29</f>
        <v>56619</v>
      </c>
      <c r="G27" s="64">
        <f>G28+G29</f>
        <v>1087956</v>
      </c>
      <c r="H27" s="44"/>
      <c r="I27" s="37">
        <f>B27+E27+F27+G27</f>
        <v>2083349</v>
      </c>
      <c r="J27" s="43">
        <f>J28+J29</f>
        <v>31992</v>
      </c>
      <c r="K27" s="39">
        <f>J27+I27</f>
        <v>2115341</v>
      </c>
      <c r="L27" s="53" t="s">
        <v>24</v>
      </c>
      <c r="M27" s="65" t="s">
        <v>146</v>
      </c>
      <c r="N27" s="28"/>
      <c r="O27" s="28"/>
      <c r="P27" s="23"/>
      <c r="Q27" s="23"/>
      <c r="R27" s="23"/>
      <c r="S27" s="23"/>
      <c r="T27" s="23"/>
      <c r="U27" s="23"/>
      <c r="V27" s="23"/>
      <c r="W27" s="32"/>
    </row>
    <row r="28" spans="1:23">
      <c r="A28" s="7"/>
      <c r="B28" s="66">
        <f>C28+D28</f>
        <v>356309</v>
      </c>
      <c r="C28" s="67">
        <f>SUMIFS(DATI!E$1:E$65536,DATI!A$1:A$65536,'1996'!B4,DATI!B$1:B$65536,'1996'!C12,DATI!C$1:C$65536,'1996'!B8,DATI!D$1:D$65536,'1996'!L28)</f>
        <v>6707</v>
      </c>
      <c r="D28" s="67">
        <f>SUMIFS(DATI!E$1:E$65536,DATI!A$1:A$65536,'1996'!B4,DATI!B$1:B$65536,'1996'!D12,DATI!C$1:C$65536,'1996'!B8,DATI!D$1:D$65536,'1996'!L28)</f>
        <v>349602</v>
      </c>
      <c r="E28" s="67">
        <f>SUMIFS(DATI!E$1:E$65536,DATI!A$1:A$65536,'1996'!B4,DATI!B$1:B$65536,'1996'!E12,DATI!C$1:C$65536,'1996'!B8,DATI!D$1:D$65536,'1996'!L28)</f>
        <v>358035</v>
      </c>
      <c r="F28" s="67">
        <f>SUMIFS(DATI!E$1:E$65536,DATI!A$1:A$65536,'1996'!B4,DATI!B$1:B$65536,'1996'!F12,DATI!C$1:C$65536,'1996'!B8,DATI!D$1:D$65536,'1996'!L28)</f>
        <v>41528</v>
      </c>
      <c r="G28" s="67">
        <f>SUMIFS(DATI!E$1:E$65536,DATI!A$1:A$65536,'1996'!B4,DATI!B$1:B$65536,'1996'!G12,DATI!C$1:C$65536,'1996'!B8,DATI!D$1:D$65536,'1996'!L28)</f>
        <v>851431</v>
      </c>
      <c r="H28" s="44"/>
      <c r="I28" s="37">
        <f>B28+E28+F28+G28</f>
        <v>1607303</v>
      </c>
      <c r="J28" s="36">
        <f>SUMIFS(DATI!E$1:E$65536,DATI!A$1:A$65536,'1996'!B4,DATI!B$1:B$65536,'1996'!J12,DATI!C$1:C$65536,'1996'!B8,DATI!D$1:D$65536,'1996'!L28)</f>
        <v>31992</v>
      </c>
      <c r="K28" s="39">
        <f>J28+I28</f>
        <v>1639295</v>
      </c>
      <c r="L28" s="53" t="s">
        <v>25</v>
      </c>
      <c r="M28" s="199" t="s">
        <v>248</v>
      </c>
      <c r="N28" s="28"/>
      <c r="O28" s="28"/>
      <c r="P28" s="28"/>
      <c r="Q28" s="28"/>
      <c r="R28" s="28"/>
      <c r="S28" s="28"/>
      <c r="T28" s="28"/>
      <c r="U28" s="28"/>
      <c r="V28" s="28"/>
      <c r="W28" s="42"/>
    </row>
    <row r="29" spans="1:23">
      <c r="A29" s="7"/>
      <c r="B29" s="66">
        <f>C29+D29</f>
        <v>96959</v>
      </c>
      <c r="C29" s="67">
        <f>SUMIFS(DATI!E$1:E$65536,DATI!A$1:A$65536,'1996'!B4,DATI!B$1:B$65536,'1996'!C12,DATI!C$1:C$65536,'1996'!B8,DATI!D$1:D$65536,'1996'!L29)</f>
        <v>1694</v>
      </c>
      <c r="D29" s="67">
        <f>SUMIFS(DATI!E$1:E$65536,DATI!A$1:A$65536,'1996'!B4,DATI!B$1:B$65536,'1996'!D12,DATI!C$1:C$65536,'1996'!B8,DATI!D$1:D$65536,'1996'!L29)</f>
        <v>95265</v>
      </c>
      <c r="E29" s="67">
        <f>SUMIFS(DATI!E$1:E$65536,DATI!A$1:A$65536,'1996'!B4,DATI!B$1:B$65536,'1996'!E12,DATI!C$1:C$65536,'1996'!B8,DATI!D$1:D$65536,'1996'!L29)</f>
        <v>127471</v>
      </c>
      <c r="F29" s="67">
        <f>SUMIFS(DATI!E$1:E$65536,DATI!A$1:A$65536,'1996'!B4,DATI!B$1:B$65536,'1996'!F12,DATI!C$1:C$65536,'1996'!B8,DATI!D$1:D$65536,'1996'!L29)</f>
        <v>15091</v>
      </c>
      <c r="G29" s="67">
        <f>SUMIFS(DATI!E$1:E$65536,DATI!A$1:A$65536,'1996'!B4,DATI!B$1:B$65536,'1996'!G12,DATI!C$1:C$65536,'1996'!B8,DATI!D$1:D$65536,'1996'!L29)</f>
        <v>236525</v>
      </c>
      <c r="H29" s="44"/>
      <c r="I29" s="37">
        <f>B29+E29+F29+G29</f>
        <v>476046</v>
      </c>
      <c r="J29" s="36">
        <f>SUMIFS(DATI!E$1:E$65536,DATI!A$1:A$65536,'1996'!B4,DATI!B$1:B$65536,'1996'!J12,DATI!C$1:C$65536,'1996'!B8,DATI!D$1:D$65536,'1996'!L29)</f>
        <v>0</v>
      </c>
      <c r="K29" s="39">
        <f>J29+I29</f>
        <v>476046</v>
      </c>
      <c r="L29" s="53" t="s">
        <v>26</v>
      </c>
      <c r="M29" s="199" t="s">
        <v>249</v>
      </c>
      <c r="N29" s="28"/>
      <c r="O29" s="28"/>
      <c r="P29" s="28"/>
      <c r="Q29" s="28"/>
      <c r="R29" s="28"/>
      <c r="S29" s="28"/>
      <c r="T29" s="28"/>
      <c r="U29" s="28"/>
      <c r="V29" s="28"/>
      <c r="W29" s="42"/>
    </row>
    <row r="30" spans="1:23">
      <c r="A30" s="7"/>
      <c r="B30" s="68">
        <f>C30+D30</f>
        <v>117</v>
      </c>
      <c r="C30" s="68">
        <f>C32</f>
        <v>0</v>
      </c>
      <c r="D30" s="68">
        <f>D32</f>
        <v>117</v>
      </c>
      <c r="E30" s="68">
        <f>E32</f>
        <v>0</v>
      </c>
      <c r="F30" s="68">
        <f>F32</f>
        <v>2515</v>
      </c>
      <c r="G30" s="68">
        <f>G32</f>
        <v>60122</v>
      </c>
      <c r="H30" s="68">
        <f>H31</f>
        <v>522334</v>
      </c>
      <c r="I30" s="69">
        <f>I31+I32</f>
        <v>585088</v>
      </c>
      <c r="J30" s="44"/>
      <c r="K30" s="70"/>
      <c r="L30" s="53" t="s">
        <v>27</v>
      </c>
      <c r="M30" s="65" t="s">
        <v>147</v>
      </c>
      <c r="N30" s="28"/>
      <c r="O30" s="28"/>
      <c r="P30" s="28"/>
      <c r="Q30" s="28"/>
      <c r="R30" s="28"/>
      <c r="S30" s="28"/>
      <c r="T30" s="28"/>
      <c r="U30" s="28"/>
      <c r="V30" s="28"/>
      <c r="W30" s="42"/>
    </row>
    <row r="31" spans="1:23">
      <c r="A31" s="7"/>
      <c r="B31" s="71"/>
      <c r="C31" s="71"/>
      <c r="D31" s="71"/>
      <c r="E31" s="71"/>
      <c r="F31" s="71"/>
      <c r="G31" s="71"/>
      <c r="H31" s="36">
        <f>SUMIFS(DATI!E$1:E$65536,DATI!A$1:A$65536,'1996'!B4,DATI!B$1:B$65536,'1996'!H12,DATI!C$1:C$65536,'1996'!B8,DATI!D$1:D$65536,'1996'!L31)</f>
        <v>522334</v>
      </c>
      <c r="I31" s="37">
        <f>H31</f>
        <v>522334</v>
      </c>
      <c r="J31" s="44"/>
      <c r="K31" s="45"/>
      <c r="L31" s="53" t="s">
        <v>28</v>
      </c>
      <c r="M31" s="199" t="s">
        <v>250</v>
      </c>
      <c r="N31" s="28"/>
      <c r="O31" s="28"/>
      <c r="P31" s="28"/>
      <c r="Q31" s="28"/>
      <c r="R31" s="28"/>
      <c r="S31" s="28"/>
      <c r="T31" s="28"/>
      <c r="U31" s="28"/>
      <c r="V31" s="28"/>
      <c r="W31" s="42"/>
    </row>
    <row r="32" spans="1:23">
      <c r="A32" s="7"/>
      <c r="B32" s="33">
        <f>C32+D32</f>
        <v>117</v>
      </c>
      <c r="C32" s="36">
        <f>SUMIFS(DATI!E$1:E$65536,DATI!A$1:A$65536,'1996'!B4,DATI!B$1:B$65536,'1996'!C12,DATI!C$1:C$65536,'1996'!B8,DATI!D$1:D$65536,'1996'!L32)</f>
        <v>0</v>
      </c>
      <c r="D32" s="34">
        <f>SUMIFS(DATI!E$1:E$65536,DATI!A$1:A$65536,'1996'!B4,DATI!B$1:B$65536,'1996'!D12,DATI!C$1:C$65536,'1996'!B8,DATI!D$1:D$65536,'1996'!L32)</f>
        <v>117</v>
      </c>
      <c r="E32" s="36">
        <f>SUMIFS(DATI!E$1:E$65536,DATI!A$1:A$65536,'1996'!B4,DATI!B$1:B$65536,'1996'!E12,DATI!C$1:C$65536,'1996'!B8,DATI!D$1:D$65536,'1996'!L32)</f>
        <v>0</v>
      </c>
      <c r="F32" s="36">
        <f>SUMIFS(DATI!E$1:E$65536,DATI!A$1:A$65536,'1996'!B4,DATI!B$1:B$65536,'1996'!F12,DATI!C$1:C$65536,'1996'!B8,DATI!D$1:D$65536,'1996'!L32)</f>
        <v>2515</v>
      </c>
      <c r="G32" s="36">
        <f>SUMIFS(DATI!E$1:E$65536,DATI!A$1:A$65536,'1996'!B4,DATI!B$1:B$65536,'1996'!G12,DATI!C$1:C$65536,'1996'!B8,DATI!D$1:D$65536,'1996'!L32)</f>
        <v>60122</v>
      </c>
      <c r="H32" s="44"/>
      <c r="I32" s="37">
        <f>B32+E32+F32+G32</f>
        <v>62754</v>
      </c>
      <c r="J32" s="44"/>
      <c r="K32" s="45"/>
      <c r="L32" s="53" t="s">
        <v>29</v>
      </c>
      <c r="M32" s="199" t="s">
        <v>251</v>
      </c>
      <c r="N32" s="28"/>
      <c r="O32" s="28"/>
      <c r="P32" s="47"/>
      <c r="Q32" s="47"/>
      <c r="R32" s="47"/>
      <c r="S32" s="47"/>
      <c r="T32" s="47"/>
      <c r="U32" s="47"/>
      <c r="V32" s="47"/>
      <c r="W32" s="72"/>
    </row>
    <row r="33" spans="1:23">
      <c r="A33" s="7"/>
      <c r="B33" s="44"/>
      <c r="C33" s="44"/>
      <c r="D33" s="44"/>
      <c r="E33" s="44"/>
      <c r="F33" s="44"/>
      <c r="G33" s="44"/>
      <c r="H33" s="44"/>
      <c r="I33" s="44"/>
      <c r="J33" s="44"/>
      <c r="K33" s="45"/>
      <c r="L33" s="53" t="s">
        <v>30</v>
      </c>
      <c r="M33" s="65" t="s">
        <v>148</v>
      </c>
      <c r="N33" s="28"/>
      <c r="O33" s="61"/>
      <c r="P33" s="29">
        <f>P34+P35</f>
        <v>35356</v>
      </c>
      <c r="Q33" s="29">
        <f>Q34+Q35</f>
        <v>5158</v>
      </c>
      <c r="R33" s="29">
        <f>R35</f>
        <v>30198</v>
      </c>
      <c r="S33" s="29">
        <f>S35</f>
        <v>0</v>
      </c>
      <c r="T33" s="29">
        <f>T35</f>
        <v>0</v>
      </c>
      <c r="U33" s="29">
        <f>U35</f>
        <v>0</v>
      </c>
      <c r="V33" s="62">
        <f>V35</f>
        <v>0</v>
      </c>
      <c r="W33" s="63">
        <f>U33+V33</f>
        <v>0</v>
      </c>
    </row>
    <row r="34" spans="1:23">
      <c r="A34" s="7"/>
      <c r="B34" s="44"/>
      <c r="C34" s="44"/>
      <c r="D34" s="44"/>
      <c r="E34" s="44"/>
      <c r="F34" s="44"/>
      <c r="G34" s="44"/>
      <c r="H34" s="44"/>
      <c r="I34" s="44"/>
      <c r="J34" s="44"/>
      <c r="K34" s="45"/>
      <c r="L34" s="53" t="s">
        <v>31</v>
      </c>
      <c r="M34" s="199" t="s">
        <v>252</v>
      </c>
      <c r="N34" s="28"/>
      <c r="O34" s="61"/>
      <c r="P34" s="29">
        <f>Q34</f>
        <v>5158</v>
      </c>
      <c r="Q34" s="49">
        <f>SUMIFS(DATI!E$1:E$65536,DATI!A$1:A$65536,'1996'!B4,DATI!B$1:B$65536,'1996'!Q12,DATI!C$1:C$65536,'1996'!N8,DATI!D$1:D$65536,'1996'!L34)</f>
        <v>5158</v>
      </c>
      <c r="R34" s="73"/>
      <c r="S34" s="74"/>
      <c r="T34" s="74"/>
      <c r="U34" s="74"/>
      <c r="V34" s="74"/>
      <c r="W34" s="75"/>
    </row>
    <row r="35" spans="1:23">
      <c r="A35" s="7"/>
      <c r="B35" s="44"/>
      <c r="C35" s="44"/>
      <c r="D35" s="44"/>
      <c r="E35" s="44"/>
      <c r="F35" s="44"/>
      <c r="G35" s="76"/>
      <c r="H35" s="44"/>
      <c r="I35" s="76"/>
      <c r="J35" s="44"/>
      <c r="K35" s="45"/>
      <c r="L35" s="53" t="s">
        <v>32</v>
      </c>
      <c r="M35" s="199" t="s">
        <v>253</v>
      </c>
      <c r="N35" s="28"/>
      <c r="O35" s="61"/>
      <c r="P35" s="29">
        <f>R35+S35+T35+W35</f>
        <v>30198</v>
      </c>
      <c r="Q35" s="44"/>
      <c r="R35" s="49">
        <f>SUMIFS(DATI!E$1:E$65536,DATI!A$1:A$65536,'1996'!B4,DATI!B$1:B$65536,'1996'!R12,DATI!C$1:C$65536,'1996'!N8,DATI!D$1:D$65536,'1996'!L35)</f>
        <v>30198</v>
      </c>
      <c r="S35" s="49">
        <f>SUMIFS(DATI!E$1:E$65536,DATI!A$1:A$65536,'1996'!B4,DATI!B$1:B$65536,'1996'!S12,DATI!C$1:C$65536,'1996'!N8,DATI!D$1:D$65536,'1996'!L35)</f>
        <v>0</v>
      </c>
      <c r="T35" s="49">
        <f>SUMIFS(DATI!E$1:E$65536,DATI!A$1:A$65536,'1996'!B4,DATI!B$1:B$65536,'1996'!T12,DATI!C$1:C$65536,'1996'!N8,DATI!D$1:D$65536,'1996'!L35)</f>
        <v>0</v>
      </c>
      <c r="U35" s="49">
        <f>SUMIFS(DATI!E$1:E$65536,DATI!A$1:A$65536,'1996'!B4,DATI!B$1:B$65536,'1996'!U12,DATI!C$1:C$65536,'1996'!N8,DATI!D$1:D$65536,'1996'!L35)</f>
        <v>0</v>
      </c>
      <c r="V35" s="24">
        <f>SUMIFS(DATI!E$1:E$65536,DATI!A$1:A$65536,'1996'!B4,DATI!B$1:B$65536,'1996'!V12,DATI!C$1:C$65536,'1996'!N8,DATI!D$1:D$65536,'1996'!L35)</f>
        <v>0</v>
      </c>
      <c r="W35" s="63">
        <f>U35+V35</f>
        <v>0</v>
      </c>
    </row>
    <row r="36" spans="1:23" ht="13">
      <c r="A36" s="7"/>
      <c r="B36" s="33">
        <f>C36+D36</f>
        <v>599497</v>
      </c>
      <c r="C36" s="43">
        <f>V26+V35-C27-C32</f>
        <v>2559</v>
      </c>
      <c r="D36" s="33">
        <f>U26+U35-D27-D32</f>
        <v>596938</v>
      </c>
      <c r="E36" s="43">
        <f>T26+T35-E27-E32</f>
        <v>246827</v>
      </c>
      <c r="F36" s="43">
        <f>S26+S35-F27-F32</f>
        <v>74063</v>
      </c>
      <c r="G36" s="43">
        <f>R26+R35-G27-G32</f>
        <v>990993</v>
      </c>
      <c r="H36" s="44"/>
      <c r="I36" s="37">
        <f>B36+E36+F36+G36</f>
        <v>1911380</v>
      </c>
      <c r="J36" s="44"/>
      <c r="K36" s="45"/>
      <c r="L36" s="77" t="s">
        <v>14</v>
      </c>
      <c r="M36" s="197" t="s">
        <v>149</v>
      </c>
      <c r="N36" s="28"/>
      <c r="O36" s="28"/>
      <c r="P36" s="23"/>
      <c r="Q36" s="44"/>
      <c r="R36" s="23"/>
      <c r="S36" s="23"/>
      <c r="T36" s="23"/>
      <c r="U36" s="23"/>
      <c r="V36" s="23"/>
      <c r="W36" s="32"/>
    </row>
    <row r="37" spans="1:23">
      <c r="A37" s="7"/>
      <c r="B37" s="33">
        <f>C37+D37</f>
        <v>105029</v>
      </c>
      <c r="C37" s="33">
        <f>C22</f>
        <v>2544</v>
      </c>
      <c r="D37" s="33">
        <f>D22</f>
        <v>102485</v>
      </c>
      <c r="E37" s="33">
        <f>E22</f>
        <v>246827</v>
      </c>
      <c r="F37" s="33">
        <f>F22</f>
        <v>16817</v>
      </c>
      <c r="G37" s="33">
        <f>G22</f>
        <v>690021</v>
      </c>
      <c r="H37" s="44"/>
      <c r="I37" s="37">
        <f>B37+E37+F37+G37</f>
        <v>1058694</v>
      </c>
      <c r="J37" s="44"/>
      <c r="K37" s="45"/>
      <c r="L37" s="53" t="s">
        <v>77</v>
      </c>
      <c r="M37" s="65" t="s">
        <v>150</v>
      </c>
      <c r="N37" s="28"/>
      <c r="O37" s="28"/>
      <c r="P37" s="28"/>
      <c r="Q37" s="28"/>
      <c r="R37" s="28"/>
      <c r="S37" s="28"/>
      <c r="T37" s="28"/>
      <c r="U37" s="28"/>
      <c r="V37" s="28"/>
      <c r="W37" s="42"/>
    </row>
    <row r="38" spans="1:23" ht="26.5" thickBot="1">
      <c r="A38" s="7"/>
      <c r="B38" s="79">
        <f>C38+D38</f>
        <v>494468</v>
      </c>
      <c r="C38" s="79">
        <f>C36-C37</f>
        <v>15</v>
      </c>
      <c r="D38" s="79">
        <f>D36-D37</f>
        <v>494453</v>
      </c>
      <c r="E38" s="79">
        <f>E36-E37</f>
        <v>0</v>
      </c>
      <c r="F38" s="79">
        <f>F36-F37</f>
        <v>57246</v>
      </c>
      <c r="G38" s="79">
        <f>G36-G37</f>
        <v>300972</v>
      </c>
      <c r="H38" s="44"/>
      <c r="I38" s="80">
        <f>B38+E38+F38+G38</f>
        <v>852686</v>
      </c>
      <c r="J38" s="44"/>
      <c r="K38" s="57"/>
      <c r="L38" s="106" t="s">
        <v>151</v>
      </c>
      <c r="M38" s="198" t="s">
        <v>152</v>
      </c>
      <c r="N38" s="81"/>
      <c r="O38" s="81"/>
      <c r="P38" s="81"/>
      <c r="Q38" s="81"/>
      <c r="R38" s="81"/>
      <c r="S38" s="81"/>
      <c r="T38" s="81"/>
      <c r="U38" s="81"/>
      <c r="V38" s="81"/>
      <c r="W38" s="82"/>
    </row>
    <row r="39" spans="1:23" ht="16.5" thickTop="1" thickBot="1">
      <c r="A39" s="7"/>
      <c r="B39" s="83"/>
      <c r="C39" s="83"/>
      <c r="D39" s="83"/>
      <c r="E39" s="84"/>
      <c r="F39" s="84"/>
      <c r="G39" s="84"/>
      <c r="H39" s="84"/>
      <c r="I39" s="84"/>
      <c r="J39" s="84"/>
      <c r="K39" s="84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6"/>
    </row>
    <row r="40" spans="1:23" ht="21.75" customHeight="1" thickTop="1" thickBot="1">
      <c r="A40" s="7"/>
      <c r="B40" s="253" t="s">
        <v>119</v>
      </c>
      <c r="C40" s="253"/>
      <c r="D40" s="253"/>
      <c r="E40" s="253"/>
      <c r="F40" s="253"/>
      <c r="G40" s="253"/>
      <c r="H40" s="253"/>
      <c r="I40" s="253"/>
      <c r="J40" s="253"/>
      <c r="K40" s="254"/>
      <c r="L40" s="274" t="s">
        <v>120</v>
      </c>
      <c r="M40" s="275"/>
      <c r="N40" s="278" t="s">
        <v>121</v>
      </c>
      <c r="O40" s="279"/>
      <c r="P40" s="279"/>
      <c r="Q40" s="279"/>
      <c r="R40" s="279"/>
      <c r="S40" s="279"/>
      <c r="T40" s="279"/>
      <c r="U40" s="280"/>
      <c r="V40" s="280"/>
      <c r="W40" s="281"/>
    </row>
    <row r="41" spans="1:23" ht="13.5" customHeight="1" thickTop="1">
      <c r="A41" s="7"/>
      <c r="B41" s="261" t="s">
        <v>122</v>
      </c>
      <c r="C41" s="264" t="s">
        <v>123</v>
      </c>
      <c r="D41" s="264" t="s">
        <v>124</v>
      </c>
      <c r="E41" s="239" t="s">
        <v>125</v>
      </c>
      <c r="F41" s="239" t="s">
        <v>126</v>
      </c>
      <c r="G41" s="239" t="s">
        <v>127</v>
      </c>
      <c r="H41" s="239" t="s">
        <v>128</v>
      </c>
      <c r="I41" s="239" t="s">
        <v>129</v>
      </c>
      <c r="J41" s="239" t="s">
        <v>130</v>
      </c>
      <c r="K41" s="243" t="s">
        <v>131</v>
      </c>
      <c r="L41" s="276"/>
      <c r="M41" s="277"/>
      <c r="N41" s="264" t="s">
        <v>131</v>
      </c>
      <c r="O41" s="239" t="s">
        <v>130</v>
      </c>
      <c r="P41" s="239" t="s">
        <v>129</v>
      </c>
      <c r="Q41" s="239" t="s">
        <v>128</v>
      </c>
      <c r="R41" s="239" t="s">
        <v>127</v>
      </c>
      <c r="S41" s="239" t="s">
        <v>126</v>
      </c>
      <c r="T41" s="239" t="s">
        <v>125</v>
      </c>
      <c r="U41" s="264" t="s">
        <v>124</v>
      </c>
      <c r="V41" s="264" t="s">
        <v>123</v>
      </c>
      <c r="W41" s="266" t="s">
        <v>122</v>
      </c>
    </row>
    <row r="42" spans="1:23" ht="12.75" customHeight="1">
      <c r="A42" s="7"/>
      <c r="B42" s="262"/>
      <c r="C42" s="216"/>
      <c r="D42" s="216"/>
      <c r="E42" s="213"/>
      <c r="F42" s="213"/>
      <c r="G42" s="213"/>
      <c r="H42" s="229"/>
      <c r="I42" s="213"/>
      <c r="J42" s="213"/>
      <c r="K42" s="244"/>
      <c r="L42" s="276"/>
      <c r="M42" s="277"/>
      <c r="N42" s="215"/>
      <c r="O42" s="213"/>
      <c r="P42" s="213"/>
      <c r="Q42" s="229"/>
      <c r="R42" s="213"/>
      <c r="S42" s="213"/>
      <c r="T42" s="213"/>
      <c r="U42" s="216"/>
      <c r="V42" s="216"/>
      <c r="W42" s="219"/>
    </row>
    <row r="43" spans="1:23" ht="63" customHeight="1" thickBot="1">
      <c r="A43" s="7"/>
      <c r="B43" s="262"/>
      <c r="C43" s="216"/>
      <c r="D43" s="216"/>
      <c r="E43" s="213"/>
      <c r="F43" s="213"/>
      <c r="G43" s="213"/>
      <c r="H43" s="229"/>
      <c r="I43" s="213"/>
      <c r="J43" s="282"/>
      <c r="K43" s="244"/>
      <c r="L43" s="276"/>
      <c r="M43" s="277"/>
      <c r="N43" s="215"/>
      <c r="O43" s="282"/>
      <c r="P43" s="213"/>
      <c r="Q43" s="229"/>
      <c r="R43" s="213"/>
      <c r="S43" s="213"/>
      <c r="T43" s="213"/>
      <c r="U43" s="216"/>
      <c r="V43" s="216"/>
      <c r="W43" s="219"/>
    </row>
    <row r="44" spans="1:23" ht="19" thickTop="1" thickBot="1">
      <c r="A44" s="7"/>
      <c r="B44" s="233" t="s">
        <v>153</v>
      </c>
      <c r="C44" s="234"/>
      <c r="D44" s="234"/>
      <c r="E44" s="234"/>
      <c r="F44" s="234"/>
      <c r="G44" s="234"/>
      <c r="H44" s="234"/>
      <c r="I44" s="234"/>
      <c r="J44" s="234"/>
      <c r="K44" s="234"/>
      <c r="L44" s="234"/>
      <c r="M44" s="234"/>
      <c r="N44" s="234"/>
      <c r="O44" s="234"/>
      <c r="P44" s="234"/>
      <c r="Q44" s="234"/>
      <c r="R44" s="234"/>
      <c r="S44" s="234"/>
      <c r="T44" s="234"/>
      <c r="U44" s="234"/>
      <c r="V44" s="234"/>
      <c r="W44" s="235"/>
    </row>
    <row r="45" spans="1:23" ht="13.5" thickTop="1">
      <c r="A45" s="7"/>
      <c r="B45" s="28"/>
      <c r="C45" s="28"/>
      <c r="D45" s="28"/>
      <c r="E45" s="28"/>
      <c r="F45" s="28"/>
      <c r="G45" s="28"/>
      <c r="H45" s="28"/>
      <c r="I45" s="28"/>
      <c r="J45" s="28"/>
      <c r="K45" s="42"/>
      <c r="L45" s="87" t="s">
        <v>14</v>
      </c>
      <c r="M45" s="200" t="s">
        <v>149</v>
      </c>
      <c r="N45" s="47"/>
      <c r="O45" s="88"/>
      <c r="P45" s="22">
        <f>R45+S45+T45+W45</f>
        <v>1911380</v>
      </c>
      <c r="Q45" s="50"/>
      <c r="R45" s="22">
        <f>G36</f>
        <v>990993</v>
      </c>
      <c r="S45" s="22">
        <f>F36</f>
        <v>74063</v>
      </c>
      <c r="T45" s="22">
        <f>E36</f>
        <v>246827</v>
      </c>
      <c r="U45" s="22">
        <f>D36</f>
        <v>596938</v>
      </c>
      <c r="V45" s="89">
        <f>C36</f>
        <v>2559</v>
      </c>
      <c r="W45" s="90">
        <f>U45+V45</f>
        <v>599497</v>
      </c>
    </row>
    <row r="46" spans="1:23" ht="12.75" customHeight="1">
      <c r="A46" s="7"/>
      <c r="B46" s="28"/>
      <c r="C46" s="28"/>
      <c r="D46" s="28"/>
      <c r="E46" s="28"/>
      <c r="F46" s="28"/>
      <c r="G46" s="28"/>
      <c r="H46" s="28"/>
      <c r="I46" s="28"/>
      <c r="J46" s="28"/>
      <c r="K46" s="42"/>
      <c r="L46" s="53" t="s">
        <v>24</v>
      </c>
      <c r="M46" s="65" t="s">
        <v>146</v>
      </c>
      <c r="N46" s="91">
        <f t="shared" ref="N46:N54" si="0">O46+P46</f>
        <v>2115341</v>
      </c>
      <c r="O46" s="49">
        <f>SUMIFS(DATI!E$1:E$65536,DATI!A$1:A$65536,'1996'!B4,DATI!B$1:B$65536,'1996'!O12,DATI!C$1:C$65536,'1996'!N8,DATI!D$1:D$65536,'1996'!L46)</f>
        <v>1702</v>
      </c>
      <c r="P46" s="29">
        <f>U46</f>
        <v>2113639</v>
      </c>
      <c r="Q46" s="28"/>
      <c r="R46" s="23"/>
      <c r="S46" s="23"/>
      <c r="T46" s="28"/>
      <c r="U46" s="49">
        <f>SUMIFS(DATI!E$1:E$65536,DATI!A$1:A$65536,'1996'!B4,DATI!B$1:B$65536,'1996'!U12,DATI!C$1:C$65536,'1996'!N8,DATI!D$1:D$65536,'1996'!L46)</f>
        <v>2113639</v>
      </c>
      <c r="V46" s="28"/>
      <c r="W46" s="31">
        <f>U46</f>
        <v>2113639</v>
      </c>
    </row>
    <row r="47" spans="1:23" ht="12.75" customHeight="1">
      <c r="A47" s="7"/>
      <c r="B47" s="28"/>
      <c r="C47" s="28"/>
      <c r="D47" s="28"/>
      <c r="E47" s="28"/>
      <c r="F47" s="28"/>
      <c r="G47" s="28"/>
      <c r="H47" s="28"/>
      <c r="I47" s="28"/>
      <c r="J47" s="28"/>
      <c r="K47" s="42"/>
      <c r="L47" s="40" t="s">
        <v>25</v>
      </c>
      <c r="M47" s="134" t="s">
        <v>248</v>
      </c>
      <c r="N47" s="91">
        <f t="shared" si="0"/>
        <v>1639295</v>
      </c>
      <c r="O47" s="49">
        <f>SUMIFS(DATI!E$1:E$65536,DATI!A$1:A$65536,'1996'!B4,DATI!B$1:B$65536,'1996'!O12,DATI!C$1:C$65536,'1996'!N8,DATI!D$1:D$65536,'1996'!L47)</f>
        <v>1702</v>
      </c>
      <c r="P47" s="49">
        <f>SUMIFS(DATI!E$1:E$65536,DATI!A$1:A$65536,'1996'!B4,DATI!B$1:B$65536,'1996'!P12,DATI!C$1:C$65536,'1996'!N8,DATI!D$1:D$65536,'1996'!L47)</f>
        <v>1637593</v>
      </c>
      <c r="Q47" s="28"/>
      <c r="R47" s="28"/>
      <c r="S47" s="28"/>
      <c r="T47" s="28"/>
      <c r="U47" s="49">
        <f>SUMIFS(DATI!E$1:E$65536,DATI!A$1:A$65536,'1996'!B4,DATI!B$1:B$65536,'1996'!U12,DATI!C$1:C$65536,'1996'!N8,DATI!D$1:D$65536,'1996'!L47)</f>
        <v>1637593</v>
      </c>
      <c r="V47" s="28"/>
      <c r="W47" s="31">
        <f>U47</f>
        <v>1637593</v>
      </c>
    </row>
    <row r="48" spans="1:23" ht="12.75" customHeight="1">
      <c r="A48" s="7"/>
      <c r="B48" s="28"/>
      <c r="C48" s="28"/>
      <c r="D48" s="28"/>
      <c r="E48" s="28"/>
      <c r="F48" s="28"/>
      <c r="G48" s="28"/>
      <c r="H48" s="28"/>
      <c r="I48" s="28"/>
      <c r="J48" s="28"/>
      <c r="K48" s="42"/>
      <c r="L48" s="40" t="s">
        <v>26</v>
      </c>
      <c r="M48" s="134" t="s">
        <v>249</v>
      </c>
      <c r="N48" s="91">
        <f t="shared" si="0"/>
        <v>476046</v>
      </c>
      <c r="O48" s="49">
        <f>SUMIFS(DATI!E$1:E$65536,DATI!A$1:A$65536,'1996'!B4,DATI!B$1:B$65536,'1996'!O12,DATI!C$1:C$65536,'1996'!N8,DATI!D$1:D$65536,'1996'!L48)</f>
        <v>0</v>
      </c>
      <c r="P48" s="49">
        <f>SUMIFS(DATI!E$1:E$65536,DATI!A$1:A$65536,'1996'!B4,DATI!B$1:B$65536,'1996'!P12,DATI!C$1:C$65536,'1996'!N8,DATI!D$1:D$65536,'1996'!L48)</f>
        <v>476046</v>
      </c>
      <c r="Q48" s="28"/>
      <c r="R48" s="28"/>
      <c r="S48" s="28"/>
      <c r="T48" s="28"/>
      <c r="U48" s="49">
        <f>SUMIFS(DATI!E$1:E$65536,DATI!A$1:A$65536,'1996'!B4,DATI!B$1:B$65536,'1996'!U12,DATI!C$1:C$65536,'1996'!N8,DATI!D$1:D$65536,'1996'!L48)</f>
        <v>476046</v>
      </c>
      <c r="V48" s="28"/>
      <c r="W48" s="31">
        <f>U48</f>
        <v>476046</v>
      </c>
    </row>
    <row r="49" spans="1:23" ht="12.75" customHeight="1">
      <c r="A49" s="7"/>
      <c r="B49" s="28"/>
      <c r="C49" s="28"/>
      <c r="D49" s="28"/>
      <c r="E49" s="28"/>
      <c r="F49" s="28"/>
      <c r="G49" s="28"/>
      <c r="H49" s="28"/>
      <c r="I49" s="28"/>
      <c r="J49" s="28"/>
      <c r="K49" s="42"/>
      <c r="L49" s="40" t="s">
        <v>27</v>
      </c>
      <c r="M49" s="41" t="s">
        <v>147</v>
      </c>
      <c r="N49" s="91">
        <f t="shared" si="0"/>
        <v>585088</v>
      </c>
      <c r="O49" s="29">
        <f>O50+O54</f>
        <v>0</v>
      </c>
      <c r="P49" s="29">
        <f t="shared" ref="P49:P54" si="1">T49</f>
        <v>585088</v>
      </c>
      <c r="Q49" s="28"/>
      <c r="R49" s="28"/>
      <c r="S49" s="28"/>
      <c r="T49" s="29">
        <f>T50+T54</f>
        <v>585088</v>
      </c>
      <c r="U49" s="92"/>
      <c r="V49" s="28"/>
      <c r="W49" s="42"/>
    </row>
    <row r="50" spans="1:23" ht="12.75" customHeight="1">
      <c r="A50" s="7"/>
      <c r="B50" s="28"/>
      <c r="C50" s="28"/>
      <c r="D50" s="28"/>
      <c r="E50" s="28"/>
      <c r="F50" s="28"/>
      <c r="G50" s="28"/>
      <c r="H50" s="28"/>
      <c r="I50" s="28"/>
      <c r="J50" s="28"/>
      <c r="K50" s="42"/>
      <c r="L50" s="40" t="s">
        <v>28</v>
      </c>
      <c r="M50" s="134" t="s">
        <v>250</v>
      </c>
      <c r="N50" s="91">
        <f t="shared" si="0"/>
        <v>522334</v>
      </c>
      <c r="O50" s="49">
        <f>SUMIFS(DATI!E$1:E$65536,DATI!A$1:A$65536,'1996'!B4,DATI!B$1:B$65536,'1996'!O12,DATI!C$1:C$65536,'1996'!N8,DATI!D$1:D$65536,'1996'!L50)</f>
        <v>0</v>
      </c>
      <c r="P50" s="29">
        <f t="shared" si="1"/>
        <v>522334</v>
      </c>
      <c r="Q50" s="28"/>
      <c r="R50" s="28"/>
      <c r="S50" s="28"/>
      <c r="T50" s="49">
        <f>SUMIFS(DATI!E$1:E$65536,DATI!A$1:A$65536,'1996'!B4,DATI!B$1:B$65536,'1996'!T12,DATI!C$1:C$65536,'1996'!N8,DATI!D$1:D$65536,'1996'!L50)</f>
        <v>522334</v>
      </c>
      <c r="U50" s="50"/>
      <c r="V50" s="28"/>
      <c r="W50" s="42"/>
    </row>
    <row r="51" spans="1:23" ht="12.75" customHeight="1">
      <c r="A51" s="7"/>
      <c r="B51" s="28"/>
      <c r="C51" s="28"/>
      <c r="D51" s="28"/>
      <c r="E51" s="28"/>
      <c r="F51" s="28"/>
      <c r="G51" s="28"/>
      <c r="H51" s="28"/>
      <c r="I51" s="28"/>
      <c r="J51" s="28"/>
      <c r="K51" s="42"/>
      <c r="L51" s="40" t="s">
        <v>82</v>
      </c>
      <c r="M51" s="185" t="s">
        <v>154</v>
      </c>
      <c r="N51" s="91">
        <f t="shared" si="0"/>
        <v>367388</v>
      </c>
      <c r="O51" s="49">
        <f>SUMIFS(DATI!E$1:E$65536,DATI!A$1:A$65536,'1996'!B4,DATI!B$1:B$65536,'1996'!O12,DATI!C$1:C$65536,'1996'!N8,DATI!D$1:D$65536,'1996'!L51)</f>
        <v>0</v>
      </c>
      <c r="P51" s="29">
        <f t="shared" si="1"/>
        <v>367388</v>
      </c>
      <c r="Q51" s="28"/>
      <c r="R51" s="28"/>
      <c r="S51" s="28"/>
      <c r="T51" s="49">
        <f>SUMIFS(DATI!E$1:E$65536,DATI!A$1:A$65536,'1996'!B4,DATI!B$1:B$65536,'1996'!T12,DATI!C$1:C$65536,'1996'!N8,DATI!D$1:D$65536,'1996'!L51)</f>
        <v>367388</v>
      </c>
      <c r="U51" s="50"/>
      <c r="V51" s="28"/>
      <c r="W51" s="42"/>
    </row>
    <row r="52" spans="1:23" ht="12.75" customHeight="1">
      <c r="A52" s="7"/>
      <c r="B52" s="28"/>
      <c r="C52" s="28"/>
      <c r="D52" s="28"/>
      <c r="E52" s="28"/>
      <c r="F52" s="28"/>
      <c r="G52" s="28"/>
      <c r="H52" s="28"/>
      <c r="I52" s="28"/>
      <c r="J52" s="28"/>
      <c r="K52" s="42"/>
      <c r="L52" s="40" t="s">
        <v>83</v>
      </c>
      <c r="M52" s="185" t="s">
        <v>155</v>
      </c>
      <c r="N52" s="91">
        <f t="shared" si="0"/>
        <v>25310</v>
      </c>
      <c r="O52" s="49">
        <f>SUMIFS(DATI!E$1:E$65536,DATI!A$1:A$65536,'1996'!B4,DATI!B$1:B$65536,'1996'!O12,DATI!C$1:C$65536,'1996'!N8,DATI!D$1:D$65536,'1996'!L52)</f>
        <v>0</v>
      </c>
      <c r="P52" s="29">
        <f t="shared" si="1"/>
        <v>25310</v>
      </c>
      <c r="Q52" s="28"/>
      <c r="R52" s="28"/>
      <c r="S52" s="28"/>
      <c r="T52" s="49">
        <f>SUMIFS(DATI!E$1:E$65536,DATI!A$1:A$65536,'1996'!B4,DATI!B$1:B$65536,'1996'!T12,DATI!C$1:C$65536,'1996'!N8,DATI!D$1:D$65536,'1996'!L52)</f>
        <v>25310</v>
      </c>
      <c r="U52" s="50"/>
      <c r="V52" s="28"/>
      <c r="W52" s="42"/>
    </row>
    <row r="53" spans="1:23" ht="12.75" customHeight="1">
      <c r="A53" s="7"/>
      <c r="B53" s="28"/>
      <c r="C53" s="28"/>
      <c r="D53" s="28"/>
      <c r="E53" s="28"/>
      <c r="F53" s="28"/>
      <c r="G53" s="28"/>
      <c r="H53" s="28"/>
      <c r="I53" s="28"/>
      <c r="J53" s="28"/>
      <c r="K53" s="42"/>
      <c r="L53" s="40" t="s">
        <v>84</v>
      </c>
      <c r="M53" s="185" t="s">
        <v>156</v>
      </c>
      <c r="N53" s="91">
        <f t="shared" si="0"/>
        <v>129636</v>
      </c>
      <c r="O53" s="49">
        <f>SUMIFS(DATI!E$1:E$65536,DATI!A$1:A$65536,'1996'!B4,DATI!B$1:B$65536,'1996'!O12,DATI!C$1:C$65536,'1996'!N8,DATI!D$1:D$65536,'1996'!L53)</f>
        <v>0</v>
      </c>
      <c r="P53" s="29">
        <f t="shared" si="1"/>
        <v>129636</v>
      </c>
      <c r="Q53" s="28"/>
      <c r="R53" s="28"/>
      <c r="S53" s="28"/>
      <c r="T53" s="49">
        <f>SUMIFS(DATI!E$1:E$65536,DATI!A$1:A$65536,'1996'!B4,DATI!B$1:B$65536,'1996'!T12,DATI!C$1:C$65536,'1996'!N8,DATI!D$1:D$65536,'1996'!L53)</f>
        <v>129636</v>
      </c>
      <c r="U53" s="50"/>
      <c r="V53" s="28"/>
      <c r="W53" s="42"/>
    </row>
    <row r="54" spans="1:23" ht="12.75" customHeight="1">
      <c r="A54" s="7"/>
      <c r="B54" s="28"/>
      <c r="C54" s="28"/>
      <c r="D54" s="28"/>
      <c r="E54" s="28"/>
      <c r="F54" s="28"/>
      <c r="G54" s="28"/>
      <c r="H54" s="28"/>
      <c r="I54" s="47"/>
      <c r="J54" s="47"/>
      <c r="K54" s="72"/>
      <c r="L54" s="40" t="s">
        <v>29</v>
      </c>
      <c r="M54" s="134" t="s">
        <v>251</v>
      </c>
      <c r="N54" s="91">
        <f t="shared" si="0"/>
        <v>62754</v>
      </c>
      <c r="O54" s="49">
        <f>SUMIFS(DATI!E$1:E$65536,DATI!A$1:A$65536,'1996'!B4,DATI!B$1:B$65536,'1996'!O12,DATI!C$1:C$65536,'1996'!N8,DATI!D$1:D$65536,'1996'!L54)</f>
        <v>0</v>
      </c>
      <c r="P54" s="29">
        <f t="shared" si="1"/>
        <v>62754</v>
      </c>
      <c r="Q54" s="50"/>
      <c r="R54" s="28"/>
      <c r="S54" s="28"/>
      <c r="T54" s="49">
        <f>SUMIFS(DATI!E$1:E$65536,DATI!A$1:A$65536,'1996'!B4,DATI!B$1:B$65536,'1996'!T12,DATI!C$1:C$65536,'1996'!N8,DATI!D$1:D$65536,'1996'!L54)</f>
        <v>62754</v>
      </c>
      <c r="U54" s="50"/>
      <c r="V54" s="28"/>
      <c r="W54" s="42"/>
    </row>
    <row r="55" spans="1:23" ht="12.75" customHeight="1">
      <c r="A55" s="7"/>
      <c r="B55" s="28"/>
      <c r="C55" s="28"/>
      <c r="D55" s="28"/>
      <c r="E55" s="93">
        <f>E56+E57</f>
        <v>35356</v>
      </c>
      <c r="F55" s="50"/>
      <c r="G55" s="28"/>
      <c r="H55" s="61"/>
      <c r="I55" s="94">
        <f>E55</f>
        <v>35356</v>
      </c>
      <c r="J55" s="29">
        <f>J56+J57</f>
        <v>0</v>
      </c>
      <c r="K55" s="95">
        <f>I55+J55</f>
        <v>35356</v>
      </c>
      <c r="L55" s="40" t="s">
        <v>30</v>
      </c>
      <c r="M55" s="41" t="s">
        <v>148</v>
      </c>
      <c r="N55" s="23"/>
      <c r="O55" s="28"/>
      <c r="P55" s="28"/>
      <c r="Q55" s="28"/>
      <c r="R55" s="28"/>
      <c r="S55" s="28"/>
      <c r="T55" s="23"/>
      <c r="U55" s="28"/>
      <c r="V55" s="28"/>
      <c r="W55" s="42"/>
    </row>
    <row r="56" spans="1:23">
      <c r="A56" s="7"/>
      <c r="B56" s="28"/>
      <c r="C56" s="28"/>
      <c r="D56" s="28"/>
      <c r="E56" s="96">
        <f>SUMIFS(DATI!E$1:E$65536,DATI!A$1:A$65536,'1996'!B4,DATI!B$1:B$65536,'1996'!E12,DATI!C$1:C$65536,'1996'!B8,DATI!D$1:D$65536,'1996'!L56)</f>
        <v>5158</v>
      </c>
      <c r="F56" s="50"/>
      <c r="G56" s="28"/>
      <c r="H56" s="28"/>
      <c r="I56" s="94">
        <f>E56</f>
        <v>5158</v>
      </c>
      <c r="J56" s="49">
        <f>SUMIFS(DATI!E$1:E$65536,DATI!A$1:A$65536,'1996'!B4,DATI!B$1:B$65536,'1996'!J12,DATI!C$1:C$65536,'1996'!B8,DATI!D$1:D$65536,'1996'!L56)</f>
        <v>0</v>
      </c>
      <c r="K56" s="95">
        <f t="shared" ref="K56:K64" si="2">I56+J56</f>
        <v>5158</v>
      </c>
      <c r="L56" s="40" t="s">
        <v>31</v>
      </c>
      <c r="M56" s="134" t="s">
        <v>252</v>
      </c>
      <c r="N56" s="28"/>
      <c r="O56" s="28"/>
      <c r="P56" s="28"/>
      <c r="Q56" s="28"/>
      <c r="R56" s="28"/>
      <c r="S56" s="28"/>
      <c r="T56" s="28"/>
      <c r="U56" s="28"/>
      <c r="V56" s="28"/>
      <c r="W56" s="42"/>
    </row>
    <row r="57" spans="1:23">
      <c r="A57" s="7"/>
      <c r="B57" s="47"/>
      <c r="C57" s="47"/>
      <c r="D57" s="47"/>
      <c r="E57" s="96">
        <f>SUMIFS(DATI!E$1:E$65536,DATI!A$1:A$65536,'1996'!B4,DATI!B$1:B$65536,'1996'!E12,DATI!C$1:C$65536,'1996'!B8,DATI!D$1:D$65536,'1996'!L57)</f>
        <v>30198</v>
      </c>
      <c r="F57" s="97"/>
      <c r="G57" s="47"/>
      <c r="H57" s="28"/>
      <c r="I57" s="94">
        <f>E57</f>
        <v>30198</v>
      </c>
      <c r="J57" s="210">
        <f>SUMIFS(DATI!E$1:E$65536,DATI!A$1:A$65536,'1996'!B4,DATI!B$1:B$65536,'1996'!J12,DATI!C$1:C$65536,'1996'!B8,DATI!D$1:D$65536,'1996'!L57)</f>
        <v>0</v>
      </c>
      <c r="K57" s="95">
        <f t="shared" si="2"/>
        <v>30198</v>
      </c>
      <c r="L57" s="40" t="s">
        <v>32</v>
      </c>
      <c r="M57" s="134" t="s">
        <v>253</v>
      </c>
      <c r="N57" s="47"/>
      <c r="O57" s="47"/>
      <c r="P57" s="47"/>
      <c r="Q57" s="28"/>
      <c r="R57" s="47"/>
      <c r="S57" s="47"/>
      <c r="T57" s="47"/>
      <c r="U57" s="47"/>
      <c r="V57" s="47"/>
      <c r="W57" s="72"/>
    </row>
    <row r="58" spans="1:23">
      <c r="A58" s="7"/>
      <c r="B58" s="98">
        <f>C58+D58</f>
        <v>8881</v>
      </c>
      <c r="C58" s="29">
        <f>C59+C60</f>
        <v>0</v>
      </c>
      <c r="D58" s="29">
        <f>D59+D60</f>
        <v>8881</v>
      </c>
      <c r="E58" s="99">
        <f>E59+E60</f>
        <v>60945</v>
      </c>
      <c r="F58" s="29">
        <f>F59+F60</f>
        <v>113802</v>
      </c>
      <c r="G58" s="91">
        <f>G59+G60</f>
        <v>93964</v>
      </c>
      <c r="H58" s="28"/>
      <c r="I58" s="94">
        <f>B58+E58+F58+G58</f>
        <v>277592</v>
      </c>
      <c r="J58" s="94">
        <f>J59+J60</f>
        <v>78882</v>
      </c>
      <c r="K58" s="95">
        <f t="shared" si="2"/>
        <v>356474</v>
      </c>
      <c r="L58" s="40" t="s">
        <v>33</v>
      </c>
      <c r="M58" s="41" t="s">
        <v>157</v>
      </c>
      <c r="N58" s="91">
        <f t="shared" ref="N58:N74" si="3">O58+P58</f>
        <v>356474</v>
      </c>
      <c r="O58" s="94">
        <f>O59+O60</f>
        <v>79255</v>
      </c>
      <c r="P58" s="29">
        <f t="shared" ref="P58:P63" si="4">R58+S58+T58+W58</f>
        <v>277219</v>
      </c>
      <c r="Q58" s="50"/>
      <c r="R58" s="29">
        <f>R59+R60</f>
        <v>50922</v>
      </c>
      <c r="S58" s="29">
        <f>S59+S60</f>
        <v>151233</v>
      </c>
      <c r="T58" s="29">
        <f>T59+T60</f>
        <v>29033</v>
      </c>
      <c r="U58" s="29">
        <f>U59+U60</f>
        <v>44472</v>
      </c>
      <c r="V58" s="62">
        <f>V59+V60</f>
        <v>1559</v>
      </c>
      <c r="W58" s="63">
        <f>U58+V58</f>
        <v>46031</v>
      </c>
    </row>
    <row r="59" spans="1:23">
      <c r="A59" s="7"/>
      <c r="B59" s="98">
        <f>C59+D59</f>
        <v>4192</v>
      </c>
      <c r="C59" s="49">
        <f>SUMIFS(DATI!E$1:E$65536,DATI!A$1:A$65536,'1996'!B4,DATI!B$1:B$65536,'1996'!C12,DATI!C$1:C$65536,'1996'!B8,DATI!D$1:D$65536,'1996'!L59)</f>
        <v>0</v>
      </c>
      <c r="D59" s="49">
        <f>SUMIFS(DATI!E$1:E$65536,DATI!A$1:A$65536,'1996'!B4,DATI!B$1:B$65536,'1996'!D12,DATI!C$1:C$65536,'1996'!B8,DATI!D$1:D$65536,'1996'!L59)</f>
        <v>4192</v>
      </c>
      <c r="E59" s="100">
        <f>SUMIFS(DATI!E$1:E$65536,DATI!A$1:A$65536,'1996'!B4,DATI!B$1:B$65536,'1996'!E12,DATI!C$1:C$65536,'1996'!B8,DATI!D$1:D$65536,'1996'!L59)</f>
        <v>60945</v>
      </c>
      <c r="F59" s="30">
        <f>SUMIFS(DATI!E$1:E$65536,DATI!A$1:A$65536,'1996'!B4,DATI!B$1:B$65536,'1996'!F12,DATI!C$1:C$65536,'1996'!B8,DATI!D$1:D$65536,'1996'!L59)</f>
        <v>112312</v>
      </c>
      <c r="G59" s="30">
        <f>SUMIFS(DATI!E$1:E$65536,DATI!A$1:A$65536,'1996'!B4,DATI!B$1:B$65536,'1996'!G12,DATI!C$1:C$65536,'1996'!B8,DATI!D$1:D$65536,'1996'!L59)</f>
        <v>25523</v>
      </c>
      <c r="H59" s="28"/>
      <c r="I59" s="94">
        <f>B59+E59+F59+G59</f>
        <v>202972</v>
      </c>
      <c r="J59" s="30">
        <f>SUMIFS(DATI!E$1:E$65536,DATI!A$1:A$65536,'1996'!B4,DATI!B$1:B$65536,'1996'!J12,DATI!C$1:C$65536,'1996'!B8,DATI!D$1:D$65536,'1996'!L59)</f>
        <v>77315</v>
      </c>
      <c r="K59" s="95">
        <f t="shared" si="2"/>
        <v>280287</v>
      </c>
      <c r="L59" s="40" t="s">
        <v>34</v>
      </c>
      <c r="M59" s="134" t="s">
        <v>262</v>
      </c>
      <c r="N59" s="91">
        <f t="shared" si="3"/>
        <v>280287</v>
      </c>
      <c r="O59" s="30">
        <f>SUMIFS(DATI!E$1:E$65536,DATI!A$1:A$65536,'1996'!B4,DATI!B$1:B$65536,'1996'!O12,DATI!C$1:C$65536,'1996'!N8,DATI!D$1:D$65536,'1996'!L59)</f>
        <v>45663</v>
      </c>
      <c r="P59" s="29">
        <f t="shared" si="4"/>
        <v>234624</v>
      </c>
      <c r="Q59" s="28"/>
      <c r="R59" s="49">
        <f>SUMIFS(DATI!E$1:E$65536,DATI!A$1:A$65536,'1996'!B4,DATI!B$1:B$65536,'1996'!R12,DATI!C$1:C$65536,'1996'!N8,DATI!D$1:D$65536,'1996'!L59)</f>
        <v>44897</v>
      </c>
      <c r="S59" s="49">
        <f>SUMIFS(DATI!E$1:E$65536,DATI!A$1:A$65536,'1996'!B4,DATI!B$1:B$65536,'1996'!S12,DATI!C$1:C$65536,'1996'!N8,DATI!D$1:D$65536,'1996'!L59)</f>
        <v>151155</v>
      </c>
      <c r="T59" s="49">
        <f>SUMIFS(DATI!E$1:E$65536,DATI!A$1:A$65536,'1996'!B4,DATI!B$1:B$65536,'1996'!T12,DATI!C$1:C$65536,'1996'!N8,DATI!D$1:D$65536,'1996'!L59)</f>
        <v>17032</v>
      </c>
      <c r="U59" s="49">
        <f>SUMIFS(DATI!E$1:E$65536,DATI!A$1:A$65536,'1996'!B4,DATI!B$1:B$65536,'1996'!U12,DATI!C$1:C$65536,'1996'!N8,DATI!D$1:D$65536,'1996'!L59)</f>
        <v>19981</v>
      </c>
      <c r="V59" s="24">
        <f>SUMIFS(DATI!E$1:E$65536,DATI!A$1:A$65536,'1996'!B4,DATI!B$1:B$65536,'1996'!V12,DATI!C$1:C$65536,'1996'!N8,DATI!D$1:D$65536,'1996'!L59)</f>
        <v>1559</v>
      </c>
      <c r="W59" s="63">
        <f t="shared" ref="W59:W74" si="5">U59+V59</f>
        <v>21540</v>
      </c>
    </row>
    <row r="60" spans="1:23">
      <c r="A60" s="7"/>
      <c r="B60" s="98">
        <f>C60+D60</f>
        <v>4689</v>
      </c>
      <c r="C60" s="29">
        <f>C61+C64+C69+C73</f>
        <v>0</v>
      </c>
      <c r="D60" s="29">
        <f>D61+D64+D69+D73</f>
        <v>4689</v>
      </c>
      <c r="E60" s="99">
        <f>E69+E73</f>
        <v>0</v>
      </c>
      <c r="F60" s="29">
        <f>F61+F64+F69+F73</f>
        <v>1490</v>
      </c>
      <c r="G60" s="91">
        <f>G61+G64+G69+G73</f>
        <v>68441</v>
      </c>
      <c r="H60" s="28"/>
      <c r="I60" s="94">
        <f>B60+E60+F60+G60</f>
        <v>74620</v>
      </c>
      <c r="J60" s="94">
        <f>J61+J64+J69</f>
        <v>1567</v>
      </c>
      <c r="K60" s="95">
        <f>I60+J60</f>
        <v>76187</v>
      </c>
      <c r="L60" s="40" t="s">
        <v>158</v>
      </c>
      <c r="M60" s="134" t="s">
        <v>261</v>
      </c>
      <c r="N60" s="91">
        <f>O60+P60</f>
        <v>76187</v>
      </c>
      <c r="O60" s="94">
        <f>O61+O64+O69</f>
        <v>33592</v>
      </c>
      <c r="P60" s="29">
        <f t="shared" si="4"/>
        <v>42595</v>
      </c>
      <c r="Q60" s="50"/>
      <c r="R60" s="29">
        <f>R61+R64+R69+R73</f>
        <v>6025</v>
      </c>
      <c r="S60" s="29">
        <f>S61+S64+S69+S73</f>
        <v>78</v>
      </c>
      <c r="T60" s="29">
        <f>T61+T64+T69+T73</f>
        <v>12001</v>
      </c>
      <c r="U60" s="29">
        <f>U61+U64+U69+U73</f>
        <v>24491</v>
      </c>
      <c r="V60" s="62">
        <f>V61+V64+V69+V73</f>
        <v>0</v>
      </c>
      <c r="W60" s="63">
        <f t="shared" si="5"/>
        <v>24491</v>
      </c>
    </row>
    <row r="61" spans="1:23">
      <c r="A61" s="7"/>
      <c r="B61" s="28"/>
      <c r="C61" s="28"/>
      <c r="D61" s="28"/>
      <c r="E61" s="28"/>
      <c r="F61" s="49">
        <f>SUMIFS(DATI!E$1:E$65536,DATI!A$1:A$65536,'1996'!B4,DATI!B$1:B$65536,'1996'!F12,DATI!C$1:C$65536,'1996'!B8,DATI!D$1:D$65536,'1996'!L61)</f>
        <v>0</v>
      </c>
      <c r="G61" s="29">
        <f>G62+G63</f>
        <v>36558</v>
      </c>
      <c r="H61" s="28"/>
      <c r="I61" s="94">
        <f>F61+G61</f>
        <v>36558</v>
      </c>
      <c r="J61" s="30">
        <f>SUMIFS(DATI!E$1:E$65536,DATI!A$1:A$65536,'1996'!B4,DATI!B$1:B$65536,'1996'!J12,DATI!C$1:C$65536,'1996'!B8,DATI!D$1:D$65536,'1996'!L61)</f>
        <v>1198</v>
      </c>
      <c r="K61" s="95">
        <f>I61+J61</f>
        <v>37756</v>
      </c>
      <c r="L61" s="40" t="s">
        <v>36</v>
      </c>
      <c r="M61" s="185" t="s">
        <v>260</v>
      </c>
      <c r="N61" s="91">
        <f t="shared" si="3"/>
        <v>37756</v>
      </c>
      <c r="O61" s="30">
        <f>SUMIFS(DATI!E$1:E$65536,DATI!A$1:A$65536,'1996'!B4,DATI!B$1:B$65536,'1996'!O12,DATI!C$1:C$65536,'1996'!N8,DATI!D$1:D$65536,'1996'!L61)</f>
        <v>6515</v>
      </c>
      <c r="P61" s="29">
        <f t="shared" si="4"/>
        <v>31241</v>
      </c>
      <c r="Q61" s="50"/>
      <c r="R61" s="49">
        <f>SUMIFS(DATI!E$1:E$65536,DATI!A$1:A$65536,'1996'!B4,DATI!B$1:B$65536,'1996'!R12,DATI!C$1:C$65536,'1996'!N8,DATI!D$1:D$65536,'1996'!L61)</f>
        <v>4599</v>
      </c>
      <c r="S61" s="30">
        <f>SUMIFS(DATI!E$1:E$65536,DATI!A$1:A$65536,'1996'!B4,DATI!B$1:B$65536,'1996'!S12,DATI!C$1:C$65536,'1996'!N8,DATI!D$1:D$65536,'1996'!L61)</f>
        <v>0</v>
      </c>
      <c r="T61" s="30">
        <f>SUMIFS(DATI!E$1:E$65536,DATI!A$1:A$65536,'1996'!B4,DATI!B$1:B$65536,'1996'!T12,DATI!C$1:C$65536,'1996'!N8,DATI!D$1:D$65536,'1996'!L61)</f>
        <v>11978</v>
      </c>
      <c r="U61" s="30">
        <f>SUMIFS(DATI!E$1:E$65536,DATI!A$1:A$65536,'1996'!B4,DATI!B$1:B$65536,'1996'!U12,DATI!C$1:C$65536,'1996'!N8,DATI!D$1:D$65536,'1996'!L61)</f>
        <v>14664</v>
      </c>
      <c r="V61" s="30">
        <f>SUMIFS(DATI!E$1:E$65536,DATI!A$1:A$65536,'1996'!B4,DATI!B$1:B$65536,'1996'!V12,DATI!C$1:C$65536,'1996'!N8,DATI!D$1:D$65536,'1996'!L61)</f>
        <v>0</v>
      </c>
      <c r="W61" s="63">
        <f t="shared" si="5"/>
        <v>14664</v>
      </c>
    </row>
    <row r="62" spans="1:23">
      <c r="A62" s="7"/>
      <c r="B62" s="28"/>
      <c r="C62" s="28"/>
      <c r="D62" s="28"/>
      <c r="E62" s="28"/>
      <c r="F62" s="49">
        <f>SUMIFS(DATI!E$1:E$65536,DATI!A$1:A$65536,'1996'!B4,DATI!B$1:B$65536,'1996'!F12,DATI!C$1:C$65536,'1996'!B8,DATI!D$1:D$65536,'1996'!L62)</f>
        <v>0</v>
      </c>
      <c r="G62" s="49">
        <f>SUMIFS(DATI!E$1:E$65536,DATI!A$1:A$65536,'1996'!B4,DATI!B$1:B$65536,'1996'!G12,DATI!C$1:C$65536,'1996'!B8,DATI!D$1:D$65536,'1996'!L62)</f>
        <v>28789</v>
      </c>
      <c r="H62" s="28"/>
      <c r="I62" s="94">
        <f>F62+G62</f>
        <v>28789</v>
      </c>
      <c r="J62" s="30">
        <f>SUMIFS(DATI!E$1:E$65536,DATI!A$1:A$65536,'1996'!B4,DATI!B$1:B$65536,'1996'!J12,DATI!C$1:C$65536,'1996'!B8,DATI!D$1:D$65536,'1996'!L62)</f>
        <v>1198</v>
      </c>
      <c r="K62" s="95">
        <f>I62+J62</f>
        <v>29987</v>
      </c>
      <c r="L62" s="40" t="s">
        <v>37</v>
      </c>
      <c r="M62" s="186" t="s">
        <v>159</v>
      </c>
      <c r="N62" s="91">
        <f t="shared" si="3"/>
        <v>29987</v>
      </c>
      <c r="O62" s="30">
        <f>SUMIFS(DATI!E$1:E$65536,DATI!A$1:A$65536,'1996'!B4,DATI!B$1:B$65536,'1996'!O12,DATI!C$1:C$65536,'1996'!N8,DATI!D$1:D$65536,'1996'!L62)</f>
        <v>6515</v>
      </c>
      <c r="P62" s="29">
        <f t="shared" si="4"/>
        <v>23472</v>
      </c>
      <c r="Q62" s="50"/>
      <c r="R62" s="49">
        <f>SUMIFS(DATI!E$1:E$65536,DATI!A$1:A$65536,'1996'!B4,DATI!B$1:B$65536,'1996'!R12,DATI!C$1:C$65536,'1996'!N8,DATI!D$1:D$65536,'1996'!L62)</f>
        <v>4599</v>
      </c>
      <c r="S62" s="49">
        <f>SUMIFS(DATI!E$1:E$65536,DATI!A$1:A$65536,'1996'!B4,DATI!B$1:B$65536,'1996'!S12,DATI!C$1:C$65536,'1996'!N8,DATI!D$1:D$65536,'1996'!L62)</f>
        <v>0</v>
      </c>
      <c r="T62" s="49">
        <f>SUMIFS(DATI!E$1:E$65536,DATI!A$1:A$65536,'1996'!B4,DATI!B$1:B$65536,'1996'!T12,DATI!C$1:C$65536,'1996'!N8,DATI!D$1:D$65536,'1996'!L62)</f>
        <v>11978</v>
      </c>
      <c r="U62" s="49">
        <f>SUMIFS(DATI!E$1:E$65536,DATI!A$1:A$65536,'1996'!B4,DATI!B$1:B$65536,'1996'!U12,DATI!C$1:C$65536,'1996'!N8,DATI!D$1:D$65536,'1996'!L62)</f>
        <v>6895</v>
      </c>
      <c r="V62" s="24">
        <f>SUMIFS(DATI!E$1:E$65536,DATI!A$1:A$65536,'1996'!B4,DATI!B$1:B$65536,'1996'!V12,DATI!C$1:C$65536,'1996'!N8,DATI!D$1:D$65536,'1996'!L62)</f>
        <v>0</v>
      </c>
      <c r="W62" s="63">
        <f t="shared" si="5"/>
        <v>6895</v>
      </c>
    </row>
    <row r="63" spans="1:23">
      <c r="A63" s="7"/>
      <c r="B63" s="28"/>
      <c r="C63" s="28"/>
      <c r="D63" s="28"/>
      <c r="E63" s="28"/>
      <c r="F63" s="49">
        <f>SUMIFS(DATI!E$1:E$65536,DATI!A$1:A$65536,'1996'!B4,DATI!B$1:B$65536,'1996'!F12,DATI!C$1:C$65536,'1996'!B8,DATI!D$1:D$65536,'1996'!L63)</f>
        <v>0</v>
      </c>
      <c r="G63" s="49">
        <f>SUMIFS(DATI!E$1:E$65536,DATI!A$1:A$65536,'1996'!B4,DATI!B$1:B$65536,'1996'!G12,DATI!C$1:C$65536,'1996'!B8,DATI!D$1:D$65536,'1996'!L63)</f>
        <v>7769</v>
      </c>
      <c r="H63" s="28"/>
      <c r="I63" s="94">
        <f>F63+G63</f>
        <v>7769</v>
      </c>
      <c r="J63" s="30">
        <f>SUMIFS(DATI!E$1:E$65536,DATI!A$1:A$65536,'1996'!B4,DATI!B$1:B$65536,'1996'!J12,DATI!C$1:C$65536,'1996'!B8,DATI!D$1:D$65536,'1996'!L63)</f>
        <v>0</v>
      </c>
      <c r="K63" s="95">
        <f>I63+J63</f>
        <v>7769</v>
      </c>
      <c r="L63" s="40" t="s">
        <v>38</v>
      </c>
      <c r="M63" s="186" t="s">
        <v>160</v>
      </c>
      <c r="N63" s="91">
        <f t="shared" si="3"/>
        <v>7769</v>
      </c>
      <c r="O63" s="30">
        <f>SUMIFS(DATI!E$1:E$65536,DATI!A$1:A$65536,'1996'!B4,DATI!B$1:B$65536,'1996'!O12,DATI!C$1:C$65536,'1996'!N8,DATI!D$1:D$65536,'1996'!L63)</f>
        <v>0</v>
      </c>
      <c r="P63" s="29">
        <f t="shared" si="4"/>
        <v>7769</v>
      </c>
      <c r="Q63" s="50"/>
      <c r="R63" s="49">
        <f>SUMIFS(DATI!E$1:E$65536,DATI!A$1:A$65536,'1996'!B4,DATI!B$1:B$65536,'1996'!R12,DATI!C$1:C$65536,'1996'!N8,DATI!D$1:D$65536,'1996'!L63)</f>
        <v>0</v>
      </c>
      <c r="S63" s="49">
        <f>SUMIFS(DATI!E$1:E$65536,DATI!A$1:A$65536,'1996'!B4,DATI!B$1:B$65536,'1996'!S12,DATI!C$1:C$65536,'1996'!N8,DATI!D$1:D$65536,'1996'!L63)</f>
        <v>0</v>
      </c>
      <c r="T63" s="49">
        <f>SUMIFS(DATI!E$1:E$65536,DATI!A$1:A$65536,'1996'!B4,DATI!B$1:B$65536,'1996'!T12,DATI!C$1:C$65536,'1996'!N8,DATI!D$1:D$65536,'1996'!L63)</f>
        <v>0</v>
      </c>
      <c r="U63" s="49">
        <f>SUMIFS(DATI!E$1:E$65536,DATI!A$1:A$65536,'1996'!B4,DATI!B$1:B$65536,'1996'!U12,DATI!C$1:C$65536,'1996'!N8,DATI!D$1:D$65536,'1996'!L63)</f>
        <v>7769</v>
      </c>
      <c r="V63" s="24">
        <f>SUMIFS(DATI!E$1:E$65536,DATI!A$1:A$65536,'1996'!B4,DATI!B$1:B$65536,'1996'!V12,DATI!C$1:C$65536,'1996'!N8,DATI!D$1:D$65536,'1996'!L63)</f>
        <v>0</v>
      </c>
      <c r="W63" s="63">
        <f t="shared" si="5"/>
        <v>7769</v>
      </c>
    </row>
    <row r="64" spans="1:23" ht="25">
      <c r="A64" s="7"/>
      <c r="B64" s="98">
        <f>C64+D64</f>
        <v>0</v>
      </c>
      <c r="C64" s="30">
        <f>SUMIFS(DATI!E$1:E$65536,DATI!A$1:A$65536,'1996'!B4,DATI!B$1:B$65536,'1996'!C12,DATI!C$1:C$65536,'1996'!B8,DATI!D$1:D$65536,'1996'!L64)</f>
        <v>0</v>
      </c>
      <c r="D64" s="30">
        <f>SUMIFS(DATI!E$1:E$65536,DATI!A$1:A$65536,'1996'!B4,DATI!B$1:B$65536,'1996'!D12,DATI!C$1:C$65536,'1996'!B8,DATI!D$1:D$65536,'1996'!L64)</f>
        <v>0</v>
      </c>
      <c r="E64" s="28"/>
      <c r="F64" s="49">
        <f>SUMIFS(DATI!E$1:E$65536,DATI!A$1:A$65536,'1996'!B4,DATI!B$1:B$65536,'1996'!F12,DATI!C$1:C$65536,'1996'!B8,DATI!D$1:D$65536,'1996'!L64)</f>
        <v>0</v>
      </c>
      <c r="G64" s="49">
        <f>SUMIFS(DATI!E$1:E$65536,DATI!A$1:A$65536,'1996'!B4,DATI!B$1:B$65536,'1996'!G12,DATI!C$1:C$65536,'1996'!B8,DATI!D$1:D$65536,'1996'!L64)</f>
        <v>27077</v>
      </c>
      <c r="H64" s="28"/>
      <c r="I64" s="94">
        <f>F64+G64</f>
        <v>27077</v>
      </c>
      <c r="J64" s="30">
        <f>SUMIFS(DATI!E$1:E$65536,DATI!A$1:A$65536,'1996'!B4,DATI!B$1:B$65536,'1996'!J12,DATI!C$1:C$65536,'1996'!B8,DATI!D$1:D$65536,'1996'!L64)</f>
        <v>369</v>
      </c>
      <c r="K64" s="95">
        <f t="shared" si="2"/>
        <v>27446</v>
      </c>
      <c r="L64" s="40" t="s">
        <v>39</v>
      </c>
      <c r="M64" s="185" t="s">
        <v>259</v>
      </c>
      <c r="N64" s="91">
        <f t="shared" si="3"/>
        <v>27446</v>
      </c>
      <c r="O64" s="30">
        <f>SUMIFS(DATI!E$1:E$65536,DATI!A$1:A$65536,'1996'!B4,DATI!B$1:B$65536,'1996'!O12,DATI!C$1:C$65536,'1996'!N8,DATI!D$1:D$65536,'1996'!L64)</f>
        <v>27077</v>
      </c>
      <c r="P64" s="29">
        <f>R64+S64+T64+U64+V64</f>
        <v>369</v>
      </c>
      <c r="Q64" s="50"/>
      <c r="R64" s="49">
        <f>SUMIFS(DATI!E$1:E$65536,DATI!A$1:A$65536,'1996'!B4,DATI!B$1:B$65536,'1996'!R12,DATI!C$1:C$65536,'1996'!N8,DATI!D$1:D$65536,'1996'!L64)</f>
        <v>369</v>
      </c>
      <c r="S64" s="49">
        <f>SUMIFS(DATI!E$1:E$65536,DATI!A$1:A$65536,'1996'!B4,DATI!B$1:B$65536,'1996'!S12,DATI!C$1:C$65536,'1996'!N8,DATI!D$1:D$65536,'1996'!L64)</f>
        <v>0</v>
      </c>
      <c r="T64" s="49">
        <f>SUMIFS(DATI!E$1:E$65536,DATI!A$1:A$65536,'1996'!B4,DATI!B$1:B$65536,'1996'!T12,DATI!C$1:C$65536,'1996'!N8,DATI!D$1:D$65536,'1996'!L64)</f>
        <v>0</v>
      </c>
      <c r="U64" s="49">
        <f>SUMIFS(DATI!E$1:E$65536,DATI!A$1:A$65536,'1996'!B4,DATI!B$1:B$65536,'1996'!U12,DATI!C$1:C$65536,'1996'!N8,DATI!D$1:D$65536,'1996'!L64)</f>
        <v>0</v>
      </c>
      <c r="V64" s="24">
        <f>SUMIFS(DATI!E$1:E$65536,DATI!A$1:A$65536,'1996'!B4,DATI!B$1:B$65536,'1996'!V12,DATI!C$1:C$65536,'1996'!N8,DATI!D$1:D$65536,'1996'!L64)</f>
        <v>0</v>
      </c>
      <c r="W64" s="63">
        <f t="shared" si="5"/>
        <v>0</v>
      </c>
    </row>
    <row r="65" spans="1:23" ht="25">
      <c r="A65" s="7"/>
      <c r="B65" s="28"/>
      <c r="C65" s="28"/>
      <c r="D65" s="28"/>
      <c r="E65" s="28"/>
      <c r="F65" s="49">
        <f>SUMIFS(DATI!E$1:E$65536,DATI!A$1:A$65536,'1996'!B4,DATI!B$1:B$65536,'1996'!F12,DATI!C$1:C$65536,'1996'!B8,DATI!D$1:D$65536,'1996'!L65)</f>
        <v>0</v>
      </c>
      <c r="G65" s="49">
        <f>SUMIFS(DATI!E$1:E$65536,DATI!A$1:A$65536,'1996'!B4,DATI!B$1:B$65536,'1996'!G12,DATI!C$1:C$65536,'1996'!B8,DATI!D$1:D$65536,'1996'!L65)</f>
        <v>0</v>
      </c>
      <c r="H65" s="28"/>
      <c r="I65" s="28"/>
      <c r="J65" s="28"/>
      <c r="K65" s="42"/>
      <c r="L65" s="40" t="s">
        <v>93</v>
      </c>
      <c r="M65" s="186" t="s">
        <v>161</v>
      </c>
      <c r="N65" s="28"/>
      <c r="O65" s="28"/>
      <c r="P65" s="28"/>
      <c r="Q65" s="28"/>
      <c r="R65" s="49">
        <f>SUMIFS(DATI!E$1:E$65536,DATI!A$1:A$65536,'1996'!B4,DATI!B$1:B$65536,'1996'!R12,DATI!C$1:C$65536,'1996'!N8,DATI!D$1:D$65536,'1996'!L65)</f>
        <v>0</v>
      </c>
      <c r="S65" s="49">
        <f>SUMIFS(DATI!E$1:E$65536,DATI!A$1:A$65536,'1996'!B4,DATI!B$1:B$65536,'1996'!S12,DATI!C$1:C$65536,'1996'!N8,DATI!D$1:D$65536,'1996'!L65)</f>
        <v>0</v>
      </c>
      <c r="T65" s="28"/>
      <c r="U65" s="28"/>
      <c r="V65" s="28"/>
      <c r="W65" s="42"/>
    </row>
    <row r="66" spans="1:23" ht="25">
      <c r="A66" s="7"/>
      <c r="B66" s="28"/>
      <c r="C66" s="28"/>
      <c r="D66" s="28"/>
      <c r="E66" s="28"/>
      <c r="F66" s="49">
        <f>SUMIFS(DATI!E$1:E$65536,DATI!A$1:A$65536,'1996'!B4,DATI!B$1:B$65536,'1996'!F12,DATI!C$1:C$65536,'1996'!B8,DATI!D$1:D$65536,'1996'!L66)</f>
        <v>0</v>
      </c>
      <c r="G66" s="49">
        <f>SUMIFS(DATI!E$1:E$65536,DATI!A$1:A$65536,'1996'!B4,DATI!B$1:B$65536,'1996'!G12,DATI!C$1:C$65536,'1996'!B8,DATI!D$1:D$65536,'1996'!L66)</f>
        <v>0</v>
      </c>
      <c r="H66" s="28"/>
      <c r="I66" s="28"/>
      <c r="J66" s="28"/>
      <c r="K66" s="42"/>
      <c r="L66" s="40" t="s">
        <v>94</v>
      </c>
      <c r="M66" s="186" t="s">
        <v>162</v>
      </c>
      <c r="N66" s="28"/>
      <c r="O66" s="28"/>
      <c r="P66" s="28"/>
      <c r="Q66" s="28"/>
      <c r="R66" s="49">
        <f>SUMIFS(DATI!E$1:E$65536,DATI!A$1:A$65536,'1996'!B4,DATI!B$1:B$65536,'1996'!R12,DATI!C$1:C$65536,'1996'!N8,DATI!D$1:D$65536,'1996'!L66)</f>
        <v>0</v>
      </c>
      <c r="S66" s="49">
        <f>SUMIFS(DATI!E$1:E$65536,DATI!A$1:A$65536,'1996'!B4,DATI!B$1:B$65536,'1996'!S12,DATI!C$1:C$65536,'1996'!N8,DATI!D$1:D$65536,'1996'!L66)</f>
        <v>0</v>
      </c>
      <c r="T66" s="28"/>
      <c r="U66" s="28"/>
      <c r="V66" s="28"/>
      <c r="W66" s="42"/>
    </row>
    <row r="67" spans="1:23" ht="25">
      <c r="A67" s="7"/>
      <c r="B67" s="28"/>
      <c r="C67" s="28"/>
      <c r="D67" s="28"/>
      <c r="E67" s="28"/>
      <c r="F67" s="49">
        <f>SUMIFS(DATI!E$1:E$65536,DATI!A$1:A$65536,'1996'!B4,DATI!B$1:B$65536,'1996'!F12,DATI!C$1:C$65536,'1996'!B8,DATI!D$1:D$65536,'1996'!L67)</f>
        <v>0</v>
      </c>
      <c r="G67" s="49">
        <f>SUMIFS(DATI!E$1:E$65536,DATI!A$1:A$65536,'1996'!B4,DATI!B$1:B$65536,'1996'!G12,DATI!C$1:C$65536,'1996'!B8,DATI!D$1:D$65536,'1996'!L67)</f>
        <v>0</v>
      </c>
      <c r="H67" s="28"/>
      <c r="I67" s="28"/>
      <c r="J67" s="28"/>
      <c r="K67" s="42"/>
      <c r="L67" s="40" t="s">
        <v>95</v>
      </c>
      <c r="M67" s="186" t="s">
        <v>163</v>
      </c>
      <c r="N67" s="28"/>
      <c r="O67" s="28"/>
      <c r="P67" s="28"/>
      <c r="Q67" s="28"/>
      <c r="R67" s="49">
        <f>SUMIFS(DATI!E$1:E$65536,DATI!A$1:A$65536,'1996'!B4,DATI!B$1:B$65536,'1996'!R12,DATI!C$1:C$65536,'1996'!N8,DATI!D$1:D$65536,'1996'!L67)</f>
        <v>0</v>
      </c>
      <c r="S67" s="49">
        <f>SUMIFS(DATI!E$1:E$65536,DATI!A$1:A$65536,'1996'!B4,DATI!B$1:B$65536,'1996'!S12,DATI!C$1:C$65536,'1996'!N8,DATI!D$1:D$65536,'1996'!L67)</f>
        <v>0</v>
      </c>
      <c r="T67" s="28"/>
      <c r="U67" s="28"/>
      <c r="V67" s="28"/>
      <c r="W67" s="42"/>
    </row>
    <row r="68" spans="1:23" ht="25">
      <c r="A68" s="7"/>
      <c r="B68" s="28"/>
      <c r="C68" s="28"/>
      <c r="D68" s="28"/>
      <c r="E68" s="28"/>
      <c r="F68" s="49">
        <f>SUMIFS(DATI!E$1:E$65536,DATI!A$1:A$65536,'1996'!B4,DATI!B$1:B$65536,'1996'!F12,DATI!C$1:C$65536,'1996'!B8,DATI!D$1:D$65536,'1996'!L68)</f>
        <v>0</v>
      </c>
      <c r="G68" s="49">
        <f>SUMIFS(DATI!E$1:E$65536,DATI!A$1:A$65536,'1996'!B4,DATI!B$1:B$65536,'1996'!G12,DATI!C$1:C$65536,'1996'!B8,DATI!D$1:D$65536,'1996'!L68)</f>
        <v>0</v>
      </c>
      <c r="H68" s="28"/>
      <c r="I68" s="28"/>
      <c r="J68" s="28"/>
      <c r="K68" s="42"/>
      <c r="L68" s="40" t="s">
        <v>96</v>
      </c>
      <c r="M68" s="186" t="s">
        <v>164</v>
      </c>
      <c r="N68" s="28"/>
      <c r="O68" s="28"/>
      <c r="P68" s="28"/>
      <c r="Q68" s="28"/>
      <c r="R68" s="49">
        <f>SUMIFS(DATI!E$1:E$65536,DATI!A$1:A$65536,'1996'!B4,DATI!B$1:B$65536,'1996'!R12,DATI!C$1:C$65536,'1996'!N8,DATI!D$1:D$65536,'1996'!L68)</f>
        <v>0</v>
      </c>
      <c r="S68" s="49">
        <f>SUMIFS(DATI!E$1:E$65536,DATI!A$1:A$65536,'1996'!B4,DATI!B$1:B$65536,'1996'!S12,DATI!C$1:C$65536,'1996'!N8,DATI!D$1:D$65536,'1996'!L68)</f>
        <v>0</v>
      </c>
      <c r="T68" s="28"/>
      <c r="U68" s="28"/>
      <c r="V68" s="28"/>
      <c r="W68" s="42"/>
    </row>
    <row r="69" spans="1:23">
      <c r="A69" s="7"/>
      <c r="B69" s="98">
        <f t="shared" ref="B69:B78" si="6">C69+D69</f>
        <v>0</v>
      </c>
      <c r="C69" s="94">
        <f>C70+C71+C72</f>
        <v>0</v>
      </c>
      <c r="D69" s="94">
        <f>D70+D71+D72</f>
        <v>0</v>
      </c>
      <c r="E69" s="94">
        <f>E70+E71+E72</f>
        <v>0</v>
      </c>
      <c r="F69" s="94">
        <f>F70+F71+F72</f>
        <v>1490</v>
      </c>
      <c r="G69" s="94">
        <f>G70+G71+G72</f>
        <v>0</v>
      </c>
      <c r="H69" s="28"/>
      <c r="I69" s="94">
        <f t="shared" ref="I69:I74" si="7">E69+F69+G69+B69</f>
        <v>1490</v>
      </c>
      <c r="J69" s="94">
        <f>J70+J71+J72</f>
        <v>0</v>
      </c>
      <c r="K69" s="95">
        <f>I69+J69</f>
        <v>1490</v>
      </c>
      <c r="L69" s="53" t="s">
        <v>40</v>
      </c>
      <c r="M69" s="78" t="s">
        <v>258</v>
      </c>
      <c r="N69" s="91">
        <f t="shared" si="3"/>
        <v>1490</v>
      </c>
      <c r="O69" s="94">
        <f>O70+O71+O72</f>
        <v>0</v>
      </c>
      <c r="P69" s="29">
        <f>R69+S69+T69+U69+V69</f>
        <v>1490</v>
      </c>
      <c r="Q69" s="50"/>
      <c r="R69" s="29">
        <f>R70+R71+R72</f>
        <v>1057</v>
      </c>
      <c r="S69" s="29">
        <f>S70+S71+S72</f>
        <v>78</v>
      </c>
      <c r="T69" s="29">
        <f>T70+T71+T72</f>
        <v>23</v>
      </c>
      <c r="U69" s="29">
        <f>U70+U71+U72</f>
        <v>332</v>
      </c>
      <c r="V69" s="62">
        <f>V70+V71+V72</f>
        <v>0</v>
      </c>
      <c r="W69" s="63">
        <f t="shared" si="5"/>
        <v>332</v>
      </c>
    </row>
    <row r="70" spans="1:23" ht="23.25" customHeight="1">
      <c r="A70" s="7"/>
      <c r="B70" s="98">
        <f t="shared" si="6"/>
        <v>0</v>
      </c>
      <c r="C70" s="30">
        <f>SUMIFS(DATI!E$1:E$65536,DATI!A$1:A$65536,'1996'!B4,DATI!B$1:B$65536,'1996'!C12,DATI!C$1:C$65536,'1996'!B8,DATI!D$1:D$65536,'1996'!L70)</f>
        <v>0</v>
      </c>
      <c r="D70" s="30">
        <f>SUMIFS(DATI!E$1:E$65536,DATI!A$1:A$65536,'1996'!B4,DATI!B$1:B$65536,'1996'!D12,DATI!C$1:C$65536,'1996'!B8,DATI!D$1:D$65536,'1996'!L70)</f>
        <v>0</v>
      </c>
      <c r="E70" s="30">
        <f>SUMIFS(DATI!E$1:E$65536,DATI!A$1:A$65536,'1996'!B4,DATI!B$1:B$65536,'1996'!E12,DATI!C$1:C$65536,'1996'!B8,DATI!D$1:D$65536,'1996'!L70)</f>
        <v>0</v>
      </c>
      <c r="F70" s="30">
        <f>SUMIFS(DATI!E$1:E$65536,DATI!A$1:A$65536,'1996'!B4,DATI!B$1:B$65536,'1996'!F12,DATI!C$1:C$65536,'1996'!B8,DATI!D$1:D$65536,'1996'!L70)</f>
        <v>1490</v>
      </c>
      <c r="G70" s="49">
        <f>SUMIFS(DATI!E$1:E$65536,DATI!A$1:A$65536,'1996'!B4,DATI!B$1:B$65536,'1996'!G12,DATI!C$1:C$65536,'1996'!B8,DATI!D$1:D$65536,'1996'!L70)</f>
        <v>0</v>
      </c>
      <c r="H70" s="28"/>
      <c r="I70" s="94">
        <f t="shared" si="7"/>
        <v>1490</v>
      </c>
      <c r="J70" s="101">
        <f>SUMIFS(DATI!E$1:E$65536,DATI!A$1:A$65536,'1996'!B4,DATI!B$1:B$65536,'1996'!J12,DATI!C$1:C$65536,'1996'!B8,DATI!D$1:D$65536,'1996'!L70)</f>
        <v>0</v>
      </c>
      <c r="K70" s="95">
        <f>I70+J70</f>
        <v>1490</v>
      </c>
      <c r="L70" s="53" t="s">
        <v>41</v>
      </c>
      <c r="M70" s="201" t="s">
        <v>257</v>
      </c>
      <c r="N70" s="91">
        <f t="shared" si="3"/>
        <v>1490</v>
      </c>
      <c r="O70" s="102">
        <f>SUMIFS(DATI!E$1:E$65536,DATI!A$1:A$65536,'1996'!B4,DATI!B$1:B$65536,'1996'!O12,DATI!C$1:C$65536,'1996'!N8,DATI!D$1:D$65536,'1996'!L70)</f>
        <v>0</v>
      </c>
      <c r="P70" s="29">
        <f>R70+S70+T70+W70</f>
        <v>1490</v>
      </c>
      <c r="Q70" s="50"/>
      <c r="R70" s="49">
        <f>SUMIFS(DATI!E$1:E$65536,DATI!A$1:A$65536,'1996'!B4,DATI!B$1:B$65536,'1996'!R12,DATI!C$1:C$65536,'1996'!N8,DATI!D$1:D$65536,'1996'!L70)</f>
        <v>1057</v>
      </c>
      <c r="S70" s="49">
        <f>SUMIFS(DATI!E$1:E$65536,DATI!A$1:A$65536,'1996'!B4,DATI!B$1:B$65536,'1996'!S12,DATI!C$1:C$65536,'1996'!N8,DATI!D$1:D$65536,'1996'!L70)</f>
        <v>78</v>
      </c>
      <c r="T70" s="49">
        <f>SUMIFS(DATI!E$1:E$65536,DATI!A$1:A$65536,'1996'!B4,DATI!B$1:B$65536,'1996'!T12,DATI!C$1:C$65536,'1996'!N8,DATI!D$1:D$65536,'1996'!L70)</f>
        <v>23</v>
      </c>
      <c r="U70" s="49">
        <f>SUMIFS(DATI!E$1:E$65536,DATI!A$1:A$65536,'1996'!B4,DATI!B$1:B$65536,'1996'!U12,DATI!C$1:C$65536,'1996'!N8,DATI!D$1:D$65536,'1996'!L70)</f>
        <v>332</v>
      </c>
      <c r="V70" s="24">
        <f>SUMIFS(DATI!E$1:E$65536,DATI!A$1:A$65536,'1996'!B4,DATI!B$1:B$65536,'1996'!V12,DATI!C$1:C$65536,'1996'!N8,DATI!D$1:D$65536,'1996'!L70)</f>
        <v>0</v>
      </c>
      <c r="W70" s="63">
        <f t="shared" si="5"/>
        <v>332</v>
      </c>
    </row>
    <row r="71" spans="1:23">
      <c r="A71" s="7"/>
      <c r="B71" s="98">
        <f t="shared" si="6"/>
        <v>0</v>
      </c>
      <c r="C71" s="30">
        <f>SUMIFS(DATI!E$1:E$65536,DATI!A$1:A$65536,'1996'!B4,DATI!B$1:B$65536,'1996'!C12,DATI!C$1:C$65536,'1996'!B8,DATI!D$1:D$65536,'1996'!L71)</f>
        <v>0</v>
      </c>
      <c r="D71" s="30">
        <f>SUMIFS(DATI!E$1:E$65536,DATI!A$1:A$65536,'1996'!B4,DATI!B$1:B$65536,'1996'!D12,DATI!C$1:C$65536,'1996'!B8,DATI!D$1:D$65536,'1996'!L71)</f>
        <v>0</v>
      </c>
      <c r="E71" s="30">
        <f>SUMIFS(DATI!E$1:E$65536,DATI!A$1:A$65536,'1996'!B4,DATI!B$1:B$65536,'1996'!E12,DATI!C$1:C$65536,'1996'!B8,DATI!D$1:D$65536,'1996'!L71)</f>
        <v>0</v>
      </c>
      <c r="F71" s="30">
        <f>SUMIFS(DATI!E$1:E$65536,DATI!A$1:A$65536,'1996'!B4,DATI!B$1:B$65536,'1996'!F12,DATI!C$1:C$65536,'1996'!B8,DATI!D$1:D$65536,'1996'!L71)</f>
        <v>0</v>
      </c>
      <c r="G71" s="49">
        <f>SUMIFS(DATI!E$1:E$65536,DATI!A$1:A$65536,'1996'!B4,DATI!B$1:B$65536,'1996'!G12,DATI!C$1:C$65536,'1996'!B8,DATI!D$1:D$65536,'1996'!L71)</f>
        <v>0</v>
      </c>
      <c r="H71" s="28"/>
      <c r="I71" s="94">
        <f t="shared" si="7"/>
        <v>0</v>
      </c>
      <c r="J71" s="101">
        <f>SUMIFS(DATI!E$1:E$65536,DATI!A$1:A$65536,'1996'!B4,DATI!B$1:B$65536,'1996'!J12,DATI!C$1:C$65536,'1996'!B8,DATI!D$1:D$65536,'1996'!L71)</f>
        <v>0</v>
      </c>
      <c r="K71" s="95">
        <f>I71+J71</f>
        <v>0</v>
      </c>
      <c r="L71" s="53" t="s">
        <v>42</v>
      </c>
      <c r="M71" s="201" t="s">
        <v>256</v>
      </c>
      <c r="N71" s="91">
        <f t="shared" si="3"/>
        <v>0</v>
      </c>
      <c r="O71" s="102">
        <f>SUMIFS(DATI!E$1:E$65536,DATI!A$1:A$65536,'1996'!B4,DATI!B$1:B$65536,'1996'!O12,DATI!C$1:C$65536,'1996'!N8,DATI!D$1:D$65536,'1996'!L71)</f>
        <v>0</v>
      </c>
      <c r="P71" s="29">
        <f>R71+S71+T71+W71</f>
        <v>0</v>
      </c>
      <c r="Q71" s="50"/>
      <c r="R71" s="49">
        <f>SUMIFS(DATI!E$1:E$65536,DATI!A$1:A$65536,'1996'!B4,DATI!B$1:B$65536,'1996'!R12,DATI!C$1:C$65536,'1996'!N8,DATI!D$1:D$65536,'1996'!L71)</f>
        <v>0</v>
      </c>
      <c r="S71" s="49">
        <f>SUMIFS(DATI!E$1:E$65536,DATI!A$1:A$65536,'1996'!B4,DATI!B$1:B$65536,'1996'!S12,DATI!C$1:C$65536,'1996'!N8,DATI!D$1:D$65536,'1996'!L71)</f>
        <v>0</v>
      </c>
      <c r="T71" s="49">
        <f>SUMIFS(DATI!E$1:E$65536,DATI!A$1:A$65536,'1996'!B4,DATI!B$1:B$65536,'1996'!T12,DATI!C$1:C$65536,'1996'!N8,DATI!D$1:D$65536,'1996'!L71)</f>
        <v>0</v>
      </c>
      <c r="U71" s="49">
        <f>SUMIFS(DATI!E$1:E$65536,DATI!A$1:A$65536,'1996'!B4,DATI!B$1:B$65536,'1996'!U12,DATI!C$1:C$65536,'1996'!N8,DATI!D$1:D$65536,'1996'!L71)</f>
        <v>0</v>
      </c>
      <c r="V71" s="24">
        <f>SUMIFS(DATI!E$1:E$65536,DATI!A$1:A$65536,'1996'!B4,DATI!B$1:B$65536,'1996'!V12,DATI!C$1:C$65536,'1996'!N8,DATI!D$1:D$65536,'1996'!L71)</f>
        <v>0</v>
      </c>
      <c r="W71" s="63">
        <f t="shared" si="5"/>
        <v>0</v>
      </c>
    </row>
    <row r="72" spans="1:23">
      <c r="A72" s="7"/>
      <c r="B72" s="98">
        <f t="shared" si="6"/>
        <v>0</v>
      </c>
      <c r="C72" s="30">
        <f>SUMIFS(DATI!E$1:E$65536,DATI!A$1:A$65536,'1996'!B4,DATI!B$1:B$65536,'1996'!C12,DATI!C$1:C$65536,'1996'!B8,DATI!D$1:D$65536,'1996'!L72)</f>
        <v>0</v>
      </c>
      <c r="D72" s="30">
        <f>SUMIFS(DATI!E$1:E$65536,DATI!A$1:A$65536,'1996'!B4,DATI!B$1:B$65536,'1996'!D12,DATI!C$1:C$65536,'1996'!B8,DATI!D$1:D$65536,'1996'!L72)</f>
        <v>0</v>
      </c>
      <c r="E72" s="30">
        <f>SUMIFS(DATI!E$1:E$65536,DATI!A$1:A$65536,'1996'!B4,DATI!B$1:B$65536,'1996'!E12,DATI!C$1:C$65536,'1996'!B8,DATI!D$1:D$65536,'1996'!L72)</f>
        <v>0</v>
      </c>
      <c r="F72" s="30">
        <f>SUMIFS(DATI!E$1:E$65536,DATI!A$1:A$65536,'1996'!B4,DATI!B$1:B$65536,'1996'!F12,DATI!C$1:C$65536,'1996'!B8,DATI!D$1:D$65536,'1996'!L72)</f>
        <v>0</v>
      </c>
      <c r="G72" s="49">
        <f>SUMIFS(DATI!E$1:E$65536,DATI!A$1:A$65536,'1996'!B4,DATI!B$1:B$65536,'1996'!G12,DATI!C$1:C$65536,'1996'!B8,DATI!D$1:D$65536,'1996'!L72)</f>
        <v>0</v>
      </c>
      <c r="H72" s="28"/>
      <c r="I72" s="94">
        <f t="shared" si="7"/>
        <v>0</v>
      </c>
      <c r="J72" s="101">
        <f>SUMIFS(DATI!E$1:E$65536,DATI!A$1:A$65536,'1996'!B4,DATI!B$1:B$65536,'1996'!J12,DATI!C$1:C$65536,'1996'!B8,DATI!D$1:D$65536,'1996'!L72)</f>
        <v>0</v>
      </c>
      <c r="K72" s="95">
        <f>I72+J72</f>
        <v>0</v>
      </c>
      <c r="L72" s="53" t="s">
        <v>43</v>
      </c>
      <c r="M72" s="201" t="s">
        <v>255</v>
      </c>
      <c r="N72" s="91">
        <f t="shared" si="3"/>
        <v>0</v>
      </c>
      <c r="O72" s="102">
        <f>SUMIFS(DATI!E$1:E$65536,DATI!A$1:A$65536,'1996'!B4,DATI!B$1:B$65536,'1996'!O12,DATI!C$1:C$65536,'1996'!N8,DATI!D$1:D$65536,'1996'!L72)</f>
        <v>0</v>
      </c>
      <c r="P72" s="29">
        <f>R72+S72+T72+W72</f>
        <v>0</v>
      </c>
      <c r="Q72" s="50"/>
      <c r="R72" s="49">
        <f>SUMIFS(DATI!E$1:E$65536,DATI!A$1:A$65536,'1996'!B4,DATI!B$1:B$65536,'1996'!R12,DATI!C$1:C$65536,'1996'!N8,DATI!D$1:D$65536,'1996'!L72)</f>
        <v>0</v>
      </c>
      <c r="S72" s="49">
        <f>SUMIFS(DATI!E$1:E$65536,DATI!A$1:A$65536,'1996'!B4,DATI!B$1:B$65536,'1996'!S12,DATI!C$1:C$65536,'1996'!N8,DATI!D$1:D$65536,'1996'!L72)</f>
        <v>0</v>
      </c>
      <c r="T72" s="49">
        <f>SUMIFS(DATI!E$1:E$65536,DATI!A$1:A$65536,'1996'!B4,DATI!B$1:B$65536,'1996'!T12,DATI!C$1:C$65536,'1996'!N8,DATI!D$1:D$65536,'1996'!L72)</f>
        <v>0</v>
      </c>
      <c r="U72" s="49">
        <f>SUMIFS(DATI!E$1:E$65536,DATI!A$1:A$65536,'1996'!B4,DATI!B$1:B$65536,'1996'!U12,DATI!C$1:C$65536,'1996'!N8,DATI!D$1:D$65536,'1996'!L72)</f>
        <v>0</v>
      </c>
      <c r="V72" s="24">
        <f>SUMIFS(DATI!E$1:E$65536,DATI!A$1:A$65536,'1996'!B4,DATI!B$1:B$65536,'1996'!V12,DATI!C$1:C$65536,'1996'!N8,DATI!D$1:D$65536,'1996'!L72)</f>
        <v>0</v>
      </c>
      <c r="W72" s="63">
        <f t="shared" si="5"/>
        <v>0</v>
      </c>
    </row>
    <row r="73" spans="1:23">
      <c r="A73" s="7"/>
      <c r="B73" s="98">
        <f t="shared" si="6"/>
        <v>4689</v>
      </c>
      <c r="C73" s="103">
        <f>SUMIFS(DATI!E$1:E$65536,DATI!A$1:A$65536,'1996'!B4,DATI!B$1:B$65536,'1996'!C12,DATI!C$1:C$65536,'1996'!B8,DATI!D$1:D$65536,'1996'!L73)</f>
        <v>0</v>
      </c>
      <c r="D73" s="103">
        <f>SUMIFS(DATI!E$1:E$65536,DATI!A$1:A$65536,'1996'!B4,DATI!B$1:B$65536,'1996'!D12,DATI!C$1:C$65536,'1996'!B8,DATI!D$1:D$65536,'1996'!L73)</f>
        <v>4689</v>
      </c>
      <c r="E73" s="49">
        <f>SUMIFS(DATI!E$1:E$65536,DATI!A$1:A$65536,'1996'!B4,DATI!B$1:B$65536,'1996'!E12,DATI!C$1:C$65536,'1996'!B8,DATI!D$1:D$65536,'1996'!L73)</f>
        <v>0</v>
      </c>
      <c r="F73" s="49">
        <f>SUMIFS(DATI!E$1:E$65536,DATI!A$1:A$65536,'1996'!B4,DATI!B$1:B$65536,'1996'!F12,DATI!C$1:C$65536,'1996'!B8,DATI!D$1:D$65536,'1996'!L73)</f>
        <v>0</v>
      </c>
      <c r="G73" s="49">
        <f>SUMIFS(DATI!E$1:E$65536,DATI!A$1:A$65536,'1996'!B4,DATI!B$1:B$65536,'1996'!G12,DATI!C$1:C$65536,'1996'!B8,DATI!D$1:D$65536,'1996'!L73)</f>
        <v>4806</v>
      </c>
      <c r="H73" s="28"/>
      <c r="I73" s="94">
        <f t="shared" si="7"/>
        <v>9495</v>
      </c>
      <c r="J73" s="104"/>
      <c r="K73" s="31">
        <f>I73</f>
        <v>9495</v>
      </c>
      <c r="L73" s="40" t="s">
        <v>44</v>
      </c>
      <c r="M73" s="134" t="s">
        <v>254</v>
      </c>
      <c r="N73" s="91">
        <f>P73</f>
        <v>9495</v>
      </c>
      <c r="O73" s="105"/>
      <c r="P73" s="29">
        <f>R73+S73+T73+W73</f>
        <v>9495</v>
      </c>
      <c r="Q73" s="50"/>
      <c r="R73" s="49">
        <f>SUMIFS(DATI!E$1:E$65536,DATI!A$1:A$65536,'1996'!B4,DATI!B$1:B$65536,'1996'!R12,DATI!C$1:C$65536,'1996'!N8,DATI!D$1:D$65536,'1996'!L73)</f>
        <v>0</v>
      </c>
      <c r="S73" s="49">
        <f>SUMIFS(DATI!E$1:E$65536,DATI!A$1:A$65536,'1996'!B4,DATI!B$1:B$65536,'1996'!S12,DATI!C$1:C$65536,'1996'!N8,DATI!D$1:D$65536,'1996'!L73)</f>
        <v>0</v>
      </c>
      <c r="T73" s="49">
        <f>SUMIFS(DATI!E$1:E$65536,DATI!A$1:A$65536,'1996'!B4,DATI!B$1:B$65536,'1996'!T12,DATI!C$1:C$65536,'1996'!N8,DATI!D$1:D$65536,'1996'!L73)</f>
        <v>0</v>
      </c>
      <c r="U73" s="49">
        <f>SUMIFS(DATI!E$1:E$65536,DATI!A$1:A$65536,'1996'!B4,DATI!B$1:B$65536,'1996'!U12,DATI!C$1:C$65536,'1996'!N8,DATI!D$1:D$65536,'1996'!L73)</f>
        <v>9495</v>
      </c>
      <c r="V73" s="24">
        <f>SUMIFS(DATI!E$1:E$65536,DATI!A$1:A$65536,'1996'!B4,DATI!B$1:B$65536,'1996'!V12,DATI!C$1:C$65536,'1996'!N8,DATI!D$1:D$65536,'1996'!L73)</f>
        <v>0</v>
      </c>
      <c r="W73" s="63">
        <f t="shared" si="5"/>
        <v>9495</v>
      </c>
    </row>
    <row r="74" spans="1:23">
      <c r="A74" s="7"/>
      <c r="B74" s="98">
        <f t="shared" si="6"/>
        <v>4843</v>
      </c>
      <c r="C74" s="49">
        <f>SUMIFS(DATI!E$1:E$65536,DATI!A$1:A$65536,'1996'!B4,DATI!B$1:B$65536,'1996'!C12,DATI!C$1:C$65536,'1996'!B8,DATI!D$1:D$65536,'1996'!L74)</f>
        <v>0</v>
      </c>
      <c r="D74" s="49">
        <f>SUMIFS(DATI!E$1:E$65536,DATI!A$1:A$65536,'1996'!B4,DATI!B$1:B$65536,'1996'!D12,DATI!C$1:C$65536,'1996'!B8,DATI!D$1:D$65536,'1996'!L74)</f>
        <v>4843</v>
      </c>
      <c r="E74" s="132">
        <f>SUMIFS(DATI!E$1:E$65536,DATI!A$1:A$65536,'1996'!B4,DATI!B$1:B$65536,'1996'!E12,DATI!C$1:C$65536,'1996'!B8,DATI!D$1:D$65536,'1996'!L74)</f>
        <v>67896</v>
      </c>
      <c r="F74" s="132">
        <f>SUMIFS(DATI!E$1:E$65536,DATI!A$1:A$65536,'1996'!B4,DATI!B$1:B$65536,'1996'!F12,DATI!C$1:C$65536,'1996'!B8,DATI!D$1:D$65536,'1996'!L74)</f>
        <v>45343</v>
      </c>
      <c r="G74" s="132">
        <f>SUMIFS(DATI!E$1:E$65536,DATI!A$1:A$65536,'1996'!B4,DATI!B$1:B$65536,'1996'!G12,DATI!C$1:C$65536,'1996'!B8,DATI!D$1:D$65536,'1996'!L74)</f>
        <v>34486</v>
      </c>
      <c r="H74" s="50"/>
      <c r="I74" s="94">
        <f t="shared" si="7"/>
        <v>152568</v>
      </c>
      <c r="J74" s="30">
        <f>SUMIFS(DATI!E$1:E$65536,DATI!A$1:A$65536,'1996'!B4,DATI!B$1:B$65536,'1996'!J12,DATI!C$1:C$65536,'1996'!B8,DATI!D$1:D$65536,'1996'!L74)</f>
        <v>76757</v>
      </c>
      <c r="K74" s="95">
        <f>I74+J74</f>
        <v>229325</v>
      </c>
      <c r="L74" s="40" t="s">
        <v>35</v>
      </c>
      <c r="M74" s="134" t="s">
        <v>229</v>
      </c>
      <c r="N74" s="91">
        <f t="shared" si="3"/>
        <v>229325</v>
      </c>
      <c r="O74" s="30">
        <f>SUMIFS(DATI!E$1:E$65536,DATI!A$1:A$65536,'1996'!B4,DATI!B$1:B$65536,'1996'!O12,DATI!C$1:C$65536,'1996'!N8,DATI!D$1:D$65536,'1996'!L74)</f>
        <v>42369</v>
      </c>
      <c r="P74" s="29">
        <f>R74+S74+T74+W74</f>
        <v>186956</v>
      </c>
      <c r="Q74" s="50"/>
      <c r="R74" s="49">
        <f>SUMIFS(DATI!E$1:E$65536,DATI!A$1:A$65536,'1996'!B4,DATI!B$1:B$65536,'1996'!R12,DATI!C$1:C$65536,'1996'!N8,DATI!D$1:D$65536,'1996'!L74)</f>
        <v>7792</v>
      </c>
      <c r="S74" s="49">
        <f>SUMIFS(DATI!E$1:E$65536,DATI!A$1:A$65536,'1996'!B4,DATI!B$1:B$65536,'1996'!S12,DATI!C$1:C$65536,'1996'!N8,DATI!D$1:D$65536,'1996'!L74)</f>
        <v>161290</v>
      </c>
      <c r="T74" s="49">
        <f>SUMIFS(DATI!E$1:E$65536,DATI!A$1:A$65536,'1996'!B4,DATI!B$1:B$65536,'1996'!T12,DATI!C$1:C$65536,'1996'!N8,DATI!D$1:D$65536,'1996'!L74)</f>
        <v>9799</v>
      </c>
      <c r="U74" s="49">
        <f>SUMIFS(DATI!E$1:E$65536,DATI!A$1:A$65536,'1996'!B4,DATI!B$1:B$65536,'1996'!U12,DATI!C$1:C$65536,'1996'!N8,DATI!D$1:D$65536,'1996'!L74)</f>
        <v>7361</v>
      </c>
      <c r="V74" s="24">
        <f>SUMIFS(DATI!E$1:E$65536,DATI!A$1:A$65536,'1996'!B4,DATI!B$1:B$65536,'1996'!V12,DATI!C$1:C$65536,'1996'!N8,DATI!D$1:D$65536,'1996'!L74)</f>
        <v>714</v>
      </c>
      <c r="W74" s="63">
        <f t="shared" si="5"/>
        <v>8075</v>
      </c>
    </row>
    <row r="75" spans="1:23" ht="13">
      <c r="A75" s="7"/>
      <c r="B75" s="28"/>
      <c r="C75" s="28"/>
      <c r="D75" s="28"/>
      <c r="E75" s="28"/>
      <c r="F75" s="29">
        <f>R45+R58-G59-G69-G73</f>
        <v>1011586</v>
      </c>
      <c r="G75" s="29">
        <f>S45+S58-F59-F69-F73</f>
        <v>111494</v>
      </c>
      <c r="H75" s="50"/>
      <c r="I75" s="28"/>
      <c r="J75" s="28"/>
      <c r="K75" s="42"/>
      <c r="L75" s="135" t="s">
        <v>17</v>
      </c>
      <c r="M75" s="202" t="s">
        <v>165</v>
      </c>
      <c r="N75" s="28"/>
      <c r="O75" s="28"/>
      <c r="P75" s="28"/>
      <c r="Q75" s="28"/>
      <c r="R75" s="28"/>
      <c r="S75" s="28"/>
      <c r="T75" s="28"/>
      <c r="U75" s="28"/>
      <c r="V75" s="28"/>
      <c r="W75" s="42"/>
    </row>
    <row r="76" spans="1:23" ht="27.75" customHeight="1">
      <c r="A76" s="7"/>
      <c r="B76" s="98">
        <f t="shared" si="6"/>
        <v>2750286</v>
      </c>
      <c r="C76" s="91">
        <f>V45+W49+V58-C58</f>
        <v>4118</v>
      </c>
      <c r="D76" s="91">
        <f>U45+U46+U49+U58-D58</f>
        <v>2746168</v>
      </c>
      <c r="E76" s="29">
        <f>T45+T49+T58-E55-E58</f>
        <v>764647</v>
      </c>
      <c r="F76" s="29">
        <f>S45+S58-F58</f>
        <v>111494</v>
      </c>
      <c r="G76" s="29">
        <f>R45+R58-G58</f>
        <v>947951</v>
      </c>
      <c r="H76" s="61"/>
      <c r="I76" s="94">
        <f>B76+E76+F76+G76</f>
        <v>4574378</v>
      </c>
      <c r="J76" s="28"/>
      <c r="K76" s="42"/>
      <c r="L76" s="106" t="s">
        <v>18</v>
      </c>
      <c r="M76" s="203" t="s">
        <v>166</v>
      </c>
      <c r="N76" s="28"/>
      <c r="O76" s="28"/>
      <c r="P76" s="28"/>
      <c r="Q76" s="28"/>
      <c r="R76" s="28"/>
      <c r="S76" s="28"/>
      <c r="T76" s="28"/>
      <c r="U76" s="28"/>
      <c r="V76" s="28"/>
      <c r="W76" s="42"/>
    </row>
    <row r="77" spans="1:23">
      <c r="A77" s="7"/>
      <c r="B77" s="98">
        <f t="shared" si="6"/>
        <v>105029</v>
      </c>
      <c r="C77" s="91">
        <f>C22</f>
        <v>2544</v>
      </c>
      <c r="D77" s="91">
        <f>D22</f>
        <v>102485</v>
      </c>
      <c r="E77" s="91">
        <f>E22</f>
        <v>246827</v>
      </c>
      <c r="F77" s="91">
        <f>F22</f>
        <v>16817</v>
      </c>
      <c r="G77" s="91">
        <f>G22</f>
        <v>690021</v>
      </c>
      <c r="H77" s="61"/>
      <c r="I77" s="94">
        <f>B77+E77+F77+G77</f>
        <v>1058694</v>
      </c>
      <c r="J77" s="28"/>
      <c r="K77" s="42"/>
      <c r="L77" s="53" t="s">
        <v>77</v>
      </c>
      <c r="M77" s="65" t="s">
        <v>167</v>
      </c>
      <c r="N77" s="28"/>
      <c r="O77" s="28"/>
      <c r="P77" s="28"/>
      <c r="Q77" s="28"/>
      <c r="R77" s="28"/>
      <c r="S77" s="28"/>
      <c r="T77" s="28"/>
      <c r="U77" s="28"/>
      <c r="V77" s="28"/>
      <c r="W77" s="42"/>
    </row>
    <row r="78" spans="1:23" ht="13.5" thickBot="1">
      <c r="A78" s="7"/>
      <c r="B78" s="98">
        <f t="shared" si="6"/>
        <v>2645257</v>
      </c>
      <c r="C78" s="107">
        <f>C76-C77</f>
        <v>1574</v>
      </c>
      <c r="D78" s="107">
        <f>D76-D77</f>
        <v>2643683</v>
      </c>
      <c r="E78" s="107">
        <f>E76-E77</f>
        <v>517820</v>
      </c>
      <c r="F78" s="107">
        <f>F76-F77</f>
        <v>94677</v>
      </c>
      <c r="G78" s="107">
        <f>G76-G77</f>
        <v>257930</v>
      </c>
      <c r="H78" s="88"/>
      <c r="I78" s="108">
        <f>B78+E78+F78+G78</f>
        <v>3515684</v>
      </c>
      <c r="J78" s="28"/>
      <c r="K78" s="109"/>
      <c r="L78" s="106" t="s">
        <v>168</v>
      </c>
      <c r="M78" s="198" t="s">
        <v>169</v>
      </c>
      <c r="N78" s="28"/>
      <c r="O78" s="28"/>
      <c r="P78" s="28"/>
      <c r="Q78" s="28"/>
      <c r="R78" s="28"/>
      <c r="S78" s="28"/>
      <c r="T78" s="28"/>
      <c r="U78" s="28"/>
      <c r="V78" s="28"/>
      <c r="W78" s="42"/>
    </row>
    <row r="79" spans="1:23" ht="14" thickTop="1" thickBot="1">
      <c r="A79" s="7"/>
      <c r="B79" s="110"/>
      <c r="C79" s="110"/>
      <c r="D79" s="110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6"/>
    </row>
    <row r="80" spans="1:23" ht="21.75" customHeight="1" thickTop="1" thickBot="1">
      <c r="A80" s="7"/>
      <c r="B80" s="253" t="s">
        <v>119</v>
      </c>
      <c r="C80" s="253"/>
      <c r="D80" s="253"/>
      <c r="E80" s="253"/>
      <c r="F80" s="253"/>
      <c r="G80" s="253"/>
      <c r="H80" s="253"/>
      <c r="I80" s="253"/>
      <c r="J80" s="253"/>
      <c r="K80" s="254"/>
      <c r="L80" s="274" t="s">
        <v>120</v>
      </c>
      <c r="M80" s="275"/>
      <c r="N80" s="278" t="s">
        <v>121</v>
      </c>
      <c r="O80" s="279"/>
      <c r="P80" s="279"/>
      <c r="Q80" s="279"/>
      <c r="R80" s="279"/>
      <c r="S80" s="279"/>
      <c r="T80" s="279"/>
      <c r="U80" s="280"/>
      <c r="V80" s="280"/>
      <c r="W80" s="281"/>
    </row>
    <row r="81" spans="1:23" ht="13.5" customHeight="1" thickTop="1">
      <c r="A81" s="7"/>
      <c r="B81" s="261" t="s">
        <v>122</v>
      </c>
      <c r="C81" s="264" t="s">
        <v>123</v>
      </c>
      <c r="D81" s="264" t="s">
        <v>124</v>
      </c>
      <c r="E81" s="239" t="s">
        <v>125</v>
      </c>
      <c r="F81" s="239" t="s">
        <v>126</v>
      </c>
      <c r="G81" s="239" t="s">
        <v>127</v>
      </c>
      <c r="H81" s="239" t="s">
        <v>128</v>
      </c>
      <c r="I81" s="239" t="s">
        <v>129</v>
      </c>
      <c r="J81" s="239" t="s">
        <v>130</v>
      </c>
      <c r="K81" s="243" t="s">
        <v>131</v>
      </c>
      <c r="L81" s="276"/>
      <c r="M81" s="277"/>
      <c r="N81" s="264" t="s">
        <v>131</v>
      </c>
      <c r="O81" s="239" t="s">
        <v>130</v>
      </c>
      <c r="P81" s="239" t="s">
        <v>129</v>
      </c>
      <c r="Q81" s="239" t="s">
        <v>128</v>
      </c>
      <c r="R81" s="239" t="s">
        <v>127</v>
      </c>
      <c r="S81" s="239" t="s">
        <v>126</v>
      </c>
      <c r="T81" s="239" t="s">
        <v>125</v>
      </c>
      <c r="U81" s="264" t="s">
        <v>124</v>
      </c>
      <c r="V81" s="264" t="s">
        <v>123</v>
      </c>
      <c r="W81" s="266" t="s">
        <v>122</v>
      </c>
    </row>
    <row r="82" spans="1:23" ht="12.75" customHeight="1">
      <c r="A82" s="7"/>
      <c r="B82" s="262"/>
      <c r="C82" s="216"/>
      <c r="D82" s="216"/>
      <c r="E82" s="213"/>
      <c r="F82" s="213"/>
      <c r="G82" s="213"/>
      <c r="H82" s="229"/>
      <c r="I82" s="213"/>
      <c r="J82" s="213"/>
      <c r="K82" s="244"/>
      <c r="L82" s="276"/>
      <c r="M82" s="277"/>
      <c r="N82" s="215"/>
      <c r="O82" s="213"/>
      <c r="P82" s="213"/>
      <c r="Q82" s="229"/>
      <c r="R82" s="213"/>
      <c r="S82" s="213"/>
      <c r="T82" s="213"/>
      <c r="U82" s="216"/>
      <c r="V82" s="216"/>
      <c r="W82" s="219"/>
    </row>
    <row r="83" spans="1:23" ht="51" customHeight="1" thickBot="1">
      <c r="A83" s="7"/>
      <c r="B83" s="263"/>
      <c r="C83" s="265"/>
      <c r="D83" s="265"/>
      <c r="E83" s="241"/>
      <c r="F83" s="241"/>
      <c r="G83" s="241"/>
      <c r="H83" s="242"/>
      <c r="I83" s="241"/>
      <c r="J83" s="240"/>
      <c r="K83" s="245"/>
      <c r="L83" s="276"/>
      <c r="M83" s="277"/>
      <c r="N83" s="268"/>
      <c r="O83" s="240"/>
      <c r="P83" s="241"/>
      <c r="Q83" s="242"/>
      <c r="R83" s="241"/>
      <c r="S83" s="241"/>
      <c r="T83" s="241"/>
      <c r="U83" s="265"/>
      <c r="V83" s="265"/>
      <c r="W83" s="267"/>
    </row>
    <row r="84" spans="1:23" ht="19" thickTop="1" thickBot="1">
      <c r="A84" s="7"/>
      <c r="B84" s="231" t="s">
        <v>170</v>
      </c>
      <c r="C84" s="231"/>
      <c r="D84" s="231"/>
      <c r="E84" s="231"/>
      <c r="F84" s="231"/>
      <c r="G84" s="231"/>
      <c r="H84" s="231"/>
      <c r="I84" s="231"/>
      <c r="J84" s="231"/>
      <c r="K84" s="231"/>
      <c r="L84" s="231"/>
      <c r="M84" s="231"/>
      <c r="N84" s="231"/>
      <c r="O84" s="231"/>
      <c r="P84" s="231"/>
      <c r="Q84" s="231"/>
      <c r="R84" s="231"/>
      <c r="S84" s="231"/>
      <c r="T84" s="231"/>
      <c r="U84" s="231"/>
      <c r="V84" s="231"/>
      <c r="W84" s="232"/>
    </row>
    <row r="85" spans="1:23" ht="32.25" customHeight="1" thickTop="1">
      <c r="A85" s="7"/>
      <c r="B85" s="111"/>
      <c r="C85" s="111"/>
      <c r="D85" s="111"/>
      <c r="E85" s="111"/>
      <c r="F85" s="111"/>
      <c r="G85" s="111"/>
      <c r="H85" s="28"/>
      <c r="I85" s="111"/>
      <c r="J85" s="111"/>
      <c r="K85" s="112"/>
      <c r="L85" s="113" t="s">
        <v>18</v>
      </c>
      <c r="M85" s="204" t="s">
        <v>166</v>
      </c>
      <c r="N85" s="47"/>
      <c r="O85" s="47"/>
      <c r="P85" s="22">
        <f>R85+S85+T85+W85</f>
        <v>4574378</v>
      </c>
      <c r="Q85" s="50"/>
      <c r="R85" s="22">
        <f>G76</f>
        <v>947951</v>
      </c>
      <c r="S85" s="22">
        <f>F76</f>
        <v>111494</v>
      </c>
      <c r="T85" s="22">
        <f>E76</f>
        <v>764647</v>
      </c>
      <c r="U85" s="114">
        <f>D76</f>
        <v>2746168</v>
      </c>
      <c r="V85" s="62">
        <f>C76</f>
        <v>4118</v>
      </c>
      <c r="W85" s="63">
        <f>U85+V85</f>
        <v>2750286</v>
      </c>
    </row>
    <row r="86" spans="1:23">
      <c r="A86" s="7"/>
      <c r="B86" s="115">
        <f>C86+D86</f>
        <v>228701</v>
      </c>
      <c r="C86" s="91">
        <f>C87+C88</f>
        <v>0</v>
      </c>
      <c r="D86" s="91">
        <f>D87+D88</f>
        <v>228701</v>
      </c>
      <c r="E86" s="91">
        <f>E87+E88</f>
        <v>0</v>
      </c>
      <c r="F86" s="91">
        <f>F87+F88</f>
        <v>5445</v>
      </c>
      <c r="G86" s="91">
        <f>G87+G88</f>
        <v>76071</v>
      </c>
      <c r="H86" s="28"/>
      <c r="I86" s="94">
        <f>B86+E86+F86+G86</f>
        <v>310217</v>
      </c>
      <c r="J86" s="94">
        <f>J87+J88</f>
        <v>0</v>
      </c>
      <c r="K86" s="31">
        <f>I86+J86</f>
        <v>310217</v>
      </c>
      <c r="L86" s="53" t="s">
        <v>45</v>
      </c>
      <c r="M86" s="54" t="s">
        <v>171</v>
      </c>
      <c r="N86" s="91">
        <f>O86+P86</f>
        <v>310217</v>
      </c>
      <c r="O86" s="116">
        <f>O87+O88</f>
        <v>0</v>
      </c>
      <c r="P86" s="29">
        <f>T86</f>
        <v>310217</v>
      </c>
      <c r="Q86" s="28"/>
      <c r="R86" s="28"/>
      <c r="S86" s="104"/>
      <c r="T86" s="29">
        <f>T87+T88</f>
        <v>310217</v>
      </c>
      <c r="U86" s="92"/>
      <c r="V86" s="23"/>
      <c r="W86" s="32"/>
    </row>
    <row r="87" spans="1:23">
      <c r="A87" s="7"/>
      <c r="B87" s="115">
        <f>C87+D87</f>
        <v>228701</v>
      </c>
      <c r="C87" s="103">
        <f>SUMIFS(DATI!E$1:E$65536,DATI!A$1:A$65536,'1996'!B4,DATI!B$1:B$65536,'1996'!C12,DATI!C$1:C$65536,'1996'!B8,DATI!D$1:D$65536,'1996'!L87)</f>
        <v>0</v>
      </c>
      <c r="D87" s="117">
        <f>SUMIFS(DATI!E$1:E$65536,DATI!A$1:A$65536,'1996'!B4,DATI!B$1:B$65536,'1996'!D12,DATI!C$1:C$65536,'1996'!B8,DATI!D$1:D$65536,'1996'!L87)</f>
        <v>228701</v>
      </c>
      <c r="E87" s="49">
        <f>SUMIFS(DATI!E$1:E$65536,DATI!A$1:A$65536,'1996'!B4,DATI!B$1:B$65536,'1996'!E12,DATI!C$1:C$65536,'1996'!B8,DATI!D$1:D$65536,'1996'!L87)</f>
        <v>0</v>
      </c>
      <c r="F87" s="49">
        <f>SUMIFS(DATI!E$1:E$65536,DATI!A$1:A$65536,'1996'!B4,DATI!B$1:B$65536,'1996'!F12,DATI!C$1:C$65536,'1996'!B8,DATI!D$1:D$65536,'1996'!L87)</f>
        <v>5445</v>
      </c>
      <c r="G87" s="49">
        <f>SUMIFS(DATI!E$1:E$65536,DATI!A$1:A$65536,'1996'!B4,DATI!B$1:B$65536,'1996'!G12,DATI!C$1:C$65536,'1996'!B8,DATI!D$1:D$65536,'1996'!L87)</f>
        <v>76071</v>
      </c>
      <c r="H87" s="28"/>
      <c r="I87" s="94">
        <f>B87+E87+F87+G87</f>
        <v>310217</v>
      </c>
      <c r="J87" s="30">
        <f>SUMIFS(DATI!E$1:E$65536,DATI!A$1:A$65536,'1996'!B4,DATI!B$1:B$65536,'1996'!J12,DATI!C$1:C$65536,'1996'!B8,DATI!D$1:D$65536,'1996'!L87)</f>
        <v>0</v>
      </c>
      <c r="K87" s="31">
        <f t="shared" ref="K87:K106" si="8">I87+J87</f>
        <v>310217</v>
      </c>
      <c r="L87" s="53" t="s">
        <v>46</v>
      </c>
      <c r="M87" s="199" t="s">
        <v>240</v>
      </c>
      <c r="N87" s="91">
        <f t="shared" ref="N87:N105" si="9">O87+P87</f>
        <v>310217</v>
      </c>
      <c r="O87" s="100">
        <f>SUMIFS(DATI!E$1:E$65536,DATI!A$1:A$65536,'1996'!B4,DATI!B$1:B$65536,'1996'!O12,DATI!C$1:C$65536,'1996'!N8,DATI!D$1:D$65536,'1996'!L87)</f>
        <v>0</v>
      </c>
      <c r="P87" s="29">
        <f>+T87+U87+W87</f>
        <v>310217</v>
      </c>
      <c r="Q87" s="28"/>
      <c r="R87" s="28"/>
      <c r="S87" s="61"/>
      <c r="T87" s="49">
        <f>SUMIFS(DATI!E$1:E$65536,DATI!A$1:A$65536,'1996'!B4,DATI!B$1:B$65536,'1996'!T12,DATI!C$1:C$65536,'1996'!N8,DATI!D$1:D$65536,'1996'!L87)</f>
        <v>310217</v>
      </c>
      <c r="U87" s="50"/>
      <c r="V87" s="28"/>
      <c r="W87" s="42"/>
    </row>
    <row r="88" spans="1:23">
      <c r="A88" s="7"/>
      <c r="B88" s="115">
        <f>C88+D88</f>
        <v>0</v>
      </c>
      <c r="C88" s="103">
        <f>SUMIFS(DATI!E$1:E$65536,DATI!A$1:A$65536,'1996'!B4,DATI!B$1:B$65536,'1996'!C12,DATI!C$1:C$65536,'1996'!B8,DATI!D$1:D$65536,'1996'!L88)</f>
        <v>0</v>
      </c>
      <c r="D88" s="117">
        <f>SUMIFS(DATI!E$1:E$65536,DATI!A$1:A$65536,'1996'!B4,DATI!B$1:B$65536,'1996'!D12,DATI!C$1:C$65536,'1996'!B8,DATI!D$1:D$65536,'1996'!L88)</f>
        <v>0</v>
      </c>
      <c r="E88" s="49">
        <f>SUMIFS(DATI!E$1:E$65536,DATI!A$1:A$65536,'1996'!B4,DATI!B$1:B$65536,'1996'!E12,DATI!C$1:C$65536,'1996'!B8,DATI!D$1:D$65536,'1996'!L88)</f>
        <v>0</v>
      </c>
      <c r="F88" s="49">
        <f>SUMIFS(DATI!E$1:E$65536,DATI!A$1:A$65536,'1996'!B4,DATI!B$1:B$65536,'1996'!F12,DATI!C$1:C$65536,'1996'!B8,DATI!D$1:D$65536,'1996'!L88)</f>
        <v>0</v>
      </c>
      <c r="G88" s="49">
        <f>SUMIFS(DATI!E$1:E$65536,DATI!A$1:A$65536,'1996'!B4,DATI!B$1:B$65536,'1996'!G12,DATI!C$1:C$65536,'1996'!B8,DATI!D$1:D$65536,'1996'!L88)</f>
        <v>0</v>
      </c>
      <c r="H88" s="28"/>
      <c r="I88" s="94">
        <f>B88+E88+F88+G88</f>
        <v>0</v>
      </c>
      <c r="J88" s="30">
        <f>SUMIFS(DATI!E$1:E$65536,DATI!A$1:A$65536,'1996'!B4,DATI!B$1:B$65536,'1996'!J12,DATI!C$1:C$65536,'1996'!B8,DATI!D$1:D$65536,'1996'!L88)</f>
        <v>0</v>
      </c>
      <c r="K88" s="31">
        <f t="shared" si="8"/>
        <v>0</v>
      </c>
      <c r="L88" s="53" t="s">
        <v>47</v>
      </c>
      <c r="M88" s="199" t="s">
        <v>241</v>
      </c>
      <c r="N88" s="91">
        <f t="shared" si="9"/>
        <v>0</v>
      </c>
      <c r="O88" s="100">
        <f>SUMIFS(DATI!E$1:E$65536,DATI!A$1:A$65536,'1996'!B4,DATI!B$1:B$65536,'1996'!O12,DATI!C$1:C$65536,'1996'!N8,DATI!D$1:D$65536,'1996'!L88)</f>
        <v>0</v>
      </c>
      <c r="P88" s="29">
        <f>+T88+U88+W88</f>
        <v>0</v>
      </c>
      <c r="Q88" s="28"/>
      <c r="R88" s="28"/>
      <c r="S88" s="28"/>
      <c r="T88" s="49">
        <f>SUMIFS(DATI!E$1:E$65536,DATI!A$1:A$65536,'1996'!B4,DATI!B$1:B$65536,'1996'!T12,DATI!C$1:C$65536,'1996'!N8,DATI!D$1:D$65536,'1996'!L88)</f>
        <v>0</v>
      </c>
      <c r="U88" s="28"/>
      <c r="V88" s="28"/>
      <c r="W88" s="42"/>
    </row>
    <row r="89" spans="1:23">
      <c r="A89" s="7"/>
      <c r="B89" s="115">
        <f>C89+D89</f>
        <v>539439</v>
      </c>
      <c r="C89" s="91">
        <f>C96+C97</f>
        <v>23512</v>
      </c>
      <c r="D89" s="99">
        <f>D90+D96</f>
        <v>515927</v>
      </c>
      <c r="E89" s="29">
        <f>E96+E97</f>
        <v>996785</v>
      </c>
      <c r="F89" s="29">
        <f>F96</f>
        <v>380</v>
      </c>
      <c r="G89" s="29">
        <f>G96</f>
        <v>31593</v>
      </c>
      <c r="H89" s="28"/>
      <c r="I89" s="94">
        <f>B89+E89+F89+G89</f>
        <v>1568197</v>
      </c>
      <c r="J89" s="94">
        <f>J90+J96</f>
        <v>33099</v>
      </c>
      <c r="K89" s="31">
        <f t="shared" si="8"/>
        <v>1601296</v>
      </c>
      <c r="L89" s="53" t="s">
        <v>48</v>
      </c>
      <c r="M89" s="54" t="s">
        <v>172</v>
      </c>
      <c r="N89" s="91">
        <f>O89+P89</f>
        <v>1601296</v>
      </c>
      <c r="O89" s="116">
        <f>O90+O96</f>
        <v>0</v>
      </c>
      <c r="P89" s="29">
        <f t="shared" ref="P89:P95" si="10">R89+S89+T89+W89</f>
        <v>1601296</v>
      </c>
      <c r="Q89" s="28"/>
      <c r="R89" s="29">
        <f>R90</f>
        <v>31593</v>
      </c>
      <c r="S89" s="29">
        <f>S90</f>
        <v>386</v>
      </c>
      <c r="T89" s="91">
        <f>T90</f>
        <v>483937</v>
      </c>
      <c r="U89" s="29">
        <f>U90+U96+U97</f>
        <v>1085369</v>
      </c>
      <c r="V89" s="29">
        <f>V90</f>
        <v>11</v>
      </c>
      <c r="W89" s="63">
        <f t="shared" ref="W89:W95" si="11">U89+V89</f>
        <v>1085380</v>
      </c>
    </row>
    <row r="90" spans="1:23">
      <c r="A90" s="7"/>
      <c r="B90" s="115">
        <f t="shared" ref="B90:B95" si="12">D90</f>
        <v>515927</v>
      </c>
      <c r="C90" s="28"/>
      <c r="D90" s="49">
        <f>SUMIFS(DATI!E$1:E$65536,DATI!A$1:A$65536,'1996'!B4,DATI!B$1:B$65536,'1996'!D12,DATI!C$1:C$65536,'1996'!B8,DATI!D$1:D$65536,'1996'!L90)</f>
        <v>515927</v>
      </c>
      <c r="E90" s="28"/>
      <c r="F90" s="28"/>
      <c r="G90" s="28"/>
      <c r="H90" s="28"/>
      <c r="I90" s="94">
        <f t="shared" ref="I90:I95" si="13">B90</f>
        <v>515927</v>
      </c>
      <c r="J90" s="49">
        <f>SUMIFS(DATI!E$1:E$65536,DATI!A$1:A$65536,'1996'!B4,DATI!B$1:B$65536,'1996'!J12,DATI!C$1:C$65536,'1996'!B8,DATI!D$1:D$65536,'1996'!L90)</f>
        <v>0</v>
      </c>
      <c r="K90" s="31">
        <f t="shared" si="8"/>
        <v>515927</v>
      </c>
      <c r="L90" s="53" t="s">
        <v>49</v>
      </c>
      <c r="M90" s="199" t="s">
        <v>173</v>
      </c>
      <c r="N90" s="91">
        <f t="shared" si="9"/>
        <v>515927</v>
      </c>
      <c r="O90" s="49">
        <f>SUMIFS(DATI!E$1:E$65536,DATI!A$1:A$65536,'1996'!B4,DATI!B$1:B$65536,'1996'!O12,DATI!C$1:C$65536,'1996'!N8,DATI!D$1:D$65536,'1996'!L90)</f>
        <v>0</v>
      </c>
      <c r="P90" s="29">
        <f t="shared" si="10"/>
        <v>515927</v>
      </c>
      <c r="Q90" s="28"/>
      <c r="R90" s="49">
        <f>SUMIFS(DATI!E$1:E$65536,DATI!A$1:A$65536,'1996'!B4,DATI!B$1:B$65536,'1996'!R12,DATI!C$1:C$65536,'1996'!N8,DATI!D$1:D$65536,'1996'!L90)</f>
        <v>31593</v>
      </c>
      <c r="S90" s="49">
        <f>SUMIFS(DATI!E$1:E$65536,DATI!A$1:A$65536,'1996'!B4,DATI!B$1:B$65536,'1996'!S12,DATI!C$1:C$65536,'1996'!N8,DATI!D$1:D$65536,'1996'!L90)</f>
        <v>386</v>
      </c>
      <c r="T90" s="103">
        <f>SUMIFS(DATI!E$1:E$65536,DATI!A$1:A$65536,'1996'!B4,DATI!B$1:B$65536,'1996'!T12,DATI!C$1:C$65536,'1996'!N8,DATI!D$1:D$65536,'1996'!L90)</f>
        <v>483937</v>
      </c>
      <c r="U90" s="49">
        <f>SUMIFS(DATI!E$1:E$65536,DATI!A$1:A$65536,'1996'!B4,DATI!B$1:B$65536,'1996'!U12,DATI!C$1:C$65536,'1996'!N8,DATI!D$1:D$65536,'1996'!L90)</f>
        <v>0</v>
      </c>
      <c r="V90" s="49">
        <f>SUMIFS(DATI!E$1:E$65536,DATI!A$1:A$65536,'1996'!B4,DATI!B$1:B$65536,'1996'!V12,DATI!C$1:C$65536,'1996'!N8,DATI!D$1:D$65536,'1996'!L90)</f>
        <v>11</v>
      </c>
      <c r="W90" s="63">
        <f t="shared" si="11"/>
        <v>11</v>
      </c>
    </row>
    <row r="91" spans="1:23">
      <c r="A91" s="7"/>
      <c r="B91" s="115">
        <f t="shared" si="12"/>
        <v>442551</v>
      </c>
      <c r="C91" s="28"/>
      <c r="D91" s="49">
        <f>SUMIFS(DATI!E$1:E$65536,DATI!A$1:A$65536,'1996'!B4,DATI!B$1:B$65536,'1996'!D12,DATI!C$1:C$65536,'1996'!B8,DATI!D$1:D$65536,'1996'!L91)</f>
        <v>442551</v>
      </c>
      <c r="E91" s="28"/>
      <c r="F91" s="28"/>
      <c r="G91" s="28"/>
      <c r="H91" s="28"/>
      <c r="I91" s="94">
        <f t="shared" si="13"/>
        <v>442551</v>
      </c>
      <c r="J91" s="49">
        <f>SUMIFS(DATI!E$1:E$65536,DATI!A$1:A$65536,'1996'!B4,DATI!B$1:B$65536,'1996'!J12,DATI!C$1:C$65536,'1996'!B8,DATI!D$1:D$65536,'1996'!L91)</f>
        <v>0</v>
      </c>
      <c r="K91" s="31">
        <f t="shared" si="8"/>
        <v>442551</v>
      </c>
      <c r="L91" s="53" t="s">
        <v>50</v>
      </c>
      <c r="M91" s="78" t="s">
        <v>174</v>
      </c>
      <c r="N91" s="91">
        <f t="shared" si="9"/>
        <v>442551</v>
      </c>
      <c r="O91" s="49">
        <f>SUMIFS(DATI!E$1:E$65536,DATI!A$1:A$65536,'1996'!B4,DATI!B$1:B$65536,'1996'!O12,DATI!C$1:C$65536,'1996'!N8,DATI!D$1:D$65536,'1996'!L91)</f>
        <v>0</v>
      </c>
      <c r="P91" s="22">
        <f t="shared" si="10"/>
        <v>442551</v>
      </c>
      <c r="Q91" s="28"/>
      <c r="R91" s="49">
        <f>SUMIFS(DATI!E$1:E$65536,DATI!A$1:A$65536,'1996'!B4,DATI!B$1:B$65536,'1996'!R12,DATI!C$1:C$65536,'1996'!N8,DATI!D$1:D$65536,'1996'!L91)</f>
        <v>0</v>
      </c>
      <c r="S91" s="49">
        <f>SUMIFS(DATI!E$1:E$65536,DATI!A$1:A$65536,'1996'!B4,DATI!B$1:B$65536,'1996'!S12,DATI!C$1:C$65536,'1996'!N8,DATI!D$1:D$65536,'1996'!L91)</f>
        <v>0</v>
      </c>
      <c r="T91" s="117">
        <f>SUMIFS(DATI!E$1:E$65536,DATI!A$1:A$65536,'1996'!B4,DATI!B$1:B$65536,'1996'!T12,DATI!C$1:C$65536,'1996'!N8,DATI!D$1:D$65536,'1996'!L91)</f>
        <v>442551</v>
      </c>
      <c r="U91" s="96">
        <f>SUMIFS(DATI!E$1:E$65536,DATI!A$1:A$65536,'1996'!B4,DATI!B$1:B$65536,'1996'!U12,DATI!C$1:C$65536,'1996'!N8,DATI!D$1:D$65536,'1996'!L91)</f>
        <v>0</v>
      </c>
      <c r="V91" s="30">
        <f>SUMIFS(DATI!E$1:E$65536,DATI!A$1:A$65536,'1996'!B4,DATI!B$1:B$65536,'1996'!V12,DATI!C$1:C$65536,'1996'!N8,DATI!D$1:D$65536,'1996'!L91)</f>
        <v>0</v>
      </c>
      <c r="W91" s="63">
        <f t="shared" si="11"/>
        <v>0</v>
      </c>
    </row>
    <row r="92" spans="1:23">
      <c r="A92" s="7"/>
      <c r="B92" s="115">
        <f t="shared" si="12"/>
        <v>33495</v>
      </c>
      <c r="C92" s="28"/>
      <c r="D92" s="49">
        <f>SUMIFS(DATI!E$1:E$65536,DATI!A$1:A$65536,'1996'!B4,DATI!B$1:B$65536,'1996'!D12,DATI!C$1:C$65536,'1996'!B8,DATI!D$1:D$65536,'1996'!L92)</f>
        <v>33495</v>
      </c>
      <c r="E92" s="28"/>
      <c r="F92" s="28"/>
      <c r="G92" s="28"/>
      <c r="H92" s="28"/>
      <c r="I92" s="94">
        <f t="shared" si="13"/>
        <v>33495</v>
      </c>
      <c r="J92" s="49">
        <f>SUMIFS(DATI!E$1:E$65536,DATI!A$1:A$65536,'1996'!B4,DATI!B$1:B$65536,'1996'!J12,DATI!C$1:C$65536,'1996'!B8,DATI!D$1:D$65536,'1996'!L92)</f>
        <v>0</v>
      </c>
      <c r="K92" s="31">
        <f t="shared" si="8"/>
        <v>33495</v>
      </c>
      <c r="L92" s="53" t="s">
        <v>51</v>
      </c>
      <c r="M92" s="78" t="s">
        <v>175</v>
      </c>
      <c r="N92" s="91">
        <f t="shared" si="9"/>
        <v>33495</v>
      </c>
      <c r="O92" s="49">
        <f>SUMIFS(DATI!E$1:E$65536,DATI!A$1:A$65536,'1996'!B4,DATI!B$1:B$65536,'1996'!O12,DATI!C$1:C$65536,'1996'!N8,DATI!D$1:D$65536,'1996'!L92)</f>
        <v>0</v>
      </c>
      <c r="P92" s="22">
        <f t="shared" si="10"/>
        <v>33495</v>
      </c>
      <c r="Q92" s="28"/>
      <c r="R92" s="49">
        <f>SUMIFS(DATI!E$1:E$65536,DATI!A$1:A$65536,'1996'!B4,DATI!B$1:B$65536,'1996'!R12,DATI!C$1:C$65536,'1996'!N8,DATI!D$1:D$65536,'1996'!L92)</f>
        <v>31593</v>
      </c>
      <c r="S92" s="49">
        <f>SUMIFS(DATI!E$1:E$65536,DATI!A$1:A$65536,'1996'!B4,DATI!B$1:B$65536,'1996'!S12,DATI!C$1:C$65536,'1996'!N8,DATI!D$1:D$65536,'1996'!L92)</f>
        <v>386</v>
      </c>
      <c r="T92" s="117">
        <f>SUMIFS(DATI!E$1:E$65536,DATI!A$1:A$65536,'1996'!B4,DATI!B$1:B$65536,'1996'!T12,DATI!C$1:C$65536,'1996'!N8,DATI!D$1:D$65536,'1996'!L92)</f>
        <v>1505</v>
      </c>
      <c r="U92" s="96">
        <f>SUMIFS(DATI!E$1:E$65536,DATI!A$1:A$65536,'1996'!B4,DATI!B$1:B$65536,'1996'!U12,DATI!C$1:C$65536,'1996'!N8,DATI!D$1:D$65536,'1996'!L92)</f>
        <v>0</v>
      </c>
      <c r="V92" s="30">
        <f>SUMIFS(DATI!E$1:E$65536,DATI!A$1:A$65536,'1996'!B4,DATI!B$1:B$65536,'1996'!V12,DATI!C$1:C$65536,'1996'!N8,DATI!D$1:D$65536,'1996'!L92)</f>
        <v>11</v>
      </c>
      <c r="W92" s="63">
        <f t="shared" si="11"/>
        <v>11</v>
      </c>
    </row>
    <row r="93" spans="1:23">
      <c r="A93" s="7"/>
      <c r="B93" s="115">
        <f t="shared" si="12"/>
        <v>39881</v>
      </c>
      <c r="C93" s="28"/>
      <c r="D93" s="49">
        <f>SUMIFS(DATI!E$1:E$65536,DATI!A$1:A$65536,'1996'!B4,DATI!B$1:B$65536,'1996'!D12,DATI!C$1:C$65536,'1996'!B8,DATI!D$1:D$65536,'1996'!L93)</f>
        <v>39881</v>
      </c>
      <c r="E93" s="28"/>
      <c r="F93" s="28"/>
      <c r="G93" s="28"/>
      <c r="H93" s="28"/>
      <c r="I93" s="94">
        <f t="shared" si="13"/>
        <v>39881</v>
      </c>
      <c r="J93" s="49">
        <f>SUMIFS(DATI!E$1:E$65536,DATI!A$1:A$65536,'1996'!B4,DATI!B$1:B$65536,'1996'!J12,DATI!C$1:C$65536,'1996'!B8,DATI!D$1:D$65536,'1996'!L93)</f>
        <v>0</v>
      </c>
      <c r="K93" s="31">
        <f t="shared" si="8"/>
        <v>39881</v>
      </c>
      <c r="L93" s="53" t="s">
        <v>52</v>
      </c>
      <c r="M93" s="78" t="s">
        <v>176</v>
      </c>
      <c r="N93" s="91">
        <f t="shared" si="9"/>
        <v>39881</v>
      </c>
      <c r="O93" s="49">
        <f>SUMIFS(DATI!E$1:E$65536,DATI!A$1:A$65536,'1996'!B4,DATI!B$1:B$65536,'1996'!O12,DATI!C$1:C$65536,'1996'!N8,DATI!D$1:D$65536,'1996'!L93)</f>
        <v>0</v>
      </c>
      <c r="P93" s="22">
        <f t="shared" si="10"/>
        <v>39881</v>
      </c>
      <c r="Q93" s="28"/>
      <c r="R93" s="49">
        <f>SUMIFS(DATI!E$1:E$65536,DATI!A$1:A$65536,'1996'!B4,DATI!B$1:B$65536,'1996'!R12,DATI!C$1:C$65536,'1996'!N8,DATI!D$1:D$65536,'1996'!L93)</f>
        <v>0</v>
      </c>
      <c r="S93" s="49">
        <f>SUMIFS(DATI!E$1:E$65536,DATI!A$1:A$65536,'1996'!B4,DATI!B$1:B$65536,'1996'!S12,DATI!C$1:C$65536,'1996'!N8,DATI!D$1:D$65536,'1996'!L93)</f>
        <v>0</v>
      </c>
      <c r="T93" s="117">
        <f>SUMIFS(DATI!E$1:E$65536,DATI!A$1:A$65536,'1996'!B4,DATI!B$1:B$65536,'1996'!T12,DATI!C$1:C$65536,'1996'!N8,DATI!D$1:D$65536,'1996'!L93)</f>
        <v>39881</v>
      </c>
      <c r="U93" s="96">
        <f>SUMIFS(DATI!E$1:E$65536,DATI!A$1:A$65536,'1996'!B4,DATI!B$1:B$65536,'1996'!U12,DATI!C$1:C$65536,'1996'!N8,DATI!D$1:D$65536,'1996'!L93)</f>
        <v>0</v>
      </c>
      <c r="V93" s="30">
        <f>SUMIFS(DATI!E$1:E$65536,DATI!A$1:A$65536,'1996'!B4,DATI!B$1:B$65536,'1996'!V12,DATI!C$1:C$65536,'1996'!N8,DATI!D$1:D$65536,'1996'!L93)</f>
        <v>0</v>
      </c>
      <c r="W93" s="63">
        <f t="shared" si="11"/>
        <v>0</v>
      </c>
    </row>
    <row r="94" spans="1:23">
      <c r="A94" s="7"/>
      <c r="B94" s="115">
        <f t="shared" si="12"/>
        <v>0</v>
      </c>
      <c r="C94" s="28"/>
      <c r="D94" s="49">
        <f>SUMIFS(DATI!E$1:E$65536,DATI!A$1:A$65536,'1996'!B4,DATI!B$1:B$65536,'1996'!D12,DATI!C$1:C$65536,'1996'!B8,DATI!D$1:D$65536,'1996'!L94)</f>
        <v>0</v>
      </c>
      <c r="E94" s="28"/>
      <c r="F94" s="28"/>
      <c r="G94" s="28"/>
      <c r="H94" s="28"/>
      <c r="I94" s="94">
        <f t="shared" si="13"/>
        <v>0</v>
      </c>
      <c r="J94" s="49">
        <f>SUMIFS(DATI!E$1:E$65536,DATI!A$1:A$65536,'1996'!B4,DATI!B$1:B$65536,'1996'!J12,DATI!C$1:C$65536,'1996'!B8,DATI!D$1:D$65536,'1996'!L94)</f>
        <v>0</v>
      </c>
      <c r="K94" s="31">
        <f t="shared" si="8"/>
        <v>0</v>
      </c>
      <c r="L94" s="53" t="s">
        <v>53</v>
      </c>
      <c r="M94" s="78" t="s">
        <v>177</v>
      </c>
      <c r="N94" s="91">
        <f t="shared" si="9"/>
        <v>0</v>
      </c>
      <c r="O94" s="49">
        <f>SUMIFS(DATI!E$1:E$65536,DATI!A$1:A$65536,'1996'!B4,DATI!B$1:B$65536,'1996'!O12,DATI!C$1:C$65536,'1996'!N8,DATI!D$1:D$65536,'1996'!L94)</f>
        <v>0</v>
      </c>
      <c r="P94" s="22">
        <f t="shared" si="10"/>
        <v>0</v>
      </c>
      <c r="Q94" s="50"/>
      <c r="R94" s="49">
        <f>SUMIFS(DATI!E$1:E$65536,DATI!A$1:A$65536,'1996'!B4,DATI!B$1:B$65536,'1996'!R12,DATI!C$1:C$65536,'1996'!N8,DATI!D$1:D$65536,'1996'!L94)</f>
        <v>0</v>
      </c>
      <c r="S94" s="49">
        <f>SUMIFS(DATI!E$1:E$65536,DATI!A$1:A$65536,'1996'!B4,DATI!B$1:B$65536,'1996'!S12,DATI!C$1:C$65536,'1996'!N8,DATI!D$1:D$65536,'1996'!L94)</f>
        <v>0</v>
      </c>
      <c r="T94" s="117">
        <f>SUMIFS(DATI!E$1:E$65536,DATI!A$1:A$65536,'1996'!B4,DATI!B$1:B$65536,'1996'!T12,DATI!C$1:C$65536,'1996'!N8,DATI!D$1:D$65536,'1996'!L94)</f>
        <v>0</v>
      </c>
      <c r="U94" s="96">
        <f>SUMIFS(DATI!E$1:E$65536,DATI!A$1:A$65536,'1996'!B4,DATI!B$1:B$65536,'1996'!U12,DATI!C$1:C$65536,'1996'!N8,DATI!D$1:D$65536,'1996'!L94)</f>
        <v>0</v>
      </c>
      <c r="V94" s="30">
        <f>SUMIFS(DATI!E$1:E$65536,DATI!A$1:A$65536,'1996'!B4,DATI!B$1:B$65536,'1996'!V12,DATI!C$1:C$65536,'1996'!N8,DATI!D$1:D$65536,'1996'!L94)</f>
        <v>0</v>
      </c>
      <c r="W94" s="63">
        <f t="shared" si="11"/>
        <v>0</v>
      </c>
    </row>
    <row r="95" spans="1:23">
      <c r="A95" s="7"/>
      <c r="B95" s="115">
        <f t="shared" si="12"/>
        <v>0</v>
      </c>
      <c r="C95" s="28"/>
      <c r="D95" s="49">
        <f>SUMIFS(DATI!E$1:E$65536,DATI!A$1:A$65536,'1996'!B4,DATI!B$1:B$65536,'1996'!D12,DATI!C$1:C$65536,'1996'!B8,DATI!D$1:D$65536,'1996'!L95)</f>
        <v>0</v>
      </c>
      <c r="E95" s="28"/>
      <c r="F95" s="28"/>
      <c r="G95" s="28"/>
      <c r="H95" s="28"/>
      <c r="I95" s="94">
        <f t="shared" si="13"/>
        <v>0</v>
      </c>
      <c r="J95" s="49">
        <f>SUMIFS(DATI!E$1:E$65536,DATI!A$1:A$65536,'1996'!B4,DATI!B$1:B$65536,'1996'!J12,DATI!C$1:C$65536,'1996'!B8,DATI!D$1:D$65536,'1996'!L95)</f>
        <v>0</v>
      </c>
      <c r="K95" s="31">
        <f t="shared" si="8"/>
        <v>0</v>
      </c>
      <c r="L95" s="53" t="s">
        <v>54</v>
      </c>
      <c r="M95" s="78" t="s">
        <v>178</v>
      </c>
      <c r="N95" s="91">
        <f t="shared" si="9"/>
        <v>0</v>
      </c>
      <c r="O95" s="49">
        <f>SUMIFS(DATI!E$1:E$65536,DATI!A$1:A$65536,'1996'!B4,DATI!B$1:B$65536,'1996'!O12,DATI!C$1:C$65536,'1996'!N8,DATI!D$1:D$65536,'1996'!L95)</f>
        <v>0</v>
      </c>
      <c r="P95" s="22">
        <f t="shared" si="10"/>
        <v>0</v>
      </c>
      <c r="Q95" s="50"/>
      <c r="R95" s="49">
        <f>SUMIFS(DATI!E$1:E$65536,DATI!A$1:A$65536,'1996'!B4,DATI!B$1:B$65536,'1996'!R12,DATI!C$1:C$65536,'1996'!N8,DATI!D$1:D$65536,'1996'!L95)</f>
        <v>0</v>
      </c>
      <c r="S95" s="49">
        <f>SUMIFS(DATI!E$1:E$65536,DATI!A$1:A$65536,'1996'!B4,DATI!B$1:B$65536,'1996'!S12,DATI!C$1:C$65536,'1996'!N8,DATI!D$1:D$65536,'1996'!L95)</f>
        <v>0</v>
      </c>
      <c r="T95" s="117">
        <f>SUMIFS(DATI!E$1:E$65536,DATI!A$1:A$65536,'1996'!B4,DATI!B$1:B$65536,'1996'!T12,DATI!C$1:C$65536,'1996'!N8,DATI!D$1:D$65536,'1996'!L95)</f>
        <v>0</v>
      </c>
      <c r="U95" s="96">
        <f>SUMIFS(DATI!E$1:E$65536,DATI!A$1:A$65536,'1996'!B4,DATI!B$1:B$65536,'1996'!U12,DATI!C$1:C$65536,'1996'!N8,DATI!D$1:D$65536,'1996'!L95)</f>
        <v>0</v>
      </c>
      <c r="V95" s="30">
        <f>SUMIFS(DATI!E$1:E$65536,DATI!A$1:A$65536,'1996'!B4,DATI!B$1:B$65536,'1996'!V12,DATI!C$1:C$65536,'1996'!N8,DATI!D$1:D$65536,'1996'!L95)</f>
        <v>0</v>
      </c>
      <c r="W95" s="63">
        <f t="shared" si="11"/>
        <v>0</v>
      </c>
    </row>
    <row r="96" spans="1:23">
      <c r="A96" s="7"/>
      <c r="B96" s="118">
        <f>C96+D96</f>
        <v>11</v>
      </c>
      <c r="C96" s="49">
        <f>SUMIFS(DATI!E$1:E$65536,DATI!A$1:A$65536,'1996'!B4,DATI!B$1:B$65536,'1996'!C12,DATI!C$1:C$65536,'1996'!B8,DATI!D$1:D$65536,'1996'!L96)</f>
        <v>11</v>
      </c>
      <c r="D96" s="96">
        <f>SUMIFS(DATI!E$1:E$65536,DATI!A$1:A$65536,'1996'!B4,DATI!B$1:B$65536,'1996'!D12,DATI!C$1:C$65536,'1996'!B8,DATI!D$1:D$65536,'1996'!L96)</f>
        <v>0</v>
      </c>
      <c r="E96" s="49">
        <f>SUMIFS(DATI!E$1:E$65536,DATI!A$1:A$65536,'1996'!B4,DATI!B$1:B$65536,'1996'!E12,DATI!C$1:C$65536,'1996'!B8,DATI!D$1:D$65536,'1996'!L96)</f>
        <v>573018</v>
      </c>
      <c r="F96" s="49">
        <f>SUMIFS(DATI!E$1:E$65536,DATI!A$1:A$65536,'1996'!B4,DATI!B$1:B$65536,'1996'!F12,DATI!C$1:C$65536,'1996'!B8,DATI!D$1:D$65536,'1996'!L96)</f>
        <v>380</v>
      </c>
      <c r="G96" s="49">
        <f>SUMIFS(DATI!E$1:E$65536,DATI!A$1:A$65536,'1996'!B4,DATI!B$1:B$65536,'1996'!G12,DATI!C$1:C$65536,'1996'!B8,DATI!D$1:D$65536,'1996'!L96)</f>
        <v>31593</v>
      </c>
      <c r="H96" s="28"/>
      <c r="I96" s="94">
        <f>B96+E96+F96+G96</f>
        <v>605002</v>
      </c>
      <c r="J96" s="30">
        <f>SUMIFS(DATI!E$1:E$65536,DATI!A$1:A$65536,'1996'!B4,DATI!B$1:B$65536,'1996'!J12,DATI!C$1:C$65536,'1996'!B8,DATI!D$1:D$65536,'1996'!L96)</f>
        <v>33099</v>
      </c>
      <c r="K96" s="31">
        <f t="shared" si="8"/>
        <v>638101</v>
      </c>
      <c r="L96" s="53" t="s">
        <v>55</v>
      </c>
      <c r="M96" s="199" t="s">
        <v>179</v>
      </c>
      <c r="N96" s="91">
        <f t="shared" si="9"/>
        <v>638101</v>
      </c>
      <c r="O96" s="49">
        <f>SUMIFS(DATI!E$1:E$65536,DATI!A$1:A$65536,'1996'!B4,DATI!B$1:B$65536,'1996'!O12,DATI!C$1:C$65536,'1996'!N8,DATI!D$1:D$65536,'1996'!L96)</f>
        <v>0</v>
      </c>
      <c r="P96" s="29">
        <f>W96</f>
        <v>638101</v>
      </c>
      <c r="Q96" s="50"/>
      <c r="R96" s="23"/>
      <c r="S96" s="23"/>
      <c r="T96" s="23"/>
      <c r="U96" s="49">
        <f>SUMIFS(DATI!E$1:E$65536,DATI!A$1:A$65536,'1996'!B4,DATI!B$1:B$65536,'1996'!U12,DATI!C$1:C$65536,'1996'!N8,DATI!D$1:D$65536,'1996'!L96)</f>
        <v>638101</v>
      </c>
      <c r="V96" s="28"/>
      <c r="W96" s="63">
        <f>U96</f>
        <v>638101</v>
      </c>
    </row>
    <row r="97" spans="1:23">
      <c r="A97" s="7"/>
      <c r="B97" s="28"/>
      <c r="C97" s="49">
        <f>SUMIFS(DATI!E$1:E$65536,DATI!A$1:A$65536,'1996'!B4,DATI!B$1:B$65536,'1996'!C12,DATI!C$1:C$65536,'1996'!B8,DATI!D$1:D$65536,'1996'!L97)</f>
        <v>23501</v>
      </c>
      <c r="D97" s="28"/>
      <c r="E97" s="49">
        <f>SUMIFS(DATI!E$1:E$65536,DATI!A$1:A$65536,'1996'!B4,DATI!B$1:B$65536,'1996'!E12,DATI!C$1:C$65536,'1996'!B8,DATI!D$1:D$65536,'1996'!L97)</f>
        <v>423767</v>
      </c>
      <c r="F97" s="28"/>
      <c r="G97" s="28"/>
      <c r="H97" s="28"/>
      <c r="I97" s="94">
        <f>C97+E97+F97+G97</f>
        <v>447268</v>
      </c>
      <c r="J97" s="28"/>
      <c r="K97" s="31">
        <f>I97</f>
        <v>447268</v>
      </c>
      <c r="L97" s="53" t="s">
        <v>56</v>
      </c>
      <c r="M97" s="199" t="s">
        <v>180</v>
      </c>
      <c r="N97" s="91">
        <f>P97</f>
        <v>447268</v>
      </c>
      <c r="O97" s="28"/>
      <c r="P97" s="29">
        <f>W97</f>
        <v>447268</v>
      </c>
      <c r="Q97" s="28"/>
      <c r="R97" s="28"/>
      <c r="S97" s="28"/>
      <c r="T97" s="28"/>
      <c r="U97" s="49">
        <f>SUMIFS(DATI!E$1:E$65536,DATI!A$1:A$65536,'1996'!B4,DATI!B$1:B$65536,'1996'!U12,DATI!C$1:C$65536,'1996'!N8,DATI!D$1:D$65536,'1996'!L97)</f>
        <v>447268</v>
      </c>
      <c r="V97" s="28"/>
      <c r="W97" s="31">
        <f>U97</f>
        <v>447268</v>
      </c>
    </row>
    <row r="98" spans="1:23">
      <c r="A98" s="7"/>
      <c r="B98" s="28"/>
      <c r="C98" s="49">
        <f>SUMIFS(DATI!E$1:E$65536,DATI!A$1:A$65536,'1996'!B4,DATI!B$1:B$65536,'1996'!C12,DATI!C$1:C$65536,'1996'!B8,DATI!D$1:D$65536,'1996'!L98)</f>
        <v>21395</v>
      </c>
      <c r="D98" s="28"/>
      <c r="E98" s="49">
        <f>SUMIFS(DATI!E$1:E$65536,DATI!A$1:A$65536,'1996'!B4,DATI!B$1:B$65536,'1996'!E12,DATI!C$1:C$65536,'1996'!B8,DATI!D$1:D$65536,'1996'!L98)</f>
        <v>423767</v>
      </c>
      <c r="F98" s="28"/>
      <c r="G98" s="28"/>
      <c r="H98" s="28"/>
      <c r="I98" s="94">
        <f>E98+C98</f>
        <v>445162</v>
      </c>
      <c r="J98" s="28"/>
      <c r="K98" s="31">
        <f>I98</f>
        <v>445162</v>
      </c>
      <c r="L98" s="53" t="s">
        <v>57</v>
      </c>
      <c r="M98" s="78" t="s">
        <v>181</v>
      </c>
      <c r="N98" s="91">
        <f>P98</f>
        <v>445162</v>
      </c>
      <c r="O98" s="28"/>
      <c r="P98" s="29">
        <f>W98</f>
        <v>445162</v>
      </c>
      <c r="Q98" s="28"/>
      <c r="R98" s="28"/>
      <c r="S98" s="28"/>
      <c r="T98" s="28"/>
      <c r="U98" s="49">
        <f>SUMIFS(DATI!E$1:E$65536,DATI!A$1:A$65536,'1996'!B4,DATI!B$1:B$65536,'1996'!U12,DATI!C$1:C$65536,'1996'!N8,DATI!D$1:D$65536,'1996'!L98)</f>
        <v>445162</v>
      </c>
      <c r="V98" s="28"/>
      <c r="W98" s="31">
        <f>U98</f>
        <v>445162</v>
      </c>
    </row>
    <row r="99" spans="1:23">
      <c r="A99" s="7"/>
      <c r="B99" s="28"/>
      <c r="C99" s="49">
        <f>SUMIFS(DATI!E$1:E$65536,DATI!A$1:A$65536,'1996'!B4,DATI!B$1:B$65536,'1996'!C12,DATI!C$1:C$65536,'1996'!B8,DATI!D$1:D$65536,'1996'!L99)</f>
        <v>2106</v>
      </c>
      <c r="D99" s="28"/>
      <c r="E99" s="49">
        <f>SUMIFS(DATI!E$1:E$65536,DATI!A$1:A$65536,'1996'!B4,DATI!B$1:B$65536,'1996'!E12,DATI!C$1:C$65536,'1996'!B8,DATI!D$1:D$65536,'1996'!L99)</f>
        <v>0</v>
      </c>
      <c r="F99" s="28"/>
      <c r="G99" s="28"/>
      <c r="H99" s="28"/>
      <c r="I99" s="94">
        <f>E99+C99</f>
        <v>2106</v>
      </c>
      <c r="J99" s="28"/>
      <c r="K99" s="31">
        <f>I99</f>
        <v>2106</v>
      </c>
      <c r="L99" s="53" t="s">
        <v>58</v>
      </c>
      <c r="M99" s="78" t="s">
        <v>182</v>
      </c>
      <c r="N99" s="91">
        <f>P99</f>
        <v>2106</v>
      </c>
      <c r="O99" s="28"/>
      <c r="P99" s="29">
        <f>W99</f>
        <v>2106</v>
      </c>
      <c r="Q99" s="28"/>
      <c r="R99" s="28"/>
      <c r="S99" s="28"/>
      <c r="T99" s="28"/>
      <c r="U99" s="49">
        <f>SUMIFS(DATI!E$1:E$65536,DATI!A$1:A$65536,'1996'!B4,DATI!B$1:B$65536,'1996'!U12,DATI!C$1:C$65536,'1996'!N8,DATI!D$1:D$65536,'1996'!L99)</f>
        <v>2106</v>
      </c>
      <c r="V99" s="28"/>
      <c r="W99" s="31">
        <f>U99</f>
        <v>2106</v>
      </c>
    </row>
    <row r="100" spans="1:23">
      <c r="A100" s="7"/>
      <c r="B100" s="115">
        <f>C100+D100</f>
        <v>4791</v>
      </c>
      <c r="C100" s="91">
        <f>C101+C103</f>
        <v>0</v>
      </c>
      <c r="D100" s="99">
        <f>D101+D103</f>
        <v>4791</v>
      </c>
      <c r="E100" s="29">
        <f>E101+E102+E103</f>
        <v>17165</v>
      </c>
      <c r="F100" s="91">
        <f>F101+F102+F103</f>
        <v>8380</v>
      </c>
      <c r="G100" s="91">
        <f>G101+G103</f>
        <v>61040</v>
      </c>
      <c r="H100" s="28"/>
      <c r="I100" s="94">
        <f>B100+E100+F100+G100</f>
        <v>91376</v>
      </c>
      <c r="J100" s="94">
        <f>J101+J102+J103</f>
        <v>43900</v>
      </c>
      <c r="K100" s="31">
        <f t="shared" si="8"/>
        <v>135276</v>
      </c>
      <c r="L100" s="53" t="s">
        <v>59</v>
      </c>
      <c r="M100" s="54" t="s">
        <v>183</v>
      </c>
      <c r="N100" s="91">
        <f t="shared" si="9"/>
        <v>135276</v>
      </c>
      <c r="O100" s="94">
        <f>O101+O102+O103</f>
        <v>3613</v>
      </c>
      <c r="P100" s="29">
        <f>R100+S100+T100+W100</f>
        <v>131663</v>
      </c>
      <c r="Q100" s="50"/>
      <c r="R100" s="29">
        <f>R102+R103</f>
        <v>17372</v>
      </c>
      <c r="S100" s="29">
        <f>S101+S102+S103</f>
        <v>8048</v>
      </c>
      <c r="T100" s="29">
        <f>T101+T102+T103</f>
        <v>98922</v>
      </c>
      <c r="U100" s="93">
        <f>U102+U103</f>
        <v>4458</v>
      </c>
      <c r="V100" s="94">
        <f>V102+V103</f>
        <v>2863</v>
      </c>
      <c r="W100" s="63">
        <f>U100+V100</f>
        <v>7321</v>
      </c>
    </row>
    <row r="101" spans="1:23">
      <c r="A101" s="7"/>
      <c r="B101" s="115">
        <f>C101+D101</f>
        <v>1928</v>
      </c>
      <c r="C101" s="103">
        <f>SUMIFS(DATI!E$1:E$65536,DATI!A$1:A$65536,'1996'!B4,DATI!B$1:B$65536,'1996'!C12,DATI!C$1:C$65536,'1996'!B8,DATI!D$1:D$65536,'1996'!L101)</f>
        <v>0</v>
      </c>
      <c r="D101" s="117">
        <f>SUMIFS(DATI!E$1:E$65536,DATI!A$1:A$65536,'1996'!B4,DATI!B$1:B$65536,'1996'!D12,DATI!C$1:C$65536,'1996'!B8,DATI!D$1:D$65536,'1996'!L101)</f>
        <v>1928</v>
      </c>
      <c r="E101" s="49">
        <f>SUMIFS(DATI!E$1:E$65536,DATI!A$1:A$65536,'1996'!B4,DATI!B$1:B$65536,'1996'!E12,DATI!C$1:C$65536,'1996'!B8,DATI!D$1:D$65536,'1996'!L101)</f>
        <v>23</v>
      </c>
      <c r="F101" s="49">
        <f>SUMIFS(DATI!E$1:E$65536,DATI!A$1:A$65536,'1996'!B4,DATI!B$1:B$65536,'1996'!F12,DATI!C$1:C$65536,'1996'!B8,DATI!D$1:D$65536,'1996'!L101)</f>
        <v>78</v>
      </c>
      <c r="G101" s="49">
        <f>SUMIFS(DATI!E$1:E$65536,DATI!A$1:A$65536,'1996'!B4,DATI!B$1:B$65536,'1996'!G12,DATI!C$1:C$65536,'1996'!B8,DATI!D$1:D$65536,'1996'!L101)</f>
        <v>6019</v>
      </c>
      <c r="H101" s="28"/>
      <c r="I101" s="94">
        <f>B101+E101+F101+G101</f>
        <v>8048</v>
      </c>
      <c r="J101" s="30">
        <f>SUMIFS(DATI!E$1:E$65536,DATI!A$1:A$65536,'1996'!B4,DATI!B$1:B$65536,'1996'!J12,DATI!C$1:C$65536,'1996'!B8,DATI!D$1:D$65536,'1996'!L101)</f>
        <v>0</v>
      </c>
      <c r="K101" s="31">
        <f t="shared" si="8"/>
        <v>8048</v>
      </c>
      <c r="L101" s="119" t="s">
        <v>60</v>
      </c>
      <c r="M101" s="205" t="s">
        <v>242</v>
      </c>
      <c r="N101" s="91">
        <f t="shared" si="9"/>
        <v>8048</v>
      </c>
      <c r="O101" s="30">
        <f>SUMIFS(DATI!E$1:E$65536,DATI!A$1:A$65536,'1996'!B4,DATI!B$1:B$65536,'1996'!O12,DATI!C$1:C$65536,'1996'!N8,DATI!D$1:D$65536,'1996'!L101)</f>
        <v>0</v>
      </c>
      <c r="P101" s="29">
        <f>S101+T101</f>
        <v>8048</v>
      </c>
      <c r="Q101" s="50"/>
      <c r="R101" s="73"/>
      <c r="S101" s="49">
        <f>SUMIFS(DATI!E$1:E$65536,DATI!A$1:A$65536,'1996'!B4,DATI!B$1:B$65536,'1996'!S12,DATI!C$1:C$65536,'1996'!N8,DATI!D$1:D$65536,'1996'!L101)</f>
        <v>8048</v>
      </c>
      <c r="T101" s="49">
        <f>SUMIFS(DATI!E$1:E$65536,DATI!A$1:A$65536,'1996'!B4,DATI!B$1:B$65536,'1996'!T12,DATI!C$1:C$65536,'1996'!N8,DATI!D$1:D$65536,'1996'!L101)</f>
        <v>0</v>
      </c>
      <c r="U101" s="73"/>
      <c r="V101" s="28"/>
      <c r="W101" s="42"/>
    </row>
    <row r="102" spans="1:23">
      <c r="A102" s="7"/>
      <c r="B102" s="120"/>
      <c r="C102" s="23"/>
      <c r="D102" s="28"/>
      <c r="E102" s="30">
        <f>SUMIFS(DATI!E$1:E$65536,DATI!A$1:A$65536,'1996'!B4,DATI!B$1:B$65536,'1996'!E12,DATI!C$1:C$65536,'1996'!B8,DATI!D$1:D$65536,'1996'!L102)</f>
        <v>0</v>
      </c>
      <c r="F102" s="49">
        <f>SUMIFS(DATI!E$1:E$65536,DATI!A$1:A$65536,'1996'!B4,DATI!B$1:B$65536,'1996'!F12,DATI!C$1:C$65536,'1996'!B8,DATI!D$1:D$65536,'1996'!L102)</f>
        <v>6891</v>
      </c>
      <c r="G102" s="73"/>
      <c r="H102" s="28"/>
      <c r="I102" s="94">
        <f>F102</f>
        <v>6891</v>
      </c>
      <c r="J102" s="30">
        <f>SUMIFS(DATI!E$1:E$65536,DATI!A$1:A$65536,'1996'!B4,DATI!B$1:B$65536,'1996'!J12,DATI!C$1:C$65536,'1996'!B8,DATI!D$1:D$65536,'1996'!L102)</f>
        <v>0</v>
      </c>
      <c r="K102" s="31">
        <f t="shared" si="8"/>
        <v>6891</v>
      </c>
      <c r="L102" s="53" t="s">
        <v>61</v>
      </c>
      <c r="M102" s="199" t="s">
        <v>243</v>
      </c>
      <c r="N102" s="91">
        <f t="shared" si="9"/>
        <v>6891</v>
      </c>
      <c r="O102" s="30">
        <f>SUMIFS(DATI!E$1:E$65536,DATI!A$1:A$65536,'1996'!B4,DATI!B$1:B$65536,'1996'!O12,DATI!C$1:C$65536,'1996'!N8,DATI!D$1:D$65536,'1996'!L102)</f>
        <v>0</v>
      </c>
      <c r="P102" s="29">
        <f>R102+S102+T102+U102+V102</f>
        <v>6891</v>
      </c>
      <c r="Q102" s="50"/>
      <c r="R102" s="49">
        <f>SUMIFS(DATI!E$1:E$65536,DATI!A$1:A$65536,'1996'!B4,DATI!B$1:B$65536,'1996'!R12,DATI!C$1:C$65536,'1996'!N8,DATI!D$1:D$65536,'1996'!L102)</f>
        <v>3806</v>
      </c>
      <c r="S102" s="49">
        <f>SUMIFS(DATI!E$1:E$65536,DATI!A$1:A$65536,'1996'!B4,DATI!B$1:B$65536,'1996'!S12,DATI!C$1:C$65536,'1996'!N8,DATI!D$1:D$65536,'1996'!L102)</f>
        <v>0</v>
      </c>
      <c r="T102" s="49">
        <f>SUMIFS(DATI!E$1:E$65536,DATI!A$1:A$65536,'1996'!B4,DATI!B$1:B$65536,'1996'!T12,DATI!C$1:C$65536,'1996'!N8,DATI!D$1:D$65536,'1996'!L102)</f>
        <v>0</v>
      </c>
      <c r="U102" s="96">
        <f>SUMIFS(DATI!E$1:E$65536,DATI!A$1:A$65536,'1996'!B4,DATI!B$1:B$65536,'1996'!U12,DATI!C$1:C$65536,'1996'!N8,DATI!D$1:D$65536,'1996'!L102)</f>
        <v>3085</v>
      </c>
      <c r="V102" s="30">
        <f>SUMIFS(DATI!E$1:E$65536,DATI!A$1:A$65536,'1996'!B4,DATI!B$1:B$65536,'1996'!V12,DATI!C$1:C$65536,'1996'!N8,DATI!D$1:D$65536,'1996'!L102)</f>
        <v>0</v>
      </c>
      <c r="W102" s="31">
        <f>U102+V102</f>
        <v>3085</v>
      </c>
    </row>
    <row r="103" spans="1:23" ht="25">
      <c r="A103" s="7"/>
      <c r="B103" s="115">
        <f>C103+D103</f>
        <v>2863</v>
      </c>
      <c r="C103" s="91">
        <f>C106</f>
        <v>0</v>
      </c>
      <c r="D103" s="91">
        <f>D106</f>
        <v>2863</v>
      </c>
      <c r="E103" s="91">
        <f>E106+E104+E107</f>
        <v>17142</v>
      </c>
      <c r="F103" s="91">
        <f>F106</f>
        <v>1411</v>
      </c>
      <c r="G103" s="91">
        <f>G106</f>
        <v>55021</v>
      </c>
      <c r="H103" s="28"/>
      <c r="I103" s="94">
        <f>B103+E103+F103+G103</f>
        <v>76437</v>
      </c>
      <c r="J103" s="121">
        <f>J104+J106+J107</f>
        <v>43900</v>
      </c>
      <c r="K103" s="31">
        <f t="shared" si="8"/>
        <v>120337</v>
      </c>
      <c r="L103" s="53" t="s">
        <v>184</v>
      </c>
      <c r="M103" s="54" t="s">
        <v>244</v>
      </c>
      <c r="N103" s="91">
        <f>O103+P103</f>
        <v>120337</v>
      </c>
      <c r="O103" s="94">
        <f>O104+O106+O107</f>
        <v>3613</v>
      </c>
      <c r="P103" s="29">
        <f>R103+S103+T103+W103</f>
        <v>116724</v>
      </c>
      <c r="Q103" s="28"/>
      <c r="R103" s="29">
        <f>R106</f>
        <v>13566</v>
      </c>
      <c r="S103" s="99">
        <f>S106</f>
        <v>0</v>
      </c>
      <c r="T103" s="29">
        <f>T104+T106</f>
        <v>98922</v>
      </c>
      <c r="U103" s="29">
        <f>U106</f>
        <v>1373</v>
      </c>
      <c r="V103" s="94">
        <f>V106</f>
        <v>2863</v>
      </c>
      <c r="W103" s="31">
        <f>U103+V103</f>
        <v>4236</v>
      </c>
    </row>
    <row r="104" spans="1:23">
      <c r="A104" s="7"/>
      <c r="B104" s="28"/>
      <c r="C104" s="28"/>
      <c r="D104" s="28"/>
      <c r="E104" s="49">
        <f>SUMIFS(DATI!E$1:E$65536,DATI!A$1:A$65536,'1996'!B4,DATI!B$1:B$65536,'1996'!E12,DATI!C$1:C$65536,'1996'!B8,DATI!D$1:D$65536,'1996'!L104)</f>
        <v>0</v>
      </c>
      <c r="F104" s="28"/>
      <c r="G104" s="28"/>
      <c r="H104" s="28"/>
      <c r="I104" s="94">
        <f>E104</f>
        <v>0</v>
      </c>
      <c r="J104" s="30">
        <f>SUMIFS(DATI!E$1:E$65536,DATI!A$1:A$65536,'1996'!B4,DATI!B$1:B$65536,'1996'!J12,DATI!C$1:C$65536,'1996'!B8,DATI!D$1:D$65536,'1996'!L104)</f>
        <v>0</v>
      </c>
      <c r="K104" s="31">
        <f t="shared" si="8"/>
        <v>0</v>
      </c>
      <c r="L104" s="53" t="s">
        <v>62</v>
      </c>
      <c r="M104" s="199" t="s">
        <v>245</v>
      </c>
      <c r="N104" s="91">
        <f t="shared" si="9"/>
        <v>0</v>
      </c>
      <c r="O104" s="30">
        <f>SUMIFS(DATI!E$1:E$65536,DATI!A$1:A$65536,'1996'!B4,DATI!B$1:B$65536,'1996'!O12,DATI!C$1:C$65536,'1996'!N8,DATI!D$1:D$65536,'1996'!L104)</f>
        <v>0</v>
      </c>
      <c r="P104" s="29">
        <f>T104</f>
        <v>0</v>
      </c>
      <c r="Q104" s="28"/>
      <c r="R104" s="28"/>
      <c r="S104" s="28"/>
      <c r="T104" s="49">
        <f>SUMIFS(DATI!E$1:E$65536,DATI!A$1:A$65536,'1996'!B4,DATI!B$1:B$65536,'1996'!T12,DATI!C$1:C$65536,'1996'!N8,DATI!D$1:D$65536,'1996'!L104)</f>
        <v>0</v>
      </c>
      <c r="U104" s="28"/>
      <c r="V104" s="28"/>
      <c r="W104" s="42"/>
    </row>
    <row r="105" spans="1:23" ht="25">
      <c r="A105" s="7"/>
      <c r="B105" s="28"/>
      <c r="C105" s="28"/>
      <c r="D105" s="28"/>
      <c r="E105" s="49">
        <f>SUMIFS(DATI!E$1:E$65536,DATI!A$1:A$65536,'1996'!B4,DATI!B$1:B$65536,'1996'!E12,DATI!C$1:C$65536,'1996'!B8,DATI!D$1:D$65536,'1996'!L105)</f>
        <v>0</v>
      </c>
      <c r="F105" s="28"/>
      <c r="G105" s="28"/>
      <c r="H105" s="28"/>
      <c r="I105" s="94">
        <f>E105</f>
        <v>0</v>
      </c>
      <c r="J105" s="30">
        <f>SUMIFS(DATI!E$1:E$65536,DATI!A$1:A$65536,'1996'!B4,DATI!B$1:B$65536,'1996'!J12,DATI!C$1:C$65536,'1996'!B8,DATI!D$1:D$65536,'1996'!L105)</f>
        <v>0</v>
      </c>
      <c r="K105" s="31">
        <f t="shared" si="8"/>
        <v>0</v>
      </c>
      <c r="L105" s="53" t="s">
        <v>63</v>
      </c>
      <c r="M105" s="78" t="s">
        <v>185</v>
      </c>
      <c r="N105" s="91">
        <f t="shared" si="9"/>
        <v>0</v>
      </c>
      <c r="O105" s="30">
        <f>SUMIFS(DATI!E$1:E$65536,DATI!A$1:A$65536,'1996'!B4,DATI!B$1:B$65536,'1996'!O12,DATI!C$1:C$65536,'1996'!N8,DATI!D$1:D$65536,'1996'!L105)</f>
        <v>0</v>
      </c>
      <c r="P105" s="29">
        <f>T105</f>
        <v>0</v>
      </c>
      <c r="Q105" s="50"/>
      <c r="R105" s="28"/>
      <c r="S105" s="28"/>
      <c r="T105" s="49">
        <f>SUMIFS(DATI!E$1:E$65536,DATI!A$1:A$65536,'1996'!B4,DATI!B$1:B$65536,'1996'!T12,DATI!C$1:C$65536,'1996'!N8,DATI!D$1:D$65536,'1996'!L105)</f>
        <v>0</v>
      </c>
      <c r="U105" s="28"/>
      <c r="V105" s="28"/>
      <c r="W105" s="42"/>
    </row>
    <row r="106" spans="1:23">
      <c r="A106" s="7"/>
      <c r="B106" s="115">
        <f>C106+D106</f>
        <v>2863</v>
      </c>
      <c r="C106" s="103">
        <f>SUMIFS(DATI!E$1:E$65536,DATI!A$1:A$65536,'1996'!B4,DATI!B$1:B$65536,'1996'!C12,DATI!C$1:C$65536,'1996'!B8,DATI!D$1:D$65536,'1996'!L106)</f>
        <v>0</v>
      </c>
      <c r="D106" s="103">
        <f>SUMIFS(DATI!E$1:E$65536,DATI!A$1:A$65536,'1996'!B4,DATI!B$1:B$65536,'1996'!D12,DATI!C$1:C$65536,'1996'!B8,DATI!D$1:D$65536,'1996'!L106)</f>
        <v>2863</v>
      </c>
      <c r="E106" s="49">
        <f>SUMIFS(DATI!E$1:E$65536,DATI!A$1:A$65536,'1996'!B4,DATI!B$1:B$65536,'1996'!E12,DATI!C$1:C$65536,'1996'!B8,DATI!D$1:D$65536,'1996'!L106)</f>
        <v>17142</v>
      </c>
      <c r="F106" s="30">
        <f>SUMIFS(DATI!E$1:E$65536,DATI!A$1:A$65536,'1996'!B4,DATI!B$1:B$65536,'1996'!F12,DATI!C$1:C$65536,'1996'!B8,DATI!D$1:D$65536,'1996'!L106)</f>
        <v>1411</v>
      </c>
      <c r="G106" s="49">
        <f>SUMIFS(DATI!E$1:E$65536,DATI!A$1:A$65536,'1996'!B4,DATI!B$1:B$65536,'1996'!G12,DATI!C$1:C$65536,'1996'!B8,DATI!D$1:D$65536,'1996'!L106)</f>
        <v>55021</v>
      </c>
      <c r="H106" s="28"/>
      <c r="I106" s="94">
        <f>B106+E106+F106+G106</f>
        <v>76437</v>
      </c>
      <c r="J106" s="30">
        <f>SUMIFS(DATI!E$1:E$65536,DATI!A$1:A$65536,'1996'!B4,DATI!B$1:B$65536,'1996'!J12,DATI!C$1:C$65536,'1996'!B8,DATI!D$1:D$65536,'1996'!L106)</f>
        <v>43900</v>
      </c>
      <c r="K106" s="31">
        <f t="shared" si="8"/>
        <v>120337</v>
      </c>
      <c r="L106" s="119" t="s">
        <v>64</v>
      </c>
      <c r="M106" s="205" t="s">
        <v>246</v>
      </c>
      <c r="N106" s="91">
        <f>O106+P106</f>
        <v>120337</v>
      </c>
      <c r="O106" s="30">
        <f>SUMIFS(DATI!E$1:E$65536,DATI!A$1:A$65536,'1996'!B4,DATI!B$1:B$65536,'1996'!O12,DATI!C$1:C$65536,'1996'!N8,DATI!D$1:D$65536,'1996'!L106)</f>
        <v>3613</v>
      </c>
      <c r="P106" s="29">
        <f>R106+S106+T106+W106</f>
        <v>116724</v>
      </c>
      <c r="Q106" s="28"/>
      <c r="R106" s="49">
        <f>SUMIFS(DATI!E$1:E$65536,DATI!A$1:A$65536,'1996'!B4,DATI!B$1:B$65536,'1996'!R12,DATI!C$1:C$65536,'1996'!N8,DATI!D$1:D$65536,'1996'!L106)</f>
        <v>13566</v>
      </c>
      <c r="S106" s="49">
        <f>SUMIFS(DATI!E$1:E$65536,DATI!A$1:A$65536,'1996'!B4,DATI!B$1:B$65536,'1996'!S12,DATI!C$1:C$65536,'1996'!N8,DATI!D$1:D$65536,'1996'!L106)</f>
        <v>0</v>
      </c>
      <c r="T106" s="49">
        <f>SUMIFS(DATI!E$1:E$65536,DATI!A$1:A$65536,'1996'!B4,DATI!B$1:B$65536,'1996'!T12,DATI!C$1:C$65536,'1996'!N8,DATI!D$1:D$65536,'1996'!L106)</f>
        <v>98922</v>
      </c>
      <c r="U106" s="96">
        <f>SUMIFS(DATI!E$1:E$65536,DATI!A$1:A$65536,'1996'!B4,DATI!B$1:B$65536,'1996'!U12,DATI!C$1:C$65536,'1996'!N8,DATI!D$1:D$65536,'1996'!L106)</f>
        <v>1373</v>
      </c>
      <c r="V106" s="24">
        <f>SUMIFS(DATI!E$1:E$65536,DATI!A$1:A$65536,'1996'!B4,DATI!B$1:B$65536,'1996'!V12,DATI!C$1:C$65536,'1996'!N8,DATI!D$1:D$65536,'1996'!L106)</f>
        <v>2863</v>
      </c>
      <c r="W106" s="63">
        <f>U106+V106</f>
        <v>4236</v>
      </c>
    </row>
    <row r="107" spans="1:23">
      <c r="A107" s="7"/>
      <c r="B107" s="122"/>
      <c r="C107" s="74"/>
      <c r="D107" s="74"/>
      <c r="E107" s="49">
        <f>SUMIFS(DATI!E$1:E$65536,DATI!A$1:A$65536,'1996'!B4,DATI!B$1:B$65536,'1996'!E12,DATI!C$1:C$65536,'1996'!B8,DATI!D$1:D$65536,'1996'!L107)</f>
        <v>0</v>
      </c>
      <c r="F107" s="74"/>
      <c r="G107" s="74"/>
      <c r="H107" s="28"/>
      <c r="I107" s="94">
        <f>E107</f>
        <v>0</v>
      </c>
      <c r="J107" s="92"/>
      <c r="K107" s="31">
        <f>I107</f>
        <v>0</v>
      </c>
      <c r="L107" s="119" t="s">
        <v>65</v>
      </c>
      <c r="M107" s="205" t="s">
        <v>186</v>
      </c>
      <c r="N107" s="91">
        <f>O107</f>
        <v>0</v>
      </c>
      <c r="O107" s="30">
        <f>SUMIFS(DATI!E$1:E$65536,DATI!A$1:A$65536,'1996'!B4,DATI!B$1:B$65536,'1996'!O12,DATI!C$1:C$65536,'1996'!N8,DATI!D$1:D$65536,'1996'!L107)</f>
        <v>0</v>
      </c>
      <c r="P107" s="23"/>
      <c r="Q107" s="28"/>
      <c r="R107" s="23"/>
      <c r="S107" s="23"/>
      <c r="T107" s="23"/>
      <c r="U107" s="23"/>
      <c r="V107" s="23"/>
      <c r="W107" s="32"/>
    </row>
    <row r="108" spans="1:23" ht="13">
      <c r="A108" s="7"/>
      <c r="B108" s="115">
        <f>C108+D108</f>
        <v>2646289</v>
      </c>
      <c r="C108" s="91">
        <f>V85+W86+V90+V100-C86-C96-C100</f>
        <v>6981</v>
      </c>
      <c r="D108" s="91">
        <f>U85+U86+U90+U96+U100-D86-D90-D96-D100</f>
        <v>2639308</v>
      </c>
      <c r="E108" s="29">
        <f>T85+T86+T90+T100-E86-E96-E100</f>
        <v>1067540</v>
      </c>
      <c r="F108" s="29">
        <f>S85+S90+S100-F86-F96-F100</f>
        <v>105723</v>
      </c>
      <c r="G108" s="29">
        <f>R85+R90+R100-G86-G96-G100</f>
        <v>828212</v>
      </c>
      <c r="H108" s="28"/>
      <c r="I108" s="94">
        <f>B108+E108+F108+G108</f>
        <v>4647764</v>
      </c>
      <c r="J108" s="50"/>
      <c r="K108" s="32"/>
      <c r="L108" s="106" t="s">
        <v>19</v>
      </c>
      <c r="M108" s="197" t="s">
        <v>187</v>
      </c>
      <c r="N108" s="23"/>
      <c r="O108" s="28"/>
      <c r="P108" s="28"/>
      <c r="Q108" s="28"/>
      <c r="R108" s="28"/>
      <c r="S108" s="28"/>
      <c r="T108" s="28"/>
      <c r="U108" s="28"/>
      <c r="V108" s="28"/>
      <c r="W108" s="42"/>
    </row>
    <row r="109" spans="1:23">
      <c r="A109" s="7"/>
      <c r="B109" s="115">
        <f>C109+D109</f>
        <v>105029</v>
      </c>
      <c r="C109" s="91">
        <f>C22</f>
        <v>2544</v>
      </c>
      <c r="D109" s="91">
        <f>D22</f>
        <v>102485</v>
      </c>
      <c r="E109" s="91">
        <f>E22</f>
        <v>246827</v>
      </c>
      <c r="F109" s="91">
        <f>F22</f>
        <v>16817</v>
      </c>
      <c r="G109" s="91">
        <f>G22</f>
        <v>690021</v>
      </c>
      <c r="H109" s="28"/>
      <c r="I109" s="94">
        <f>B109+E109+F109+G109</f>
        <v>1058694</v>
      </c>
      <c r="J109" s="50"/>
      <c r="K109" s="42"/>
      <c r="L109" s="53" t="s">
        <v>77</v>
      </c>
      <c r="M109" s="65" t="s">
        <v>167</v>
      </c>
      <c r="N109" s="28"/>
      <c r="O109" s="28"/>
      <c r="P109" s="28"/>
      <c r="Q109" s="28"/>
      <c r="R109" s="28"/>
      <c r="S109" s="28"/>
      <c r="T109" s="28"/>
      <c r="U109" s="28"/>
      <c r="V109" s="28"/>
      <c r="W109" s="42"/>
    </row>
    <row r="110" spans="1:23" ht="13.5" thickBot="1">
      <c r="A110" s="7"/>
      <c r="B110" s="115">
        <f>C110+D110</f>
        <v>2541260</v>
      </c>
      <c r="C110" s="123">
        <f>C108-C109</f>
        <v>4437</v>
      </c>
      <c r="D110" s="123">
        <f>D108-D109</f>
        <v>2536823</v>
      </c>
      <c r="E110" s="123">
        <f>E108-E109</f>
        <v>820713</v>
      </c>
      <c r="F110" s="123">
        <f>F108-F109</f>
        <v>88906</v>
      </c>
      <c r="G110" s="123">
        <f>G108-G109</f>
        <v>138191</v>
      </c>
      <c r="H110" s="124"/>
      <c r="I110" s="125">
        <f>B110+E110+F110+G110</f>
        <v>3589070</v>
      </c>
      <c r="J110" s="126"/>
      <c r="K110" s="109"/>
      <c r="L110" s="127" t="s">
        <v>188</v>
      </c>
      <c r="M110" s="198" t="s">
        <v>189</v>
      </c>
      <c r="N110" s="124"/>
      <c r="O110" s="124"/>
      <c r="P110" s="124"/>
      <c r="Q110" s="124"/>
      <c r="R110" s="124"/>
      <c r="S110" s="124"/>
      <c r="T110" s="124"/>
      <c r="U110" s="124"/>
      <c r="V110" s="124"/>
      <c r="W110" s="109"/>
    </row>
    <row r="111" spans="1:23" ht="14" thickTop="1" thickBot="1">
      <c r="A111" s="7"/>
      <c r="B111" s="269"/>
      <c r="C111" s="270"/>
      <c r="D111" s="270"/>
      <c r="E111" s="270"/>
      <c r="F111" s="270"/>
      <c r="G111" s="270"/>
      <c r="H111" s="270"/>
      <c r="I111" s="270"/>
      <c r="J111" s="270"/>
      <c r="K111" s="270"/>
      <c r="L111" s="270"/>
      <c r="M111" s="270"/>
      <c r="N111" s="270"/>
      <c r="O111" s="270"/>
      <c r="P111" s="270"/>
      <c r="Q111" s="270"/>
      <c r="R111" s="270"/>
      <c r="S111" s="270"/>
      <c r="T111" s="270"/>
      <c r="U111" s="270"/>
      <c r="V111" s="270"/>
      <c r="W111" s="271"/>
    </row>
    <row r="112" spans="1:23" ht="13.5" thickTop="1">
      <c r="A112" s="7"/>
      <c r="B112" s="47"/>
      <c r="C112" s="47"/>
      <c r="D112" s="47"/>
      <c r="E112" s="47"/>
      <c r="F112" s="128"/>
      <c r="G112" s="128"/>
      <c r="H112" s="128"/>
      <c r="I112" s="47"/>
      <c r="J112" s="128"/>
      <c r="K112" s="129"/>
      <c r="L112" s="130" t="s">
        <v>19</v>
      </c>
      <c r="M112" s="197" t="s">
        <v>187</v>
      </c>
      <c r="N112" s="28"/>
      <c r="O112" s="28"/>
      <c r="P112" s="22">
        <f>R112+S112+T112+W112</f>
        <v>4647764</v>
      </c>
      <c r="Q112" s="50"/>
      <c r="R112" s="22">
        <f>G108</f>
        <v>828212</v>
      </c>
      <c r="S112" s="22">
        <f>F108</f>
        <v>105723</v>
      </c>
      <c r="T112" s="22">
        <f>E108</f>
        <v>1067540</v>
      </c>
      <c r="U112" s="114">
        <f>D108</f>
        <v>2639308</v>
      </c>
      <c r="V112" s="62">
        <f>C108</f>
        <v>6981</v>
      </c>
      <c r="W112" s="63">
        <f>U112+V112</f>
        <v>2646289</v>
      </c>
    </row>
    <row r="113" spans="1:23">
      <c r="A113" s="7"/>
      <c r="B113" s="115">
        <f>C113+D113</f>
        <v>3120027</v>
      </c>
      <c r="C113" s="29">
        <f>C114</f>
        <v>23501</v>
      </c>
      <c r="D113" s="29">
        <f>D114</f>
        <v>3096526</v>
      </c>
      <c r="E113" s="91">
        <f>E114+E115</f>
        <v>958219</v>
      </c>
      <c r="F113" s="50"/>
      <c r="G113" s="28"/>
      <c r="H113" s="61"/>
      <c r="I113" s="94">
        <f>B113+E113</f>
        <v>4078246</v>
      </c>
      <c r="J113" s="50"/>
      <c r="K113" s="42"/>
      <c r="L113" s="53" t="s">
        <v>73</v>
      </c>
      <c r="M113" s="54" t="s">
        <v>190</v>
      </c>
      <c r="N113" s="28"/>
      <c r="O113" s="28"/>
      <c r="P113" s="23"/>
      <c r="Q113" s="28"/>
      <c r="R113" s="23"/>
      <c r="S113" s="23"/>
      <c r="T113" s="23"/>
      <c r="U113" s="28"/>
      <c r="V113" s="28"/>
      <c r="W113" s="42"/>
    </row>
    <row r="114" spans="1:23">
      <c r="A114" s="7"/>
      <c r="B114" s="115">
        <f>C114+D114</f>
        <v>3120027</v>
      </c>
      <c r="C114" s="103">
        <f>SUMIFS(DATI!E$1:E$65536,DATI!A$1:A$65536,'1996'!B4,DATI!B$1:B$65536,'1996'!C12,DATI!C$1:C$65536,'1996'!B8,DATI!D$1:D$65536,'1996'!L114)</f>
        <v>23501</v>
      </c>
      <c r="D114" s="103">
        <f>SUMIFS(DATI!E$1:E$65536,DATI!A$1:A$65536,'1996'!B4,DATI!B$1:B$65536,'1996'!D12,DATI!C$1:C$65536,'1996'!B8,DATI!D$1:D$65536,'1996'!L114)</f>
        <v>3096526</v>
      </c>
      <c r="E114" s="49">
        <f>SUMIFS(DATI!E$1:E$65536,DATI!A$1:A$65536,'1996'!B4,DATI!B$1:B$65536,'1996'!E12,DATI!C$1:C$65536,'1996'!B8,DATI!D$1:D$65536,'1996'!L114)</f>
        <v>423767</v>
      </c>
      <c r="F114" s="50"/>
      <c r="G114" s="28"/>
      <c r="H114" s="61"/>
      <c r="I114" s="94">
        <f>B114+E114</f>
        <v>3543794</v>
      </c>
      <c r="J114" s="50"/>
      <c r="K114" s="42"/>
      <c r="L114" s="53" t="s">
        <v>74</v>
      </c>
      <c r="M114" s="199" t="s">
        <v>238</v>
      </c>
      <c r="N114" s="28"/>
      <c r="O114" s="28"/>
      <c r="P114" s="28"/>
      <c r="Q114" s="28"/>
      <c r="R114" s="28"/>
      <c r="S114" s="28"/>
      <c r="T114" s="28"/>
      <c r="U114" s="28"/>
      <c r="V114" s="28"/>
      <c r="W114" s="42"/>
    </row>
    <row r="115" spans="1:23">
      <c r="A115" s="7"/>
      <c r="B115" s="131"/>
      <c r="C115" s="88"/>
      <c r="D115" s="88"/>
      <c r="E115" s="49">
        <f>SUMIFS(DATI!E$1:E$65536,DATI!A$1:A$65536,'1996'!B4,DATI!B$1:B$65536,'1996'!E12,DATI!C$1:C$65536,'1996'!B8,DATI!D$1:D$65536,'1996'!L115)</f>
        <v>534452</v>
      </c>
      <c r="F115" s="97"/>
      <c r="G115" s="47"/>
      <c r="H115" s="28"/>
      <c r="I115" s="94">
        <f>E115</f>
        <v>534452</v>
      </c>
      <c r="J115" s="97"/>
      <c r="K115" s="72"/>
      <c r="L115" s="53" t="s">
        <v>75</v>
      </c>
      <c r="M115" s="199" t="s">
        <v>239</v>
      </c>
      <c r="N115" s="47"/>
      <c r="O115" s="47"/>
      <c r="P115" s="47"/>
      <c r="Q115" s="28"/>
      <c r="R115" s="28"/>
      <c r="S115" s="28"/>
      <c r="T115" s="28"/>
      <c r="U115" s="28"/>
      <c r="V115" s="28"/>
      <c r="W115" s="42"/>
    </row>
    <row r="116" spans="1:23">
      <c r="A116" s="7"/>
      <c r="B116" s="115">
        <f>C116+D116</f>
        <v>0</v>
      </c>
      <c r="C116" s="132">
        <f>SUMIFS(DATI!E$1:E$65536,DATI!A$1:A$65536,'1996'!B4,DATI!B$1:B$65536,'1996'!C12,DATI!C$1:C$65536,'1996'!B8,DATI!D$1:D$65536,'1996'!L116)</f>
        <v>0</v>
      </c>
      <c r="D116" s="132">
        <f>SUMIFS(DATI!E$1:E$65536,DATI!A$1:A$65536,'1996'!B4,DATI!B$1:B$65536,'1996'!D12,DATI!C$1:C$65536,'1996'!B8,DATI!D$1:D$65536,'1996'!L116)</f>
        <v>0</v>
      </c>
      <c r="E116" s="49">
        <f>SUMIFS(DATI!E$1:E$65536,DATI!A$1:A$65536,'1996'!B4,DATI!B$1:B$65536,'1996'!E12,DATI!C$1:C$65536,'1996'!B8,DATI!D$1:D$65536,'1996'!L116)</f>
        <v>0</v>
      </c>
      <c r="F116" s="49">
        <f>SUMIFS(DATI!E$1:E$65536,DATI!A$1:A$65536,'1996'!B4,DATI!B$1:B$65536,'1996'!F12,DATI!C$1:C$65536,'1996'!B8,DATI!D$1:D$65536,'1996'!L116)</f>
        <v>6</v>
      </c>
      <c r="G116" s="30">
        <f>SUMIFS(DATI!E$1:E$65536,DATI!A$1:A$65536,'1996'!B4,DATI!B$1:B$65536,'1996'!G12,DATI!C$1:C$65536,'1996'!B8,DATI!D$1:D$65536,'1996'!L116)</f>
        <v>0</v>
      </c>
      <c r="H116" s="28"/>
      <c r="I116" s="94">
        <f>B116+E116+F116+G116</f>
        <v>6</v>
      </c>
      <c r="J116" s="49">
        <f>SUMIFS(DATI!E$1:E$65536,DATI!A$1:A$65536,'1996'!B4,DATI!B$1:B$65536,'1996'!J12,DATI!C$1:C$65536,'1996'!B8,DATI!D$1:D$65536,'1996'!L116)</f>
        <v>0</v>
      </c>
      <c r="K116" s="31">
        <f>I116+J116</f>
        <v>6</v>
      </c>
      <c r="L116" s="53" t="s">
        <v>66</v>
      </c>
      <c r="M116" s="54" t="s">
        <v>191</v>
      </c>
      <c r="N116" s="91">
        <f>O116+P116</f>
        <v>6</v>
      </c>
      <c r="O116" s="30">
        <f>SUMIFS(DATI!E$1:E$65536,DATI!A$1:A$65536,'1996'!B4,DATI!B$1:B$65536,'1996'!O12,DATI!C$1:C$65536,'1996'!B8,DATI!D$1:D$65536,'1996'!L116)</f>
        <v>0</v>
      </c>
      <c r="P116" s="29">
        <f>W116</f>
        <v>6</v>
      </c>
      <c r="Q116" s="28"/>
      <c r="R116" s="28"/>
      <c r="S116" s="28"/>
      <c r="T116" s="28"/>
      <c r="U116" s="49">
        <f>SUMIFS(DATI!E$1:E$65536,DATI!A$1:A$65536,'1996'!B4,DATI!B$1:B$65536,'1996'!U12,DATI!C$1:C$65536,'1996'!N8,DATI!D$1:D$65536,'1996'!L116)</f>
        <v>6</v>
      </c>
      <c r="V116" s="28"/>
      <c r="W116" s="31">
        <f>U116</f>
        <v>6</v>
      </c>
    </row>
    <row r="117" spans="1:23" ht="13">
      <c r="A117" s="7"/>
      <c r="B117" s="115">
        <f>C117+D117</f>
        <v>-473732</v>
      </c>
      <c r="C117" s="27">
        <f>V112-C113-C116</f>
        <v>-16520</v>
      </c>
      <c r="D117" s="27">
        <f>U112+U116-D113-D116</f>
        <v>-457212</v>
      </c>
      <c r="E117" s="94">
        <f>T112-E113-E116</f>
        <v>109321</v>
      </c>
      <c r="F117" s="94">
        <f>S112-F116</f>
        <v>105717</v>
      </c>
      <c r="G117" s="94">
        <f>R112-G116</f>
        <v>828212</v>
      </c>
      <c r="H117" s="28"/>
      <c r="I117" s="94">
        <f>B117+E117+F117+G117</f>
        <v>569518</v>
      </c>
      <c r="J117" s="28"/>
      <c r="K117" s="32"/>
      <c r="L117" s="113" t="s">
        <v>21</v>
      </c>
      <c r="M117" s="206" t="s">
        <v>192</v>
      </c>
      <c r="N117" s="23"/>
      <c r="O117" s="28"/>
      <c r="P117" s="23"/>
      <c r="Q117" s="28"/>
      <c r="R117" s="28"/>
      <c r="S117" s="28"/>
      <c r="T117" s="28"/>
      <c r="U117" s="28"/>
      <c r="V117" s="28"/>
      <c r="W117" s="42"/>
    </row>
    <row r="118" spans="1:23">
      <c r="A118" s="7"/>
      <c r="B118" s="115">
        <f>C118+D118</f>
        <v>105029</v>
      </c>
      <c r="C118" s="91">
        <f>C22</f>
        <v>2544</v>
      </c>
      <c r="D118" s="91">
        <f>D22</f>
        <v>102485</v>
      </c>
      <c r="E118" s="91">
        <f>E22</f>
        <v>246827</v>
      </c>
      <c r="F118" s="91">
        <f>F22</f>
        <v>16817</v>
      </c>
      <c r="G118" s="91">
        <f>G22</f>
        <v>690021</v>
      </c>
      <c r="H118" s="28"/>
      <c r="I118" s="94">
        <f>B118+E118+F118+G118</f>
        <v>1058694</v>
      </c>
      <c r="J118" s="50"/>
      <c r="K118" s="42"/>
      <c r="L118" s="53" t="s">
        <v>77</v>
      </c>
      <c r="M118" s="65" t="s">
        <v>167</v>
      </c>
      <c r="N118" s="28"/>
      <c r="O118" s="28"/>
      <c r="P118" s="28"/>
      <c r="Q118" s="28"/>
      <c r="R118" s="28"/>
      <c r="S118" s="28"/>
      <c r="T118" s="28"/>
      <c r="U118" s="28"/>
      <c r="V118" s="28"/>
      <c r="W118" s="42"/>
    </row>
    <row r="119" spans="1:23" ht="13.5" thickBot="1">
      <c r="A119" s="7"/>
      <c r="B119" s="115">
        <f>C119+D119</f>
        <v>-578761</v>
      </c>
      <c r="C119" s="133">
        <f>C117-C118</f>
        <v>-19064</v>
      </c>
      <c r="D119" s="133">
        <f>D117-D118</f>
        <v>-559697</v>
      </c>
      <c r="E119" s="133">
        <f>E117-E118</f>
        <v>-137506</v>
      </c>
      <c r="F119" s="133">
        <f>F117-F118</f>
        <v>88900</v>
      </c>
      <c r="G119" s="133">
        <f>G117-G118</f>
        <v>138191</v>
      </c>
      <c r="H119" s="28"/>
      <c r="I119" s="94">
        <f>B119+E119+F119+G119</f>
        <v>-489176</v>
      </c>
      <c r="J119" s="50"/>
      <c r="K119" s="109"/>
      <c r="L119" s="130" t="s">
        <v>193</v>
      </c>
      <c r="M119" s="207" t="s">
        <v>194</v>
      </c>
      <c r="N119" s="28"/>
      <c r="O119" s="28"/>
      <c r="P119" s="28"/>
      <c r="Q119" s="28"/>
      <c r="R119" s="28"/>
      <c r="S119" s="28"/>
      <c r="T119" s="28"/>
      <c r="U119" s="28"/>
      <c r="V119" s="28"/>
      <c r="W119" s="42"/>
    </row>
    <row r="120" spans="1:23" ht="13.5" thickTop="1" thickBot="1">
      <c r="A120" s="7"/>
      <c r="B120" s="272"/>
      <c r="C120" s="272"/>
      <c r="D120" s="272"/>
      <c r="E120" s="272"/>
      <c r="F120" s="272"/>
      <c r="G120" s="272"/>
      <c r="H120" s="272"/>
      <c r="I120" s="272"/>
      <c r="J120" s="272"/>
      <c r="K120" s="272"/>
      <c r="L120" s="272"/>
      <c r="M120" s="272"/>
      <c r="N120" s="272"/>
      <c r="O120" s="272"/>
      <c r="P120" s="272"/>
      <c r="Q120" s="272"/>
      <c r="R120" s="272"/>
      <c r="S120" s="272"/>
      <c r="T120" s="272"/>
      <c r="U120" s="272"/>
      <c r="V120" s="272"/>
      <c r="W120" s="273"/>
    </row>
    <row r="121" spans="1:23" ht="21.75" customHeight="1" thickTop="1" thickBot="1">
      <c r="A121" s="7"/>
      <c r="B121" s="253" t="s">
        <v>119</v>
      </c>
      <c r="C121" s="253"/>
      <c r="D121" s="253"/>
      <c r="E121" s="253"/>
      <c r="F121" s="253"/>
      <c r="G121" s="253"/>
      <c r="H121" s="253"/>
      <c r="I121" s="253"/>
      <c r="J121" s="253"/>
      <c r="K121" s="254"/>
      <c r="L121" s="274" t="s">
        <v>120</v>
      </c>
      <c r="M121" s="275"/>
      <c r="N121" s="278" t="s">
        <v>121</v>
      </c>
      <c r="O121" s="279"/>
      <c r="P121" s="279"/>
      <c r="Q121" s="279"/>
      <c r="R121" s="279"/>
      <c r="S121" s="279"/>
      <c r="T121" s="279"/>
      <c r="U121" s="280"/>
      <c r="V121" s="280"/>
      <c r="W121" s="281"/>
    </row>
    <row r="122" spans="1:23" ht="13.5" customHeight="1" thickTop="1">
      <c r="A122" s="7"/>
      <c r="B122" s="261" t="s">
        <v>122</v>
      </c>
      <c r="C122" s="264" t="s">
        <v>123</v>
      </c>
      <c r="D122" s="264" t="s">
        <v>124</v>
      </c>
      <c r="E122" s="239" t="s">
        <v>125</v>
      </c>
      <c r="F122" s="239" t="s">
        <v>126</v>
      </c>
      <c r="G122" s="239" t="s">
        <v>127</v>
      </c>
      <c r="H122" s="239" t="s">
        <v>128</v>
      </c>
      <c r="I122" s="239" t="s">
        <v>129</v>
      </c>
      <c r="J122" s="239" t="s">
        <v>130</v>
      </c>
      <c r="K122" s="243" t="s">
        <v>131</v>
      </c>
      <c r="L122" s="276"/>
      <c r="M122" s="277"/>
      <c r="N122" s="264" t="s">
        <v>131</v>
      </c>
      <c r="O122" s="239" t="s">
        <v>130</v>
      </c>
      <c r="P122" s="239" t="s">
        <v>129</v>
      </c>
      <c r="Q122" s="239" t="s">
        <v>128</v>
      </c>
      <c r="R122" s="239" t="s">
        <v>127</v>
      </c>
      <c r="S122" s="239" t="s">
        <v>126</v>
      </c>
      <c r="T122" s="239" t="s">
        <v>125</v>
      </c>
      <c r="U122" s="264" t="s">
        <v>124</v>
      </c>
      <c r="V122" s="264" t="s">
        <v>123</v>
      </c>
      <c r="W122" s="266" t="s">
        <v>122</v>
      </c>
    </row>
    <row r="123" spans="1:23" ht="12.75" customHeight="1">
      <c r="A123" s="7"/>
      <c r="B123" s="262"/>
      <c r="C123" s="216"/>
      <c r="D123" s="216"/>
      <c r="E123" s="213"/>
      <c r="F123" s="213"/>
      <c r="G123" s="213"/>
      <c r="H123" s="229"/>
      <c r="I123" s="213"/>
      <c r="J123" s="213"/>
      <c r="K123" s="244"/>
      <c r="L123" s="276"/>
      <c r="M123" s="277"/>
      <c r="N123" s="215"/>
      <c r="O123" s="213"/>
      <c r="P123" s="213"/>
      <c r="Q123" s="229"/>
      <c r="R123" s="213"/>
      <c r="S123" s="213"/>
      <c r="T123" s="213"/>
      <c r="U123" s="216"/>
      <c r="V123" s="216"/>
      <c r="W123" s="219"/>
    </row>
    <row r="124" spans="1:23" ht="53.25" customHeight="1" thickBot="1">
      <c r="A124" s="7"/>
      <c r="B124" s="263"/>
      <c r="C124" s="265"/>
      <c r="D124" s="265"/>
      <c r="E124" s="241"/>
      <c r="F124" s="241"/>
      <c r="G124" s="241"/>
      <c r="H124" s="242"/>
      <c r="I124" s="241"/>
      <c r="J124" s="240"/>
      <c r="K124" s="245"/>
      <c r="L124" s="276"/>
      <c r="M124" s="277"/>
      <c r="N124" s="268"/>
      <c r="O124" s="240"/>
      <c r="P124" s="241"/>
      <c r="Q124" s="242"/>
      <c r="R124" s="241"/>
      <c r="S124" s="241"/>
      <c r="T124" s="241"/>
      <c r="U124" s="265"/>
      <c r="V124" s="265"/>
      <c r="W124" s="267"/>
    </row>
    <row r="125" spans="1:23" ht="19" thickTop="1" thickBot="1">
      <c r="A125" s="7"/>
      <c r="B125" s="249" t="s">
        <v>195</v>
      </c>
      <c r="C125" s="249"/>
      <c r="D125" s="249"/>
      <c r="E125" s="249"/>
      <c r="F125" s="249"/>
      <c r="G125" s="249"/>
      <c r="H125" s="249"/>
      <c r="I125" s="249"/>
      <c r="J125" s="249"/>
      <c r="K125" s="249"/>
      <c r="L125" s="249"/>
      <c r="M125" s="249"/>
      <c r="N125" s="249"/>
      <c r="O125" s="249"/>
      <c r="P125" s="249"/>
      <c r="Q125" s="249"/>
      <c r="R125" s="249"/>
      <c r="S125" s="249"/>
      <c r="T125" s="249"/>
      <c r="U125" s="249"/>
      <c r="V125" s="249"/>
      <c r="W125" s="250"/>
    </row>
    <row r="126" spans="1:23" ht="13" thickTop="1">
      <c r="A126" s="7"/>
      <c r="B126" s="28"/>
      <c r="C126" s="28"/>
      <c r="D126" s="28"/>
      <c r="E126" s="28"/>
      <c r="F126" s="28"/>
      <c r="G126" s="28"/>
      <c r="H126" s="28"/>
      <c r="I126" s="28"/>
      <c r="J126" s="22">
        <f>J127+J128</f>
        <v>1892328</v>
      </c>
      <c r="K126" s="129"/>
      <c r="L126" s="18" t="s">
        <v>109</v>
      </c>
      <c r="M126" s="19" t="s">
        <v>196</v>
      </c>
      <c r="N126" s="44"/>
      <c r="O126" s="44"/>
      <c r="P126" s="44"/>
      <c r="Q126" s="44"/>
      <c r="R126" s="44"/>
      <c r="S126" s="44"/>
      <c r="T126" s="44"/>
      <c r="U126" s="44"/>
      <c r="V126" s="44"/>
      <c r="W126" s="45"/>
    </row>
    <row r="127" spans="1:23">
      <c r="A127" s="7"/>
      <c r="B127" s="28"/>
      <c r="C127" s="28"/>
      <c r="D127" s="28"/>
      <c r="E127" s="28"/>
      <c r="F127" s="28"/>
      <c r="G127" s="28"/>
      <c r="H127" s="28"/>
      <c r="I127" s="28"/>
      <c r="J127" s="49">
        <f>SUMIFS(DATI!E$1:E$65536,DATI!A$1:A$65536,'1996'!B4,DATI!B$1:B$65536,'1996'!J12,DATI!C$1:C$65536,'1996'!B8,DATI!D$1:D$65536,'1996'!L127)</f>
        <v>931416</v>
      </c>
      <c r="K127" s="42"/>
      <c r="L127" s="40" t="s">
        <v>110</v>
      </c>
      <c r="M127" s="134" t="s">
        <v>234</v>
      </c>
      <c r="N127" s="44"/>
      <c r="O127" s="44"/>
      <c r="P127" s="44"/>
      <c r="Q127" s="44"/>
      <c r="R127" s="44"/>
      <c r="S127" s="44"/>
      <c r="T127" s="44"/>
      <c r="U127" s="44"/>
      <c r="V127" s="44"/>
      <c r="W127" s="45"/>
    </row>
    <row r="128" spans="1:23">
      <c r="A128" s="7"/>
      <c r="B128" s="28"/>
      <c r="C128" s="28"/>
      <c r="D128" s="28"/>
      <c r="E128" s="28"/>
      <c r="F128" s="28"/>
      <c r="G128" s="28"/>
      <c r="H128" s="28"/>
      <c r="I128" s="28"/>
      <c r="J128" s="49">
        <f>SUMIFS(DATI!E$1:E$65536,DATI!A$1:A$65536,'1996'!B4,DATI!B$1:B$65536,'1996'!J12,DATI!C$1:C$65536,'1996'!B8,DATI!D$1:D$65536,'1996'!L128)</f>
        <v>960912</v>
      </c>
      <c r="K128" s="42"/>
      <c r="L128" s="40" t="s">
        <v>111</v>
      </c>
      <c r="M128" s="134" t="s">
        <v>235</v>
      </c>
      <c r="N128" s="44"/>
      <c r="O128" s="44"/>
      <c r="P128" s="44"/>
      <c r="Q128" s="44"/>
      <c r="R128" s="44"/>
      <c r="S128" s="44"/>
      <c r="T128" s="44"/>
      <c r="U128" s="44"/>
      <c r="V128" s="44"/>
      <c r="W128" s="45"/>
    </row>
    <row r="129" spans="1:23">
      <c r="A129" s="7"/>
      <c r="B129" s="28"/>
      <c r="C129" s="28"/>
      <c r="D129" s="28"/>
      <c r="E129" s="28"/>
      <c r="F129" s="28"/>
      <c r="G129" s="28"/>
      <c r="H129" s="28"/>
      <c r="I129" s="61"/>
      <c r="J129" s="49">
        <f>SUMIFS(DATI!E$1:E$65536,DATI!A$1:A$65536,'1996'!B4,DATI!B$1:B$65536,'1996'!J12,DATI!C$1:C$65536,'1996'!B8,DATI!D$1:D$65536,'1996'!L129)</f>
        <v>0</v>
      </c>
      <c r="K129" s="42"/>
      <c r="L129" s="40" t="s">
        <v>112</v>
      </c>
      <c r="M129" s="185" t="s">
        <v>227</v>
      </c>
      <c r="N129" s="44"/>
      <c r="O129" s="44"/>
      <c r="P129" s="44"/>
      <c r="Q129" s="44"/>
      <c r="R129" s="44"/>
      <c r="S129" s="44"/>
      <c r="T129" s="44"/>
      <c r="U129" s="44"/>
      <c r="V129" s="44"/>
      <c r="W129" s="45"/>
    </row>
    <row r="130" spans="1:23">
      <c r="A130" s="7"/>
      <c r="B130" s="28"/>
      <c r="C130" s="28"/>
      <c r="D130" s="28"/>
      <c r="E130" s="28"/>
      <c r="F130" s="28"/>
      <c r="G130" s="28"/>
      <c r="H130" s="28"/>
      <c r="I130" s="28"/>
      <c r="J130" s="28"/>
      <c r="K130" s="42"/>
      <c r="L130" s="40" t="s">
        <v>113</v>
      </c>
      <c r="M130" s="41" t="s">
        <v>197</v>
      </c>
      <c r="N130" s="44"/>
      <c r="O130" s="43">
        <f>O131+O132</f>
        <v>2314108</v>
      </c>
      <c r="P130" s="44"/>
      <c r="Q130" s="44"/>
      <c r="R130" s="44"/>
      <c r="S130" s="44"/>
      <c r="T130" s="44"/>
      <c r="U130" s="44"/>
      <c r="V130" s="44"/>
      <c r="W130" s="45"/>
    </row>
    <row r="131" spans="1:23">
      <c r="A131" s="7"/>
      <c r="B131" s="28"/>
      <c r="C131" s="28"/>
      <c r="D131" s="28"/>
      <c r="E131" s="28"/>
      <c r="F131" s="28"/>
      <c r="G131" s="28"/>
      <c r="H131" s="28"/>
      <c r="I131" s="28"/>
      <c r="J131" s="28"/>
      <c r="K131" s="42"/>
      <c r="L131" s="40" t="s">
        <v>114</v>
      </c>
      <c r="M131" s="134" t="s">
        <v>236</v>
      </c>
      <c r="N131" s="44"/>
      <c r="O131" s="36">
        <f>SUMIFS(DATI!E$1:E$65536,DATI!A$1:A$65536,'1996'!B4,DATI!B$1:B$65536,'1996'!O12,DATI!C$1:C$65536,'1996'!N8,DATI!D$1:D$65536,'1996'!L131)</f>
        <v>1713227</v>
      </c>
      <c r="P131" s="44"/>
      <c r="Q131" s="44"/>
      <c r="R131" s="44"/>
      <c r="S131" s="44"/>
      <c r="T131" s="44"/>
      <c r="U131" s="44"/>
      <c r="V131" s="44"/>
      <c r="W131" s="45"/>
    </row>
    <row r="132" spans="1:23">
      <c r="A132" s="7"/>
      <c r="B132" s="28"/>
      <c r="C132" s="28"/>
      <c r="D132" s="28"/>
      <c r="E132" s="28"/>
      <c r="F132" s="28"/>
      <c r="G132" s="28"/>
      <c r="H132" s="28"/>
      <c r="I132" s="28"/>
      <c r="J132" s="28"/>
      <c r="K132" s="42"/>
      <c r="L132" s="40" t="s">
        <v>115</v>
      </c>
      <c r="M132" s="134" t="s">
        <v>237</v>
      </c>
      <c r="N132" s="44"/>
      <c r="O132" s="36">
        <f>SUMIFS(DATI!E$1:E$65536,DATI!A$1:A$65536,'1996'!B4,DATI!B$1:B$65536,'1996'!O12,DATI!C$1:C$65536,'1996'!N8,DATI!D$1:D$65536,'1996'!L132)</f>
        <v>600881</v>
      </c>
      <c r="P132" s="44"/>
      <c r="Q132" s="44"/>
      <c r="R132" s="44"/>
      <c r="S132" s="44"/>
      <c r="T132" s="44"/>
      <c r="U132" s="44"/>
      <c r="V132" s="44"/>
      <c r="W132" s="45"/>
    </row>
    <row r="133" spans="1:23">
      <c r="A133" s="7"/>
      <c r="B133" s="28"/>
      <c r="C133" s="28"/>
      <c r="D133" s="28"/>
      <c r="E133" s="28"/>
      <c r="F133" s="28"/>
      <c r="G133" s="28"/>
      <c r="H133" s="28"/>
      <c r="I133" s="28"/>
      <c r="J133" s="28"/>
      <c r="K133" s="42"/>
      <c r="L133" s="40" t="s">
        <v>116</v>
      </c>
      <c r="M133" s="185" t="s">
        <v>228</v>
      </c>
      <c r="N133" s="44"/>
      <c r="O133" s="36">
        <f>SUMIFS(DATI!E$1:E$65536,DATI!A$1:A$65536,'1996'!B4,DATI!B$1:B$65536,'1996'!O12,DATI!C$1:C$65536,'1996'!N8,DATI!D$1:D$65536,'1996'!L133)</f>
        <v>0</v>
      </c>
      <c r="P133" s="44"/>
      <c r="Q133" s="44"/>
      <c r="R133" s="44"/>
      <c r="S133" s="44"/>
      <c r="T133" s="44"/>
      <c r="U133" s="44"/>
      <c r="V133" s="44"/>
      <c r="W133" s="45"/>
    </row>
    <row r="134" spans="1:23" ht="13">
      <c r="A134" s="7"/>
      <c r="B134" s="28"/>
      <c r="C134" s="28"/>
      <c r="D134" s="28"/>
      <c r="E134" s="28"/>
      <c r="F134" s="28"/>
      <c r="G134" s="28"/>
      <c r="H134" s="28"/>
      <c r="I134" s="28"/>
      <c r="J134" s="29">
        <f>O130-J126</f>
        <v>421780</v>
      </c>
      <c r="K134" s="42"/>
      <c r="L134" s="135" t="s">
        <v>107</v>
      </c>
      <c r="M134" s="202" t="s">
        <v>198</v>
      </c>
      <c r="N134" s="44"/>
      <c r="O134" s="44"/>
      <c r="P134" s="44"/>
      <c r="Q134" s="44"/>
      <c r="R134" s="44"/>
      <c r="S134" s="44"/>
      <c r="T134" s="44"/>
      <c r="U134" s="44"/>
      <c r="V134" s="44"/>
      <c r="W134" s="45"/>
    </row>
    <row r="135" spans="1:23">
      <c r="A135" s="7"/>
      <c r="B135" s="28"/>
      <c r="C135" s="28"/>
      <c r="D135" s="28"/>
      <c r="E135" s="28"/>
      <c r="F135" s="28"/>
      <c r="G135" s="28"/>
      <c r="H135" s="61"/>
      <c r="I135" s="94">
        <f>I27+I30+I55+I58+I86+I89+I100+I116</f>
        <v>4951181</v>
      </c>
      <c r="J135" s="94">
        <f>J27+J30+J55+J58+J86+J89+J100+J116</f>
        <v>187873</v>
      </c>
      <c r="K135" s="31">
        <f>I135+J135</f>
        <v>5139054</v>
      </c>
      <c r="L135" s="40" t="s">
        <v>199</v>
      </c>
      <c r="M135" s="41" t="s">
        <v>200</v>
      </c>
      <c r="N135" s="33">
        <f>O135+P135</f>
        <v>5139054</v>
      </c>
      <c r="O135" s="37">
        <f>O46+O49+O58+O86+O89+O100+O116</f>
        <v>84570</v>
      </c>
      <c r="P135" s="43">
        <f>P33+P46+P49+P58+P86+P89+P100+P116</f>
        <v>5054484</v>
      </c>
      <c r="Q135" s="43">
        <f>Q33</f>
        <v>5158</v>
      </c>
      <c r="R135" s="136"/>
      <c r="S135" s="44"/>
      <c r="T135" s="44"/>
      <c r="U135" s="44"/>
      <c r="V135" s="44"/>
      <c r="W135" s="45"/>
    </row>
    <row r="136" spans="1:23" ht="13.5" thickBot="1">
      <c r="A136" s="7"/>
      <c r="B136" s="28"/>
      <c r="C136" s="28"/>
      <c r="D136" s="28"/>
      <c r="E136" s="28"/>
      <c r="F136" s="28"/>
      <c r="G136" s="28"/>
      <c r="H136" s="28"/>
      <c r="I136" s="23"/>
      <c r="J136" s="137">
        <f>J134+O46+O49+O58+O86+O90+O96+O100+O116+O97-J27-J55-J58-J86-J90-J96-J100-J116-J97</f>
        <v>318477</v>
      </c>
      <c r="K136" s="138"/>
      <c r="L136" s="130" t="s">
        <v>108</v>
      </c>
      <c r="M136" s="207" t="s">
        <v>201</v>
      </c>
      <c r="N136" s="44"/>
      <c r="O136" s="44"/>
      <c r="P136" s="44"/>
      <c r="Q136" s="44"/>
      <c r="R136" s="44"/>
      <c r="S136" s="44"/>
      <c r="T136" s="44"/>
      <c r="U136" s="44"/>
      <c r="V136" s="44"/>
      <c r="W136" s="45"/>
    </row>
    <row r="137" spans="1:23" ht="13.5" thickTop="1" thickBot="1">
      <c r="A137" s="7"/>
      <c r="B137" s="251"/>
      <c r="C137" s="251"/>
      <c r="D137" s="251"/>
      <c r="E137" s="251"/>
      <c r="F137" s="251"/>
      <c r="G137" s="251"/>
      <c r="H137" s="251"/>
      <c r="I137" s="251"/>
      <c r="J137" s="251"/>
      <c r="K137" s="251"/>
      <c r="L137" s="251"/>
      <c r="M137" s="251"/>
      <c r="N137" s="251"/>
      <c r="O137" s="251"/>
      <c r="P137" s="251"/>
      <c r="Q137" s="251"/>
      <c r="R137" s="251"/>
      <c r="S137" s="251"/>
      <c r="T137" s="251"/>
      <c r="U137" s="251"/>
      <c r="V137" s="251"/>
      <c r="W137" s="252"/>
    </row>
    <row r="138" spans="1:23" ht="21.75" customHeight="1" thickTop="1" thickBot="1">
      <c r="A138" s="7"/>
      <c r="B138" s="253" t="s">
        <v>202</v>
      </c>
      <c r="C138" s="253"/>
      <c r="D138" s="253"/>
      <c r="E138" s="253"/>
      <c r="F138" s="253"/>
      <c r="G138" s="253"/>
      <c r="H138" s="253"/>
      <c r="I138" s="253"/>
      <c r="J138" s="253"/>
      <c r="K138" s="254"/>
      <c r="L138" s="255" t="s">
        <v>203</v>
      </c>
      <c r="M138" s="256"/>
      <c r="N138" s="259" t="s">
        <v>204</v>
      </c>
      <c r="O138" s="259"/>
      <c r="P138" s="259"/>
      <c r="Q138" s="259"/>
      <c r="R138" s="259"/>
      <c r="S138" s="259"/>
      <c r="T138" s="259"/>
      <c r="U138" s="259"/>
      <c r="V138" s="259"/>
      <c r="W138" s="260"/>
    </row>
    <row r="139" spans="1:23" ht="13.5" customHeight="1" thickTop="1">
      <c r="A139" s="7"/>
      <c r="B139" s="261" t="s">
        <v>122</v>
      </c>
      <c r="C139" s="264" t="s">
        <v>123</v>
      </c>
      <c r="D139" s="264" t="s">
        <v>124</v>
      </c>
      <c r="E139" s="239" t="s">
        <v>125</v>
      </c>
      <c r="F139" s="239" t="s">
        <v>126</v>
      </c>
      <c r="G139" s="239" t="s">
        <v>127</v>
      </c>
      <c r="H139" s="239" t="s">
        <v>128</v>
      </c>
      <c r="I139" s="239" t="s">
        <v>129</v>
      </c>
      <c r="J139" s="239" t="s">
        <v>130</v>
      </c>
      <c r="K139" s="243" t="s">
        <v>131</v>
      </c>
      <c r="L139" s="222"/>
      <c r="M139" s="223"/>
      <c r="N139" s="246" t="s">
        <v>131</v>
      </c>
      <c r="O139" s="239" t="s">
        <v>130</v>
      </c>
      <c r="P139" s="239" t="s">
        <v>129</v>
      </c>
      <c r="Q139" s="239" t="s">
        <v>128</v>
      </c>
      <c r="R139" s="239" t="s">
        <v>127</v>
      </c>
      <c r="S139" s="239" t="s">
        <v>126</v>
      </c>
      <c r="T139" s="239" t="s">
        <v>125</v>
      </c>
      <c r="U139" s="264" t="s">
        <v>124</v>
      </c>
      <c r="V139" s="264" t="s">
        <v>123</v>
      </c>
      <c r="W139" s="266" t="s">
        <v>122</v>
      </c>
    </row>
    <row r="140" spans="1:23" ht="12.75" customHeight="1">
      <c r="A140" s="7"/>
      <c r="B140" s="262"/>
      <c r="C140" s="216"/>
      <c r="D140" s="216"/>
      <c r="E140" s="213"/>
      <c r="F140" s="213"/>
      <c r="G140" s="213"/>
      <c r="H140" s="229"/>
      <c r="I140" s="213"/>
      <c r="J140" s="213"/>
      <c r="K140" s="244"/>
      <c r="L140" s="222"/>
      <c r="M140" s="223"/>
      <c r="N140" s="247"/>
      <c r="O140" s="213"/>
      <c r="P140" s="213"/>
      <c r="Q140" s="229"/>
      <c r="R140" s="213"/>
      <c r="S140" s="213"/>
      <c r="T140" s="213"/>
      <c r="U140" s="216"/>
      <c r="V140" s="216"/>
      <c r="W140" s="219"/>
    </row>
    <row r="141" spans="1:23" ht="57.75" customHeight="1" thickBot="1">
      <c r="A141" s="7"/>
      <c r="B141" s="263"/>
      <c r="C141" s="265"/>
      <c r="D141" s="265"/>
      <c r="E141" s="241"/>
      <c r="F141" s="241"/>
      <c r="G141" s="241"/>
      <c r="H141" s="242"/>
      <c r="I141" s="241"/>
      <c r="J141" s="240"/>
      <c r="K141" s="245"/>
      <c r="L141" s="257"/>
      <c r="M141" s="258"/>
      <c r="N141" s="248"/>
      <c r="O141" s="240"/>
      <c r="P141" s="241"/>
      <c r="Q141" s="242"/>
      <c r="R141" s="241"/>
      <c r="S141" s="241"/>
      <c r="T141" s="241"/>
      <c r="U141" s="265"/>
      <c r="V141" s="265"/>
      <c r="W141" s="267"/>
    </row>
    <row r="142" spans="1:23" ht="19" thickTop="1" thickBot="1">
      <c r="A142" s="7"/>
      <c r="B142" s="231" t="s">
        <v>205</v>
      </c>
      <c r="C142" s="231"/>
      <c r="D142" s="231"/>
      <c r="E142" s="231"/>
      <c r="F142" s="231"/>
      <c r="G142" s="231"/>
      <c r="H142" s="231"/>
      <c r="I142" s="231"/>
      <c r="J142" s="231"/>
      <c r="K142" s="231"/>
      <c r="L142" s="231"/>
      <c r="M142" s="231"/>
      <c r="N142" s="231"/>
      <c r="O142" s="231"/>
      <c r="P142" s="231"/>
      <c r="Q142" s="231"/>
      <c r="R142" s="231"/>
      <c r="S142" s="231"/>
      <c r="T142" s="231"/>
      <c r="U142" s="231"/>
      <c r="V142" s="231"/>
      <c r="W142" s="232"/>
    </row>
    <row r="143" spans="1:23" ht="13.5" thickTop="1">
      <c r="A143" s="7"/>
      <c r="B143" s="76"/>
      <c r="C143" s="76"/>
      <c r="D143" s="76"/>
      <c r="E143" s="76"/>
      <c r="F143" s="76"/>
      <c r="G143" s="76"/>
      <c r="H143" s="28"/>
      <c r="I143" s="76"/>
      <c r="J143" s="76"/>
      <c r="K143" s="139"/>
      <c r="L143" s="113" t="s">
        <v>206</v>
      </c>
      <c r="M143" s="208" t="s">
        <v>207</v>
      </c>
      <c r="N143" s="140">
        <f t="shared" ref="N143:N148" si="14">O143+P143</f>
        <v>-170699</v>
      </c>
      <c r="O143" s="141">
        <f>J136</f>
        <v>318477</v>
      </c>
      <c r="P143" s="141">
        <f>R143+S143+T143+W143</f>
        <v>-489176</v>
      </c>
      <c r="Q143" s="28"/>
      <c r="R143" s="142">
        <f>G119</f>
        <v>138191</v>
      </c>
      <c r="S143" s="142">
        <f>F119</f>
        <v>88900</v>
      </c>
      <c r="T143" s="142">
        <f>E119</f>
        <v>-137506</v>
      </c>
      <c r="U143" s="143">
        <f>D119</f>
        <v>-559697</v>
      </c>
      <c r="V143" s="62">
        <f>C119</f>
        <v>-19064</v>
      </c>
      <c r="W143" s="63">
        <f>U143+V143</f>
        <v>-578761</v>
      </c>
    </row>
    <row r="144" spans="1:23">
      <c r="A144" s="7"/>
      <c r="B144" s="115">
        <f>C144+D144</f>
        <v>0</v>
      </c>
      <c r="C144" s="144">
        <f>C145+C146</f>
        <v>0</v>
      </c>
      <c r="D144" s="144">
        <f>D145+D146</f>
        <v>0</v>
      </c>
      <c r="E144" s="144">
        <f>E146</f>
        <v>37173</v>
      </c>
      <c r="F144" s="144">
        <f>F145+F146</f>
        <v>0</v>
      </c>
      <c r="G144" s="144">
        <f>G145+G146</f>
        <v>0</v>
      </c>
      <c r="H144" s="28"/>
      <c r="I144" s="37">
        <f>B144+E144+F144+G144</f>
        <v>37173</v>
      </c>
      <c r="J144" s="37">
        <f>J145+J146</f>
        <v>0</v>
      </c>
      <c r="K144" s="145">
        <f t="shared" ref="K144:K149" si="15">I144+J144</f>
        <v>37173</v>
      </c>
      <c r="L144" s="53" t="s">
        <v>67</v>
      </c>
      <c r="M144" s="65" t="s">
        <v>208</v>
      </c>
      <c r="N144" s="140">
        <f t="shared" si="14"/>
        <v>37173</v>
      </c>
      <c r="O144" s="37">
        <f>O145+O146</f>
        <v>0</v>
      </c>
      <c r="P144" s="43">
        <f>R144+S144+T144+W144</f>
        <v>37173</v>
      </c>
      <c r="Q144" s="28"/>
      <c r="R144" s="146">
        <f>R146</f>
        <v>5434</v>
      </c>
      <c r="S144" s="146">
        <f>S146</f>
        <v>0</v>
      </c>
      <c r="T144" s="146">
        <f>T146+T145</f>
        <v>31739</v>
      </c>
      <c r="U144" s="146">
        <f>U146</f>
        <v>0</v>
      </c>
      <c r="V144" s="62">
        <f>V146</f>
        <v>0</v>
      </c>
      <c r="W144" s="63">
        <f>U144+V144</f>
        <v>0</v>
      </c>
    </row>
    <row r="145" spans="1:23">
      <c r="A145" s="7"/>
      <c r="B145" s="115">
        <f>C145+D145</f>
        <v>0</v>
      </c>
      <c r="C145" s="147">
        <f>SUMIFS(DATI!E$1:E$65536,DATI!A$1:A$65536,'1996'!B4,DATI!B$1:B$65536,'1996'!C12,DATI!C$1:C$65536,'1996'!B8,DATI!D$1:D$65536,'1996'!L145)</f>
        <v>0</v>
      </c>
      <c r="D145" s="147">
        <f>SUMIFS(DATI!E$1:E$65536,DATI!A$1:A$65536,'1996'!B4,DATI!B$1:B$65536,'1996'!D12,DATI!C$1:C$65536,'1996'!B8,DATI!D$1:D$65536,'1996'!L145)</f>
        <v>0</v>
      </c>
      <c r="E145" s="148"/>
      <c r="F145" s="149">
        <f>SUMIFS(DATI!E$1:E$65536,DATI!A$1:A$65536,'1996'!B4,DATI!B$1:B$65536,'1996'!F12,DATI!C$1:C$65536,'1996'!B8,DATI!D$1:D$65536,'1996'!L145)</f>
        <v>0</v>
      </c>
      <c r="G145" s="149">
        <f>SUMIFS(DATI!E$1:E$65536,DATI!A$1:A$65536,'1996'!B4,DATI!B$1:B$65536,'1996'!G12,DATI!C$1:C$65536,'1996'!B8,DATI!D$1:D$65536,'1996'!L145)</f>
        <v>0</v>
      </c>
      <c r="H145" s="28"/>
      <c r="I145" s="37">
        <f>B145+F145+G145</f>
        <v>0</v>
      </c>
      <c r="J145" s="149">
        <f>SUMIFS(DATI!E$1:E$65536,DATI!A$1:A$65536,'1996'!B4,DATI!B$1:B$65536,'1996'!J12,DATI!C$1:C$65536,'1996'!B8,DATI!D$1:D$65536,'1996'!L145)</f>
        <v>0</v>
      </c>
      <c r="K145" s="145">
        <f t="shared" si="15"/>
        <v>0</v>
      </c>
      <c r="L145" s="53" t="s">
        <v>68</v>
      </c>
      <c r="M145" s="199" t="s">
        <v>230</v>
      </c>
      <c r="N145" s="140">
        <f t="shared" si="14"/>
        <v>0</v>
      </c>
      <c r="O145" s="149">
        <f>SUMIFS(DATI!E$1:E$65536,DATI!A$1:A$65536,'1996'!B4,DATI!B$1:B$65536,'1996'!O12,DATI!C$1:C$65536,'1996'!N8,DATI!D$1:D$65536,'1996'!L145)</f>
        <v>0</v>
      </c>
      <c r="P145" s="43">
        <f>T145</f>
        <v>0</v>
      </c>
      <c r="Q145" s="28"/>
      <c r="R145" s="150"/>
      <c r="S145" s="151"/>
      <c r="T145" s="36">
        <f>SUMIFS(DATI!E$1:E$65536,DATI!A$1:A$65536,'1996'!B4,DATI!B$1:B$65536,'1996'!T12,DATI!C$1:C$65536,'1996'!N8,DATI!D$1:D$65536,'1996'!L145)</f>
        <v>0</v>
      </c>
      <c r="U145" s="152"/>
      <c r="V145" s="28"/>
      <c r="W145" s="42"/>
    </row>
    <row r="146" spans="1:23">
      <c r="A146" s="7"/>
      <c r="B146" s="115">
        <f>C146+D146</f>
        <v>0</v>
      </c>
      <c r="C146" s="144">
        <f>C148</f>
        <v>0</v>
      </c>
      <c r="D146" s="144">
        <f>D148</f>
        <v>0</v>
      </c>
      <c r="E146" s="144">
        <f>E147+E148</f>
        <v>37173</v>
      </c>
      <c r="F146" s="144">
        <f>F148</f>
        <v>0</v>
      </c>
      <c r="G146" s="144">
        <f>G148</f>
        <v>0</v>
      </c>
      <c r="H146" s="44"/>
      <c r="I146" s="37">
        <f>B146+E146+F146+G146</f>
        <v>37173</v>
      </c>
      <c r="J146" s="144">
        <f>J147+J148</f>
        <v>0</v>
      </c>
      <c r="K146" s="145">
        <f t="shared" si="15"/>
        <v>37173</v>
      </c>
      <c r="L146" s="53" t="s">
        <v>209</v>
      </c>
      <c r="M146" s="199" t="s">
        <v>231</v>
      </c>
      <c r="N146" s="140">
        <f t="shared" si="14"/>
        <v>37173</v>
      </c>
      <c r="O146" s="37">
        <f>O147+O148</f>
        <v>0</v>
      </c>
      <c r="P146" s="43">
        <f>R146+S146+T146+W146</f>
        <v>37173</v>
      </c>
      <c r="Q146" s="44"/>
      <c r="R146" s="146">
        <f>R147+R148</f>
        <v>5434</v>
      </c>
      <c r="S146" s="146">
        <f>S147+S148</f>
        <v>0</v>
      </c>
      <c r="T146" s="146">
        <f>T147+T148</f>
        <v>31739</v>
      </c>
      <c r="U146" s="146">
        <f>U147+U148</f>
        <v>0</v>
      </c>
      <c r="V146" s="94">
        <f>V147+V148</f>
        <v>0</v>
      </c>
      <c r="W146" s="31">
        <f>U146+V146</f>
        <v>0</v>
      </c>
    </row>
    <row r="147" spans="1:23">
      <c r="A147" s="7"/>
      <c r="B147" s="153"/>
      <c r="C147" s="154"/>
      <c r="D147" s="154"/>
      <c r="E147" s="149">
        <f>SUMIFS(DATI!E$1:E$65536,DATI!A$1:A$65536,'1996'!B4,DATI!B$1:B$65536,'1996'!E12,DATI!C$1:C$65536,'1996'!B8,DATI!D$1:D$65536,'1996'!L147)</f>
        <v>37173</v>
      </c>
      <c r="F147" s="152"/>
      <c r="G147" s="71"/>
      <c r="H147" s="44"/>
      <c r="I147" s="37">
        <f>E147</f>
        <v>37173</v>
      </c>
      <c r="J147" s="149">
        <f>SUMIFS(DATI!E$1:E$65536,DATI!A$1:A$65536,'1996'!B4,DATI!B$1:B$65536,'1996'!J12,DATI!C$1:C$65536,'1996'!B8,DATI!D$1:D$65536,'1996'!L147)</f>
        <v>0</v>
      </c>
      <c r="K147" s="145">
        <f t="shared" si="15"/>
        <v>37173</v>
      </c>
      <c r="L147" s="53" t="s">
        <v>69</v>
      </c>
      <c r="M147" s="78" t="s">
        <v>232</v>
      </c>
      <c r="N147" s="140">
        <f t="shared" si="14"/>
        <v>37173</v>
      </c>
      <c r="O147" s="149">
        <f>SUMIFS(DATI!E$1:E$65536,DATI!A$1:A$65536,'1996'!B4,DATI!B$1:B$65536,'1996'!O12,DATI!C$1:C$65536,'1996'!N8,DATI!D$1:D$65536,'1996'!L147)</f>
        <v>0</v>
      </c>
      <c r="P147" s="43">
        <f>R147+S147+T147+W147</f>
        <v>37173</v>
      </c>
      <c r="Q147" s="44"/>
      <c r="R147" s="149">
        <f>SUMIFS(DATI!E$1:E$65536,DATI!A$1:A$65536,'1996'!B4,DATI!B$1:B$65536,'1996'!R12,DATI!C$1:C$65536,'1996'!N8,DATI!D$1:D$65536,'1996'!L147)</f>
        <v>5434</v>
      </c>
      <c r="S147" s="149">
        <f>SUMIFS(DATI!E$1:E$65536,DATI!A$1:A$65536,'1996'!B4,DATI!B$1:B$65536,'1996'!D12,DATI!C$1:C$65536,'1996'!N8,DATI!D$1:D$65536,'1996'!L147)</f>
        <v>0</v>
      </c>
      <c r="T147" s="36">
        <f>SUMIFS(DATI!E$1:E$65536,DATI!A$1:A$65536,'1996'!B4,DATI!B$1:B$65536,'1996'!T12,DATI!C$1:C$65536,'1996'!N8,DATI!D$1:D$65536,'1996'!L147)</f>
        <v>31739</v>
      </c>
      <c r="U147" s="155">
        <f>SUMIFS(DATI!E$1:E$65536,DATI!A$1:A$65536,'1996'!B4,DATI!B$1:B$65536,'1996'!U12,DATI!C$1:C$65536,'1996'!N8,DATI!D$1:D$65536,'1996'!L147)</f>
        <v>0</v>
      </c>
      <c r="V147" s="30">
        <f>SUMIFS(DATI!E$1:E$65536,DATI!A$1:A$65536,'1996'!B4,DATI!B$1:B$65536,'1996'!V12,DATI!C$1:C$65536,'1996'!N8,DATI!D$1:D$65536,'1996'!L147)</f>
        <v>0</v>
      </c>
      <c r="W147" s="31">
        <f>U147+V147</f>
        <v>0</v>
      </c>
    </row>
    <row r="148" spans="1:23">
      <c r="A148" s="7"/>
      <c r="B148" s="115">
        <f>C148+D148</f>
        <v>0</v>
      </c>
      <c r="C148" s="156">
        <f>SUMIFS(DATI!E$1:E$65536,DATI!A$1:A$65536,'1996'!B4,DATI!B$1:B$65536,'1996'!C12,DATI!C$1:C$65536,'1996'!B8,DATI!D$1:D$65536,'1996'!L148)</f>
        <v>0</v>
      </c>
      <c r="D148" s="156">
        <f>SUMIFS(DATI!E$1:E$65536,DATI!A$1:A$65536,'1996'!B4,DATI!B$1:B$65536,'1996'!D12,DATI!C$1:C$65536,'1996'!B8,DATI!D$1:D$65536,'1996'!L148)</f>
        <v>0</v>
      </c>
      <c r="E148" s="149">
        <f>SUMIFS(DATI!E$1:E$65536,DATI!A$1:A$65536,'1996'!B4,DATI!B$1:B$65536,'1996'!E12,DATI!C$1:C$65536,'1996'!B8,DATI!D$1:D$65536,'1996'!L148)</f>
        <v>0</v>
      </c>
      <c r="F148" s="149">
        <f>SUMIFS(DATI!E$1:E$65536,DATI!A$1:A$65536,'1996'!B4,DATI!B$1:B$65536,'1996'!F12,DATI!C$1:C$65536,'1996'!B8,DATI!D$1:D$65536,'1996'!L148)</f>
        <v>0</v>
      </c>
      <c r="G148" s="149">
        <f>SUMIFS(DATI!E$1:E$65536,DATI!A$1:A$65536,'1996'!B4,DATI!B$1:B$65536,'1996'!G12,DATI!C$1:C$65536,'1996'!B8,DATI!D$1:D$65536,'1996'!L148)</f>
        <v>0</v>
      </c>
      <c r="H148" s="44"/>
      <c r="I148" s="37">
        <f>B148+E148+F148+G148</f>
        <v>0</v>
      </c>
      <c r="J148" s="149">
        <f>SUMIFS(DATI!E$1:E$65536,DATI!A$1:A$65536,'1996'!B4,DATI!B$1:B$65536,'1996'!J12,DATI!C$1:C$65536,'1996'!B8,DATI!D$1:D$65536,'1996'!L148)</f>
        <v>0</v>
      </c>
      <c r="K148" s="145">
        <f t="shared" si="15"/>
        <v>0</v>
      </c>
      <c r="L148" s="53" t="s">
        <v>70</v>
      </c>
      <c r="M148" s="78" t="s">
        <v>233</v>
      </c>
      <c r="N148" s="140">
        <f t="shared" si="14"/>
        <v>0</v>
      </c>
      <c r="O148" s="149">
        <f>SUMIFS(DATI!E$1:E$65536,DATI!A$1:A$65536,'1996'!B4,DATI!B$1:B$65536,'1996'!O12,DATI!C$1:C$65536,'1996'!N8,DATI!D$1:D$65536,'1996'!L148)</f>
        <v>0</v>
      </c>
      <c r="P148" s="43">
        <f>R148+S148+T148+W148</f>
        <v>0</v>
      </c>
      <c r="Q148" s="44"/>
      <c r="R148" s="149">
        <f>SUMIFS(DATI!E$1:E$65536,DATI!A$1:A$65536,'1996'!B4,DATI!B$1:B$65536,'1996'!R12,DATI!C$1:C$65536,'1996'!N8,DATI!D$1:D$65536,'1996'!L148)</f>
        <v>0</v>
      </c>
      <c r="S148" s="149">
        <f>SUMIFS(DATI!E$1:E$65536,DATI!A$1:A$65536,'1996'!B4,DATI!B$1:B$65536,'1996'!S12,DATI!C$1:C$65536,'1996'!N8,DATI!D$1:D$65536,'1996'!L148)</f>
        <v>0</v>
      </c>
      <c r="T148" s="36">
        <f>SUMIFS(DATI!E$1:E$65536,DATI!A$1:A$65536,'1996'!B4,DATI!B$1:B$65536,'1996'!T12,DATI!C$1:C$65536,'1996'!N8,DATI!D$1:D$65536,'1996'!L148)</f>
        <v>0</v>
      </c>
      <c r="U148" s="155">
        <f>SUMIFS(DATI!E$1:E$65536,DATI!A$1:A$65536,'1996'!B4,DATI!B$1:B$65536,'1996'!U12,DATI!C$1:C$65536,'1996'!N8,DATI!D$1:D$65536,'1996'!L148)</f>
        <v>0</v>
      </c>
      <c r="V148" s="30">
        <f>SUMIFS(DATI!E$1:E$65536,DATI!A$1:A$65536,'1996'!B4,DATI!B$1:B$65536,'1996'!V12,DATI!C$1:C$65536,'1996'!N8,DATI!D$1:D$65536,'1996'!L148)</f>
        <v>0</v>
      </c>
      <c r="W148" s="31">
        <f>U148+V148</f>
        <v>0</v>
      </c>
    </row>
    <row r="149" spans="1:23" ht="26.5" thickBot="1">
      <c r="A149" s="7"/>
      <c r="B149" s="115">
        <f>C149+D149</f>
        <v>-578761</v>
      </c>
      <c r="C149" s="157">
        <f>V143+V144-C144</f>
        <v>-19064</v>
      </c>
      <c r="D149" s="157">
        <f>U143+U144-D144</f>
        <v>-559697</v>
      </c>
      <c r="E149" s="80">
        <f>T143+T144-E144</f>
        <v>-142940</v>
      </c>
      <c r="F149" s="80">
        <f>S143+S144-F144</f>
        <v>88900</v>
      </c>
      <c r="G149" s="80">
        <f>G119+R144-G144</f>
        <v>143625</v>
      </c>
      <c r="H149" s="44"/>
      <c r="I149" s="80">
        <f>B149+E149+F149+G149</f>
        <v>-489176</v>
      </c>
      <c r="J149" s="80">
        <f>O143+O144-J144</f>
        <v>318477</v>
      </c>
      <c r="K149" s="158">
        <f t="shared" si="15"/>
        <v>-170699</v>
      </c>
      <c r="L149" s="130" t="s">
        <v>11</v>
      </c>
      <c r="M149" s="200" t="s">
        <v>210</v>
      </c>
      <c r="N149" s="44"/>
      <c r="O149" s="44"/>
      <c r="P149" s="44"/>
      <c r="Q149" s="44"/>
      <c r="R149" s="44"/>
      <c r="S149" s="44"/>
      <c r="T149" s="44"/>
      <c r="U149" s="44"/>
      <c r="V149" s="44"/>
      <c r="W149" s="45"/>
    </row>
    <row r="150" spans="1:23" ht="19" thickTop="1" thickBot="1">
      <c r="A150" s="7"/>
      <c r="B150" s="233" t="s">
        <v>211</v>
      </c>
      <c r="C150" s="234"/>
      <c r="D150" s="234"/>
      <c r="E150" s="234"/>
      <c r="F150" s="234"/>
      <c r="G150" s="234"/>
      <c r="H150" s="234"/>
      <c r="I150" s="234"/>
      <c r="J150" s="234"/>
      <c r="K150" s="234"/>
      <c r="L150" s="234"/>
      <c r="M150" s="234"/>
      <c r="N150" s="234"/>
      <c r="O150" s="234"/>
      <c r="P150" s="234"/>
      <c r="Q150" s="234"/>
      <c r="R150" s="234"/>
      <c r="S150" s="234"/>
      <c r="T150" s="234"/>
      <c r="U150" s="234"/>
      <c r="V150" s="234"/>
      <c r="W150" s="235"/>
    </row>
    <row r="151" spans="1:23" ht="26.5" thickTop="1">
      <c r="B151" s="159"/>
      <c r="C151" s="76"/>
      <c r="D151" s="76"/>
      <c r="E151" s="76"/>
      <c r="F151" s="76"/>
      <c r="G151" s="76"/>
      <c r="H151" s="28"/>
      <c r="I151" s="76"/>
      <c r="J151" s="44"/>
      <c r="K151" s="160"/>
      <c r="L151" s="113" t="s">
        <v>11</v>
      </c>
      <c r="M151" s="200" t="s">
        <v>210</v>
      </c>
      <c r="N151" s="161">
        <f>O151+P151</f>
        <v>-170699</v>
      </c>
      <c r="O151" s="162">
        <f>J149</f>
        <v>318477</v>
      </c>
      <c r="P151" s="163">
        <f>R151+S151+T151+W151</f>
        <v>-489176</v>
      </c>
      <c r="Q151" s="28"/>
      <c r="R151" s="162">
        <f>G149</f>
        <v>143625</v>
      </c>
      <c r="S151" s="162">
        <f>F149</f>
        <v>88900</v>
      </c>
      <c r="T151" s="163">
        <f>E149</f>
        <v>-142940</v>
      </c>
      <c r="U151" s="164">
        <f>D149</f>
        <v>-559697</v>
      </c>
      <c r="V151" s="62">
        <f>C149</f>
        <v>-19064</v>
      </c>
      <c r="W151" s="63">
        <f>U151+V151</f>
        <v>-578761</v>
      </c>
    </row>
    <row r="152" spans="1:23">
      <c r="B152" s="115">
        <f>C152+D152</f>
        <v>82824</v>
      </c>
      <c r="C152" s="43">
        <f>C153+C154</f>
        <v>656</v>
      </c>
      <c r="D152" s="43">
        <f>D153+D154</f>
        <v>82168</v>
      </c>
      <c r="E152" s="33">
        <f>E153+E154</f>
        <v>122444</v>
      </c>
      <c r="F152" s="33">
        <f>F153+F154</f>
        <v>41453</v>
      </c>
      <c r="G152" s="33">
        <f>G153+G154</f>
        <v>641274</v>
      </c>
      <c r="H152" s="28"/>
      <c r="I152" s="37">
        <f>B152+E152+F152+G152</f>
        <v>887995</v>
      </c>
      <c r="J152" s="148"/>
      <c r="K152" s="165">
        <f>I152</f>
        <v>887995</v>
      </c>
      <c r="L152" s="53" t="s">
        <v>76</v>
      </c>
      <c r="M152" s="65" t="s">
        <v>212</v>
      </c>
      <c r="N152" s="166"/>
      <c r="O152" s="44"/>
      <c r="P152" s="166"/>
      <c r="Q152" s="28"/>
      <c r="R152" s="166"/>
      <c r="S152" s="166"/>
      <c r="T152" s="166"/>
      <c r="U152" s="166"/>
      <c r="V152" s="166"/>
      <c r="W152" s="70"/>
    </row>
    <row r="153" spans="1:23">
      <c r="B153" s="115">
        <f>C153+D153</f>
        <v>80855</v>
      </c>
      <c r="C153" s="34">
        <f>SUMIFS(DATI!E$1:E$65536,DATI!A$1:A$65536,'1996'!B4,DATI!B$1:B$65536,'1996'!C12,DATI!C$1:C$65536,'1996'!B8,DATI!D$1:D$65536,'1996'!L153)</f>
        <v>652</v>
      </c>
      <c r="D153" s="34">
        <f>SUMIFS(DATI!E$1:E$65536,DATI!A$1:A$65536,'1996'!B4,DATI!B$1:B$65536,'1996'!D12,DATI!C$1:C$65536,'1996'!B8,DATI!D$1:D$65536,'1996'!L153)</f>
        <v>80203</v>
      </c>
      <c r="E153" s="36">
        <f>SUMIFS(DATI!E$1:E$65536,DATI!A$1:A$65536,'1996'!B4,DATI!B$1:B$65536,'1996'!E12,DATI!C$1:C$65536,'1996'!B8,DATI!D$1:D$65536,'1996'!L153)</f>
        <v>116575</v>
      </c>
      <c r="F153" s="36">
        <f>SUMIFS(DATI!E$1:E$65536,DATI!A$1:A$65536,'1996'!B4,DATI!B$1:B$65536,'1996'!F12,DATI!C$1:C$65536,'1996'!B8,DATI!D$1:D$65536,'1996'!L153)</f>
        <v>41316</v>
      </c>
      <c r="G153" s="36">
        <f>SUMIFS(DATI!E$1:E$65536,DATI!A$1:A$65536,'1996'!B4,DATI!B$1:B$65536,'1996'!G12,DATI!C$1:C$65536,'1996'!B8,DATI!D$1:D$65536,'1996'!L153)</f>
        <v>585422</v>
      </c>
      <c r="H153" s="28"/>
      <c r="I153" s="37">
        <f>B153+E153+F153+G153</f>
        <v>824168</v>
      </c>
      <c r="J153" s="148"/>
      <c r="K153" s="165">
        <f>I153</f>
        <v>824168</v>
      </c>
      <c r="L153" s="53" t="s">
        <v>78</v>
      </c>
      <c r="M153" s="199" t="s">
        <v>213</v>
      </c>
      <c r="N153" s="44"/>
      <c r="O153" s="44"/>
      <c r="P153" s="44"/>
      <c r="Q153" s="28"/>
      <c r="R153" s="44"/>
      <c r="S153" s="44"/>
      <c r="T153" s="44"/>
      <c r="U153" s="44"/>
      <c r="V153" s="44"/>
      <c r="W153" s="45"/>
    </row>
    <row r="154" spans="1:23">
      <c r="B154" s="115">
        <f>C154+D154</f>
        <v>1969</v>
      </c>
      <c r="C154" s="33">
        <f>C155+C156</f>
        <v>4</v>
      </c>
      <c r="D154" s="33">
        <f>D155+D156</f>
        <v>1965</v>
      </c>
      <c r="E154" s="33">
        <f>E155+E156</f>
        <v>5869</v>
      </c>
      <c r="F154" s="33">
        <f>F155+F156</f>
        <v>137</v>
      </c>
      <c r="G154" s="33">
        <f>G155+G156</f>
        <v>55852</v>
      </c>
      <c r="H154" s="44"/>
      <c r="I154" s="37">
        <f>B154+E154+F154+G154</f>
        <v>63827</v>
      </c>
      <c r="J154" s="148"/>
      <c r="K154" s="165">
        <f>I154</f>
        <v>63827</v>
      </c>
      <c r="L154" s="53" t="s">
        <v>214</v>
      </c>
      <c r="M154" s="199" t="s">
        <v>215</v>
      </c>
      <c r="N154" s="44"/>
      <c r="O154" s="44"/>
      <c r="P154" s="44"/>
      <c r="Q154" s="44"/>
      <c r="R154" s="44"/>
      <c r="S154" s="44"/>
      <c r="T154" s="44"/>
      <c r="U154" s="44"/>
      <c r="V154" s="44"/>
      <c r="W154" s="45"/>
    </row>
    <row r="155" spans="1:23">
      <c r="B155" s="115">
        <f>C155+D155</f>
        <v>1969</v>
      </c>
      <c r="C155" s="34">
        <f>SUMIFS(DATI!E$1:E$65536,DATI!A$1:A$65536,'1996'!B4,DATI!B$1:B$65536,'1996'!C12,DATI!C$1:C$65536,'1996'!B8,DATI!D$1:D$65536,'1996'!L155)</f>
        <v>4</v>
      </c>
      <c r="D155" s="34">
        <f>SUMIFS(DATI!E$1:E$65536,DATI!A$1:A$65536,'1996'!B4,DATI!B$1:B$65536,'1996'!D12,DATI!C$1:C$65536,'1996'!B8,DATI!D$1:D$65536,'1996'!L155)</f>
        <v>1965</v>
      </c>
      <c r="E155" s="36">
        <f>SUMIFS(DATI!E$1:E$65536,DATI!A$1:A$65536,'1996'!B4,DATI!B$1:B$65536,'1996'!E12,DATI!C$1:C$65536,'1996'!B8,DATI!D$1:D$65536,'1996'!L155)</f>
        <v>5869</v>
      </c>
      <c r="F155" s="36">
        <f>SUMIFS(DATI!E$1:E$65536,DATI!A$1:A$65536,'1996'!B4,DATI!B$1:B$65536,'1996'!F12,DATI!C$1:C$65536,'1996'!B8,DATI!D$1:D$65536,'1996'!L155)</f>
        <v>-148</v>
      </c>
      <c r="G155" s="36">
        <f>SUMIFS(DATI!E$1:E$65536,DATI!A$1:A$65536,'1996'!B4,DATI!B$1:B$65536,'1996'!G12,DATI!C$1:C$65536,'1996'!B8,DATI!D$1:D$65536,'1996'!L155)</f>
        <v>55852</v>
      </c>
      <c r="H155" s="44"/>
      <c r="I155" s="37">
        <f>B155+E155+F155+G155</f>
        <v>63542</v>
      </c>
      <c r="J155" s="148"/>
      <c r="K155" s="165">
        <f>I155</f>
        <v>63542</v>
      </c>
      <c r="L155" s="53" t="s">
        <v>79</v>
      </c>
      <c r="M155" s="78" t="s">
        <v>216</v>
      </c>
      <c r="N155" s="44"/>
      <c r="O155" s="44"/>
      <c r="P155" s="44"/>
      <c r="Q155" s="44"/>
      <c r="R155" s="44"/>
      <c r="S155" s="44"/>
      <c r="T155" s="44"/>
      <c r="U155" s="44"/>
      <c r="V155" s="44"/>
      <c r="W155" s="45"/>
    </row>
    <row r="156" spans="1:23">
      <c r="B156" s="115">
        <f>C156+D156</f>
        <v>0</v>
      </c>
      <c r="C156" s="167">
        <f>SUMIFS(DATI!E$1:E$65536,DATI!A$1:A$65536,'1996'!B4,DATI!B$1:B$65536,'1996'!C12,DATI!C$1:C$65536,'1996'!B8,DATI!D$1:D$65536,'1996'!L156)</f>
        <v>0</v>
      </c>
      <c r="D156" s="167">
        <f>SUMIFS(DATI!E$1:E$65536,DATI!A$1:A$65536,'1996'!B4,DATI!B$1:B$65536,'1996'!D12,DATI!C$1:C$65536,'1996'!B8,DATI!D$1:D$65536,'1996'!L156)</f>
        <v>0</v>
      </c>
      <c r="E156" s="168">
        <f>SUMIFS(DATI!E$1:E$65536,DATI!A$1:A$65536,'1996'!B4,DATI!B$1:B$65536,'1996'!E12,DATI!C$1:C$65536,'1996'!B8,DATI!D$1:D$65536,'1996'!L156)</f>
        <v>0</v>
      </c>
      <c r="F156" s="168">
        <f>SUMIFS(DATI!E$1:E$65536,DATI!A$1:A$65536,'1996'!B4,DATI!B$1:B$65536,'1996'!F12,DATI!C$1:C$65536,'1996'!B8,DATI!D$1:D$65536,'1996'!L156)</f>
        <v>285</v>
      </c>
      <c r="G156" s="168">
        <f>SUMIFS(DATI!E$1:E$65536,DATI!A$1:A$65536,'1996'!B4,DATI!B$1:B$65536,'1996'!G12,DATI!C$1:C$65536,'1996'!B8,DATI!D$1:D$65536,'1996'!L156)</f>
        <v>0</v>
      </c>
      <c r="H156" s="44"/>
      <c r="I156" s="37">
        <f>B156+E156+F156+G156</f>
        <v>285</v>
      </c>
      <c r="J156" s="148"/>
      <c r="K156" s="165">
        <f>I156</f>
        <v>285</v>
      </c>
      <c r="L156" s="53" t="s">
        <v>80</v>
      </c>
      <c r="M156" s="78" t="s">
        <v>217</v>
      </c>
      <c r="N156" s="44"/>
      <c r="O156" s="44"/>
      <c r="P156" s="44"/>
      <c r="Q156" s="44"/>
      <c r="R156" s="44"/>
      <c r="S156" s="44"/>
      <c r="T156" s="44"/>
      <c r="U156" s="44"/>
      <c r="V156" s="44"/>
      <c r="W156" s="45"/>
    </row>
    <row r="157" spans="1:23">
      <c r="B157" s="169"/>
      <c r="C157" s="71"/>
      <c r="D157" s="71"/>
      <c r="E157" s="71"/>
      <c r="F157" s="71"/>
      <c r="G157" s="71"/>
      <c r="H157" s="44"/>
      <c r="I157" s="71"/>
      <c r="J157" s="76"/>
      <c r="K157" s="170"/>
      <c r="L157" s="53" t="s">
        <v>77</v>
      </c>
      <c r="M157" s="65" t="s">
        <v>167</v>
      </c>
      <c r="N157" s="33">
        <f>P157</f>
        <v>1058694</v>
      </c>
      <c r="O157" s="136"/>
      <c r="P157" s="43">
        <f>R157+S157+T157+W157</f>
        <v>1058694</v>
      </c>
      <c r="Q157" s="44"/>
      <c r="R157" s="146">
        <f>G22</f>
        <v>690021</v>
      </c>
      <c r="S157" s="146">
        <f>F22</f>
        <v>16817</v>
      </c>
      <c r="T157" s="146">
        <f>E22</f>
        <v>246827</v>
      </c>
      <c r="U157" s="146">
        <f>D22</f>
        <v>102485</v>
      </c>
      <c r="V157" s="94">
        <f>C22</f>
        <v>2544</v>
      </c>
      <c r="W157" s="31">
        <f>U157+V157</f>
        <v>105029</v>
      </c>
    </row>
    <row r="158" spans="1:23">
      <c r="B158" s="115">
        <f>C158+D158</f>
        <v>0</v>
      </c>
      <c r="C158" s="34">
        <f>SUMIFS(DATI!E$1:E$65536,DATI!A$1:A$65536,'1996'!B4,DATI!B$1:B$65536,'1996'!C12,DATI!C$1:C$65536,'1996'!B8,DATI!D$1:D$65536,'1996'!L158)</f>
        <v>0</v>
      </c>
      <c r="D158" s="34">
        <f>SUMIFS(DATI!E$1:E$65536,DATI!A$1:A$65536,'1996'!B4,DATI!B$1:B$65536,'1996'!D12,DATI!C$1:C$65536,'1996'!B8,DATI!D$1:D$65536,'1996'!L158)</f>
        <v>0</v>
      </c>
      <c r="E158" s="36">
        <f>SUMIFS(DATI!E$1:E$65536,DATI!A$1:A$65536,'1996'!B4,DATI!B$1:B$65536,'1996'!E12,DATI!C$1:C$65536,'1996'!B8,DATI!D$1:D$65536,'1996'!L158)</f>
        <v>1133</v>
      </c>
      <c r="F158" s="171">
        <f>SUMIFS(DATI!E$1:E$65536,DATI!A$1:A$65536,'1996'!B4,DATI!B$1:B$65536,'1996'!F12,DATI!C$1:C$65536,'1996'!B8,DATI!D$1:D$65536,'1996'!L158)</f>
        <v>0</v>
      </c>
      <c r="G158" s="171">
        <f>SUMIFS(DATI!E$1:E$65536,DATI!A$1:A$65536,'1996'!B4,DATI!B$1:B$65536,'1996'!G12,DATI!C$1:C$65536,'1996'!B8,DATI!D$1:D$65536,'1996'!L158)</f>
        <v>-1133</v>
      </c>
      <c r="H158" s="44"/>
      <c r="I158" s="37">
        <f>B158+E158+F158+G158</f>
        <v>0</v>
      </c>
      <c r="J158" s="171">
        <f>SUMIFS(DATI!E$1:E$65536,DATI!A$1:A$65536,'1996'!B4,DATI!B$1:B$65536,'1996'!J12,DATI!C$1:C$65536,'1996'!B8,DATI!D$1:D$65536,'1996'!L158)</f>
        <v>0</v>
      </c>
      <c r="K158" s="39">
        <f>I158+J158</f>
        <v>0</v>
      </c>
      <c r="L158" s="53" t="s">
        <v>71</v>
      </c>
      <c r="M158" s="65" t="s">
        <v>218</v>
      </c>
      <c r="N158" s="44"/>
      <c r="O158" s="44"/>
      <c r="P158" s="166"/>
      <c r="Q158" s="44"/>
      <c r="R158" s="166"/>
      <c r="S158" s="44"/>
      <c r="T158" s="44"/>
      <c r="U158" s="44"/>
      <c r="V158" s="44"/>
      <c r="W158" s="45"/>
    </row>
    <row r="159" spans="1:23" ht="13">
      <c r="B159" s="115">
        <f>C159+D159</f>
        <v>-556556</v>
      </c>
      <c r="C159" s="172">
        <f>V151+V157-C152-C158</f>
        <v>-17176</v>
      </c>
      <c r="D159" s="172">
        <f>U151+U157-D152-D158</f>
        <v>-539380</v>
      </c>
      <c r="E159" s="172">
        <f>T151+T157-E152-E158</f>
        <v>-19690</v>
      </c>
      <c r="F159" s="172">
        <f>S151+S157-F152-F158</f>
        <v>64264</v>
      </c>
      <c r="G159" s="172">
        <f>R151+R157-G152-G158</f>
        <v>193505</v>
      </c>
      <c r="H159" s="44"/>
      <c r="I159" s="80">
        <f>B159+E159+F159+G159</f>
        <v>-318477</v>
      </c>
      <c r="J159" s="80">
        <f>O151-J158</f>
        <v>318477</v>
      </c>
      <c r="K159" s="39">
        <f>I159+J159</f>
        <v>0</v>
      </c>
      <c r="L159" s="106" t="s">
        <v>22</v>
      </c>
      <c r="M159" s="203" t="s">
        <v>219</v>
      </c>
      <c r="N159" s="44"/>
      <c r="O159" s="44"/>
      <c r="P159" s="44"/>
      <c r="Q159" s="44"/>
      <c r="R159" s="44"/>
      <c r="S159" s="44"/>
      <c r="T159" s="44"/>
      <c r="U159" s="44"/>
      <c r="V159" s="44"/>
      <c r="W159" s="45"/>
    </row>
    <row r="160" spans="1:23" ht="13" thickBot="1">
      <c r="B160" s="236"/>
      <c r="C160" s="237"/>
      <c r="D160" s="237"/>
      <c r="E160" s="237"/>
      <c r="F160" s="237"/>
      <c r="G160" s="237"/>
      <c r="H160" s="237"/>
      <c r="I160" s="237"/>
      <c r="J160" s="237"/>
      <c r="K160" s="237"/>
      <c r="L160" s="237"/>
      <c r="M160" s="237"/>
      <c r="N160" s="237"/>
      <c r="O160" s="237"/>
      <c r="P160" s="237"/>
      <c r="Q160" s="237"/>
      <c r="R160" s="237"/>
      <c r="S160" s="237"/>
      <c r="T160" s="237"/>
      <c r="U160" s="237"/>
      <c r="V160" s="237"/>
      <c r="W160" s="238"/>
    </row>
    <row r="161" spans="2:23" ht="21.75" customHeight="1" thickTop="1">
      <c r="L161" s="222" t="s">
        <v>220</v>
      </c>
      <c r="M161" s="223"/>
      <c r="N161" s="226" t="s">
        <v>131</v>
      </c>
      <c r="O161" s="213" t="s">
        <v>130</v>
      </c>
      <c r="P161" s="213" t="s">
        <v>129</v>
      </c>
      <c r="Q161" s="213" t="s">
        <v>128</v>
      </c>
      <c r="R161" s="213" t="s">
        <v>127</v>
      </c>
      <c r="S161" s="213" t="s">
        <v>126</v>
      </c>
      <c r="T161" s="213" t="s">
        <v>125</v>
      </c>
      <c r="U161" s="215" t="s">
        <v>124</v>
      </c>
      <c r="V161" s="215" t="s">
        <v>123</v>
      </c>
      <c r="W161" s="218" t="s">
        <v>122</v>
      </c>
    </row>
    <row r="162" spans="2:23" ht="13.5" customHeight="1">
      <c r="L162" s="222"/>
      <c r="M162" s="223"/>
      <c r="N162" s="226"/>
      <c r="O162" s="213"/>
      <c r="P162" s="213"/>
      <c r="Q162" s="229"/>
      <c r="R162" s="213"/>
      <c r="S162" s="213"/>
      <c r="T162" s="213"/>
      <c r="U162" s="216"/>
      <c r="V162" s="216"/>
      <c r="W162" s="219"/>
    </row>
    <row r="163" spans="2:23" ht="51.75" customHeight="1" thickBot="1">
      <c r="B163" s="221" t="s">
        <v>221</v>
      </c>
      <c r="C163" s="221"/>
      <c r="D163" s="221"/>
      <c r="E163" s="221"/>
      <c r="F163" s="221"/>
      <c r="G163" s="221"/>
      <c r="H163" s="221"/>
      <c r="I163" s="221"/>
      <c r="K163" s="7"/>
      <c r="L163" s="224"/>
      <c r="M163" s="225"/>
      <c r="N163" s="227"/>
      <c r="O163" s="228"/>
      <c r="P163" s="214"/>
      <c r="Q163" s="230"/>
      <c r="R163" s="214"/>
      <c r="S163" s="214"/>
      <c r="T163" s="214"/>
      <c r="U163" s="217"/>
      <c r="V163" s="217"/>
      <c r="W163" s="220"/>
    </row>
    <row r="164" spans="2:23" ht="13.5" thickTop="1">
      <c r="B164" s="173"/>
      <c r="C164" s="173"/>
      <c r="D164" s="173"/>
      <c r="E164" s="173"/>
      <c r="F164" s="173"/>
      <c r="G164" s="173"/>
      <c r="H164" s="173"/>
      <c r="K164" s="7"/>
      <c r="L164" s="193" t="s">
        <v>263</v>
      </c>
      <c r="M164" s="209" t="s">
        <v>222</v>
      </c>
      <c r="N164" s="140">
        <f>O164+P164</f>
        <v>0</v>
      </c>
      <c r="O164" s="174">
        <f>SUMIFS(DATI!E$1:E$65536,DATI!A$1:A$65536,'1996'!B4,DATI!B$1:B$65536,'1996'!O12,DATI!D$1:D$65536,'1996'!L164)</f>
        <v>82377</v>
      </c>
      <c r="P164" s="142">
        <f>R164+S164+T164+W164</f>
        <v>-82377</v>
      </c>
      <c r="Q164" s="44"/>
      <c r="R164" s="175">
        <f>SUMIFS(DATI!E$1:E$65536,DATI!A$1:A$65536,'1996'!B4,DATI!B$1:B$65536,'1996'!R12,DATI!D$1:D$65536,'1996'!L164)</f>
        <v>454805</v>
      </c>
      <c r="S164" s="174">
        <f>SUMIFS(DATI!E$1:E$65536,DATI!A$1:A$65536,'1996'!B4,DATI!B$1:B$65536,'1996'!S12,DATI!D$1:D$65536,'1996'!L164)</f>
        <v>154663</v>
      </c>
      <c r="T164" s="175">
        <f>SUMIFS(DATI!E$1:E$65536,DATI!A$1:A$65536,'1996'!B4,DATI!B$1:B$65536,'1996'!T12,DATI!D$1:D$65536,'1996'!L164)</f>
        <v>10410</v>
      </c>
      <c r="U164" s="176">
        <f>SUMIFS(DATI!E$1:E$65536,DATI!A$1:A$65536,'1996'!B4,DATI!B$1:B$65536,'1996'!U12,DATI!D$1:D$65536,'1996'!L164)</f>
        <v>-685079</v>
      </c>
      <c r="V164" s="175">
        <f>SUMIFS(DATI!E$1:E$65536,DATI!A$1:A$65536,'1996'!B4,DATI!B$1:B$65536,'1996'!V12,DATI!D$1:D$65536,'1996'!L164)</f>
        <v>-17176</v>
      </c>
      <c r="W164" s="177">
        <f>U164+V164</f>
        <v>-702255</v>
      </c>
    </row>
    <row r="165" spans="2:23">
      <c r="B165" s="173"/>
      <c r="C165" s="173"/>
      <c r="D165" s="173"/>
      <c r="E165" s="173"/>
      <c r="F165" s="173"/>
      <c r="G165" s="173"/>
      <c r="H165" s="173"/>
      <c r="K165" s="7"/>
      <c r="L165" s="191" t="s">
        <v>99</v>
      </c>
      <c r="M165" s="187" t="s">
        <v>223</v>
      </c>
      <c r="N165" s="166"/>
      <c r="O165" s="44"/>
      <c r="P165" s="44"/>
      <c r="Q165" s="44"/>
      <c r="R165" s="166"/>
      <c r="S165" s="166"/>
      <c r="T165" s="178">
        <f>SUMIFS(DATI!E$1:E$65536,DATI!A$1:A$65536,'1996'!B4,DATI!B$1:B$65536,'1996'!T12,DATI!C$1:C$65536,'1996'!B8,DATI!D$1:D$65536,'1996'!L165)</f>
        <v>1657582</v>
      </c>
      <c r="U165" s="166"/>
      <c r="V165" s="166"/>
      <c r="W165" s="179"/>
    </row>
    <row r="166" spans="2:23">
      <c r="B166" s="173"/>
      <c r="C166" s="173"/>
      <c r="D166" s="173"/>
      <c r="E166" s="173"/>
      <c r="F166" s="173"/>
      <c r="G166" s="173"/>
      <c r="H166" s="173"/>
      <c r="K166" s="7"/>
      <c r="L166" s="191" t="s">
        <v>100</v>
      </c>
      <c r="M166" s="188" t="s">
        <v>224</v>
      </c>
      <c r="N166" s="44"/>
      <c r="O166" s="44"/>
      <c r="P166" s="44"/>
      <c r="Q166" s="44"/>
      <c r="R166" s="44"/>
      <c r="S166" s="44"/>
      <c r="T166" s="180">
        <f>SUMIFS(DATI!E$1:E$65536,DATI!A$1:A$65536,'1996'!B4,DATI!B$1:B$65536,'1996'!T12,DATI!C$1:C$65536,'1996'!N8,DATI!D$1:D$65536,'1996'!L166)</f>
        <v>1637893</v>
      </c>
      <c r="U166" s="44"/>
      <c r="V166" s="44"/>
      <c r="W166" s="181"/>
    </row>
    <row r="167" spans="2:23">
      <c r="B167" s="173"/>
      <c r="C167" s="173"/>
      <c r="D167" s="173"/>
      <c r="E167" s="173"/>
      <c r="F167" s="173"/>
      <c r="G167" s="173"/>
      <c r="H167" s="173"/>
      <c r="K167" s="7"/>
      <c r="L167" s="191" t="s">
        <v>8</v>
      </c>
      <c r="M167" s="189" t="s">
        <v>225</v>
      </c>
      <c r="N167" s="44"/>
      <c r="O167" s="44"/>
      <c r="P167" s="178">
        <f>SUMIFS(DATI!E$1:E$65536,DATI!A$1:A$65536,'1996'!B4,DATI!B$1:B$65536,'1996'!P12,DATI!D$1:D$65536,'1996'!L167)</f>
        <v>935355</v>
      </c>
      <c r="Q167" s="44"/>
      <c r="R167" s="44"/>
      <c r="S167" s="44"/>
      <c r="T167" s="178">
        <f>SUMIFS(DATI!E$1:E$65536,DATI!A$1:A$65536,'1996'!B4,DATI!B$1:B$65536,'1996'!T12,DATI!D$1:D$65536,'1996'!L167)</f>
        <v>199317</v>
      </c>
      <c r="U167" s="44"/>
      <c r="V167" s="44"/>
      <c r="W167" s="181"/>
    </row>
    <row r="168" spans="2:23" ht="25.5" thickBot="1">
      <c r="B168" s="173"/>
      <c r="C168" s="173"/>
      <c r="D168" s="173"/>
      <c r="E168" s="173"/>
      <c r="F168" s="173"/>
      <c r="G168" s="173"/>
      <c r="H168" s="173"/>
      <c r="K168" s="7"/>
      <c r="L168" s="192" t="s">
        <v>9</v>
      </c>
      <c r="M168" s="190" t="s">
        <v>226</v>
      </c>
      <c r="N168" s="182"/>
      <c r="O168" s="182"/>
      <c r="P168" s="183">
        <f>SUMIFS(DATI!E$1:E$65536,DATI!A$1:A$65536,'1996'!B4,DATI!B$1:B$65536,'1996'!P12,DATI!D$1:D$65536,'1996'!L168)</f>
        <v>1995183</v>
      </c>
      <c r="Q168" s="182"/>
      <c r="R168" s="182"/>
      <c r="S168" s="182"/>
      <c r="T168" s="183">
        <f>SUMIFS(DATI!E$1:E$65536,DATI!A$1:A$65536,'1996'!B4,DATI!B$1:B$65536,'1996'!T12,DATI!D$1:D$65536,'1996'!L168)</f>
        <v>358287</v>
      </c>
      <c r="U168" s="182"/>
      <c r="V168" s="182"/>
      <c r="W168" s="184"/>
    </row>
    <row r="169" spans="2:23" ht="13" thickTop="1">
      <c r="N169" s="6"/>
    </row>
    <row r="172" spans="2:23">
      <c r="V172" s="6"/>
    </row>
    <row r="173" spans="2:23">
      <c r="V173" s="6"/>
    </row>
    <row r="174" spans="2:23">
      <c r="V174" s="6"/>
    </row>
    <row r="175" spans="2:23">
      <c r="V175" s="6"/>
    </row>
  </sheetData>
  <sheetProtection algorithmName="SHA-512" hashValue="AJtF0WsS4jsfdvgXdWLJixM0GqTyd1bMvIrZ5XjI+dptcOHVWItPKnTy1O+/o3G9JjSJNLL2v932WuhIJkiSpA==" saltValue="2nga/v6o0hC9QiUTUnOsRA==" spinCount="100000" sheet="1" objects="1" scenarios="1"/>
  <mergeCells count="146">
    <mergeCell ref="S161:S163"/>
    <mergeCell ref="T161:T163"/>
    <mergeCell ref="U161:U163"/>
    <mergeCell ref="V161:V163"/>
    <mergeCell ref="W161:W163"/>
    <mergeCell ref="B163:I163"/>
    <mergeCell ref="L161:M163"/>
    <mergeCell ref="N161:N163"/>
    <mergeCell ref="O161:O163"/>
    <mergeCell ref="P161:P163"/>
    <mergeCell ref="Q161:Q163"/>
    <mergeCell ref="R161:R163"/>
    <mergeCell ref="B142:W142"/>
    <mergeCell ref="B150:W150"/>
    <mergeCell ref="B160:W160"/>
    <mergeCell ref="O139:O141"/>
    <mergeCell ref="P139:P141"/>
    <mergeCell ref="Q139:Q141"/>
    <mergeCell ref="R139:R141"/>
    <mergeCell ref="S139:S141"/>
    <mergeCell ref="T139:T141"/>
    <mergeCell ref="G139:G141"/>
    <mergeCell ref="H139:H141"/>
    <mergeCell ref="I139:I141"/>
    <mergeCell ref="J139:J141"/>
    <mergeCell ref="K139:K141"/>
    <mergeCell ref="N139:N141"/>
    <mergeCell ref="B125:W125"/>
    <mergeCell ref="B137:W137"/>
    <mergeCell ref="B138:K138"/>
    <mergeCell ref="L138:M141"/>
    <mergeCell ref="N138:W138"/>
    <mergeCell ref="B139:B141"/>
    <mergeCell ref="C139:C141"/>
    <mergeCell ref="D139:D141"/>
    <mergeCell ref="E139:E141"/>
    <mergeCell ref="F139:F141"/>
    <mergeCell ref="U139:U141"/>
    <mergeCell ref="V139:V141"/>
    <mergeCell ref="W139:W141"/>
    <mergeCell ref="R122:R124"/>
    <mergeCell ref="S122:S124"/>
    <mergeCell ref="T122:T124"/>
    <mergeCell ref="U122:U124"/>
    <mergeCell ref="V122:V124"/>
    <mergeCell ref="W122:W124"/>
    <mergeCell ref="J122:J124"/>
    <mergeCell ref="K122:K124"/>
    <mergeCell ref="N122:N124"/>
    <mergeCell ref="O122:O124"/>
    <mergeCell ref="P122:P124"/>
    <mergeCell ref="Q122:Q124"/>
    <mergeCell ref="D122:D124"/>
    <mergeCell ref="E122:E124"/>
    <mergeCell ref="F122:F124"/>
    <mergeCell ref="G122:G124"/>
    <mergeCell ref="H122:H124"/>
    <mergeCell ref="I122:I124"/>
    <mergeCell ref="V81:V83"/>
    <mergeCell ref="W81:W83"/>
    <mergeCell ref="B84:W84"/>
    <mergeCell ref="B111:W111"/>
    <mergeCell ref="B120:W120"/>
    <mergeCell ref="B121:K121"/>
    <mergeCell ref="L121:M124"/>
    <mergeCell ref="N121:W121"/>
    <mergeCell ref="B122:B124"/>
    <mergeCell ref="C122:C124"/>
    <mergeCell ref="P81:P83"/>
    <mergeCell ref="Q81:Q83"/>
    <mergeCell ref="R81:R83"/>
    <mergeCell ref="S81:S83"/>
    <mergeCell ref="T81:T83"/>
    <mergeCell ref="U81:U83"/>
    <mergeCell ref="H81:H83"/>
    <mergeCell ref="I81:I83"/>
    <mergeCell ref="J81:J83"/>
    <mergeCell ref="K81:K83"/>
    <mergeCell ref="N81:N83"/>
    <mergeCell ref="O81:O83"/>
    <mergeCell ref="B44:W44"/>
    <mergeCell ref="B80:K80"/>
    <mergeCell ref="L80:M83"/>
    <mergeCell ref="N80:W80"/>
    <mergeCell ref="B81:B83"/>
    <mergeCell ref="C81:C83"/>
    <mergeCell ref="D81:D83"/>
    <mergeCell ref="E81:E83"/>
    <mergeCell ref="F81:F83"/>
    <mergeCell ref="G81:G83"/>
    <mergeCell ref="R41:R43"/>
    <mergeCell ref="S41:S43"/>
    <mergeCell ref="T41:T43"/>
    <mergeCell ref="U41:U43"/>
    <mergeCell ref="V41:V43"/>
    <mergeCell ref="W41:W43"/>
    <mergeCell ref="J41:J43"/>
    <mergeCell ref="K41:K43"/>
    <mergeCell ref="N41:N43"/>
    <mergeCell ref="O41:O43"/>
    <mergeCell ref="P41:P43"/>
    <mergeCell ref="Q41:Q43"/>
    <mergeCell ref="D41:D43"/>
    <mergeCell ref="E41:E43"/>
    <mergeCell ref="F41:F43"/>
    <mergeCell ref="G41:G43"/>
    <mergeCell ref="H41:H43"/>
    <mergeCell ref="I41:I43"/>
    <mergeCell ref="V9:V11"/>
    <mergeCell ref="W9:W11"/>
    <mergeCell ref="B13:W13"/>
    <mergeCell ref="B24:W24"/>
    <mergeCell ref="B25:W25"/>
    <mergeCell ref="B40:K40"/>
    <mergeCell ref="L40:M43"/>
    <mergeCell ref="N40:W40"/>
    <mergeCell ref="B41:B43"/>
    <mergeCell ref="C41:C43"/>
    <mergeCell ref="P9:P11"/>
    <mergeCell ref="Q9:Q11"/>
    <mergeCell ref="R9:R11"/>
    <mergeCell ref="S9:S11"/>
    <mergeCell ref="T9:T11"/>
    <mergeCell ref="U9:U11"/>
    <mergeCell ref="H9:H11"/>
    <mergeCell ref="I9:I11"/>
    <mergeCell ref="B2:W2"/>
    <mergeCell ref="B3:W3"/>
    <mergeCell ref="B4:W4"/>
    <mergeCell ref="B5:W5"/>
    <mergeCell ref="B6:W6"/>
    <mergeCell ref="B7:K7"/>
    <mergeCell ref="L7:M12"/>
    <mergeCell ref="N7:W7"/>
    <mergeCell ref="B8:K8"/>
    <mergeCell ref="N8:W8"/>
    <mergeCell ref="J9:J11"/>
    <mergeCell ref="K9:K11"/>
    <mergeCell ref="N9:N11"/>
    <mergeCell ref="O9:O11"/>
    <mergeCell ref="B9:B11"/>
    <mergeCell ref="C9:C11"/>
    <mergeCell ref="D9:D11"/>
    <mergeCell ref="E9:E11"/>
    <mergeCell ref="F9:F11"/>
    <mergeCell ref="G9:G11"/>
  </mergeCells>
  <conditionalFormatting sqref="B2:W37 B38:K38 N38:W38">
    <cfRule type="containsText" dxfId="35" priority="26" stopIfTrue="1" operator="containsText" text="SUMIFS">
      <formula>NOT(ISERROR(SEARCH("SUMIFS",B2)))</formula>
    </cfRule>
  </conditionalFormatting>
  <conditionalFormatting sqref="C95">
    <cfRule type="containsText" dxfId="34" priority="10" stopIfTrue="1" operator="containsText" text="SUMIFS">
      <formula>NOT(ISERROR(SEARCH("SUMIFS",C95)))</formula>
    </cfRule>
  </conditionalFormatting>
  <conditionalFormatting sqref="E95:G95">
    <cfRule type="containsText" dxfId="33" priority="11" stopIfTrue="1" operator="containsText" text="SUMIFS">
      <formula>NOT(ISERROR(SEARCH("SUMIFS",E95)))</formula>
    </cfRule>
  </conditionalFormatting>
  <conditionalFormatting sqref="H74:H75">
    <cfRule type="containsText" dxfId="32" priority="1" stopIfTrue="1" operator="containsText" text="SUMIFS">
      <formula>NOT(ISERROR(SEARCH("SUMIFS",H74)))</formula>
    </cfRule>
  </conditionalFormatting>
  <conditionalFormatting sqref="H86:H87">
    <cfRule type="containsText" dxfId="31" priority="8" stopIfTrue="1" operator="containsText" text="SUMIFS">
      <formula>NOT(ISERROR(SEARCH("SUMIFS",H86)))</formula>
    </cfRule>
  </conditionalFormatting>
  <conditionalFormatting sqref="H95:H96">
    <cfRule type="containsText" dxfId="30" priority="16" stopIfTrue="1" operator="containsText" text="SUMIFS">
      <formula>NOT(ISERROR(SEARCH("SUMIFS",H95)))</formula>
    </cfRule>
  </conditionalFormatting>
  <conditionalFormatting sqref="H102">
    <cfRule type="containsText" dxfId="29" priority="9" stopIfTrue="1" operator="containsText" text="SUMIFS">
      <formula>NOT(ISERROR(SEARCH("SUMIFS",H102)))</formula>
    </cfRule>
  </conditionalFormatting>
  <conditionalFormatting sqref="H106:H107">
    <cfRule type="containsText" dxfId="28" priority="15" stopIfTrue="1" operator="containsText" text="SUMIFS">
      <formula>NOT(ISERROR(SEARCH("SUMIFS",H106)))</formula>
    </cfRule>
  </conditionalFormatting>
  <conditionalFormatting sqref="L47:M48">
    <cfRule type="containsText" dxfId="27" priority="5" stopIfTrue="1" operator="containsText" text="SUMIFS">
      <formula>NOT(ISERROR(SEARCH("SUMIFS",L47)))</formula>
    </cfRule>
  </conditionalFormatting>
  <conditionalFormatting sqref="L50:M51">
    <cfRule type="containsText" dxfId="26" priority="3" stopIfTrue="1" operator="containsText" text="SUMIFS">
      <formula>NOT(ISERROR(SEARCH("SUMIFS",L50)))</formula>
    </cfRule>
  </conditionalFormatting>
  <conditionalFormatting sqref="Q45 Q54:Q56">
    <cfRule type="containsText" dxfId="25" priority="25" stopIfTrue="1" operator="containsText" text="SUMIFS">
      <formula>NOT(ISERROR(SEARCH("SUMIFS",Q45)))</formula>
    </cfRule>
  </conditionalFormatting>
  <conditionalFormatting sqref="Q58:Q64">
    <cfRule type="containsText" dxfId="24" priority="21" stopIfTrue="1" operator="containsText" text="SUMIFS">
      <formula>NOT(ISERROR(SEARCH("SUMIFS",Q58)))</formula>
    </cfRule>
  </conditionalFormatting>
  <conditionalFormatting sqref="Q69:Q74">
    <cfRule type="containsText" dxfId="23" priority="22" stopIfTrue="1" operator="containsText" text="SUMIFS">
      <formula>NOT(ISERROR(SEARCH("SUMIFS",Q69)))</formula>
    </cfRule>
  </conditionalFormatting>
  <conditionalFormatting sqref="Q85">
    <cfRule type="containsText" dxfId="22" priority="20" stopIfTrue="1" operator="containsText" text="SUMIFS">
      <formula>NOT(ISERROR(SEARCH("SUMIFS",Q85)))</formula>
    </cfRule>
  </conditionalFormatting>
  <conditionalFormatting sqref="Q94:Q96">
    <cfRule type="containsText" dxfId="21" priority="14" stopIfTrue="1" operator="containsText" text="SUMIFS">
      <formula>NOT(ISERROR(SEARCH("SUMIFS",Q94)))</formula>
    </cfRule>
  </conditionalFormatting>
  <conditionalFormatting sqref="Q99:Q102">
    <cfRule type="containsText" dxfId="20" priority="18" stopIfTrue="1" operator="containsText" text="SUMIFS">
      <formula>NOT(ISERROR(SEARCH("SUMIFS",Q99)))</formula>
    </cfRule>
  </conditionalFormatting>
  <conditionalFormatting sqref="Q105:Q107">
    <cfRule type="containsText" dxfId="19" priority="17" stopIfTrue="1" operator="containsText" text="SUMIFS">
      <formula>NOT(ISERROR(SEARCH("SUMIFS",Q105)))</formula>
    </cfRule>
  </conditionalFormatting>
  <conditionalFormatting sqref="Q112">
    <cfRule type="containsText" dxfId="18" priority="7" stopIfTrue="1" operator="containsText" text="SUMIFS">
      <formula>NOT(ISERROR(SEARCH("SUMIFS",Q112)))</formula>
    </cfRule>
  </conditionalFormatting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1BEC4E-31DC-4AF5-AC29-7925186B93B1}">
  <sheetPr codeName="Sheet28"/>
  <dimension ref="A1:W175"/>
  <sheetViews>
    <sheetView topLeftCell="D141" zoomScale="70" zoomScaleNormal="70" workbookViewId="0">
      <selection activeCell="G156" sqref="G156"/>
    </sheetView>
  </sheetViews>
  <sheetFormatPr defaultColWidth="9.1796875" defaultRowHeight="12.5"/>
  <cols>
    <col min="1" max="1" width="4.81640625" style="2" customWidth="1"/>
    <col min="2" max="2" width="16.81640625" style="2" customWidth="1"/>
    <col min="3" max="4" width="15.54296875" style="2" customWidth="1"/>
    <col min="5" max="11" width="11.7265625" style="2" customWidth="1"/>
    <col min="12" max="12" width="18.453125" style="2" customWidth="1"/>
    <col min="13" max="13" width="52.1796875" style="2" customWidth="1"/>
    <col min="14" max="14" width="12.54296875" style="2" customWidth="1"/>
    <col min="15" max="15" width="13.1796875" style="2" customWidth="1"/>
    <col min="16" max="20" width="11.7265625" style="2" customWidth="1"/>
    <col min="21" max="22" width="15.54296875" style="2" customWidth="1"/>
    <col min="23" max="23" width="16.7265625" style="2" customWidth="1"/>
    <col min="24" max="16384" width="9.1796875" style="2"/>
  </cols>
  <sheetData>
    <row r="1" spans="1:23">
      <c r="B1" s="3"/>
      <c r="C1" s="3"/>
      <c r="D1" s="3"/>
      <c r="E1" s="3"/>
      <c r="F1" s="3"/>
      <c r="G1" s="3"/>
      <c r="H1" s="3"/>
      <c r="I1" s="3"/>
      <c r="J1" s="3"/>
      <c r="K1" s="3"/>
      <c r="L1" s="4"/>
      <c r="M1" s="5"/>
      <c r="N1" s="3"/>
      <c r="O1" s="3"/>
      <c r="P1" s="3"/>
      <c r="Q1" s="3"/>
      <c r="R1" s="3"/>
      <c r="S1" s="3"/>
      <c r="T1" s="3"/>
      <c r="U1" s="3"/>
      <c r="V1" s="3"/>
      <c r="W1" s="3"/>
    </row>
    <row r="2" spans="1:23" ht="32.5">
      <c r="B2" s="286" t="s">
        <v>117</v>
      </c>
      <c r="C2" s="286"/>
      <c r="D2" s="286"/>
      <c r="E2" s="286"/>
      <c r="F2" s="286"/>
      <c r="G2" s="286"/>
      <c r="H2" s="286"/>
      <c r="I2" s="286"/>
      <c r="J2" s="286"/>
      <c r="K2" s="286"/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W2" s="286"/>
    </row>
    <row r="3" spans="1:23" ht="13">
      <c r="B3" s="287"/>
      <c r="C3" s="287"/>
      <c r="D3" s="287"/>
      <c r="E3" s="287"/>
      <c r="F3" s="287"/>
      <c r="G3" s="287"/>
      <c r="H3" s="287"/>
      <c r="I3" s="287"/>
      <c r="J3" s="287"/>
      <c r="K3" s="287"/>
      <c r="L3" s="287"/>
      <c r="M3" s="287"/>
      <c r="N3" s="287"/>
      <c r="O3" s="287"/>
      <c r="P3" s="287"/>
      <c r="Q3" s="287"/>
      <c r="R3" s="287"/>
      <c r="S3" s="287"/>
      <c r="T3" s="287"/>
      <c r="U3" s="287"/>
      <c r="V3" s="287"/>
      <c r="W3" s="287"/>
    </row>
    <row r="4" spans="1:23" ht="25">
      <c r="B4" s="288">
        <v>1995</v>
      </c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</row>
    <row r="5" spans="1:23" ht="25">
      <c r="B5" s="289" t="s">
        <v>118</v>
      </c>
      <c r="C5" s="289"/>
      <c r="D5" s="289"/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89"/>
      <c r="P5" s="289"/>
      <c r="Q5" s="289"/>
      <c r="R5" s="289"/>
      <c r="S5" s="289"/>
      <c r="T5" s="289"/>
      <c r="U5" s="289"/>
      <c r="V5" s="289"/>
      <c r="W5" s="289"/>
    </row>
    <row r="6" spans="1:23" ht="18" customHeight="1" thickBot="1">
      <c r="B6" s="290" t="str">
        <f>DATI!I1</f>
        <v>pēdējais datu labošanas datums: 21.10.2025</v>
      </c>
      <c r="C6" s="291"/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2"/>
      <c r="O6" s="292"/>
      <c r="P6" s="292"/>
      <c r="Q6" s="292"/>
      <c r="R6" s="292"/>
      <c r="S6" s="292"/>
      <c r="T6" s="292"/>
      <c r="U6" s="292"/>
      <c r="V6" s="292"/>
      <c r="W6" s="292"/>
    </row>
    <row r="7" spans="1:23" ht="21.75" customHeight="1" thickTop="1" thickBot="1">
      <c r="A7" s="7"/>
      <c r="B7" s="293" t="s">
        <v>119</v>
      </c>
      <c r="C7" s="294"/>
      <c r="D7" s="294"/>
      <c r="E7" s="294"/>
      <c r="F7" s="294"/>
      <c r="G7" s="294"/>
      <c r="H7" s="294"/>
      <c r="I7" s="294"/>
      <c r="J7" s="294"/>
      <c r="K7" s="295"/>
      <c r="L7" s="296" t="s">
        <v>120</v>
      </c>
      <c r="M7" s="297"/>
      <c r="N7" s="299" t="s">
        <v>121</v>
      </c>
      <c r="O7" s="300"/>
      <c r="P7" s="300"/>
      <c r="Q7" s="300"/>
      <c r="R7" s="300"/>
      <c r="S7" s="300"/>
      <c r="T7" s="300"/>
      <c r="U7" s="301"/>
      <c r="V7" s="301"/>
      <c r="W7" s="302"/>
    </row>
    <row r="8" spans="1:23" ht="21.75" customHeight="1" thickTop="1" thickBot="1">
      <c r="A8" s="7"/>
      <c r="B8" s="303" t="s">
        <v>23</v>
      </c>
      <c r="C8" s="231"/>
      <c r="D8" s="231"/>
      <c r="E8" s="231"/>
      <c r="F8" s="231"/>
      <c r="G8" s="231"/>
      <c r="H8" s="231"/>
      <c r="I8" s="231"/>
      <c r="J8" s="231"/>
      <c r="K8" s="232"/>
      <c r="L8" s="276"/>
      <c r="M8" s="223"/>
      <c r="N8" s="304" t="s">
        <v>81</v>
      </c>
      <c r="O8" s="304"/>
      <c r="P8" s="304"/>
      <c r="Q8" s="304"/>
      <c r="R8" s="304"/>
      <c r="S8" s="304"/>
      <c r="T8" s="304"/>
      <c r="U8" s="304"/>
      <c r="V8" s="304"/>
      <c r="W8" s="305"/>
    </row>
    <row r="9" spans="1:23" ht="13.5" customHeight="1" thickTop="1">
      <c r="A9" s="7"/>
      <c r="B9" s="306" t="s">
        <v>122</v>
      </c>
      <c r="C9" s="239" t="s">
        <v>123</v>
      </c>
      <c r="D9" s="246" t="s">
        <v>124</v>
      </c>
      <c r="E9" s="239" t="s">
        <v>125</v>
      </c>
      <c r="F9" s="261" t="s">
        <v>126</v>
      </c>
      <c r="G9" s="239" t="s">
        <v>127</v>
      </c>
      <c r="H9" s="239" t="s">
        <v>128</v>
      </c>
      <c r="I9" s="239" t="s">
        <v>129</v>
      </c>
      <c r="J9" s="239" t="s">
        <v>130</v>
      </c>
      <c r="K9" s="243" t="s">
        <v>131</v>
      </c>
      <c r="L9" s="276"/>
      <c r="M9" s="223"/>
      <c r="N9" s="246" t="s">
        <v>131</v>
      </c>
      <c r="O9" s="239" t="s">
        <v>130</v>
      </c>
      <c r="P9" s="239" t="s">
        <v>129</v>
      </c>
      <c r="Q9" s="239" t="s">
        <v>128</v>
      </c>
      <c r="R9" s="239" t="s">
        <v>127</v>
      </c>
      <c r="S9" s="239" t="s">
        <v>126</v>
      </c>
      <c r="T9" s="239" t="s">
        <v>125</v>
      </c>
      <c r="U9" s="264" t="s">
        <v>124</v>
      </c>
      <c r="V9" s="264" t="s">
        <v>123</v>
      </c>
      <c r="W9" s="266" t="s">
        <v>122</v>
      </c>
    </row>
    <row r="10" spans="1:23" ht="12.75" customHeight="1">
      <c r="A10" s="7"/>
      <c r="B10" s="307"/>
      <c r="C10" s="229"/>
      <c r="D10" s="309"/>
      <c r="E10" s="213"/>
      <c r="F10" s="311"/>
      <c r="G10" s="213"/>
      <c r="H10" s="229"/>
      <c r="I10" s="213"/>
      <c r="J10" s="213"/>
      <c r="K10" s="244"/>
      <c r="L10" s="276"/>
      <c r="M10" s="223"/>
      <c r="N10" s="247"/>
      <c r="O10" s="213"/>
      <c r="P10" s="213"/>
      <c r="Q10" s="229"/>
      <c r="R10" s="213"/>
      <c r="S10" s="213"/>
      <c r="T10" s="213"/>
      <c r="U10" s="216"/>
      <c r="V10" s="216"/>
      <c r="W10" s="219"/>
    </row>
    <row r="11" spans="1:23" ht="55.5" customHeight="1" thickBot="1">
      <c r="A11" s="7"/>
      <c r="B11" s="308"/>
      <c r="C11" s="242"/>
      <c r="D11" s="310"/>
      <c r="E11" s="241"/>
      <c r="F11" s="312"/>
      <c r="G11" s="241"/>
      <c r="H11" s="242"/>
      <c r="I11" s="241"/>
      <c r="J11" s="240"/>
      <c r="K11" s="245"/>
      <c r="L11" s="276"/>
      <c r="M11" s="223"/>
      <c r="N11" s="248"/>
      <c r="O11" s="240"/>
      <c r="P11" s="241"/>
      <c r="Q11" s="242"/>
      <c r="R11" s="241"/>
      <c r="S11" s="241"/>
      <c r="T11" s="241"/>
      <c r="U11" s="265"/>
      <c r="V11" s="265"/>
      <c r="W11" s="267"/>
    </row>
    <row r="12" spans="1:23" ht="33.75" customHeight="1" thickTop="1" thickBot="1">
      <c r="A12" s="7"/>
      <c r="B12" s="8" t="s">
        <v>103</v>
      </c>
      <c r="C12" s="9" t="s">
        <v>104</v>
      </c>
      <c r="D12" s="9" t="s">
        <v>102</v>
      </c>
      <c r="E12" s="10" t="s">
        <v>98</v>
      </c>
      <c r="F12" s="10" t="s">
        <v>97</v>
      </c>
      <c r="G12" s="10" t="s">
        <v>90</v>
      </c>
      <c r="H12" s="9" t="s">
        <v>105</v>
      </c>
      <c r="I12" s="10" t="s">
        <v>6</v>
      </c>
      <c r="J12" s="9" t="s">
        <v>106</v>
      </c>
      <c r="K12" s="11" t="s">
        <v>132</v>
      </c>
      <c r="L12" s="298"/>
      <c r="M12" s="225"/>
      <c r="N12" s="12" t="s">
        <v>132</v>
      </c>
      <c r="O12" s="13" t="s">
        <v>106</v>
      </c>
      <c r="P12" s="14" t="s">
        <v>6</v>
      </c>
      <c r="Q12" s="13" t="s">
        <v>105</v>
      </c>
      <c r="R12" s="14" t="s">
        <v>90</v>
      </c>
      <c r="S12" s="14" t="s">
        <v>97</v>
      </c>
      <c r="T12" s="14" t="s">
        <v>98</v>
      </c>
      <c r="U12" s="14" t="s">
        <v>102</v>
      </c>
      <c r="V12" s="13" t="s">
        <v>104</v>
      </c>
      <c r="W12" s="15" t="s">
        <v>103</v>
      </c>
    </row>
    <row r="13" spans="1:23" ht="19" thickTop="1" thickBot="1">
      <c r="A13" s="7"/>
      <c r="B13" s="283" t="s">
        <v>133</v>
      </c>
      <c r="C13" s="283"/>
      <c r="D13" s="283"/>
      <c r="E13" s="283"/>
      <c r="F13" s="283"/>
      <c r="G13" s="283"/>
      <c r="H13" s="283"/>
      <c r="I13" s="283"/>
      <c r="J13" s="283"/>
      <c r="K13" s="283"/>
      <c r="L13" s="283"/>
      <c r="M13" s="283"/>
      <c r="N13" s="231"/>
      <c r="O13" s="231"/>
      <c r="P13" s="231"/>
      <c r="Q13" s="231"/>
      <c r="R13" s="231"/>
      <c r="S13" s="231"/>
      <c r="T13" s="231"/>
      <c r="U13" s="231"/>
      <c r="V13" s="231"/>
      <c r="W13" s="232"/>
    </row>
    <row r="14" spans="1:23" ht="13.5" thickTop="1">
      <c r="A14" s="7"/>
      <c r="B14" s="16"/>
      <c r="C14" s="16"/>
      <c r="D14" s="16"/>
      <c r="E14" s="16"/>
      <c r="F14" s="16"/>
      <c r="G14" s="16"/>
      <c r="H14" s="16"/>
      <c r="I14" s="16"/>
      <c r="J14" s="16"/>
      <c r="K14" s="17"/>
      <c r="L14" s="18" t="s">
        <v>86</v>
      </c>
      <c r="M14" s="19" t="s">
        <v>134</v>
      </c>
      <c r="N14" s="20">
        <f>P14</f>
        <v>7347594</v>
      </c>
      <c r="O14" s="21"/>
      <c r="P14" s="22">
        <f>R14+S14+T14+W14</f>
        <v>7347594</v>
      </c>
      <c r="Q14" s="23"/>
      <c r="R14" s="24">
        <f>SUMIFS(DATI!E$1:E$65536,DATI!A$1:A$65536,'1995'!B4,DATI!B$1:B$65536,'1995'!R12,DATI!C$1:C$65536,'1995'!N8,DATI!D$1:D$65536,'1995'!L14)</f>
        <v>4580572</v>
      </c>
      <c r="S14" s="24">
        <f>SUMIFS(DATI!E$1:E$65536,DATI!A$1:A$65536,'1995'!B4,DATI!B$1:B$65536,'1995'!S12,DATI!C$1:C$65536,'1995'!N8,DATI!D$1:D$65536,'1995'!L14)</f>
        <v>247271</v>
      </c>
      <c r="T14" s="24">
        <f>SUMIFS(DATI!E$1:E$65536,DATI!A$1:A$65536,'1995'!B4,DATI!B$1:B$65536,'1995'!T12,DATI!C$1:C$65536,'1995'!N8,DATI!D$1:D$65536,'1995'!L14)</f>
        <v>953994</v>
      </c>
      <c r="U14" s="24">
        <f>SUMIFS(DATI!E$1:E$65536,DATI!A$1:A$65536,'1995'!B4,DATI!B$1:B$65536,'1995'!U12,DATI!C$1:C$65536,'1995'!N8,DATI!D$1:D$65536,'1995'!L14)</f>
        <v>1544585</v>
      </c>
      <c r="V14" s="24">
        <f>SUMIFS(DATI!E$1:E$65536,DATI!A$1:A$65536,'1995'!B4,DATI!B$1:B$65536,'1995'!V12,DATI!C$1:C$65536,'1995'!N8,DATI!D$1:D$65536,'1995'!L14)</f>
        <v>21172</v>
      </c>
      <c r="W14" s="25">
        <f>U14+V14</f>
        <v>1565757</v>
      </c>
    </row>
    <row r="15" spans="1:23" ht="13">
      <c r="A15" s="7"/>
      <c r="B15" s="16"/>
      <c r="C15" s="16"/>
      <c r="D15" s="16"/>
      <c r="E15" s="16"/>
      <c r="F15" s="16"/>
      <c r="G15" s="16"/>
      <c r="H15" s="16"/>
      <c r="I15" s="16"/>
      <c r="J15" s="16"/>
      <c r="K15" s="26"/>
      <c r="L15" s="40" t="s">
        <v>87</v>
      </c>
      <c r="M15" s="134" t="s">
        <v>136</v>
      </c>
      <c r="N15" s="27">
        <f>P15</f>
        <v>6172306</v>
      </c>
      <c r="O15" s="28"/>
      <c r="P15" s="29">
        <f>R15+S15+T15+W15</f>
        <v>6172306</v>
      </c>
      <c r="Q15" s="28"/>
      <c r="R15" s="30">
        <f>SUMIFS(DATI!E$1:E$65536,DATI!A$1:A$65536,'1995'!B4,DATI!B$1:B$65536,'1995'!R12,DATI!C$1:C$65536,'1995'!N8,DATI!D$1:D$65536,'1995'!L15)</f>
        <v>4563408</v>
      </c>
      <c r="S15" s="30">
        <f>SUMIFS(DATI!E$1:E$65536,DATI!A$1:A$65536,'1995'!B4,DATI!B$1:B$65536,'1995'!S12,DATI!C$1:C$65536,'1995'!N8,DATI!D$1:D$65536,'1995'!L15)</f>
        <v>247269</v>
      </c>
      <c r="T15" s="30">
        <f>SUMIFS(DATI!E$1:E$65536,DATI!A$1:A$65536,'1995'!B4,DATI!B$1:B$65536,'1995'!T12,DATI!C$1:C$65536,'1995'!N8,DATI!D$1:D$65536,'1995'!L15)</f>
        <v>41753</v>
      </c>
      <c r="U15" s="30">
        <f>SUMIFS(DATI!E$1:E$65536,DATI!A$1:A$65536,'1995'!B4,DATI!B$1:B$65536,'1995'!U12,DATI!C$1:C$65536,'1995'!N8,DATI!D$1:D$65536,'1995'!L15)</f>
        <v>1311664</v>
      </c>
      <c r="V15" s="30">
        <f>SUMIFS(DATI!E$1:E$65536,DATI!A$1:A$65536,'1995'!B4,DATI!B$1:B$65536,'1995'!V12,DATI!C$1:C$65536,'1995'!N8,DATI!D$1:D$65536,'1995'!L15)</f>
        <v>8212</v>
      </c>
      <c r="W15" s="31">
        <f>U15+V15</f>
        <v>1319876</v>
      </c>
    </row>
    <row r="16" spans="1:23" ht="13">
      <c r="A16" s="7"/>
      <c r="B16" s="16"/>
      <c r="C16" s="16"/>
      <c r="D16" s="16"/>
      <c r="E16" s="16"/>
      <c r="F16" s="16"/>
      <c r="G16" s="16"/>
      <c r="H16" s="16"/>
      <c r="I16" s="16"/>
      <c r="J16" s="16"/>
      <c r="K16" s="26"/>
      <c r="L16" s="40" t="s">
        <v>88</v>
      </c>
      <c r="M16" s="134" t="s">
        <v>137</v>
      </c>
      <c r="N16" s="27">
        <f>P16</f>
        <v>263876</v>
      </c>
      <c r="O16" s="28"/>
      <c r="P16" s="29">
        <f>R16+S16+T16+W16</f>
        <v>263876</v>
      </c>
      <c r="Q16" s="28"/>
      <c r="R16" s="30">
        <f>SUMIFS(DATI!E$1:E$65536,DATI!A$1:A$65536,'1995'!B4,DATI!B$1:B$65536,'1995'!R12,DATI!C$1:C$65536,'1995'!N8,DATI!D$1:D$65536,'1995'!L16)</f>
        <v>17164</v>
      </c>
      <c r="S16" s="30">
        <f>SUMIFS(DATI!E$1:E$65536,DATI!A$1:A$65536,'1995'!B4,DATI!B$1:B$65536,'1995'!S12,DATI!C$1:C$65536,'1995'!N8,DATI!D$1:D$65536,'1995'!L16)</f>
        <v>2</v>
      </c>
      <c r="T16" s="30">
        <f>SUMIFS(DATI!E$1:E$65536,DATI!A$1:A$65536,'1995'!B4,DATI!B$1:B$65536,'1995'!T12,DATI!C$1:C$65536,'1995'!N8,DATI!D$1:D$65536,'1995'!L16)</f>
        <v>13738</v>
      </c>
      <c r="U16" s="30">
        <f>SUMIFS(DATI!E$1:E$65536,DATI!A$1:A$65536,'1995'!B4,DATI!B$1:B$65536,'1995'!U12,DATI!C$1:C$65536,'1995'!N8,DATI!D$1:D$65536,'1995'!L16)</f>
        <v>232921</v>
      </c>
      <c r="V16" s="30">
        <f>SUMIFS(DATI!E$1:E$65536,DATI!A$1:A$65536,'1995'!B4,DATI!B$1:B$65536,'1995'!V12,DATI!C$1:C$65536,'1995'!N8,DATI!D$1:D$65536,'1995'!L16)</f>
        <v>51</v>
      </c>
      <c r="W16" s="31">
        <f>U16+V16</f>
        <v>232972</v>
      </c>
    </row>
    <row r="17" spans="1:23" ht="13">
      <c r="A17" s="7"/>
      <c r="B17" s="16"/>
      <c r="C17" s="16"/>
      <c r="D17" s="16"/>
      <c r="E17" s="16"/>
      <c r="F17" s="16"/>
      <c r="G17" s="16"/>
      <c r="H17" s="16"/>
      <c r="I17" s="16"/>
      <c r="J17" s="16"/>
      <c r="K17" s="26"/>
      <c r="L17" s="40" t="s">
        <v>89</v>
      </c>
      <c r="M17" s="134" t="s">
        <v>138</v>
      </c>
      <c r="N17" s="27">
        <f>P17</f>
        <v>911412</v>
      </c>
      <c r="O17" s="28"/>
      <c r="P17" s="29">
        <f>R17+S17+T17+W17</f>
        <v>911412</v>
      </c>
      <c r="Q17" s="28"/>
      <c r="R17" s="28"/>
      <c r="S17" s="28"/>
      <c r="T17" s="30">
        <f>SUMIFS(DATI!E$1:E$65536,DATI!A$1:A$65536,'1995'!B4,DATI!B$1:B$65536,'1995'!T12,DATI!C$1:C$65536,'1995'!N8,DATI!D$1:D$65536,'1995'!L17)</f>
        <v>898503</v>
      </c>
      <c r="U17" s="28"/>
      <c r="V17" s="30">
        <f>SUMIFS(DATI!E$1:E$65536,DATI!A$1:A$65536,'1995'!B4,DATI!B$1:B$65536,'1995'!V12,DATI!C$1:C$65536,'1995'!N8,DATI!D$1:D$65536,'1995'!L17)</f>
        <v>12909</v>
      </c>
      <c r="W17" s="31">
        <f>V17</f>
        <v>12909</v>
      </c>
    </row>
    <row r="18" spans="1:23" ht="13">
      <c r="A18" s="7"/>
      <c r="B18" s="33">
        <f>C18+D18</f>
        <v>691780</v>
      </c>
      <c r="C18" s="34">
        <f>SUMIFS(DATI!E$1:E$65536,DATI!A$1:A$65536,'1995'!B4,DATI!B$1:B$65536,'1995'!C12,DATI!C$1:C$65536,'1995'!B8,DATI!D$1:D$65536,'1995'!L18)</f>
        <v>11811</v>
      </c>
      <c r="D18" s="34">
        <f>SUMIFS(DATI!E$1:E$65536,DATI!A$1:A$65536,'1995'!B4,DATI!B$1:B$65536,'1995'!D12,DATI!C$1:C$65536,'1995'!B8,DATI!D$1:D$65536,'1995'!L18)</f>
        <v>679969</v>
      </c>
      <c r="E18" s="35">
        <f>SUMIFS(DATI!E$1:E$65536,DATI!A$1:A$65536,'1995'!B4,DATI!B$1:B$65536,'1995'!E12,DATI!C$1:C$65536,'1995'!B8,DATI!D$1:D$65536,'1995'!L18)</f>
        <v>313414</v>
      </c>
      <c r="F18" s="36">
        <f>SUMIFS(DATI!E$1:E$65536,DATI!A$1:A$65536,'1995'!B4,DATI!B$1:B$65536,'1995'!F12,DATI!C$1:C$65536,'1995'!B8,DATI!D$1:D$65536,'1995'!L18)</f>
        <v>119355</v>
      </c>
      <c r="G18" s="36">
        <f>SUMIFS(DATI!E$1:E$65536,DATI!A$1:A$65536,'1995'!B4,DATI!B$1:B$65536,'1995'!G12,DATI!C$1:C$65536,'1995'!B8,DATI!D$1:D$65536,'1995'!L18)</f>
        <v>2743448</v>
      </c>
      <c r="H18" s="16"/>
      <c r="I18" s="37">
        <f>B18+E18+F18+G18</f>
        <v>3867997</v>
      </c>
      <c r="J18" s="38"/>
      <c r="K18" s="39">
        <f>I18</f>
        <v>3867997</v>
      </c>
      <c r="L18" s="40" t="s">
        <v>72</v>
      </c>
      <c r="M18" s="41" t="s">
        <v>139</v>
      </c>
      <c r="N18" s="28"/>
      <c r="O18" s="28"/>
      <c r="P18" s="28"/>
      <c r="Q18" s="28"/>
      <c r="R18" s="28"/>
      <c r="S18" s="28"/>
      <c r="T18" s="23"/>
      <c r="U18" s="28"/>
      <c r="V18" s="28"/>
      <c r="W18" s="42"/>
    </row>
    <row r="19" spans="1:23" ht="13">
      <c r="A19" s="7"/>
      <c r="B19" s="33">
        <f>C19+D19</f>
        <v>873977</v>
      </c>
      <c r="C19" s="43">
        <f>V14-C18</f>
        <v>9361</v>
      </c>
      <c r="D19" s="33">
        <f>U14-D18</f>
        <v>864616</v>
      </c>
      <c r="E19" s="43">
        <f>T14-E18</f>
        <v>640580</v>
      </c>
      <c r="F19" s="43">
        <f>S14-F18</f>
        <v>127916</v>
      </c>
      <c r="G19" s="43">
        <f>R14-G18</f>
        <v>1837124</v>
      </c>
      <c r="H19" s="16"/>
      <c r="I19" s="37">
        <f>B19+E19+F19+G19</f>
        <v>3479597</v>
      </c>
      <c r="J19" s="44"/>
      <c r="K19" s="45"/>
      <c r="L19" s="46" t="s">
        <v>91</v>
      </c>
      <c r="M19" s="194" t="s">
        <v>140</v>
      </c>
      <c r="N19" s="28"/>
      <c r="O19" s="28"/>
      <c r="P19" s="28"/>
      <c r="Q19" s="47"/>
      <c r="R19" s="28"/>
      <c r="S19" s="28"/>
      <c r="T19" s="28"/>
      <c r="U19" s="28"/>
      <c r="V19" s="28"/>
      <c r="W19" s="42"/>
    </row>
    <row r="20" spans="1:23">
      <c r="A20" s="7"/>
      <c r="B20" s="44"/>
      <c r="C20" s="44"/>
      <c r="D20" s="48"/>
      <c r="E20" s="44"/>
      <c r="F20" s="44"/>
      <c r="G20" s="44"/>
      <c r="H20" s="44"/>
      <c r="I20" s="48"/>
      <c r="J20" s="44"/>
      <c r="K20" s="45"/>
      <c r="L20" s="40" t="s">
        <v>85</v>
      </c>
      <c r="M20" s="41" t="s">
        <v>141</v>
      </c>
      <c r="N20" s="28"/>
      <c r="O20" s="28"/>
      <c r="P20" s="29">
        <f>Q20</f>
        <v>452881</v>
      </c>
      <c r="Q20" s="49">
        <f>SUMIFS(DATI!E$1:E$65536,DATI!A$1:A$65536,'1995'!B4,DATI!B$1:B$65536,'1995'!Q12,DATI!C$1:C$65536,'1995'!N8,DATI!D$1:D$65536,'1995'!L20)</f>
        <v>452881</v>
      </c>
      <c r="R20" s="50"/>
      <c r="S20" s="28"/>
      <c r="T20" s="28"/>
      <c r="U20" s="28"/>
      <c r="V20" s="28"/>
      <c r="W20" s="42"/>
    </row>
    <row r="21" spans="1:23" ht="13">
      <c r="A21" s="7"/>
      <c r="B21" s="44"/>
      <c r="C21" s="44"/>
      <c r="D21" s="48"/>
      <c r="E21" s="44"/>
      <c r="F21" s="44"/>
      <c r="G21" s="44"/>
      <c r="H21" s="44"/>
      <c r="I21" s="43">
        <f>I19+P20</f>
        <v>3932478</v>
      </c>
      <c r="J21" s="44"/>
      <c r="K21" s="45"/>
      <c r="L21" s="46" t="s">
        <v>12</v>
      </c>
      <c r="M21" s="194" t="s">
        <v>142</v>
      </c>
      <c r="N21" s="28"/>
      <c r="O21" s="28"/>
      <c r="P21" s="23"/>
      <c r="Q21" s="23"/>
      <c r="R21" s="28"/>
      <c r="S21" s="28"/>
      <c r="T21" s="28"/>
      <c r="U21" s="28"/>
      <c r="V21" s="28"/>
      <c r="W21" s="42"/>
    </row>
    <row r="22" spans="1:23" ht="13">
      <c r="A22" s="7"/>
      <c r="B22" s="51">
        <f>C22+D22</f>
        <v>96690</v>
      </c>
      <c r="C22" s="52">
        <f>SUMIFS(DATI!E$1:E$65536,DATI!A$1:A$65536,'1995'!B4,DATI!B$1:B$65536,'1995'!C12,DATI!C$1:C$65536,'1995'!B8,DATI!D$1:D$65536,'1995'!L22)</f>
        <v>2393</v>
      </c>
      <c r="D22" s="52">
        <f>SUMIFS(DATI!E$1:E$65536,DATI!A$1:A$65536,'1995'!B4,DATI!B$1:B$65536,'1995'!D12,DATI!C$1:C$65536,'1995'!B8,DATI!D$1:D$65536,'1995'!L22)</f>
        <v>94297</v>
      </c>
      <c r="E22" s="52">
        <f>SUMIFS(DATI!E$1:E$65536,DATI!A$1:A$65536,'1995'!B4,DATI!B$1:B$65536,'1995'!E12,DATI!C$1:C$65536,'1995'!B8,DATI!D$1:D$65536,'1995'!L22)</f>
        <v>225090</v>
      </c>
      <c r="F22" s="52">
        <f>SUMIFS(DATI!E$1:E$65536,DATI!A$1:A$65536,'1995'!B4,DATI!B$1:B$65536,'1995'!F12,DATI!C$1:C$65536,'1995'!B8,DATI!D$1:D$65536,'1995'!L22)</f>
        <v>12084</v>
      </c>
      <c r="G22" s="52">
        <f>SUMIFS(DATI!E$1:E$65536,DATI!A$1:A$65536,'1995'!B4,DATI!B$1:B$65536,'1995'!G12,DATI!C$1:C$65536,'1995'!B8,DATI!D$1:D$65536,'1995'!L22)</f>
        <v>623228</v>
      </c>
      <c r="H22" s="16"/>
      <c r="I22" s="43">
        <f>C22+D22+E22+F22+G22</f>
        <v>957092</v>
      </c>
      <c r="J22" s="44"/>
      <c r="K22" s="45"/>
      <c r="L22" s="53" t="s">
        <v>77</v>
      </c>
      <c r="M22" s="54" t="s">
        <v>167</v>
      </c>
      <c r="N22" s="28"/>
      <c r="O22" s="28"/>
      <c r="P22" s="28"/>
      <c r="Q22" s="28"/>
      <c r="R22" s="28" t="s">
        <v>135</v>
      </c>
      <c r="S22" s="28"/>
      <c r="T22" s="28"/>
      <c r="U22" s="28"/>
      <c r="V22" s="28"/>
      <c r="W22" s="42"/>
    </row>
    <row r="23" spans="1:23" ht="13.5" thickBot="1">
      <c r="A23" s="7"/>
      <c r="B23" s="55">
        <f>C23+D23</f>
        <v>777287</v>
      </c>
      <c r="C23" s="56">
        <f>C19-C22</f>
        <v>6968</v>
      </c>
      <c r="D23" s="56">
        <f>D19-D22</f>
        <v>770319</v>
      </c>
      <c r="E23" s="56">
        <f>E19-E22</f>
        <v>415490</v>
      </c>
      <c r="F23" s="56">
        <f>F19-F22</f>
        <v>115832</v>
      </c>
      <c r="G23" s="56">
        <f>G19-G22</f>
        <v>1213896</v>
      </c>
      <c r="H23" s="43">
        <f>P20</f>
        <v>452881</v>
      </c>
      <c r="I23" s="43">
        <f>B23+E23+F23+G23+H23</f>
        <v>2975386</v>
      </c>
      <c r="J23" s="44"/>
      <c r="K23" s="57"/>
      <c r="L23" s="46" t="s">
        <v>13</v>
      </c>
      <c r="M23" s="195" t="s">
        <v>247</v>
      </c>
      <c r="N23" s="28"/>
      <c r="O23" s="28"/>
      <c r="P23" s="28"/>
      <c r="Q23" s="28"/>
      <c r="R23" s="28"/>
      <c r="S23" s="28"/>
      <c r="T23" s="28"/>
      <c r="U23" s="28"/>
      <c r="V23" s="28"/>
      <c r="W23" s="42"/>
    </row>
    <row r="24" spans="1:23" ht="26.25" customHeight="1" thickTop="1" thickBot="1">
      <c r="A24" s="7"/>
      <c r="B24" s="284" t="s">
        <v>143</v>
      </c>
      <c r="C24" s="284"/>
      <c r="D24" s="284"/>
      <c r="E24" s="284"/>
      <c r="F24" s="284"/>
      <c r="G24" s="284"/>
      <c r="H24" s="284"/>
      <c r="I24" s="284"/>
      <c r="J24" s="284"/>
      <c r="K24" s="284"/>
      <c r="L24" s="284"/>
      <c r="M24" s="284"/>
      <c r="N24" s="284"/>
      <c r="O24" s="284"/>
      <c r="P24" s="284"/>
      <c r="Q24" s="284"/>
      <c r="R24" s="284"/>
      <c r="S24" s="284"/>
      <c r="T24" s="284"/>
      <c r="U24" s="284"/>
      <c r="V24" s="284"/>
      <c r="W24" s="285"/>
    </row>
    <row r="25" spans="1:23" ht="19" thickTop="1" thickBot="1">
      <c r="A25" s="7"/>
      <c r="B25" s="231" t="s">
        <v>144</v>
      </c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232"/>
    </row>
    <row r="26" spans="1:23" ht="13.5" thickTop="1">
      <c r="A26" s="7"/>
      <c r="B26" s="58"/>
      <c r="C26" s="58"/>
      <c r="D26" s="58"/>
      <c r="E26" s="58"/>
      <c r="F26" s="58"/>
      <c r="G26" s="58"/>
      <c r="H26" s="58"/>
      <c r="I26" s="59"/>
      <c r="J26" s="58"/>
      <c r="K26" s="60"/>
      <c r="L26" s="46" t="s">
        <v>12</v>
      </c>
      <c r="M26" s="196" t="s">
        <v>145</v>
      </c>
      <c r="N26" s="28"/>
      <c r="O26" s="61"/>
      <c r="P26" s="22">
        <f>R26+S26+T26+W26+Q26</f>
        <v>3932478</v>
      </c>
      <c r="Q26" s="22">
        <f>H23</f>
        <v>452881</v>
      </c>
      <c r="R26" s="62">
        <f>G19</f>
        <v>1837124</v>
      </c>
      <c r="S26" s="62">
        <f>F19</f>
        <v>127916</v>
      </c>
      <c r="T26" s="62">
        <f>E19</f>
        <v>640580</v>
      </c>
      <c r="U26" s="62">
        <f>D19</f>
        <v>864616</v>
      </c>
      <c r="V26" s="62">
        <f>C19</f>
        <v>9361</v>
      </c>
      <c r="W26" s="63">
        <f>U26+V26</f>
        <v>873977</v>
      </c>
    </row>
    <row r="27" spans="1:23">
      <c r="A27" s="7"/>
      <c r="B27" s="64">
        <f>C27+D27</f>
        <v>329889</v>
      </c>
      <c r="C27" s="64">
        <f>C28+C29</f>
        <v>6935</v>
      </c>
      <c r="D27" s="64">
        <f>D28+D29</f>
        <v>322954</v>
      </c>
      <c r="E27" s="64">
        <f>E28+E29</f>
        <v>415490</v>
      </c>
      <c r="F27" s="64">
        <f>F28+F29</f>
        <v>50106</v>
      </c>
      <c r="G27" s="64">
        <f>G28+G29</f>
        <v>872504</v>
      </c>
      <c r="H27" s="44"/>
      <c r="I27" s="37">
        <f>B27+E27+F27+G27</f>
        <v>1667989</v>
      </c>
      <c r="J27" s="43">
        <f>J28+J29</f>
        <v>0</v>
      </c>
      <c r="K27" s="39">
        <f>J27+I27</f>
        <v>1667989</v>
      </c>
      <c r="L27" s="53" t="s">
        <v>24</v>
      </c>
      <c r="M27" s="65" t="s">
        <v>146</v>
      </c>
      <c r="N27" s="28"/>
      <c r="O27" s="28"/>
      <c r="P27" s="23"/>
      <c r="Q27" s="23"/>
      <c r="R27" s="23"/>
      <c r="S27" s="23"/>
      <c r="T27" s="23"/>
      <c r="U27" s="23"/>
      <c r="V27" s="23"/>
      <c r="W27" s="32"/>
    </row>
    <row r="28" spans="1:23">
      <c r="A28" s="7"/>
      <c r="B28" s="66">
        <f>C28+D28</f>
        <v>244253</v>
      </c>
      <c r="C28" s="67">
        <f>SUMIFS(DATI!E$1:E$65536,DATI!A$1:A$65536,'1995'!B4,DATI!B$1:B$65536,'1995'!C12,DATI!C$1:C$65536,'1995'!B8,DATI!D$1:D$65536,'1995'!L28)</f>
        <v>5495</v>
      </c>
      <c r="D28" s="67">
        <f>SUMIFS(DATI!E$1:E$65536,DATI!A$1:A$65536,'1995'!B4,DATI!B$1:B$65536,'1995'!D12,DATI!C$1:C$65536,'1995'!B8,DATI!D$1:D$65536,'1995'!L28)</f>
        <v>238758</v>
      </c>
      <c r="E28" s="67">
        <f>SUMIFS(DATI!E$1:E$65536,DATI!A$1:A$65536,'1995'!B4,DATI!B$1:B$65536,'1995'!E12,DATI!C$1:C$65536,'1995'!B8,DATI!D$1:D$65536,'1995'!L28)</f>
        <v>301797</v>
      </c>
      <c r="F28" s="67">
        <f>SUMIFS(DATI!E$1:E$65536,DATI!A$1:A$65536,'1995'!B4,DATI!B$1:B$65536,'1995'!F12,DATI!C$1:C$65536,'1995'!B8,DATI!D$1:D$65536,'1995'!L28)</f>
        <v>35501</v>
      </c>
      <c r="G28" s="67">
        <f>SUMIFS(DATI!E$1:E$65536,DATI!A$1:A$65536,'1995'!B4,DATI!B$1:B$65536,'1995'!G12,DATI!C$1:C$65536,'1995'!B8,DATI!D$1:D$65536,'1995'!L28)</f>
        <v>625582</v>
      </c>
      <c r="H28" s="44"/>
      <c r="I28" s="37">
        <f>B28+E28+F28+G28</f>
        <v>1207133</v>
      </c>
      <c r="J28" s="36">
        <f>SUMIFS(DATI!E$1:E$65536,DATI!A$1:A$65536,'1995'!B4,DATI!B$1:B$65536,'1995'!J12,DATI!C$1:C$65536,'1995'!B8,DATI!D$1:D$65536,'1995'!L28)</f>
        <v>0</v>
      </c>
      <c r="K28" s="39">
        <f>J28+I28</f>
        <v>1207133</v>
      </c>
      <c r="L28" s="53" t="s">
        <v>25</v>
      </c>
      <c r="M28" s="199" t="s">
        <v>248</v>
      </c>
      <c r="N28" s="28"/>
      <c r="O28" s="28"/>
      <c r="P28" s="28"/>
      <c r="Q28" s="28"/>
      <c r="R28" s="28"/>
      <c r="S28" s="28"/>
      <c r="T28" s="28"/>
      <c r="U28" s="28"/>
      <c r="V28" s="28"/>
      <c r="W28" s="42"/>
    </row>
    <row r="29" spans="1:23">
      <c r="A29" s="7"/>
      <c r="B29" s="66">
        <f>C29+D29</f>
        <v>85636</v>
      </c>
      <c r="C29" s="67">
        <f>SUMIFS(DATI!E$1:E$65536,DATI!A$1:A$65536,'1995'!B4,DATI!B$1:B$65536,'1995'!C12,DATI!C$1:C$65536,'1995'!B8,DATI!D$1:D$65536,'1995'!L29)</f>
        <v>1440</v>
      </c>
      <c r="D29" s="67">
        <f>SUMIFS(DATI!E$1:E$65536,DATI!A$1:A$65536,'1995'!B4,DATI!B$1:B$65536,'1995'!D12,DATI!C$1:C$65536,'1995'!B8,DATI!D$1:D$65536,'1995'!L29)</f>
        <v>84196</v>
      </c>
      <c r="E29" s="67">
        <f>SUMIFS(DATI!E$1:E$65536,DATI!A$1:A$65536,'1995'!B4,DATI!B$1:B$65536,'1995'!E12,DATI!C$1:C$65536,'1995'!B8,DATI!D$1:D$65536,'1995'!L29)</f>
        <v>113693</v>
      </c>
      <c r="F29" s="67">
        <f>SUMIFS(DATI!E$1:E$65536,DATI!A$1:A$65536,'1995'!B4,DATI!B$1:B$65536,'1995'!F12,DATI!C$1:C$65536,'1995'!B8,DATI!D$1:D$65536,'1995'!L29)</f>
        <v>14605</v>
      </c>
      <c r="G29" s="67">
        <f>SUMIFS(DATI!E$1:E$65536,DATI!A$1:A$65536,'1995'!B4,DATI!B$1:B$65536,'1995'!G12,DATI!C$1:C$65536,'1995'!B8,DATI!D$1:D$65536,'1995'!L29)</f>
        <v>246922</v>
      </c>
      <c r="H29" s="44"/>
      <c r="I29" s="37">
        <f>B29+E29+F29+G29</f>
        <v>460856</v>
      </c>
      <c r="J29" s="36">
        <f>SUMIFS(DATI!E$1:E$65536,DATI!A$1:A$65536,'1995'!B4,DATI!B$1:B$65536,'1995'!J12,DATI!C$1:C$65536,'1995'!B8,DATI!D$1:D$65536,'1995'!L29)</f>
        <v>0</v>
      </c>
      <c r="K29" s="39">
        <f>J29+I29</f>
        <v>460856</v>
      </c>
      <c r="L29" s="53" t="s">
        <v>26</v>
      </c>
      <c r="M29" s="199" t="s">
        <v>249</v>
      </c>
      <c r="N29" s="28"/>
      <c r="O29" s="28"/>
      <c r="P29" s="28"/>
      <c r="Q29" s="28"/>
      <c r="R29" s="28"/>
      <c r="S29" s="28"/>
      <c r="T29" s="28"/>
      <c r="U29" s="28"/>
      <c r="V29" s="28"/>
      <c r="W29" s="42"/>
    </row>
    <row r="30" spans="1:23">
      <c r="A30" s="7"/>
      <c r="B30" s="68">
        <f>C30+D30</f>
        <v>116</v>
      </c>
      <c r="C30" s="68">
        <f>C32</f>
        <v>20</v>
      </c>
      <c r="D30" s="68">
        <f>D32</f>
        <v>96</v>
      </c>
      <c r="E30" s="68">
        <f>E32</f>
        <v>0</v>
      </c>
      <c r="F30" s="68">
        <f>F32</f>
        <v>2061</v>
      </c>
      <c r="G30" s="68">
        <f>G32</f>
        <v>68329</v>
      </c>
      <c r="H30" s="68">
        <f>H31</f>
        <v>457074</v>
      </c>
      <c r="I30" s="69">
        <f>I31+I32</f>
        <v>527580</v>
      </c>
      <c r="J30" s="44"/>
      <c r="K30" s="70"/>
      <c r="L30" s="53" t="s">
        <v>27</v>
      </c>
      <c r="M30" s="65" t="s">
        <v>147</v>
      </c>
      <c r="N30" s="28"/>
      <c r="O30" s="28"/>
      <c r="P30" s="28"/>
      <c r="Q30" s="28"/>
      <c r="R30" s="28"/>
      <c r="S30" s="28"/>
      <c r="T30" s="28"/>
      <c r="U30" s="28"/>
      <c r="V30" s="28"/>
      <c r="W30" s="42"/>
    </row>
    <row r="31" spans="1:23">
      <c r="A31" s="7"/>
      <c r="B31" s="71"/>
      <c r="C31" s="71"/>
      <c r="D31" s="71"/>
      <c r="E31" s="71"/>
      <c r="F31" s="71"/>
      <c r="G31" s="71"/>
      <c r="H31" s="36">
        <f>SUMIFS(DATI!E$1:E$65536,DATI!A$1:A$65536,'1995'!B4,DATI!B$1:B$65536,'1995'!H12,DATI!C$1:C$65536,'1995'!B8,DATI!D$1:D$65536,'1995'!L31)</f>
        <v>457074</v>
      </c>
      <c r="I31" s="37">
        <f>H31</f>
        <v>457074</v>
      </c>
      <c r="J31" s="44"/>
      <c r="K31" s="45"/>
      <c r="L31" s="53" t="s">
        <v>28</v>
      </c>
      <c r="M31" s="199" t="s">
        <v>250</v>
      </c>
      <c r="N31" s="28"/>
      <c r="O31" s="28"/>
      <c r="P31" s="28"/>
      <c r="Q31" s="28"/>
      <c r="R31" s="28"/>
      <c r="S31" s="28"/>
      <c r="T31" s="28"/>
      <c r="U31" s="28"/>
      <c r="V31" s="28"/>
      <c r="W31" s="42"/>
    </row>
    <row r="32" spans="1:23">
      <c r="A32" s="7"/>
      <c r="B32" s="33">
        <f>C32+D32</f>
        <v>116</v>
      </c>
      <c r="C32" s="36">
        <f>SUMIFS(DATI!E$1:E$65536,DATI!A$1:A$65536,'1995'!B4,DATI!B$1:B$65536,'1995'!C12,DATI!C$1:C$65536,'1995'!B8,DATI!D$1:D$65536,'1995'!L32)</f>
        <v>20</v>
      </c>
      <c r="D32" s="34">
        <f>SUMIFS(DATI!E$1:E$65536,DATI!A$1:A$65536,'1995'!B4,DATI!B$1:B$65536,'1995'!D12,DATI!C$1:C$65536,'1995'!B8,DATI!D$1:D$65536,'1995'!L32)</f>
        <v>96</v>
      </c>
      <c r="E32" s="36">
        <f>SUMIFS(DATI!E$1:E$65536,DATI!A$1:A$65536,'1995'!B4,DATI!B$1:B$65536,'1995'!E12,DATI!C$1:C$65536,'1995'!B8,DATI!D$1:D$65536,'1995'!L32)</f>
        <v>0</v>
      </c>
      <c r="F32" s="36">
        <f>SUMIFS(DATI!E$1:E$65536,DATI!A$1:A$65536,'1995'!B4,DATI!B$1:B$65536,'1995'!F12,DATI!C$1:C$65536,'1995'!B8,DATI!D$1:D$65536,'1995'!L32)</f>
        <v>2061</v>
      </c>
      <c r="G32" s="36">
        <f>SUMIFS(DATI!E$1:E$65536,DATI!A$1:A$65536,'1995'!B4,DATI!B$1:B$65536,'1995'!G12,DATI!C$1:C$65536,'1995'!B8,DATI!D$1:D$65536,'1995'!L32)</f>
        <v>68329</v>
      </c>
      <c r="H32" s="44"/>
      <c r="I32" s="37">
        <f>B32+E32+F32+G32</f>
        <v>70506</v>
      </c>
      <c r="J32" s="44"/>
      <c r="K32" s="45"/>
      <c r="L32" s="53" t="s">
        <v>29</v>
      </c>
      <c r="M32" s="199" t="s">
        <v>251</v>
      </c>
      <c r="N32" s="28"/>
      <c r="O32" s="28"/>
      <c r="P32" s="47"/>
      <c r="Q32" s="47"/>
      <c r="R32" s="47"/>
      <c r="S32" s="47"/>
      <c r="T32" s="47"/>
      <c r="U32" s="47"/>
      <c r="V32" s="47"/>
      <c r="W32" s="72"/>
    </row>
    <row r="33" spans="1:23">
      <c r="A33" s="7"/>
      <c r="B33" s="44"/>
      <c r="C33" s="44"/>
      <c r="D33" s="44"/>
      <c r="E33" s="44"/>
      <c r="F33" s="44"/>
      <c r="G33" s="44"/>
      <c r="H33" s="44"/>
      <c r="I33" s="44"/>
      <c r="J33" s="44"/>
      <c r="K33" s="45"/>
      <c r="L33" s="53" t="s">
        <v>30</v>
      </c>
      <c r="M33" s="65" t="s">
        <v>148</v>
      </c>
      <c r="N33" s="28"/>
      <c r="O33" s="61"/>
      <c r="P33" s="29">
        <f>P34+P35</f>
        <v>43924</v>
      </c>
      <c r="Q33" s="29">
        <f>Q34+Q35</f>
        <v>4193</v>
      </c>
      <c r="R33" s="29">
        <f>R35</f>
        <v>39731</v>
      </c>
      <c r="S33" s="29">
        <f>S35</f>
        <v>0</v>
      </c>
      <c r="T33" s="29">
        <f>T35</f>
        <v>0</v>
      </c>
      <c r="U33" s="29">
        <f>U35</f>
        <v>0</v>
      </c>
      <c r="V33" s="62">
        <f>V35</f>
        <v>0</v>
      </c>
      <c r="W33" s="63">
        <f>U33+V33</f>
        <v>0</v>
      </c>
    </row>
    <row r="34" spans="1:23">
      <c r="A34" s="7"/>
      <c r="B34" s="44"/>
      <c r="C34" s="44"/>
      <c r="D34" s="44"/>
      <c r="E34" s="44"/>
      <c r="F34" s="44"/>
      <c r="G34" s="44"/>
      <c r="H34" s="44"/>
      <c r="I34" s="44"/>
      <c r="J34" s="44"/>
      <c r="K34" s="45"/>
      <c r="L34" s="53" t="s">
        <v>31</v>
      </c>
      <c r="M34" s="199" t="s">
        <v>252</v>
      </c>
      <c r="N34" s="28"/>
      <c r="O34" s="61"/>
      <c r="P34" s="29">
        <f>Q34</f>
        <v>4193</v>
      </c>
      <c r="Q34" s="49">
        <f>SUMIFS(DATI!E$1:E$65536,DATI!A$1:A$65536,'1995'!B4,DATI!B$1:B$65536,'1995'!Q12,DATI!C$1:C$65536,'1995'!N8,DATI!D$1:D$65536,'1995'!L34)</f>
        <v>4193</v>
      </c>
      <c r="R34" s="73"/>
      <c r="S34" s="74"/>
      <c r="T34" s="74"/>
      <c r="U34" s="74"/>
      <c r="V34" s="74"/>
      <c r="W34" s="75"/>
    </row>
    <row r="35" spans="1:23">
      <c r="A35" s="7"/>
      <c r="B35" s="44"/>
      <c r="C35" s="44"/>
      <c r="D35" s="44"/>
      <c r="E35" s="44"/>
      <c r="F35" s="44"/>
      <c r="G35" s="76"/>
      <c r="H35" s="44"/>
      <c r="I35" s="76"/>
      <c r="J35" s="44"/>
      <c r="K35" s="45"/>
      <c r="L35" s="53" t="s">
        <v>32</v>
      </c>
      <c r="M35" s="199" t="s">
        <v>253</v>
      </c>
      <c r="N35" s="28"/>
      <c r="O35" s="61"/>
      <c r="P35" s="29">
        <f>R35+S35+T35+W35</f>
        <v>39731</v>
      </c>
      <c r="Q35" s="44"/>
      <c r="R35" s="49">
        <f>SUMIFS(DATI!E$1:E$65536,DATI!A$1:A$65536,'1995'!B4,DATI!B$1:B$65536,'1995'!R12,DATI!C$1:C$65536,'1995'!N8,DATI!D$1:D$65536,'1995'!L35)</f>
        <v>39731</v>
      </c>
      <c r="S35" s="49">
        <f>SUMIFS(DATI!E$1:E$65536,DATI!A$1:A$65536,'1995'!B4,DATI!B$1:B$65536,'1995'!S12,DATI!C$1:C$65536,'1995'!N8,DATI!D$1:D$65536,'1995'!L35)</f>
        <v>0</v>
      </c>
      <c r="T35" s="49">
        <f>SUMIFS(DATI!E$1:E$65536,DATI!A$1:A$65536,'1995'!B4,DATI!B$1:B$65536,'1995'!T12,DATI!C$1:C$65536,'1995'!N8,DATI!D$1:D$65536,'1995'!L35)</f>
        <v>0</v>
      </c>
      <c r="U35" s="49">
        <f>SUMIFS(DATI!E$1:E$65536,DATI!A$1:A$65536,'1995'!B4,DATI!B$1:B$65536,'1995'!U12,DATI!C$1:C$65536,'1995'!N8,DATI!D$1:D$65536,'1995'!L35)</f>
        <v>0</v>
      </c>
      <c r="V35" s="24">
        <f>SUMIFS(DATI!E$1:E$65536,DATI!A$1:A$65536,'1995'!B4,DATI!B$1:B$65536,'1995'!V12,DATI!C$1:C$65536,'1995'!N8,DATI!D$1:D$65536,'1995'!L35)</f>
        <v>0</v>
      </c>
      <c r="W35" s="63">
        <f>U35+V35</f>
        <v>0</v>
      </c>
    </row>
    <row r="36" spans="1:23" ht="13">
      <c r="A36" s="7"/>
      <c r="B36" s="33">
        <f>C36+D36</f>
        <v>543972</v>
      </c>
      <c r="C36" s="43">
        <f>V26+V35-C27-C32</f>
        <v>2406</v>
      </c>
      <c r="D36" s="33">
        <f>U26+U35-D27-D32</f>
        <v>541566</v>
      </c>
      <c r="E36" s="43">
        <f>T26+T35-E27-E32</f>
        <v>225090</v>
      </c>
      <c r="F36" s="43">
        <f>S26+S35-F27-F32</f>
        <v>75749</v>
      </c>
      <c r="G36" s="43">
        <f>R26+R35-G27-G32</f>
        <v>936022</v>
      </c>
      <c r="H36" s="44"/>
      <c r="I36" s="37">
        <f>B36+E36+F36+G36</f>
        <v>1780833</v>
      </c>
      <c r="J36" s="44"/>
      <c r="K36" s="45"/>
      <c r="L36" s="77" t="s">
        <v>14</v>
      </c>
      <c r="M36" s="197" t="s">
        <v>149</v>
      </c>
      <c r="N36" s="28"/>
      <c r="O36" s="28"/>
      <c r="P36" s="23"/>
      <c r="Q36" s="44"/>
      <c r="R36" s="23"/>
      <c r="S36" s="23"/>
      <c r="T36" s="23"/>
      <c r="U36" s="23"/>
      <c r="V36" s="23"/>
      <c r="W36" s="32"/>
    </row>
    <row r="37" spans="1:23">
      <c r="A37" s="7"/>
      <c r="B37" s="33">
        <f>C37+D37</f>
        <v>96690</v>
      </c>
      <c r="C37" s="33">
        <f>C22</f>
        <v>2393</v>
      </c>
      <c r="D37" s="33">
        <f>D22</f>
        <v>94297</v>
      </c>
      <c r="E37" s="33">
        <f>E22</f>
        <v>225090</v>
      </c>
      <c r="F37" s="33">
        <f>F22</f>
        <v>12084</v>
      </c>
      <c r="G37" s="33">
        <f>G22</f>
        <v>623228</v>
      </c>
      <c r="H37" s="44"/>
      <c r="I37" s="37">
        <f>B37+E37+F37+G37</f>
        <v>957092</v>
      </c>
      <c r="J37" s="44"/>
      <c r="K37" s="45"/>
      <c r="L37" s="53" t="s">
        <v>77</v>
      </c>
      <c r="M37" s="65" t="s">
        <v>150</v>
      </c>
      <c r="N37" s="28"/>
      <c r="O37" s="28"/>
      <c r="P37" s="28"/>
      <c r="Q37" s="28"/>
      <c r="R37" s="28"/>
      <c r="S37" s="28"/>
      <c r="T37" s="28"/>
      <c r="U37" s="28"/>
      <c r="V37" s="28"/>
      <c r="W37" s="42"/>
    </row>
    <row r="38" spans="1:23" ht="26.5" thickBot="1">
      <c r="A38" s="7"/>
      <c r="B38" s="79">
        <f>C38+D38</f>
        <v>447282</v>
      </c>
      <c r="C38" s="79">
        <f>C36-C37</f>
        <v>13</v>
      </c>
      <c r="D38" s="79">
        <f>D36-D37</f>
        <v>447269</v>
      </c>
      <c r="E38" s="79">
        <f>E36-E37</f>
        <v>0</v>
      </c>
      <c r="F38" s="79">
        <f>F36-F37</f>
        <v>63665</v>
      </c>
      <c r="G38" s="79">
        <f>G36-G37</f>
        <v>312794</v>
      </c>
      <c r="H38" s="44"/>
      <c r="I38" s="80">
        <f>B38+E38+F38+G38</f>
        <v>823741</v>
      </c>
      <c r="J38" s="44"/>
      <c r="K38" s="57"/>
      <c r="L38" s="106" t="s">
        <v>151</v>
      </c>
      <c r="M38" s="198" t="s">
        <v>152</v>
      </c>
      <c r="N38" s="81"/>
      <c r="O38" s="81"/>
      <c r="P38" s="81"/>
      <c r="Q38" s="81"/>
      <c r="R38" s="81"/>
      <c r="S38" s="81"/>
      <c r="T38" s="81"/>
      <c r="U38" s="81"/>
      <c r="V38" s="81"/>
      <c r="W38" s="82"/>
    </row>
    <row r="39" spans="1:23" ht="16.5" thickTop="1" thickBot="1">
      <c r="A39" s="7"/>
      <c r="B39" s="83"/>
      <c r="C39" s="83"/>
      <c r="D39" s="83"/>
      <c r="E39" s="84"/>
      <c r="F39" s="84"/>
      <c r="G39" s="84"/>
      <c r="H39" s="84"/>
      <c r="I39" s="84"/>
      <c r="J39" s="84"/>
      <c r="K39" s="84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6"/>
    </row>
    <row r="40" spans="1:23" ht="21.75" customHeight="1" thickTop="1" thickBot="1">
      <c r="A40" s="7"/>
      <c r="B40" s="253" t="s">
        <v>119</v>
      </c>
      <c r="C40" s="253"/>
      <c r="D40" s="253"/>
      <c r="E40" s="253"/>
      <c r="F40" s="253"/>
      <c r="G40" s="253"/>
      <c r="H40" s="253"/>
      <c r="I40" s="253"/>
      <c r="J40" s="253"/>
      <c r="K40" s="254"/>
      <c r="L40" s="274" t="s">
        <v>120</v>
      </c>
      <c r="M40" s="275"/>
      <c r="N40" s="278" t="s">
        <v>121</v>
      </c>
      <c r="O40" s="279"/>
      <c r="P40" s="279"/>
      <c r="Q40" s="279"/>
      <c r="R40" s="279"/>
      <c r="S40" s="279"/>
      <c r="T40" s="279"/>
      <c r="U40" s="280"/>
      <c r="V40" s="280"/>
      <c r="W40" s="281"/>
    </row>
    <row r="41" spans="1:23" ht="13.5" customHeight="1" thickTop="1">
      <c r="A41" s="7"/>
      <c r="B41" s="261" t="s">
        <v>122</v>
      </c>
      <c r="C41" s="264" t="s">
        <v>123</v>
      </c>
      <c r="D41" s="264" t="s">
        <v>124</v>
      </c>
      <c r="E41" s="239" t="s">
        <v>125</v>
      </c>
      <c r="F41" s="239" t="s">
        <v>126</v>
      </c>
      <c r="G41" s="239" t="s">
        <v>127</v>
      </c>
      <c r="H41" s="239" t="s">
        <v>128</v>
      </c>
      <c r="I41" s="239" t="s">
        <v>129</v>
      </c>
      <c r="J41" s="239" t="s">
        <v>130</v>
      </c>
      <c r="K41" s="243" t="s">
        <v>131</v>
      </c>
      <c r="L41" s="276"/>
      <c r="M41" s="277"/>
      <c r="N41" s="264" t="s">
        <v>131</v>
      </c>
      <c r="O41" s="239" t="s">
        <v>130</v>
      </c>
      <c r="P41" s="239" t="s">
        <v>129</v>
      </c>
      <c r="Q41" s="239" t="s">
        <v>128</v>
      </c>
      <c r="R41" s="239" t="s">
        <v>127</v>
      </c>
      <c r="S41" s="239" t="s">
        <v>126</v>
      </c>
      <c r="T41" s="239" t="s">
        <v>125</v>
      </c>
      <c r="U41" s="264" t="s">
        <v>124</v>
      </c>
      <c r="V41" s="264" t="s">
        <v>123</v>
      </c>
      <c r="W41" s="266" t="s">
        <v>122</v>
      </c>
    </row>
    <row r="42" spans="1:23" ht="12.75" customHeight="1">
      <c r="A42" s="7"/>
      <c r="B42" s="262"/>
      <c r="C42" s="216"/>
      <c r="D42" s="216"/>
      <c r="E42" s="213"/>
      <c r="F42" s="213"/>
      <c r="G42" s="213"/>
      <c r="H42" s="229"/>
      <c r="I42" s="213"/>
      <c r="J42" s="213"/>
      <c r="K42" s="244"/>
      <c r="L42" s="276"/>
      <c r="M42" s="277"/>
      <c r="N42" s="215"/>
      <c r="O42" s="213"/>
      <c r="P42" s="213"/>
      <c r="Q42" s="229"/>
      <c r="R42" s="213"/>
      <c r="S42" s="213"/>
      <c r="T42" s="213"/>
      <c r="U42" s="216"/>
      <c r="V42" s="216"/>
      <c r="W42" s="219"/>
    </row>
    <row r="43" spans="1:23" ht="63" customHeight="1" thickBot="1">
      <c r="A43" s="7"/>
      <c r="B43" s="262"/>
      <c r="C43" s="216"/>
      <c r="D43" s="216"/>
      <c r="E43" s="213"/>
      <c r="F43" s="213"/>
      <c r="G43" s="213"/>
      <c r="H43" s="229"/>
      <c r="I43" s="213"/>
      <c r="J43" s="282"/>
      <c r="K43" s="244"/>
      <c r="L43" s="276"/>
      <c r="M43" s="277"/>
      <c r="N43" s="215"/>
      <c r="O43" s="282"/>
      <c r="P43" s="213"/>
      <c r="Q43" s="229"/>
      <c r="R43" s="213"/>
      <c r="S43" s="213"/>
      <c r="T43" s="213"/>
      <c r="U43" s="216"/>
      <c r="V43" s="216"/>
      <c r="W43" s="219"/>
    </row>
    <row r="44" spans="1:23" ht="19" thickTop="1" thickBot="1">
      <c r="A44" s="7"/>
      <c r="B44" s="233" t="s">
        <v>153</v>
      </c>
      <c r="C44" s="234"/>
      <c r="D44" s="234"/>
      <c r="E44" s="234"/>
      <c r="F44" s="234"/>
      <c r="G44" s="234"/>
      <c r="H44" s="234"/>
      <c r="I44" s="234"/>
      <c r="J44" s="234"/>
      <c r="K44" s="234"/>
      <c r="L44" s="234"/>
      <c r="M44" s="234"/>
      <c r="N44" s="234"/>
      <c r="O44" s="234"/>
      <c r="P44" s="234"/>
      <c r="Q44" s="234"/>
      <c r="R44" s="234"/>
      <c r="S44" s="234"/>
      <c r="T44" s="234"/>
      <c r="U44" s="234"/>
      <c r="V44" s="234"/>
      <c r="W44" s="235"/>
    </row>
    <row r="45" spans="1:23" ht="13.5" thickTop="1">
      <c r="A45" s="7"/>
      <c r="B45" s="28"/>
      <c r="C45" s="28"/>
      <c r="D45" s="28"/>
      <c r="E45" s="28"/>
      <c r="F45" s="28"/>
      <c r="G45" s="28"/>
      <c r="H45" s="28"/>
      <c r="I45" s="28"/>
      <c r="J45" s="28"/>
      <c r="K45" s="42"/>
      <c r="L45" s="87" t="s">
        <v>14</v>
      </c>
      <c r="M45" s="200" t="s">
        <v>149</v>
      </c>
      <c r="N45" s="47"/>
      <c r="O45" s="88"/>
      <c r="P45" s="22">
        <f>R45+S45+T45+W45</f>
        <v>1780833</v>
      </c>
      <c r="Q45" s="50"/>
      <c r="R45" s="22">
        <f>G36</f>
        <v>936022</v>
      </c>
      <c r="S45" s="22">
        <f>F36</f>
        <v>75749</v>
      </c>
      <c r="T45" s="22">
        <f>E36</f>
        <v>225090</v>
      </c>
      <c r="U45" s="22">
        <f>D36</f>
        <v>541566</v>
      </c>
      <c r="V45" s="89">
        <f>C36</f>
        <v>2406</v>
      </c>
      <c r="W45" s="90">
        <f>U45+V45</f>
        <v>543972</v>
      </c>
    </row>
    <row r="46" spans="1:23" ht="12.75" customHeight="1">
      <c r="A46" s="7"/>
      <c r="B46" s="28"/>
      <c r="C46" s="28"/>
      <c r="D46" s="28"/>
      <c r="E46" s="28"/>
      <c r="F46" s="28"/>
      <c r="G46" s="28"/>
      <c r="H46" s="28"/>
      <c r="I46" s="28"/>
      <c r="J46" s="28"/>
      <c r="K46" s="42"/>
      <c r="L46" s="53" t="s">
        <v>24</v>
      </c>
      <c r="M46" s="65" t="s">
        <v>146</v>
      </c>
      <c r="N46" s="91">
        <f t="shared" ref="N46:N54" si="0">O46+P46</f>
        <v>1667989</v>
      </c>
      <c r="O46" s="49">
        <f>SUMIFS(DATI!E$1:E$65536,DATI!A$1:A$65536,'1995'!B4,DATI!B$1:B$65536,'1995'!O12,DATI!C$1:C$65536,'1995'!N8,DATI!D$1:D$65536,'1995'!L46)</f>
        <v>931</v>
      </c>
      <c r="P46" s="29">
        <f>U46</f>
        <v>1667058</v>
      </c>
      <c r="Q46" s="28"/>
      <c r="R46" s="23"/>
      <c r="S46" s="23"/>
      <c r="T46" s="28"/>
      <c r="U46" s="49">
        <f>SUMIFS(DATI!E$1:E$65536,DATI!A$1:A$65536,'1995'!B4,DATI!B$1:B$65536,'1995'!U12,DATI!C$1:C$65536,'1995'!N8,DATI!D$1:D$65536,'1995'!L46)</f>
        <v>1667058</v>
      </c>
      <c r="V46" s="28"/>
      <c r="W46" s="31">
        <f>U46</f>
        <v>1667058</v>
      </c>
    </row>
    <row r="47" spans="1:23" ht="12.75" customHeight="1">
      <c r="A47" s="7"/>
      <c r="B47" s="28"/>
      <c r="C47" s="28"/>
      <c r="D47" s="28"/>
      <c r="E47" s="28"/>
      <c r="F47" s="28"/>
      <c r="G47" s="28"/>
      <c r="H47" s="28"/>
      <c r="I47" s="28"/>
      <c r="J47" s="28"/>
      <c r="K47" s="42"/>
      <c r="L47" s="40" t="s">
        <v>25</v>
      </c>
      <c r="M47" s="134" t="s">
        <v>248</v>
      </c>
      <c r="N47" s="91">
        <f t="shared" si="0"/>
        <v>1207133</v>
      </c>
      <c r="O47" s="49">
        <f>SUMIFS(DATI!E$1:E$65536,DATI!A$1:A$65536,'1995'!B4,DATI!B$1:B$65536,'1995'!O12,DATI!C$1:C$65536,'1995'!N8,DATI!D$1:D$65536,'1995'!L47)</f>
        <v>931</v>
      </c>
      <c r="P47" s="49">
        <f>SUMIFS(DATI!E$1:E$65536,DATI!A$1:A$65536,'1995'!B4,DATI!B$1:B$65536,'1995'!P12,DATI!C$1:C$65536,'1995'!N8,DATI!D$1:D$65536,'1995'!L47)</f>
        <v>1206202</v>
      </c>
      <c r="Q47" s="28"/>
      <c r="R47" s="28"/>
      <c r="S47" s="28"/>
      <c r="T47" s="28"/>
      <c r="U47" s="49">
        <f>SUMIFS(DATI!E$1:E$65536,DATI!A$1:A$65536,'1995'!B4,DATI!B$1:B$65536,'1995'!U12,DATI!C$1:C$65536,'1995'!N8,DATI!D$1:D$65536,'1995'!L47)</f>
        <v>1206202</v>
      </c>
      <c r="V47" s="28"/>
      <c r="W47" s="31">
        <f>U47</f>
        <v>1206202</v>
      </c>
    </row>
    <row r="48" spans="1:23" ht="12.75" customHeight="1">
      <c r="A48" s="7"/>
      <c r="B48" s="28"/>
      <c r="C48" s="28"/>
      <c r="D48" s="28"/>
      <c r="E48" s="28"/>
      <c r="F48" s="28"/>
      <c r="G48" s="28"/>
      <c r="H48" s="28"/>
      <c r="I48" s="28"/>
      <c r="J48" s="28"/>
      <c r="K48" s="42"/>
      <c r="L48" s="40" t="s">
        <v>26</v>
      </c>
      <c r="M48" s="134" t="s">
        <v>249</v>
      </c>
      <c r="N48" s="91">
        <f t="shared" si="0"/>
        <v>460856</v>
      </c>
      <c r="O48" s="49">
        <f>SUMIFS(DATI!E$1:E$65536,DATI!A$1:A$65536,'1995'!B4,DATI!B$1:B$65536,'1995'!O12,DATI!C$1:C$65536,'1995'!N8,DATI!D$1:D$65536,'1995'!L48)</f>
        <v>0</v>
      </c>
      <c r="P48" s="49">
        <f>SUMIFS(DATI!E$1:E$65536,DATI!A$1:A$65536,'1995'!B4,DATI!B$1:B$65536,'1995'!P12,DATI!C$1:C$65536,'1995'!N8,DATI!D$1:D$65536,'1995'!L48)</f>
        <v>460856</v>
      </c>
      <c r="Q48" s="28"/>
      <c r="R48" s="28"/>
      <c r="S48" s="28"/>
      <c r="T48" s="28"/>
      <c r="U48" s="49">
        <f>SUMIFS(DATI!E$1:E$65536,DATI!A$1:A$65536,'1995'!B4,DATI!B$1:B$65536,'1995'!U12,DATI!C$1:C$65536,'1995'!N8,DATI!D$1:D$65536,'1995'!L48)</f>
        <v>460856</v>
      </c>
      <c r="V48" s="28"/>
      <c r="W48" s="31">
        <f>U48</f>
        <v>460856</v>
      </c>
    </row>
    <row r="49" spans="1:23" ht="12.75" customHeight="1">
      <c r="A49" s="7"/>
      <c r="B49" s="28"/>
      <c r="C49" s="28"/>
      <c r="D49" s="28"/>
      <c r="E49" s="28"/>
      <c r="F49" s="28"/>
      <c r="G49" s="28"/>
      <c r="H49" s="28"/>
      <c r="I49" s="28"/>
      <c r="J49" s="28"/>
      <c r="K49" s="42"/>
      <c r="L49" s="40" t="s">
        <v>27</v>
      </c>
      <c r="M49" s="41" t="s">
        <v>147</v>
      </c>
      <c r="N49" s="91">
        <f t="shared" si="0"/>
        <v>527580</v>
      </c>
      <c r="O49" s="29">
        <f>O50+O54</f>
        <v>0</v>
      </c>
      <c r="P49" s="29">
        <f t="shared" ref="P49:P54" si="1">T49</f>
        <v>527580</v>
      </c>
      <c r="Q49" s="28"/>
      <c r="R49" s="28"/>
      <c r="S49" s="28"/>
      <c r="T49" s="29">
        <f>T50+T54</f>
        <v>527580</v>
      </c>
      <c r="U49" s="92"/>
      <c r="V49" s="28"/>
      <c r="W49" s="42"/>
    </row>
    <row r="50" spans="1:23" ht="12.75" customHeight="1">
      <c r="A50" s="7"/>
      <c r="B50" s="28"/>
      <c r="C50" s="28"/>
      <c r="D50" s="28"/>
      <c r="E50" s="28"/>
      <c r="F50" s="28"/>
      <c r="G50" s="28"/>
      <c r="H50" s="28"/>
      <c r="I50" s="28"/>
      <c r="J50" s="28"/>
      <c r="K50" s="42"/>
      <c r="L50" s="40" t="s">
        <v>28</v>
      </c>
      <c r="M50" s="134" t="s">
        <v>250</v>
      </c>
      <c r="N50" s="91">
        <f t="shared" si="0"/>
        <v>457074</v>
      </c>
      <c r="O50" s="49">
        <f>SUMIFS(DATI!E$1:E$65536,DATI!A$1:A$65536,'1995'!B4,DATI!B$1:B$65536,'1995'!O12,DATI!C$1:C$65536,'1995'!N8,DATI!D$1:D$65536,'1995'!L50)</f>
        <v>0</v>
      </c>
      <c r="P50" s="29">
        <f t="shared" si="1"/>
        <v>457074</v>
      </c>
      <c r="Q50" s="28"/>
      <c r="R50" s="28"/>
      <c r="S50" s="28"/>
      <c r="T50" s="49">
        <f>SUMIFS(DATI!E$1:E$65536,DATI!A$1:A$65536,'1995'!B4,DATI!B$1:B$65536,'1995'!T12,DATI!C$1:C$65536,'1995'!N8,DATI!D$1:D$65536,'1995'!L50)</f>
        <v>457074</v>
      </c>
      <c r="U50" s="50"/>
      <c r="V50" s="28"/>
      <c r="W50" s="42"/>
    </row>
    <row r="51" spans="1:23" ht="12.75" customHeight="1">
      <c r="A51" s="7"/>
      <c r="B51" s="28"/>
      <c r="C51" s="28"/>
      <c r="D51" s="28"/>
      <c r="E51" s="28"/>
      <c r="F51" s="28"/>
      <c r="G51" s="28"/>
      <c r="H51" s="28"/>
      <c r="I51" s="28"/>
      <c r="J51" s="28"/>
      <c r="K51" s="42"/>
      <c r="L51" s="40" t="s">
        <v>82</v>
      </c>
      <c r="M51" s="185" t="s">
        <v>154</v>
      </c>
      <c r="N51" s="91">
        <f t="shared" si="0"/>
        <v>342737</v>
      </c>
      <c r="O51" s="49">
        <f>SUMIFS(DATI!E$1:E$65536,DATI!A$1:A$65536,'1995'!B4,DATI!B$1:B$65536,'1995'!O12,DATI!C$1:C$65536,'1995'!N8,DATI!D$1:D$65536,'1995'!L51)</f>
        <v>0</v>
      </c>
      <c r="P51" s="29">
        <f t="shared" si="1"/>
        <v>342737</v>
      </c>
      <c r="Q51" s="28"/>
      <c r="R51" s="28"/>
      <c r="S51" s="28"/>
      <c r="T51" s="49">
        <f>SUMIFS(DATI!E$1:E$65536,DATI!A$1:A$65536,'1995'!B4,DATI!B$1:B$65536,'1995'!T12,DATI!C$1:C$65536,'1995'!N8,DATI!D$1:D$65536,'1995'!L51)</f>
        <v>342737</v>
      </c>
      <c r="U51" s="50"/>
      <c r="V51" s="28"/>
      <c r="W51" s="42"/>
    </row>
    <row r="52" spans="1:23" ht="12.75" customHeight="1">
      <c r="A52" s="7"/>
      <c r="B52" s="28"/>
      <c r="C52" s="28"/>
      <c r="D52" s="28"/>
      <c r="E52" s="28"/>
      <c r="F52" s="28"/>
      <c r="G52" s="28"/>
      <c r="H52" s="28"/>
      <c r="I52" s="28"/>
      <c r="J52" s="28"/>
      <c r="K52" s="42"/>
      <c r="L52" s="40" t="s">
        <v>83</v>
      </c>
      <c r="M52" s="185" t="s">
        <v>155</v>
      </c>
      <c r="N52" s="91">
        <f t="shared" si="0"/>
        <v>24678</v>
      </c>
      <c r="O52" s="49">
        <f>SUMIFS(DATI!E$1:E$65536,DATI!A$1:A$65536,'1995'!B4,DATI!B$1:B$65536,'1995'!O12,DATI!C$1:C$65536,'1995'!N8,DATI!D$1:D$65536,'1995'!L52)</f>
        <v>0</v>
      </c>
      <c r="P52" s="29">
        <f t="shared" si="1"/>
        <v>24678</v>
      </c>
      <c r="Q52" s="28"/>
      <c r="R52" s="28"/>
      <c r="S52" s="28"/>
      <c r="T52" s="49">
        <f>SUMIFS(DATI!E$1:E$65536,DATI!A$1:A$65536,'1995'!B4,DATI!B$1:B$65536,'1995'!T12,DATI!C$1:C$65536,'1995'!N8,DATI!D$1:D$65536,'1995'!L52)</f>
        <v>24678</v>
      </c>
      <c r="U52" s="50"/>
      <c r="V52" s="28"/>
      <c r="W52" s="42"/>
    </row>
    <row r="53" spans="1:23" ht="12.75" customHeight="1">
      <c r="A53" s="7"/>
      <c r="B53" s="28"/>
      <c r="C53" s="28"/>
      <c r="D53" s="28"/>
      <c r="E53" s="28"/>
      <c r="F53" s="28"/>
      <c r="G53" s="28"/>
      <c r="H53" s="28"/>
      <c r="I53" s="28"/>
      <c r="J53" s="28"/>
      <c r="K53" s="42"/>
      <c r="L53" s="40" t="s">
        <v>84</v>
      </c>
      <c r="M53" s="185" t="s">
        <v>156</v>
      </c>
      <c r="N53" s="91">
        <f t="shared" si="0"/>
        <v>89659</v>
      </c>
      <c r="O53" s="49">
        <f>SUMIFS(DATI!E$1:E$65536,DATI!A$1:A$65536,'1995'!B4,DATI!B$1:B$65536,'1995'!O12,DATI!C$1:C$65536,'1995'!N8,DATI!D$1:D$65536,'1995'!L53)</f>
        <v>0</v>
      </c>
      <c r="P53" s="29">
        <f t="shared" si="1"/>
        <v>89659</v>
      </c>
      <c r="Q53" s="28"/>
      <c r="R53" s="28"/>
      <c r="S53" s="28"/>
      <c r="T53" s="49">
        <f>SUMIFS(DATI!E$1:E$65536,DATI!A$1:A$65536,'1995'!B4,DATI!B$1:B$65536,'1995'!T12,DATI!C$1:C$65536,'1995'!N8,DATI!D$1:D$65536,'1995'!L53)</f>
        <v>89659</v>
      </c>
      <c r="U53" s="50"/>
      <c r="V53" s="28"/>
      <c r="W53" s="42"/>
    </row>
    <row r="54" spans="1:23" ht="12.75" customHeight="1">
      <c r="A54" s="7"/>
      <c r="B54" s="28"/>
      <c r="C54" s="28"/>
      <c r="D54" s="28"/>
      <c r="E54" s="28"/>
      <c r="F54" s="28"/>
      <c r="G54" s="28"/>
      <c r="H54" s="28"/>
      <c r="I54" s="47"/>
      <c r="J54" s="47"/>
      <c r="K54" s="72"/>
      <c r="L54" s="40" t="s">
        <v>29</v>
      </c>
      <c r="M54" s="134" t="s">
        <v>251</v>
      </c>
      <c r="N54" s="91">
        <f t="shared" si="0"/>
        <v>70506</v>
      </c>
      <c r="O54" s="49">
        <f>SUMIFS(DATI!E$1:E$65536,DATI!A$1:A$65536,'1995'!B4,DATI!B$1:B$65536,'1995'!O12,DATI!C$1:C$65536,'1995'!N8,DATI!D$1:D$65536,'1995'!L54)</f>
        <v>0</v>
      </c>
      <c r="P54" s="29">
        <f t="shared" si="1"/>
        <v>70506</v>
      </c>
      <c r="Q54" s="50"/>
      <c r="R54" s="28"/>
      <c r="S54" s="28"/>
      <c r="T54" s="49">
        <f>SUMIFS(DATI!E$1:E$65536,DATI!A$1:A$65536,'1995'!B4,DATI!B$1:B$65536,'1995'!T12,DATI!C$1:C$65536,'1995'!N8,DATI!D$1:D$65536,'1995'!L54)</f>
        <v>70506</v>
      </c>
      <c r="U54" s="50"/>
      <c r="V54" s="28"/>
      <c r="W54" s="42"/>
    </row>
    <row r="55" spans="1:23" ht="12.75" customHeight="1">
      <c r="A55" s="7"/>
      <c r="B55" s="28"/>
      <c r="C55" s="28"/>
      <c r="D55" s="28"/>
      <c r="E55" s="93">
        <f>E56+E57</f>
        <v>43924</v>
      </c>
      <c r="F55" s="50"/>
      <c r="G55" s="28"/>
      <c r="H55" s="61"/>
      <c r="I55" s="94">
        <f>E55</f>
        <v>43924</v>
      </c>
      <c r="J55" s="29">
        <f>J56+J57</f>
        <v>0</v>
      </c>
      <c r="K55" s="95">
        <f>I55+J55</f>
        <v>43924</v>
      </c>
      <c r="L55" s="40" t="s">
        <v>30</v>
      </c>
      <c r="M55" s="41" t="s">
        <v>148</v>
      </c>
      <c r="N55" s="23"/>
      <c r="O55" s="28"/>
      <c r="P55" s="28"/>
      <c r="Q55" s="28"/>
      <c r="R55" s="28"/>
      <c r="S55" s="28"/>
      <c r="T55" s="23"/>
      <c r="U55" s="28"/>
      <c r="V55" s="28"/>
      <c r="W55" s="42"/>
    </row>
    <row r="56" spans="1:23">
      <c r="A56" s="7"/>
      <c r="B56" s="28"/>
      <c r="C56" s="28"/>
      <c r="D56" s="28"/>
      <c r="E56" s="96">
        <f>SUMIFS(DATI!E$1:E$65536,DATI!A$1:A$65536,'1995'!B4,DATI!B$1:B$65536,'1995'!E12,DATI!C$1:C$65536,'1995'!B8,DATI!D$1:D$65536,'1995'!L56)</f>
        <v>4193</v>
      </c>
      <c r="F56" s="50"/>
      <c r="G56" s="28"/>
      <c r="H56" s="28"/>
      <c r="I56" s="94">
        <f>E56</f>
        <v>4193</v>
      </c>
      <c r="J56" s="49">
        <f>SUMIFS(DATI!E$1:E$65536,DATI!A$1:A$65536,'1995'!B4,DATI!B$1:B$65536,'1995'!J12,DATI!C$1:C$65536,'1995'!B8,DATI!D$1:D$65536,'1995'!L56)</f>
        <v>0</v>
      </c>
      <c r="K56" s="95">
        <f t="shared" ref="K56:K64" si="2">I56+J56</f>
        <v>4193</v>
      </c>
      <c r="L56" s="40" t="s">
        <v>31</v>
      </c>
      <c r="M56" s="134" t="s">
        <v>252</v>
      </c>
      <c r="N56" s="28"/>
      <c r="O56" s="28"/>
      <c r="P56" s="28"/>
      <c r="Q56" s="28"/>
      <c r="R56" s="28"/>
      <c r="S56" s="28"/>
      <c r="T56" s="28"/>
      <c r="U56" s="28"/>
      <c r="V56" s="28"/>
      <c r="W56" s="42"/>
    </row>
    <row r="57" spans="1:23">
      <c r="A57" s="7"/>
      <c r="B57" s="47"/>
      <c r="C57" s="47"/>
      <c r="D57" s="47"/>
      <c r="E57" s="96">
        <f>SUMIFS(DATI!E$1:E$65536,DATI!A$1:A$65536,'1995'!B4,DATI!B$1:B$65536,'1995'!E12,DATI!C$1:C$65536,'1995'!B8,DATI!D$1:D$65536,'1995'!L57)</f>
        <v>39731</v>
      </c>
      <c r="F57" s="97"/>
      <c r="G57" s="47"/>
      <c r="H57" s="28"/>
      <c r="I57" s="94">
        <f>E57</f>
        <v>39731</v>
      </c>
      <c r="J57" s="210">
        <f>SUMIFS(DATI!E$1:E$65536,DATI!A$1:A$65536,'1995'!B4,DATI!B$1:B$65536,'1995'!J12,DATI!C$1:C$65536,'1995'!B8,DATI!D$1:D$65536,'1995'!L57)</f>
        <v>0</v>
      </c>
      <c r="K57" s="95">
        <f t="shared" si="2"/>
        <v>39731</v>
      </c>
      <c r="L57" s="40" t="s">
        <v>32</v>
      </c>
      <c r="M57" s="134" t="s">
        <v>253</v>
      </c>
      <c r="N57" s="47"/>
      <c r="O57" s="47"/>
      <c r="P57" s="47"/>
      <c r="Q57" s="28"/>
      <c r="R57" s="47"/>
      <c r="S57" s="47"/>
      <c r="T57" s="47"/>
      <c r="U57" s="47"/>
      <c r="V57" s="47"/>
      <c r="W57" s="72"/>
    </row>
    <row r="58" spans="1:23">
      <c r="A58" s="7"/>
      <c r="B58" s="98">
        <f>C58+D58</f>
        <v>5692</v>
      </c>
      <c r="C58" s="29">
        <f>C59+C60</f>
        <v>112</v>
      </c>
      <c r="D58" s="29">
        <f>D59+D60</f>
        <v>5580</v>
      </c>
      <c r="E58" s="99">
        <f>E59+E60</f>
        <v>31862</v>
      </c>
      <c r="F58" s="29">
        <f>F59+F60</f>
        <v>138768</v>
      </c>
      <c r="G58" s="91">
        <f>G59+G60</f>
        <v>61748</v>
      </c>
      <c r="H58" s="28"/>
      <c r="I58" s="94">
        <f>B58+E58+F58+G58</f>
        <v>238070</v>
      </c>
      <c r="J58" s="94">
        <f>J59+J60</f>
        <v>61818</v>
      </c>
      <c r="K58" s="95">
        <f t="shared" si="2"/>
        <v>299888</v>
      </c>
      <c r="L58" s="40" t="s">
        <v>33</v>
      </c>
      <c r="M58" s="41" t="s">
        <v>157</v>
      </c>
      <c r="N58" s="91">
        <f t="shared" ref="N58:N74" si="3">O58+P58</f>
        <v>299887</v>
      </c>
      <c r="O58" s="94">
        <f>O59+O60</f>
        <v>31324</v>
      </c>
      <c r="P58" s="29">
        <f t="shared" ref="P58:P63" si="4">R58+S58+T58+W58</f>
        <v>268563</v>
      </c>
      <c r="Q58" s="50"/>
      <c r="R58" s="29">
        <f>R59+R60</f>
        <v>23543</v>
      </c>
      <c r="S58" s="29">
        <f>S59+S60</f>
        <v>155861</v>
      </c>
      <c r="T58" s="29">
        <f>T59+T60</f>
        <v>24837</v>
      </c>
      <c r="U58" s="29">
        <f>U59+U60</f>
        <v>63263</v>
      </c>
      <c r="V58" s="62">
        <f>V59+V60</f>
        <v>1059</v>
      </c>
      <c r="W58" s="63">
        <f>U58+V58</f>
        <v>64322</v>
      </c>
    </row>
    <row r="59" spans="1:23">
      <c r="A59" s="7"/>
      <c r="B59" s="98">
        <f>C59+D59</f>
        <v>2036</v>
      </c>
      <c r="C59" s="49">
        <f>SUMIFS(DATI!E$1:E$65536,DATI!A$1:A$65536,'1995'!B4,DATI!B$1:B$65536,'1995'!C12,DATI!C$1:C$65536,'1995'!B8,DATI!D$1:D$65536,'1995'!L59)</f>
        <v>112</v>
      </c>
      <c r="D59" s="49">
        <f>SUMIFS(DATI!E$1:E$65536,DATI!A$1:A$65536,'1995'!B4,DATI!B$1:B$65536,'1995'!D12,DATI!C$1:C$65536,'1995'!B8,DATI!D$1:D$65536,'1995'!L59)</f>
        <v>1924</v>
      </c>
      <c r="E59" s="100">
        <f>SUMIFS(DATI!E$1:E$65536,DATI!A$1:A$65536,'1995'!B4,DATI!B$1:B$65536,'1995'!E12,DATI!C$1:C$65536,'1995'!B8,DATI!D$1:D$65536,'1995'!L59)</f>
        <v>31862</v>
      </c>
      <c r="F59" s="30">
        <f>SUMIFS(DATI!E$1:E$65536,DATI!A$1:A$65536,'1995'!B4,DATI!B$1:B$65536,'1995'!F12,DATI!C$1:C$65536,'1995'!B8,DATI!D$1:D$65536,'1995'!L59)</f>
        <v>137731</v>
      </c>
      <c r="G59" s="30">
        <f>SUMIFS(DATI!E$1:E$65536,DATI!A$1:A$65536,'1995'!B4,DATI!B$1:B$65536,'1995'!G12,DATI!C$1:C$65536,'1995'!B8,DATI!D$1:D$65536,'1995'!L59)</f>
        <v>48748</v>
      </c>
      <c r="H59" s="28"/>
      <c r="I59" s="94">
        <f>B59+E59+F59+G59</f>
        <v>220377</v>
      </c>
      <c r="J59" s="30">
        <f>SUMIFS(DATI!E$1:E$65536,DATI!A$1:A$65536,'1995'!B4,DATI!B$1:B$65536,'1995'!J12,DATI!C$1:C$65536,'1995'!B8,DATI!D$1:D$65536,'1995'!L59)</f>
        <v>59146</v>
      </c>
      <c r="K59" s="95">
        <f t="shared" si="2"/>
        <v>279523</v>
      </c>
      <c r="L59" s="40" t="s">
        <v>34</v>
      </c>
      <c r="M59" s="134" t="s">
        <v>262</v>
      </c>
      <c r="N59" s="91">
        <f t="shared" si="3"/>
        <v>279523</v>
      </c>
      <c r="O59" s="30">
        <f>SUMIFS(DATI!E$1:E$65536,DATI!A$1:A$65536,'1995'!B4,DATI!B$1:B$65536,'1995'!O12,DATI!C$1:C$65536,'1995'!N8,DATI!D$1:D$65536,'1995'!L59)</f>
        <v>31145</v>
      </c>
      <c r="P59" s="29">
        <f t="shared" si="4"/>
        <v>248378</v>
      </c>
      <c r="Q59" s="28"/>
      <c r="R59" s="49">
        <f>SUMIFS(DATI!E$1:E$65536,DATI!A$1:A$65536,'1995'!B4,DATI!B$1:B$65536,'1995'!R12,DATI!C$1:C$65536,'1995'!N8,DATI!D$1:D$65536,'1995'!L59)</f>
        <v>22724</v>
      </c>
      <c r="S59" s="49">
        <f>SUMIFS(DATI!E$1:E$65536,DATI!A$1:A$65536,'1995'!B4,DATI!B$1:B$65536,'1995'!S12,DATI!C$1:C$65536,'1995'!N8,DATI!D$1:D$65536,'1995'!L59)</f>
        <v>155028</v>
      </c>
      <c r="T59" s="49">
        <f>SUMIFS(DATI!E$1:E$65536,DATI!A$1:A$65536,'1995'!B4,DATI!B$1:B$65536,'1995'!T12,DATI!C$1:C$65536,'1995'!N8,DATI!D$1:D$65536,'1995'!L59)</f>
        <v>20632</v>
      </c>
      <c r="U59" s="49">
        <f>SUMIFS(DATI!E$1:E$65536,DATI!A$1:A$65536,'1995'!B4,DATI!B$1:B$65536,'1995'!U12,DATI!C$1:C$65536,'1995'!N8,DATI!D$1:D$65536,'1995'!L59)</f>
        <v>48935</v>
      </c>
      <c r="V59" s="24">
        <f>SUMIFS(DATI!E$1:E$65536,DATI!A$1:A$65536,'1995'!B4,DATI!B$1:B$65536,'1995'!V12,DATI!C$1:C$65536,'1995'!N8,DATI!D$1:D$65536,'1995'!L59)</f>
        <v>1059</v>
      </c>
      <c r="W59" s="63">
        <f t="shared" ref="W59:W74" si="5">U59+V59</f>
        <v>49994</v>
      </c>
    </row>
    <row r="60" spans="1:23">
      <c r="A60" s="7"/>
      <c r="B60" s="98">
        <f>C60+D60</f>
        <v>3656</v>
      </c>
      <c r="C60" s="29">
        <f>C61+C64+C69+C73</f>
        <v>0</v>
      </c>
      <c r="D60" s="29">
        <f>D61+D64+D69+D73</f>
        <v>3656</v>
      </c>
      <c r="E60" s="99">
        <f>E69+E73</f>
        <v>0</v>
      </c>
      <c r="F60" s="29">
        <f>F61+F64+F69+F73</f>
        <v>1037</v>
      </c>
      <c r="G60" s="91">
        <f>G61+G64+G69+G73</f>
        <v>13000</v>
      </c>
      <c r="H60" s="28"/>
      <c r="I60" s="94">
        <f>B60+E60+F60+G60</f>
        <v>17693</v>
      </c>
      <c r="J60" s="94">
        <f>J61+J64+J69</f>
        <v>2672</v>
      </c>
      <c r="K60" s="95">
        <f>I60+J60</f>
        <v>20365</v>
      </c>
      <c r="L60" s="40" t="s">
        <v>158</v>
      </c>
      <c r="M60" s="134" t="s">
        <v>261</v>
      </c>
      <c r="N60" s="91">
        <f>O60+P60</f>
        <v>20364</v>
      </c>
      <c r="O60" s="94">
        <f>O61+O64+O69</f>
        <v>179</v>
      </c>
      <c r="P60" s="29">
        <f t="shared" si="4"/>
        <v>20185</v>
      </c>
      <c r="Q60" s="50"/>
      <c r="R60" s="29">
        <f>R61+R64+R69+R73</f>
        <v>819</v>
      </c>
      <c r="S60" s="29">
        <f>S61+S64+S69+S73</f>
        <v>833</v>
      </c>
      <c r="T60" s="29">
        <f>T61+T64+T69+T73</f>
        <v>4205</v>
      </c>
      <c r="U60" s="29">
        <f>U61+U64+U69+U73</f>
        <v>14328</v>
      </c>
      <c r="V60" s="62">
        <f>V61+V64+V69+V73</f>
        <v>0</v>
      </c>
      <c r="W60" s="63">
        <f t="shared" si="5"/>
        <v>14328</v>
      </c>
    </row>
    <row r="61" spans="1:23">
      <c r="A61" s="7"/>
      <c r="B61" s="28"/>
      <c r="C61" s="28"/>
      <c r="D61" s="28"/>
      <c r="E61" s="28"/>
      <c r="F61" s="49">
        <f>SUMIFS(DATI!E$1:E$65536,DATI!A$1:A$65536,'1995'!B4,DATI!B$1:B$65536,'1995'!F12,DATI!C$1:C$65536,'1995'!B8,DATI!D$1:D$65536,'1995'!L61)</f>
        <v>0</v>
      </c>
      <c r="G61" s="29">
        <f>G62+G63</f>
        <v>2556</v>
      </c>
      <c r="H61" s="28"/>
      <c r="I61" s="94">
        <f>F61+G61</f>
        <v>2556</v>
      </c>
      <c r="J61" s="30">
        <f>SUMIFS(DATI!E$1:E$65536,DATI!A$1:A$65536,'1995'!B4,DATI!B$1:B$65536,'1995'!J12,DATI!C$1:C$65536,'1995'!B8,DATI!D$1:D$65536,'1995'!L61)</f>
        <v>2672</v>
      </c>
      <c r="K61" s="95">
        <f>I61+J61</f>
        <v>5228</v>
      </c>
      <c r="L61" s="40" t="s">
        <v>36</v>
      </c>
      <c r="M61" s="185" t="s">
        <v>260</v>
      </c>
      <c r="N61" s="91">
        <f t="shared" si="3"/>
        <v>5228</v>
      </c>
      <c r="O61" s="30">
        <f>SUMIFS(DATI!E$1:E$65536,DATI!A$1:A$65536,'1995'!B4,DATI!B$1:B$65536,'1995'!O12,DATI!C$1:C$65536,'1995'!N8,DATI!D$1:D$65536,'1995'!L61)</f>
        <v>179</v>
      </c>
      <c r="P61" s="29">
        <f t="shared" si="4"/>
        <v>5049</v>
      </c>
      <c r="Q61" s="50"/>
      <c r="R61" s="49">
        <f>SUMIFS(DATI!E$1:E$65536,DATI!A$1:A$65536,'1995'!B4,DATI!B$1:B$65536,'1995'!R12,DATI!C$1:C$65536,'1995'!N8,DATI!D$1:D$65536,'1995'!L61)</f>
        <v>81</v>
      </c>
      <c r="S61" s="30">
        <f>SUMIFS(DATI!E$1:E$65536,DATI!A$1:A$65536,'1995'!B4,DATI!B$1:B$65536,'1995'!S12,DATI!C$1:C$65536,'1995'!N8,DATI!D$1:D$65536,'1995'!L61)</f>
        <v>779</v>
      </c>
      <c r="T61" s="30">
        <f>SUMIFS(DATI!E$1:E$65536,DATI!A$1:A$65536,'1995'!B4,DATI!B$1:B$65536,'1995'!T12,DATI!C$1:C$65536,'1995'!N8,DATI!D$1:D$65536,'1995'!L61)</f>
        <v>4189</v>
      </c>
      <c r="U61" s="30">
        <f>SUMIFS(DATI!E$1:E$65536,DATI!A$1:A$65536,'1995'!B4,DATI!B$1:B$65536,'1995'!U12,DATI!C$1:C$65536,'1995'!N8,DATI!D$1:D$65536,'1995'!L61)</f>
        <v>0</v>
      </c>
      <c r="V61" s="30">
        <f>SUMIFS(DATI!E$1:E$65536,DATI!A$1:A$65536,'1995'!B4,DATI!B$1:B$65536,'1995'!V12,DATI!C$1:C$65536,'1995'!N8,DATI!D$1:D$65536,'1995'!L61)</f>
        <v>0</v>
      </c>
      <c r="W61" s="63">
        <f t="shared" si="5"/>
        <v>0</v>
      </c>
    </row>
    <row r="62" spans="1:23">
      <c r="A62" s="7"/>
      <c r="B62" s="28"/>
      <c r="C62" s="28"/>
      <c r="D62" s="28"/>
      <c r="E62" s="28"/>
      <c r="F62" s="49">
        <f>SUMIFS(DATI!E$1:E$65536,DATI!A$1:A$65536,'1995'!B4,DATI!B$1:B$65536,'1995'!F12,DATI!C$1:C$65536,'1995'!B8,DATI!D$1:D$65536,'1995'!L62)</f>
        <v>0</v>
      </c>
      <c r="G62" s="49">
        <f>SUMIFS(DATI!E$1:E$65536,DATI!A$1:A$65536,'1995'!B4,DATI!B$1:B$65536,'1995'!G12,DATI!C$1:C$65536,'1995'!B8,DATI!D$1:D$65536,'1995'!L62)</f>
        <v>2556</v>
      </c>
      <c r="H62" s="28"/>
      <c r="I62" s="94">
        <f>F62+G62</f>
        <v>2556</v>
      </c>
      <c r="J62" s="30">
        <f>SUMIFS(DATI!E$1:E$65536,DATI!A$1:A$65536,'1995'!B4,DATI!B$1:B$65536,'1995'!J12,DATI!C$1:C$65536,'1995'!B8,DATI!D$1:D$65536,'1995'!L62)</f>
        <v>2672</v>
      </c>
      <c r="K62" s="95">
        <f>I62+J62</f>
        <v>5228</v>
      </c>
      <c r="L62" s="40" t="s">
        <v>37</v>
      </c>
      <c r="M62" s="186" t="s">
        <v>159</v>
      </c>
      <c r="N62" s="91">
        <f t="shared" si="3"/>
        <v>5228</v>
      </c>
      <c r="O62" s="30">
        <f>SUMIFS(DATI!E$1:E$65536,DATI!A$1:A$65536,'1995'!B4,DATI!B$1:B$65536,'1995'!O12,DATI!C$1:C$65536,'1995'!N8,DATI!D$1:D$65536,'1995'!L62)</f>
        <v>179</v>
      </c>
      <c r="P62" s="29">
        <f t="shared" si="4"/>
        <v>5049</v>
      </c>
      <c r="Q62" s="50"/>
      <c r="R62" s="49">
        <f>SUMIFS(DATI!E$1:E$65536,DATI!A$1:A$65536,'1995'!B4,DATI!B$1:B$65536,'1995'!R12,DATI!C$1:C$65536,'1995'!N8,DATI!D$1:D$65536,'1995'!L62)</f>
        <v>81</v>
      </c>
      <c r="S62" s="49">
        <f>SUMIFS(DATI!E$1:E$65536,DATI!A$1:A$65536,'1995'!B4,DATI!B$1:B$65536,'1995'!S12,DATI!C$1:C$65536,'1995'!N8,DATI!D$1:D$65536,'1995'!L62)</f>
        <v>779</v>
      </c>
      <c r="T62" s="49">
        <f>SUMIFS(DATI!E$1:E$65536,DATI!A$1:A$65536,'1995'!B4,DATI!B$1:B$65536,'1995'!T12,DATI!C$1:C$65536,'1995'!N8,DATI!D$1:D$65536,'1995'!L62)</f>
        <v>4189</v>
      </c>
      <c r="U62" s="49">
        <f>SUMIFS(DATI!E$1:E$65536,DATI!A$1:A$65536,'1995'!B4,DATI!B$1:B$65536,'1995'!U12,DATI!C$1:C$65536,'1995'!N8,DATI!D$1:D$65536,'1995'!L62)</f>
        <v>0</v>
      </c>
      <c r="V62" s="24">
        <f>SUMIFS(DATI!E$1:E$65536,DATI!A$1:A$65536,'1995'!B4,DATI!B$1:B$65536,'1995'!V12,DATI!C$1:C$65536,'1995'!N8,DATI!D$1:D$65536,'1995'!L62)</f>
        <v>0</v>
      </c>
      <c r="W62" s="63">
        <f t="shared" si="5"/>
        <v>0</v>
      </c>
    </row>
    <row r="63" spans="1:23">
      <c r="A63" s="7"/>
      <c r="B63" s="28"/>
      <c r="C63" s="28"/>
      <c r="D63" s="28"/>
      <c r="E63" s="28"/>
      <c r="F63" s="49">
        <f>SUMIFS(DATI!E$1:E$65536,DATI!A$1:A$65536,'1995'!B4,DATI!B$1:B$65536,'1995'!F12,DATI!C$1:C$65536,'1995'!B8,DATI!D$1:D$65536,'1995'!L63)</f>
        <v>0</v>
      </c>
      <c r="G63" s="49">
        <f>SUMIFS(DATI!E$1:E$65536,DATI!A$1:A$65536,'1995'!B4,DATI!B$1:B$65536,'1995'!G12,DATI!C$1:C$65536,'1995'!B8,DATI!D$1:D$65536,'1995'!L63)</f>
        <v>0</v>
      </c>
      <c r="H63" s="28"/>
      <c r="I63" s="94">
        <f>F63+G63</f>
        <v>0</v>
      </c>
      <c r="J63" s="30">
        <f>SUMIFS(DATI!E$1:E$65536,DATI!A$1:A$65536,'1995'!B4,DATI!B$1:B$65536,'1995'!J12,DATI!C$1:C$65536,'1995'!B8,DATI!D$1:D$65536,'1995'!L63)</f>
        <v>0</v>
      </c>
      <c r="K63" s="95">
        <f>I63+J63</f>
        <v>0</v>
      </c>
      <c r="L63" s="40" t="s">
        <v>38</v>
      </c>
      <c r="M63" s="186" t="s">
        <v>160</v>
      </c>
      <c r="N63" s="91">
        <f t="shared" si="3"/>
        <v>0</v>
      </c>
      <c r="O63" s="30">
        <f>SUMIFS(DATI!E$1:E$65536,DATI!A$1:A$65536,'1995'!B4,DATI!B$1:B$65536,'1995'!O12,DATI!C$1:C$65536,'1995'!N8,DATI!D$1:D$65536,'1995'!L63)</f>
        <v>0</v>
      </c>
      <c r="P63" s="29">
        <f t="shared" si="4"/>
        <v>0</v>
      </c>
      <c r="Q63" s="50"/>
      <c r="R63" s="49">
        <f>SUMIFS(DATI!E$1:E$65536,DATI!A$1:A$65536,'1995'!B4,DATI!B$1:B$65536,'1995'!R12,DATI!C$1:C$65536,'1995'!N8,DATI!D$1:D$65536,'1995'!L63)</f>
        <v>0</v>
      </c>
      <c r="S63" s="49">
        <f>SUMIFS(DATI!E$1:E$65536,DATI!A$1:A$65536,'1995'!B4,DATI!B$1:B$65536,'1995'!S12,DATI!C$1:C$65536,'1995'!N8,DATI!D$1:D$65536,'1995'!L63)</f>
        <v>0</v>
      </c>
      <c r="T63" s="49">
        <f>SUMIFS(DATI!E$1:E$65536,DATI!A$1:A$65536,'1995'!B4,DATI!B$1:B$65536,'1995'!T12,DATI!C$1:C$65536,'1995'!N8,DATI!D$1:D$65536,'1995'!L63)</f>
        <v>0</v>
      </c>
      <c r="U63" s="49">
        <f>SUMIFS(DATI!E$1:E$65536,DATI!A$1:A$65536,'1995'!B4,DATI!B$1:B$65536,'1995'!U12,DATI!C$1:C$65536,'1995'!N8,DATI!D$1:D$65536,'1995'!L63)</f>
        <v>0</v>
      </c>
      <c r="V63" s="24">
        <f>SUMIFS(DATI!E$1:E$65536,DATI!A$1:A$65536,'1995'!B4,DATI!B$1:B$65536,'1995'!V12,DATI!C$1:C$65536,'1995'!N8,DATI!D$1:D$65536,'1995'!L63)</f>
        <v>0</v>
      </c>
      <c r="W63" s="63">
        <f t="shared" si="5"/>
        <v>0</v>
      </c>
    </row>
    <row r="64" spans="1:23" ht="25">
      <c r="A64" s="7"/>
      <c r="B64" s="98">
        <f>C64+D64</f>
        <v>0</v>
      </c>
      <c r="C64" s="30">
        <f>SUMIFS(DATI!E$1:E$65536,DATI!A$1:A$65536,'1995'!B4,DATI!B$1:B$65536,'1995'!C12,DATI!C$1:C$65536,'1995'!B8,DATI!D$1:D$65536,'1995'!L64)</f>
        <v>0</v>
      </c>
      <c r="D64" s="30">
        <f>SUMIFS(DATI!E$1:E$65536,DATI!A$1:A$65536,'1995'!B4,DATI!B$1:B$65536,'1995'!D12,DATI!C$1:C$65536,'1995'!B8,DATI!D$1:D$65536,'1995'!L64)</f>
        <v>0</v>
      </c>
      <c r="E64" s="28"/>
      <c r="F64" s="49">
        <f>SUMIFS(DATI!E$1:E$65536,DATI!A$1:A$65536,'1995'!B4,DATI!B$1:B$65536,'1995'!F12,DATI!C$1:C$65536,'1995'!B8,DATI!D$1:D$65536,'1995'!L64)</f>
        <v>0</v>
      </c>
      <c r="G64" s="49">
        <f>SUMIFS(DATI!E$1:E$65536,DATI!A$1:A$65536,'1995'!B4,DATI!B$1:B$65536,'1995'!G12,DATI!C$1:C$65536,'1995'!B8,DATI!D$1:D$65536,'1995'!L64)</f>
        <v>0</v>
      </c>
      <c r="H64" s="28"/>
      <c r="I64" s="94">
        <f>F64+G64</f>
        <v>0</v>
      </c>
      <c r="J64" s="30">
        <f>SUMIFS(DATI!E$1:E$65536,DATI!A$1:A$65536,'1995'!B4,DATI!B$1:B$65536,'1995'!J12,DATI!C$1:C$65536,'1995'!B8,DATI!D$1:D$65536,'1995'!L64)</f>
        <v>0</v>
      </c>
      <c r="K64" s="95">
        <f t="shared" si="2"/>
        <v>0</v>
      </c>
      <c r="L64" s="40" t="s">
        <v>39</v>
      </c>
      <c r="M64" s="185" t="s">
        <v>259</v>
      </c>
      <c r="N64" s="91">
        <f t="shared" si="3"/>
        <v>0</v>
      </c>
      <c r="O64" s="30">
        <f>SUMIFS(DATI!E$1:E$65536,DATI!A$1:A$65536,'1995'!B4,DATI!B$1:B$65536,'1995'!O12,DATI!C$1:C$65536,'1995'!N8,DATI!D$1:D$65536,'1995'!L64)</f>
        <v>0</v>
      </c>
      <c r="P64" s="29">
        <f>R64+S64+T64+U64+V64</f>
        <v>0</v>
      </c>
      <c r="Q64" s="50"/>
      <c r="R64" s="49">
        <f>SUMIFS(DATI!E$1:E$65536,DATI!A$1:A$65536,'1995'!B4,DATI!B$1:B$65536,'1995'!R12,DATI!C$1:C$65536,'1995'!N8,DATI!D$1:D$65536,'1995'!L64)</f>
        <v>0</v>
      </c>
      <c r="S64" s="49">
        <f>SUMIFS(DATI!E$1:E$65536,DATI!A$1:A$65536,'1995'!B4,DATI!B$1:B$65536,'1995'!S12,DATI!C$1:C$65536,'1995'!N8,DATI!D$1:D$65536,'1995'!L64)</f>
        <v>0</v>
      </c>
      <c r="T64" s="49">
        <f>SUMIFS(DATI!E$1:E$65536,DATI!A$1:A$65536,'1995'!B4,DATI!B$1:B$65536,'1995'!T12,DATI!C$1:C$65536,'1995'!N8,DATI!D$1:D$65536,'1995'!L64)</f>
        <v>0</v>
      </c>
      <c r="U64" s="49">
        <f>SUMIFS(DATI!E$1:E$65536,DATI!A$1:A$65536,'1995'!B4,DATI!B$1:B$65536,'1995'!U12,DATI!C$1:C$65536,'1995'!N8,DATI!D$1:D$65536,'1995'!L64)</f>
        <v>0</v>
      </c>
      <c r="V64" s="24">
        <f>SUMIFS(DATI!E$1:E$65536,DATI!A$1:A$65536,'1995'!B4,DATI!B$1:B$65536,'1995'!V12,DATI!C$1:C$65536,'1995'!N8,DATI!D$1:D$65536,'1995'!L64)</f>
        <v>0</v>
      </c>
      <c r="W64" s="63">
        <f t="shared" si="5"/>
        <v>0</v>
      </c>
    </row>
    <row r="65" spans="1:23" ht="25">
      <c r="A65" s="7"/>
      <c r="B65" s="28"/>
      <c r="C65" s="28"/>
      <c r="D65" s="28"/>
      <c r="E65" s="28"/>
      <c r="F65" s="49">
        <f>SUMIFS(DATI!E$1:E$65536,DATI!A$1:A$65536,'1995'!B4,DATI!B$1:B$65536,'1995'!F12,DATI!C$1:C$65536,'1995'!B8,DATI!D$1:D$65536,'1995'!L65)</f>
        <v>0</v>
      </c>
      <c r="G65" s="49">
        <f>SUMIFS(DATI!E$1:E$65536,DATI!A$1:A$65536,'1995'!B4,DATI!B$1:B$65536,'1995'!G12,DATI!C$1:C$65536,'1995'!B8,DATI!D$1:D$65536,'1995'!L65)</f>
        <v>0</v>
      </c>
      <c r="H65" s="28"/>
      <c r="I65" s="28"/>
      <c r="J65" s="28"/>
      <c r="K65" s="42"/>
      <c r="L65" s="40" t="s">
        <v>93</v>
      </c>
      <c r="M65" s="186" t="s">
        <v>161</v>
      </c>
      <c r="N65" s="28"/>
      <c r="O65" s="28"/>
      <c r="P65" s="28"/>
      <c r="Q65" s="28"/>
      <c r="R65" s="49">
        <f>SUMIFS(DATI!E$1:E$65536,DATI!A$1:A$65536,'1995'!B4,DATI!B$1:B$65536,'1995'!R12,DATI!C$1:C$65536,'1995'!N8,DATI!D$1:D$65536,'1995'!L65)</f>
        <v>0</v>
      </c>
      <c r="S65" s="49">
        <f>SUMIFS(DATI!E$1:E$65536,DATI!A$1:A$65536,'1995'!B4,DATI!B$1:B$65536,'1995'!S12,DATI!C$1:C$65536,'1995'!N8,DATI!D$1:D$65536,'1995'!L65)</f>
        <v>0</v>
      </c>
      <c r="T65" s="28"/>
      <c r="U65" s="28"/>
      <c r="V65" s="28"/>
      <c r="W65" s="42"/>
    </row>
    <row r="66" spans="1:23" ht="25">
      <c r="A66" s="7"/>
      <c r="B66" s="28"/>
      <c r="C66" s="28"/>
      <c r="D66" s="28"/>
      <c r="E66" s="28"/>
      <c r="F66" s="49">
        <f>SUMIFS(DATI!E$1:E$65536,DATI!A$1:A$65536,'1995'!B4,DATI!B$1:B$65536,'1995'!F12,DATI!C$1:C$65536,'1995'!B8,DATI!D$1:D$65536,'1995'!L66)</f>
        <v>0</v>
      </c>
      <c r="G66" s="49">
        <f>SUMIFS(DATI!E$1:E$65536,DATI!A$1:A$65536,'1995'!B4,DATI!B$1:B$65536,'1995'!G12,DATI!C$1:C$65536,'1995'!B8,DATI!D$1:D$65536,'1995'!L66)</f>
        <v>0</v>
      </c>
      <c r="H66" s="28"/>
      <c r="I66" s="28"/>
      <c r="J66" s="28"/>
      <c r="K66" s="42"/>
      <c r="L66" s="40" t="s">
        <v>94</v>
      </c>
      <c r="M66" s="186" t="s">
        <v>162</v>
      </c>
      <c r="N66" s="28"/>
      <c r="O66" s="28"/>
      <c r="P66" s="28"/>
      <c r="Q66" s="28"/>
      <c r="R66" s="49">
        <f>SUMIFS(DATI!E$1:E$65536,DATI!A$1:A$65536,'1995'!B4,DATI!B$1:B$65536,'1995'!R12,DATI!C$1:C$65536,'1995'!N8,DATI!D$1:D$65536,'1995'!L66)</f>
        <v>0</v>
      </c>
      <c r="S66" s="49">
        <f>SUMIFS(DATI!E$1:E$65536,DATI!A$1:A$65536,'1995'!B4,DATI!B$1:B$65536,'1995'!S12,DATI!C$1:C$65536,'1995'!N8,DATI!D$1:D$65536,'1995'!L66)</f>
        <v>0</v>
      </c>
      <c r="T66" s="28"/>
      <c r="U66" s="28"/>
      <c r="V66" s="28"/>
      <c r="W66" s="42"/>
    </row>
    <row r="67" spans="1:23" ht="25">
      <c r="A67" s="7"/>
      <c r="B67" s="28"/>
      <c r="C67" s="28"/>
      <c r="D67" s="28"/>
      <c r="E67" s="28"/>
      <c r="F67" s="49">
        <f>SUMIFS(DATI!E$1:E$65536,DATI!A$1:A$65536,'1995'!B4,DATI!B$1:B$65536,'1995'!F12,DATI!C$1:C$65536,'1995'!B8,DATI!D$1:D$65536,'1995'!L67)</f>
        <v>0</v>
      </c>
      <c r="G67" s="49">
        <f>SUMIFS(DATI!E$1:E$65536,DATI!A$1:A$65536,'1995'!B4,DATI!B$1:B$65536,'1995'!G12,DATI!C$1:C$65536,'1995'!B8,DATI!D$1:D$65536,'1995'!L67)</f>
        <v>0</v>
      </c>
      <c r="H67" s="28"/>
      <c r="I67" s="28"/>
      <c r="J67" s="28"/>
      <c r="K67" s="42"/>
      <c r="L67" s="40" t="s">
        <v>95</v>
      </c>
      <c r="M67" s="186" t="s">
        <v>163</v>
      </c>
      <c r="N67" s="28"/>
      <c r="O67" s="28"/>
      <c r="P67" s="28"/>
      <c r="Q67" s="28"/>
      <c r="R67" s="49">
        <f>SUMIFS(DATI!E$1:E$65536,DATI!A$1:A$65536,'1995'!B4,DATI!B$1:B$65536,'1995'!R12,DATI!C$1:C$65536,'1995'!N8,DATI!D$1:D$65536,'1995'!L67)</f>
        <v>0</v>
      </c>
      <c r="S67" s="49">
        <f>SUMIFS(DATI!E$1:E$65536,DATI!A$1:A$65536,'1995'!B4,DATI!B$1:B$65536,'1995'!S12,DATI!C$1:C$65536,'1995'!N8,DATI!D$1:D$65536,'1995'!L67)</f>
        <v>0</v>
      </c>
      <c r="T67" s="28"/>
      <c r="U67" s="28"/>
      <c r="V67" s="28"/>
      <c r="W67" s="42"/>
    </row>
    <row r="68" spans="1:23" ht="25">
      <c r="A68" s="7"/>
      <c r="B68" s="28"/>
      <c r="C68" s="28"/>
      <c r="D68" s="28"/>
      <c r="E68" s="28"/>
      <c r="F68" s="49">
        <f>SUMIFS(DATI!E$1:E$65536,DATI!A$1:A$65536,'1995'!B4,DATI!B$1:B$65536,'1995'!F12,DATI!C$1:C$65536,'1995'!B8,DATI!D$1:D$65536,'1995'!L68)</f>
        <v>0</v>
      </c>
      <c r="G68" s="49">
        <f>SUMIFS(DATI!E$1:E$65536,DATI!A$1:A$65536,'1995'!B4,DATI!B$1:B$65536,'1995'!G12,DATI!C$1:C$65536,'1995'!B8,DATI!D$1:D$65536,'1995'!L68)</f>
        <v>0</v>
      </c>
      <c r="H68" s="28"/>
      <c r="I68" s="28"/>
      <c r="J68" s="28"/>
      <c r="K68" s="42"/>
      <c r="L68" s="40" t="s">
        <v>96</v>
      </c>
      <c r="M68" s="186" t="s">
        <v>164</v>
      </c>
      <c r="N68" s="28"/>
      <c r="O68" s="28"/>
      <c r="P68" s="28"/>
      <c r="Q68" s="28"/>
      <c r="R68" s="49">
        <f>SUMIFS(DATI!E$1:E$65536,DATI!A$1:A$65536,'1995'!B4,DATI!B$1:B$65536,'1995'!R12,DATI!C$1:C$65536,'1995'!N8,DATI!D$1:D$65536,'1995'!L68)</f>
        <v>0</v>
      </c>
      <c r="S68" s="49">
        <f>SUMIFS(DATI!E$1:E$65536,DATI!A$1:A$65536,'1995'!B4,DATI!B$1:B$65536,'1995'!S12,DATI!C$1:C$65536,'1995'!N8,DATI!D$1:D$65536,'1995'!L68)</f>
        <v>0</v>
      </c>
      <c r="T68" s="28"/>
      <c r="U68" s="28"/>
      <c r="V68" s="28"/>
      <c r="W68" s="42"/>
    </row>
    <row r="69" spans="1:23">
      <c r="A69" s="7"/>
      <c r="B69" s="98">
        <f t="shared" ref="B69:B78" si="6">C69+D69</f>
        <v>0</v>
      </c>
      <c r="C69" s="94">
        <f>C70+C71+C72</f>
        <v>0</v>
      </c>
      <c r="D69" s="94">
        <f>D70+D71+D72</f>
        <v>0</v>
      </c>
      <c r="E69" s="94">
        <f>E70+E71+E72</f>
        <v>0</v>
      </c>
      <c r="F69" s="94">
        <f>F70+F71+F72</f>
        <v>1037</v>
      </c>
      <c r="G69" s="94">
        <f>G70+G71+G72</f>
        <v>0</v>
      </c>
      <c r="H69" s="28"/>
      <c r="I69" s="94">
        <f t="shared" ref="I69:I74" si="7">E69+F69+G69+B69</f>
        <v>1037</v>
      </c>
      <c r="J69" s="94">
        <f>J70+J71+J72</f>
        <v>0</v>
      </c>
      <c r="K69" s="95">
        <f>I69+J69</f>
        <v>1037</v>
      </c>
      <c r="L69" s="53" t="s">
        <v>40</v>
      </c>
      <c r="M69" s="78" t="s">
        <v>258</v>
      </c>
      <c r="N69" s="91">
        <f t="shared" si="3"/>
        <v>1036</v>
      </c>
      <c r="O69" s="94">
        <f>O70+O71+O72</f>
        <v>0</v>
      </c>
      <c r="P69" s="29">
        <f>R69+S69+T69+U69+V69</f>
        <v>1036</v>
      </c>
      <c r="Q69" s="50"/>
      <c r="R69" s="29">
        <f>R70+R71+R72</f>
        <v>738</v>
      </c>
      <c r="S69" s="29">
        <f>S70+S71+S72</f>
        <v>54</v>
      </c>
      <c r="T69" s="29">
        <f>T70+T71+T72</f>
        <v>16</v>
      </c>
      <c r="U69" s="29">
        <f>U70+U71+U72</f>
        <v>228</v>
      </c>
      <c r="V69" s="62">
        <f>V70+V71+V72</f>
        <v>0</v>
      </c>
      <c r="W69" s="63">
        <f t="shared" si="5"/>
        <v>228</v>
      </c>
    </row>
    <row r="70" spans="1:23" ht="23.25" customHeight="1">
      <c r="A70" s="7"/>
      <c r="B70" s="98">
        <f t="shared" si="6"/>
        <v>0</v>
      </c>
      <c r="C70" s="30">
        <f>SUMIFS(DATI!E$1:E$65536,DATI!A$1:A$65536,'1995'!B4,DATI!B$1:B$65536,'1995'!C12,DATI!C$1:C$65536,'1995'!B8,DATI!D$1:D$65536,'1995'!L70)</f>
        <v>0</v>
      </c>
      <c r="D70" s="30">
        <f>SUMIFS(DATI!E$1:E$65536,DATI!A$1:A$65536,'1995'!B4,DATI!B$1:B$65536,'1995'!D12,DATI!C$1:C$65536,'1995'!B8,DATI!D$1:D$65536,'1995'!L70)</f>
        <v>0</v>
      </c>
      <c r="E70" s="30">
        <f>SUMIFS(DATI!E$1:E$65536,DATI!A$1:A$65536,'1995'!B4,DATI!B$1:B$65536,'1995'!E12,DATI!C$1:C$65536,'1995'!B8,DATI!D$1:D$65536,'1995'!L70)</f>
        <v>0</v>
      </c>
      <c r="F70" s="30">
        <f>SUMIFS(DATI!E$1:E$65536,DATI!A$1:A$65536,'1995'!B4,DATI!B$1:B$65536,'1995'!F12,DATI!C$1:C$65536,'1995'!B8,DATI!D$1:D$65536,'1995'!L70)</f>
        <v>1037</v>
      </c>
      <c r="G70" s="49">
        <f>SUMIFS(DATI!E$1:E$65536,DATI!A$1:A$65536,'1995'!B4,DATI!B$1:B$65536,'1995'!G12,DATI!C$1:C$65536,'1995'!B8,DATI!D$1:D$65536,'1995'!L70)</f>
        <v>0</v>
      </c>
      <c r="H70" s="28"/>
      <c r="I70" s="94">
        <f t="shared" si="7"/>
        <v>1037</v>
      </c>
      <c r="J70" s="101">
        <f>SUMIFS(DATI!E$1:E$65536,DATI!A$1:A$65536,'1995'!B4,DATI!B$1:B$65536,'1995'!J12,DATI!C$1:C$65536,'1995'!B8,DATI!D$1:D$65536,'1995'!L70)</f>
        <v>0</v>
      </c>
      <c r="K70" s="95">
        <f>I70+J70</f>
        <v>1037</v>
      </c>
      <c r="L70" s="53" t="s">
        <v>41</v>
      </c>
      <c r="M70" s="201" t="s">
        <v>257</v>
      </c>
      <c r="N70" s="91">
        <f t="shared" si="3"/>
        <v>1036</v>
      </c>
      <c r="O70" s="102">
        <f>SUMIFS(DATI!E$1:E$65536,DATI!A$1:A$65536,'1995'!B4,DATI!B$1:B$65536,'1995'!O12,DATI!C$1:C$65536,'1995'!N8,DATI!D$1:D$65536,'1995'!L70)</f>
        <v>0</v>
      </c>
      <c r="P70" s="29">
        <f>R70+S70+T70+W70</f>
        <v>1036</v>
      </c>
      <c r="Q70" s="50"/>
      <c r="R70" s="49">
        <f>SUMIFS(DATI!E$1:E$65536,DATI!A$1:A$65536,'1995'!B4,DATI!B$1:B$65536,'1995'!R12,DATI!C$1:C$65536,'1995'!N8,DATI!D$1:D$65536,'1995'!L70)</f>
        <v>738</v>
      </c>
      <c r="S70" s="49">
        <f>SUMIFS(DATI!E$1:E$65536,DATI!A$1:A$65536,'1995'!B4,DATI!B$1:B$65536,'1995'!S12,DATI!C$1:C$65536,'1995'!N8,DATI!D$1:D$65536,'1995'!L70)</f>
        <v>54</v>
      </c>
      <c r="T70" s="49">
        <f>SUMIFS(DATI!E$1:E$65536,DATI!A$1:A$65536,'1995'!B4,DATI!B$1:B$65536,'1995'!T12,DATI!C$1:C$65536,'1995'!N8,DATI!D$1:D$65536,'1995'!L70)</f>
        <v>16</v>
      </c>
      <c r="U70" s="49">
        <f>SUMIFS(DATI!E$1:E$65536,DATI!A$1:A$65536,'1995'!B4,DATI!B$1:B$65536,'1995'!U12,DATI!C$1:C$65536,'1995'!N8,DATI!D$1:D$65536,'1995'!L70)</f>
        <v>228</v>
      </c>
      <c r="V70" s="24">
        <f>SUMIFS(DATI!E$1:E$65536,DATI!A$1:A$65536,'1995'!B4,DATI!B$1:B$65536,'1995'!V12,DATI!C$1:C$65536,'1995'!N8,DATI!D$1:D$65536,'1995'!L70)</f>
        <v>0</v>
      </c>
      <c r="W70" s="63">
        <f t="shared" si="5"/>
        <v>228</v>
      </c>
    </row>
    <row r="71" spans="1:23">
      <c r="A71" s="7"/>
      <c r="B71" s="98">
        <f t="shared" si="6"/>
        <v>0</v>
      </c>
      <c r="C71" s="30">
        <f>SUMIFS(DATI!E$1:E$65536,DATI!A$1:A$65536,'1995'!B4,DATI!B$1:B$65536,'1995'!C12,DATI!C$1:C$65536,'1995'!B8,DATI!D$1:D$65536,'1995'!L71)</f>
        <v>0</v>
      </c>
      <c r="D71" s="30">
        <f>SUMIFS(DATI!E$1:E$65536,DATI!A$1:A$65536,'1995'!B4,DATI!B$1:B$65536,'1995'!D12,DATI!C$1:C$65536,'1995'!B8,DATI!D$1:D$65536,'1995'!L71)</f>
        <v>0</v>
      </c>
      <c r="E71" s="30">
        <f>SUMIFS(DATI!E$1:E$65536,DATI!A$1:A$65536,'1995'!B4,DATI!B$1:B$65536,'1995'!E12,DATI!C$1:C$65536,'1995'!B8,DATI!D$1:D$65536,'1995'!L71)</f>
        <v>0</v>
      </c>
      <c r="F71" s="30">
        <f>SUMIFS(DATI!E$1:E$65536,DATI!A$1:A$65536,'1995'!B4,DATI!B$1:B$65536,'1995'!F12,DATI!C$1:C$65536,'1995'!B8,DATI!D$1:D$65536,'1995'!L71)</f>
        <v>0</v>
      </c>
      <c r="G71" s="49">
        <f>SUMIFS(DATI!E$1:E$65536,DATI!A$1:A$65536,'1995'!B4,DATI!B$1:B$65536,'1995'!G12,DATI!C$1:C$65536,'1995'!B8,DATI!D$1:D$65536,'1995'!L71)</f>
        <v>0</v>
      </c>
      <c r="H71" s="28"/>
      <c r="I71" s="94">
        <f t="shared" si="7"/>
        <v>0</v>
      </c>
      <c r="J71" s="101">
        <f>SUMIFS(DATI!E$1:E$65536,DATI!A$1:A$65536,'1995'!B4,DATI!B$1:B$65536,'1995'!J12,DATI!C$1:C$65536,'1995'!B8,DATI!D$1:D$65536,'1995'!L71)</f>
        <v>0</v>
      </c>
      <c r="K71" s="95">
        <f>I71+J71</f>
        <v>0</v>
      </c>
      <c r="L71" s="53" t="s">
        <v>42</v>
      </c>
      <c r="M71" s="201" t="s">
        <v>256</v>
      </c>
      <c r="N71" s="91">
        <f t="shared" si="3"/>
        <v>0</v>
      </c>
      <c r="O71" s="102">
        <f>SUMIFS(DATI!E$1:E$65536,DATI!A$1:A$65536,'1995'!B4,DATI!B$1:B$65536,'1995'!O12,DATI!C$1:C$65536,'1995'!N8,DATI!D$1:D$65536,'1995'!L71)</f>
        <v>0</v>
      </c>
      <c r="P71" s="29">
        <f>R71+S71+T71+W71</f>
        <v>0</v>
      </c>
      <c r="Q71" s="50"/>
      <c r="R71" s="49">
        <f>SUMIFS(DATI!E$1:E$65536,DATI!A$1:A$65536,'1995'!B4,DATI!B$1:B$65536,'1995'!R12,DATI!C$1:C$65536,'1995'!N8,DATI!D$1:D$65536,'1995'!L71)</f>
        <v>0</v>
      </c>
      <c r="S71" s="49">
        <f>SUMIFS(DATI!E$1:E$65536,DATI!A$1:A$65536,'1995'!B4,DATI!B$1:B$65536,'1995'!S12,DATI!C$1:C$65536,'1995'!N8,DATI!D$1:D$65536,'1995'!L71)</f>
        <v>0</v>
      </c>
      <c r="T71" s="49">
        <f>SUMIFS(DATI!E$1:E$65536,DATI!A$1:A$65536,'1995'!B4,DATI!B$1:B$65536,'1995'!T12,DATI!C$1:C$65536,'1995'!N8,DATI!D$1:D$65536,'1995'!L71)</f>
        <v>0</v>
      </c>
      <c r="U71" s="49">
        <f>SUMIFS(DATI!E$1:E$65536,DATI!A$1:A$65536,'1995'!B4,DATI!B$1:B$65536,'1995'!U12,DATI!C$1:C$65536,'1995'!N8,DATI!D$1:D$65536,'1995'!L71)</f>
        <v>0</v>
      </c>
      <c r="V71" s="24">
        <f>SUMIFS(DATI!E$1:E$65536,DATI!A$1:A$65536,'1995'!B4,DATI!B$1:B$65536,'1995'!V12,DATI!C$1:C$65536,'1995'!N8,DATI!D$1:D$65536,'1995'!L71)</f>
        <v>0</v>
      </c>
      <c r="W71" s="63">
        <f t="shared" si="5"/>
        <v>0</v>
      </c>
    </row>
    <row r="72" spans="1:23">
      <c r="A72" s="7"/>
      <c r="B72" s="98">
        <f t="shared" si="6"/>
        <v>0</v>
      </c>
      <c r="C72" s="30">
        <f>SUMIFS(DATI!E$1:E$65536,DATI!A$1:A$65536,'1995'!B4,DATI!B$1:B$65536,'1995'!C12,DATI!C$1:C$65536,'1995'!B8,DATI!D$1:D$65536,'1995'!L72)</f>
        <v>0</v>
      </c>
      <c r="D72" s="30">
        <f>SUMIFS(DATI!E$1:E$65536,DATI!A$1:A$65536,'1995'!B4,DATI!B$1:B$65536,'1995'!D12,DATI!C$1:C$65536,'1995'!B8,DATI!D$1:D$65536,'1995'!L72)</f>
        <v>0</v>
      </c>
      <c r="E72" s="30">
        <f>SUMIFS(DATI!E$1:E$65536,DATI!A$1:A$65536,'1995'!B4,DATI!B$1:B$65536,'1995'!E12,DATI!C$1:C$65536,'1995'!B8,DATI!D$1:D$65536,'1995'!L72)</f>
        <v>0</v>
      </c>
      <c r="F72" s="30">
        <f>SUMIFS(DATI!E$1:E$65536,DATI!A$1:A$65536,'1995'!B4,DATI!B$1:B$65536,'1995'!F12,DATI!C$1:C$65536,'1995'!B8,DATI!D$1:D$65536,'1995'!L72)</f>
        <v>0</v>
      </c>
      <c r="G72" s="49">
        <f>SUMIFS(DATI!E$1:E$65536,DATI!A$1:A$65536,'1995'!B4,DATI!B$1:B$65536,'1995'!G12,DATI!C$1:C$65536,'1995'!B8,DATI!D$1:D$65536,'1995'!L72)</f>
        <v>0</v>
      </c>
      <c r="H72" s="28"/>
      <c r="I72" s="94">
        <f t="shared" si="7"/>
        <v>0</v>
      </c>
      <c r="J72" s="101">
        <f>SUMIFS(DATI!E$1:E$65536,DATI!A$1:A$65536,'1995'!B4,DATI!B$1:B$65536,'1995'!J12,DATI!C$1:C$65536,'1995'!B8,DATI!D$1:D$65536,'1995'!L72)</f>
        <v>0</v>
      </c>
      <c r="K72" s="95">
        <f>I72+J72</f>
        <v>0</v>
      </c>
      <c r="L72" s="53" t="s">
        <v>43</v>
      </c>
      <c r="M72" s="201" t="s">
        <v>255</v>
      </c>
      <c r="N72" s="91">
        <f t="shared" si="3"/>
        <v>0</v>
      </c>
      <c r="O72" s="102">
        <f>SUMIFS(DATI!E$1:E$65536,DATI!A$1:A$65536,'1995'!B4,DATI!B$1:B$65536,'1995'!O12,DATI!C$1:C$65536,'1995'!N8,DATI!D$1:D$65536,'1995'!L72)</f>
        <v>0</v>
      </c>
      <c r="P72" s="29">
        <f>R72+S72+T72+W72</f>
        <v>0</v>
      </c>
      <c r="Q72" s="50"/>
      <c r="R72" s="49">
        <f>SUMIFS(DATI!E$1:E$65536,DATI!A$1:A$65536,'1995'!B4,DATI!B$1:B$65536,'1995'!R12,DATI!C$1:C$65536,'1995'!N8,DATI!D$1:D$65536,'1995'!L72)</f>
        <v>0</v>
      </c>
      <c r="S72" s="49">
        <f>SUMIFS(DATI!E$1:E$65536,DATI!A$1:A$65536,'1995'!B4,DATI!B$1:B$65536,'1995'!S12,DATI!C$1:C$65536,'1995'!N8,DATI!D$1:D$65536,'1995'!L72)</f>
        <v>0</v>
      </c>
      <c r="T72" s="49">
        <f>SUMIFS(DATI!E$1:E$65536,DATI!A$1:A$65536,'1995'!B4,DATI!B$1:B$65536,'1995'!T12,DATI!C$1:C$65536,'1995'!N8,DATI!D$1:D$65536,'1995'!L72)</f>
        <v>0</v>
      </c>
      <c r="U72" s="49">
        <f>SUMIFS(DATI!E$1:E$65536,DATI!A$1:A$65536,'1995'!B4,DATI!B$1:B$65536,'1995'!U12,DATI!C$1:C$65536,'1995'!N8,DATI!D$1:D$65536,'1995'!L72)</f>
        <v>0</v>
      </c>
      <c r="V72" s="24">
        <f>SUMIFS(DATI!E$1:E$65536,DATI!A$1:A$65536,'1995'!B4,DATI!B$1:B$65536,'1995'!V12,DATI!C$1:C$65536,'1995'!N8,DATI!D$1:D$65536,'1995'!L72)</f>
        <v>0</v>
      </c>
      <c r="W72" s="63">
        <f t="shared" si="5"/>
        <v>0</v>
      </c>
    </row>
    <row r="73" spans="1:23">
      <c r="A73" s="7"/>
      <c r="B73" s="98">
        <f t="shared" si="6"/>
        <v>3656</v>
      </c>
      <c r="C73" s="103">
        <f>SUMIFS(DATI!E$1:E$65536,DATI!A$1:A$65536,'1995'!B4,DATI!B$1:B$65536,'1995'!C12,DATI!C$1:C$65536,'1995'!B8,DATI!D$1:D$65536,'1995'!L73)</f>
        <v>0</v>
      </c>
      <c r="D73" s="103">
        <f>SUMIFS(DATI!E$1:E$65536,DATI!A$1:A$65536,'1995'!B4,DATI!B$1:B$65536,'1995'!D12,DATI!C$1:C$65536,'1995'!B8,DATI!D$1:D$65536,'1995'!L73)</f>
        <v>3656</v>
      </c>
      <c r="E73" s="49">
        <f>SUMIFS(DATI!E$1:E$65536,DATI!A$1:A$65536,'1995'!B4,DATI!B$1:B$65536,'1995'!E12,DATI!C$1:C$65536,'1995'!B8,DATI!D$1:D$65536,'1995'!L73)</f>
        <v>0</v>
      </c>
      <c r="F73" s="49">
        <f>SUMIFS(DATI!E$1:E$65536,DATI!A$1:A$65536,'1995'!B4,DATI!B$1:B$65536,'1995'!F12,DATI!C$1:C$65536,'1995'!B8,DATI!D$1:D$65536,'1995'!L73)</f>
        <v>0</v>
      </c>
      <c r="G73" s="49">
        <f>SUMIFS(DATI!E$1:E$65536,DATI!A$1:A$65536,'1995'!B4,DATI!B$1:B$65536,'1995'!G12,DATI!C$1:C$65536,'1995'!B8,DATI!D$1:D$65536,'1995'!L73)</f>
        <v>10444</v>
      </c>
      <c r="H73" s="28"/>
      <c r="I73" s="94">
        <f t="shared" si="7"/>
        <v>14100</v>
      </c>
      <c r="J73" s="104"/>
      <c r="K73" s="31">
        <f>I73</f>
        <v>14100</v>
      </c>
      <c r="L73" s="40" t="s">
        <v>44</v>
      </c>
      <c r="M73" s="134" t="s">
        <v>254</v>
      </c>
      <c r="N73" s="91">
        <f>P73</f>
        <v>14100</v>
      </c>
      <c r="O73" s="105"/>
      <c r="P73" s="29">
        <f>R73+S73+T73+W73</f>
        <v>14100</v>
      </c>
      <c r="Q73" s="50"/>
      <c r="R73" s="49">
        <f>SUMIFS(DATI!E$1:E$65536,DATI!A$1:A$65536,'1995'!B4,DATI!B$1:B$65536,'1995'!R12,DATI!C$1:C$65536,'1995'!N8,DATI!D$1:D$65536,'1995'!L73)</f>
        <v>0</v>
      </c>
      <c r="S73" s="49">
        <f>SUMIFS(DATI!E$1:E$65536,DATI!A$1:A$65536,'1995'!B4,DATI!B$1:B$65536,'1995'!S12,DATI!C$1:C$65536,'1995'!N8,DATI!D$1:D$65536,'1995'!L73)</f>
        <v>0</v>
      </c>
      <c r="T73" s="49">
        <f>SUMIFS(DATI!E$1:E$65536,DATI!A$1:A$65536,'1995'!B4,DATI!B$1:B$65536,'1995'!T12,DATI!C$1:C$65536,'1995'!N8,DATI!D$1:D$65536,'1995'!L73)</f>
        <v>0</v>
      </c>
      <c r="U73" s="49">
        <f>SUMIFS(DATI!E$1:E$65536,DATI!A$1:A$65536,'1995'!B4,DATI!B$1:B$65536,'1995'!U12,DATI!C$1:C$65536,'1995'!N8,DATI!D$1:D$65536,'1995'!L73)</f>
        <v>14100</v>
      </c>
      <c r="V73" s="24">
        <f>SUMIFS(DATI!E$1:E$65536,DATI!A$1:A$65536,'1995'!B4,DATI!B$1:B$65536,'1995'!V12,DATI!C$1:C$65536,'1995'!N8,DATI!D$1:D$65536,'1995'!L73)</f>
        <v>0</v>
      </c>
      <c r="W73" s="63">
        <f t="shared" si="5"/>
        <v>14100</v>
      </c>
    </row>
    <row r="74" spans="1:23">
      <c r="A74" s="7"/>
      <c r="B74" s="98">
        <f t="shared" si="6"/>
        <v>11407</v>
      </c>
      <c r="C74" s="49">
        <f>SUMIFS(DATI!E$1:E$65536,DATI!A$1:A$65536,'1995'!B4,DATI!B$1:B$65536,'1995'!C12,DATI!C$1:C$65536,'1995'!B8,DATI!D$1:D$65536,'1995'!L74)</f>
        <v>235</v>
      </c>
      <c r="D74" s="49">
        <f>SUMIFS(DATI!E$1:E$65536,DATI!A$1:A$65536,'1995'!B4,DATI!B$1:B$65536,'1995'!D12,DATI!C$1:C$65536,'1995'!B8,DATI!D$1:D$65536,'1995'!L74)</f>
        <v>11172</v>
      </c>
      <c r="E74" s="132">
        <f>SUMIFS(DATI!E$1:E$65536,DATI!A$1:A$65536,'1995'!B4,DATI!B$1:B$65536,'1995'!E12,DATI!C$1:C$65536,'1995'!B8,DATI!D$1:D$65536,'1995'!L74)</f>
        <v>46093</v>
      </c>
      <c r="F74" s="132">
        <f>SUMIFS(DATI!E$1:E$65536,DATI!A$1:A$65536,'1995'!B4,DATI!B$1:B$65536,'1995'!F12,DATI!C$1:C$65536,'1995'!B8,DATI!D$1:D$65536,'1995'!L74)</f>
        <v>122607</v>
      </c>
      <c r="G74" s="132">
        <f>SUMIFS(DATI!E$1:E$65536,DATI!A$1:A$65536,'1995'!B4,DATI!B$1:B$65536,'1995'!G12,DATI!C$1:C$65536,'1995'!B8,DATI!D$1:D$65536,'1995'!L74)</f>
        <v>104322</v>
      </c>
      <c r="H74" s="50"/>
      <c r="I74" s="94">
        <f t="shared" si="7"/>
        <v>284429</v>
      </c>
      <c r="J74" s="30">
        <f>SUMIFS(DATI!E$1:E$65536,DATI!A$1:A$65536,'1995'!B4,DATI!B$1:B$65536,'1995'!J12,DATI!C$1:C$65536,'1995'!B8,DATI!D$1:D$65536,'1995'!L74)</f>
        <v>53073</v>
      </c>
      <c r="K74" s="95">
        <f>I74+J74</f>
        <v>337502</v>
      </c>
      <c r="L74" s="40" t="s">
        <v>35</v>
      </c>
      <c r="M74" s="134" t="s">
        <v>229</v>
      </c>
      <c r="N74" s="91">
        <f t="shared" si="3"/>
        <v>337502</v>
      </c>
      <c r="O74" s="30">
        <f>SUMIFS(DATI!E$1:E$65536,DATI!A$1:A$65536,'1995'!B4,DATI!B$1:B$65536,'1995'!O12,DATI!C$1:C$65536,'1995'!N8,DATI!D$1:D$65536,'1995'!L74)</f>
        <v>38314</v>
      </c>
      <c r="P74" s="29">
        <f>R74+S74+T74+W74</f>
        <v>299188</v>
      </c>
      <c r="Q74" s="50"/>
      <c r="R74" s="49">
        <f>SUMIFS(DATI!E$1:E$65536,DATI!A$1:A$65536,'1995'!B4,DATI!B$1:B$65536,'1995'!R12,DATI!C$1:C$65536,'1995'!N8,DATI!D$1:D$65536,'1995'!L74)</f>
        <v>15806</v>
      </c>
      <c r="S74" s="49">
        <f>SUMIFS(DATI!E$1:E$65536,DATI!A$1:A$65536,'1995'!B4,DATI!B$1:B$65536,'1995'!S12,DATI!C$1:C$65536,'1995'!N8,DATI!D$1:D$65536,'1995'!L74)</f>
        <v>219901</v>
      </c>
      <c r="T74" s="49">
        <f>SUMIFS(DATI!E$1:E$65536,DATI!A$1:A$65536,'1995'!B4,DATI!B$1:B$65536,'1995'!T12,DATI!C$1:C$65536,'1995'!N8,DATI!D$1:D$65536,'1995'!L74)</f>
        <v>17442</v>
      </c>
      <c r="U74" s="49">
        <f>SUMIFS(DATI!E$1:E$65536,DATI!A$1:A$65536,'1995'!B4,DATI!B$1:B$65536,'1995'!U12,DATI!C$1:C$65536,'1995'!N8,DATI!D$1:D$65536,'1995'!L74)</f>
        <v>45145</v>
      </c>
      <c r="V74" s="24">
        <f>SUMIFS(DATI!E$1:E$65536,DATI!A$1:A$65536,'1995'!B4,DATI!B$1:B$65536,'1995'!V12,DATI!C$1:C$65536,'1995'!N8,DATI!D$1:D$65536,'1995'!L74)</f>
        <v>894</v>
      </c>
      <c r="W74" s="63">
        <f t="shared" si="5"/>
        <v>46039</v>
      </c>
    </row>
    <row r="75" spans="1:23" ht="13">
      <c r="A75" s="7"/>
      <c r="B75" s="28"/>
      <c r="C75" s="28"/>
      <c r="D75" s="28"/>
      <c r="E75" s="28"/>
      <c r="F75" s="29">
        <f>R45+R58-G59-G69-G73</f>
        <v>900373</v>
      </c>
      <c r="G75" s="29">
        <f>S45+S58-F59-F69-F73</f>
        <v>92842</v>
      </c>
      <c r="H75" s="50"/>
      <c r="I75" s="28"/>
      <c r="J75" s="28"/>
      <c r="K75" s="42"/>
      <c r="L75" s="135" t="s">
        <v>17</v>
      </c>
      <c r="M75" s="202" t="s">
        <v>165</v>
      </c>
      <c r="N75" s="28"/>
      <c r="O75" s="28"/>
      <c r="P75" s="28"/>
      <c r="Q75" s="28"/>
      <c r="R75" s="28"/>
      <c r="S75" s="28"/>
      <c r="T75" s="28"/>
      <c r="U75" s="28"/>
      <c r="V75" s="28"/>
      <c r="W75" s="42"/>
    </row>
    <row r="76" spans="1:23" ht="27.75" customHeight="1">
      <c r="A76" s="7"/>
      <c r="B76" s="98">
        <f t="shared" si="6"/>
        <v>2269660</v>
      </c>
      <c r="C76" s="91">
        <f>V45+W49+V58-C58</f>
        <v>3353</v>
      </c>
      <c r="D76" s="91">
        <f>U45+U46+U49+U58-D58</f>
        <v>2266307</v>
      </c>
      <c r="E76" s="29">
        <f>T45+T49+T58-E55-E58</f>
        <v>701721</v>
      </c>
      <c r="F76" s="29">
        <f>S45+S58-F58</f>
        <v>92842</v>
      </c>
      <c r="G76" s="29">
        <f>R45+R58-G58</f>
        <v>897817</v>
      </c>
      <c r="H76" s="61"/>
      <c r="I76" s="94">
        <f>B76+E76+F76+G76</f>
        <v>3962040</v>
      </c>
      <c r="J76" s="28"/>
      <c r="K76" s="42"/>
      <c r="L76" s="106" t="s">
        <v>18</v>
      </c>
      <c r="M76" s="203" t="s">
        <v>166</v>
      </c>
      <c r="N76" s="28"/>
      <c r="O76" s="28"/>
      <c r="P76" s="28"/>
      <c r="Q76" s="28"/>
      <c r="R76" s="28"/>
      <c r="S76" s="28"/>
      <c r="T76" s="28"/>
      <c r="U76" s="28"/>
      <c r="V76" s="28"/>
      <c r="W76" s="42"/>
    </row>
    <row r="77" spans="1:23">
      <c r="A77" s="7"/>
      <c r="B77" s="98">
        <f t="shared" si="6"/>
        <v>96690</v>
      </c>
      <c r="C77" s="91">
        <f>C22</f>
        <v>2393</v>
      </c>
      <c r="D77" s="91">
        <f>D22</f>
        <v>94297</v>
      </c>
      <c r="E77" s="91">
        <f>E22</f>
        <v>225090</v>
      </c>
      <c r="F77" s="91">
        <f>F22</f>
        <v>12084</v>
      </c>
      <c r="G77" s="91">
        <f>G22</f>
        <v>623228</v>
      </c>
      <c r="H77" s="61"/>
      <c r="I77" s="94">
        <f>B77+E77+F77+G77</f>
        <v>957092</v>
      </c>
      <c r="J77" s="28"/>
      <c r="K77" s="42"/>
      <c r="L77" s="53" t="s">
        <v>77</v>
      </c>
      <c r="M77" s="65" t="s">
        <v>167</v>
      </c>
      <c r="N77" s="28"/>
      <c r="O77" s="28"/>
      <c r="P77" s="28"/>
      <c r="Q77" s="28"/>
      <c r="R77" s="28"/>
      <c r="S77" s="28"/>
      <c r="T77" s="28"/>
      <c r="U77" s="28"/>
      <c r="V77" s="28"/>
      <c r="W77" s="42"/>
    </row>
    <row r="78" spans="1:23" ht="13.5" thickBot="1">
      <c r="A78" s="7"/>
      <c r="B78" s="98">
        <f t="shared" si="6"/>
        <v>2172970</v>
      </c>
      <c r="C78" s="107">
        <f>C76-C77</f>
        <v>960</v>
      </c>
      <c r="D78" s="107">
        <f>D76-D77</f>
        <v>2172010</v>
      </c>
      <c r="E78" s="107">
        <f>E76-E77</f>
        <v>476631</v>
      </c>
      <c r="F78" s="107">
        <f>F76-F77</f>
        <v>80758</v>
      </c>
      <c r="G78" s="107">
        <f>G76-G77</f>
        <v>274589</v>
      </c>
      <c r="H78" s="88"/>
      <c r="I78" s="108">
        <f>B78+E78+F78+G78</f>
        <v>3004948</v>
      </c>
      <c r="J78" s="28"/>
      <c r="K78" s="109"/>
      <c r="L78" s="106" t="s">
        <v>168</v>
      </c>
      <c r="M78" s="198" t="s">
        <v>169</v>
      </c>
      <c r="N78" s="28"/>
      <c r="O78" s="28"/>
      <c r="P78" s="28"/>
      <c r="Q78" s="28"/>
      <c r="R78" s="28"/>
      <c r="S78" s="28"/>
      <c r="T78" s="28"/>
      <c r="U78" s="28"/>
      <c r="V78" s="28"/>
      <c r="W78" s="42"/>
    </row>
    <row r="79" spans="1:23" ht="14" thickTop="1" thickBot="1">
      <c r="A79" s="7"/>
      <c r="B79" s="110"/>
      <c r="C79" s="110"/>
      <c r="D79" s="110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6"/>
    </row>
    <row r="80" spans="1:23" ht="21.75" customHeight="1" thickTop="1" thickBot="1">
      <c r="A80" s="7"/>
      <c r="B80" s="253" t="s">
        <v>119</v>
      </c>
      <c r="C80" s="253"/>
      <c r="D80" s="253"/>
      <c r="E80" s="253"/>
      <c r="F80" s="253"/>
      <c r="G80" s="253"/>
      <c r="H80" s="253"/>
      <c r="I80" s="253"/>
      <c r="J80" s="253"/>
      <c r="K80" s="254"/>
      <c r="L80" s="274" t="s">
        <v>120</v>
      </c>
      <c r="M80" s="275"/>
      <c r="N80" s="278" t="s">
        <v>121</v>
      </c>
      <c r="O80" s="279"/>
      <c r="P80" s="279"/>
      <c r="Q80" s="279"/>
      <c r="R80" s="279"/>
      <c r="S80" s="279"/>
      <c r="T80" s="279"/>
      <c r="U80" s="280"/>
      <c r="V80" s="280"/>
      <c r="W80" s="281"/>
    </row>
    <row r="81" spans="1:23" ht="13.5" customHeight="1" thickTop="1">
      <c r="A81" s="7"/>
      <c r="B81" s="261" t="s">
        <v>122</v>
      </c>
      <c r="C81" s="264" t="s">
        <v>123</v>
      </c>
      <c r="D81" s="264" t="s">
        <v>124</v>
      </c>
      <c r="E81" s="239" t="s">
        <v>125</v>
      </c>
      <c r="F81" s="239" t="s">
        <v>126</v>
      </c>
      <c r="G81" s="239" t="s">
        <v>127</v>
      </c>
      <c r="H81" s="239" t="s">
        <v>128</v>
      </c>
      <c r="I81" s="239" t="s">
        <v>129</v>
      </c>
      <c r="J81" s="239" t="s">
        <v>130</v>
      </c>
      <c r="K81" s="243" t="s">
        <v>131</v>
      </c>
      <c r="L81" s="276"/>
      <c r="M81" s="277"/>
      <c r="N81" s="264" t="s">
        <v>131</v>
      </c>
      <c r="O81" s="239" t="s">
        <v>130</v>
      </c>
      <c r="P81" s="239" t="s">
        <v>129</v>
      </c>
      <c r="Q81" s="239" t="s">
        <v>128</v>
      </c>
      <c r="R81" s="239" t="s">
        <v>127</v>
      </c>
      <c r="S81" s="239" t="s">
        <v>126</v>
      </c>
      <c r="T81" s="239" t="s">
        <v>125</v>
      </c>
      <c r="U81" s="264" t="s">
        <v>124</v>
      </c>
      <c r="V81" s="264" t="s">
        <v>123</v>
      </c>
      <c r="W81" s="266" t="s">
        <v>122</v>
      </c>
    </row>
    <row r="82" spans="1:23" ht="12.75" customHeight="1">
      <c r="A82" s="7"/>
      <c r="B82" s="262"/>
      <c r="C82" s="216"/>
      <c r="D82" s="216"/>
      <c r="E82" s="213"/>
      <c r="F82" s="213"/>
      <c r="G82" s="213"/>
      <c r="H82" s="229"/>
      <c r="I82" s="213"/>
      <c r="J82" s="213"/>
      <c r="K82" s="244"/>
      <c r="L82" s="276"/>
      <c r="M82" s="277"/>
      <c r="N82" s="215"/>
      <c r="O82" s="213"/>
      <c r="P82" s="213"/>
      <c r="Q82" s="229"/>
      <c r="R82" s="213"/>
      <c r="S82" s="213"/>
      <c r="T82" s="213"/>
      <c r="U82" s="216"/>
      <c r="V82" s="216"/>
      <c r="W82" s="219"/>
    </row>
    <row r="83" spans="1:23" ht="51" customHeight="1" thickBot="1">
      <c r="A83" s="7"/>
      <c r="B83" s="263"/>
      <c r="C83" s="265"/>
      <c r="D83" s="265"/>
      <c r="E83" s="241"/>
      <c r="F83" s="241"/>
      <c r="G83" s="241"/>
      <c r="H83" s="242"/>
      <c r="I83" s="241"/>
      <c r="J83" s="240"/>
      <c r="K83" s="245"/>
      <c r="L83" s="276"/>
      <c r="M83" s="277"/>
      <c r="N83" s="268"/>
      <c r="O83" s="240"/>
      <c r="P83" s="241"/>
      <c r="Q83" s="242"/>
      <c r="R83" s="241"/>
      <c r="S83" s="241"/>
      <c r="T83" s="241"/>
      <c r="U83" s="265"/>
      <c r="V83" s="265"/>
      <c r="W83" s="267"/>
    </row>
    <row r="84" spans="1:23" ht="19" thickTop="1" thickBot="1">
      <c r="A84" s="7"/>
      <c r="B84" s="231" t="s">
        <v>170</v>
      </c>
      <c r="C84" s="231"/>
      <c r="D84" s="231"/>
      <c r="E84" s="231"/>
      <c r="F84" s="231"/>
      <c r="G84" s="231"/>
      <c r="H84" s="231"/>
      <c r="I84" s="231"/>
      <c r="J84" s="231"/>
      <c r="K84" s="231"/>
      <c r="L84" s="231"/>
      <c r="M84" s="231"/>
      <c r="N84" s="231"/>
      <c r="O84" s="231"/>
      <c r="P84" s="231"/>
      <c r="Q84" s="231"/>
      <c r="R84" s="231"/>
      <c r="S84" s="231"/>
      <c r="T84" s="231"/>
      <c r="U84" s="231"/>
      <c r="V84" s="231"/>
      <c r="W84" s="232"/>
    </row>
    <row r="85" spans="1:23" ht="32.25" customHeight="1" thickTop="1">
      <c r="A85" s="7"/>
      <c r="B85" s="111"/>
      <c r="C85" s="111"/>
      <c r="D85" s="111"/>
      <c r="E85" s="111"/>
      <c r="F85" s="111"/>
      <c r="G85" s="111"/>
      <c r="H85" s="28"/>
      <c r="I85" s="111"/>
      <c r="J85" s="111"/>
      <c r="K85" s="112"/>
      <c r="L85" s="113" t="s">
        <v>18</v>
      </c>
      <c r="M85" s="204" t="s">
        <v>166</v>
      </c>
      <c r="N85" s="47"/>
      <c r="O85" s="47"/>
      <c r="P85" s="22">
        <f>R85+S85+T85+W85</f>
        <v>3962040</v>
      </c>
      <c r="Q85" s="50"/>
      <c r="R85" s="22">
        <f>G76</f>
        <v>897817</v>
      </c>
      <c r="S85" s="22">
        <f>F76</f>
        <v>92842</v>
      </c>
      <c r="T85" s="22">
        <f>E76</f>
        <v>701721</v>
      </c>
      <c r="U85" s="114">
        <f>D76</f>
        <v>2266307</v>
      </c>
      <c r="V85" s="62">
        <f>C76</f>
        <v>3353</v>
      </c>
      <c r="W85" s="63">
        <f>U85+V85</f>
        <v>2269660</v>
      </c>
    </row>
    <row r="86" spans="1:23">
      <c r="A86" s="7"/>
      <c r="B86" s="115">
        <f>C86+D86</f>
        <v>197392</v>
      </c>
      <c r="C86" s="91">
        <f>C87+C88</f>
        <v>0</v>
      </c>
      <c r="D86" s="91">
        <f>D87+D88</f>
        <v>197392</v>
      </c>
      <c r="E86" s="91">
        <f>E87+E88</f>
        <v>0</v>
      </c>
      <c r="F86" s="91">
        <f>F87+F88</f>
        <v>1370</v>
      </c>
      <c r="G86" s="91">
        <f>G87+G88</f>
        <v>66278</v>
      </c>
      <c r="H86" s="28"/>
      <c r="I86" s="94">
        <f>B86+E86+F86+G86</f>
        <v>265040</v>
      </c>
      <c r="J86" s="94">
        <f>J87+J88</f>
        <v>0</v>
      </c>
      <c r="K86" s="31">
        <f>I86+J86</f>
        <v>265040</v>
      </c>
      <c r="L86" s="53" t="s">
        <v>45</v>
      </c>
      <c r="M86" s="54" t="s">
        <v>171</v>
      </c>
      <c r="N86" s="91">
        <f>O86+P86</f>
        <v>265040</v>
      </c>
      <c r="O86" s="116">
        <f>O87+O88</f>
        <v>0</v>
      </c>
      <c r="P86" s="29">
        <f>T86</f>
        <v>265040</v>
      </c>
      <c r="Q86" s="28"/>
      <c r="R86" s="28"/>
      <c r="S86" s="104"/>
      <c r="T86" s="29">
        <f>T87+T88</f>
        <v>265040</v>
      </c>
      <c r="U86" s="92"/>
      <c r="V86" s="23"/>
      <c r="W86" s="32"/>
    </row>
    <row r="87" spans="1:23">
      <c r="A87" s="7"/>
      <c r="B87" s="115">
        <f>C87+D87</f>
        <v>197392</v>
      </c>
      <c r="C87" s="103">
        <f>SUMIFS(DATI!E$1:E$65536,DATI!A$1:A$65536,'1995'!B4,DATI!B$1:B$65536,'1995'!C12,DATI!C$1:C$65536,'1995'!B8,DATI!D$1:D$65536,'1995'!L87)</f>
        <v>0</v>
      </c>
      <c r="D87" s="117">
        <f>SUMIFS(DATI!E$1:E$65536,DATI!A$1:A$65536,'1995'!B4,DATI!B$1:B$65536,'1995'!D12,DATI!C$1:C$65536,'1995'!B8,DATI!D$1:D$65536,'1995'!L87)</f>
        <v>197392</v>
      </c>
      <c r="E87" s="49">
        <f>SUMIFS(DATI!E$1:E$65536,DATI!A$1:A$65536,'1995'!B4,DATI!B$1:B$65536,'1995'!E12,DATI!C$1:C$65536,'1995'!B8,DATI!D$1:D$65536,'1995'!L87)</f>
        <v>0</v>
      </c>
      <c r="F87" s="49">
        <f>SUMIFS(DATI!E$1:E$65536,DATI!A$1:A$65536,'1995'!B4,DATI!B$1:B$65536,'1995'!F12,DATI!C$1:C$65536,'1995'!B8,DATI!D$1:D$65536,'1995'!L87)</f>
        <v>1370</v>
      </c>
      <c r="G87" s="49">
        <f>SUMIFS(DATI!E$1:E$65536,DATI!A$1:A$65536,'1995'!B4,DATI!B$1:B$65536,'1995'!G12,DATI!C$1:C$65536,'1995'!B8,DATI!D$1:D$65536,'1995'!L87)</f>
        <v>66278</v>
      </c>
      <c r="H87" s="28"/>
      <c r="I87" s="94">
        <f>B87+E87+F87+G87</f>
        <v>265040</v>
      </c>
      <c r="J87" s="30">
        <f>SUMIFS(DATI!E$1:E$65536,DATI!A$1:A$65536,'1995'!B4,DATI!B$1:B$65536,'1995'!J12,DATI!C$1:C$65536,'1995'!B8,DATI!D$1:D$65536,'1995'!L87)</f>
        <v>0</v>
      </c>
      <c r="K87" s="31">
        <f t="shared" ref="K87:K106" si="8">I87+J87</f>
        <v>265040</v>
      </c>
      <c r="L87" s="53" t="s">
        <v>46</v>
      </c>
      <c r="M87" s="199" t="s">
        <v>240</v>
      </c>
      <c r="N87" s="91">
        <f t="shared" ref="N87:N105" si="9">O87+P87</f>
        <v>265040</v>
      </c>
      <c r="O87" s="100">
        <f>SUMIFS(DATI!E$1:E$65536,DATI!A$1:A$65536,'1995'!B4,DATI!B$1:B$65536,'1995'!O12,DATI!C$1:C$65536,'1995'!N8,DATI!D$1:D$65536,'1995'!L87)</f>
        <v>0</v>
      </c>
      <c r="P87" s="29">
        <f>+T87+U87+W87</f>
        <v>265040</v>
      </c>
      <c r="Q87" s="28"/>
      <c r="R87" s="28"/>
      <c r="S87" s="61"/>
      <c r="T87" s="49">
        <f>SUMIFS(DATI!E$1:E$65536,DATI!A$1:A$65536,'1995'!B4,DATI!B$1:B$65536,'1995'!T12,DATI!C$1:C$65536,'1995'!N8,DATI!D$1:D$65536,'1995'!L87)</f>
        <v>265040</v>
      </c>
      <c r="U87" s="50"/>
      <c r="V87" s="28"/>
      <c r="W87" s="42"/>
    </row>
    <row r="88" spans="1:23">
      <c r="A88" s="7"/>
      <c r="B88" s="115">
        <f>C88+D88</f>
        <v>0</v>
      </c>
      <c r="C88" s="103">
        <f>SUMIFS(DATI!E$1:E$65536,DATI!A$1:A$65536,'1995'!B4,DATI!B$1:B$65536,'1995'!C12,DATI!C$1:C$65536,'1995'!B8,DATI!D$1:D$65536,'1995'!L88)</f>
        <v>0</v>
      </c>
      <c r="D88" s="117">
        <f>SUMIFS(DATI!E$1:E$65536,DATI!A$1:A$65536,'1995'!B4,DATI!B$1:B$65536,'1995'!D12,DATI!C$1:C$65536,'1995'!B8,DATI!D$1:D$65536,'1995'!L88)</f>
        <v>0</v>
      </c>
      <c r="E88" s="49">
        <f>SUMIFS(DATI!E$1:E$65536,DATI!A$1:A$65536,'1995'!B4,DATI!B$1:B$65536,'1995'!E12,DATI!C$1:C$65536,'1995'!B8,DATI!D$1:D$65536,'1995'!L88)</f>
        <v>0</v>
      </c>
      <c r="F88" s="49">
        <f>SUMIFS(DATI!E$1:E$65536,DATI!A$1:A$65536,'1995'!B4,DATI!B$1:B$65536,'1995'!F12,DATI!C$1:C$65536,'1995'!B8,DATI!D$1:D$65536,'1995'!L88)</f>
        <v>0</v>
      </c>
      <c r="G88" s="49">
        <f>SUMIFS(DATI!E$1:E$65536,DATI!A$1:A$65536,'1995'!B4,DATI!B$1:B$65536,'1995'!G12,DATI!C$1:C$65536,'1995'!B8,DATI!D$1:D$65536,'1995'!L88)</f>
        <v>0</v>
      </c>
      <c r="H88" s="28"/>
      <c r="I88" s="94">
        <f>B88+E88+F88+G88</f>
        <v>0</v>
      </c>
      <c r="J88" s="30">
        <f>SUMIFS(DATI!E$1:E$65536,DATI!A$1:A$65536,'1995'!B4,DATI!B$1:B$65536,'1995'!J12,DATI!C$1:C$65536,'1995'!B8,DATI!D$1:D$65536,'1995'!L88)</f>
        <v>0</v>
      </c>
      <c r="K88" s="31">
        <f t="shared" si="8"/>
        <v>0</v>
      </c>
      <c r="L88" s="53" t="s">
        <v>47</v>
      </c>
      <c r="M88" s="199" t="s">
        <v>241</v>
      </c>
      <c r="N88" s="91">
        <f t="shared" si="9"/>
        <v>0</v>
      </c>
      <c r="O88" s="100">
        <f>SUMIFS(DATI!E$1:E$65536,DATI!A$1:A$65536,'1995'!B4,DATI!B$1:B$65536,'1995'!O12,DATI!C$1:C$65536,'1995'!N8,DATI!D$1:D$65536,'1995'!L88)</f>
        <v>0</v>
      </c>
      <c r="P88" s="29">
        <f>+T88+U88+W88</f>
        <v>0</v>
      </c>
      <c r="Q88" s="28"/>
      <c r="R88" s="28"/>
      <c r="S88" s="28"/>
      <c r="T88" s="49">
        <f>SUMIFS(DATI!E$1:E$65536,DATI!A$1:A$65536,'1995'!B4,DATI!B$1:B$65536,'1995'!T12,DATI!C$1:C$65536,'1995'!N8,DATI!D$1:D$65536,'1995'!L88)</f>
        <v>0</v>
      </c>
      <c r="U88" s="28"/>
      <c r="V88" s="28"/>
      <c r="W88" s="42"/>
    </row>
    <row r="89" spans="1:23">
      <c r="A89" s="7"/>
      <c r="B89" s="115">
        <f>C89+D89</f>
        <v>485418</v>
      </c>
      <c r="C89" s="91">
        <f>C96+C97</f>
        <v>12908</v>
      </c>
      <c r="D89" s="99">
        <f>D90+D96</f>
        <v>472510</v>
      </c>
      <c r="E89" s="29">
        <f>E96+E97</f>
        <v>876036</v>
      </c>
      <c r="F89" s="29">
        <f>F96</f>
        <v>1151</v>
      </c>
      <c r="G89" s="29">
        <f>G96</f>
        <v>24224</v>
      </c>
      <c r="H89" s="28"/>
      <c r="I89" s="94">
        <f>B89+E89+F89+G89</f>
        <v>1386829</v>
      </c>
      <c r="J89" s="94">
        <f>J90+J96</f>
        <v>26800</v>
      </c>
      <c r="K89" s="31">
        <f t="shared" si="8"/>
        <v>1413629</v>
      </c>
      <c r="L89" s="53" t="s">
        <v>48</v>
      </c>
      <c r="M89" s="54" t="s">
        <v>172</v>
      </c>
      <c r="N89" s="91">
        <f>O89+P89</f>
        <v>1413629</v>
      </c>
      <c r="O89" s="116">
        <f>O90+O96</f>
        <v>0</v>
      </c>
      <c r="P89" s="29">
        <f t="shared" ref="P89:P95" si="10">R89+S89+T89+W89</f>
        <v>1413629</v>
      </c>
      <c r="Q89" s="28"/>
      <c r="R89" s="29">
        <f>R90</f>
        <v>24224</v>
      </c>
      <c r="S89" s="29">
        <f>S90</f>
        <v>1157</v>
      </c>
      <c r="T89" s="91">
        <f>T90</f>
        <v>447129</v>
      </c>
      <c r="U89" s="29">
        <f>U90+U96+U97</f>
        <v>941119</v>
      </c>
      <c r="V89" s="29">
        <f>V90</f>
        <v>0</v>
      </c>
      <c r="W89" s="63">
        <f t="shared" ref="W89:W95" si="11">U89+V89</f>
        <v>941119</v>
      </c>
    </row>
    <row r="90" spans="1:23">
      <c r="A90" s="7"/>
      <c r="B90" s="115">
        <f t="shared" ref="B90:B95" si="12">D90</f>
        <v>472510</v>
      </c>
      <c r="C90" s="28"/>
      <c r="D90" s="49">
        <f>SUMIFS(DATI!E$1:E$65536,DATI!A$1:A$65536,'1995'!B4,DATI!B$1:B$65536,'1995'!D12,DATI!C$1:C$65536,'1995'!B8,DATI!D$1:D$65536,'1995'!L90)</f>
        <v>472510</v>
      </c>
      <c r="E90" s="28"/>
      <c r="F90" s="28"/>
      <c r="G90" s="28"/>
      <c r="H90" s="28"/>
      <c r="I90" s="94">
        <f t="shared" ref="I90:I95" si="13">B90</f>
        <v>472510</v>
      </c>
      <c r="J90" s="49">
        <f>SUMIFS(DATI!E$1:E$65536,DATI!A$1:A$65536,'1995'!B4,DATI!B$1:B$65536,'1995'!J12,DATI!C$1:C$65536,'1995'!B8,DATI!D$1:D$65536,'1995'!L90)</f>
        <v>0</v>
      </c>
      <c r="K90" s="31">
        <f t="shared" si="8"/>
        <v>472510</v>
      </c>
      <c r="L90" s="53" t="s">
        <v>49</v>
      </c>
      <c r="M90" s="199" t="s">
        <v>173</v>
      </c>
      <c r="N90" s="91">
        <f t="shared" si="9"/>
        <v>472510</v>
      </c>
      <c r="O90" s="49">
        <f>SUMIFS(DATI!E$1:E$65536,DATI!A$1:A$65536,'1995'!B4,DATI!B$1:B$65536,'1995'!O12,DATI!C$1:C$65536,'1995'!N8,DATI!D$1:D$65536,'1995'!L90)</f>
        <v>0</v>
      </c>
      <c r="P90" s="29">
        <f t="shared" si="10"/>
        <v>472510</v>
      </c>
      <c r="Q90" s="28"/>
      <c r="R90" s="49">
        <f>SUMIFS(DATI!E$1:E$65536,DATI!A$1:A$65536,'1995'!B4,DATI!B$1:B$65536,'1995'!R12,DATI!C$1:C$65536,'1995'!N8,DATI!D$1:D$65536,'1995'!L90)</f>
        <v>24224</v>
      </c>
      <c r="S90" s="49">
        <f>SUMIFS(DATI!E$1:E$65536,DATI!A$1:A$65536,'1995'!B4,DATI!B$1:B$65536,'1995'!S12,DATI!C$1:C$65536,'1995'!N8,DATI!D$1:D$65536,'1995'!L90)</f>
        <v>1157</v>
      </c>
      <c r="T90" s="103">
        <f>SUMIFS(DATI!E$1:E$65536,DATI!A$1:A$65536,'1995'!B4,DATI!B$1:B$65536,'1995'!T12,DATI!C$1:C$65536,'1995'!N8,DATI!D$1:D$65536,'1995'!L90)</f>
        <v>447129</v>
      </c>
      <c r="U90" s="49">
        <f>SUMIFS(DATI!E$1:E$65536,DATI!A$1:A$65536,'1995'!B4,DATI!B$1:B$65536,'1995'!U12,DATI!C$1:C$65536,'1995'!N8,DATI!D$1:D$65536,'1995'!L90)</f>
        <v>0</v>
      </c>
      <c r="V90" s="49">
        <f>SUMIFS(DATI!E$1:E$65536,DATI!A$1:A$65536,'1995'!B4,DATI!B$1:B$65536,'1995'!V12,DATI!C$1:C$65536,'1995'!N8,DATI!D$1:D$65536,'1995'!L90)</f>
        <v>0</v>
      </c>
      <c r="W90" s="63">
        <f t="shared" si="11"/>
        <v>0</v>
      </c>
    </row>
    <row r="91" spans="1:23">
      <c r="A91" s="7"/>
      <c r="B91" s="115">
        <f t="shared" si="12"/>
        <v>433679</v>
      </c>
      <c r="C91" s="28"/>
      <c r="D91" s="49">
        <f>SUMIFS(DATI!E$1:E$65536,DATI!A$1:A$65536,'1995'!B4,DATI!B$1:B$65536,'1995'!D12,DATI!C$1:C$65536,'1995'!B8,DATI!D$1:D$65536,'1995'!L91)</f>
        <v>433679</v>
      </c>
      <c r="E91" s="28"/>
      <c r="F91" s="28"/>
      <c r="G91" s="28"/>
      <c r="H91" s="28"/>
      <c r="I91" s="94">
        <f t="shared" si="13"/>
        <v>433679</v>
      </c>
      <c r="J91" s="49">
        <f>SUMIFS(DATI!E$1:E$65536,DATI!A$1:A$65536,'1995'!B4,DATI!B$1:B$65536,'1995'!J12,DATI!C$1:C$65536,'1995'!B8,DATI!D$1:D$65536,'1995'!L91)</f>
        <v>0</v>
      </c>
      <c r="K91" s="31">
        <f t="shared" si="8"/>
        <v>433679</v>
      </c>
      <c r="L91" s="53" t="s">
        <v>50</v>
      </c>
      <c r="M91" s="78" t="s">
        <v>174</v>
      </c>
      <c r="N91" s="91">
        <f t="shared" si="9"/>
        <v>433679</v>
      </c>
      <c r="O91" s="49">
        <f>SUMIFS(DATI!E$1:E$65536,DATI!A$1:A$65536,'1995'!B4,DATI!B$1:B$65536,'1995'!O12,DATI!C$1:C$65536,'1995'!N8,DATI!D$1:D$65536,'1995'!L91)</f>
        <v>0</v>
      </c>
      <c r="P91" s="22">
        <f t="shared" si="10"/>
        <v>433679</v>
      </c>
      <c r="Q91" s="28"/>
      <c r="R91" s="49">
        <f>SUMIFS(DATI!E$1:E$65536,DATI!A$1:A$65536,'1995'!B4,DATI!B$1:B$65536,'1995'!R12,DATI!C$1:C$65536,'1995'!N8,DATI!D$1:D$65536,'1995'!L91)</f>
        <v>0</v>
      </c>
      <c r="S91" s="49">
        <f>SUMIFS(DATI!E$1:E$65536,DATI!A$1:A$65536,'1995'!B4,DATI!B$1:B$65536,'1995'!S12,DATI!C$1:C$65536,'1995'!N8,DATI!D$1:D$65536,'1995'!L91)</f>
        <v>0</v>
      </c>
      <c r="T91" s="117">
        <f>SUMIFS(DATI!E$1:E$65536,DATI!A$1:A$65536,'1995'!B4,DATI!B$1:B$65536,'1995'!T12,DATI!C$1:C$65536,'1995'!N8,DATI!D$1:D$65536,'1995'!L91)</f>
        <v>433679</v>
      </c>
      <c r="U91" s="96">
        <f>SUMIFS(DATI!E$1:E$65536,DATI!A$1:A$65536,'1995'!B4,DATI!B$1:B$65536,'1995'!U12,DATI!C$1:C$65536,'1995'!N8,DATI!D$1:D$65536,'1995'!L91)</f>
        <v>0</v>
      </c>
      <c r="V91" s="30">
        <f>SUMIFS(DATI!E$1:E$65536,DATI!A$1:A$65536,'1995'!B4,DATI!B$1:B$65536,'1995'!V12,DATI!C$1:C$65536,'1995'!N8,DATI!D$1:D$65536,'1995'!L91)</f>
        <v>0</v>
      </c>
      <c r="W91" s="63">
        <f t="shared" si="11"/>
        <v>0</v>
      </c>
    </row>
    <row r="92" spans="1:23">
      <c r="A92" s="7"/>
      <c r="B92" s="115">
        <f t="shared" si="12"/>
        <v>27177</v>
      </c>
      <c r="C92" s="28"/>
      <c r="D92" s="49">
        <f>SUMIFS(DATI!E$1:E$65536,DATI!A$1:A$65536,'1995'!B4,DATI!B$1:B$65536,'1995'!D12,DATI!C$1:C$65536,'1995'!B8,DATI!D$1:D$65536,'1995'!L92)</f>
        <v>27177</v>
      </c>
      <c r="E92" s="28"/>
      <c r="F92" s="28"/>
      <c r="G92" s="28"/>
      <c r="H92" s="28"/>
      <c r="I92" s="94">
        <f t="shared" si="13"/>
        <v>27177</v>
      </c>
      <c r="J92" s="49">
        <f>SUMIFS(DATI!E$1:E$65536,DATI!A$1:A$65536,'1995'!B4,DATI!B$1:B$65536,'1995'!J12,DATI!C$1:C$65536,'1995'!B8,DATI!D$1:D$65536,'1995'!L92)</f>
        <v>0</v>
      </c>
      <c r="K92" s="31">
        <f t="shared" si="8"/>
        <v>27177</v>
      </c>
      <c r="L92" s="53" t="s">
        <v>51</v>
      </c>
      <c r="M92" s="78" t="s">
        <v>175</v>
      </c>
      <c r="N92" s="91">
        <f t="shared" si="9"/>
        <v>27177</v>
      </c>
      <c r="O92" s="49">
        <f>SUMIFS(DATI!E$1:E$65536,DATI!A$1:A$65536,'1995'!B4,DATI!B$1:B$65536,'1995'!O12,DATI!C$1:C$65536,'1995'!N8,DATI!D$1:D$65536,'1995'!L92)</f>
        <v>0</v>
      </c>
      <c r="P92" s="22">
        <f t="shared" si="10"/>
        <v>27177</v>
      </c>
      <c r="Q92" s="28"/>
      <c r="R92" s="49">
        <f>SUMIFS(DATI!E$1:E$65536,DATI!A$1:A$65536,'1995'!B4,DATI!B$1:B$65536,'1995'!R12,DATI!C$1:C$65536,'1995'!N8,DATI!D$1:D$65536,'1995'!L92)</f>
        <v>24224</v>
      </c>
      <c r="S92" s="49">
        <f>SUMIFS(DATI!E$1:E$65536,DATI!A$1:A$65536,'1995'!B4,DATI!B$1:B$65536,'1995'!S12,DATI!C$1:C$65536,'1995'!N8,DATI!D$1:D$65536,'1995'!L92)</f>
        <v>1157</v>
      </c>
      <c r="T92" s="117">
        <f>SUMIFS(DATI!E$1:E$65536,DATI!A$1:A$65536,'1995'!B4,DATI!B$1:B$65536,'1995'!T12,DATI!C$1:C$65536,'1995'!N8,DATI!D$1:D$65536,'1995'!L92)</f>
        <v>1796</v>
      </c>
      <c r="U92" s="96">
        <f>SUMIFS(DATI!E$1:E$65536,DATI!A$1:A$65536,'1995'!B4,DATI!B$1:B$65536,'1995'!U12,DATI!C$1:C$65536,'1995'!N8,DATI!D$1:D$65536,'1995'!L92)</f>
        <v>0</v>
      </c>
      <c r="V92" s="30">
        <f>SUMIFS(DATI!E$1:E$65536,DATI!A$1:A$65536,'1995'!B4,DATI!B$1:B$65536,'1995'!V12,DATI!C$1:C$65536,'1995'!N8,DATI!D$1:D$65536,'1995'!L92)</f>
        <v>0</v>
      </c>
      <c r="W92" s="63">
        <f t="shared" si="11"/>
        <v>0</v>
      </c>
    </row>
    <row r="93" spans="1:23">
      <c r="A93" s="7"/>
      <c r="B93" s="115">
        <f t="shared" si="12"/>
        <v>11654</v>
      </c>
      <c r="C93" s="28"/>
      <c r="D93" s="49">
        <f>SUMIFS(DATI!E$1:E$65536,DATI!A$1:A$65536,'1995'!B4,DATI!B$1:B$65536,'1995'!D12,DATI!C$1:C$65536,'1995'!B8,DATI!D$1:D$65536,'1995'!L93)</f>
        <v>11654</v>
      </c>
      <c r="E93" s="28"/>
      <c r="F93" s="28"/>
      <c r="G93" s="28"/>
      <c r="H93" s="28"/>
      <c r="I93" s="94">
        <f t="shared" si="13"/>
        <v>11654</v>
      </c>
      <c r="J93" s="49">
        <f>SUMIFS(DATI!E$1:E$65536,DATI!A$1:A$65536,'1995'!B4,DATI!B$1:B$65536,'1995'!J12,DATI!C$1:C$65536,'1995'!B8,DATI!D$1:D$65536,'1995'!L93)</f>
        <v>0</v>
      </c>
      <c r="K93" s="31">
        <f t="shared" si="8"/>
        <v>11654</v>
      </c>
      <c r="L93" s="53" t="s">
        <v>52</v>
      </c>
      <c r="M93" s="78" t="s">
        <v>176</v>
      </c>
      <c r="N93" s="91">
        <f t="shared" si="9"/>
        <v>11654</v>
      </c>
      <c r="O93" s="49">
        <f>SUMIFS(DATI!E$1:E$65536,DATI!A$1:A$65536,'1995'!B4,DATI!B$1:B$65536,'1995'!O12,DATI!C$1:C$65536,'1995'!N8,DATI!D$1:D$65536,'1995'!L93)</f>
        <v>0</v>
      </c>
      <c r="P93" s="22">
        <f t="shared" si="10"/>
        <v>11654</v>
      </c>
      <c r="Q93" s="28"/>
      <c r="R93" s="49">
        <f>SUMIFS(DATI!E$1:E$65536,DATI!A$1:A$65536,'1995'!B4,DATI!B$1:B$65536,'1995'!R12,DATI!C$1:C$65536,'1995'!N8,DATI!D$1:D$65536,'1995'!L93)</f>
        <v>0</v>
      </c>
      <c r="S93" s="49">
        <f>SUMIFS(DATI!E$1:E$65536,DATI!A$1:A$65536,'1995'!B4,DATI!B$1:B$65536,'1995'!S12,DATI!C$1:C$65536,'1995'!N8,DATI!D$1:D$65536,'1995'!L93)</f>
        <v>0</v>
      </c>
      <c r="T93" s="117">
        <f>SUMIFS(DATI!E$1:E$65536,DATI!A$1:A$65536,'1995'!B4,DATI!B$1:B$65536,'1995'!T12,DATI!C$1:C$65536,'1995'!N8,DATI!D$1:D$65536,'1995'!L93)</f>
        <v>11654</v>
      </c>
      <c r="U93" s="96">
        <f>SUMIFS(DATI!E$1:E$65536,DATI!A$1:A$65536,'1995'!B4,DATI!B$1:B$65536,'1995'!U12,DATI!C$1:C$65536,'1995'!N8,DATI!D$1:D$65536,'1995'!L93)</f>
        <v>0</v>
      </c>
      <c r="V93" s="30">
        <f>SUMIFS(DATI!E$1:E$65536,DATI!A$1:A$65536,'1995'!B4,DATI!B$1:B$65536,'1995'!V12,DATI!C$1:C$65536,'1995'!N8,DATI!D$1:D$65536,'1995'!L93)</f>
        <v>0</v>
      </c>
      <c r="W93" s="63">
        <f t="shared" si="11"/>
        <v>0</v>
      </c>
    </row>
    <row r="94" spans="1:23">
      <c r="A94" s="7"/>
      <c r="B94" s="115">
        <f t="shared" si="12"/>
        <v>0</v>
      </c>
      <c r="C94" s="28"/>
      <c r="D94" s="49">
        <f>SUMIFS(DATI!E$1:E$65536,DATI!A$1:A$65536,'1995'!B4,DATI!B$1:B$65536,'1995'!D12,DATI!C$1:C$65536,'1995'!B8,DATI!D$1:D$65536,'1995'!L94)</f>
        <v>0</v>
      </c>
      <c r="E94" s="28"/>
      <c r="F94" s="28"/>
      <c r="G94" s="28"/>
      <c r="H94" s="28"/>
      <c r="I94" s="94">
        <f t="shared" si="13"/>
        <v>0</v>
      </c>
      <c r="J94" s="49">
        <f>SUMIFS(DATI!E$1:E$65536,DATI!A$1:A$65536,'1995'!B4,DATI!B$1:B$65536,'1995'!J12,DATI!C$1:C$65536,'1995'!B8,DATI!D$1:D$65536,'1995'!L94)</f>
        <v>0</v>
      </c>
      <c r="K94" s="31">
        <f t="shared" si="8"/>
        <v>0</v>
      </c>
      <c r="L94" s="53" t="s">
        <v>53</v>
      </c>
      <c r="M94" s="78" t="s">
        <v>177</v>
      </c>
      <c r="N94" s="91">
        <f t="shared" si="9"/>
        <v>0</v>
      </c>
      <c r="O94" s="49">
        <f>SUMIFS(DATI!E$1:E$65536,DATI!A$1:A$65536,'1995'!B4,DATI!B$1:B$65536,'1995'!O12,DATI!C$1:C$65536,'1995'!N8,DATI!D$1:D$65536,'1995'!L94)</f>
        <v>0</v>
      </c>
      <c r="P94" s="22">
        <f t="shared" si="10"/>
        <v>0</v>
      </c>
      <c r="Q94" s="50"/>
      <c r="R94" s="49">
        <f>SUMIFS(DATI!E$1:E$65536,DATI!A$1:A$65536,'1995'!B4,DATI!B$1:B$65536,'1995'!R12,DATI!C$1:C$65536,'1995'!N8,DATI!D$1:D$65536,'1995'!L94)</f>
        <v>0</v>
      </c>
      <c r="S94" s="49">
        <f>SUMIFS(DATI!E$1:E$65536,DATI!A$1:A$65536,'1995'!B4,DATI!B$1:B$65536,'1995'!S12,DATI!C$1:C$65536,'1995'!N8,DATI!D$1:D$65536,'1995'!L94)</f>
        <v>0</v>
      </c>
      <c r="T94" s="117">
        <f>SUMIFS(DATI!E$1:E$65536,DATI!A$1:A$65536,'1995'!B4,DATI!B$1:B$65536,'1995'!T12,DATI!C$1:C$65536,'1995'!N8,DATI!D$1:D$65536,'1995'!L94)</f>
        <v>0</v>
      </c>
      <c r="U94" s="96">
        <f>SUMIFS(DATI!E$1:E$65536,DATI!A$1:A$65536,'1995'!B4,DATI!B$1:B$65536,'1995'!U12,DATI!C$1:C$65536,'1995'!N8,DATI!D$1:D$65536,'1995'!L94)</f>
        <v>0</v>
      </c>
      <c r="V94" s="30">
        <f>SUMIFS(DATI!E$1:E$65536,DATI!A$1:A$65536,'1995'!B4,DATI!B$1:B$65536,'1995'!V12,DATI!C$1:C$65536,'1995'!N8,DATI!D$1:D$65536,'1995'!L94)</f>
        <v>0</v>
      </c>
      <c r="W94" s="63">
        <f t="shared" si="11"/>
        <v>0</v>
      </c>
    </row>
    <row r="95" spans="1:23">
      <c r="A95" s="7"/>
      <c r="B95" s="115">
        <f t="shared" si="12"/>
        <v>0</v>
      </c>
      <c r="C95" s="28"/>
      <c r="D95" s="49">
        <f>SUMIFS(DATI!E$1:E$65536,DATI!A$1:A$65536,'1995'!B4,DATI!B$1:B$65536,'1995'!D12,DATI!C$1:C$65536,'1995'!B8,DATI!D$1:D$65536,'1995'!L95)</f>
        <v>0</v>
      </c>
      <c r="E95" s="28"/>
      <c r="F95" s="28"/>
      <c r="G95" s="28"/>
      <c r="H95" s="28"/>
      <c r="I95" s="94">
        <f t="shared" si="13"/>
        <v>0</v>
      </c>
      <c r="J95" s="49">
        <f>SUMIFS(DATI!E$1:E$65536,DATI!A$1:A$65536,'1995'!B4,DATI!B$1:B$65536,'1995'!J12,DATI!C$1:C$65536,'1995'!B8,DATI!D$1:D$65536,'1995'!L95)</f>
        <v>0</v>
      </c>
      <c r="K95" s="31">
        <f t="shared" si="8"/>
        <v>0</v>
      </c>
      <c r="L95" s="53" t="s">
        <v>54</v>
      </c>
      <c r="M95" s="78" t="s">
        <v>178</v>
      </c>
      <c r="N95" s="91">
        <f t="shared" si="9"/>
        <v>0</v>
      </c>
      <c r="O95" s="49">
        <f>SUMIFS(DATI!E$1:E$65536,DATI!A$1:A$65536,'1995'!B4,DATI!B$1:B$65536,'1995'!O12,DATI!C$1:C$65536,'1995'!N8,DATI!D$1:D$65536,'1995'!L95)</f>
        <v>0</v>
      </c>
      <c r="P95" s="22">
        <f t="shared" si="10"/>
        <v>0</v>
      </c>
      <c r="Q95" s="50"/>
      <c r="R95" s="49">
        <f>SUMIFS(DATI!E$1:E$65536,DATI!A$1:A$65536,'1995'!B4,DATI!B$1:B$65536,'1995'!R12,DATI!C$1:C$65536,'1995'!N8,DATI!D$1:D$65536,'1995'!L95)</f>
        <v>0</v>
      </c>
      <c r="S95" s="49">
        <f>SUMIFS(DATI!E$1:E$65536,DATI!A$1:A$65536,'1995'!B4,DATI!B$1:B$65536,'1995'!S12,DATI!C$1:C$65536,'1995'!N8,DATI!D$1:D$65536,'1995'!L95)</f>
        <v>0</v>
      </c>
      <c r="T95" s="117">
        <f>SUMIFS(DATI!E$1:E$65536,DATI!A$1:A$65536,'1995'!B4,DATI!B$1:B$65536,'1995'!T12,DATI!C$1:C$65536,'1995'!N8,DATI!D$1:D$65536,'1995'!L95)</f>
        <v>0</v>
      </c>
      <c r="U95" s="96">
        <f>SUMIFS(DATI!E$1:E$65536,DATI!A$1:A$65536,'1995'!B4,DATI!B$1:B$65536,'1995'!U12,DATI!C$1:C$65536,'1995'!N8,DATI!D$1:D$65536,'1995'!L95)</f>
        <v>0</v>
      </c>
      <c r="V95" s="30">
        <f>SUMIFS(DATI!E$1:E$65536,DATI!A$1:A$65536,'1995'!B4,DATI!B$1:B$65536,'1995'!V12,DATI!C$1:C$65536,'1995'!N8,DATI!D$1:D$65536,'1995'!L95)</f>
        <v>0</v>
      </c>
      <c r="W95" s="63">
        <f t="shared" si="11"/>
        <v>0</v>
      </c>
    </row>
    <row r="96" spans="1:23">
      <c r="A96" s="7"/>
      <c r="B96" s="118">
        <f>C96+D96</f>
        <v>0</v>
      </c>
      <c r="C96" s="49">
        <f>SUMIFS(DATI!E$1:E$65536,DATI!A$1:A$65536,'1995'!B4,DATI!B$1:B$65536,'1995'!C12,DATI!C$1:C$65536,'1995'!B8,DATI!D$1:D$65536,'1995'!L96)</f>
        <v>0</v>
      </c>
      <c r="D96" s="96">
        <f>SUMIFS(DATI!E$1:E$65536,DATI!A$1:A$65536,'1995'!B4,DATI!B$1:B$65536,'1995'!D12,DATI!C$1:C$65536,'1995'!B8,DATI!D$1:D$65536,'1995'!L96)</f>
        <v>0</v>
      </c>
      <c r="E96" s="49">
        <f>SUMIFS(DATI!E$1:E$65536,DATI!A$1:A$65536,'1995'!B4,DATI!B$1:B$65536,'1995'!E12,DATI!C$1:C$65536,'1995'!B8,DATI!D$1:D$65536,'1995'!L96)</f>
        <v>471712</v>
      </c>
      <c r="F96" s="49">
        <f>SUMIFS(DATI!E$1:E$65536,DATI!A$1:A$65536,'1995'!B4,DATI!B$1:B$65536,'1995'!F12,DATI!C$1:C$65536,'1995'!B8,DATI!D$1:D$65536,'1995'!L96)</f>
        <v>1151</v>
      </c>
      <c r="G96" s="49">
        <f>SUMIFS(DATI!E$1:E$65536,DATI!A$1:A$65536,'1995'!B4,DATI!B$1:B$65536,'1995'!G12,DATI!C$1:C$65536,'1995'!B8,DATI!D$1:D$65536,'1995'!L96)</f>
        <v>24224</v>
      </c>
      <c r="H96" s="28"/>
      <c r="I96" s="94">
        <f>B96+E96+F96+G96</f>
        <v>497087</v>
      </c>
      <c r="J96" s="30">
        <f>SUMIFS(DATI!E$1:E$65536,DATI!A$1:A$65536,'1995'!B4,DATI!B$1:B$65536,'1995'!J12,DATI!C$1:C$65536,'1995'!B8,DATI!D$1:D$65536,'1995'!L96)</f>
        <v>26800</v>
      </c>
      <c r="K96" s="31">
        <f t="shared" si="8"/>
        <v>523887</v>
      </c>
      <c r="L96" s="53" t="s">
        <v>55</v>
      </c>
      <c r="M96" s="199" t="s">
        <v>179</v>
      </c>
      <c r="N96" s="91">
        <f t="shared" si="9"/>
        <v>523887</v>
      </c>
      <c r="O96" s="49">
        <f>SUMIFS(DATI!E$1:E$65536,DATI!A$1:A$65536,'1995'!B4,DATI!B$1:B$65536,'1995'!O12,DATI!C$1:C$65536,'1995'!N8,DATI!D$1:D$65536,'1995'!L96)</f>
        <v>0</v>
      </c>
      <c r="P96" s="29">
        <f>W96</f>
        <v>523887</v>
      </c>
      <c r="Q96" s="50"/>
      <c r="R96" s="23"/>
      <c r="S96" s="23"/>
      <c r="T96" s="23"/>
      <c r="U96" s="49">
        <f>SUMIFS(DATI!E$1:E$65536,DATI!A$1:A$65536,'1995'!B4,DATI!B$1:B$65536,'1995'!U12,DATI!C$1:C$65536,'1995'!N8,DATI!D$1:D$65536,'1995'!L96)</f>
        <v>523887</v>
      </c>
      <c r="V96" s="28"/>
      <c r="W96" s="63">
        <f>U96</f>
        <v>523887</v>
      </c>
    </row>
    <row r="97" spans="1:23">
      <c r="A97" s="7"/>
      <c r="B97" s="28"/>
      <c r="C97" s="49">
        <f>SUMIFS(DATI!E$1:E$65536,DATI!A$1:A$65536,'1995'!B4,DATI!B$1:B$65536,'1995'!C12,DATI!C$1:C$65536,'1995'!B8,DATI!D$1:D$65536,'1995'!L97)</f>
        <v>12908</v>
      </c>
      <c r="D97" s="28"/>
      <c r="E97" s="49">
        <f>SUMIFS(DATI!E$1:E$65536,DATI!A$1:A$65536,'1995'!B4,DATI!B$1:B$65536,'1995'!E12,DATI!C$1:C$65536,'1995'!B8,DATI!D$1:D$65536,'1995'!L97)</f>
        <v>404324</v>
      </c>
      <c r="F97" s="28"/>
      <c r="G97" s="28"/>
      <c r="H97" s="28"/>
      <c r="I97" s="94">
        <f>C97+E97+F97+G97</f>
        <v>417232</v>
      </c>
      <c r="J97" s="28"/>
      <c r="K97" s="31">
        <f>I97</f>
        <v>417232</v>
      </c>
      <c r="L97" s="53" t="s">
        <v>56</v>
      </c>
      <c r="M97" s="199" t="s">
        <v>180</v>
      </c>
      <c r="N97" s="91">
        <f>P97</f>
        <v>417232</v>
      </c>
      <c r="O97" s="28"/>
      <c r="P97" s="29">
        <f>W97</f>
        <v>417232</v>
      </c>
      <c r="Q97" s="28"/>
      <c r="R97" s="28"/>
      <c r="S97" s="28"/>
      <c r="T97" s="28"/>
      <c r="U97" s="49">
        <f>SUMIFS(DATI!E$1:E$65536,DATI!A$1:A$65536,'1995'!B4,DATI!B$1:B$65536,'1995'!U12,DATI!C$1:C$65536,'1995'!N8,DATI!D$1:D$65536,'1995'!L97)</f>
        <v>417232</v>
      </c>
      <c r="V97" s="28"/>
      <c r="W97" s="31">
        <f>U97</f>
        <v>417232</v>
      </c>
    </row>
    <row r="98" spans="1:23">
      <c r="A98" s="7"/>
      <c r="B98" s="28"/>
      <c r="C98" s="49">
        <f>SUMIFS(DATI!E$1:E$65536,DATI!A$1:A$65536,'1995'!B4,DATI!B$1:B$65536,'1995'!C12,DATI!C$1:C$65536,'1995'!B8,DATI!D$1:D$65536,'1995'!L98)</f>
        <v>12908</v>
      </c>
      <c r="D98" s="28"/>
      <c r="E98" s="49">
        <f>SUMIFS(DATI!E$1:E$65536,DATI!A$1:A$65536,'1995'!B4,DATI!B$1:B$65536,'1995'!E12,DATI!C$1:C$65536,'1995'!B8,DATI!D$1:D$65536,'1995'!L98)</f>
        <v>404324</v>
      </c>
      <c r="F98" s="28"/>
      <c r="G98" s="28"/>
      <c r="H98" s="28"/>
      <c r="I98" s="94">
        <f>E98+C98</f>
        <v>417232</v>
      </c>
      <c r="J98" s="28"/>
      <c r="K98" s="31">
        <f>I98</f>
        <v>417232</v>
      </c>
      <c r="L98" s="53" t="s">
        <v>57</v>
      </c>
      <c r="M98" s="78" t="s">
        <v>181</v>
      </c>
      <c r="N98" s="91">
        <f>P98</f>
        <v>417232</v>
      </c>
      <c r="O98" s="28"/>
      <c r="P98" s="29">
        <f>W98</f>
        <v>417232</v>
      </c>
      <c r="Q98" s="28"/>
      <c r="R98" s="28"/>
      <c r="S98" s="28"/>
      <c r="T98" s="28"/>
      <c r="U98" s="49">
        <f>SUMIFS(DATI!E$1:E$65536,DATI!A$1:A$65536,'1995'!B4,DATI!B$1:B$65536,'1995'!U12,DATI!C$1:C$65536,'1995'!N8,DATI!D$1:D$65536,'1995'!L98)</f>
        <v>417232</v>
      </c>
      <c r="V98" s="28"/>
      <c r="W98" s="31">
        <f>U98</f>
        <v>417232</v>
      </c>
    </row>
    <row r="99" spans="1:23">
      <c r="A99" s="7"/>
      <c r="B99" s="28"/>
      <c r="C99" s="49">
        <f>SUMIFS(DATI!E$1:E$65536,DATI!A$1:A$65536,'1995'!B4,DATI!B$1:B$65536,'1995'!C12,DATI!C$1:C$65536,'1995'!B8,DATI!D$1:D$65536,'1995'!L99)</f>
        <v>0</v>
      </c>
      <c r="D99" s="28"/>
      <c r="E99" s="49">
        <f>SUMIFS(DATI!E$1:E$65536,DATI!A$1:A$65536,'1995'!B4,DATI!B$1:B$65536,'1995'!E12,DATI!C$1:C$65536,'1995'!B8,DATI!D$1:D$65536,'1995'!L99)</f>
        <v>0</v>
      </c>
      <c r="F99" s="28"/>
      <c r="G99" s="28"/>
      <c r="H99" s="28"/>
      <c r="I99" s="94">
        <f>E99+C99</f>
        <v>0</v>
      </c>
      <c r="J99" s="28"/>
      <c r="K99" s="31">
        <f>I99</f>
        <v>0</v>
      </c>
      <c r="L99" s="53" t="s">
        <v>58</v>
      </c>
      <c r="M99" s="78" t="s">
        <v>182</v>
      </c>
      <c r="N99" s="91">
        <f>P99</f>
        <v>0</v>
      </c>
      <c r="O99" s="28"/>
      <c r="P99" s="29">
        <f>W99</f>
        <v>0</v>
      </c>
      <c r="Q99" s="28"/>
      <c r="R99" s="28"/>
      <c r="S99" s="28"/>
      <c r="T99" s="28"/>
      <c r="U99" s="49">
        <f>SUMIFS(DATI!E$1:E$65536,DATI!A$1:A$65536,'1995'!B4,DATI!B$1:B$65536,'1995'!U12,DATI!C$1:C$65536,'1995'!N8,DATI!D$1:D$65536,'1995'!L99)</f>
        <v>0</v>
      </c>
      <c r="V99" s="28"/>
      <c r="W99" s="31">
        <f>U99</f>
        <v>0</v>
      </c>
    </row>
    <row r="100" spans="1:23">
      <c r="A100" s="7"/>
      <c r="B100" s="115">
        <f>C100+D100</f>
        <v>3197</v>
      </c>
      <c r="C100" s="91">
        <f>C101+C103</f>
        <v>0</v>
      </c>
      <c r="D100" s="99">
        <f>D101+D103</f>
        <v>3197</v>
      </c>
      <c r="E100" s="29">
        <f>E101+E102+E103</f>
        <v>57429</v>
      </c>
      <c r="F100" s="91">
        <f>F101+F102+F103</f>
        <v>4277</v>
      </c>
      <c r="G100" s="91">
        <f>G101+G103</f>
        <v>3779</v>
      </c>
      <c r="H100" s="28"/>
      <c r="I100" s="94">
        <f>B100+E100+F100+G100</f>
        <v>68682</v>
      </c>
      <c r="J100" s="94">
        <f>J101+J102+J103</f>
        <v>27598</v>
      </c>
      <c r="K100" s="31">
        <f t="shared" si="8"/>
        <v>96280</v>
      </c>
      <c r="L100" s="53" t="s">
        <v>59</v>
      </c>
      <c r="M100" s="54" t="s">
        <v>183</v>
      </c>
      <c r="N100" s="91">
        <f t="shared" si="9"/>
        <v>96281</v>
      </c>
      <c r="O100" s="94">
        <f>O101+O102+O103</f>
        <v>3453</v>
      </c>
      <c r="P100" s="29">
        <f>R100+S100+T100+W100</f>
        <v>92828</v>
      </c>
      <c r="Q100" s="50"/>
      <c r="R100" s="29">
        <f>R102+R103</f>
        <v>2332</v>
      </c>
      <c r="S100" s="29">
        <f>S101+S102+S103</f>
        <v>5032</v>
      </c>
      <c r="T100" s="29">
        <f>T101+T102+T103</f>
        <v>44658</v>
      </c>
      <c r="U100" s="93">
        <f>U102+U103</f>
        <v>38791</v>
      </c>
      <c r="V100" s="94">
        <f>V102+V103</f>
        <v>2015</v>
      </c>
      <c r="W100" s="63">
        <f>U100+V100</f>
        <v>40806</v>
      </c>
    </row>
    <row r="101" spans="1:23">
      <c r="A101" s="7"/>
      <c r="B101" s="115">
        <f>C101+D101</f>
        <v>1182</v>
      </c>
      <c r="C101" s="103">
        <f>SUMIFS(DATI!E$1:E$65536,DATI!A$1:A$65536,'1995'!B4,DATI!B$1:B$65536,'1995'!C12,DATI!C$1:C$65536,'1995'!B8,DATI!D$1:D$65536,'1995'!L101)</f>
        <v>0</v>
      </c>
      <c r="D101" s="117">
        <f>SUMIFS(DATI!E$1:E$65536,DATI!A$1:A$65536,'1995'!B4,DATI!B$1:B$65536,'1995'!D12,DATI!C$1:C$65536,'1995'!B8,DATI!D$1:D$65536,'1995'!L101)</f>
        <v>1182</v>
      </c>
      <c r="E101" s="49">
        <f>SUMIFS(DATI!E$1:E$65536,DATI!A$1:A$65536,'1995'!B4,DATI!B$1:B$65536,'1995'!E12,DATI!C$1:C$65536,'1995'!B8,DATI!D$1:D$65536,'1995'!L101)</f>
        <v>16</v>
      </c>
      <c r="F101" s="49">
        <f>SUMIFS(DATI!E$1:E$65536,DATI!A$1:A$65536,'1995'!B4,DATI!B$1:B$65536,'1995'!F12,DATI!C$1:C$65536,'1995'!B8,DATI!D$1:D$65536,'1995'!L101)</f>
        <v>54</v>
      </c>
      <c r="G101" s="49">
        <f>SUMIFS(DATI!E$1:E$65536,DATI!A$1:A$65536,'1995'!B4,DATI!B$1:B$65536,'1995'!G12,DATI!C$1:C$65536,'1995'!B8,DATI!D$1:D$65536,'1995'!L101)</f>
        <v>3779</v>
      </c>
      <c r="H101" s="28"/>
      <c r="I101" s="94">
        <f>B101+E101+F101+G101</f>
        <v>5031</v>
      </c>
      <c r="J101" s="30">
        <f>SUMIFS(DATI!E$1:E$65536,DATI!A$1:A$65536,'1995'!B4,DATI!B$1:B$65536,'1995'!J12,DATI!C$1:C$65536,'1995'!B8,DATI!D$1:D$65536,'1995'!L101)</f>
        <v>0</v>
      </c>
      <c r="K101" s="31">
        <f t="shared" si="8"/>
        <v>5031</v>
      </c>
      <c r="L101" s="119" t="s">
        <v>60</v>
      </c>
      <c r="M101" s="205" t="s">
        <v>242</v>
      </c>
      <c r="N101" s="91">
        <f t="shared" si="9"/>
        <v>5032</v>
      </c>
      <c r="O101" s="30">
        <f>SUMIFS(DATI!E$1:E$65536,DATI!A$1:A$65536,'1995'!B4,DATI!B$1:B$65536,'1995'!O12,DATI!C$1:C$65536,'1995'!N8,DATI!D$1:D$65536,'1995'!L101)</f>
        <v>0</v>
      </c>
      <c r="P101" s="29">
        <f>S101+T101</f>
        <v>5032</v>
      </c>
      <c r="Q101" s="50"/>
      <c r="R101" s="73"/>
      <c r="S101" s="49">
        <f>SUMIFS(DATI!E$1:E$65536,DATI!A$1:A$65536,'1995'!B4,DATI!B$1:B$65536,'1995'!S12,DATI!C$1:C$65536,'1995'!N8,DATI!D$1:D$65536,'1995'!L101)</f>
        <v>5032</v>
      </c>
      <c r="T101" s="49">
        <f>SUMIFS(DATI!E$1:E$65536,DATI!A$1:A$65536,'1995'!B4,DATI!B$1:B$65536,'1995'!T12,DATI!C$1:C$65536,'1995'!N8,DATI!D$1:D$65536,'1995'!L101)</f>
        <v>0</v>
      </c>
      <c r="U101" s="73"/>
      <c r="V101" s="28"/>
      <c r="W101" s="42"/>
    </row>
    <row r="102" spans="1:23">
      <c r="A102" s="7"/>
      <c r="B102" s="120"/>
      <c r="C102" s="23"/>
      <c r="D102" s="28"/>
      <c r="E102" s="30">
        <f>SUMIFS(DATI!E$1:E$65536,DATI!A$1:A$65536,'1995'!B4,DATI!B$1:B$65536,'1995'!E12,DATI!C$1:C$65536,'1995'!B8,DATI!D$1:D$65536,'1995'!L102)</f>
        <v>0</v>
      </c>
      <c r="F102" s="49">
        <f>SUMIFS(DATI!E$1:E$65536,DATI!A$1:A$65536,'1995'!B4,DATI!B$1:B$65536,'1995'!F12,DATI!C$1:C$65536,'1995'!B8,DATI!D$1:D$65536,'1995'!L102)</f>
        <v>4223</v>
      </c>
      <c r="G102" s="73"/>
      <c r="H102" s="28"/>
      <c r="I102" s="94">
        <f>F102</f>
        <v>4223</v>
      </c>
      <c r="J102" s="30">
        <f>SUMIFS(DATI!E$1:E$65536,DATI!A$1:A$65536,'1995'!B4,DATI!B$1:B$65536,'1995'!J12,DATI!C$1:C$65536,'1995'!B8,DATI!D$1:D$65536,'1995'!L102)</f>
        <v>0</v>
      </c>
      <c r="K102" s="31">
        <f t="shared" si="8"/>
        <v>4223</v>
      </c>
      <c r="L102" s="53" t="s">
        <v>61</v>
      </c>
      <c r="M102" s="199" t="s">
        <v>243</v>
      </c>
      <c r="N102" s="91">
        <f t="shared" si="9"/>
        <v>4223</v>
      </c>
      <c r="O102" s="30">
        <f>SUMIFS(DATI!E$1:E$65536,DATI!A$1:A$65536,'1995'!B4,DATI!B$1:B$65536,'1995'!O12,DATI!C$1:C$65536,'1995'!N8,DATI!D$1:D$65536,'1995'!L102)</f>
        <v>0</v>
      </c>
      <c r="P102" s="29">
        <f>R102+S102+T102+U102+V102</f>
        <v>4223</v>
      </c>
      <c r="Q102" s="50"/>
      <c r="R102" s="49">
        <f>SUMIFS(DATI!E$1:E$65536,DATI!A$1:A$65536,'1995'!B4,DATI!B$1:B$65536,'1995'!R12,DATI!C$1:C$65536,'1995'!N8,DATI!D$1:D$65536,'1995'!L102)</f>
        <v>2332</v>
      </c>
      <c r="S102" s="49">
        <f>SUMIFS(DATI!E$1:E$65536,DATI!A$1:A$65536,'1995'!B4,DATI!B$1:B$65536,'1995'!S12,DATI!C$1:C$65536,'1995'!N8,DATI!D$1:D$65536,'1995'!L102)</f>
        <v>0</v>
      </c>
      <c r="T102" s="49">
        <f>SUMIFS(DATI!E$1:E$65536,DATI!A$1:A$65536,'1995'!B4,DATI!B$1:B$65536,'1995'!T12,DATI!C$1:C$65536,'1995'!N8,DATI!D$1:D$65536,'1995'!L102)</f>
        <v>0</v>
      </c>
      <c r="U102" s="96">
        <f>SUMIFS(DATI!E$1:E$65536,DATI!A$1:A$65536,'1995'!B4,DATI!B$1:B$65536,'1995'!U12,DATI!C$1:C$65536,'1995'!N8,DATI!D$1:D$65536,'1995'!L102)</f>
        <v>1891</v>
      </c>
      <c r="V102" s="30">
        <f>SUMIFS(DATI!E$1:E$65536,DATI!A$1:A$65536,'1995'!B4,DATI!B$1:B$65536,'1995'!V12,DATI!C$1:C$65536,'1995'!N8,DATI!D$1:D$65536,'1995'!L102)</f>
        <v>0</v>
      </c>
      <c r="W102" s="31">
        <f>U102+V102</f>
        <v>1891</v>
      </c>
    </row>
    <row r="103" spans="1:23" ht="25">
      <c r="A103" s="7"/>
      <c r="B103" s="115">
        <f>C103+D103</f>
        <v>2015</v>
      </c>
      <c r="C103" s="91">
        <f>C106</f>
        <v>0</v>
      </c>
      <c r="D103" s="91">
        <f>D106</f>
        <v>2015</v>
      </c>
      <c r="E103" s="91">
        <f>E106+E104+E107</f>
        <v>57413</v>
      </c>
      <c r="F103" s="91">
        <f>F106</f>
        <v>0</v>
      </c>
      <c r="G103" s="91">
        <f>G106</f>
        <v>0</v>
      </c>
      <c r="H103" s="28"/>
      <c r="I103" s="94">
        <f>B103+E103+F103+G103</f>
        <v>59428</v>
      </c>
      <c r="J103" s="121">
        <f>J104+J106+J107</f>
        <v>27598</v>
      </c>
      <c r="K103" s="31">
        <f t="shared" si="8"/>
        <v>87026</v>
      </c>
      <c r="L103" s="53" t="s">
        <v>184</v>
      </c>
      <c r="M103" s="54" t="s">
        <v>244</v>
      </c>
      <c r="N103" s="91">
        <f>O103+P103</f>
        <v>87026</v>
      </c>
      <c r="O103" s="94">
        <f>O104+O106+O107</f>
        <v>3453</v>
      </c>
      <c r="P103" s="29">
        <f>R103+S103+T103+W103</f>
        <v>83573</v>
      </c>
      <c r="Q103" s="28"/>
      <c r="R103" s="29">
        <f>R106</f>
        <v>0</v>
      </c>
      <c r="S103" s="99">
        <f>S106</f>
        <v>0</v>
      </c>
      <c r="T103" s="29">
        <f>T104+T106</f>
        <v>44658</v>
      </c>
      <c r="U103" s="29">
        <f>U106</f>
        <v>36900</v>
      </c>
      <c r="V103" s="94">
        <f>V106</f>
        <v>2015</v>
      </c>
      <c r="W103" s="31">
        <f>U103+V103</f>
        <v>38915</v>
      </c>
    </row>
    <row r="104" spans="1:23">
      <c r="A104" s="7"/>
      <c r="B104" s="28"/>
      <c r="C104" s="28"/>
      <c r="D104" s="28"/>
      <c r="E104" s="49">
        <f>SUMIFS(DATI!E$1:E$65536,DATI!A$1:A$65536,'1995'!B4,DATI!B$1:B$65536,'1995'!E12,DATI!C$1:C$65536,'1995'!B8,DATI!D$1:D$65536,'1995'!L104)</f>
        <v>0</v>
      </c>
      <c r="F104" s="28"/>
      <c r="G104" s="28"/>
      <c r="H104" s="28"/>
      <c r="I104" s="94">
        <f>E104</f>
        <v>0</v>
      </c>
      <c r="J104" s="30">
        <f>SUMIFS(DATI!E$1:E$65536,DATI!A$1:A$65536,'1995'!B4,DATI!B$1:B$65536,'1995'!J12,DATI!C$1:C$65536,'1995'!B8,DATI!D$1:D$65536,'1995'!L104)</f>
        <v>0</v>
      </c>
      <c r="K104" s="31">
        <f t="shared" si="8"/>
        <v>0</v>
      </c>
      <c r="L104" s="53" t="s">
        <v>62</v>
      </c>
      <c r="M104" s="199" t="s">
        <v>245</v>
      </c>
      <c r="N104" s="91">
        <f t="shared" si="9"/>
        <v>0</v>
      </c>
      <c r="O104" s="30">
        <f>SUMIFS(DATI!E$1:E$65536,DATI!A$1:A$65536,'1995'!B4,DATI!B$1:B$65536,'1995'!O12,DATI!C$1:C$65536,'1995'!N8,DATI!D$1:D$65536,'1995'!L104)</f>
        <v>0</v>
      </c>
      <c r="P104" s="29">
        <f>T104</f>
        <v>0</v>
      </c>
      <c r="Q104" s="28"/>
      <c r="R104" s="28"/>
      <c r="S104" s="28"/>
      <c r="T104" s="49">
        <f>SUMIFS(DATI!E$1:E$65536,DATI!A$1:A$65536,'1995'!B4,DATI!B$1:B$65536,'1995'!T12,DATI!C$1:C$65536,'1995'!N8,DATI!D$1:D$65536,'1995'!L104)</f>
        <v>0</v>
      </c>
      <c r="U104" s="28"/>
      <c r="V104" s="28"/>
      <c r="W104" s="42"/>
    </row>
    <row r="105" spans="1:23" ht="25">
      <c r="A105" s="7"/>
      <c r="B105" s="28"/>
      <c r="C105" s="28"/>
      <c r="D105" s="28"/>
      <c r="E105" s="49">
        <f>SUMIFS(DATI!E$1:E$65536,DATI!A$1:A$65536,'1995'!B4,DATI!B$1:B$65536,'1995'!E12,DATI!C$1:C$65536,'1995'!B8,DATI!D$1:D$65536,'1995'!L105)</f>
        <v>0</v>
      </c>
      <c r="F105" s="28"/>
      <c r="G105" s="28"/>
      <c r="H105" s="28"/>
      <c r="I105" s="94">
        <f>E105</f>
        <v>0</v>
      </c>
      <c r="J105" s="30">
        <f>SUMIFS(DATI!E$1:E$65536,DATI!A$1:A$65536,'1995'!B4,DATI!B$1:B$65536,'1995'!J12,DATI!C$1:C$65536,'1995'!B8,DATI!D$1:D$65536,'1995'!L105)</f>
        <v>0</v>
      </c>
      <c r="K105" s="31">
        <f t="shared" si="8"/>
        <v>0</v>
      </c>
      <c r="L105" s="53" t="s">
        <v>63</v>
      </c>
      <c r="M105" s="78" t="s">
        <v>185</v>
      </c>
      <c r="N105" s="91">
        <f t="shared" si="9"/>
        <v>0</v>
      </c>
      <c r="O105" s="30">
        <f>SUMIFS(DATI!E$1:E$65536,DATI!A$1:A$65536,'1995'!B4,DATI!B$1:B$65536,'1995'!O12,DATI!C$1:C$65536,'1995'!N8,DATI!D$1:D$65536,'1995'!L105)</f>
        <v>0</v>
      </c>
      <c r="P105" s="29">
        <f>T105</f>
        <v>0</v>
      </c>
      <c r="Q105" s="50"/>
      <c r="R105" s="28"/>
      <c r="S105" s="28"/>
      <c r="T105" s="49">
        <f>SUMIFS(DATI!E$1:E$65536,DATI!A$1:A$65536,'1995'!B4,DATI!B$1:B$65536,'1995'!T12,DATI!C$1:C$65536,'1995'!N8,DATI!D$1:D$65536,'1995'!L105)</f>
        <v>0</v>
      </c>
      <c r="U105" s="28"/>
      <c r="V105" s="28"/>
      <c r="W105" s="42"/>
    </row>
    <row r="106" spans="1:23">
      <c r="A106" s="7"/>
      <c r="B106" s="115">
        <f>C106+D106</f>
        <v>2015</v>
      </c>
      <c r="C106" s="103">
        <f>SUMIFS(DATI!E$1:E$65536,DATI!A$1:A$65536,'1995'!B4,DATI!B$1:B$65536,'1995'!C12,DATI!C$1:C$65536,'1995'!B8,DATI!D$1:D$65536,'1995'!L106)</f>
        <v>0</v>
      </c>
      <c r="D106" s="103">
        <f>SUMIFS(DATI!E$1:E$65536,DATI!A$1:A$65536,'1995'!B4,DATI!B$1:B$65536,'1995'!D12,DATI!C$1:C$65536,'1995'!B8,DATI!D$1:D$65536,'1995'!L106)</f>
        <v>2015</v>
      </c>
      <c r="E106" s="49">
        <f>SUMIFS(DATI!E$1:E$65536,DATI!A$1:A$65536,'1995'!B4,DATI!B$1:B$65536,'1995'!E12,DATI!C$1:C$65536,'1995'!B8,DATI!D$1:D$65536,'1995'!L106)</f>
        <v>57413</v>
      </c>
      <c r="F106" s="30">
        <f>SUMIFS(DATI!E$1:E$65536,DATI!A$1:A$65536,'1995'!B4,DATI!B$1:B$65536,'1995'!F12,DATI!C$1:C$65536,'1995'!B8,DATI!D$1:D$65536,'1995'!L106)</f>
        <v>0</v>
      </c>
      <c r="G106" s="49">
        <f>SUMIFS(DATI!E$1:E$65536,DATI!A$1:A$65536,'1995'!B4,DATI!B$1:B$65536,'1995'!G12,DATI!C$1:C$65536,'1995'!B8,DATI!D$1:D$65536,'1995'!L106)</f>
        <v>0</v>
      </c>
      <c r="H106" s="28"/>
      <c r="I106" s="94">
        <f>B106+E106+F106+G106</f>
        <v>59428</v>
      </c>
      <c r="J106" s="30">
        <f>SUMIFS(DATI!E$1:E$65536,DATI!A$1:A$65536,'1995'!B4,DATI!B$1:B$65536,'1995'!J12,DATI!C$1:C$65536,'1995'!B8,DATI!D$1:D$65536,'1995'!L106)</f>
        <v>27598</v>
      </c>
      <c r="K106" s="31">
        <f t="shared" si="8"/>
        <v>87026</v>
      </c>
      <c r="L106" s="119" t="s">
        <v>64</v>
      </c>
      <c r="M106" s="205" t="s">
        <v>246</v>
      </c>
      <c r="N106" s="91">
        <f>O106+P106</f>
        <v>87026</v>
      </c>
      <c r="O106" s="30">
        <f>SUMIFS(DATI!E$1:E$65536,DATI!A$1:A$65536,'1995'!B4,DATI!B$1:B$65536,'1995'!O12,DATI!C$1:C$65536,'1995'!N8,DATI!D$1:D$65536,'1995'!L106)</f>
        <v>3453</v>
      </c>
      <c r="P106" s="29">
        <f>R106+S106+T106+W106</f>
        <v>83573</v>
      </c>
      <c r="Q106" s="28"/>
      <c r="R106" s="49">
        <f>SUMIFS(DATI!E$1:E$65536,DATI!A$1:A$65536,'1995'!B4,DATI!B$1:B$65536,'1995'!R12,DATI!C$1:C$65536,'1995'!N8,DATI!D$1:D$65536,'1995'!L106)</f>
        <v>0</v>
      </c>
      <c r="S106" s="49">
        <f>SUMIFS(DATI!E$1:E$65536,DATI!A$1:A$65536,'1995'!B4,DATI!B$1:B$65536,'1995'!S12,DATI!C$1:C$65536,'1995'!N8,DATI!D$1:D$65536,'1995'!L106)</f>
        <v>0</v>
      </c>
      <c r="T106" s="49">
        <f>SUMIFS(DATI!E$1:E$65536,DATI!A$1:A$65536,'1995'!B4,DATI!B$1:B$65536,'1995'!T12,DATI!C$1:C$65536,'1995'!N8,DATI!D$1:D$65536,'1995'!L106)</f>
        <v>44658</v>
      </c>
      <c r="U106" s="96">
        <f>SUMIFS(DATI!E$1:E$65536,DATI!A$1:A$65536,'1995'!B4,DATI!B$1:B$65536,'1995'!U12,DATI!C$1:C$65536,'1995'!N8,DATI!D$1:D$65536,'1995'!L106)</f>
        <v>36900</v>
      </c>
      <c r="V106" s="24">
        <f>SUMIFS(DATI!E$1:E$65536,DATI!A$1:A$65536,'1995'!B4,DATI!B$1:B$65536,'1995'!V12,DATI!C$1:C$65536,'1995'!N8,DATI!D$1:D$65536,'1995'!L106)</f>
        <v>2015</v>
      </c>
      <c r="W106" s="63">
        <f>U106+V106</f>
        <v>38915</v>
      </c>
    </row>
    <row r="107" spans="1:23">
      <c r="A107" s="7"/>
      <c r="B107" s="122"/>
      <c r="C107" s="74"/>
      <c r="D107" s="74"/>
      <c r="E107" s="49">
        <f>SUMIFS(DATI!E$1:E$65536,DATI!A$1:A$65536,'1995'!B4,DATI!B$1:B$65536,'1995'!E12,DATI!C$1:C$65536,'1995'!B8,DATI!D$1:D$65536,'1995'!L107)</f>
        <v>0</v>
      </c>
      <c r="F107" s="74"/>
      <c r="G107" s="74"/>
      <c r="H107" s="28"/>
      <c r="I107" s="94">
        <f>E107</f>
        <v>0</v>
      </c>
      <c r="J107" s="92"/>
      <c r="K107" s="31">
        <f>I107</f>
        <v>0</v>
      </c>
      <c r="L107" s="119" t="s">
        <v>65</v>
      </c>
      <c r="M107" s="205" t="s">
        <v>186</v>
      </c>
      <c r="N107" s="91">
        <f>O107</f>
        <v>0</v>
      </c>
      <c r="O107" s="30">
        <f>SUMIFS(DATI!E$1:E$65536,DATI!A$1:A$65536,'1995'!B4,DATI!B$1:B$65536,'1995'!O12,DATI!C$1:C$65536,'1995'!N8,DATI!D$1:D$65536,'1995'!L107)</f>
        <v>0</v>
      </c>
      <c r="P107" s="23"/>
      <c r="Q107" s="28"/>
      <c r="R107" s="23"/>
      <c r="S107" s="23"/>
      <c r="T107" s="23"/>
      <c r="U107" s="23"/>
      <c r="V107" s="23"/>
      <c r="W107" s="32"/>
    </row>
    <row r="108" spans="1:23" ht="13">
      <c r="A108" s="7"/>
      <c r="B108" s="115">
        <f>C108+D108</f>
        <v>2161254</v>
      </c>
      <c r="C108" s="91">
        <f>V85+W86+V90+V100-C86-C96-C100</f>
        <v>5368</v>
      </c>
      <c r="D108" s="91">
        <f>U85+U86+U90+U96+U100-D86-D90-D96-D100</f>
        <v>2155886</v>
      </c>
      <c r="E108" s="29">
        <f>T85+T86+T90+T100-E86-E96-E100</f>
        <v>929407</v>
      </c>
      <c r="F108" s="29">
        <f>S85+S90+S100-F86-F96-F100</f>
        <v>92233</v>
      </c>
      <c r="G108" s="29">
        <f>R85+R90+R100-G86-G96-G100</f>
        <v>830092</v>
      </c>
      <c r="H108" s="28"/>
      <c r="I108" s="94">
        <f>B108+E108+F108+G108</f>
        <v>4012986</v>
      </c>
      <c r="J108" s="50"/>
      <c r="K108" s="32"/>
      <c r="L108" s="106" t="s">
        <v>19</v>
      </c>
      <c r="M108" s="197" t="s">
        <v>187</v>
      </c>
      <c r="N108" s="23"/>
      <c r="O108" s="28"/>
      <c r="P108" s="28"/>
      <c r="Q108" s="28"/>
      <c r="R108" s="28"/>
      <c r="S108" s="28"/>
      <c r="T108" s="28"/>
      <c r="U108" s="28"/>
      <c r="V108" s="28"/>
      <c r="W108" s="42"/>
    </row>
    <row r="109" spans="1:23">
      <c r="A109" s="7"/>
      <c r="B109" s="115">
        <f>C109+D109</f>
        <v>96690</v>
      </c>
      <c r="C109" s="91">
        <f>C22</f>
        <v>2393</v>
      </c>
      <c r="D109" s="91">
        <f>D22</f>
        <v>94297</v>
      </c>
      <c r="E109" s="91">
        <f>E22</f>
        <v>225090</v>
      </c>
      <c r="F109" s="91">
        <f>F22</f>
        <v>12084</v>
      </c>
      <c r="G109" s="91">
        <f>G22</f>
        <v>623228</v>
      </c>
      <c r="H109" s="28"/>
      <c r="I109" s="94">
        <f>B109+E109+F109+G109</f>
        <v>957092</v>
      </c>
      <c r="J109" s="50"/>
      <c r="K109" s="42"/>
      <c r="L109" s="53" t="s">
        <v>77</v>
      </c>
      <c r="M109" s="65" t="s">
        <v>167</v>
      </c>
      <c r="N109" s="28"/>
      <c r="O109" s="28"/>
      <c r="P109" s="28"/>
      <c r="Q109" s="28"/>
      <c r="R109" s="28"/>
      <c r="S109" s="28"/>
      <c r="T109" s="28"/>
      <c r="U109" s="28"/>
      <c r="V109" s="28"/>
      <c r="W109" s="42"/>
    </row>
    <row r="110" spans="1:23" ht="13.5" thickBot="1">
      <c r="A110" s="7"/>
      <c r="B110" s="115">
        <f>C110+D110</f>
        <v>2064564</v>
      </c>
      <c r="C110" s="123">
        <f>C108-C109</f>
        <v>2975</v>
      </c>
      <c r="D110" s="123">
        <f>D108-D109</f>
        <v>2061589</v>
      </c>
      <c r="E110" s="123">
        <f>E108-E109</f>
        <v>704317</v>
      </c>
      <c r="F110" s="123">
        <f>F108-F109</f>
        <v>80149</v>
      </c>
      <c r="G110" s="123">
        <f>G108-G109</f>
        <v>206864</v>
      </c>
      <c r="H110" s="124"/>
      <c r="I110" s="125">
        <f>B110+E110+F110+G110</f>
        <v>3055894</v>
      </c>
      <c r="J110" s="126"/>
      <c r="K110" s="109"/>
      <c r="L110" s="127" t="s">
        <v>188</v>
      </c>
      <c r="M110" s="198" t="s">
        <v>189</v>
      </c>
      <c r="N110" s="124"/>
      <c r="O110" s="124"/>
      <c r="P110" s="124"/>
      <c r="Q110" s="124"/>
      <c r="R110" s="124"/>
      <c r="S110" s="124"/>
      <c r="T110" s="124"/>
      <c r="U110" s="124"/>
      <c r="V110" s="124"/>
      <c r="W110" s="109"/>
    </row>
    <row r="111" spans="1:23" ht="14" thickTop="1" thickBot="1">
      <c r="A111" s="7"/>
      <c r="B111" s="269"/>
      <c r="C111" s="270"/>
      <c r="D111" s="270"/>
      <c r="E111" s="270"/>
      <c r="F111" s="270"/>
      <c r="G111" s="270"/>
      <c r="H111" s="270"/>
      <c r="I111" s="270"/>
      <c r="J111" s="270"/>
      <c r="K111" s="270"/>
      <c r="L111" s="270"/>
      <c r="M111" s="270"/>
      <c r="N111" s="270"/>
      <c r="O111" s="270"/>
      <c r="P111" s="270"/>
      <c r="Q111" s="270"/>
      <c r="R111" s="270"/>
      <c r="S111" s="270"/>
      <c r="T111" s="270"/>
      <c r="U111" s="270"/>
      <c r="V111" s="270"/>
      <c r="W111" s="271"/>
    </row>
    <row r="112" spans="1:23" ht="13.5" thickTop="1">
      <c r="A112" s="7"/>
      <c r="B112" s="47"/>
      <c r="C112" s="47"/>
      <c r="D112" s="47"/>
      <c r="E112" s="47"/>
      <c r="F112" s="128"/>
      <c r="G112" s="128"/>
      <c r="H112" s="128"/>
      <c r="I112" s="47"/>
      <c r="J112" s="128"/>
      <c r="K112" s="129"/>
      <c r="L112" s="130" t="s">
        <v>19</v>
      </c>
      <c r="M112" s="197" t="s">
        <v>187</v>
      </c>
      <c r="N112" s="28"/>
      <c r="O112" s="28"/>
      <c r="P112" s="22">
        <f>R112+S112+T112+W112</f>
        <v>4012986</v>
      </c>
      <c r="Q112" s="50"/>
      <c r="R112" s="22">
        <f>G108</f>
        <v>830092</v>
      </c>
      <c r="S112" s="22">
        <f>F108</f>
        <v>92233</v>
      </c>
      <c r="T112" s="22">
        <f>E108</f>
        <v>929407</v>
      </c>
      <c r="U112" s="114">
        <f>D108</f>
        <v>2155886</v>
      </c>
      <c r="V112" s="62">
        <f>C108</f>
        <v>5368</v>
      </c>
      <c r="W112" s="63">
        <f>U112+V112</f>
        <v>2161254</v>
      </c>
    </row>
    <row r="113" spans="1:23">
      <c r="A113" s="7"/>
      <c r="B113" s="115">
        <f>C113+D113</f>
        <v>2610777</v>
      </c>
      <c r="C113" s="29">
        <f>C114</f>
        <v>12908</v>
      </c>
      <c r="D113" s="29">
        <f>D114</f>
        <v>2597869</v>
      </c>
      <c r="E113" s="91">
        <f>E114+E115</f>
        <v>881799</v>
      </c>
      <c r="F113" s="50"/>
      <c r="G113" s="28"/>
      <c r="H113" s="61"/>
      <c r="I113" s="94">
        <f>B113+E113</f>
        <v>3492576</v>
      </c>
      <c r="J113" s="50"/>
      <c r="K113" s="42"/>
      <c r="L113" s="53" t="s">
        <v>73</v>
      </c>
      <c r="M113" s="54" t="s">
        <v>190</v>
      </c>
      <c r="N113" s="28"/>
      <c r="O113" s="28"/>
      <c r="P113" s="23"/>
      <c r="Q113" s="28"/>
      <c r="R113" s="23"/>
      <c r="S113" s="23"/>
      <c r="T113" s="23"/>
      <c r="U113" s="28"/>
      <c r="V113" s="28"/>
      <c r="W113" s="42"/>
    </row>
    <row r="114" spans="1:23">
      <c r="A114" s="7"/>
      <c r="B114" s="115">
        <f>C114+D114</f>
        <v>2610777</v>
      </c>
      <c r="C114" s="103">
        <f>SUMIFS(DATI!E$1:E$65536,DATI!A$1:A$65536,'1995'!B4,DATI!B$1:B$65536,'1995'!C12,DATI!C$1:C$65536,'1995'!B8,DATI!D$1:D$65536,'1995'!L114)</f>
        <v>12908</v>
      </c>
      <c r="D114" s="103">
        <f>SUMIFS(DATI!E$1:E$65536,DATI!A$1:A$65536,'1995'!B4,DATI!B$1:B$65536,'1995'!D12,DATI!C$1:C$65536,'1995'!B8,DATI!D$1:D$65536,'1995'!L114)</f>
        <v>2597869</v>
      </c>
      <c r="E114" s="49">
        <f>SUMIFS(DATI!E$1:E$65536,DATI!A$1:A$65536,'1995'!B4,DATI!B$1:B$65536,'1995'!E12,DATI!C$1:C$65536,'1995'!B8,DATI!D$1:D$65536,'1995'!L114)</f>
        <v>404324</v>
      </c>
      <c r="F114" s="50"/>
      <c r="G114" s="28"/>
      <c r="H114" s="61"/>
      <c r="I114" s="94">
        <f>B114+E114</f>
        <v>3015101</v>
      </c>
      <c r="J114" s="50"/>
      <c r="K114" s="42"/>
      <c r="L114" s="53" t="s">
        <v>74</v>
      </c>
      <c r="M114" s="199" t="s">
        <v>238</v>
      </c>
      <c r="N114" s="28"/>
      <c r="O114" s="28"/>
      <c r="P114" s="28"/>
      <c r="Q114" s="28"/>
      <c r="R114" s="28"/>
      <c r="S114" s="28"/>
      <c r="T114" s="28"/>
      <c r="U114" s="28"/>
      <c r="V114" s="28"/>
      <c r="W114" s="42"/>
    </row>
    <row r="115" spans="1:23">
      <c r="A115" s="7"/>
      <c r="B115" s="131"/>
      <c r="C115" s="88"/>
      <c r="D115" s="88"/>
      <c r="E115" s="49">
        <f>SUMIFS(DATI!E$1:E$65536,DATI!A$1:A$65536,'1995'!B4,DATI!B$1:B$65536,'1995'!E12,DATI!C$1:C$65536,'1995'!B8,DATI!D$1:D$65536,'1995'!L115)</f>
        <v>477475</v>
      </c>
      <c r="F115" s="97"/>
      <c r="G115" s="47"/>
      <c r="H115" s="28"/>
      <c r="I115" s="94">
        <f>E115</f>
        <v>477475</v>
      </c>
      <c r="J115" s="97"/>
      <c r="K115" s="72"/>
      <c r="L115" s="53" t="s">
        <v>75</v>
      </c>
      <c r="M115" s="199" t="s">
        <v>239</v>
      </c>
      <c r="N115" s="47"/>
      <c r="O115" s="47"/>
      <c r="P115" s="47"/>
      <c r="Q115" s="28"/>
      <c r="R115" s="28"/>
      <c r="S115" s="28"/>
      <c r="T115" s="28"/>
      <c r="U115" s="28"/>
      <c r="V115" s="28"/>
      <c r="W115" s="42"/>
    </row>
    <row r="116" spans="1:23">
      <c r="A116" s="7"/>
      <c r="B116" s="115">
        <f>C116+D116</f>
        <v>0</v>
      </c>
      <c r="C116" s="132">
        <f>SUMIFS(DATI!E$1:E$65536,DATI!A$1:A$65536,'1995'!B4,DATI!B$1:B$65536,'1995'!C12,DATI!C$1:C$65536,'1995'!B8,DATI!D$1:D$65536,'1995'!L116)</f>
        <v>0</v>
      </c>
      <c r="D116" s="132">
        <f>SUMIFS(DATI!E$1:E$65536,DATI!A$1:A$65536,'1995'!B4,DATI!B$1:B$65536,'1995'!D12,DATI!C$1:C$65536,'1995'!B8,DATI!D$1:D$65536,'1995'!L116)</f>
        <v>0</v>
      </c>
      <c r="E116" s="49">
        <f>SUMIFS(DATI!E$1:E$65536,DATI!A$1:A$65536,'1995'!B4,DATI!B$1:B$65536,'1995'!E12,DATI!C$1:C$65536,'1995'!B8,DATI!D$1:D$65536,'1995'!L116)</f>
        <v>0</v>
      </c>
      <c r="F116" s="49">
        <f>SUMIFS(DATI!E$1:E$65536,DATI!A$1:A$65536,'1995'!B4,DATI!B$1:B$65536,'1995'!F12,DATI!C$1:C$65536,'1995'!B8,DATI!D$1:D$65536,'1995'!L116)</f>
        <v>6</v>
      </c>
      <c r="G116" s="30">
        <f>SUMIFS(DATI!E$1:E$65536,DATI!A$1:A$65536,'1995'!B4,DATI!B$1:B$65536,'1995'!G12,DATI!C$1:C$65536,'1995'!B8,DATI!D$1:D$65536,'1995'!L116)</f>
        <v>0</v>
      </c>
      <c r="H116" s="28"/>
      <c r="I116" s="94">
        <f>B116+E116+F116+G116</f>
        <v>6</v>
      </c>
      <c r="J116" s="49">
        <f>SUMIFS(DATI!E$1:E$65536,DATI!A$1:A$65536,'1995'!B4,DATI!B$1:B$65536,'1995'!J12,DATI!C$1:C$65536,'1995'!B8,DATI!D$1:D$65536,'1995'!L116)</f>
        <v>0</v>
      </c>
      <c r="K116" s="31">
        <f>I116+J116</f>
        <v>6</v>
      </c>
      <c r="L116" s="53" t="s">
        <v>66</v>
      </c>
      <c r="M116" s="54" t="s">
        <v>191</v>
      </c>
      <c r="N116" s="91">
        <f>O116+P116</f>
        <v>6</v>
      </c>
      <c r="O116" s="30">
        <f>SUMIFS(DATI!E$1:E$65536,DATI!A$1:A$65536,'1995'!B4,DATI!B$1:B$65536,'1995'!O12,DATI!C$1:C$65536,'1995'!B8,DATI!D$1:D$65536,'1995'!L116)</f>
        <v>0</v>
      </c>
      <c r="P116" s="29">
        <f>W116</f>
        <v>6</v>
      </c>
      <c r="Q116" s="28"/>
      <c r="R116" s="28"/>
      <c r="S116" s="28"/>
      <c r="T116" s="28"/>
      <c r="U116" s="49">
        <f>SUMIFS(DATI!E$1:E$65536,DATI!A$1:A$65536,'1995'!B4,DATI!B$1:B$65536,'1995'!U12,DATI!C$1:C$65536,'1995'!N8,DATI!D$1:D$65536,'1995'!L116)</f>
        <v>6</v>
      </c>
      <c r="V116" s="28"/>
      <c r="W116" s="31">
        <f>U116</f>
        <v>6</v>
      </c>
    </row>
    <row r="117" spans="1:23" ht="13">
      <c r="A117" s="7"/>
      <c r="B117" s="115">
        <f>C117+D117</f>
        <v>-449517</v>
      </c>
      <c r="C117" s="27">
        <f>V112-C113-C116</f>
        <v>-7540</v>
      </c>
      <c r="D117" s="27">
        <f>U112+U116-D113-D116</f>
        <v>-441977</v>
      </c>
      <c r="E117" s="94">
        <f>T112-E113-E116</f>
        <v>47608</v>
      </c>
      <c r="F117" s="94">
        <f>S112-F116</f>
        <v>92227</v>
      </c>
      <c r="G117" s="94">
        <f>R112-G116</f>
        <v>830092</v>
      </c>
      <c r="H117" s="28"/>
      <c r="I117" s="94">
        <f>B117+E117+F117+G117</f>
        <v>520410</v>
      </c>
      <c r="J117" s="28"/>
      <c r="K117" s="32"/>
      <c r="L117" s="113" t="s">
        <v>21</v>
      </c>
      <c r="M117" s="206" t="s">
        <v>192</v>
      </c>
      <c r="N117" s="23"/>
      <c r="O117" s="28"/>
      <c r="P117" s="23"/>
      <c r="Q117" s="28"/>
      <c r="R117" s="28"/>
      <c r="S117" s="28"/>
      <c r="T117" s="28"/>
      <c r="U117" s="28"/>
      <c r="V117" s="28"/>
      <c r="W117" s="42"/>
    </row>
    <row r="118" spans="1:23">
      <c r="A118" s="7"/>
      <c r="B118" s="115">
        <f>C118+D118</f>
        <v>96690</v>
      </c>
      <c r="C118" s="91">
        <f>C22</f>
        <v>2393</v>
      </c>
      <c r="D118" s="91">
        <f>D22</f>
        <v>94297</v>
      </c>
      <c r="E118" s="91">
        <f>E22</f>
        <v>225090</v>
      </c>
      <c r="F118" s="91">
        <f>F22</f>
        <v>12084</v>
      </c>
      <c r="G118" s="91">
        <f>G22</f>
        <v>623228</v>
      </c>
      <c r="H118" s="28"/>
      <c r="I118" s="94">
        <f>B118+E118+F118+G118</f>
        <v>957092</v>
      </c>
      <c r="J118" s="50"/>
      <c r="K118" s="42"/>
      <c r="L118" s="53" t="s">
        <v>77</v>
      </c>
      <c r="M118" s="65" t="s">
        <v>167</v>
      </c>
      <c r="N118" s="28"/>
      <c r="O118" s="28"/>
      <c r="P118" s="28"/>
      <c r="Q118" s="28"/>
      <c r="R118" s="28"/>
      <c r="S118" s="28"/>
      <c r="T118" s="28"/>
      <c r="U118" s="28"/>
      <c r="V118" s="28"/>
      <c r="W118" s="42"/>
    </row>
    <row r="119" spans="1:23" ht="13.5" thickBot="1">
      <c r="A119" s="7"/>
      <c r="B119" s="115">
        <f>C119+D119</f>
        <v>-546207</v>
      </c>
      <c r="C119" s="133">
        <f>C117-C118</f>
        <v>-9933</v>
      </c>
      <c r="D119" s="133">
        <f>D117-D118</f>
        <v>-536274</v>
      </c>
      <c r="E119" s="133">
        <f>E117-E118</f>
        <v>-177482</v>
      </c>
      <c r="F119" s="133">
        <f>F117-F118</f>
        <v>80143</v>
      </c>
      <c r="G119" s="133">
        <f>G117-G118</f>
        <v>206864</v>
      </c>
      <c r="H119" s="28"/>
      <c r="I119" s="94">
        <f>B119+E119+F119+G119</f>
        <v>-436682</v>
      </c>
      <c r="J119" s="50"/>
      <c r="K119" s="109"/>
      <c r="L119" s="130" t="s">
        <v>193</v>
      </c>
      <c r="M119" s="207" t="s">
        <v>194</v>
      </c>
      <c r="N119" s="28"/>
      <c r="O119" s="28"/>
      <c r="P119" s="28"/>
      <c r="Q119" s="28"/>
      <c r="R119" s="28"/>
      <c r="S119" s="28"/>
      <c r="T119" s="28"/>
      <c r="U119" s="28"/>
      <c r="V119" s="28"/>
      <c r="W119" s="42"/>
    </row>
    <row r="120" spans="1:23" ht="13.5" thickTop="1" thickBot="1">
      <c r="A120" s="7"/>
      <c r="B120" s="272"/>
      <c r="C120" s="272"/>
      <c r="D120" s="272"/>
      <c r="E120" s="272"/>
      <c r="F120" s="272"/>
      <c r="G120" s="272"/>
      <c r="H120" s="272"/>
      <c r="I120" s="272"/>
      <c r="J120" s="272"/>
      <c r="K120" s="272"/>
      <c r="L120" s="272"/>
      <c r="M120" s="272"/>
      <c r="N120" s="272"/>
      <c r="O120" s="272"/>
      <c r="P120" s="272"/>
      <c r="Q120" s="272"/>
      <c r="R120" s="272"/>
      <c r="S120" s="272"/>
      <c r="T120" s="272"/>
      <c r="U120" s="272"/>
      <c r="V120" s="272"/>
      <c r="W120" s="273"/>
    </row>
    <row r="121" spans="1:23" ht="21.75" customHeight="1" thickTop="1" thickBot="1">
      <c r="A121" s="7"/>
      <c r="B121" s="253" t="s">
        <v>119</v>
      </c>
      <c r="C121" s="253"/>
      <c r="D121" s="253"/>
      <c r="E121" s="253"/>
      <c r="F121" s="253"/>
      <c r="G121" s="253"/>
      <c r="H121" s="253"/>
      <c r="I121" s="253"/>
      <c r="J121" s="253"/>
      <c r="K121" s="254"/>
      <c r="L121" s="274" t="s">
        <v>120</v>
      </c>
      <c r="M121" s="275"/>
      <c r="N121" s="278" t="s">
        <v>121</v>
      </c>
      <c r="O121" s="279"/>
      <c r="P121" s="279"/>
      <c r="Q121" s="279"/>
      <c r="R121" s="279"/>
      <c r="S121" s="279"/>
      <c r="T121" s="279"/>
      <c r="U121" s="280"/>
      <c r="V121" s="280"/>
      <c r="W121" s="281"/>
    </row>
    <row r="122" spans="1:23" ht="13.5" customHeight="1" thickTop="1">
      <c r="A122" s="7"/>
      <c r="B122" s="261" t="s">
        <v>122</v>
      </c>
      <c r="C122" s="264" t="s">
        <v>123</v>
      </c>
      <c r="D122" s="264" t="s">
        <v>124</v>
      </c>
      <c r="E122" s="239" t="s">
        <v>125</v>
      </c>
      <c r="F122" s="239" t="s">
        <v>126</v>
      </c>
      <c r="G122" s="239" t="s">
        <v>127</v>
      </c>
      <c r="H122" s="239" t="s">
        <v>128</v>
      </c>
      <c r="I122" s="239" t="s">
        <v>129</v>
      </c>
      <c r="J122" s="239" t="s">
        <v>130</v>
      </c>
      <c r="K122" s="243" t="s">
        <v>131</v>
      </c>
      <c r="L122" s="276"/>
      <c r="M122" s="277"/>
      <c r="N122" s="264" t="s">
        <v>131</v>
      </c>
      <c r="O122" s="239" t="s">
        <v>130</v>
      </c>
      <c r="P122" s="239" t="s">
        <v>129</v>
      </c>
      <c r="Q122" s="239" t="s">
        <v>128</v>
      </c>
      <c r="R122" s="239" t="s">
        <v>127</v>
      </c>
      <c r="S122" s="239" t="s">
        <v>126</v>
      </c>
      <c r="T122" s="239" t="s">
        <v>125</v>
      </c>
      <c r="U122" s="264" t="s">
        <v>124</v>
      </c>
      <c r="V122" s="264" t="s">
        <v>123</v>
      </c>
      <c r="W122" s="266" t="s">
        <v>122</v>
      </c>
    </row>
    <row r="123" spans="1:23" ht="12.75" customHeight="1">
      <c r="A123" s="7"/>
      <c r="B123" s="262"/>
      <c r="C123" s="216"/>
      <c r="D123" s="216"/>
      <c r="E123" s="213"/>
      <c r="F123" s="213"/>
      <c r="G123" s="213"/>
      <c r="H123" s="229"/>
      <c r="I123" s="213"/>
      <c r="J123" s="213"/>
      <c r="K123" s="244"/>
      <c r="L123" s="276"/>
      <c r="M123" s="277"/>
      <c r="N123" s="215"/>
      <c r="O123" s="213"/>
      <c r="P123" s="213"/>
      <c r="Q123" s="229"/>
      <c r="R123" s="213"/>
      <c r="S123" s="213"/>
      <c r="T123" s="213"/>
      <c r="U123" s="216"/>
      <c r="V123" s="216"/>
      <c r="W123" s="219"/>
    </row>
    <row r="124" spans="1:23" ht="53.25" customHeight="1" thickBot="1">
      <c r="A124" s="7"/>
      <c r="B124" s="263"/>
      <c r="C124" s="265"/>
      <c r="D124" s="265"/>
      <c r="E124" s="241"/>
      <c r="F124" s="241"/>
      <c r="G124" s="241"/>
      <c r="H124" s="242"/>
      <c r="I124" s="241"/>
      <c r="J124" s="240"/>
      <c r="K124" s="245"/>
      <c r="L124" s="276"/>
      <c r="M124" s="277"/>
      <c r="N124" s="268"/>
      <c r="O124" s="240"/>
      <c r="P124" s="241"/>
      <c r="Q124" s="242"/>
      <c r="R124" s="241"/>
      <c r="S124" s="241"/>
      <c r="T124" s="241"/>
      <c r="U124" s="265"/>
      <c r="V124" s="265"/>
      <c r="W124" s="267"/>
    </row>
    <row r="125" spans="1:23" ht="19" thickTop="1" thickBot="1">
      <c r="A125" s="7"/>
      <c r="B125" s="249" t="s">
        <v>195</v>
      </c>
      <c r="C125" s="249"/>
      <c r="D125" s="249"/>
      <c r="E125" s="249"/>
      <c r="F125" s="249"/>
      <c r="G125" s="249"/>
      <c r="H125" s="249"/>
      <c r="I125" s="249"/>
      <c r="J125" s="249"/>
      <c r="K125" s="249"/>
      <c r="L125" s="249"/>
      <c r="M125" s="249"/>
      <c r="N125" s="249"/>
      <c r="O125" s="249"/>
      <c r="P125" s="249"/>
      <c r="Q125" s="249"/>
      <c r="R125" s="249"/>
      <c r="S125" s="249"/>
      <c r="T125" s="249"/>
      <c r="U125" s="249"/>
      <c r="V125" s="249"/>
      <c r="W125" s="250"/>
    </row>
    <row r="126" spans="1:23" ht="13" thickTop="1">
      <c r="A126" s="7"/>
      <c r="B126" s="28"/>
      <c r="C126" s="28"/>
      <c r="D126" s="28"/>
      <c r="E126" s="28"/>
      <c r="F126" s="28"/>
      <c r="G126" s="28"/>
      <c r="H126" s="28"/>
      <c r="I126" s="28"/>
      <c r="J126" s="22">
        <f>J127+J128</f>
        <v>1403009</v>
      </c>
      <c r="K126" s="129"/>
      <c r="L126" s="18" t="s">
        <v>109</v>
      </c>
      <c r="M126" s="19" t="s">
        <v>196</v>
      </c>
      <c r="N126" s="44"/>
      <c r="O126" s="44"/>
      <c r="P126" s="44"/>
      <c r="Q126" s="44"/>
      <c r="R126" s="44"/>
      <c r="S126" s="44"/>
      <c r="T126" s="44"/>
      <c r="U126" s="44"/>
      <c r="V126" s="44"/>
      <c r="W126" s="45"/>
    </row>
    <row r="127" spans="1:23">
      <c r="A127" s="7"/>
      <c r="B127" s="28"/>
      <c r="C127" s="28"/>
      <c r="D127" s="28"/>
      <c r="E127" s="28"/>
      <c r="F127" s="28"/>
      <c r="G127" s="28"/>
      <c r="H127" s="28"/>
      <c r="I127" s="28"/>
      <c r="J127" s="49">
        <f>SUMIFS(DATI!E$1:E$65536,DATI!A$1:A$65536,'1995'!B4,DATI!B$1:B$65536,'1995'!J12,DATI!C$1:C$65536,'1995'!B8,DATI!D$1:D$65536,'1995'!L127)</f>
        <v>820017</v>
      </c>
      <c r="K127" s="42"/>
      <c r="L127" s="40" t="s">
        <v>110</v>
      </c>
      <c r="M127" s="134" t="s">
        <v>234</v>
      </c>
      <c r="N127" s="44"/>
      <c r="O127" s="44"/>
      <c r="P127" s="44"/>
      <c r="Q127" s="44"/>
      <c r="R127" s="44"/>
      <c r="S127" s="44"/>
      <c r="T127" s="44"/>
      <c r="U127" s="44"/>
      <c r="V127" s="44"/>
      <c r="W127" s="45"/>
    </row>
    <row r="128" spans="1:23">
      <c r="A128" s="7"/>
      <c r="B128" s="28"/>
      <c r="C128" s="28"/>
      <c r="D128" s="28"/>
      <c r="E128" s="28"/>
      <c r="F128" s="28"/>
      <c r="G128" s="28"/>
      <c r="H128" s="28"/>
      <c r="I128" s="28"/>
      <c r="J128" s="49">
        <f>SUMIFS(DATI!E$1:E$65536,DATI!A$1:A$65536,'1995'!B4,DATI!B$1:B$65536,'1995'!J12,DATI!C$1:C$65536,'1995'!B8,DATI!D$1:D$65536,'1995'!L128)</f>
        <v>582992</v>
      </c>
      <c r="K128" s="42"/>
      <c r="L128" s="40" t="s">
        <v>111</v>
      </c>
      <c r="M128" s="134" t="s">
        <v>235</v>
      </c>
      <c r="N128" s="44"/>
      <c r="O128" s="44"/>
      <c r="P128" s="44"/>
      <c r="Q128" s="44"/>
      <c r="R128" s="44"/>
      <c r="S128" s="44"/>
      <c r="T128" s="44"/>
      <c r="U128" s="44"/>
      <c r="V128" s="44"/>
      <c r="W128" s="45"/>
    </row>
    <row r="129" spans="1:23">
      <c r="A129" s="7"/>
      <c r="B129" s="28"/>
      <c r="C129" s="28"/>
      <c r="D129" s="28"/>
      <c r="E129" s="28"/>
      <c r="F129" s="28"/>
      <c r="G129" s="28"/>
      <c r="H129" s="28"/>
      <c r="I129" s="61"/>
      <c r="J129" s="49">
        <f>SUMIFS(DATI!E$1:E$65536,DATI!A$1:A$65536,'1995'!B4,DATI!B$1:B$65536,'1995'!J12,DATI!C$1:C$65536,'1995'!B8,DATI!D$1:D$65536,'1995'!L129)</f>
        <v>0</v>
      </c>
      <c r="K129" s="42"/>
      <c r="L129" s="40" t="s">
        <v>112</v>
      </c>
      <c r="M129" s="185" t="s">
        <v>227</v>
      </c>
      <c r="N129" s="44"/>
      <c r="O129" s="44"/>
      <c r="P129" s="44"/>
      <c r="Q129" s="44"/>
      <c r="R129" s="44"/>
      <c r="S129" s="44"/>
      <c r="T129" s="44"/>
      <c r="U129" s="44"/>
      <c r="V129" s="44"/>
      <c r="W129" s="45"/>
    </row>
    <row r="130" spans="1:23">
      <c r="A130" s="7"/>
      <c r="B130" s="28"/>
      <c r="C130" s="28"/>
      <c r="D130" s="28"/>
      <c r="E130" s="28"/>
      <c r="F130" s="28"/>
      <c r="G130" s="28"/>
      <c r="H130" s="28"/>
      <c r="I130" s="28"/>
      <c r="J130" s="28"/>
      <c r="K130" s="42"/>
      <c r="L130" s="40" t="s">
        <v>113</v>
      </c>
      <c r="M130" s="41" t="s">
        <v>197</v>
      </c>
      <c r="N130" s="44"/>
      <c r="O130" s="43">
        <f>O131+O132</f>
        <v>1595504</v>
      </c>
      <c r="P130" s="44"/>
      <c r="Q130" s="44"/>
      <c r="R130" s="44"/>
      <c r="S130" s="44"/>
      <c r="T130" s="44"/>
      <c r="U130" s="44"/>
      <c r="V130" s="44"/>
      <c r="W130" s="45"/>
    </row>
    <row r="131" spans="1:23">
      <c r="A131" s="7"/>
      <c r="B131" s="28"/>
      <c r="C131" s="28"/>
      <c r="D131" s="28"/>
      <c r="E131" s="28"/>
      <c r="F131" s="28"/>
      <c r="G131" s="28"/>
      <c r="H131" s="28"/>
      <c r="I131" s="28"/>
      <c r="J131" s="28"/>
      <c r="K131" s="42"/>
      <c r="L131" s="40" t="s">
        <v>114</v>
      </c>
      <c r="M131" s="134" t="s">
        <v>236</v>
      </c>
      <c r="N131" s="44"/>
      <c r="O131" s="36">
        <f>SUMIFS(DATI!E$1:E$65536,DATI!A$1:A$65536,'1995'!B4,DATI!B$1:B$65536,'1995'!O12,DATI!C$1:C$65536,'1995'!N8,DATI!D$1:D$65536,'1995'!L131)</f>
        <v>1397243</v>
      </c>
      <c r="P131" s="44"/>
      <c r="Q131" s="44"/>
      <c r="R131" s="44"/>
      <c r="S131" s="44"/>
      <c r="T131" s="44"/>
      <c r="U131" s="44"/>
      <c r="V131" s="44"/>
      <c r="W131" s="45"/>
    </row>
    <row r="132" spans="1:23">
      <c r="A132" s="7"/>
      <c r="B132" s="28"/>
      <c r="C132" s="28"/>
      <c r="D132" s="28"/>
      <c r="E132" s="28"/>
      <c r="F132" s="28"/>
      <c r="G132" s="28"/>
      <c r="H132" s="28"/>
      <c r="I132" s="28"/>
      <c r="J132" s="28"/>
      <c r="K132" s="42"/>
      <c r="L132" s="40" t="s">
        <v>115</v>
      </c>
      <c r="M132" s="134" t="s">
        <v>237</v>
      </c>
      <c r="N132" s="44"/>
      <c r="O132" s="36">
        <f>SUMIFS(DATI!E$1:E$65536,DATI!A$1:A$65536,'1995'!B4,DATI!B$1:B$65536,'1995'!O12,DATI!C$1:C$65536,'1995'!N8,DATI!D$1:D$65536,'1995'!L132)</f>
        <v>198261</v>
      </c>
      <c r="P132" s="44"/>
      <c r="Q132" s="44"/>
      <c r="R132" s="44"/>
      <c r="S132" s="44"/>
      <c r="T132" s="44"/>
      <c r="U132" s="44"/>
      <c r="V132" s="44"/>
      <c r="W132" s="45"/>
    </row>
    <row r="133" spans="1:23">
      <c r="A133" s="7"/>
      <c r="B133" s="28"/>
      <c r="C133" s="28"/>
      <c r="D133" s="28"/>
      <c r="E133" s="28"/>
      <c r="F133" s="28"/>
      <c r="G133" s="28"/>
      <c r="H133" s="28"/>
      <c r="I133" s="28"/>
      <c r="J133" s="28"/>
      <c r="K133" s="42"/>
      <c r="L133" s="40" t="s">
        <v>116</v>
      </c>
      <c r="M133" s="185" t="s">
        <v>228</v>
      </c>
      <c r="N133" s="44"/>
      <c r="O133" s="36">
        <f>SUMIFS(DATI!E$1:E$65536,DATI!A$1:A$65536,'1995'!B4,DATI!B$1:B$65536,'1995'!O12,DATI!C$1:C$65536,'1995'!N8,DATI!D$1:D$65536,'1995'!L133)</f>
        <v>0</v>
      </c>
      <c r="P133" s="44"/>
      <c r="Q133" s="44"/>
      <c r="R133" s="44"/>
      <c r="S133" s="44"/>
      <c r="T133" s="44"/>
      <c r="U133" s="44"/>
      <c r="V133" s="44"/>
      <c r="W133" s="45"/>
    </row>
    <row r="134" spans="1:23" ht="13">
      <c r="A134" s="7"/>
      <c r="B134" s="28"/>
      <c r="C134" s="28"/>
      <c r="D134" s="28"/>
      <c r="E134" s="28"/>
      <c r="F134" s="28"/>
      <c r="G134" s="28"/>
      <c r="H134" s="28"/>
      <c r="I134" s="28"/>
      <c r="J134" s="29">
        <f>O130-J126</f>
        <v>192495</v>
      </c>
      <c r="K134" s="42"/>
      <c r="L134" s="135" t="s">
        <v>107</v>
      </c>
      <c r="M134" s="202" t="s">
        <v>198</v>
      </c>
      <c r="N134" s="44"/>
      <c r="O134" s="44"/>
      <c r="P134" s="44"/>
      <c r="Q134" s="44"/>
      <c r="R134" s="44"/>
      <c r="S134" s="44"/>
      <c r="T134" s="44"/>
      <c r="U134" s="44"/>
      <c r="V134" s="44"/>
      <c r="W134" s="45"/>
    </row>
    <row r="135" spans="1:23">
      <c r="A135" s="7"/>
      <c r="B135" s="28"/>
      <c r="C135" s="28"/>
      <c r="D135" s="28"/>
      <c r="E135" s="28"/>
      <c r="F135" s="28"/>
      <c r="G135" s="28"/>
      <c r="H135" s="61"/>
      <c r="I135" s="94">
        <f>I27+I30+I55+I58+I86+I89+I100+I116</f>
        <v>4198120</v>
      </c>
      <c r="J135" s="94">
        <f>J27+J30+J55+J58+J86+J89+J100+J116</f>
        <v>116216</v>
      </c>
      <c r="K135" s="31">
        <f>I135+J135</f>
        <v>4314336</v>
      </c>
      <c r="L135" s="40" t="s">
        <v>199</v>
      </c>
      <c r="M135" s="41" t="s">
        <v>200</v>
      </c>
      <c r="N135" s="33">
        <f>O135+P135</f>
        <v>4314336</v>
      </c>
      <c r="O135" s="37">
        <f>O46+O49+O58+O86+O89+O100+O116</f>
        <v>35708</v>
      </c>
      <c r="P135" s="43">
        <f>P33+P46+P49+P58+P86+P89+P100+P116</f>
        <v>4278628</v>
      </c>
      <c r="Q135" s="43">
        <f>Q33</f>
        <v>4193</v>
      </c>
      <c r="R135" s="136"/>
      <c r="S135" s="44"/>
      <c r="T135" s="44"/>
      <c r="U135" s="44"/>
      <c r="V135" s="44"/>
      <c r="W135" s="45"/>
    </row>
    <row r="136" spans="1:23" ht="13.5" thickBot="1">
      <c r="A136" s="7"/>
      <c r="B136" s="28"/>
      <c r="C136" s="28"/>
      <c r="D136" s="28"/>
      <c r="E136" s="28"/>
      <c r="F136" s="28"/>
      <c r="G136" s="28"/>
      <c r="H136" s="28"/>
      <c r="I136" s="23"/>
      <c r="J136" s="137">
        <f>J134+O46+O49+O58+O86+O90+O96+O100+O116+O97-J27-J55-J58-J86-J90-J96-J100-J116-J97</f>
        <v>111987</v>
      </c>
      <c r="K136" s="138"/>
      <c r="L136" s="130" t="s">
        <v>108</v>
      </c>
      <c r="M136" s="207" t="s">
        <v>201</v>
      </c>
      <c r="N136" s="44"/>
      <c r="O136" s="44"/>
      <c r="P136" s="44"/>
      <c r="Q136" s="44"/>
      <c r="R136" s="44"/>
      <c r="S136" s="44"/>
      <c r="T136" s="44"/>
      <c r="U136" s="44"/>
      <c r="V136" s="44"/>
      <c r="W136" s="45"/>
    </row>
    <row r="137" spans="1:23" ht="13.5" thickTop="1" thickBot="1">
      <c r="A137" s="7"/>
      <c r="B137" s="251"/>
      <c r="C137" s="251"/>
      <c r="D137" s="251"/>
      <c r="E137" s="251"/>
      <c r="F137" s="251"/>
      <c r="G137" s="251"/>
      <c r="H137" s="251"/>
      <c r="I137" s="251"/>
      <c r="J137" s="251"/>
      <c r="K137" s="251"/>
      <c r="L137" s="251"/>
      <c r="M137" s="251"/>
      <c r="N137" s="251"/>
      <c r="O137" s="251"/>
      <c r="P137" s="251"/>
      <c r="Q137" s="251"/>
      <c r="R137" s="251"/>
      <c r="S137" s="251"/>
      <c r="T137" s="251"/>
      <c r="U137" s="251"/>
      <c r="V137" s="251"/>
      <c r="W137" s="252"/>
    </row>
    <row r="138" spans="1:23" ht="21.75" customHeight="1" thickTop="1" thickBot="1">
      <c r="A138" s="7"/>
      <c r="B138" s="253" t="s">
        <v>202</v>
      </c>
      <c r="C138" s="253"/>
      <c r="D138" s="253"/>
      <c r="E138" s="253"/>
      <c r="F138" s="253"/>
      <c r="G138" s="253"/>
      <c r="H138" s="253"/>
      <c r="I138" s="253"/>
      <c r="J138" s="253"/>
      <c r="K138" s="254"/>
      <c r="L138" s="255" t="s">
        <v>203</v>
      </c>
      <c r="M138" s="256"/>
      <c r="N138" s="259" t="s">
        <v>204</v>
      </c>
      <c r="O138" s="259"/>
      <c r="P138" s="259"/>
      <c r="Q138" s="259"/>
      <c r="R138" s="259"/>
      <c r="S138" s="259"/>
      <c r="T138" s="259"/>
      <c r="U138" s="259"/>
      <c r="V138" s="259"/>
      <c r="W138" s="260"/>
    </row>
    <row r="139" spans="1:23" ht="13.5" customHeight="1" thickTop="1">
      <c r="A139" s="7"/>
      <c r="B139" s="261" t="s">
        <v>122</v>
      </c>
      <c r="C139" s="264" t="s">
        <v>123</v>
      </c>
      <c r="D139" s="264" t="s">
        <v>124</v>
      </c>
      <c r="E139" s="239" t="s">
        <v>125</v>
      </c>
      <c r="F139" s="239" t="s">
        <v>126</v>
      </c>
      <c r="G139" s="239" t="s">
        <v>127</v>
      </c>
      <c r="H139" s="239" t="s">
        <v>128</v>
      </c>
      <c r="I139" s="239" t="s">
        <v>129</v>
      </c>
      <c r="J139" s="239" t="s">
        <v>130</v>
      </c>
      <c r="K139" s="243" t="s">
        <v>131</v>
      </c>
      <c r="L139" s="222"/>
      <c r="M139" s="223"/>
      <c r="N139" s="246" t="s">
        <v>131</v>
      </c>
      <c r="O139" s="239" t="s">
        <v>130</v>
      </c>
      <c r="P139" s="239" t="s">
        <v>129</v>
      </c>
      <c r="Q139" s="239" t="s">
        <v>128</v>
      </c>
      <c r="R139" s="239" t="s">
        <v>127</v>
      </c>
      <c r="S139" s="239" t="s">
        <v>126</v>
      </c>
      <c r="T139" s="239" t="s">
        <v>125</v>
      </c>
      <c r="U139" s="264" t="s">
        <v>124</v>
      </c>
      <c r="V139" s="264" t="s">
        <v>123</v>
      </c>
      <c r="W139" s="266" t="s">
        <v>122</v>
      </c>
    </row>
    <row r="140" spans="1:23" ht="12.75" customHeight="1">
      <c r="A140" s="7"/>
      <c r="B140" s="262"/>
      <c r="C140" s="216"/>
      <c r="D140" s="216"/>
      <c r="E140" s="213"/>
      <c r="F140" s="213"/>
      <c r="G140" s="213"/>
      <c r="H140" s="229"/>
      <c r="I140" s="213"/>
      <c r="J140" s="213"/>
      <c r="K140" s="244"/>
      <c r="L140" s="222"/>
      <c r="M140" s="223"/>
      <c r="N140" s="247"/>
      <c r="O140" s="213"/>
      <c r="P140" s="213"/>
      <c r="Q140" s="229"/>
      <c r="R140" s="213"/>
      <c r="S140" s="213"/>
      <c r="T140" s="213"/>
      <c r="U140" s="216"/>
      <c r="V140" s="216"/>
      <c r="W140" s="219"/>
    </row>
    <row r="141" spans="1:23" ht="57.75" customHeight="1" thickBot="1">
      <c r="A141" s="7"/>
      <c r="B141" s="263"/>
      <c r="C141" s="265"/>
      <c r="D141" s="265"/>
      <c r="E141" s="241"/>
      <c r="F141" s="241"/>
      <c r="G141" s="241"/>
      <c r="H141" s="242"/>
      <c r="I141" s="241"/>
      <c r="J141" s="240"/>
      <c r="K141" s="245"/>
      <c r="L141" s="257"/>
      <c r="M141" s="258"/>
      <c r="N141" s="248"/>
      <c r="O141" s="240"/>
      <c r="P141" s="241"/>
      <c r="Q141" s="242"/>
      <c r="R141" s="241"/>
      <c r="S141" s="241"/>
      <c r="T141" s="241"/>
      <c r="U141" s="265"/>
      <c r="V141" s="265"/>
      <c r="W141" s="267"/>
    </row>
    <row r="142" spans="1:23" ht="19" thickTop="1" thickBot="1">
      <c r="A142" s="7"/>
      <c r="B142" s="231" t="s">
        <v>205</v>
      </c>
      <c r="C142" s="231"/>
      <c r="D142" s="231"/>
      <c r="E142" s="231"/>
      <c r="F142" s="231"/>
      <c r="G142" s="231"/>
      <c r="H142" s="231"/>
      <c r="I142" s="231"/>
      <c r="J142" s="231"/>
      <c r="K142" s="231"/>
      <c r="L142" s="231"/>
      <c r="M142" s="231"/>
      <c r="N142" s="231"/>
      <c r="O142" s="231"/>
      <c r="P142" s="231"/>
      <c r="Q142" s="231"/>
      <c r="R142" s="231"/>
      <c r="S142" s="231"/>
      <c r="T142" s="231"/>
      <c r="U142" s="231"/>
      <c r="V142" s="231"/>
      <c r="W142" s="232"/>
    </row>
    <row r="143" spans="1:23" ht="13.5" thickTop="1">
      <c r="A143" s="7"/>
      <c r="B143" s="76"/>
      <c r="C143" s="76"/>
      <c r="D143" s="76"/>
      <c r="E143" s="76"/>
      <c r="F143" s="76"/>
      <c r="G143" s="76"/>
      <c r="H143" s="28"/>
      <c r="I143" s="76"/>
      <c r="J143" s="76"/>
      <c r="K143" s="139"/>
      <c r="L143" s="113" t="s">
        <v>206</v>
      </c>
      <c r="M143" s="208" t="s">
        <v>207</v>
      </c>
      <c r="N143" s="140">
        <f t="shared" ref="N143:N148" si="14">O143+P143</f>
        <v>-324695</v>
      </c>
      <c r="O143" s="141">
        <f>J136</f>
        <v>111987</v>
      </c>
      <c r="P143" s="141">
        <f>R143+S143+T143+W143</f>
        <v>-436682</v>
      </c>
      <c r="Q143" s="28"/>
      <c r="R143" s="142">
        <f>G119</f>
        <v>206864</v>
      </c>
      <c r="S143" s="142">
        <f>F119</f>
        <v>80143</v>
      </c>
      <c r="T143" s="142">
        <f>E119</f>
        <v>-177482</v>
      </c>
      <c r="U143" s="143">
        <f>D119</f>
        <v>-536274</v>
      </c>
      <c r="V143" s="62">
        <f>C119</f>
        <v>-9933</v>
      </c>
      <c r="W143" s="63">
        <f>U143+V143</f>
        <v>-546207</v>
      </c>
    </row>
    <row r="144" spans="1:23">
      <c r="A144" s="7"/>
      <c r="B144" s="115">
        <f>C144+D144</f>
        <v>0</v>
      </c>
      <c r="C144" s="144">
        <f>C145+C146</f>
        <v>0</v>
      </c>
      <c r="D144" s="144">
        <f>D145+D146</f>
        <v>0</v>
      </c>
      <c r="E144" s="144">
        <f>E146</f>
        <v>27782</v>
      </c>
      <c r="F144" s="144">
        <f>F145+F146</f>
        <v>0</v>
      </c>
      <c r="G144" s="144">
        <f>G145+G146</f>
        <v>0</v>
      </c>
      <c r="H144" s="28"/>
      <c r="I144" s="37">
        <f>B144+E144+F144+G144</f>
        <v>27782</v>
      </c>
      <c r="J144" s="37">
        <f>J145+J146</f>
        <v>0</v>
      </c>
      <c r="K144" s="145">
        <f t="shared" ref="K144:K149" si="15">I144+J144</f>
        <v>27782</v>
      </c>
      <c r="L144" s="53" t="s">
        <v>67</v>
      </c>
      <c r="M144" s="65" t="s">
        <v>208</v>
      </c>
      <c r="N144" s="140">
        <f t="shared" si="14"/>
        <v>27782</v>
      </c>
      <c r="O144" s="37">
        <f>O145+O146</f>
        <v>0</v>
      </c>
      <c r="P144" s="43">
        <f>R144+S144+T144+W144</f>
        <v>27782</v>
      </c>
      <c r="Q144" s="28"/>
      <c r="R144" s="146">
        <f>R146</f>
        <v>21659</v>
      </c>
      <c r="S144" s="146">
        <f>S146</f>
        <v>0</v>
      </c>
      <c r="T144" s="146">
        <f>T146+T145</f>
        <v>6123</v>
      </c>
      <c r="U144" s="146">
        <f>U146</f>
        <v>0</v>
      </c>
      <c r="V144" s="62">
        <f>V146</f>
        <v>0</v>
      </c>
      <c r="W144" s="63">
        <f>U144+V144</f>
        <v>0</v>
      </c>
    </row>
    <row r="145" spans="1:23">
      <c r="A145" s="7"/>
      <c r="B145" s="115">
        <f>C145+D145</f>
        <v>0</v>
      </c>
      <c r="C145" s="147">
        <f>SUMIFS(DATI!E$1:E$65536,DATI!A$1:A$65536,'1995'!B4,DATI!B$1:B$65536,'1995'!C12,DATI!C$1:C$65536,'1995'!B8,DATI!D$1:D$65536,'1995'!L145)</f>
        <v>0</v>
      </c>
      <c r="D145" s="147">
        <f>SUMIFS(DATI!E$1:E$65536,DATI!A$1:A$65536,'1995'!B4,DATI!B$1:B$65536,'1995'!D12,DATI!C$1:C$65536,'1995'!B8,DATI!D$1:D$65536,'1995'!L145)</f>
        <v>0</v>
      </c>
      <c r="E145" s="148"/>
      <c r="F145" s="149">
        <f>SUMIFS(DATI!E$1:E$65536,DATI!A$1:A$65536,'1995'!B4,DATI!B$1:B$65536,'1995'!F12,DATI!C$1:C$65536,'1995'!B8,DATI!D$1:D$65536,'1995'!L145)</f>
        <v>0</v>
      </c>
      <c r="G145" s="149">
        <f>SUMIFS(DATI!E$1:E$65536,DATI!A$1:A$65536,'1995'!B4,DATI!B$1:B$65536,'1995'!G12,DATI!C$1:C$65536,'1995'!B8,DATI!D$1:D$65536,'1995'!L145)</f>
        <v>0</v>
      </c>
      <c r="H145" s="28"/>
      <c r="I145" s="37">
        <f>B145+F145+G145</f>
        <v>0</v>
      </c>
      <c r="J145" s="149">
        <f>SUMIFS(DATI!E$1:E$65536,DATI!A$1:A$65536,'1995'!B4,DATI!B$1:B$65536,'1995'!J12,DATI!C$1:C$65536,'1995'!B8,DATI!D$1:D$65536,'1995'!L145)</f>
        <v>0</v>
      </c>
      <c r="K145" s="145">
        <f t="shared" si="15"/>
        <v>0</v>
      </c>
      <c r="L145" s="53" t="s">
        <v>68</v>
      </c>
      <c r="M145" s="199" t="s">
        <v>230</v>
      </c>
      <c r="N145" s="140">
        <f t="shared" si="14"/>
        <v>0</v>
      </c>
      <c r="O145" s="149">
        <f>SUMIFS(DATI!E$1:E$65536,DATI!A$1:A$65536,'1995'!B4,DATI!B$1:B$65536,'1995'!O12,DATI!C$1:C$65536,'1995'!N8,DATI!D$1:D$65536,'1995'!L145)</f>
        <v>0</v>
      </c>
      <c r="P145" s="43">
        <f>T145</f>
        <v>0</v>
      </c>
      <c r="Q145" s="28"/>
      <c r="R145" s="150"/>
      <c r="S145" s="151"/>
      <c r="T145" s="36">
        <f>SUMIFS(DATI!E$1:E$65536,DATI!A$1:A$65536,'1995'!B4,DATI!B$1:B$65536,'1995'!T12,DATI!C$1:C$65536,'1995'!N8,DATI!D$1:D$65536,'1995'!L145)</f>
        <v>0</v>
      </c>
      <c r="U145" s="152"/>
      <c r="V145" s="28"/>
      <c r="W145" s="42"/>
    </row>
    <row r="146" spans="1:23">
      <c r="A146" s="7"/>
      <c r="B146" s="115">
        <f>C146+D146</f>
        <v>0</v>
      </c>
      <c r="C146" s="144">
        <f>C148</f>
        <v>0</v>
      </c>
      <c r="D146" s="144">
        <f>D148</f>
        <v>0</v>
      </c>
      <c r="E146" s="144">
        <f>E147+E148</f>
        <v>27782</v>
      </c>
      <c r="F146" s="144">
        <f>F148</f>
        <v>0</v>
      </c>
      <c r="G146" s="144">
        <f>G148</f>
        <v>0</v>
      </c>
      <c r="H146" s="44"/>
      <c r="I146" s="37">
        <f>B146+E146+F146+G146</f>
        <v>27782</v>
      </c>
      <c r="J146" s="144">
        <f>J147+J148</f>
        <v>0</v>
      </c>
      <c r="K146" s="145">
        <f t="shared" si="15"/>
        <v>27782</v>
      </c>
      <c r="L146" s="53" t="s">
        <v>209</v>
      </c>
      <c r="M146" s="199" t="s">
        <v>231</v>
      </c>
      <c r="N146" s="140">
        <f t="shared" si="14"/>
        <v>27782</v>
      </c>
      <c r="O146" s="37">
        <f>O147+O148</f>
        <v>0</v>
      </c>
      <c r="P146" s="43">
        <f>R146+S146+T146+W146</f>
        <v>27782</v>
      </c>
      <c r="Q146" s="44"/>
      <c r="R146" s="146">
        <f>R147+R148</f>
        <v>21659</v>
      </c>
      <c r="S146" s="146">
        <f>S147+S148</f>
        <v>0</v>
      </c>
      <c r="T146" s="146">
        <f>T147+T148</f>
        <v>6123</v>
      </c>
      <c r="U146" s="146">
        <f>U147+U148</f>
        <v>0</v>
      </c>
      <c r="V146" s="94">
        <f>V147+V148</f>
        <v>0</v>
      </c>
      <c r="W146" s="31">
        <f>U146+V146</f>
        <v>0</v>
      </c>
    </row>
    <row r="147" spans="1:23">
      <c r="A147" s="7"/>
      <c r="B147" s="153"/>
      <c r="C147" s="154"/>
      <c r="D147" s="154"/>
      <c r="E147" s="149">
        <f>SUMIFS(DATI!E$1:E$65536,DATI!A$1:A$65536,'1995'!B4,DATI!B$1:B$65536,'1995'!E12,DATI!C$1:C$65536,'1995'!B8,DATI!D$1:D$65536,'1995'!L147)</f>
        <v>27782</v>
      </c>
      <c r="F147" s="152"/>
      <c r="G147" s="71"/>
      <c r="H147" s="44"/>
      <c r="I147" s="37">
        <f>E147</f>
        <v>27782</v>
      </c>
      <c r="J147" s="149">
        <f>SUMIFS(DATI!E$1:E$65536,DATI!A$1:A$65536,'1995'!B4,DATI!B$1:B$65536,'1995'!J12,DATI!C$1:C$65536,'1995'!B8,DATI!D$1:D$65536,'1995'!L147)</f>
        <v>0</v>
      </c>
      <c r="K147" s="145">
        <f t="shared" si="15"/>
        <v>27782</v>
      </c>
      <c r="L147" s="53" t="s">
        <v>69</v>
      </c>
      <c r="M147" s="78" t="s">
        <v>232</v>
      </c>
      <c r="N147" s="140">
        <f t="shared" si="14"/>
        <v>27782</v>
      </c>
      <c r="O147" s="149">
        <f>SUMIFS(DATI!E$1:E$65536,DATI!A$1:A$65536,'1995'!B4,DATI!B$1:B$65536,'1995'!O12,DATI!C$1:C$65536,'1995'!N8,DATI!D$1:D$65536,'1995'!L147)</f>
        <v>0</v>
      </c>
      <c r="P147" s="43">
        <f>R147+S147+T147+W147</f>
        <v>27782</v>
      </c>
      <c r="Q147" s="44"/>
      <c r="R147" s="149">
        <f>SUMIFS(DATI!E$1:E$65536,DATI!A$1:A$65536,'1995'!B4,DATI!B$1:B$65536,'1995'!R12,DATI!C$1:C$65536,'1995'!N8,DATI!D$1:D$65536,'1995'!L147)</f>
        <v>21659</v>
      </c>
      <c r="S147" s="149">
        <f>SUMIFS(DATI!E$1:E$65536,DATI!A$1:A$65536,'1995'!B4,DATI!B$1:B$65536,'1995'!D12,DATI!C$1:C$65536,'1995'!N8,DATI!D$1:D$65536,'1995'!L147)</f>
        <v>0</v>
      </c>
      <c r="T147" s="36">
        <f>SUMIFS(DATI!E$1:E$65536,DATI!A$1:A$65536,'1995'!B4,DATI!B$1:B$65536,'1995'!T12,DATI!C$1:C$65536,'1995'!N8,DATI!D$1:D$65536,'1995'!L147)</f>
        <v>6123</v>
      </c>
      <c r="U147" s="155">
        <f>SUMIFS(DATI!E$1:E$65536,DATI!A$1:A$65536,'1995'!B4,DATI!B$1:B$65536,'1995'!U12,DATI!C$1:C$65536,'1995'!N8,DATI!D$1:D$65536,'1995'!L147)</f>
        <v>0</v>
      </c>
      <c r="V147" s="30">
        <f>SUMIFS(DATI!E$1:E$65536,DATI!A$1:A$65536,'1995'!B4,DATI!B$1:B$65536,'1995'!V12,DATI!C$1:C$65536,'1995'!N8,DATI!D$1:D$65536,'1995'!L147)</f>
        <v>0</v>
      </c>
      <c r="W147" s="31">
        <f>U147+V147</f>
        <v>0</v>
      </c>
    </row>
    <row r="148" spans="1:23">
      <c r="A148" s="7"/>
      <c r="B148" s="115">
        <f>C148+D148</f>
        <v>0</v>
      </c>
      <c r="C148" s="156">
        <f>SUMIFS(DATI!E$1:E$65536,DATI!A$1:A$65536,'1995'!B4,DATI!B$1:B$65536,'1995'!C12,DATI!C$1:C$65536,'1995'!B8,DATI!D$1:D$65536,'1995'!L148)</f>
        <v>0</v>
      </c>
      <c r="D148" s="156">
        <f>SUMIFS(DATI!E$1:E$65536,DATI!A$1:A$65536,'1995'!B4,DATI!B$1:B$65536,'1995'!D12,DATI!C$1:C$65536,'1995'!B8,DATI!D$1:D$65536,'1995'!L148)</f>
        <v>0</v>
      </c>
      <c r="E148" s="149">
        <f>SUMIFS(DATI!E$1:E$65536,DATI!A$1:A$65536,'1995'!B4,DATI!B$1:B$65536,'1995'!E12,DATI!C$1:C$65536,'1995'!B8,DATI!D$1:D$65536,'1995'!L148)</f>
        <v>0</v>
      </c>
      <c r="F148" s="149">
        <f>SUMIFS(DATI!E$1:E$65536,DATI!A$1:A$65536,'1995'!B4,DATI!B$1:B$65536,'1995'!F12,DATI!C$1:C$65536,'1995'!B8,DATI!D$1:D$65536,'1995'!L148)</f>
        <v>0</v>
      </c>
      <c r="G148" s="149">
        <f>SUMIFS(DATI!E$1:E$65536,DATI!A$1:A$65536,'1995'!B4,DATI!B$1:B$65536,'1995'!G12,DATI!C$1:C$65536,'1995'!B8,DATI!D$1:D$65536,'1995'!L148)</f>
        <v>0</v>
      </c>
      <c r="H148" s="44"/>
      <c r="I148" s="37">
        <f>B148+E148+F148+G148</f>
        <v>0</v>
      </c>
      <c r="J148" s="149">
        <f>SUMIFS(DATI!E$1:E$65536,DATI!A$1:A$65536,'1995'!B4,DATI!B$1:B$65536,'1995'!J12,DATI!C$1:C$65536,'1995'!B8,DATI!D$1:D$65536,'1995'!L148)</f>
        <v>0</v>
      </c>
      <c r="K148" s="145">
        <f t="shared" si="15"/>
        <v>0</v>
      </c>
      <c r="L148" s="53" t="s">
        <v>70</v>
      </c>
      <c r="M148" s="78" t="s">
        <v>233</v>
      </c>
      <c r="N148" s="140">
        <f t="shared" si="14"/>
        <v>0</v>
      </c>
      <c r="O148" s="149">
        <f>SUMIFS(DATI!E$1:E$65536,DATI!A$1:A$65536,'1995'!B4,DATI!B$1:B$65536,'1995'!O12,DATI!C$1:C$65536,'1995'!N8,DATI!D$1:D$65536,'1995'!L148)</f>
        <v>0</v>
      </c>
      <c r="P148" s="43">
        <f>R148+S148+T148+W148</f>
        <v>0</v>
      </c>
      <c r="Q148" s="44"/>
      <c r="R148" s="149">
        <f>SUMIFS(DATI!E$1:E$65536,DATI!A$1:A$65536,'1995'!B4,DATI!B$1:B$65536,'1995'!R12,DATI!C$1:C$65536,'1995'!N8,DATI!D$1:D$65536,'1995'!L148)</f>
        <v>0</v>
      </c>
      <c r="S148" s="149">
        <f>SUMIFS(DATI!E$1:E$65536,DATI!A$1:A$65536,'1995'!B4,DATI!B$1:B$65536,'1995'!S12,DATI!C$1:C$65536,'1995'!N8,DATI!D$1:D$65536,'1995'!L148)</f>
        <v>0</v>
      </c>
      <c r="T148" s="36">
        <f>SUMIFS(DATI!E$1:E$65536,DATI!A$1:A$65536,'1995'!B4,DATI!B$1:B$65536,'1995'!T12,DATI!C$1:C$65536,'1995'!N8,DATI!D$1:D$65536,'1995'!L148)</f>
        <v>0</v>
      </c>
      <c r="U148" s="155">
        <f>SUMIFS(DATI!E$1:E$65536,DATI!A$1:A$65536,'1995'!B4,DATI!B$1:B$65536,'1995'!U12,DATI!C$1:C$65536,'1995'!N8,DATI!D$1:D$65536,'1995'!L148)</f>
        <v>0</v>
      </c>
      <c r="V148" s="30">
        <f>SUMIFS(DATI!E$1:E$65536,DATI!A$1:A$65536,'1995'!B4,DATI!B$1:B$65536,'1995'!V12,DATI!C$1:C$65536,'1995'!N8,DATI!D$1:D$65536,'1995'!L148)</f>
        <v>0</v>
      </c>
      <c r="W148" s="31">
        <f>U148+V148</f>
        <v>0</v>
      </c>
    </row>
    <row r="149" spans="1:23" ht="26.5" thickBot="1">
      <c r="A149" s="7"/>
      <c r="B149" s="115">
        <f>C149+D149</f>
        <v>-546207</v>
      </c>
      <c r="C149" s="157">
        <f>V143+V144-C144</f>
        <v>-9933</v>
      </c>
      <c r="D149" s="157">
        <f>U143+U144-D144</f>
        <v>-536274</v>
      </c>
      <c r="E149" s="80">
        <f>T143+T144-E144</f>
        <v>-199141</v>
      </c>
      <c r="F149" s="80">
        <f>S143+S144-F144</f>
        <v>80143</v>
      </c>
      <c r="G149" s="80">
        <f>G119+R144-G144</f>
        <v>228523</v>
      </c>
      <c r="H149" s="44"/>
      <c r="I149" s="80">
        <f>B149+E149+F149+G149</f>
        <v>-436682</v>
      </c>
      <c r="J149" s="80">
        <f>O143+O144-J144</f>
        <v>111987</v>
      </c>
      <c r="K149" s="158">
        <f t="shared" si="15"/>
        <v>-324695</v>
      </c>
      <c r="L149" s="130" t="s">
        <v>11</v>
      </c>
      <c r="M149" s="200" t="s">
        <v>210</v>
      </c>
      <c r="N149" s="44"/>
      <c r="O149" s="44"/>
      <c r="P149" s="44"/>
      <c r="Q149" s="44"/>
      <c r="R149" s="44"/>
      <c r="S149" s="44"/>
      <c r="T149" s="44"/>
      <c r="U149" s="44"/>
      <c r="V149" s="44"/>
      <c r="W149" s="45"/>
    </row>
    <row r="150" spans="1:23" ht="19" thickTop="1" thickBot="1">
      <c r="A150" s="7"/>
      <c r="B150" s="233" t="s">
        <v>211</v>
      </c>
      <c r="C150" s="234"/>
      <c r="D150" s="234"/>
      <c r="E150" s="234"/>
      <c r="F150" s="234"/>
      <c r="G150" s="234"/>
      <c r="H150" s="234"/>
      <c r="I150" s="234"/>
      <c r="J150" s="234"/>
      <c r="K150" s="234"/>
      <c r="L150" s="234"/>
      <c r="M150" s="234"/>
      <c r="N150" s="234"/>
      <c r="O150" s="234"/>
      <c r="P150" s="234"/>
      <c r="Q150" s="234"/>
      <c r="R150" s="234"/>
      <c r="S150" s="234"/>
      <c r="T150" s="234"/>
      <c r="U150" s="234"/>
      <c r="V150" s="234"/>
      <c r="W150" s="235"/>
    </row>
    <row r="151" spans="1:23" ht="26.5" thickTop="1">
      <c r="B151" s="159"/>
      <c r="C151" s="76"/>
      <c r="D151" s="76"/>
      <c r="E151" s="76"/>
      <c r="F151" s="76"/>
      <c r="G151" s="76"/>
      <c r="H151" s="28"/>
      <c r="I151" s="76"/>
      <c r="J151" s="44"/>
      <c r="K151" s="160"/>
      <c r="L151" s="113" t="s">
        <v>11</v>
      </c>
      <c r="M151" s="200" t="s">
        <v>210</v>
      </c>
      <c r="N151" s="161">
        <f>O151+P151</f>
        <v>-324695</v>
      </c>
      <c r="O151" s="162">
        <f>J149</f>
        <v>111987</v>
      </c>
      <c r="P151" s="163">
        <f>R151+S151+T151+W151</f>
        <v>-436682</v>
      </c>
      <c r="Q151" s="28"/>
      <c r="R151" s="162">
        <f>G149</f>
        <v>228523</v>
      </c>
      <c r="S151" s="162">
        <f>F149</f>
        <v>80143</v>
      </c>
      <c r="T151" s="163">
        <f>E149</f>
        <v>-199141</v>
      </c>
      <c r="U151" s="164">
        <f>D149</f>
        <v>-536274</v>
      </c>
      <c r="V151" s="62">
        <f>C149</f>
        <v>-9933</v>
      </c>
      <c r="W151" s="63">
        <f>U151+V151</f>
        <v>-546207</v>
      </c>
    </row>
    <row r="152" spans="1:23">
      <c r="B152" s="115">
        <f>C152+D152</f>
        <v>98460</v>
      </c>
      <c r="C152" s="43">
        <f>C153+C154</f>
        <v>1021</v>
      </c>
      <c r="D152" s="43">
        <f>D153+D154</f>
        <v>97439</v>
      </c>
      <c r="E152" s="33">
        <f>E153+E154</f>
        <v>83189</v>
      </c>
      <c r="F152" s="33">
        <f>F153+F154</f>
        <v>15378</v>
      </c>
      <c r="G152" s="33">
        <f>G153+G154</f>
        <v>435370</v>
      </c>
      <c r="H152" s="28"/>
      <c r="I152" s="37">
        <f>B152+E152+F152+G152</f>
        <v>632397</v>
      </c>
      <c r="J152" s="148"/>
      <c r="K152" s="165">
        <f>I152</f>
        <v>632397</v>
      </c>
      <c r="L152" s="53" t="s">
        <v>76</v>
      </c>
      <c r="M152" s="65" t="s">
        <v>212</v>
      </c>
      <c r="N152" s="166"/>
      <c r="O152" s="44"/>
      <c r="P152" s="166"/>
      <c r="Q152" s="28"/>
      <c r="R152" s="166"/>
      <c r="S152" s="166"/>
      <c r="T152" s="166"/>
      <c r="U152" s="166"/>
      <c r="V152" s="166"/>
      <c r="W152" s="70"/>
    </row>
    <row r="153" spans="1:23">
      <c r="B153" s="115">
        <f>C153+D153</f>
        <v>69098</v>
      </c>
      <c r="C153" s="34">
        <f>SUMIFS(DATI!E$1:E$65536,DATI!A$1:A$65536,'1995'!B4,DATI!B$1:B$65536,'1995'!C12,DATI!C$1:C$65536,'1995'!B8,DATI!D$1:D$65536,'1995'!L153)</f>
        <v>1021</v>
      </c>
      <c r="D153" s="34">
        <f>SUMIFS(DATI!E$1:E$65536,DATI!A$1:A$65536,'1995'!B4,DATI!B$1:B$65536,'1995'!D12,DATI!C$1:C$65536,'1995'!B8,DATI!D$1:D$65536,'1995'!L153)</f>
        <v>68077</v>
      </c>
      <c r="E153" s="36">
        <f>SUMIFS(DATI!E$1:E$65536,DATI!A$1:A$65536,'1995'!B4,DATI!B$1:B$65536,'1995'!E12,DATI!C$1:C$65536,'1995'!B8,DATI!D$1:D$65536,'1995'!L153)</f>
        <v>82725</v>
      </c>
      <c r="F153" s="36">
        <f>SUMIFS(DATI!E$1:E$65536,DATI!A$1:A$65536,'1995'!B4,DATI!B$1:B$65536,'1995'!F12,DATI!C$1:C$65536,'1995'!B8,DATI!D$1:D$65536,'1995'!L153)</f>
        <v>14034</v>
      </c>
      <c r="G153" s="36">
        <f>SUMIFS(DATI!E$1:E$65536,DATI!A$1:A$65536,'1995'!B4,DATI!B$1:B$65536,'1995'!G12,DATI!C$1:C$65536,'1995'!B8,DATI!D$1:D$65536,'1995'!L153)</f>
        <v>392132</v>
      </c>
      <c r="H153" s="28"/>
      <c r="I153" s="37">
        <f>B153+E153+F153+G153</f>
        <v>557989</v>
      </c>
      <c r="J153" s="148"/>
      <c r="K153" s="165">
        <f>I153</f>
        <v>557989</v>
      </c>
      <c r="L153" s="53" t="s">
        <v>78</v>
      </c>
      <c r="M153" s="199" t="s">
        <v>213</v>
      </c>
      <c r="N153" s="44"/>
      <c r="O153" s="44"/>
      <c r="P153" s="44"/>
      <c r="Q153" s="28"/>
      <c r="R153" s="44"/>
      <c r="S153" s="44"/>
      <c r="T153" s="44"/>
      <c r="U153" s="44"/>
      <c r="V153" s="44"/>
      <c r="W153" s="45"/>
    </row>
    <row r="154" spans="1:23">
      <c r="B154" s="115">
        <f>C154+D154</f>
        <v>29362</v>
      </c>
      <c r="C154" s="33">
        <f>C155+C156</f>
        <v>0</v>
      </c>
      <c r="D154" s="33">
        <f>D155+D156</f>
        <v>29362</v>
      </c>
      <c r="E154" s="33">
        <f>E155+E156</f>
        <v>464</v>
      </c>
      <c r="F154" s="33">
        <f>F155+F156</f>
        <v>1344</v>
      </c>
      <c r="G154" s="33">
        <f>G155+G156</f>
        <v>43238</v>
      </c>
      <c r="H154" s="44"/>
      <c r="I154" s="37">
        <f>B154+E154+F154+G154</f>
        <v>74408</v>
      </c>
      <c r="J154" s="148"/>
      <c r="K154" s="165">
        <f>I154</f>
        <v>74408</v>
      </c>
      <c r="L154" s="53" t="s">
        <v>214</v>
      </c>
      <c r="M154" s="199" t="s">
        <v>215</v>
      </c>
      <c r="N154" s="44"/>
      <c r="O154" s="44"/>
      <c r="P154" s="44"/>
      <c r="Q154" s="44"/>
      <c r="R154" s="44"/>
      <c r="S154" s="44"/>
      <c r="T154" s="44"/>
      <c r="U154" s="44"/>
      <c r="V154" s="44"/>
      <c r="W154" s="45"/>
    </row>
    <row r="155" spans="1:23">
      <c r="B155" s="115">
        <f>C155+D155</f>
        <v>29362</v>
      </c>
      <c r="C155" s="34">
        <f>SUMIFS(DATI!E$1:E$65536,DATI!A$1:A$65536,'1995'!B4,DATI!B$1:B$65536,'1995'!C12,DATI!C$1:C$65536,'1995'!B8,DATI!D$1:D$65536,'1995'!L155)</f>
        <v>0</v>
      </c>
      <c r="D155" s="34">
        <f>SUMIFS(DATI!E$1:E$65536,DATI!A$1:A$65536,'1995'!B4,DATI!B$1:B$65536,'1995'!D12,DATI!C$1:C$65536,'1995'!B8,DATI!D$1:D$65536,'1995'!L155)</f>
        <v>29362</v>
      </c>
      <c r="E155" s="36">
        <f>SUMIFS(DATI!E$1:E$65536,DATI!A$1:A$65536,'1995'!B4,DATI!B$1:B$65536,'1995'!E12,DATI!C$1:C$65536,'1995'!B8,DATI!D$1:D$65536,'1995'!L155)</f>
        <v>464</v>
      </c>
      <c r="F155" s="36">
        <f>SUMIFS(DATI!E$1:E$65536,DATI!A$1:A$65536,'1995'!B4,DATI!B$1:B$65536,'1995'!F12,DATI!C$1:C$65536,'1995'!B8,DATI!D$1:D$65536,'1995'!L155)</f>
        <v>1052</v>
      </c>
      <c r="G155" s="36">
        <v>43238</v>
      </c>
      <c r="H155" s="44"/>
      <c r="I155" s="37">
        <f>B155+E155+F155+G155</f>
        <v>74116</v>
      </c>
      <c r="J155" s="148"/>
      <c r="K155" s="165">
        <f>I155</f>
        <v>74116</v>
      </c>
      <c r="L155" s="53" t="s">
        <v>79</v>
      </c>
      <c r="M155" s="78" t="s">
        <v>216</v>
      </c>
      <c r="N155" s="44"/>
      <c r="O155" s="44"/>
      <c r="P155" s="44"/>
      <c r="Q155" s="44"/>
      <c r="R155" s="44"/>
      <c r="S155" s="44"/>
      <c r="T155" s="44"/>
      <c r="U155" s="44"/>
      <c r="V155" s="44"/>
      <c r="W155" s="45"/>
    </row>
    <row r="156" spans="1:23">
      <c r="B156" s="115">
        <f>C156+D156</f>
        <v>0</v>
      </c>
      <c r="C156" s="167">
        <f>SUMIFS(DATI!E$1:E$65536,DATI!A$1:A$65536,'1995'!B4,DATI!B$1:B$65536,'1995'!C12,DATI!C$1:C$65536,'1995'!B8,DATI!D$1:D$65536,'1995'!L156)</f>
        <v>0</v>
      </c>
      <c r="D156" s="167">
        <f>SUMIFS(DATI!E$1:E$65536,DATI!A$1:A$65536,'1995'!B4,DATI!B$1:B$65536,'1995'!D12,DATI!C$1:C$65536,'1995'!B8,DATI!D$1:D$65536,'1995'!L156)</f>
        <v>0</v>
      </c>
      <c r="E156" s="168">
        <f>SUMIFS(DATI!E$1:E$65536,DATI!A$1:A$65536,'1995'!B4,DATI!B$1:B$65536,'1995'!E12,DATI!C$1:C$65536,'1995'!B8,DATI!D$1:D$65536,'1995'!L156)</f>
        <v>0</v>
      </c>
      <c r="F156" s="168">
        <f>SUMIFS(DATI!E$1:E$65536,DATI!A$1:A$65536,'1995'!B4,DATI!B$1:B$65536,'1995'!F12,DATI!C$1:C$65536,'1995'!B8,DATI!D$1:D$65536,'1995'!L156)</f>
        <v>292</v>
      </c>
      <c r="G156" s="168">
        <f>SUMIFS(DATI!E$1:E$65536,DATI!A$1:A$65536,'1995'!B4,DATI!B$1:B$65536,'1995'!G12,DATI!C$1:C$65536,'1995'!B8,DATI!D$1:D$65536,'1995'!L156)</f>
        <v>0</v>
      </c>
      <c r="H156" s="44"/>
      <c r="I156" s="37">
        <f>B156+E156+F156+G156</f>
        <v>292</v>
      </c>
      <c r="J156" s="148"/>
      <c r="K156" s="165">
        <f>I156</f>
        <v>292</v>
      </c>
      <c r="L156" s="53" t="s">
        <v>80</v>
      </c>
      <c r="M156" s="78" t="s">
        <v>217</v>
      </c>
      <c r="N156" s="44"/>
      <c r="O156" s="44"/>
      <c r="P156" s="44"/>
      <c r="Q156" s="44"/>
      <c r="R156" s="44"/>
      <c r="S156" s="44"/>
      <c r="T156" s="44"/>
      <c r="U156" s="44"/>
      <c r="V156" s="44"/>
      <c r="W156" s="45"/>
    </row>
    <row r="157" spans="1:23">
      <c r="B157" s="169"/>
      <c r="C157" s="71"/>
      <c r="D157" s="71"/>
      <c r="E157" s="71"/>
      <c r="F157" s="71"/>
      <c r="G157" s="71"/>
      <c r="H157" s="44"/>
      <c r="I157" s="71"/>
      <c r="J157" s="76"/>
      <c r="K157" s="170"/>
      <c r="L157" s="53" t="s">
        <v>77</v>
      </c>
      <c r="M157" s="65" t="s">
        <v>167</v>
      </c>
      <c r="N157" s="33">
        <f>P157</f>
        <v>957092</v>
      </c>
      <c r="O157" s="136"/>
      <c r="P157" s="43">
        <f>R157+S157+T157+W157</f>
        <v>957092</v>
      </c>
      <c r="Q157" s="44"/>
      <c r="R157" s="146">
        <f>G22</f>
        <v>623228</v>
      </c>
      <c r="S157" s="146">
        <f>F22</f>
        <v>12084</v>
      </c>
      <c r="T157" s="146">
        <f>E22</f>
        <v>225090</v>
      </c>
      <c r="U157" s="146">
        <f>D22</f>
        <v>94297</v>
      </c>
      <c r="V157" s="94">
        <f>C22</f>
        <v>2393</v>
      </c>
      <c r="W157" s="31">
        <f>U157+V157</f>
        <v>96690</v>
      </c>
    </row>
    <row r="158" spans="1:23">
      <c r="B158" s="115">
        <f>C158+D158</f>
        <v>0</v>
      </c>
      <c r="C158" s="34">
        <f>SUMIFS(DATI!E$1:E$65536,DATI!A$1:A$65536,'1995'!B4,DATI!B$1:B$65536,'1995'!C12,DATI!C$1:C$65536,'1995'!B8,DATI!D$1:D$65536,'1995'!L158)</f>
        <v>0</v>
      </c>
      <c r="D158" s="34">
        <f>SUMIFS(DATI!E$1:E$65536,DATI!A$1:A$65536,'1995'!B4,DATI!B$1:B$65536,'1995'!D12,DATI!C$1:C$65536,'1995'!B8,DATI!D$1:D$65536,'1995'!L158)</f>
        <v>0</v>
      </c>
      <c r="E158" s="36">
        <f>SUMIFS(DATI!E$1:E$65536,DATI!A$1:A$65536,'1995'!B4,DATI!B$1:B$65536,'1995'!E12,DATI!C$1:C$65536,'1995'!B8,DATI!D$1:D$65536,'1995'!L158)</f>
        <v>723</v>
      </c>
      <c r="F158" s="171">
        <f>SUMIFS(DATI!E$1:E$65536,DATI!A$1:A$65536,'1995'!B4,DATI!B$1:B$65536,'1995'!F12,DATI!C$1:C$65536,'1995'!B8,DATI!D$1:D$65536,'1995'!L158)</f>
        <v>0</v>
      </c>
      <c r="G158" s="171">
        <f>SUMIFS(DATI!E$1:E$65536,DATI!A$1:A$65536,'1995'!B4,DATI!B$1:B$65536,'1995'!G12,DATI!C$1:C$65536,'1995'!B8,DATI!D$1:D$65536,'1995'!L158)</f>
        <v>-723</v>
      </c>
      <c r="H158" s="44"/>
      <c r="I158" s="37">
        <f>B158+E158+F158+G158</f>
        <v>0</v>
      </c>
      <c r="J158" s="171">
        <f>SUMIFS(DATI!E$1:E$65536,DATI!A$1:A$65536,'1995'!B4,DATI!B$1:B$65536,'1995'!J12,DATI!C$1:C$65536,'1995'!B8,DATI!D$1:D$65536,'1995'!L158)</f>
        <v>0</v>
      </c>
      <c r="K158" s="39">
        <f>I158+J158</f>
        <v>0</v>
      </c>
      <c r="L158" s="53" t="s">
        <v>71</v>
      </c>
      <c r="M158" s="65" t="s">
        <v>218</v>
      </c>
      <c r="N158" s="44"/>
      <c r="O158" s="44"/>
      <c r="P158" s="166"/>
      <c r="Q158" s="44"/>
      <c r="R158" s="166"/>
      <c r="S158" s="44"/>
      <c r="T158" s="44"/>
      <c r="U158" s="44"/>
      <c r="V158" s="44"/>
      <c r="W158" s="45"/>
    </row>
    <row r="159" spans="1:23" ht="13">
      <c r="B159" s="115">
        <f>C159+D159</f>
        <v>-547977</v>
      </c>
      <c r="C159" s="172">
        <f>V151+V157-C152-C158</f>
        <v>-8561</v>
      </c>
      <c r="D159" s="172">
        <f>U151+U157-D152-D158</f>
        <v>-539416</v>
      </c>
      <c r="E159" s="172">
        <f>T151+T157-E152-E158</f>
        <v>-57963</v>
      </c>
      <c r="F159" s="172">
        <f>S151+S157-F152-F158</f>
        <v>76849</v>
      </c>
      <c r="G159" s="172">
        <f>R151+R157-G152-G158</f>
        <v>417104</v>
      </c>
      <c r="H159" s="44"/>
      <c r="I159" s="80">
        <f>B159+E159+F159+G159</f>
        <v>-111987</v>
      </c>
      <c r="J159" s="80">
        <f>O151-J158</f>
        <v>111987</v>
      </c>
      <c r="K159" s="39">
        <f>I159+J159</f>
        <v>0</v>
      </c>
      <c r="L159" s="106" t="s">
        <v>22</v>
      </c>
      <c r="M159" s="203" t="s">
        <v>219</v>
      </c>
      <c r="N159" s="44"/>
      <c r="O159" s="44"/>
      <c r="P159" s="44"/>
      <c r="Q159" s="44"/>
      <c r="R159" s="44"/>
      <c r="S159" s="44"/>
      <c r="T159" s="44"/>
      <c r="U159" s="44"/>
      <c r="V159" s="44"/>
      <c r="W159" s="45"/>
    </row>
    <row r="160" spans="1:23" ht="13" thickBot="1">
      <c r="B160" s="236"/>
      <c r="C160" s="237"/>
      <c r="D160" s="237"/>
      <c r="E160" s="237"/>
      <c r="F160" s="237"/>
      <c r="G160" s="237"/>
      <c r="H160" s="237"/>
      <c r="I160" s="237"/>
      <c r="J160" s="237"/>
      <c r="K160" s="237"/>
      <c r="L160" s="237"/>
      <c r="M160" s="237"/>
      <c r="N160" s="237"/>
      <c r="O160" s="237"/>
      <c r="P160" s="237"/>
      <c r="Q160" s="237"/>
      <c r="R160" s="237"/>
      <c r="S160" s="237"/>
      <c r="T160" s="237"/>
      <c r="U160" s="237"/>
      <c r="V160" s="237"/>
      <c r="W160" s="238"/>
    </row>
    <row r="161" spans="2:23" ht="21.75" customHeight="1" thickTop="1">
      <c r="L161" s="222" t="s">
        <v>220</v>
      </c>
      <c r="M161" s="223"/>
      <c r="N161" s="226" t="s">
        <v>131</v>
      </c>
      <c r="O161" s="213" t="s">
        <v>130</v>
      </c>
      <c r="P161" s="213" t="s">
        <v>129</v>
      </c>
      <c r="Q161" s="213" t="s">
        <v>128</v>
      </c>
      <c r="R161" s="213" t="s">
        <v>127</v>
      </c>
      <c r="S161" s="213" t="s">
        <v>126</v>
      </c>
      <c r="T161" s="213" t="s">
        <v>125</v>
      </c>
      <c r="U161" s="215" t="s">
        <v>124</v>
      </c>
      <c r="V161" s="215" t="s">
        <v>123</v>
      </c>
      <c r="W161" s="218" t="s">
        <v>122</v>
      </c>
    </row>
    <row r="162" spans="2:23" ht="13.5" customHeight="1">
      <c r="L162" s="222"/>
      <c r="M162" s="223"/>
      <c r="N162" s="226"/>
      <c r="O162" s="213"/>
      <c r="P162" s="213"/>
      <c r="Q162" s="229"/>
      <c r="R162" s="213"/>
      <c r="S162" s="213"/>
      <c r="T162" s="213"/>
      <c r="U162" s="216"/>
      <c r="V162" s="216"/>
      <c r="W162" s="219"/>
    </row>
    <row r="163" spans="2:23" ht="51.75" customHeight="1" thickBot="1">
      <c r="B163" s="221" t="s">
        <v>221</v>
      </c>
      <c r="C163" s="221"/>
      <c r="D163" s="221"/>
      <c r="E163" s="221"/>
      <c r="F163" s="221"/>
      <c r="G163" s="221"/>
      <c r="H163" s="221"/>
      <c r="I163" s="221"/>
      <c r="K163" s="7"/>
      <c r="L163" s="224"/>
      <c r="M163" s="225"/>
      <c r="N163" s="227"/>
      <c r="O163" s="228"/>
      <c r="P163" s="214"/>
      <c r="Q163" s="230"/>
      <c r="R163" s="214"/>
      <c r="S163" s="214"/>
      <c r="T163" s="214"/>
      <c r="U163" s="217"/>
      <c r="V163" s="217"/>
      <c r="W163" s="220"/>
    </row>
    <row r="164" spans="2:23" ht="13.5" thickTop="1">
      <c r="B164" s="173"/>
      <c r="C164" s="173"/>
      <c r="D164" s="173"/>
      <c r="E164" s="173"/>
      <c r="F164" s="173"/>
      <c r="G164" s="173"/>
      <c r="H164" s="173"/>
      <c r="K164" s="7"/>
      <c r="L164" s="193" t="s">
        <v>263</v>
      </c>
      <c r="M164" s="209" t="s">
        <v>222</v>
      </c>
      <c r="N164" s="140">
        <f>O164+P164</f>
        <v>0</v>
      </c>
      <c r="O164" s="174">
        <f>SUMIFS(DATI!E$1:E$65536,DATI!A$1:A$65536,'1995'!B4,DATI!B$1:B$65536,'1995'!O12,DATI!D$1:D$65536,'1995'!L164)</f>
        <v>-275313</v>
      </c>
      <c r="P164" s="142">
        <f>R164+S164+T164+W164</f>
        <v>275313</v>
      </c>
      <c r="Q164" s="44"/>
      <c r="R164" s="175">
        <v>517004</v>
      </c>
      <c r="S164" s="174">
        <f>SUMIFS(DATI!E$1:E$65536,DATI!A$1:A$65536,'1995'!B4,DATI!B$1:B$65536,'1995'!S12,DATI!D$1:D$65536,'1995'!L164)</f>
        <v>174649</v>
      </c>
      <c r="T164" s="175">
        <f>SUMIFS(DATI!E$1:E$65536,DATI!A$1:A$65536,'1995'!B4,DATI!B$1:B$65536,'1995'!T12,DATI!D$1:D$65536,'1995'!L164)</f>
        <v>-11063</v>
      </c>
      <c r="U164" s="176">
        <f>SUMIFS(DATI!E$1:E$65536,DATI!A$1:A$65536,'1995'!B4,DATI!B$1:B$65536,'1995'!U12,DATI!D$1:D$65536,'1995'!L164)</f>
        <v>-395716</v>
      </c>
      <c r="V164" s="175">
        <f>SUMIFS(DATI!E$1:E$65536,DATI!A$1:A$65536,'1995'!B4,DATI!B$1:B$65536,'1995'!V12,DATI!D$1:D$65536,'1995'!L164)</f>
        <v>-9561</v>
      </c>
      <c r="W164" s="177">
        <f>U164+V164</f>
        <v>-405277</v>
      </c>
    </row>
    <row r="165" spans="2:23">
      <c r="B165" s="173"/>
      <c r="C165" s="173"/>
      <c r="D165" s="173"/>
      <c r="E165" s="173"/>
      <c r="F165" s="173"/>
      <c r="G165" s="173"/>
      <c r="H165" s="173"/>
      <c r="K165" s="7"/>
      <c r="L165" s="191" t="s">
        <v>99</v>
      </c>
      <c r="M165" s="187" t="s">
        <v>223</v>
      </c>
      <c r="N165" s="166"/>
      <c r="O165" s="44"/>
      <c r="P165" s="44"/>
      <c r="Q165" s="44"/>
      <c r="R165" s="166"/>
      <c r="S165" s="166"/>
      <c r="T165" s="178">
        <f>SUMIFS(DATI!E$1:E$65536,DATI!A$1:A$65536,'1995'!B4,DATI!B$1:B$65536,'1995'!T12,DATI!C$1:C$65536,'1995'!B8,DATI!D$1:D$65536,'1995'!L165)</f>
        <v>1445525</v>
      </c>
      <c r="U165" s="166"/>
      <c r="V165" s="166"/>
      <c r="W165" s="179"/>
    </row>
    <row r="166" spans="2:23">
      <c r="B166" s="173"/>
      <c r="C166" s="173"/>
      <c r="D166" s="173"/>
      <c r="E166" s="173"/>
      <c r="F166" s="173"/>
      <c r="G166" s="173"/>
      <c r="H166" s="173"/>
      <c r="K166" s="7"/>
      <c r="L166" s="191" t="s">
        <v>100</v>
      </c>
      <c r="M166" s="188" t="s">
        <v>224</v>
      </c>
      <c r="N166" s="44"/>
      <c r="O166" s="44"/>
      <c r="P166" s="44"/>
      <c r="Q166" s="44"/>
      <c r="R166" s="44"/>
      <c r="S166" s="44"/>
      <c r="T166" s="180">
        <f>SUMIFS(DATI!E$1:E$65536,DATI!A$1:A$65536,'1995'!B4,DATI!B$1:B$65536,'1995'!T12,DATI!C$1:C$65536,'1995'!N8,DATI!D$1:D$65536,'1995'!L166)</f>
        <v>1387562</v>
      </c>
      <c r="U166" s="44"/>
      <c r="V166" s="44"/>
      <c r="W166" s="181"/>
    </row>
    <row r="167" spans="2:23">
      <c r="B167" s="173"/>
      <c r="C167" s="173"/>
      <c r="D167" s="173"/>
      <c r="E167" s="173"/>
      <c r="F167" s="173"/>
      <c r="G167" s="173"/>
      <c r="H167" s="173"/>
      <c r="K167" s="7"/>
      <c r="L167" s="191" t="s">
        <v>8</v>
      </c>
      <c r="M167" s="189" t="s">
        <v>225</v>
      </c>
      <c r="N167" s="44"/>
      <c r="O167" s="44"/>
      <c r="P167" s="178">
        <f>SUMIFS(DATI!E$1:E$65536,DATI!A$1:A$65536,'1995'!B4,DATI!B$1:B$65536,'1995'!P12,DATI!D$1:D$65536,'1995'!L167)</f>
        <v>930190</v>
      </c>
      <c r="Q167" s="44"/>
      <c r="R167" s="44"/>
      <c r="S167" s="44"/>
      <c r="T167" s="178">
        <f>SUMIFS(DATI!E$1:E$65536,DATI!A$1:A$65536,'1995'!B4,DATI!B$1:B$65536,'1995'!T12,DATI!D$1:D$65536,'1995'!L167)</f>
        <v>198998</v>
      </c>
      <c r="U167" s="44"/>
      <c r="V167" s="44"/>
      <c r="W167" s="181"/>
    </row>
    <row r="168" spans="2:23" ht="25.5" thickBot="1">
      <c r="B168" s="173"/>
      <c r="C168" s="173"/>
      <c r="D168" s="173"/>
      <c r="E168" s="173"/>
      <c r="F168" s="173"/>
      <c r="G168" s="173"/>
      <c r="H168" s="173"/>
      <c r="K168" s="7"/>
      <c r="L168" s="192" t="s">
        <v>9</v>
      </c>
      <c r="M168" s="190" t="s">
        <v>226</v>
      </c>
      <c r="N168" s="182"/>
      <c r="O168" s="182"/>
      <c r="P168" s="183">
        <f>SUMIFS(DATI!E$1:E$65536,DATI!A$1:A$65536,'1995'!B4,DATI!B$1:B$65536,'1995'!P12,DATI!D$1:D$65536,'1995'!L168)</f>
        <v>1985922</v>
      </c>
      <c r="Q168" s="182"/>
      <c r="R168" s="182"/>
      <c r="S168" s="182"/>
      <c r="T168" s="183">
        <f>SUMIFS(DATI!E$1:E$65536,DATI!A$1:A$65536,'1995'!B4,DATI!B$1:B$65536,'1995'!T12,DATI!D$1:D$65536,'1995'!L168)</f>
        <v>356400</v>
      </c>
      <c r="U168" s="182"/>
      <c r="V168" s="182"/>
      <c r="W168" s="184"/>
    </row>
    <row r="169" spans="2:23" ht="13" thickTop="1">
      <c r="N169" s="6"/>
    </row>
    <row r="172" spans="2:23">
      <c r="V172" s="6"/>
    </row>
    <row r="173" spans="2:23">
      <c r="V173" s="6"/>
    </row>
    <row r="174" spans="2:23">
      <c r="V174" s="6"/>
    </row>
    <row r="175" spans="2:23">
      <c r="V175" s="6"/>
    </row>
  </sheetData>
  <sheetProtection algorithmName="SHA-512" hashValue="UIEPfJXo3GimGZ3tq/ohDQYlF5ccKVfW+94FnNItn9g1xT896wfezuRQYmnk8HqZHykxAOJJOkYNchCodEFXlg==" saltValue="crj7Kc1lc06p5+iUmUWoQQ==" spinCount="100000" sheet="1" objects="1" scenarios="1"/>
  <mergeCells count="146">
    <mergeCell ref="S161:S163"/>
    <mergeCell ref="T161:T163"/>
    <mergeCell ref="U161:U163"/>
    <mergeCell ref="V161:V163"/>
    <mergeCell ref="W161:W163"/>
    <mergeCell ref="B163:I163"/>
    <mergeCell ref="L161:M163"/>
    <mergeCell ref="N161:N163"/>
    <mergeCell ref="O161:O163"/>
    <mergeCell ref="P161:P163"/>
    <mergeCell ref="Q161:Q163"/>
    <mergeCell ref="R161:R163"/>
    <mergeCell ref="B142:W142"/>
    <mergeCell ref="B150:W150"/>
    <mergeCell ref="B160:W160"/>
    <mergeCell ref="O139:O141"/>
    <mergeCell ref="P139:P141"/>
    <mergeCell ref="Q139:Q141"/>
    <mergeCell ref="R139:R141"/>
    <mergeCell ref="S139:S141"/>
    <mergeCell ref="T139:T141"/>
    <mergeCell ref="G139:G141"/>
    <mergeCell ref="H139:H141"/>
    <mergeCell ref="I139:I141"/>
    <mergeCell ref="J139:J141"/>
    <mergeCell ref="K139:K141"/>
    <mergeCell ref="N139:N141"/>
    <mergeCell ref="B125:W125"/>
    <mergeCell ref="B137:W137"/>
    <mergeCell ref="B138:K138"/>
    <mergeCell ref="L138:M141"/>
    <mergeCell ref="N138:W138"/>
    <mergeCell ref="B139:B141"/>
    <mergeCell ref="C139:C141"/>
    <mergeCell ref="D139:D141"/>
    <mergeCell ref="E139:E141"/>
    <mergeCell ref="F139:F141"/>
    <mergeCell ref="U139:U141"/>
    <mergeCell ref="V139:V141"/>
    <mergeCell ref="W139:W141"/>
    <mergeCell ref="R122:R124"/>
    <mergeCell ref="S122:S124"/>
    <mergeCell ref="T122:T124"/>
    <mergeCell ref="U122:U124"/>
    <mergeCell ref="V122:V124"/>
    <mergeCell ref="W122:W124"/>
    <mergeCell ref="J122:J124"/>
    <mergeCell ref="K122:K124"/>
    <mergeCell ref="N122:N124"/>
    <mergeCell ref="O122:O124"/>
    <mergeCell ref="P122:P124"/>
    <mergeCell ref="Q122:Q124"/>
    <mergeCell ref="D122:D124"/>
    <mergeCell ref="E122:E124"/>
    <mergeCell ref="F122:F124"/>
    <mergeCell ref="G122:G124"/>
    <mergeCell ref="H122:H124"/>
    <mergeCell ref="I122:I124"/>
    <mergeCell ref="V81:V83"/>
    <mergeCell ref="W81:W83"/>
    <mergeCell ref="B84:W84"/>
    <mergeCell ref="B111:W111"/>
    <mergeCell ref="B120:W120"/>
    <mergeCell ref="B121:K121"/>
    <mergeCell ref="L121:M124"/>
    <mergeCell ref="N121:W121"/>
    <mergeCell ref="B122:B124"/>
    <mergeCell ref="C122:C124"/>
    <mergeCell ref="P81:P83"/>
    <mergeCell ref="Q81:Q83"/>
    <mergeCell ref="R81:R83"/>
    <mergeCell ref="S81:S83"/>
    <mergeCell ref="T81:T83"/>
    <mergeCell ref="U81:U83"/>
    <mergeCell ref="H81:H83"/>
    <mergeCell ref="I81:I83"/>
    <mergeCell ref="J81:J83"/>
    <mergeCell ref="K81:K83"/>
    <mergeCell ref="N81:N83"/>
    <mergeCell ref="O81:O83"/>
    <mergeCell ref="B44:W44"/>
    <mergeCell ref="B80:K80"/>
    <mergeCell ref="L80:M83"/>
    <mergeCell ref="N80:W80"/>
    <mergeCell ref="B81:B83"/>
    <mergeCell ref="C81:C83"/>
    <mergeCell ref="D81:D83"/>
    <mergeCell ref="E81:E83"/>
    <mergeCell ref="F81:F83"/>
    <mergeCell ref="G81:G83"/>
    <mergeCell ref="R41:R43"/>
    <mergeCell ref="S41:S43"/>
    <mergeCell ref="T41:T43"/>
    <mergeCell ref="U41:U43"/>
    <mergeCell ref="V41:V43"/>
    <mergeCell ref="W41:W43"/>
    <mergeCell ref="J41:J43"/>
    <mergeCell ref="K41:K43"/>
    <mergeCell ref="N41:N43"/>
    <mergeCell ref="O41:O43"/>
    <mergeCell ref="P41:P43"/>
    <mergeCell ref="Q41:Q43"/>
    <mergeCell ref="D41:D43"/>
    <mergeCell ref="E41:E43"/>
    <mergeCell ref="F41:F43"/>
    <mergeCell ref="G41:G43"/>
    <mergeCell ref="H41:H43"/>
    <mergeCell ref="I41:I43"/>
    <mergeCell ref="V9:V11"/>
    <mergeCell ref="W9:W11"/>
    <mergeCell ref="B13:W13"/>
    <mergeCell ref="B24:W24"/>
    <mergeCell ref="B25:W25"/>
    <mergeCell ref="B40:K40"/>
    <mergeCell ref="L40:M43"/>
    <mergeCell ref="N40:W40"/>
    <mergeCell ref="B41:B43"/>
    <mergeCell ref="C41:C43"/>
    <mergeCell ref="P9:P11"/>
    <mergeCell ref="Q9:Q11"/>
    <mergeCell ref="R9:R11"/>
    <mergeCell ref="S9:S11"/>
    <mergeCell ref="T9:T11"/>
    <mergeCell ref="U9:U11"/>
    <mergeCell ref="H9:H11"/>
    <mergeCell ref="I9:I11"/>
    <mergeCell ref="B2:W2"/>
    <mergeCell ref="B3:W3"/>
    <mergeCell ref="B4:W4"/>
    <mergeCell ref="B5:W5"/>
    <mergeCell ref="B6:W6"/>
    <mergeCell ref="B7:K7"/>
    <mergeCell ref="L7:M12"/>
    <mergeCell ref="N7:W7"/>
    <mergeCell ref="B8:K8"/>
    <mergeCell ref="N8:W8"/>
    <mergeCell ref="J9:J11"/>
    <mergeCell ref="K9:K11"/>
    <mergeCell ref="N9:N11"/>
    <mergeCell ref="O9:O11"/>
    <mergeCell ref="B9:B11"/>
    <mergeCell ref="C9:C11"/>
    <mergeCell ref="D9:D11"/>
    <mergeCell ref="E9:E11"/>
    <mergeCell ref="F9:F11"/>
    <mergeCell ref="G9:G11"/>
  </mergeCells>
  <conditionalFormatting sqref="B2:W37 B38:K38 N38:W38">
    <cfRule type="containsText" dxfId="17" priority="26" stopIfTrue="1" operator="containsText" text="SUMIFS">
      <formula>NOT(ISERROR(SEARCH("SUMIFS",B2)))</formula>
    </cfRule>
  </conditionalFormatting>
  <conditionalFormatting sqref="C95">
    <cfRule type="containsText" dxfId="16" priority="10" stopIfTrue="1" operator="containsText" text="SUMIFS">
      <formula>NOT(ISERROR(SEARCH("SUMIFS",C95)))</formula>
    </cfRule>
  </conditionalFormatting>
  <conditionalFormatting sqref="E95:G95">
    <cfRule type="containsText" dxfId="15" priority="11" stopIfTrue="1" operator="containsText" text="SUMIFS">
      <formula>NOT(ISERROR(SEARCH("SUMIFS",E95)))</formula>
    </cfRule>
  </conditionalFormatting>
  <conditionalFormatting sqref="H74:H75">
    <cfRule type="containsText" dxfId="14" priority="1" stopIfTrue="1" operator="containsText" text="SUMIFS">
      <formula>NOT(ISERROR(SEARCH("SUMIFS",H74)))</formula>
    </cfRule>
  </conditionalFormatting>
  <conditionalFormatting sqref="H86:H87">
    <cfRule type="containsText" dxfId="13" priority="8" stopIfTrue="1" operator="containsText" text="SUMIFS">
      <formula>NOT(ISERROR(SEARCH("SUMIFS",H86)))</formula>
    </cfRule>
  </conditionalFormatting>
  <conditionalFormatting sqref="H95:H96">
    <cfRule type="containsText" dxfId="12" priority="16" stopIfTrue="1" operator="containsText" text="SUMIFS">
      <formula>NOT(ISERROR(SEARCH("SUMIFS",H95)))</formula>
    </cfRule>
  </conditionalFormatting>
  <conditionalFormatting sqref="H102">
    <cfRule type="containsText" dxfId="11" priority="9" stopIfTrue="1" operator="containsText" text="SUMIFS">
      <formula>NOT(ISERROR(SEARCH("SUMIFS",H102)))</formula>
    </cfRule>
  </conditionalFormatting>
  <conditionalFormatting sqref="H106:H107">
    <cfRule type="containsText" dxfId="10" priority="15" stopIfTrue="1" operator="containsText" text="SUMIFS">
      <formula>NOT(ISERROR(SEARCH("SUMIFS",H106)))</formula>
    </cfRule>
  </conditionalFormatting>
  <conditionalFormatting sqref="L47:M48">
    <cfRule type="containsText" dxfId="9" priority="5" stopIfTrue="1" operator="containsText" text="SUMIFS">
      <formula>NOT(ISERROR(SEARCH("SUMIFS",L47)))</formula>
    </cfRule>
  </conditionalFormatting>
  <conditionalFormatting sqref="L50:M51">
    <cfRule type="containsText" dxfId="8" priority="3" stopIfTrue="1" operator="containsText" text="SUMIFS">
      <formula>NOT(ISERROR(SEARCH("SUMIFS",L50)))</formula>
    </cfRule>
  </conditionalFormatting>
  <conditionalFormatting sqref="Q45 Q54:Q56">
    <cfRule type="containsText" dxfId="7" priority="25" stopIfTrue="1" operator="containsText" text="SUMIFS">
      <formula>NOT(ISERROR(SEARCH("SUMIFS",Q45)))</formula>
    </cfRule>
  </conditionalFormatting>
  <conditionalFormatting sqref="Q58:Q64">
    <cfRule type="containsText" dxfId="6" priority="21" stopIfTrue="1" operator="containsText" text="SUMIFS">
      <formula>NOT(ISERROR(SEARCH("SUMIFS",Q58)))</formula>
    </cfRule>
  </conditionalFormatting>
  <conditionalFormatting sqref="Q69:Q74">
    <cfRule type="containsText" dxfId="5" priority="22" stopIfTrue="1" operator="containsText" text="SUMIFS">
      <formula>NOT(ISERROR(SEARCH("SUMIFS",Q69)))</formula>
    </cfRule>
  </conditionalFormatting>
  <conditionalFormatting sqref="Q85">
    <cfRule type="containsText" dxfId="4" priority="20" stopIfTrue="1" operator="containsText" text="SUMIFS">
      <formula>NOT(ISERROR(SEARCH("SUMIFS",Q85)))</formula>
    </cfRule>
  </conditionalFormatting>
  <conditionalFormatting sqref="Q94:Q96">
    <cfRule type="containsText" dxfId="3" priority="14" stopIfTrue="1" operator="containsText" text="SUMIFS">
      <formula>NOT(ISERROR(SEARCH("SUMIFS",Q94)))</formula>
    </cfRule>
  </conditionalFormatting>
  <conditionalFormatting sqref="Q99:Q102">
    <cfRule type="containsText" dxfId="2" priority="18" stopIfTrue="1" operator="containsText" text="SUMIFS">
      <formula>NOT(ISERROR(SEARCH("SUMIFS",Q99)))</formula>
    </cfRule>
  </conditionalFormatting>
  <conditionalFormatting sqref="Q105:Q107">
    <cfRule type="containsText" dxfId="1" priority="17" stopIfTrue="1" operator="containsText" text="SUMIFS">
      <formula>NOT(ISERROR(SEARCH("SUMIFS",Q105)))</formula>
    </cfRule>
  </conditionalFormatting>
  <conditionalFormatting sqref="Q112">
    <cfRule type="containsText" dxfId="0" priority="7" stopIfTrue="1" operator="containsText" text="SUMIFS">
      <formula>NOT(ISERROR(SEARCH("SUMIFS",Q112)))</formula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3B14E4-DA9D-4321-9FB4-A7CDC055380E}">
  <sheetPr codeName="Sheet31"/>
  <dimension ref="A1:W175"/>
  <sheetViews>
    <sheetView topLeftCell="B147" zoomScale="70" zoomScaleNormal="70" workbookViewId="0">
      <selection activeCell="J148" sqref="J148"/>
    </sheetView>
  </sheetViews>
  <sheetFormatPr defaultColWidth="9.1796875" defaultRowHeight="12.5"/>
  <cols>
    <col min="1" max="1" width="4.81640625" style="2" customWidth="1"/>
    <col min="2" max="2" width="16.81640625" style="2" customWidth="1"/>
    <col min="3" max="4" width="15.54296875" style="2" customWidth="1"/>
    <col min="5" max="11" width="11.7265625" style="2" customWidth="1"/>
    <col min="12" max="12" width="18.453125" style="2" customWidth="1"/>
    <col min="13" max="13" width="52.1796875" style="2" customWidth="1"/>
    <col min="14" max="14" width="12.54296875" style="2" customWidth="1"/>
    <col min="15" max="15" width="13.1796875" style="2" customWidth="1"/>
    <col min="16" max="20" width="11.7265625" style="2" customWidth="1"/>
    <col min="21" max="22" width="15.54296875" style="2" customWidth="1"/>
    <col min="23" max="23" width="16.7265625" style="2" customWidth="1"/>
    <col min="24" max="16384" width="9.1796875" style="2"/>
  </cols>
  <sheetData>
    <row r="1" spans="1:23">
      <c r="B1" s="3"/>
      <c r="C1" s="3"/>
      <c r="D1" s="3"/>
      <c r="E1" s="3"/>
      <c r="F1" s="3"/>
      <c r="G1" s="3"/>
      <c r="H1" s="3"/>
      <c r="I1" s="3"/>
      <c r="J1" s="3"/>
      <c r="K1" s="3"/>
      <c r="L1" s="4"/>
      <c r="M1" s="5"/>
      <c r="N1" s="3"/>
      <c r="O1" s="3"/>
      <c r="P1" s="3"/>
      <c r="Q1" s="3"/>
      <c r="R1" s="3"/>
      <c r="S1" s="3"/>
      <c r="T1" s="3"/>
      <c r="U1" s="3"/>
      <c r="V1" s="3"/>
      <c r="W1" s="3"/>
    </row>
    <row r="2" spans="1:23" ht="32.5">
      <c r="B2" s="286" t="s">
        <v>117</v>
      </c>
      <c r="C2" s="286"/>
      <c r="D2" s="286"/>
      <c r="E2" s="286"/>
      <c r="F2" s="286"/>
      <c r="G2" s="286"/>
      <c r="H2" s="286"/>
      <c r="I2" s="286"/>
      <c r="J2" s="286"/>
      <c r="K2" s="286"/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W2" s="286"/>
    </row>
    <row r="3" spans="1:23" ht="13">
      <c r="B3" s="287"/>
      <c r="C3" s="287"/>
      <c r="D3" s="287"/>
      <c r="E3" s="287"/>
      <c r="F3" s="287"/>
      <c r="G3" s="287"/>
      <c r="H3" s="287"/>
      <c r="I3" s="287"/>
      <c r="J3" s="287"/>
      <c r="K3" s="287"/>
      <c r="L3" s="287"/>
      <c r="M3" s="287"/>
      <c r="N3" s="287"/>
      <c r="O3" s="287"/>
      <c r="P3" s="287"/>
      <c r="Q3" s="287"/>
      <c r="R3" s="287"/>
      <c r="S3" s="287"/>
      <c r="T3" s="287"/>
      <c r="U3" s="287"/>
      <c r="V3" s="287"/>
      <c r="W3" s="287"/>
    </row>
    <row r="4" spans="1:23" ht="25">
      <c r="B4" s="288">
        <v>2022</v>
      </c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</row>
    <row r="5" spans="1:23" ht="25">
      <c r="B5" s="289" t="s">
        <v>118</v>
      </c>
      <c r="C5" s="289"/>
      <c r="D5" s="289"/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89"/>
      <c r="P5" s="289"/>
      <c r="Q5" s="289"/>
      <c r="R5" s="289"/>
      <c r="S5" s="289"/>
      <c r="T5" s="289"/>
      <c r="U5" s="289"/>
      <c r="V5" s="289"/>
      <c r="W5" s="289"/>
    </row>
    <row r="6" spans="1:23" ht="18" customHeight="1" thickBot="1">
      <c r="B6" s="290" t="str">
        <f>DATI!I1</f>
        <v>pēdējais datu labošanas datums: 21.10.2025</v>
      </c>
      <c r="C6" s="291"/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2"/>
      <c r="O6" s="292"/>
      <c r="P6" s="292"/>
      <c r="Q6" s="292"/>
      <c r="R6" s="292"/>
      <c r="S6" s="292"/>
      <c r="T6" s="292"/>
      <c r="U6" s="292"/>
      <c r="V6" s="292"/>
      <c r="W6" s="292"/>
    </row>
    <row r="7" spans="1:23" ht="21.75" customHeight="1" thickTop="1" thickBot="1">
      <c r="A7" s="7"/>
      <c r="B7" s="293" t="s">
        <v>119</v>
      </c>
      <c r="C7" s="294"/>
      <c r="D7" s="294"/>
      <c r="E7" s="294"/>
      <c r="F7" s="294"/>
      <c r="G7" s="294"/>
      <c r="H7" s="294"/>
      <c r="I7" s="294"/>
      <c r="J7" s="294"/>
      <c r="K7" s="295"/>
      <c r="L7" s="296" t="s">
        <v>120</v>
      </c>
      <c r="M7" s="297"/>
      <c r="N7" s="299" t="s">
        <v>121</v>
      </c>
      <c r="O7" s="300"/>
      <c r="P7" s="300"/>
      <c r="Q7" s="300"/>
      <c r="R7" s="300"/>
      <c r="S7" s="300"/>
      <c r="T7" s="300"/>
      <c r="U7" s="301"/>
      <c r="V7" s="301"/>
      <c r="W7" s="302"/>
    </row>
    <row r="8" spans="1:23" ht="21.75" customHeight="1" thickTop="1" thickBot="1">
      <c r="A8" s="7"/>
      <c r="B8" s="303" t="s">
        <v>23</v>
      </c>
      <c r="C8" s="231"/>
      <c r="D8" s="231"/>
      <c r="E8" s="231"/>
      <c r="F8" s="231"/>
      <c r="G8" s="231"/>
      <c r="H8" s="231"/>
      <c r="I8" s="231"/>
      <c r="J8" s="231"/>
      <c r="K8" s="232"/>
      <c r="L8" s="276"/>
      <c r="M8" s="223"/>
      <c r="N8" s="304" t="s">
        <v>81</v>
      </c>
      <c r="O8" s="304"/>
      <c r="P8" s="304"/>
      <c r="Q8" s="304"/>
      <c r="R8" s="304"/>
      <c r="S8" s="304"/>
      <c r="T8" s="304"/>
      <c r="U8" s="304"/>
      <c r="V8" s="304"/>
      <c r="W8" s="305"/>
    </row>
    <row r="9" spans="1:23" ht="13.5" customHeight="1" thickTop="1">
      <c r="A9" s="7"/>
      <c r="B9" s="306" t="s">
        <v>122</v>
      </c>
      <c r="C9" s="239" t="s">
        <v>123</v>
      </c>
      <c r="D9" s="246" t="s">
        <v>124</v>
      </c>
      <c r="E9" s="239" t="s">
        <v>125</v>
      </c>
      <c r="F9" s="261" t="s">
        <v>126</v>
      </c>
      <c r="G9" s="239" t="s">
        <v>127</v>
      </c>
      <c r="H9" s="239" t="s">
        <v>128</v>
      </c>
      <c r="I9" s="239" t="s">
        <v>129</v>
      </c>
      <c r="J9" s="239" t="s">
        <v>130</v>
      </c>
      <c r="K9" s="243" t="s">
        <v>131</v>
      </c>
      <c r="L9" s="276"/>
      <c r="M9" s="223"/>
      <c r="N9" s="246" t="s">
        <v>131</v>
      </c>
      <c r="O9" s="239" t="s">
        <v>130</v>
      </c>
      <c r="P9" s="239" t="s">
        <v>129</v>
      </c>
      <c r="Q9" s="239" t="s">
        <v>128</v>
      </c>
      <c r="R9" s="239" t="s">
        <v>127</v>
      </c>
      <c r="S9" s="239" t="s">
        <v>126</v>
      </c>
      <c r="T9" s="239" t="s">
        <v>125</v>
      </c>
      <c r="U9" s="264" t="s">
        <v>124</v>
      </c>
      <c r="V9" s="264" t="s">
        <v>123</v>
      </c>
      <c r="W9" s="266" t="s">
        <v>122</v>
      </c>
    </row>
    <row r="10" spans="1:23" ht="12.75" customHeight="1">
      <c r="A10" s="7"/>
      <c r="B10" s="307"/>
      <c r="C10" s="229"/>
      <c r="D10" s="309"/>
      <c r="E10" s="213"/>
      <c r="F10" s="311"/>
      <c r="G10" s="213"/>
      <c r="H10" s="229"/>
      <c r="I10" s="213"/>
      <c r="J10" s="213"/>
      <c r="K10" s="244"/>
      <c r="L10" s="276"/>
      <c r="M10" s="223"/>
      <c r="N10" s="247"/>
      <c r="O10" s="213"/>
      <c r="P10" s="213"/>
      <c r="Q10" s="229"/>
      <c r="R10" s="213"/>
      <c r="S10" s="213"/>
      <c r="T10" s="213"/>
      <c r="U10" s="216"/>
      <c r="V10" s="216"/>
      <c r="W10" s="219"/>
    </row>
    <row r="11" spans="1:23" ht="55.5" customHeight="1" thickBot="1">
      <c r="A11" s="7"/>
      <c r="B11" s="308"/>
      <c r="C11" s="242"/>
      <c r="D11" s="310"/>
      <c r="E11" s="241"/>
      <c r="F11" s="312"/>
      <c r="G11" s="241"/>
      <c r="H11" s="242"/>
      <c r="I11" s="241"/>
      <c r="J11" s="240"/>
      <c r="K11" s="245"/>
      <c r="L11" s="276"/>
      <c r="M11" s="223"/>
      <c r="N11" s="248"/>
      <c r="O11" s="240"/>
      <c r="P11" s="241"/>
      <c r="Q11" s="242"/>
      <c r="R11" s="241"/>
      <c r="S11" s="241"/>
      <c r="T11" s="241"/>
      <c r="U11" s="265"/>
      <c r="V11" s="265"/>
      <c r="W11" s="267"/>
    </row>
    <row r="12" spans="1:23" ht="33.75" customHeight="1" thickTop="1" thickBot="1">
      <c r="A12" s="7"/>
      <c r="B12" s="8" t="s">
        <v>103</v>
      </c>
      <c r="C12" s="9" t="s">
        <v>104</v>
      </c>
      <c r="D12" s="9" t="s">
        <v>102</v>
      </c>
      <c r="E12" s="10" t="s">
        <v>98</v>
      </c>
      <c r="F12" s="10" t="s">
        <v>97</v>
      </c>
      <c r="G12" s="10" t="s">
        <v>90</v>
      </c>
      <c r="H12" s="9" t="s">
        <v>105</v>
      </c>
      <c r="I12" s="10" t="s">
        <v>6</v>
      </c>
      <c r="J12" s="9" t="s">
        <v>106</v>
      </c>
      <c r="K12" s="11" t="s">
        <v>132</v>
      </c>
      <c r="L12" s="298"/>
      <c r="M12" s="225"/>
      <c r="N12" s="12" t="s">
        <v>132</v>
      </c>
      <c r="O12" s="13" t="s">
        <v>106</v>
      </c>
      <c r="P12" s="14" t="s">
        <v>6</v>
      </c>
      <c r="Q12" s="13" t="s">
        <v>105</v>
      </c>
      <c r="R12" s="14" t="s">
        <v>90</v>
      </c>
      <c r="S12" s="14" t="s">
        <v>97</v>
      </c>
      <c r="T12" s="14" t="s">
        <v>98</v>
      </c>
      <c r="U12" s="14" t="s">
        <v>102</v>
      </c>
      <c r="V12" s="13" t="s">
        <v>104</v>
      </c>
      <c r="W12" s="15" t="s">
        <v>103</v>
      </c>
    </row>
    <row r="13" spans="1:23" ht="19" thickTop="1" thickBot="1">
      <c r="A13" s="7"/>
      <c r="B13" s="283" t="s">
        <v>133</v>
      </c>
      <c r="C13" s="283"/>
      <c r="D13" s="283"/>
      <c r="E13" s="283"/>
      <c r="F13" s="283"/>
      <c r="G13" s="283"/>
      <c r="H13" s="283"/>
      <c r="I13" s="283"/>
      <c r="J13" s="283"/>
      <c r="K13" s="283"/>
      <c r="L13" s="283"/>
      <c r="M13" s="283"/>
      <c r="N13" s="231"/>
      <c r="O13" s="231"/>
      <c r="P13" s="231"/>
      <c r="Q13" s="231"/>
      <c r="R13" s="231"/>
      <c r="S13" s="231"/>
      <c r="T13" s="231"/>
      <c r="U13" s="231"/>
      <c r="V13" s="231"/>
      <c r="W13" s="232"/>
    </row>
    <row r="14" spans="1:23" ht="13.5" thickTop="1">
      <c r="A14" s="7"/>
      <c r="B14" s="16"/>
      <c r="C14" s="16"/>
      <c r="D14" s="16"/>
      <c r="E14" s="16"/>
      <c r="F14" s="16"/>
      <c r="G14" s="16"/>
      <c r="H14" s="16"/>
      <c r="I14" s="16"/>
      <c r="J14" s="16"/>
      <c r="K14" s="17"/>
      <c r="L14" s="18" t="s">
        <v>86</v>
      </c>
      <c r="M14" s="19" t="s">
        <v>134</v>
      </c>
      <c r="N14" s="20">
        <f>P14</f>
        <v>72408841</v>
      </c>
      <c r="O14" s="21"/>
      <c r="P14" s="22">
        <f>R14+S14+T14+W14</f>
        <v>72408841</v>
      </c>
      <c r="Q14" s="23"/>
      <c r="R14" s="24">
        <f>SUMIFS(DATI!E$1:E$65536,DATI!A$1:A$65536,'2022'!B4,DATI!B$1:B$65536,'2022'!R12,DATI!C$1:C$65536,'2022'!N8,DATI!D$1:D$65536,'2022'!L14)</f>
        <v>56415440</v>
      </c>
      <c r="S14" s="24">
        <f>SUMIFS(DATI!E$1:E$65536,DATI!A$1:A$65536,'2022'!B4,DATI!B$1:B$65536,'2022'!S12,DATI!C$1:C$65536,'2022'!N8,DATI!D$1:D$65536,'2022'!L14)</f>
        <v>1948314</v>
      </c>
      <c r="T14" s="24">
        <f>SUMIFS(DATI!E$1:E$65536,DATI!A$1:A$65536,'2022'!B4,DATI!B$1:B$65536,'2022'!T12,DATI!C$1:C$65536,'2022'!N8,DATI!D$1:D$65536,'2022'!L14)</f>
        <v>8122520</v>
      </c>
      <c r="U14" s="24">
        <f>SUMIFS(DATI!E$1:E$65536,DATI!A$1:A$65536,'2022'!B4,DATI!B$1:B$65536,'2022'!U12,DATI!C$1:C$65536,'2022'!N8,DATI!D$1:D$65536,'2022'!L14)</f>
        <v>5456833</v>
      </c>
      <c r="V14" s="24">
        <f>SUMIFS(DATI!E$1:E$65536,DATI!A$1:A$65536,'2022'!B4,DATI!B$1:B$65536,'2022'!V12,DATI!C$1:C$65536,'2022'!N8,DATI!D$1:D$65536,'2022'!L14)</f>
        <v>465734</v>
      </c>
      <c r="W14" s="25">
        <f>U14+V14</f>
        <v>5922567</v>
      </c>
    </row>
    <row r="15" spans="1:23" ht="13">
      <c r="A15" s="7"/>
      <c r="B15" s="16"/>
      <c r="C15" s="16"/>
      <c r="D15" s="16"/>
      <c r="E15" s="16"/>
      <c r="F15" s="16"/>
      <c r="G15" s="16"/>
      <c r="H15" s="16"/>
      <c r="I15" s="16"/>
      <c r="J15" s="16"/>
      <c r="K15" s="26"/>
      <c r="L15" s="40" t="s">
        <v>87</v>
      </c>
      <c r="M15" s="134" t="s">
        <v>136</v>
      </c>
      <c r="N15" s="27">
        <f>P15</f>
        <v>62005234</v>
      </c>
      <c r="O15" s="28"/>
      <c r="P15" s="29">
        <f>R15+S15+T15+W15</f>
        <v>62005234</v>
      </c>
      <c r="Q15" s="28"/>
      <c r="R15" s="30">
        <f>SUMIFS(DATI!E$1:E$65536,DATI!A$1:A$65536,'2022'!B4,DATI!B$1:B$65536,'2022'!R12,DATI!C$1:C$65536,'2022'!N8,DATI!D$1:D$65536,'2022'!L15)</f>
        <v>56016756</v>
      </c>
      <c r="S15" s="30">
        <f>SUMIFS(DATI!E$1:E$65536,DATI!A$1:A$65536,'2022'!B4,DATI!B$1:B$65536,'2022'!S12,DATI!C$1:C$65536,'2022'!N8,DATI!D$1:D$65536,'2022'!L15)</f>
        <v>1911600</v>
      </c>
      <c r="T15" s="30">
        <f>SUMIFS(DATI!E$1:E$65536,DATI!A$1:A$65536,'2022'!B4,DATI!B$1:B$65536,'2022'!T12,DATI!C$1:C$65536,'2022'!N8,DATI!D$1:D$65536,'2022'!L15)</f>
        <v>910785</v>
      </c>
      <c r="U15" s="30">
        <f>SUMIFS(DATI!E$1:E$65536,DATI!A$1:A$65536,'2022'!B4,DATI!B$1:B$65536,'2022'!U12,DATI!C$1:C$65536,'2022'!N8,DATI!D$1:D$65536,'2022'!L15)</f>
        <v>3085142</v>
      </c>
      <c r="V15" s="30">
        <f>SUMIFS(DATI!E$1:E$65536,DATI!A$1:A$65536,'2022'!B4,DATI!B$1:B$65536,'2022'!V12,DATI!C$1:C$65536,'2022'!N8,DATI!D$1:D$65536,'2022'!L15)</f>
        <v>80951</v>
      </c>
      <c r="W15" s="31">
        <f>U15+V15</f>
        <v>3166093</v>
      </c>
    </row>
    <row r="16" spans="1:23" ht="13">
      <c r="A16" s="7"/>
      <c r="B16" s="16"/>
      <c r="C16" s="16"/>
      <c r="D16" s="16"/>
      <c r="E16" s="16"/>
      <c r="F16" s="16"/>
      <c r="G16" s="16"/>
      <c r="H16" s="16"/>
      <c r="I16" s="16"/>
      <c r="J16" s="16"/>
      <c r="K16" s="26"/>
      <c r="L16" s="40" t="s">
        <v>88</v>
      </c>
      <c r="M16" s="134" t="s">
        <v>137</v>
      </c>
      <c r="N16" s="27">
        <f>P16</f>
        <v>3024904</v>
      </c>
      <c r="O16" s="28"/>
      <c r="P16" s="29">
        <f>R16+S16+T16+W16</f>
        <v>3024904</v>
      </c>
      <c r="Q16" s="28"/>
      <c r="R16" s="30">
        <f>SUMIFS(DATI!E$1:E$65536,DATI!A$1:A$65536,'2022'!B4,DATI!B$1:B$65536,'2022'!R12,DATI!C$1:C$65536,'2022'!N8,DATI!D$1:D$65536,'2022'!L16)</f>
        <v>398684</v>
      </c>
      <c r="S16" s="30">
        <f>SUMIFS(DATI!E$1:E$65536,DATI!A$1:A$65536,'2022'!B4,DATI!B$1:B$65536,'2022'!S12,DATI!C$1:C$65536,'2022'!N8,DATI!D$1:D$65536,'2022'!L16)</f>
        <v>36714</v>
      </c>
      <c r="T16" s="30">
        <f>SUMIFS(DATI!E$1:E$65536,DATI!A$1:A$65536,'2022'!B4,DATI!B$1:B$65536,'2022'!T12,DATI!C$1:C$65536,'2022'!N8,DATI!D$1:D$65536,'2022'!L16)</f>
        <v>212610</v>
      </c>
      <c r="U16" s="30">
        <f>SUMIFS(DATI!E$1:E$65536,DATI!A$1:A$65536,'2022'!B4,DATI!B$1:B$65536,'2022'!U12,DATI!C$1:C$65536,'2022'!N8,DATI!D$1:D$65536,'2022'!L16)</f>
        <v>2371691</v>
      </c>
      <c r="V16" s="30">
        <f>SUMIFS(DATI!E$1:E$65536,DATI!A$1:A$65536,'2022'!B4,DATI!B$1:B$65536,'2022'!V12,DATI!C$1:C$65536,'2022'!N8,DATI!D$1:D$65536,'2022'!L16)</f>
        <v>5205</v>
      </c>
      <c r="W16" s="31">
        <f>U16+V16</f>
        <v>2376896</v>
      </c>
    </row>
    <row r="17" spans="1:23" ht="13">
      <c r="A17" s="7"/>
      <c r="B17" s="16"/>
      <c r="C17" s="16"/>
      <c r="D17" s="16"/>
      <c r="E17" s="16"/>
      <c r="F17" s="16"/>
      <c r="G17" s="16"/>
      <c r="H17" s="16"/>
      <c r="I17" s="16"/>
      <c r="J17" s="16"/>
      <c r="K17" s="26"/>
      <c r="L17" s="40" t="s">
        <v>89</v>
      </c>
      <c r="M17" s="134" t="s">
        <v>138</v>
      </c>
      <c r="N17" s="27">
        <f>P17</f>
        <v>7378704</v>
      </c>
      <c r="O17" s="28"/>
      <c r="P17" s="29">
        <f>R17+S17+T17+W17</f>
        <v>7378704</v>
      </c>
      <c r="Q17" s="28"/>
      <c r="R17" s="28"/>
      <c r="S17" s="28"/>
      <c r="T17" s="30">
        <f>SUMIFS(DATI!E$1:E$65536,DATI!A$1:A$65536,'2022'!B4,DATI!B$1:B$65536,'2022'!T12,DATI!C$1:C$65536,'2022'!N8,DATI!D$1:D$65536,'2022'!L17)</f>
        <v>6999126</v>
      </c>
      <c r="U17" s="28"/>
      <c r="V17" s="30">
        <f>SUMIFS(DATI!E$1:E$65536,DATI!A$1:A$65536,'2022'!B4,DATI!B$1:B$65536,'2022'!V12,DATI!C$1:C$65536,'2022'!N8,DATI!D$1:D$65536,'2022'!L17)</f>
        <v>379578</v>
      </c>
      <c r="W17" s="31">
        <f>V17</f>
        <v>379578</v>
      </c>
    </row>
    <row r="18" spans="1:23" ht="13">
      <c r="A18" s="7"/>
      <c r="B18" s="33">
        <f>C18+D18</f>
        <v>2645345</v>
      </c>
      <c r="C18" s="34">
        <f>SUMIFS(DATI!E$1:E$65536,DATI!A$1:A$65536,'2022'!B4,DATI!B$1:B$65536,'2022'!C12,DATI!C$1:C$65536,'2022'!B8,DATI!D$1:D$65536,'2022'!L18)</f>
        <v>288702</v>
      </c>
      <c r="D18" s="34">
        <f>SUMIFS(DATI!E$1:E$65536,DATI!A$1:A$65536,'2022'!B4,DATI!B$1:B$65536,'2022'!D12,DATI!C$1:C$65536,'2022'!B8,DATI!D$1:D$65536,'2022'!L18)</f>
        <v>2356643</v>
      </c>
      <c r="E18" s="35">
        <f>SUMIFS(DATI!E$1:E$65536,DATI!A$1:A$65536,'2022'!B4,DATI!B$1:B$65536,'2022'!E12,DATI!C$1:C$65536,'2022'!B8,DATI!D$1:D$65536,'2022'!L18)</f>
        <v>2426805</v>
      </c>
      <c r="F18" s="36">
        <f>SUMIFS(DATI!E$1:E$65536,DATI!A$1:A$65536,'2022'!B4,DATI!B$1:B$65536,'2022'!F12,DATI!C$1:C$65536,'2022'!B8,DATI!D$1:D$65536,'2022'!L18)</f>
        <v>784201</v>
      </c>
      <c r="G18" s="36">
        <f>SUMIFS(DATI!E$1:E$65536,DATI!A$1:A$65536,'2022'!B4,DATI!B$1:B$65536,'2022'!G12,DATI!C$1:C$65536,'2022'!B8,DATI!D$1:D$65536,'2022'!L18)</f>
        <v>35031105</v>
      </c>
      <c r="H18" s="16"/>
      <c r="I18" s="37">
        <f>B18+E18+F18+G18</f>
        <v>40887456</v>
      </c>
      <c r="J18" s="38"/>
      <c r="K18" s="39">
        <f>I18</f>
        <v>40887456</v>
      </c>
      <c r="L18" s="40" t="s">
        <v>72</v>
      </c>
      <c r="M18" s="41" t="s">
        <v>139</v>
      </c>
      <c r="N18" s="28"/>
      <c r="O18" s="28"/>
      <c r="P18" s="28"/>
      <c r="Q18" s="28"/>
      <c r="R18" s="28"/>
      <c r="S18" s="28"/>
      <c r="T18" s="23"/>
      <c r="U18" s="28"/>
      <c r="V18" s="28"/>
      <c r="W18" s="42"/>
    </row>
    <row r="19" spans="1:23" ht="13">
      <c r="A19" s="7"/>
      <c r="B19" s="33">
        <f>C19+D19</f>
        <v>3277222</v>
      </c>
      <c r="C19" s="43">
        <f>V14-C18</f>
        <v>177032</v>
      </c>
      <c r="D19" s="33">
        <f>U14-D18</f>
        <v>3100190</v>
      </c>
      <c r="E19" s="43">
        <f>T14-E18</f>
        <v>5695715</v>
      </c>
      <c r="F19" s="43">
        <f>S14-F18</f>
        <v>1164113</v>
      </c>
      <c r="G19" s="43">
        <f>R14-G18</f>
        <v>21384335</v>
      </c>
      <c r="H19" s="16"/>
      <c r="I19" s="37">
        <f>B19+E19+F19+G19</f>
        <v>31521385</v>
      </c>
      <c r="J19" s="44"/>
      <c r="K19" s="45"/>
      <c r="L19" s="46" t="s">
        <v>91</v>
      </c>
      <c r="M19" s="194" t="s">
        <v>140</v>
      </c>
      <c r="N19" s="28"/>
      <c r="O19" s="28"/>
      <c r="P19" s="28"/>
      <c r="Q19" s="47"/>
      <c r="R19" s="28"/>
      <c r="S19" s="28"/>
      <c r="T19" s="28"/>
      <c r="U19" s="28"/>
      <c r="V19" s="28"/>
      <c r="W19" s="42"/>
    </row>
    <row r="20" spans="1:23">
      <c r="A20" s="7"/>
      <c r="B20" s="44"/>
      <c r="C20" s="44"/>
      <c r="D20" s="48"/>
      <c r="E20" s="44"/>
      <c r="F20" s="44"/>
      <c r="G20" s="44"/>
      <c r="H20" s="44"/>
      <c r="I20" s="48"/>
      <c r="J20" s="44"/>
      <c r="K20" s="45"/>
      <c r="L20" s="40" t="s">
        <v>85</v>
      </c>
      <c r="M20" s="41" t="s">
        <v>141</v>
      </c>
      <c r="N20" s="28"/>
      <c r="O20" s="28"/>
      <c r="P20" s="29">
        <f>Q20</f>
        <v>4567356</v>
      </c>
      <c r="Q20" s="49">
        <f>SUMIFS(DATI!E$1:E$65536,DATI!A$1:A$65536,'2022'!B4,DATI!B$1:B$65536,'2022'!Q12,DATI!C$1:C$65536,'2022'!N8,DATI!D$1:D$65536,'2022'!L20)</f>
        <v>4567356</v>
      </c>
      <c r="R20" s="50"/>
      <c r="S20" s="28"/>
      <c r="T20" s="28"/>
      <c r="U20" s="28"/>
      <c r="V20" s="28"/>
      <c r="W20" s="42"/>
    </row>
    <row r="21" spans="1:23" ht="13">
      <c r="A21" s="7"/>
      <c r="B21" s="44"/>
      <c r="C21" s="44"/>
      <c r="D21" s="48"/>
      <c r="E21" s="44"/>
      <c r="F21" s="44"/>
      <c r="G21" s="44"/>
      <c r="H21" s="44"/>
      <c r="I21" s="43">
        <f>I19+P20</f>
        <v>36088741</v>
      </c>
      <c r="J21" s="44"/>
      <c r="K21" s="45"/>
      <c r="L21" s="46" t="s">
        <v>12</v>
      </c>
      <c r="M21" s="194" t="s">
        <v>142</v>
      </c>
      <c r="N21" s="28"/>
      <c r="O21" s="28"/>
      <c r="P21" s="23"/>
      <c r="Q21" s="23"/>
      <c r="R21" s="28"/>
      <c r="S21" s="28"/>
      <c r="T21" s="28"/>
      <c r="U21" s="28"/>
      <c r="V21" s="28"/>
      <c r="W21" s="42"/>
    </row>
    <row r="22" spans="1:23" ht="13">
      <c r="A22" s="7"/>
      <c r="B22" s="51">
        <f>C22+D22</f>
        <v>1109321</v>
      </c>
      <c r="C22" s="52">
        <f>SUMIFS(DATI!E$1:E$65536,DATI!A$1:A$65536,'2022'!B4,DATI!B$1:B$65536,'2022'!C12,DATI!C$1:C$65536,'2022'!B8,DATI!D$1:D$65536,'2022'!L22)</f>
        <v>27190</v>
      </c>
      <c r="D22" s="52">
        <f>SUMIFS(DATI!E$1:E$65536,DATI!A$1:A$65536,'2022'!B4,DATI!B$1:B$65536,'2022'!D12,DATI!C$1:C$65536,'2022'!B8,DATI!D$1:D$65536,'2022'!L22)</f>
        <v>1082131</v>
      </c>
      <c r="E22" s="52">
        <f>SUMIFS(DATI!E$1:E$65536,DATI!A$1:A$65536,'2022'!B4,DATI!B$1:B$65536,'2022'!E12,DATI!C$1:C$65536,'2022'!B8,DATI!D$1:D$65536,'2022'!L22)</f>
        <v>1484080</v>
      </c>
      <c r="F22" s="52">
        <f>SUMIFS(DATI!E$1:E$65536,DATI!A$1:A$65536,'2022'!B4,DATI!B$1:B$65536,'2022'!F12,DATI!C$1:C$65536,'2022'!B8,DATI!D$1:D$65536,'2022'!L22)</f>
        <v>87333</v>
      </c>
      <c r="G22" s="52">
        <f>SUMIFS(DATI!E$1:E$65536,DATI!A$1:A$65536,'2022'!B4,DATI!B$1:B$65536,'2022'!G12,DATI!C$1:C$65536,'2022'!B8,DATI!D$1:D$65536,'2022'!L22)</f>
        <v>3764911</v>
      </c>
      <c r="H22" s="16"/>
      <c r="I22" s="43">
        <f>C22+D22+E22+F22+G22</f>
        <v>6445645</v>
      </c>
      <c r="J22" s="44"/>
      <c r="K22" s="45"/>
      <c r="L22" s="53" t="s">
        <v>77</v>
      </c>
      <c r="M22" s="54" t="s">
        <v>167</v>
      </c>
      <c r="N22" s="28"/>
      <c r="O22" s="28"/>
      <c r="P22" s="28"/>
      <c r="Q22" s="28"/>
      <c r="R22" s="28" t="s">
        <v>135</v>
      </c>
      <c r="S22" s="28"/>
      <c r="T22" s="28"/>
      <c r="U22" s="28"/>
      <c r="V22" s="28"/>
      <c r="W22" s="42"/>
    </row>
    <row r="23" spans="1:23" ht="13.5" thickBot="1">
      <c r="A23" s="7"/>
      <c r="B23" s="55">
        <f>C23+D23</f>
        <v>2167901</v>
      </c>
      <c r="C23" s="56">
        <f>C19-C22</f>
        <v>149842</v>
      </c>
      <c r="D23" s="56">
        <f>D19-D22</f>
        <v>2018059</v>
      </c>
      <c r="E23" s="56">
        <f>E19-E22</f>
        <v>4211635</v>
      </c>
      <c r="F23" s="56">
        <f>F19-F22</f>
        <v>1076780</v>
      </c>
      <c r="G23" s="56">
        <f>G19-G22</f>
        <v>17619424</v>
      </c>
      <c r="H23" s="43">
        <f>P20</f>
        <v>4567356</v>
      </c>
      <c r="I23" s="43">
        <f>B23+E23+F23+G23+H23</f>
        <v>29643096</v>
      </c>
      <c r="J23" s="44"/>
      <c r="K23" s="57"/>
      <c r="L23" s="46" t="s">
        <v>13</v>
      </c>
      <c r="M23" s="195" t="s">
        <v>247</v>
      </c>
      <c r="N23" s="28"/>
      <c r="O23" s="28"/>
      <c r="P23" s="28"/>
      <c r="Q23" s="28"/>
      <c r="R23" s="28"/>
      <c r="S23" s="28"/>
      <c r="T23" s="28"/>
      <c r="U23" s="28"/>
      <c r="V23" s="28"/>
      <c r="W23" s="42"/>
    </row>
    <row r="24" spans="1:23" ht="26.25" customHeight="1" thickTop="1" thickBot="1">
      <c r="A24" s="7"/>
      <c r="B24" s="284" t="s">
        <v>143</v>
      </c>
      <c r="C24" s="284"/>
      <c r="D24" s="284"/>
      <c r="E24" s="284"/>
      <c r="F24" s="284"/>
      <c r="G24" s="284"/>
      <c r="H24" s="284"/>
      <c r="I24" s="284"/>
      <c r="J24" s="284"/>
      <c r="K24" s="284"/>
      <c r="L24" s="284"/>
      <c r="M24" s="284"/>
      <c r="N24" s="284"/>
      <c r="O24" s="284"/>
      <c r="P24" s="284"/>
      <c r="Q24" s="284"/>
      <c r="R24" s="284"/>
      <c r="S24" s="284"/>
      <c r="T24" s="284"/>
      <c r="U24" s="284"/>
      <c r="V24" s="284"/>
      <c r="W24" s="285"/>
    </row>
    <row r="25" spans="1:23" ht="19" thickTop="1" thickBot="1">
      <c r="A25" s="7"/>
      <c r="B25" s="231" t="s">
        <v>144</v>
      </c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232"/>
    </row>
    <row r="26" spans="1:23" ht="13.5" thickTop="1">
      <c r="A26" s="7"/>
      <c r="B26" s="58"/>
      <c r="C26" s="58"/>
      <c r="D26" s="58"/>
      <c r="E26" s="58"/>
      <c r="F26" s="58"/>
      <c r="G26" s="58"/>
      <c r="H26" s="58"/>
      <c r="I26" s="59"/>
      <c r="J26" s="58"/>
      <c r="K26" s="60"/>
      <c r="L26" s="46" t="s">
        <v>12</v>
      </c>
      <c r="M26" s="196" t="s">
        <v>145</v>
      </c>
      <c r="N26" s="28"/>
      <c r="O26" s="61"/>
      <c r="P26" s="22">
        <f>R26+S26+T26+W26+Q26</f>
        <v>36088741</v>
      </c>
      <c r="Q26" s="22">
        <f>H23</f>
        <v>4567356</v>
      </c>
      <c r="R26" s="62">
        <f>G19</f>
        <v>21384335</v>
      </c>
      <c r="S26" s="62">
        <f>F19</f>
        <v>1164113</v>
      </c>
      <c r="T26" s="62">
        <f>E19</f>
        <v>5695715</v>
      </c>
      <c r="U26" s="62">
        <f>D19</f>
        <v>3100190</v>
      </c>
      <c r="V26" s="62">
        <f>C19</f>
        <v>177032</v>
      </c>
      <c r="W26" s="63">
        <f>U26+V26</f>
        <v>3277222</v>
      </c>
    </row>
    <row r="27" spans="1:23">
      <c r="A27" s="7"/>
      <c r="B27" s="64">
        <f>C27+D27</f>
        <v>388567</v>
      </c>
      <c r="C27" s="64">
        <f>C28+C29</f>
        <v>148604</v>
      </c>
      <c r="D27" s="64">
        <f>D28+D29</f>
        <v>239963</v>
      </c>
      <c r="E27" s="64">
        <f>E28+E29</f>
        <v>4205928</v>
      </c>
      <c r="F27" s="64">
        <f>F28+F29</f>
        <v>595471</v>
      </c>
      <c r="G27" s="64">
        <f>G28+G29</f>
        <v>12682262</v>
      </c>
      <c r="H27" s="44"/>
      <c r="I27" s="37">
        <f>B27+E27+F27+G27</f>
        <v>17872228</v>
      </c>
      <c r="J27" s="43">
        <f>J28+J29</f>
        <v>515651</v>
      </c>
      <c r="K27" s="39">
        <f>J27+I27</f>
        <v>18387879</v>
      </c>
      <c r="L27" s="53" t="s">
        <v>24</v>
      </c>
      <c r="M27" s="65" t="s">
        <v>146</v>
      </c>
      <c r="N27" s="28"/>
      <c r="O27" s="28"/>
      <c r="P27" s="23"/>
      <c r="Q27" s="23"/>
      <c r="R27" s="23"/>
      <c r="S27" s="23"/>
      <c r="T27" s="23"/>
      <c r="U27" s="23"/>
      <c r="V27" s="23"/>
      <c r="W27" s="32"/>
    </row>
    <row r="28" spans="1:23">
      <c r="A28" s="7"/>
      <c r="B28" s="66">
        <f>C28+D28</f>
        <v>333224</v>
      </c>
      <c r="C28" s="67">
        <f>SUMIFS(DATI!E$1:E$65536,DATI!A$1:A$65536,'2022'!B4,DATI!B$1:B$65536,'2022'!C12,DATI!C$1:C$65536,'2022'!B8,DATI!D$1:D$65536,'2022'!L28)</f>
        <v>123636</v>
      </c>
      <c r="D28" s="67">
        <f>SUMIFS(DATI!E$1:E$65536,DATI!A$1:A$65536,'2022'!B4,DATI!B$1:B$65536,'2022'!D12,DATI!C$1:C$65536,'2022'!B8,DATI!D$1:D$65536,'2022'!L28)</f>
        <v>209588</v>
      </c>
      <c r="E28" s="67">
        <f>SUMIFS(DATI!E$1:E$65536,DATI!A$1:A$65536,'2022'!B4,DATI!B$1:B$65536,'2022'!E12,DATI!C$1:C$65536,'2022'!B8,DATI!D$1:D$65536,'2022'!L28)</f>
        <v>3243758</v>
      </c>
      <c r="F28" s="67">
        <f>SUMIFS(DATI!E$1:E$65536,DATI!A$1:A$65536,'2022'!B4,DATI!B$1:B$65536,'2022'!F12,DATI!C$1:C$65536,'2022'!B8,DATI!D$1:D$65536,'2022'!L28)</f>
        <v>477511</v>
      </c>
      <c r="G28" s="67">
        <f>SUMIFS(DATI!E$1:E$65536,DATI!A$1:A$65536,'2022'!B4,DATI!B$1:B$65536,'2022'!G12,DATI!C$1:C$65536,'2022'!B8,DATI!D$1:D$65536,'2022'!L28)</f>
        <v>10542332</v>
      </c>
      <c r="H28" s="44"/>
      <c r="I28" s="37">
        <f>B28+E28+F28+G28</f>
        <v>14596825</v>
      </c>
      <c r="J28" s="36">
        <f>SUMIFS(DATI!E$1:E$65536,DATI!A$1:A$65536,'2022'!B4,DATI!B$1:B$65536,'2022'!J12,DATI!C$1:C$65536,'2022'!B8,DATI!D$1:D$65536,'2022'!L28)</f>
        <v>515651</v>
      </c>
      <c r="K28" s="39">
        <f>J28+I28</f>
        <v>15112476</v>
      </c>
      <c r="L28" s="53" t="s">
        <v>25</v>
      </c>
      <c r="M28" s="199" t="s">
        <v>248</v>
      </c>
      <c r="N28" s="28"/>
      <c r="O28" s="28"/>
      <c r="P28" s="28"/>
      <c r="Q28" s="28"/>
      <c r="R28" s="28"/>
      <c r="S28" s="28"/>
      <c r="T28" s="28"/>
      <c r="U28" s="28"/>
      <c r="V28" s="28"/>
      <c r="W28" s="42"/>
    </row>
    <row r="29" spans="1:23">
      <c r="A29" s="7"/>
      <c r="B29" s="66">
        <f>C29+D29</f>
        <v>55343</v>
      </c>
      <c r="C29" s="67">
        <f>SUMIFS(DATI!E$1:E$65536,DATI!A$1:A$65536,'2022'!B4,DATI!B$1:B$65536,'2022'!C12,DATI!C$1:C$65536,'2022'!B8,DATI!D$1:D$65536,'2022'!L29)</f>
        <v>24968</v>
      </c>
      <c r="D29" s="67">
        <f>SUMIFS(DATI!E$1:E$65536,DATI!A$1:A$65536,'2022'!B4,DATI!B$1:B$65536,'2022'!D12,DATI!C$1:C$65536,'2022'!B8,DATI!D$1:D$65536,'2022'!L29)</f>
        <v>30375</v>
      </c>
      <c r="E29" s="67">
        <f>SUMIFS(DATI!E$1:E$65536,DATI!A$1:A$65536,'2022'!B4,DATI!B$1:B$65536,'2022'!E12,DATI!C$1:C$65536,'2022'!B8,DATI!D$1:D$65536,'2022'!L29)</f>
        <v>962170</v>
      </c>
      <c r="F29" s="67">
        <f>SUMIFS(DATI!E$1:E$65536,DATI!A$1:A$65536,'2022'!B4,DATI!B$1:B$65536,'2022'!F12,DATI!C$1:C$65536,'2022'!B8,DATI!D$1:D$65536,'2022'!L29)</f>
        <v>117960</v>
      </c>
      <c r="G29" s="67">
        <f>SUMIFS(DATI!E$1:E$65536,DATI!A$1:A$65536,'2022'!B4,DATI!B$1:B$65536,'2022'!G12,DATI!C$1:C$65536,'2022'!B8,DATI!D$1:D$65536,'2022'!L29)</f>
        <v>2139930</v>
      </c>
      <c r="H29" s="44"/>
      <c r="I29" s="37">
        <f>B29+E29+F29+G29</f>
        <v>3275403</v>
      </c>
      <c r="J29" s="36">
        <f>SUMIFS(DATI!E$1:E$65536,DATI!A$1:A$65536,'2022'!B4,DATI!B$1:B$65536,'2022'!J12,DATI!C$1:C$65536,'2022'!B8,DATI!D$1:D$65536,'2022'!L29)</f>
        <v>0</v>
      </c>
      <c r="K29" s="39">
        <f>J29+I29</f>
        <v>3275403</v>
      </c>
      <c r="L29" s="53" t="s">
        <v>26</v>
      </c>
      <c r="M29" s="199" t="s">
        <v>249</v>
      </c>
      <c r="N29" s="28"/>
      <c r="O29" s="28"/>
      <c r="P29" s="28"/>
      <c r="Q29" s="28"/>
      <c r="R29" s="28"/>
      <c r="S29" s="28"/>
      <c r="T29" s="28"/>
      <c r="U29" s="28"/>
      <c r="V29" s="28"/>
      <c r="W29" s="42"/>
    </row>
    <row r="30" spans="1:23">
      <c r="A30" s="7"/>
      <c r="B30" s="68">
        <f>C30+D30</f>
        <v>32371</v>
      </c>
      <c r="C30" s="68">
        <f>C32</f>
        <v>1503</v>
      </c>
      <c r="D30" s="68">
        <f>D32</f>
        <v>30868</v>
      </c>
      <c r="E30" s="68">
        <f>E32</f>
        <v>6300</v>
      </c>
      <c r="F30" s="68">
        <f>F32</f>
        <v>40506</v>
      </c>
      <c r="G30" s="68">
        <f>G32</f>
        <v>358408</v>
      </c>
      <c r="H30" s="68">
        <f>H31</f>
        <v>5010919</v>
      </c>
      <c r="I30" s="69">
        <f>I31+I32</f>
        <v>5448504</v>
      </c>
      <c r="J30" s="44"/>
      <c r="K30" s="70"/>
      <c r="L30" s="53" t="s">
        <v>27</v>
      </c>
      <c r="M30" s="65" t="s">
        <v>147</v>
      </c>
      <c r="N30" s="28"/>
      <c r="O30" s="28"/>
      <c r="P30" s="28"/>
      <c r="Q30" s="28"/>
      <c r="R30" s="28"/>
      <c r="S30" s="28"/>
      <c r="T30" s="28"/>
      <c r="U30" s="28"/>
      <c r="V30" s="28"/>
      <c r="W30" s="42"/>
    </row>
    <row r="31" spans="1:23">
      <c r="A31" s="7"/>
      <c r="B31" s="71"/>
      <c r="C31" s="71"/>
      <c r="D31" s="71"/>
      <c r="E31" s="71"/>
      <c r="F31" s="71"/>
      <c r="G31" s="71"/>
      <c r="H31" s="36">
        <f>SUMIFS(DATI!E$1:E$65536,DATI!A$1:A$65536,'2022'!B4,DATI!B$1:B$65536,'2022'!H12,DATI!C$1:C$65536,'2022'!B8,DATI!D$1:D$65536,'2022'!L31)</f>
        <v>5010919</v>
      </c>
      <c r="I31" s="37">
        <f>H31</f>
        <v>5010919</v>
      </c>
      <c r="J31" s="44"/>
      <c r="K31" s="45"/>
      <c r="L31" s="53" t="s">
        <v>28</v>
      </c>
      <c r="M31" s="199" t="s">
        <v>250</v>
      </c>
      <c r="N31" s="28"/>
      <c r="O31" s="28"/>
      <c r="P31" s="28"/>
      <c r="Q31" s="28"/>
      <c r="R31" s="28"/>
      <c r="S31" s="28"/>
      <c r="T31" s="28"/>
      <c r="U31" s="28"/>
      <c r="V31" s="28"/>
      <c r="W31" s="42"/>
    </row>
    <row r="32" spans="1:23">
      <c r="A32" s="7"/>
      <c r="B32" s="33">
        <f>C32+D32</f>
        <v>32371</v>
      </c>
      <c r="C32" s="36">
        <f>SUMIFS(DATI!E$1:E$65536,DATI!A$1:A$65536,'2022'!B4,DATI!B$1:B$65536,'2022'!C12,DATI!C$1:C$65536,'2022'!B8,DATI!D$1:D$65536,'2022'!L32)</f>
        <v>1503</v>
      </c>
      <c r="D32" s="34">
        <f>SUMIFS(DATI!E$1:E$65536,DATI!A$1:A$65536,'2022'!B4,DATI!B$1:B$65536,'2022'!D12,DATI!C$1:C$65536,'2022'!B8,DATI!D$1:D$65536,'2022'!L32)</f>
        <v>30868</v>
      </c>
      <c r="E32" s="36">
        <f>SUMIFS(DATI!E$1:E$65536,DATI!A$1:A$65536,'2022'!B4,DATI!B$1:B$65536,'2022'!E12,DATI!C$1:C$65536,'2022'!B8,DATI!D$1:D$65536,'2022'!L32)</f>
        <v>6300</v>
      </c>
      <c r="F32" s="36">
        <f>SUMIFS(DATI!E$1:E$65536,DATI!A$1:A$65536,'2022'!B4,DATI!B$1:B$65536,'2022'!F12,DATI!C$1:C$65536,'2022'!B8,DATI!D$1:D$65536,'2022'!L32)</f>
        <v>40506</v>
      </c>
      <c r="G32" s="36">
        <f>SUMIFS(DATI!E$1:E$65536,DATI!A$1:A$65536,'2022'!B4,DATI!B$1:B$65536,'2022'!G12,DATI!C$1:C$65536,'2022'!B8,DATI!D$1:D$65536,'2022'!L32)</f>
        <v>358408</v>
      </c>
      <c r="H32" s="44"/>
      <c r="I32" s="37">
        <f>B32+E32+F32+G32</f>
        <v>437585</v>
      </c>
      <c r="J32" s="44"/>
      <c r="K32" s="45"/>
      <c r="L32" s="53" t="s">
        <v>29</v>
      </c>
      <c r="M32" s="199" t="s">
        <v>251</v>
      </c>
      <c r="N32" s="28"/>
      <c r="O32" s="28"/>
      <c r="P32" s="47"/>
      <c r="Q32" s="47"/>
      <c r="R32" s="47"/>
      <c r="S32" s="47"/>
      <c r="T32" s="47"/>
      <c r="U32" s="47"/>
      <c r="V32" s="47"/>
      <c r="W32" s="72"/>
    </row>
    <row r="33" spans="1:23">
      <c r="A33" s="7"/>
      <c r="B33" s="44"/>
      <c r="C33" s="44"/>
      <c r="D33" s="44"/>
      <c r="E33" s="44"/>
      <c r="F33" s="44"/>
      <c r="G33" s="44"/>
      <c r="H33" s="44"/>
      <c r="I33" s="44"/>
      <c r="J33" s="44"/>
      <c r="K33" s="45"/>
      <c r="L33" s="53" t="s">
        <v>30</v>
      </c>
      <c r="M33" s="65" t="s">
        <v>148</v>
      </c>
      <c r="N33" s="28"/>
      <c r="O33" s="61"/>
      <c r="P33" s="29">
        <f>P34+P35</f>
        <v>1129062</v>
      </c>
      <c r="Q33" s="29">
        <f>Q34+Q35</f>
        <v>443562</v>
      </c>
      <c r="R33" s="29">
        <f>R35</f>
        <v>268534</v>
      </c>
      <c r="S33" s="29">
        <f>S35</f>
        <v>1</v>
      </c>
      <c r="T33" s="29">
        <f>T35</f>
        <v>593</v>
      </c>
      <c r="U33" s="29">
        <f>U35</f>
        <v>416108</v>
      </c>
      <c r="V33" s="62">
        <f>V35</f>
        <v>264</v>
      </c>
      <c r="W33" s="63">
        <f>U33+V33</f>
        <v>416372</v>
      </c>
    </row>
    <row r="34" spans="1:23">
      <c r="A34" s="7"/>
      <c r="B34" s="44"/>
      <c r="C34" s="44"/>
      <c r="D34" s="44"/>
      <c r="E34" s="44"/>
      <c r="F34" s="44"/>
      <c r="G34" s="44"/>
      <c r="H34" s="44"/>
      <c r="I34" s="44"/>
      <c r="J34" s="44"/>
      <c r="K34" s="45"/>
      <c r="L34" s="53" t="s">
        <v>31</v>
      </c>
      <c r="M34" s="199" t="s">
        <v>252</v>
      </c>
      <c r="N34" s="28"/>
      <c r="O34" s="61"/>
      <c r="P34" s="29">
        <f>Q34</f>
        <v>443562</v>
      </c>
      <c r="Q34" s="49">
        <f>SUMIFS(DATI!E$1:E$65536,DATI!A$1:A$65536,'2022'!B4,DATI!B$1:B$65536,'2022'!Q12,DATI!C$1:C$65536,'2022'!N8,DATI!D$1:D$65536,'2022'!L34)</f>
        <v>443562</v>
      </c>
      <c r="R34" s="73"/>
      <c r="S34" s="74"/>
      <c r="T34" s="74"/>
      <c r="U34" s="74"/>
      <c r="V34" s="74"/>
      <c r="W34" s="75"/>
    </row>
    <row r="35" spans="1:23">
      <c r="A35" s="7"/>
      <c r="B35" s="44"/>
      <c r="C35" s="44"/>
      <c r="D35" s="44"/>
      <c r="E35" s="44"/>
      <c r="F35" s="44"/>
      <c r="G35" s="76"/>
      <c r="H35" s="44"/>
      <c r="I35" s="76"/>
      <c r="J35" s="44"/>
      <c r="K35" s="45"/>
      <c r="L35" s="53" t="s">
        <v>32</v>
      </c>
      <c r="M35" s="199" t="s">
        <v>253</v>
      </c>
      <c r="N35" s="28"/>
      <c r="O35" s="61"/>
      <c r="P35" s="29">
        <f>R35+S35+T35+W35</f>
        <v>685500</v>
      </c>
      <c r="Q35" s="44"/>
      <c r="R35" s="49">
        <f>SUMIFS(DATI!E$1:E$65536,DATI!A$1:A$65536,'2022'!B4,DATI!B$1:B$65536,'2022'!R12,DATI!C$1:C$65536,'2022'!N8,DATI!D$1:D$65536,'2022'!L35)</f>
        <v>268534</v>
      </c>
      <c r="S35" s="49">
        <f>SUMIFS(DATI!E$1:E$65536,DATI!A$1:A$65536,'2022'!B4,DATI!B$1:B$65536,'2022'!S12,DATI!C$1:C$65536,'2022'!N8,DATI!D$1:D$65536,'2022'!L35)</f>
        <v>1</v>
      </c>
      <c r="T35" s="49">
        <f>SUMIFS(DATI!E$1:E$65536,DATI!A$1:A$65536,'2022'!B4,DATI!B$1:B$65536,'2022'!T12,DATI!C$1:C$65536,'2022'!N8,DATI!D$1:D$65536,'2022'!L35)</f>
        <v>593</v>
      </c>
      <c r="U35" s="49">
        <f>SUMIFS(DATI!E$1:E$65536,DATI!A$1:A$65536,'2022'!B4,DATI!B$1:B$65536,'2022'!U12,DATI!C$1:C$65536,'2022'!N8,DATI!D$1:D$65536,'2022'!L35)</f>
        <v>416108</v>
      </c>
      <c r="V35" s="24">
        <f>SUMIFS(DATI!E$1:E$65536,DATI!A$1:A$65536,'2022'!B4,DATI!B$1:B$65536,'2022'!V12,DATI!C$1:C$65536,'2022'!N8,DATI!D$1:D$65536,'2022'!L35)</f>
        <v>264</v>
      </c>
      <c r="W35" s="63">
        <f>U35+V35</f>
        <v>416372</v>
      </c>
    </row>
    <row r="36" spans="1:23" ht="13">
      <c r="A36" s="7"/>
      <c r="B36" s="33">
        <f>C36+D36</f>
        <v>3272656</v>
      </c>
      <c r="C36" s="43">
        <f>V26+V35-C27-C32</f>
        <v>27189</v>
      </c>
      <c r="D36" s="33">
        <f>U26+U35-D27-D32</f>
        <v>3245467</v>
      </c>
      <c r="E36" s="43">
        <f>T26+T35-E27-E32</f>
        <v>1484080</v>
      </c>
      <c r="F36" s="43">
        <f>S26+S35-F27-F32</f>
        <v>528137</v>
      </c>
      <c r="G36" s="43">
        <f>R26+R35-G27-G32</f>
        <v>8612199</v>
      </c>
      <c r="H36" s="44"/>
      <c r="I36" s="37">
        <f>B36+E36+F36+G36</f>
        <v>13897072</v>
      </c>
      <c r="J36" s="44"/>
      <c r="K36" s="45"/>
      <c r="L36" s="77" t="s">
        <v>14</v>
      </c>
      <c r="M36" s="197" t="s">
        <v>149</v>
      </c>
      <c r="N36" s="28"/>
      <c r="O36" s="28"/>
      <c r="P36" s="23"/>
      <c r="Q36" s="44"/>
      <c r="R36" s="23"/>
      <c r="S36" s="23"/>
      <c r="T36" s="23"/>
      <c r="U36" s="23"/>
      <c r="V36" s="23"/>
      <c r="W36" s="32"/>
    </row>
    <row r="37" spans="1:23">
      <c r="A37" s="7"/>
      <c r="B37" s="33">
        <f>C37+D37</f>
        <v>1109321</v>
      </c>
      <c r="C37" s="33">
        <f>C22</f>
        <v>27190</v>
      </c>
      <c r="D37" s="33">
        <f>D22</f>
        <v>1082131</v>
      </c>
      <c r="E37" s="33">
        <f>E22</f>
        <v>1484080</v>
      </c>
      <c r="F37" s="33">
        <f>F22</f>
        <v>87333</v>
      </c>
      <c r="G37" s="33">
        <f>G22</f>
        <v>3764911</v>
      </c>
      <c r="H37" s="44"/>
      <c r="I37" s="37">
        <f>B37+E37+F37+G37</f>
        <v>6445645</v>
      </c>
      <c r="J37" s="44"/>
      <c r="K37" s="45"/>
      <c r="L37" s="53" t="s">
        <v>77</v>
      </c>
      <c r="M37" s="65" t="s">
        <v>150</v>
      </c>
      <c r="N37" s="28"/>
      <c r="O37" s="28"/>
      <c r="P37" s="28"/>
      <c r="Q37" s="28"/>
      <c r="R37" s="28"/>
      <c r="S37" s="28"/>
      <c r="T37" s="28"/>
      <c r="U37" s="28"/>
      <c r="V37" s="28"/>
      <c r="W37" s="42"/>
    </row>
    <row r="38" spans="1:23" ht="26.5" thickBot="1">
      <c r="A38" s="7"/>
      <c r="B38" s="79">
        <f>C38+D38</f>
        <v>2163335</v>
      </c>
      <c r="C38" s="79">
        <f>C36-C37</f>
        <v>-1</v>
      </c>
      <c r="D38" s="79">
        <f>D36-D37</f>
        <v>2163336</v>
      </c>
      <c r="E38" s="79">
        <f>E36-E37</f>
        <v>0</v>
      </c>
      <c r="F38" s="79">
        <f>F36-F37</f>
        <v>440804</v>
      </c>
      <c r="G38" s="79">
        <f>G36-G37</f>
        <v>4847288</v>
      </c>
      <c r="H38" s="44"/>
      <c r="I38" s="80">
        <f>B38+E38+F38+G38</f>
        <v>7451427</v>
      </c>
      <c r="J38" s="44"/>
      <c r="K38" s="57"/>
      <c r="L38" s="106" t="s">
        <v>151</v>
      </c>
      <c r="M38" s="198" t="s">
        <v>152</v>
      </c>
      <c r="N38" s="81"/>
      <c r="O38" s="81"/>
      <c r="P38" s="81"/>
      <c r="Q38" s="81"/>
      <c r="R38" s="81"/>
      <c r="S38" s="81"/>
      <c r="T38" s="81"/>
      <c r="U38" s="81"/>
      <c r="V38" s="81"/>
      <c r="W38" s="82"/>
    </row>
    <row r="39" spans="1:23" ht="16.5" thickTop="1" thickBot="1">
      <c r="A39" s="7"/>
      <c r="B39" s="83"/>
      <c r="C39" s="83"/>
      <c r="D39" s="83"/>
      <c r="E39" s="84"/>
      <c r="F39" s="84"/>
      <c r="G39" s="84"/>
      <c r="H39" s="84"/>
      <c r="I39" s="84"/>
      <c r="J39" s="84"/>
      <c r="K39" s="84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6"/>
    </row>
    <row r="40" spans="1:23" ht="21.75" customHeight="1" thickTop="1" thickBot="1">
      <c r="A40" s="7"/>
      <c r="B40" s="253" t="s">
        <v>119</v>
      </c>
      <c r="C40" s="253"/>
      <c r="D40" s="253"/>
      <c r="E40" s="253"/>
      <c r="F40" s="253"/>
      <c r="G40" s="253"/>
      <c r="H40" s="253"/>
      <c r="I40" s="253"/>
      <c r="J40" s="253"/>
      <c r="K40" s="254"/>
      <c r="L40" s="274" t="s">
        <v>120</v>
      </c>
      <c r="M40" s="275"/>
      <c r="N40" s="278" t="s">
        <v>121</v>
      </c>
      <c r="O40" s="279"/>
      <c r="P40" s="279"/>
      <c r="Q40" s="279"/>
      <c r="R40" s="279"/>
      <c r="S40" s="279"/>
      <c r="T40" s="279"/>
      <c r="U40" s="280"/>
      <c r="V40" s="280"/>
      <c r="W40" s="281"/>
    </row>
    <row r="41" spans="1:23" ht="13.5" customHeight="1" thickTop="1">
      <c r="A41" s="7"/>
      <c r="B41" s="261" t="s">
        <v>122</v>
      </c>
      <c r="C41" s="264" t="s">
        <v>123</v>
      </c>
      <c r="D41" s="264" t="s">
        <v>124</v>
      </c>
      <c r="E41" s="239" t="s">
        <v>125</v>
      </c>
      <c r="F41" s="239" t="s">
        <v>126</v>
      </c>
      <c r="G41" s="239" t="s">
        <v>127</v>
      </c>
      <c r="H41" s="239" t="s">
        <v>128</v>
      </c>
      <c r="I41" s="239" t="s">
        <v>129</v>
      </c>
      <c r="J41" s="239" t="s">
        <v>130</v>
      </c>
      <c r="K41" s="243" t="s">
        <v>131</v>
      </c>
      <c r="L41" s="276"/>
      <c r="M41" s="277"/>
      <c r="N41" s="264" t="s">
        <v>131</v>
      </c>
      <c r="O41" s="239" t="s">
        <v>130</v>
      </c>
      <c r="P41" s="239" t="s">
        <v>129</v>
      </c>
      <c r="Q41" s="239" t="s">
        <v>128</v>
      </c>
      <c r="R41" s="239" t="s">
        <v>127</v>
      </c>
      <c r="S41" s="239" t="s">
        <v>126</v>
      </c>
      <c r="T41" s="239" t="s">
        <v>125</v>
      </c>
      <c r="U41" s="264" t="s">
        <v>124</v>
      </c>
      <c r="V41" s="264" t="s">
        <v>123</v>
      </c>
      <c r="W41" s="266" t="s">
        <v>122</v>
      </c>
    </row>
    <row r="42" spans="1:23" ht="12.75" customHeight="1">
      <c r="A42" s="7"/>
      <c r="B42" s="262"/>
      <c r="C42" s="216"/>
      <c r="D42" s="216"/>
      <c r="E42" s="213"/>
      <c r="F42" s="213"/>
      <c r="G42" s="213"/>
      <c r="H42" s="229"/>
      <c r="I42" s="213"/>
      <c r="J42" s="213"/>
      <c r="K42" s="244"/>
      <c r="L42" s="276"/>
      <c r="M42" s="277"/>
      <c r="N42" s="215"/>
      <c r="O42" s="213"/>
      <c r="P42" s="213"/>
      <c r="Q42" s="229"/>
      <c r="R42" s="213"/>
      <c r="S42" s="213"/>
      <c r="T42" s="213"/>
      <c r="U42" s="216"/>
      <c r="V42" s="216"/>
      <c r="W42" s="219"/>
    </row>
    <row r="43" spans="1:23" ht="63" customHeight="1" thickBot="1">
      <c r="A43" s="7"/>
      <c r="B43" s="262"/>
      <c r="C43" s="216"/>
      <c r="D43" s="216"/>
      <c r="E43" s="213"/>
      <c r="F43" s="213"/>
      <c r="G43" s="213"/>
      <c r="H43" s="229"/>
      <c r="I43" s="213"/>
      <c r="J43" s="282"/>
      <c r="K43" s="244"/>
      <c r="L43" s="276"/>
      <c r="M43" s="277"/>
      <c r="N43" s="215"/>
      <c r="O43" s="282"/>
      <c r="P43" s="213"/>
      <c r="Q43" s="229"/>
      <c r="R43" s="213"/>
      <c r="S43" s="213"/>
      <c r="T43" s="213"/>
      <c r="U43" s="216"/>
      <c r="V43" s="216"/>
      <c r="W43" s="219"/>
    </row>
    <row r="44" spans="1:23" ht="19" thickTop="1" thickBot="1">
      <c r="A44" s="7"/>
      <c r="B44" s="233" t="s">
        <v>153</v>
      </c>
      <c r="C44" s="234"/>
      <c r="D44" s="234"/>
      <c r="E44" s="234"/>
      <c r="F44" s="234"/>
      <c r="G44" s="234"/>
      <c r="H44" s="234"/>
      <c r="I44" s="234"/>
      <c r="J44" s="234"/>
      <c r="K44" s="234"/>
      <c r="L44" s="234"/>
      <c r="M44" s="234"/>
      <c r="N44" s="234"/>
      <c r="O44" s="234"/>
      <c r="P44" s="234"/>
      <c r="Q44" s="234"/>
      <c r="R44" s="234"/>
      <c r="S44" s="234"/>
      <c r="T44" s="234"/>
      <c r="U44" s="234"/>
      <c r="V44" s="234"/>
      <c r="W44" s="235"/>
    </row>
    <row r="45" spans="1:23" ht="13.5" thickTop="1">
      <c r="A45" s="7"/>
      <c r="B45" s="28"/>
      <c r="C45" s="28"/>
      <c r="D45" s="28"/>
      <c r="E45" s="28"/>
      <c r="F45" s="28"/>
      <c r="G45" s="28"/>
      <c r="H45" s="28"/>
      <c r="I45" s="28"/>
      <c r="J45" s="28"/>
      <c r="K45" s="42"/>
      <c r="L45" s="87" t="s">
        <v>14</v>
      </c>
      <c r="M45" s="200" t="s">
        <v>149</v>
      </c>
      <c r="N45" s="47"/>
      <c r="O45" s="88"/>
      <c r="P45" s="22">
        <f>R45+S45+T45+W45</f>
        <v>13897072</v>
      </c>
      <c r="Q45" s="50"/>
      <c r="R45" s="22">
        <f>G36</f>
        <v>8612199</v>
      </c>
      <c r="S45" s="22">
        <f>F36</f>
        <v>528137</v>
      </c>
      <c r="T45" s="22">
        <f>E36</f>
        <v>1484080</v>
      </c>
      <c r="U45" s="22">
        <f>D36</f>
        <v>3245467</v>
      </c>
      <c r="V45" s="89">
        <f>C36</f>
        <v>27189</v>
      </c>
      <c r="W45" s="90">
        <f>U45+V45</f>
        <v>3272656</v>
      </c>
    </row>
    <row r="46" spans="1:23" ht="12.75" customHeight="1">
      <c r="A46" s="7"/>
      <c r="B46" s="28"/>
      <c r="C46" s="28"/>
      <c r="D46" s="28"/>
      <c r="E46" s="28"/>
      <c r="F46" s="28"/>
      <c r="G46" s="28"/>
      <c r="H46" s="28"/>
      <c r="I46" s="28"/>
      <c r="J46" s="28"/>
      <c r="K46" s="42"/>
      <c r="L46" s="53" t="s">
        <v>24</v>
      </c>
      <c r="M46" s="65" t="s">
        <v>146</v>
      </c>
      <c r="N46" s="91">
        <f t="shared" ref="N46:N54" si="0">O46+P46</f>
        <v>18387878</v>
      </c>
      <c r="O46" s="49">
        <f>SUMIFS(DATI!E$1:E$65536,DATI!A$1:A$65536,'2022'!B4,DATI!B$1:B$65536,'2022'!O12,DATI!C$1:C$65536,'2022'!N8,DATI!D$1:D$65536,'2022'!L46)</f>
        <v>130591</v>
      </c>
      <c r="P46" s="29">
        <f>U46</f>
        <v>18257287</v>
      </c>
      <c r="Q46" s="28"/>
      <c r="R46" s="23"/>
      <c r="S46" s="23"/>
      <c r="T46" s="28"/>
      <c r="U46" s="49">
        <f>SUMIFS(DATI!E$1:E$65536,DATI!A$1:A$65536,'2022'!B4,DATI!B$1:B$65536,'2022'!U12,DATI!C$1:C$65536,'2022'!N8,DATI!D$1:D$65536,'2022'!L46)</f>
        <v>18257287</v>
      </c>
      <c r="V46" s="28"/>
      <c r="W46" s="31">
        <f>U46</f>
        <v>18257287</v>
      </c>
    </row>
    <row r="47" spans="1:23" ht="12.75" customHeight="1">
      <c r="A47" s="7"/>
      <c r="B47" s="28"/>
      <c r="C47" s="28"/>
      <c r="D47" s="28"/>
      <c r="E47" s="28"/>
      <c r="F47" s="28"/>
      <c r="G47" s="28"/>
      <c r="H47" s="28"/>
      <c r="I47" s="28"/>
      <c r="J47" s="28"/>
      <c r="K47" s="42"/>
      <c r="L47" s="40" t="s">
        <v>25</v>
      </c>
      <c r="M47" s="134" t="s">
        <v>248</v>
      </c>
      <c r="N47" s="91">
        <f t="shared" si="0"/>
        <v>15112475</v>
      </c>
      <c r="O47" s="49">
        <f>SUMIFS(DATI!E$1:E$65536,DATI!A$1:A$65536,'2022'!B4,DATI!B$1:B$65536,'2022'!O12,DATI!C$1:C$65536,'2022'!N8,DATI!D$1:D$65536,'2022'!L47)</f>
        <v>106417</v>
      </c>
      <c r="P47" s="49">
        <f>SUMIFS(DATI!E$1:E$65536,DATI!A$1:A$65536,'2022'!B4,DATI!B$1:B$65536,'2022'!P12,DATI!C$1:C$65536,'2022'!N8,DATI!D$1:D$65536,'2022'!L47)</f>
        <v>15006058</v>
      </c>
      <c r="Q47" s="28"/>
      <c r="R47" s="28"/>
      <c r="S47" s="28"/>
      <c r="T47" s="28"/>
      <c r="U47" s="49">
        <f>SUMIFS(DATI!E$1:E$65536,DATI!A$1:A$65536,'2022'!B4,DATI!B$1:B$65536,'2022'!U12,DATI!C$1:C$65536,'2022'!N8,DATI!D$1:D$65536,'2022'!L47)</f>
        <v>15006058</v>
      </c>
      <c r="V47" s="28"/>
      <c r="W47" s="31">
        <f>U47</f>
        <v>15006058</v>
      </c>
    </row>
    <row r="48" spans="1:23" ht="12.75" customHeight="1">
      <c r="A48" s="7"/>
      <c r="B48" s="28"/>
      <c r="C48" s="28"/>
      <c r="D48" s="28"/>
      <c r="E48" s="28"/>
      <c r="F48" s="28"/>
      <c r="G48" s="28"/>
      <c r="H48" s="28"/>
      <c r="I48" s="28"/>
      <c r="J48" s="28"/>
      <c r="K48" s="42"/>
      <c r="L48" s="40" t="s">
        <v>26</v>
      </c>
      <c r="M48" s="134" t="s">
        <v>249</v>
      </c>
      <c r="N48" s="91">
        <f t="shared" si="0"/>
        <v>3275403</v>
      </c>
      <c r="O48" s="49">
        <f>SUMIFS(DATI!E$1:E$65536,DATI!A$1:A$65536,'2022'!B4,DATI!B$1:B$65536,'2022'!O12,DATI!C$1:C$65536,'2022'!N8,DATI!D$1:D$65536,'2022'!L48)</f>
        <v>24174</v>
      </c>
      <c r="P48" s="49">
        <f>SUMIFS(DATI!E$1:E$65536,DATI!A$1:A$65536,'2022'!B4,DATI!B$1:B$65536,'2022'!P12,DATI!C$1:C$65536,'2022'!N8,DATI!D$1:D$65536,'2022'!L48)</f>
        <v>3251229</v>
      </c>
      <c r="Q48" s="28"/>
      <c r="R48" s="28"/>
      <c r="S48" s="28"/>
      <c r="T48" s="28"/>
      <c r="U48" s="49">
        <f>SUMIFS(DATI!E$1:E$65536,DATI!A$1:A$65536,'2022'!B4,DATI!B$1:B$65536,'2022'!U12,DATI!C$1:C$65536,'2022'!N8,DATI!D$1:D$65536,'2022'!L48)</f>
        <v>3251229</v>
      </c>
      <c r="V48" s="28"/>
      <c r="W48" s="31">
        <f>U48</f>
        <v>3251229</v>
      </c>
    </row>
    <row r="49" spans="1:23" ht="12.75" customHeight="1">
      <c r="A49" s="7"/>
      <c r="B49" s="28"/>
      <c r="C49" s="28"/>
      <c r="D49" s="28"/>
      <c r="E49" s="28"/>
      <c r="F49" s="28"/>
      <c r="G49" s="28"/>
      <c r="H49" s="28"/>
      <c r="I49" s="28"/>
      <c r="J49" s="28"/>
      <c r="K49" s="42"/>
      <c r="L49" s="40" t="s">
        <v>27</v>
      </c>
      <c r="M49" s="41" t="s">
        <v>147</v>
      </c>
      <c r="N49" s="91">
        <f t="shared" si="0"/>
        <v>5448503</v>
      </c>
      <c r="O49" s="29">
        <f>O50+O54</f>
        <v>85960</v>
      </c>
      <c r="P49" s="29">
        <f t="shared" ref="P49:P54" si="1">T49</f>
        <v>5362543</v>
      </c>
      <c r="Q49" s="28"/>
      <c r="R49" s="28"/>
      <c r="S49" s="28"/>
      <c r="T49" s="29">
        <f>T50+T54</f>
        <v>5362543</v>
      </c>
      <c r="U49" s="92"/>
      <c r="V49" s="28"/>
      <c r="W49" s="42"/>
    </row>
    <row r="50" spans="1:23" ht="12.75" customHeight="1">
      <c r="A50" s="7"/>
      <c r="B50" s="28"/>
      <c r="C50" s="28"/>
      <c r="D50" s="28"/>
      <c r="E50" s="28"/>
      <c r="F50" s="28"/>
      <c r="G50" s="28"/>
      <c r="H50" s="28"/>
      <c r="I50" s="28"/>
      <c r="J50" s="28"/>
      <c r="K50" s="42"/>
      <c r="L50" s="40" t="s">
        <v>28</v>
      </c>
      <c r="M50" s="134" t="s">
        <v>250</v>
      </c>
      <c r="N50" s="91">
        <f t="shared" si="0"/>
        <v>5010919</v>
      </c>
      <c r="O50" s="49">
        <f>SUMIFS(DATI!E$1:E$65536,DATI!A$1:A$65536,'2022'!B4,DATI!B$1:B$65536,'2022'!O12,DATI!C$1:C$65536,'2022'!N8,DATI!D$1:D$65536,'2022'!L50)</f>
        <v>87252</v>
      </c>
      <c r="P50" s="29">
        <f t="shared" si="1"/>
        <v>4923667</v>
      </c>
      <c r="Q50" s="28"/>
      <c r="R50" s="28"/>
      <c r="S50" s="28"/>
      <c r="T50" s="49">
        <f>SUMIFS(DATI!E$1:E$65536,DATI!A$1:A$65536,'2022'!B4,DATI!B$1:B$65536,'2022'!T12,DATI!C$1:C$65536,'2022'!N8,DATI!D$1:D$65536,'2022'!L50)</f>
        <v>4923667</v>
      </c>
      <c r="U50" s="50"/>
      <c r="V50" s="28"/>
      <c r="W50" s="42"/>
    </row>
    <row r="51" spans="1:23" ht="12.75" customHeight="1">
      <c r="A51" s="7"/>
      <c r="B51" s="28"/>
      <c r="C51" s="28"/>
      <c r="D51" s="28"/>
      <c r="E51" s="28"/>
      <c r="F51" s="28"/>
      <c r="G51" s="28"/>
      <c r="H51" s="28"/>
      <c r="I51" s="28"/>
      <c r="J51" s="28"/>
      <c r="K51" s="42"/>
      <c r="L51" s="40" t="s">
        <v>82</v>
      </c>
      <c r="M51" s="185" t="s">
        <v>154</v>
      </c>
      <c r="N51" s="91">
        <f t="shared" si="0"/>
        <v>3652741</v>
      </c>
      <c r="O51" s="49">
        <f>SUMIFS(DATI!E$1:E$65536,DATI!A$1:A$65536,'2022'!B4,DATI!B$1:B$65536,'2022'!O12,DATI!C$1:C$65536,'2022'!N8,DATI!D$1:D$65536,'2022'!L51)</f>
        <v>0</v>
      </c>
      <c r="P51" s="29">
        <f t="shared" si="1"/>
        <v>3652741</v>
      </c>
      <c r="Q51" s="28"/>
      <c r="R51" s="28"/>
      <c r="S51" s="28"/>
      <c r="T51" s="49">
        <f>SUMIFS(DATI!E$1:E$65536,DATI!A$1:A$65536,'2022'!B4,DATI!B$1:B$65536,'2022'!T12,DATI!C$1:C$65536,'2022'!N8,DATI!D$1:D$65536,'2022'!L51)</f>
        <v>3652741</v>
      </c>
      <c r="U51" s="50"/>
      <c r="V51" s="28"/>
      <c r="W51" s="42"/>
    </row>
    <row r="52" spans="1:23" ht="12.75" customHeight="1">
      <c r="A52" s="7"/>
      <c r="B52" s="28"/>
      <c r="C52" s="28"/>
      <c r="D52" s="28"/>
      <c r="E52" s="28"/>
      <c r="F52" s="28"/>
      <c r="G52" s="28"/>
      <c r="H52" s="28"/>
      <c r="I52" s="28"/>
      <c r="J52" s="28"/>
      <c r="K52" s="42"/>
      <c r="L52" s="40" t="s">
        <v>83</v>
      </c>
      <c r="M52" s="185" t="s">
        <v>155</v>
      </c>
      <c r="N52" s="91">
        <f t="shared" si="0"/>
        <v>91657</v>
      </c>
      <c r="O52" s="49">
        <f>SUMIFS(DATI!E$1:E$65536,DATI!A$1:A$65536,'2022'!B4,DATI!B$1:B$65536,'2022'!O12,DATI!C$1:C$65536,'2022'!N8,DATI!D$1:D$65536,'2022'!L52)</f>
        <v>87252</v>
      </c>
      <c r="P52" s="29">
        <f t="shared" si="1"/>
        <v>4405</v>
      </c>
      <c r="Q52" s="28"/>
      <c r="R52" s="28"/>
      <c r="S52" s="28"/>
      <c r="T52" s="49">
        <f>SUMIFS(DATI!E$1:E$65536,DATI!A$1:A$65536,'2022'!B4,DATI!B$1:B$65536,'2022'!T12,DATI!C$1:C$65536,'2022'!N8,DATI!D$1:D$65536,'2022'!L52)</f>
        <v>4405</v>
      </c>
      <c r="U52" s="50"/>
      <c r="V52" s="28"/>
      <c r="W52" s="42"/>
    </row>
    <row r="53" spans="1:23" ht="12.75" customHeight="1">
      <c r="A53" s="7"/>
      <c r="B53" s="28"/>
      <c r="C53" s="28"/>
      <c r="D53" s="28"/>
      <c r="E53" s="28"/>
      <c r="F53" s="28"/>
      <c r="G53" s="28"/>
      <c r="H53" s="28"/>
      <c r="I53" s="28"/>
      <c r="J53" s="28"/>
      <c r="K53" s="42"/>
      <c r="L53" s="40" t="s">
        <v>84</v>
      </c>
      <c r="M53" s="185" t="s">
        <v>156</v>
      </c>
      <c r="N53" s="91">
        <f t="shared" si="0"/>
        <v>1266521</v>
      </c>
      <c r="O53" s="49">
        <f>SUMIFS(DATI!E$1:E$65536,DATI!A$1:A$65536,'2022'!B4,DATI!B$1:B$65536,'2022'!O12,DATI!C$1:C$65536,'2022'!N8,DATI!D$1:D$65536,'2022'!L53)</f>
        <v>0</v>
      </c>
      <c r="P53" s="29">
        <f t="shared" si="1"/>
        <v>1266521</v>
      </c>
      <c r="Q53" s="28"/>
      <c r="R53" s="28"/>
      <c r="S53" s="28"/>
      <c r="T53" s="49">
        <f>SUMIFS(DATI!E$1:E$65536,DATI!A$1:A$65536,'2022'!B4,DATI!B$1:B$65536,'2022'!T12,DATI!C$1:C$65536,'2022'!N8,DATI!D$1:D$65536,'2022'!L53)</f>
        <v>1266521</v>
      </c>
      <c r="U53" s="50"/>
      <c r="V53" s="28"/>
      <c r="W53" s="42"/>
    </row>
    <row r="54" spans="1:23" ht="12.75" customHeight="1">
      <c r="A54" s="7"/>
      <c r="B54" s="28"/>
      <c r="C54" s="28"/>
      <c r="D54" s="28"/>
      <c r="E54" s="28"/>
      <c r="F54" s="28"/>
      <c r="G54" s="28"/>
      <c r="H54" s="28"/>
      <c r="I54" s="47"/>
      <c r="J54" s="47"/>
      <c r="K54" s="72"/>
      <c r="L54" s="40" t="s">
        <v>29</v>
      </c>
      <c r="M54" s="134" t="s">
        <v>251</v>
      </c>
      <c r="N54" s="91">
        <f t="shared" si="0"/>
        <v>437584</v>
      </c>
      <c r="O54" s="49">
        <f>SUMIFS(DATI!E$1:E$65536,DATI!A$1:A$65536,'2022'!B4,DATI!B$1:B$65536,'2022'!O12,DATI!C$1:C$65536,'2022'!N8,DATI!D$1:D$65536,'2022'!L54)</f>
        <v>-1292</v>
      </c>
      <c r="P54" s="29">
        <f t="shared" si="1"/>
        <v>438876</v>
      </c>
      <c r="Q54" s="50"/>
      <c r="R54" s="28"/>
      <c r="S54" s="28"/>
      <c r="T54" s="49">
        <f>SUMIFS(DATI!E$1:E$65536,DATI!A$1:A$65536,'2022'!B4,DATI!B$1:B$65536,'2022'!T12,DATI!C$1:C$65536,'2022'!N8,DATI!D$1:D$65536,'2022'!L54)</f>
        <v>438876</v>
      </c>
      <c r="U54" s="50"/>
      <c r="V54" s="28"/>
      <c r="W54" s="42"/>
    </row>
    <row r="55" spans="1:23" ht="12.75" customHeight="1">
      <c r="A55" s="7"/>
      <c r="B55" s="28"/>
      <c r="C55" s="28"/>
      <c r="D55" s="28"/>
      <c r="E55" s="93">
        <f>E56+E57</f>
        <v>663027</v>
      </c>
      <c r="F55" s="50"/>
      <c r="G55" s="28"/>
      <c r="H55" s="61"/>
      <c r="I55" s="94">
        <f>E55</f>
        <v>663027</v>
      </c>
      <c r="J55" s="29">
        <f>J56+J57</f>
        <v>466037</v>
      </c>
      <c r="K55" s="95">
        <f>I55+J55</f>
        <v>1129064</v>
      </c>
      <c r="L55" s="40" t="s">
        <v>30</v>
      </c>
      <c r="M55" s="41" t="s">
        <v>148</v>
      </c>
      <c r="N55" s="23"/>
      <c r="O55" s="28"/>
      <c r="P55" s="28"/>
      <c r="Q55" s="28"/>
      <c r="R55" s="28"/>
      <c r="S55" s="28"/>
      <c r="T55" s="23"/>
      <c r="U55" s="28"/>
      <c r="V55" s="28"/>
      <c r="W55" s="42"/>
    </row>
    <row r="56" spans="1:23">
      <c r="A56" s="7"/>
      <c r="B56" s="28"/>
      <c r="C56" s="28"/>
      <c r="D56" s="28"/>
      <c r="E56" s="96">
        <f>SUMIFS(DATI!E$1:E$65536,DATI!A$1:A$65536,'2022'!B4,DATI!B$1:B$65536,'2022'!E12,DATI!C$1:C$65536,'2022'!B8,DATI!D$1:D$65536,'2022'!L56)</f>
        <v>443562</v>
      </c>
      <c r="F56" s="50"/>
      <c r="G56" s="28"/>
      <c r="H56" s="28"/>
      <c r="I56" s="94">
        <f>E56</f>
        <v>443562</v>
      </c>
      <c r="J56" s="49">
        <f>SUMIFS(DATI!E$1:E$65536,DATI!A$1:A$65536,'2022'!B4,DATI!B$1:B$65536,'2022'!J12,DATI!C$1:C$65536,'2022'!B8,DATI!D$1:D$65536,'2022'!L56)</f>
        <v>0</v>
      </c>
      <c r="K56" s="95">
        <f t="shared" ref="K56:K64" si="2">I56+J56</f>
        <v>443562</v>
      </c>
      <c r="L56" s="40" t="s">
        <v>31</v>
      </c>
      <c r="M56" s="134" t="s">
        <v>252</v>
      </c>
      <c r="N56" s="28"/>
      <c r="O56" s="28"/>
      <c r="P56" s="28"/>
      <c r="Q56" s="28"/>
      <c r="R56" s="28"/>
      <c r="S56" s="28"/>
      <c r="T56" s="28"/>
      <c r="U56" s="28"/>
      <c r="V56" s="28"/>
      <c r="W56" s="42"/>
    </row>
    <row r="57" spans="1:23">
      <c r="A57" s="7"/>
      <c r="B57" s="47"/>
      <c r="C57" s="47"/>
      <c r="D57" s="47"/>
      <c r="E57" s="96">
        <f>SUMIFS(DATI!E$1:E$65536,DATI!A$1:A$65536,'2022'!B4,DATI!B$1:B$65536,'2022'!E12,DATI!C$1:C$65536,'2022'!B8,DATI!D$1:D$65536,'2022'!L57)</f>
        <v>219465</v>
      </c>
      <c r="F57" s="97"/>
      <c r="G57" s="47"/>
      <c r="H57" s="28"/>
      <c r="I57" s="94">
        <f>E57</f>
        <v>219465</v>
      </c>
      <c r="J57" s="210">
        <f>SUMIFS(DATI!E$1:E$65536,DATI!A$1:A$65536,'2022'!B4,DATI!B$1:B$65536,'2022'!J12,DATI!C$1:C$65536,'2022'!B8,DATI!D$1:D$65536,'2022'!L57)</f>
        <v>466037</v>
      </c>
      <c r="K57" s="95">
        <f t="shared" si="2"/>
        <v>685502</v>
      </c>
      <c r="L57" s="40" t="s">
        <v>32</v>
      </c>
      <c r="M57" s="134" t="s">
        <v>253</v>
      </c>
      <c r="N57" s="47"/>
      <c r="O57" s="47"/>
      <c r="P57" s="47"/>
      <c r="Q57" s="28"/>
      <c r="R57" s="47"/>
      <c r="S57" s="47"/>
      <c r="T57" s="47"/>
      <c r="U57" s="47"/>
      <c r="V57" s="47"/>
      <c r="W57" s="72"/>
    </row>
    <row r="58" spans="1:23">
      <c r="A58" s="7"/>
      <c r="B58" s="98">
        <f>C58+D58</f>
        <v>375775</v>
      </c>
      <c r="C58" s="29">
        <f>C59+C60</f>
        <v>3918</v>
      </c>
      <c r="D58" s="29">
        <f>D59+D60</f>
        <v>371857</v>
      </c>
      <c r="E58" s="99">
        <f>E59+E60</f>
        <v>184801</v>
      </c>
      <c r="F58" s="29">
        <f>F59+F60</f>
        <v>1810329</v>
      </c>
      <c r="G58" s="91">
        <f>G59+G60</f>
        <v>3196535</v>
      </c>
      <c r="H58" s="28"/>
      <c r="I58" s="94">
        <f>B58+E58+F58+G58</f>
        <v>5567440</v>
      </c>
      <c r="J58" s="94">
        <f>J59+J60</f>
        <v>951020</v>
      </c>
      <c r="K58" s="95">
        <f t="shared" si="2"/>
        <v>6518460</v>
      </c>
      <c r="L58" s="40" t="s">
        <v>33</v>
      </c>
      <c r="M58" s="41" t="s">
        <v>157</v>
      </c>
      <c r="N58" s="91">
        <f t="shared" ref="N58:N74" si="3">O58+P58</f>
        <v>6518462</v>
      </c>
      <c r="O58" s="94">
        <f>O59+O60</f>
        <v>2349526</v>
      </c>
      <c r="P58" s="29">
        <f t="shared" ref="P58:P63" si="4">R58+S58+T58+W58</f>
        <v>4168936</v>
      </c>
      <c r="Q58" s="50"/>
      <c r="R58" s="29">
        <f>R59+R60</f>
        <v>1165111</v>
      </c>
      <c r="S58" s="29">
        <f>S59+S60</f>
        <v>1264849</v>
      </c>
      <c r="T58" s="29">
        <f>T59+T60</f>
        <v>211421</v>
      </c>
      <c r="U58" s="29">
        <f>U59+U60</f>
        <v>1523565</v>
      </c>
      <c r="V58" s="62">
        <f>V59+V60</f>
        <v>3990</v>
      </c>
      <c r="W58" s="63">
        <f>U58+V58</f>
        <v>1527555</v>
      </c>
    </row>
    <row r="59" spans="1:23">
      <c r="A59" s="7"/>
      <c r="B59" s="98">
        <f>C59+D59</f>
        <v>341474</v>
      </c>
      <c r="C59" s="49">
        <f>SUMIFS(DATI!E$1:E$65536,DATI!A$1:A$65536,'2022'!B4,DATI!B$1:B$65536,'2022'!C12,DATI!C$1:C$65536,'2022'!B8,DATI!D$1:D$65536,'2022'!L59)</f>
        <v>2702</v>
      </c>
      <c r="D59" s="49">
        <f>SUMIFS(DATI!E$1:E$65536,DATI!A$1:A$65536,'2022'!B4,DATI!B$1:B$65536,'2022'!D12,DATI!C$1:C$65536,'2022'!B8,DATI!D$1:D$65536,'2022'!L59)</f>
        <v>338772</v>
      </c>
      <c r="E59" s="100">
        <f>SUMIFS(DATI!E$1:E$65536,DATI!A$1:A$65536,'2022'!B4,DATI!B$1:B$65536,'2022'!E12,DATI!C$1:C$65536,'2022'!B8,DATI!D$1:D$65536,'2022'!L59)</f>
        <v>183190</v>
      </c>
      <c r="F59" s="30">
        <f>SUMIFS(DATI!E$1:E$65536,DATI!A$1:A$65536,'2022'!B4,DATI!B$1:B$65536,'2022'!F12,DATI!C$1:C$65536,'2022'!B8,DATI!D$1:D$65536,'2022'!L59)</f>
        <v>567679</v>
      </c>
      <c r="G59" s="30">
        <f>SUMIFS(DATI!E$1:E$65536,DATI!A$1:A$65536,'2022'!B4,DATI!B$1:B$65536,'2022'!G12,DATI!C$1:C$65536,'2022'!B8,DATI!D$1:D$65536,'2022'!L59)</f>
        <v>423037</v>
      </c>
      <c r="H59" s="28"/>
      <c r="I59" s="94">
        <f>B59+E59+F59+G59</f>
        <v>1515380</v>
      </c>
      <c r="J59" s="30">
        <f>SUMIFS(DATI!E$1:E$65536,DATI!A$1:A$65536,'2022'!B4,DATI!B$1:B$65536,'2022'!J12,DATI!C$1:C$65536,'2022'!B8,DATI!D$1:D$65536,'2022'!L59)</f>
        <v>334803</v>
      </c>
      <c r="K59" s="95">
        <f t="shared" si="2"/>
        <v>1850183</v>
      </c>
      <c r="L59" s="40" t="s">
        <v>34</v>
      </c>
      <c r="M59" s="134" t="s">
        <v>262</v>
      </c>
      <c r="N59" s="91">
        <f t="shared" si="3"/>
        <v>1850185</v>
      </c>
      <c r="O59" s="30">
        <f>SUMIFS(DATI!E$1:E$65536,DATI!A$1:A$65536,'2022'!B4,DATI!B$1:B$65536,'2022'!O12,DATI!C$1:C$65536,'2022'!N8,DATI!D$1:D$65536,'2022'!L59)</f>
        <v>353911</v>
      </c>
      <c r="P59" s="29">
        <f t="shared" si="4"/>
        <v>1496274</v>
      </c>
      <c r="Q59" s="28"/>
      <c r="R59" s="49">
        <f>SUMIFS(DATI!E$1:E$65536,DATI!A$1:A$65536,'2022'!B4,DATI!B$1:B$65536,'2022'!R12,DATI!C$1:C$65536,'2022'!N8,DATI!D$1:D$65536,'2022'!L59)</f>
        <v>658537</v>
      </c>
      <c r="S59" s="49">
        <f>SUMIFS(DATI!E$1:E$65536,DATI!A$1:A$65536,'2022'!B4,DATI!B$1:B$65536,'2022'!S12,DATI!C$1:C$65536,'2022'!N8,DATI!D$1:D$65536,'2022'!L59)</f>
        <v>632559</v>
      </c>
      <c r="T59" s="49">
        <f>SUMIFS(DATI!E$1:E$65536,DATI!A$1:A$65536,'2022'!B4,DATI!B$1:B$65536,'2022'!T12,DATI!C$1:C$65536,'2022'!N8,DATI!D$1:D$65536,'2022'!L59)</f>
        <v>34954</v>
      </c>
      <c r="U59" s="49">
        <f>SUMIFS(DATI!E$1:E$65536,DATI!A$1:A$65536,'2022'!B4,DATI!B$1:B$65536,'2022'!U12,DATI!C$1:C$65536,'2022'!N8,DATI!D$1:D$65536,'2022'!L59)</f>
        <v>166256</v>
      </c>
      <c r="V59" s="24">
        <f>SUMIFS(DATI!E$1:E$65536,DATI!A$1:A$65536,'2022'!B4,DATI!B$1:B$65536,'2022'!V12,DATI!C$1:C$65536,'2022'!N8,DATI!D$1:D$65536,'2022'!L59)</f>
        <v>3968</v>
      </c>
      <c r="W59" s="63">
        <f t="shared" ref="W59:W74" si="5">U59+V59</f>
        <v>170224</v>
      </c>
    </row>
    <row r="60" spans="1:23">
      <c r="A60" s="7"/>
      <c r="B60" s="98">
        <f>C60+D60</f>
        <v>34301</v>
      </c>
      <c r="C60" s="29">
        <f>C61+C64+C69+C73</f>
        <v>1216</v>
      </c>
      <c r="D60" s="29">
        <f>D61+D64+D69+D73</f>
        <v>33085</v>
      </c>
      <c r="E60" s="99">
        <f>E69+E73</f>
        <v>1611</v>
      </c>
      <c r="F60" s="29">
        <f>F61+F64+F69+F73</f>
        <v>1242650</v>
      </c>
      <c r="G60" s="91">
        <f>G61+G64+G69+G73</f>
        <v>2773498</v>
      </c>
      <c r="H60" s="28"/>
      <c r="I60" s="94">
        <f>B60+E60+F60+G60</f>
        <v>4052060</v>
      </c>
      <c r="J60" s="94">
        <f>J61+J64+J69</f>
        <v>616217</v>
      </c>
      <c r="K60" s="95">
        <f>I60+J60</f>
        <v>4668277</v>
      </c>
      <c r="L60" s="40" t="s">
        <v>158</v>
      </c>
      <c r="M60" s="134" t="s">
        <v>261</v>
      </c>
      <c r="N60" s="91">
        <f>O60+P60</f>
        <v>4668277</v>
      </c>
      <c r="O60" s="94">
        <f>O61+O64+O69</f>
        <v>1995615</v>
      </c>
      <c r="P60" s="29">
        <f t="shared" si="4"/>
        <v>2672662</v>
      </c>
      <c r="Q60" s="50"/>
      <c r="R60" s="29">
        <f>R61+R64+R69+R73</f>
        <v>506574</v>
      </c>
      <c r="S60" s="29">
        <f>S61+S64+S69+S73</f>
        <v>632290</v>
      </c>
      <c r="T60" s="29">
        <f>T61+T64+T69+T73</f>
        <v>176467</v>
      </c>
      <c r="U60" s="29">
        <f>U61+U64+U69+U73</f>
        <v>1357309</v>
      </c>
      <c r="V60" s="62">
        <f>V61+V64+V69+V73</f>
        <v>22</v>
      </c>
      <c r="W60" s="63">
        <f t="shared" si="5"/>
        <v>1357331</v>
      </c>
    </row>
    <row r="61" spans="1:23">
      <c r="A61" s="7"/>
      <c r="B61" s="28"/>
      <c r="C61" s="28"/>
      <c r="D61" s="28"/>
      <c r="E61" s="28"/>
      <c r="F61" s="49">
        <f>SUMIFS(DATI!E$1:E$65536,DATI!A$1:A$65536,'2022'!B4,DATI!B$1:B$65536,'2022'!F12,DATI!C$1:C$65536,'2022'!B8,DATI!D$1:D$65536,'2022'!L61)</f>
        <v>671394</v>
      </c>
      <c r="G61" s="29">
        <f>G62+G63</f>
        <v>2079632</v>
      </c>
      <c r="H61" s="28"/>
      <c r="I61" s="94">
        <f>F61+G61</f>
        <v>2751026</v>
      </c>
      <c r="J61" s="30">
        <f>SUMIFS(DATI!E$1:E$65536,DATI!A$1:A$65536,'2022'!B4,DATI!B$1:B$65536,'2022'!J12,DATI!C$1:C$65536,'2022'!B8,DATI!D$1:D$65536,'2022'!L61)</f>
        <v>434895</v>
      </c>
      <c r="K61" s="95">
        <f>I61+J61</f>
        <v>3185921</v>
      </c>
      <c r="L61" s="40" t="s">
        <v>36</v>
      </c>
      <c r="M61" s="185" t="s">
        <v>260</v>
      </c>
      <c r="N61" s="91">
        <f t="shared" si="3"/>
        <v>3185921</v>
      </c>
      <c r="O61" s="30">
        <f>SUMIFS(DATI!E$1:E$65536,DATI!A$1:A$65536,'2022'!B4,DATI!B$1:B$65536,'2022'!O12,DATI!C$1:C$65536,'2022'!N8,DATI!D$1:D$65536,'2022'!L61)</f>
        <v>870296</v>
      </c>
      <c r="P61" s="29">
        <f t="shared" si="4"/>
        <v>2315625</v>
      </c>
      <c r="Q61" s="50"/>
      <c r="R61" s="49">
        <f>SUMIFS(DATI!E$1:E$65536,DATI!A$1:A$65536,'2022'!B4,DATI!B$1:B$65536,'2022'!R12,DATI!C$1:C$65536,'2022'!N8,DATI!D$1:D$65536,'2022'!L61)</f>
        <v>469119</v>
      </c>
      <c r="S61" s="30">
        <f>SUMIFS(DATI!E$1:E$65536,DATI!A$1:A$65536,'2022'!B4,DATI!B$1:B$65536,'2022'!S12,DATI!C$1:C$65536,'2022'!N8,DATI!D$1:D$65536,'2022'!L61)</f>
        <v>474410</v>
      </c>
      <c r="T61" s="30">
        <f>SUMIFS(DATI!E$1:E$65536,DATI!A$1:A$65536,'2022'!B4,DATI!B$1:B$65536,'2022'!T12,DATI!C$1:C$65536,'2022'!N8,DATI!D$1:D$65536,'2022'!L61)</f>
        <v>162627</v>
      </c>
      <c r="U61" s="30">
        <f>SUMIFS(DATI!E$1:E$65536,DATI!A$1:A$65536,'2022'!B4,DATI!B$1:B$65536,'2022'!U12,DATI!C$1:C$65536,'2022'!N8,DATI!D$1:D$65536,'2022'!L61)</f>
        <v>1209467</v>
      </c>
      <c r="V61" s="30">
        <f>SUMIFS(DATI!E$1:E$65536,DATI!A$1:A$65536,'2022'!B4,DATI!B$1:B$65536,'2022'!V12,DATI!C$1:C$65536,'2022'!N8,DATI!D$1:D$65536,'2022'!L61)</f>
        <v>2</v>
      </c>
      <c r="W61" s="63">
        <f t="shared" si="5"/>
        <v>1209469</v>
      </c>
    </row>
    <row r="62" spans="1:23">
      <c r="A62" s="7"/>
      <c r="B62" s="28"/>
      <c r="C62" s="28"/>
      <c r="D62" s="28"/>
      <c r="E62" s="28"/>
      <c r="F62" s="49">
        <f>SUMIFS(DATI!E$1:E$65536,DATI!A$1:A$65536,'2022'!B4,DATI!B$1:B$65536,'2022'!F12,DATI!C$1:C$65536,'2022'!B8,DATI!D$1:D$65536,'2022'!L62)</f>
        <v>671394</v>
      </c>
      <c r="G62" s="49">
        <f>SUMIFS(DATI!E$1:E$65536,DATI!A$1:A$65536,'2022'!B4,DATI!B$1:B$65536,'2022'!G12,DATI!C$1:C$65536,'2022'!B8,DATI!D$1:D$65536,'2022'!L62)</f>
        <v>1175826</v>
      </c>
      <c r="H62" s="28"/>
      <c r="I62" s="94">
        <f>F62+G62</f>
        <v>1847220</v>
      </c>
      <c r="J62" s="30">
        <f>SUMIFS(DATI!E$1:E$65536,DATI!A$1:A$65536,'2022'!B4,DATI!B$1:B$65536,'2022'!J12,DATI!C$1:C$65536,'2022'!B8,DATI!D$1:D$65536,'2022'!L62)</f>
        <v>434895</v>
      </c>
      <c r="K62" s="95">
        <f>I62+J62</f>
        <v>2282115</v>
      </c>
      <c r="L62" s="40" t="s">
        <v>37</v>
      </c>
      <c r="M62" s="186" t="s">
        <v>159</v>
      </c>
      <c r="N62" s="91">
        <f t="shared" si="3"/>
        <v>2282114</v>
      </c>
      <c r="O62" s="30">
        <f>SUMIFS(DATI!E$1:E$65536,DATI!A$1:A$65536,'2022'!B4,DATI!B$1:B$65536,'2022'!O12,DATI!C$1:C$65536,'2022'!N8,DATI!D$1:D$65536,'2022'!L62)</f>
        <v>870296</v>
      </c>
      <c r="P62" s="29">
        <f t="shared" si="4"/>
        <v>1411818</v>
      </c>
      <c r="Q62" s="50"/>
      <c r="R62" s="49">
        <f>SUMIFS(DATI!E$1:E$65536,DATI!A$1:A$65536,'2022'!B4,DATI!B$1:B$65536,'2022'!R12,DATI!C$1:C$65536,'2022'!N8,DATI!D$1:D$65536,'2022'!L62)</f>
        <v>469119</v>
      </c>
      <c r="S62" s="49">
        <f>SUMIFS(DATI!E$1:E$65536,DATI!A$1:A$65536,'2022'!B4,DATI!B$1:B$65536,'2022'!S12,DATI!C$1:C$65536,'2022'!N8,DATI!D$1:D$65536,'2022'!L62)</f>
        <v>474410</v>
      </c>
      <c r="T62" s="49">
        <f>SUMIFS(DATI!E$1:E$65536,DATI!A$1:A$65536,'2022'!B4,DATI!B$1:B$65536,'2022'!T12,DATI!C$1:C$65536,'2022'!N8,DATI!D$1:D$65536,'2022'!L62)</f>
        <v>162627</v>
      </c>
      <c r="U62" s="49">
        <f>SUMIFS(DATI!E$1:E$65536,DATI!A$1:A$65536,'2022'!B4,DATI!B$1:B$65536,'2022'!U12,DATI!C$1:C$65536,'2022'!N8,DATI!D$1:D$65536,'2022'!L62)</f>
        <v>305660</v>
      </c>
      <c r="V62" s="24">
        <f>SUMIFS(DATI!E$1:E$65536,DATI!A$1:A$65536,'2022'!B4,DATI!B$1:B$65536,'2022'!V12,DATI!C$1:C$65536,'2022'!N8,DATI!D$1:D$65536,'2022'!L62)</f>
        <v>2</v>
      </c>
      <c r="W62" s="63">
        <f t="shared" si="5"/>
        <v>305662</v>
      </c>
    </row>
    <row r="63" spans="1:23">
      <c r="A63" s="7"/>
      <c r="B63" s="28"/>
      <c r="C63" s="28"/>
      <c r="D63" s="28"/>
      <c r="E63" s="28"/>
      <c r="F63" s="49">
        <f>SUMIFS(DATI!E$1:E$65536,DATI!A$1:A$65536,'2022'!B4,DATI!B$1:B$65536,'2022'!F12,DATI!C$1:C$65536,'2022'!B8,DATI!D$1:D$65536,'2022'!L63)</f>
        <v>0</v>
      </c>
      <c r="G63" s="49">
        <f>SUMIFS(DATI!E$1:E$65536,DATI!A$1:A$65536,'2022'!B4,DATI!B$1:B$65536,'2022'!G12,DATI!C$1:C$65536,'2022'!B8,DATI!D$1:D$65536,'2022'!L63)</f>
        <v>903806</v>
      </c>
      <c r="H63" s="28"/>
      <c r="I63" s="94">
        <f>F63+G63</f>
        <v>903806</v>
      </c>
      <c r="J63" s="30">
        <f>SUMIFS(DATI!E$1:E$65536,DATI!A$1:A$65536,'2022'!B4,DATI!B$1:B$65536,'2022'!J12,DATI!C$1:C$65536,'2022'!B8,DATI!D$1:D$65536,'2022'!L63)</f>
        <v>0</v>
      </c>
      <c r="K63" s="95">
        <f>I63+J63</f>
        <v>903806</v>
      </c>
      <c r="L63" s="40" t="s">
        <v>38</v>
      </c>
      <c r="M63" s="186" t="s">
        <v>160</v>
      </c>
      <c r="N63" s="91">
        <f t="shared" si="3"/>
        <v>903806</v>
      </c>
      <c r="O63" s="30">
        <f>SUMIFS(DATI!E$1:E$65536,DATI!A$1:A$65536,'2022'!B4,DATI!B$1:B$65536,'2022'!O12,DATI!C$1:C$65536,'2022'!N8,DATI!D$1:D$65536,'2022'!L63)</f>
        <v>0</v>
      </c>
      <c r="P63" s="29">
        <f t="shared" si="4"/>
        <v>903806</v>
      </c>
      <c r="Q63" s="50"/>
      <c r="R63" s="49">
        <f>SUMIFS(DATI!E$1:E$65536,DATI!A$1:A$65536,'2022'!B4,DATI!B$1:B$65536,'2022'!R12,DATI!C$1:C$65536,'2022'!N8,DATI!D$1:D$65536,'2022'!L63)</f>
        <v>0</v>
      </c>
      <c r="S63" s="49">
        <f>SUMIFS(DATI!E$1:E$65536,DATI!A$1:A$65536,'2022'!B4,DATI!B$1:B$65536,'2022'!S12,DATI!C$1:C$65536,'2022'!N8,DATI!D$1:D$65536,'2022'!L63)</f>
        <v>0</v>
      </c>
      <c r="T63" s="49">
        <f>SUMIFS(DATI!E$1:E$65536,DATI!A$1:A$65536,'2022'!B4,DATI!B$1:B$65536,'2022'!T12,DATI!C$1:C$65536,'2022'!N8,DATI!D$1:D$65536,'2022'!L63)</f>
        <v>0</v>
      </c>
      <c r="U63" s="49">
        <f>SUMIFS(DATI!E$1:E$65536,DATI!A$1:A$65536,'2022'!B4,DATI!B$1:B$65536,'2022'!U12,DATI!C$1:C$65536,'2022'!N8,DATI!D$1:D$65536,'2022'!L63)</f>
        <v>903806</v>
      </c>
      <c r="V63" s="24">
        <f>SUMIFS(DATI!E$1:E$65536,DATI!A$1:A$65536,'2022'!B4,DATI!B$1:B$65536,'2022'!V12,DATI!C$1:C$65536,'2022'!N8,DATI!D$1:D$65536,'2022'!L63)</f>
        <v>0</v>
      </c>
      <c r="W63" s="63">
        <f t="shared" si="5"/>
        <v>903806</v>
      </c>
    </row>
    <row r="64" spans="1:23" ht="25">
      <c r="A64" s="7"/>
      <c r="B64" s="98">
        <f>C64+D64</f>
        <v>0</v>
      </c>
      <c r="C64" s="30">
        <f>SUMIFS(DATI!E$1:E$65536,DATI!A$1:A$65536,'2022'!B4,DATI!B$1:B$65536,'2022'!C12,DATI!C$1:C$65536,'2022'!B8,DATI!D$1:D$65536,'2022'!L64)</f>
        <v>0</v>
      </c>
      <c r="D64" s="30">
        <f>SUMIFS(DATI!E$1:E$65536,DATI!A$1:A$65536,'2022'!B4,DATI!B$1:B$65536,'2022'!D12,DATI!C$1:C$65536,'2022'!B8,DATI!D$1:D$65536,'2022'!L64)</f>
        <v>0</v>
      </c>
      <c r="E64" s="28"/>
      <c r="F64" s="49">
        <f>SUMIFS(DATI!E$1:E$65536,DATI!A$1:A$65536,'2022'!B4,DATI!B$1:B$65536,'2022'!F12,DATI!C$1:C$65536,'2022'!B8,DATI!D$1:D$65536,'2022'!L64)</f>
        <v>502080</v>
      </c>
      <c r="G64" s="49">
        <f>SUMIFS(DATI!E$1:E$65536,DATI!A$1:A$65536,'2022'!B4,DATI!B$1:B$65536,'2022'!G12,DATI!C$1:C$65536,'2022'!B8,DATI!D$1:D$65536,'2022'!L64)</f>
        <v>623153</v>
      </c>
      <c r="H64" s="28"/>
      <c r="I64" s="94">
        <f>F64+G64</f>
        <v>1125233</v>
      </c>
      <c r="J64" s="30">
        <f>SUMIFS(DATI!E$1:E$65536,DATI!A$1:A$65536,'2022'!B4,DATI!B$1:B$65536,'2022'!J12,DATI!C$1:C$65536,'2022'!B8,DATI!D$1:D$65536,'2022'!L64)</f>
        <v>149916</v>
      </c>
      <c r="K64" s="95">
        <f t="shared" si="2"/>
        <v>1275149</v>
      </c>
      <c r="L64" s="40" t="s">
        <v>39</v>
      </c>
      <c r="M64" s="185" t="s">
        <v>259</v>
      </c>
      <c r="N64" s="91">
        <f t="shared" si="3"/>
        <v>1275149</v>
      </c>
      <c r="O64" s="30">
        <f>SUMIFS(DATI!E$1:E$65536,DATI!A$1:A$65536,'2022'!B4,DATI!B$1:B$65536,'2022'!O12,DATI!C$1:C$65536,'2022'!N8,DATI!D$1:D$65536,'2022'!L64)</f>
        <v>1125233</v>
      </c>
      <c r="P64" s="29">
        <f>R64+S64+T64+U64+V64</f>
        <v>149916</v>
      </c>
      <c r="Q64" s="50"/>
      <c r="R64" s="49">
        <f>SUMIFS(DATI!E$1:E$65536,DATI!A$1:A$65536,'2022'!B4,DATI!B$1:B$65536,'2022'!R12,DATI!C$1:C$65536,'2022'!N8,DATI!D$1:D$65536,'2022'!L64)</f>
        <v>21946</v>
      </c>
      <c r="S64" s="49">
        <f>SUMIFS(DATI!E$1:E$65536,DATI!A$1:A$65536,'2022'!B4,DATI!B$1:B$65536,'2022'!S12,DATI!C$1:C$65536,'2022'!N8,DATI!D$1:D$65536,'2022'!L64)</f>
        <v>127970</v>
      </c>
      <c r="T64" s="49">
        <f>SUMIFS(DATI!E$1:E$65536,DATI!A$1:A$65536,'2022'!B4,DATI!B$1:B$65536,'2022'!T12,DATI!C$1:C$65536,'2022'!N8,DATI!D$1:D$65536,'2022'!L64)</f>
        <v>0</v>
      </c>
      <c r="U64" s="49">
        <f>SUMIFS(DATI!E$1:E$65536,DATI!A$1:A$65536,'2022'!B4,DATI!B$1:B$65536,'2022'!U12,DATI!C$1:C$65536,'2022'!N8,DATI!D$1:D$65536,'2022'!L64)</f>
        <v>0</v>
      </c>
      <c r="V64" s="24">
        <f>SUMIFS(DATI!E$1:E$65536,DATI!A$1:A$65536,'2022'!B4,DATI!B$1:B$65536,'2022'!V12,DATI!C$1:C$65536,'2022'!N8,DATI!D$1:D$65536,'2022'!L64)</f>
        <v>0</v>
      </c>
      <c r="W64" s="63">
        <f t="shared" si="5"/>
        <v>0</v>
      </c>
    </row>
    <row r="65" spans="1:23" ht="25">
      <c r="A65" s="7"/>
      <c r="B65" s="28"/>
      <c r="C65" s="28"/>
      <c r="D65" s="28"/>
      <c r="E65" s="28"/>
      <c r="F65" s="49">
        <f>SUMIFS(DATI!E$1:E$65536,DATI!A$1:A$65536,'2022'!B4,DATI!B$1:B$65536,'2022'!F12,DATI!C$1:C$65536,'2022'!B8,DATI!D$1:D$65536,'2022'!L65)</f>
        <v>475432</v>
      </c>
      <c r="G65" s="49">
        <f>SUMIFS(DATI!E$1:E$65536,DATI!A$1:A$65536,'2022'!B4,DATI!B$1:B$65536,'2022'!G12,DATI!C$1:C$65536,'2022'!B8,DATI!D$1:D$65536,'2022'!L65)</f>
        <v>471113</v>
      </c>
      <c r="H65" s="28"/>
      <c r="I65" s="28"/>
      <c r="J65" s="28"/>
      <c r="K65" s="42"/>
      <c r="L65" s="40" t="s">
        <v>93</v>
      </c>
      <c r="M65" s="186" t="s">
        <v>161</v>
      </c>
      <c r="N65" s="28"/>
      <c r="O65" s="28"/>
      <c r="P65" s="28"/>
      <c r="Q65" s="28"/>
      <c r="R65" s="49">
        <f>SUMIFS(DATI!E$1:E$65536,DATI!A$1:A$65536,'2022'!B4,DATI!B$1:B$65536,'2022'!R12,DATI!C$1:C$65536,'2022'!N8,DATI!D$1:D$65536,'2022'!L65)</f>
        <v>19316</v>
      </c>
      <c r="S65" s="49">
        <f>SUMIFS(DATI!E$1:E$65536,DATI!A$1:A$65536,'2022'!B4,DATI!B$1:B$65536,'2022'!S12,DATI!C$1:C$65536,'2022'!N8,DATI!D$1:D$65536,'2022'!L65)</f>
        <v>121667</v>
      </c>
      <c r="T65" s="28"/>
      <c r="U65" s="28"/>
      <c r="V65" s="28"/>
      <c r="W65" s="42"/>
    </row>
    <row r="66" spans="1:23" ht="25">
      <c r="A66" s="7"/>
      <c r="B66" s="28"/>
      <c r="C66" s="28"/>
      <c r="D66" s="28"/>
      <c r="E66" s="28"/>
      <c r="F66" s="49">
        <f>SUMIFS(DATI!E$1:E$65536,DATI!A$1:A$65536,'2022'!B4,DATI!B$1:B$65536,'2022'!F12,DATI!C$1:C$65536,'2022'!B8,DATI!D$1:D$65536,'2022'!L66)</f>
        <v>26648</v>
      </c>
      <c r="G66" s="49">
        <f>SUMIFS(DATI!E$1:E$65536,DATI!A$1:A$65536,'2022'!B4,DATI!B$1:B$65536,'2022'!G12,DATI!C$1:C$65536,'2022'!B8,DATI!D$1:D$65536,'2022'!L66)</f>
        <v>152040</v>
      </c>
      <c r="H66" s="28"/>
      <c r="I66" s="28"/>
      <c r="J66" s="28"/>
      <c r="K66" s="42"/>
      <c r="L66" s="40" t="s">
        <v>94</v>
      </c>
      <c r="M66" s="186" t="s">
        <v>162</v>
      </c>
      <c r="N66" s="28"/>
      <c r="O66" s="28"/>
      <c r="P66" s="28"/>
      <c r="Q66" s="28"/>
      <c r="R66" s="49">
        <f>SUMIFS(DATI!E$1:E$65536,DATI!A$1:A$65536,'2022'!B4,DATI!B$1:B$65536,'2022'!R12,DATI!C$1:C$65536,'2022'!N8,DATI!D$1:D$65536,'2022'!L66)</f>
        <v>2630</v>
      </c>
      <c r="S66" s="49">
        <f>SUMIFS(DATI!E$1:E$65536,DATI!A$1:A$65536,'2022'!B4,DATI!B$1:B$65536,'2022'!S12,DATI!C$1:C$65536,'2022'!N8,DATI!D$1:D$65536,'2022'!L66)</f>
        <v>6302</v>
      </c>
      <c r="T66" s="28"/>
      <c r="U66" s="28"/>
      <c r="V66" s="28"/>
      <c r="W66" s="42"/>
    </row>
    <row r="67" spans="1:23" ht="25">
      <c r="A67" s="7"/>
      <c r="B67" s="28"/>
      <c r="C67" s="28"/>
      <c r="D67" s="28"/>
      <c r="E67" s="28"/>
      <c r="F67" s="49">
        <f>SUMIFS(DATI!E$1:E$65536,DATI!A$1:A$65536,'2022'!B4,DATI!B$1:B$65536,'2022'!F12,DATI!C$1:C$65536,'2022'!B8,DATI!D$1:D$65536,'2022'!L67)</f>
        <v>80849</v>
      </c>
      <c r="G67" s="49">
        <f>SUMIFS(DATI!E$1:E$65536,DATI!A$1:A$65536,'2022'!B4,DATI!B$1:B$65536,'2022'!G12,DATI!C$1:C$65536,'2022'!B8,DATI!D$1:D$65536,'2022'!L67)</f>
        <v>335850</v>
      </c>
      <c r="H67" s="28"/>
      <c r="I67" s="28"/>
      <c r="J67" s="28"/>
      <c r="K67" s="42"/>
      <c r="L67" s="40" t="s">
        <v>95</v>
      </c>
      <c r="M67" s="186" t="s">
        <v>163</v>
      </c>
      <c r="N67" s="28"/>
      <c r="O67" s="28"/>
      <c r="P67" s="28"/>
      <c r="Q67" s="28"/>
      <c r="R67" s="49">
        <f>SUMIFS(DATI!E$1:E$65536,DATI!A$1:A$65536,'2022'!B4,DATI!B$1:B$65536,'2022'!R12,DATI!C$1:C$65536,'2022'!N8,DATI!D$1:D$65536,'2022'!L67)</f>
        <v>13814</v>
      </c>
      <c r="S67" s="49">
        <f>SUMIFS(DATI!E$1:E$65536,DATI!A$1:A$65536,'2022'!B4,DATI!B$1:B$65536,'2022'!S12,DATI!C$1:C$65536,'2022'!N8,DATI!D$1:D$65536,'2022'!L67)</f>
        <v>112415</v>
      </c>
      <c r="T67" s="28"/>
      <c r="U67" s="28"/>
      <c r="V67" s="28"/>
      <c r="W67" s="42"/>
    </row>
    <row r="68" spans="1:23" ht="25">
      <c r="A68" s="7"/>
      <c r="B68" s="28"/>
      <c r="C68" s="28"/>
      <c r="D68" s="28"/>
      <c r="E68" s="28"/>
      <c r="F68" s="49">
        <f>SUMIFS(DATI!E$1:E$65536,DATI!A$1:A$65536,'2022'!B4,DATI!B$1:B$65536,'2022'!F12,DATI!C$1:C$65536,'2022'!B8,DATI!D$1:D$65536,'2022'!L68)</f>
        <v>421231</v>
      </c>
      <c r="G68" s="49">
        <f>SUMIFS(DATI!E$1:E$65536,DATI!A$1:A$65536,'2022'!B4,DATI!B$1:B$65536,'2022'!G12,DATI!C$1:C$65536,'2022'!B8,DATI!D$1:D$65536,'2022'!L68)</f>
        <v>287303</v>
      </c>
      <c r="H68" s="28"/>
      <c r="I68" s="28"/>
      <c r="J68" s="28"/>
      <c r="K68" s="42"/>
      <c r="L68" s="40" t="s">
        <v>96</v>
      </c>
      <c r="M68" s="186" t="s">
        <v>164</v>
      </c>
      <c r="N68" s="28"/>
      <c r="O68" s="28"/>
      <c r="P68" s="28"/>
      <c r="Q68" s="28"/>
      <c r="R68" s="49">
        <f>SUMIFS(DATI!E$1:E$65536,DATI!A$1:A$65536,'2022'!B4,DATI!B$1:B$65536,'2022'!R12,DATI!C$1:C$65536,'2022'!N8,DATI!D$1:D$65536,'2022'!L68)</f>
        <v>8132</v>
      </c>
      <c r="S68" s="49">
        <f>SUMIFS(DATI!E$1:E$65536,DATI!A$1:A$65536,'2022'!B4,DATI!B$1:B$65536,'2022'!S12,DATI!C$1:C$65536,'2022'!N8,DATI!D$1:D$65536,'2022'!L68)</f>
        <v>15555</v>
      </c>
      <c r="T68" s="28"/>
      <c r="U68" s="28"/>
      <c r="V68" s="28"/>
      <c r="W68" s="42"/>
    </row>
    <row r="69" spans="1:23">
      <c r="A69" s="7"/>
      <c r="B69" s="98">
        <f t="shared" ref="B69:B78" si="6">C69+D69</f>
        <v>0</v>
      </c>
      <c r="C69" s="94">
        <f>C70+C71+C72</f>
        <v>0</v>
      </c>
      <c r="D69" s="94">
        <f>D70+D71+D72</f>
        <v>0</v>
      </c>
      <c r="E69" s="94">
        <f>E70+E71+E72</f>
        <v>0</v>
      </c>
      <c r="F69" s="94">
        <f>F70+F71+F72</f>
        <v>69176</v>
      </c>
      <c r="G69" s="94">
        <f>G70+G71+G72</f>
        <v>0</v>
      </c>
      <c r="H69" s="28"/>
      <c r="I69" s="94">
        <f t="shared" ref="I69:I74" si="7">E69+F69+G69+B69</f>
        <v>69176</v>
      </c>
      <c r="J69" s="94">
        <f>J70+J71+J72</f>
        <v>31406</v>
      </c>
      <c r="K69" s="95">
        <f>I69+J69</f>
        <v>100582</v>
      </c>
      <c r="L69" s="53" t="s">
        <v>40</v>
      </c>
      <c r="M69" s="78" t="s">
        <v>258</v>
      </c>
      <c r="N69" s="91">
        <f t="shared" si="3"/>
        <v>100582</v>
      </c>
      <c r="O69" s="94">
        <f>O70+O71+O72</f>
        <v>86</v>
      </c>
      <c r="P69" s="29">
        <f>R69+S69+T69+U69+V69</f>
        <v>100496</v>
      </c>
      <c r="Q69" s="50"/>
      <c r="R69" s="29">
        <f>R70+R71+R72</f>
        <v>15509</v>
      </c>
      <c r="S69" s="29">
        <f>S70+S71+S72</f>
        <v>29910</v>
      </c>
      <c r="T69" s="29">
        <f>T70+T71+T72</f>
        <v>325</v>
      </c>
      <c r="U69" s="29">
        <f>U70+U71+U72</f>
        <v>54732</v>
      </c>
      <c r="V69" s="62">
        <f>V70+V71+V72</f>
        <v>20</v>
      </c>
      <c r="W69" s="63">
        <f t="shared" si="5"/>
        <v>54752</v>
      </c>
    </row>
    <row r="70" spans="1:23" ht="23.25" customHeight="1">
      <c r="A70" s="7"/>
      <c r="B70" s="98">
        <f t="shared" si="6"/>
        <v>0</v>
      </c>
      <c r="C70" s="30">
        <f>SUMIFS(DATI!E$1:E$65536,DATI!A$1:A$65536,'2022'!B4,DATI!B$1:B$65536,'2022'!C12,DATI!C$1:C$65536,'2022'!B8,DATI!D$1:D$65536,'2022'!L70)</f>
        <v>0</v>
      </c>
      <c r="D70" s="30">
        <f>SUMIFS(DATI!E$1:E$65536,DATI!A$1:A$65536,'2022'!B4,DATI!B$1:B$65536,'2022'!D12,DATI!C$1:C$65536,'2022'!B8,DATI!D$1:D$65536,'2022'!L70)</f>
        <v>0</v>
      </c>
      <c r="E70" s="30">
        <f>SUMIFS(DATI!E$1:E$65536,DATI!A$1:A$65536,'2022'!B4,DATI!B$1:B$65536,'2022'!E12,DATI!C$1:C$65536,'2022'!B8,DATI!D$1:D$65536,'2022'!L70)</f>
        <v>0</v>
      </c>
      <c r="F70" s="30">
        <f>SUMIFS(DATI!E$1:E$65536,DATI!A$1:A$65536,'2022'!B4,DATI!B$1:B$65536,'2022'!F12,DATI!C$1:C$65536,'2022'!B8,DATI!D$1:D$65536,'2022'!L70)</f>
        <v>6680</v>
      </c>
      <c r="G70" s="49">
        <f>SUMIFS(DATI!E$1:E$65536,DATI!A$1:A$65536,'2022'!B4,DATI!B$1:B$65536,'2022'!G12,DATI!C$1:C$65536,'2022'!B8,DATI!D$1:D$65536,'2022'!L70)</f>
        <v>0</v>
      </c>
      <c r="H70" s="28"/>
      <c r="I70" s="94">
        <f t="shared" si="7"/>
        <v>6680</v>
      </c>
      <c r="J70" s="101">
        <f>SUMIFS(DATI!E$1:E$65536,DATI!A$1:A$65536,'2022'!B4,DATI!B$1:B$65536,'2022'!J12,DATI!C$1:C$65536,'2022'!B8,DATI!D$1:D$65536,'2022'!L70)</f>
        <v>0</v>
      </c>
      <c r="K70" s="95">
        <f>I70+J70</f>
        <v>6680</v>
      </c>
      <c r="L70" s="53" t="s">
        <v>41</v>
      </c>
      <c r="M70" s="201" t="s">
        <v>257</v>
      </c>
      <c r="N70" s="91">
        <f t="shared" si="3"/>
        <v>6680</v>
      </c>
      <c r="O70" s="102">
        <f>SUMIFS(DATI!E$1:E$65536,DATI!A$1:A$65536,'2022'!B4,DATI!B$1:B$65536,'2022'!O12,DATI!C$1:C$65536,'2022'!N8,DATI!D$1:D$65536,'2022'!L70)</f>
        <v>0</v>
      </c>
      <c r="P70" s="29">
        <f>R70+S70+T70+W70</f>
        <v>6680</v>
      </c>
      <c r="Q70" s="50"/>
      <c r="R70" s="49">
        <f>SUMIFS(DATI!E$1:E$65536,DATI!A$1:A$65536,'2022'!B4,DATI!B$1:B$65536,'2022'!R12,DATI!C$1:C$65536,'2022'!N8,DATI!D$1:D$65536,'2022'!L70)</f>
        <v>4282</v>
      </c>
      <c r="S70" s="49">
        <f>SUMIFS(DATI!E$1:E$65536,DATI!A$1:A$65536,'2022'!B4,DATI!B$1:B$65536,'2022'!S12,DATI!C$1:C$65536,'2022'!N8,DATI!D$1:D$65536,'2022'!L70)</f>
        <v>576</v>
      </c>
      <c r="T70" s="49">
        <f>SUMIFS(DATI!E$1:E$65536,DATI!A$1:A$65536,'2022'!B4,DATI!B$1:B$65536,'2022'!T12,DATI!C$1:C$65536,'2022'!N8,DATI!D$1:D$65536,'2022'!L70)</f>
        <v>325</v>
      </c>
      <c r="U70" s="49">
        <f>SUMIFS(DATI!E$1:E$65536,DATI!A$1:A$65536,'2022'!B4,DATI!B$1:B$65536,'2022'!U12,DATI!C$1:C$65536,'2022'!N8,DATI!D$1:D$65536,'2022'!L70)</f>
        <v>1497</v>
      </c>
      <c r="V70" s="24">
        <f>SUMIFS(DATI!E$1:E$65536,DATI!A$1:A$65536,'2022'!B4,DATI!B$1:B$65536,'2022'!V12,DATI!C$1:C$65536,'2022'!N8,DATI!D$1:D$65536,'2022'!L70)</f>
        <v>0</v>
      </c>
      <c r="W70" s="63">
        <f t="shared" si="5"/>
        <v>1497</v>
      </c>
    </row>
    <row r="71" spans="1:23">
      <c r="A71" s="7"/>
      <c r="B71" s="98">
        <f t="shared" si="6"/>
        <v>0</v>
      </c>
      <c r="C71" s="30">
        <f>SUMIFS(DATI!E$1:E$65536,DATI!A$1:A$65536,'2022'!B4,DATI!B$1:B$65536,'2022'!C12,DATI!C$1:C$65536,'2022'!B8,DATI!D$1:D$65536,'2022'!L71)</f>
        <v>0</v>
      </c>
      <c r="D71" s="30">
        <f>SUMIFS(DATI!E$1:E$65536,DATI!A$1:A$65536,'2022'!B4,DATI!B$1:B$65536,'2022'!D12,DATI!C$1:C$65536,'2022'!B8,DATI!D$1:D$65536,'2022'!L71)</f>
        <v>0</v>
      </c>
      <c r="E71" s="30">
        <f>SUMIFS(DATI!E$1:E$65536,DATI!A$1:A$65536,'2022'!B4,DATI!B$1:B$65536,'2022'!E12,DATI!C$1:C$65536,'2022'!B8,DATI!D$1:D$65536,'2022'!L71)</f>
        <v>0</v>
      </c>
      <c r="F71" s="30">
        <f>SUMIFS(DATI!E$1:E$65536,DATI!A$1:A$65536,'2022'!B4,DATI!B$1:B$65536,'2022'!F12,DATI!C$1:C$65536,'2022'!B8,DATI!D$1:D$65536,'2022'!L71)</f>
        <v>51303</v>
      </c>
      <c r="G71" s="49">
        <f>SUMIFS(DATI!E$1:E$65536,DATI!A$1:A$65536,'2022'!B4,DATI!B$1:B$65536,'2022'!G12,DATI!C$1:C$65536,'2022'!B8,DATI!D$1:D$65536,'2022'!L71)</f>
        <v>0</v>
      </c>
      <c r="H71" s="28"/>
      <c r="I71" s="94">
        <f t="shared" si="7"/>
        <v>51303</v>
      </c>
      <c r="J71" s="101">
        <f>SUMIFS(DATI!E$1:E$65536,DATI!A$1:A$65536,'2022'!B4,DATI!B$1:B$65536,'2022'!J12,DATI!C$1:C$65536,'2022'!B8,DATI!D$1:D$65536,'2022'!L71)</f>
        <v>0</v>
      </c>
      <c r="K71" s="95">
        <f>I71+J71</f>
        <v>51303</v>
      </c>
      <c r="L71" s="53" t="s">
        <v>42</v>
      </c>
      <c r="M71" s="201" t="s">
        <v>256</v>
      </c>
      <c r="N71" s="91">
        <f t="shared" si="3"/>
        <v>51303</v>
      </c>
      <c r="O71" s="102">
        <f>SUMIFS(DATI!E$1:E$65536,DATI!A$1:A$65536,'2022'!B4,DATI!B$1:B$65536,'2022'!O12,DATI!C$1:C$65536,'2022'!N8,DATI!D$1:D$65536,'2022'!L71)</f>
        <v>0</v>
      </c>
      <c r="P71" s="29">
        <f>R71+S71+T71+W71</f>
        <v>51303</v>
      </c>
      <c r="Q71" s="50"/>
      <c r="R71" s="49">
        <f>SUMIFS(DATI!E$1:E$65536,DATI!A$1:A$65536,'2022'!B4,DATI!B$1:B$65536,'2022'!R12,DATI!C$1:C$65536,'2022'!N8,DATI!D$1:D$65536,'2022'!L71)</f>
        <v>0</v>
      </c>
      <c r="S71" s="49">
        <f>SUMIFS(DATI!E$1:E$65536,DATI!A$1:A$65536,'2022'!B4,DATI!B$1:B$65536,'2022'!S12,DATI!C$1:C$65536,'2022'!N8,DATI!D$1:D$65536,'2022'!L71)</f>
        <v>0</v>
      </c>
      <c r="T71" s="49">
        <f>SUMIFS(DATI!E$1:E$65536,DATI!A$1:A$65536,'2022'!B4,DATI!B$1:B$65536,'2022'!T12,DATI!C$1:C$65536,'2022'!N8,DATI!D$1:D$65536,'2022'!L71)</f>
        <v>0</v>
      </c>
      <c r="U71" s="49">
        <f>SUMIFS(DATI!E$1:E$65536,DATI!A$1:A$65536,'2022'!B4,DATI!B$1:B$65536,'2022'!U12,DATI!C$1:C$65536,'2022'!N8,DATI!D$1:D$65536,'2022'!L71)</f>
        <v>51303</v>
      </c>
      <c r="V71" s="24">
        <f>SUMIFS(DATI!E$1:E$65536,DATI!A$1:A$65536,'2022'!B4,DATI!B$1:B$65536,'2022'!V12,DATI!C$1:C$65536,'2022'!N8,DATI!D$1:D$65536,'2022'!L71)</f>
        <v>0</v>
      </c>
      <c r="W71" s="63">
        <f t="shared" si="5"/>
        <v>51303</v>
      </c>
    </row>
    <row r="72" spans="1:23">
      <c r="A72" s="7"/>
      <c r="B72" s="98">
        <f t="shared" si="6"/>
        <v>0</v>
      </c>
      <c r="C72" s="30">
        <f>SUMIFS(DATI!E$1:E$65536,DATI!A$1:A$65536,'2022'!B4,DATI!B$1:B$65536,'2022'!C12,DATI!C$1:C$65536,'2022'!B8,DATI!D$1:D$65536,'2022'!L72)</f>
        <v>0</v>
      </c>
      <c r="D72" s="30">
        <f>SUMIFS(DATI!E$1:E$65536,DATI!A$1:A$65536,'2022'!B4,DATI!B$1:B$65536,'2022'!D12,DATI!C$1:C$65536,'2022'!B8,DATI!D$1:D$65536,'2022'!L72)</f>
        <v>0</v>
      </c>
      <c r="E72" s="30">
        <f>SUMIFS(DATI!E$1:E$65536,DATI!A$1:A$65536,'2022'!B4,DATI!B$1:B$65536,'2022'!E12,DATI!C$1:C$65536,'2022'!B8,DATI!D$1:D$65536,'2022'!L72)</f>
        <v>0</v>
      </c>
      <c r="F72" s="30">
        <f>SUMIFS(DATI!E$1:E$65536,DATI!A$1:A$65536,'2022'!B4,DATI!B$1:B$65536,'2022'!F12,DATI!C$1:C$65536,'2022'!B8,DATI!D$1:D$65536,'2022'!L72)</f>
        <v>11193</v>
      </c>
      <c r="G72" s="49">
        <f>SUMIFS(DATI!E$1:E$65536,DATI!A$1:A$65536,'2022'!B4,DATI!B$1:B$65536,'2022'!G12,DATI!C$1:C$65536,'2022'!B8,DATI!D$1:D$65536,'2022'!L72)</f>
        <v>0</v>
      </c>
      <c r="H72" s="28"/>
      <c r="I72" s="94">
        <f t="shared" si="7"/>
        <v>11193</v>
      </c>
      <c r="J72" s="101">
        <f>SUMIFS(DATI!E$1:E$65536,DATI!A$1:A$65536,'2022'!B4,DATI!B$1:B$65536,'2022'!J12,DATI!C$1:C$65536,'2022'!B8,DATI!D$1:D$65536,'2022'!L72)</f>
        <v>31406</v>
      </c>
      <c r="K72" s="95">
        <f>I72+J72</f>
        <v>42599</v>
      </c>
      <c r="L72" s="53" t="s">
        <v>43</v>
      </c>
      <c r="M72" s="201" t="s">
        <v>255</v>
      </c>
      <c r="N72" s="91">
        <f t="shared" si="3"/>
        <v>42599</v>
      </c>
      <c r="O72" s="102">
        <f>SUMIFS(DATI!E$1:E$65536,DATI!A$1:A$65536,'2022'!B4,DATI!B$1:B$65536,'2022'!O12,DATI!C$1:C$65536,'2022'!N8,DATI!D$1:D$65536,'2022'!L72)</f>
        <v>86</v>
      </c>
      <c r="P72" s="29">
        <f>R72+S72+T72+W72</f>
        <v>42513</v>
      </c>
      <c r="Q72" s="50"/>
      <c r="R72" s="49">
        <f>SUMIFS(DATI!E$1:E$65536,DATI!A$1:A$65536,'2022'!B4,DATI!B$1:B$65536,'2022'!R12,DATI!C$1:C$65536,'2022'!N8,DATI!D$1:D$65536,'2022'!L72)</f>
        <v>11227</v>
      </c>
      <c r="S72" s="49">
        <f>SUMIFS(DATI!E$1:E$65536,DATI!A$1:A$65536,'2022'!B4,DATI!B$1:B$65536,'2022'!S12,DATI!C$1:C$65536,'2022'!N8,DATI!D$1:D$65536,'2022'!L72)</f>
        <v>29334</v>
      </c>
      <c r="T72" s="49">
        <f>SUMIFS(DATI!E$1:E$65536,DATI!A$1:A$65536,'2022'!B4,DATI!B$1:B$65536,'2022'!T12,DATI!C$1:C$65536,'2022'!N8,DATI!D$1:D$65536,'2022'!L72)</f>
        <v>0</v>
      </c>
      <c r="U72" s="49">
        <f>SUMIFS(DATI!E$1:E$65536,DATI!A$1:A$65536,'2022'!B4,DATI!B$1:B$65536,'2022'!U12,DATI!C$1:C$65536,'2022'!N8,DATI!D$1:D$65536,'2022'!L72)</f>
        <v>1932</v>
      </c>
      <c r="V72" s="24">
        <f>SUMIFS(DATI!E$1:E$65536,DATI!A$1:A$65536,'2022'!B4,DATI!B$1:B$65536,'2022'!V12,DATI!C$1:C$65536,'2022'!N8,DATI!D$1:D$65536,'2022'!L72)</f>
        <v>20</v>
      </c>
      <c r="W72" s="63">
        <f t="shared" si="5"/>
        <v>1952</v>
      </c>
    </row>
    <row r="73" spans="1:23">
      <c r="A73" s="7"/>
      <c r="B73" s="98">
        <f t="shared" si="6"/>
        <v>34301</v>
      </c>
      <c r="C73" s="103">
        <f>SUMIFS(DATI!E$1:E$65536,DATI!A$1:A$65536,'2022'!B4,DATI!B$1:B$65536,'2022'!C12,DATI!C$1:C$65536,'2022'!B8,DATI!D$1:D$65536,'2022'!L73)</f>
        <v>1216</v>
      </c>
      <c r="D73" s="103">
        <f>SUMIFS(DATI!E$1:E$65536,DATI!A$1:A$65536,'2022'!B4,DATI!B$1:B$65536,'2022'!D12,DATI!C$1:C$65536,'2022'!B8,DATI!D$1:D$65536,'2022'!L73)</f>
        <v>33085</v>
      </c>
      <c r="E73" s="49">
        <f>SUMIFS(DATI!E$1:E$65536,DATI!A$1:A$65536,'2022'!B4,DATI!B$1:B$65536,'2022'!E12,DATI!C$1:C$65536,'2022'!B8,DATI!D$1:D$65536,'2022'!L73)</f>
        <v>1611</v>
      </c>
      <c r="F73" s="49">
        <f>SUMIFS(DATI!E$1:E$65536,DATI!A$1:A$65536,'2022'!B4,DATI!B$1:B$65536,'2022'!F12,DATI!C$1:C$65536,'2022'!B8,DATI!D$1:D$65536,'2022'!L73)</f>
        <v>0</v>
      </c>
      <c r="G73" s="49">
        <f>SUMIFS(DATI!E$1:E$65536,DATI!A$1:A$65536,'2022'!B4,DATI!B$1:B$65536,'2022'!G12,DATI!C$1:C$65536,'2022'!B8,DATI!D$1:D$65536,'2022'!L73)</f>
        <v>70713</v>
      </c>
      <c r="H73" s="28"/>
      <c r="I73" s="94">
        <f t="shared" si="7"/>
        <v>106625</v>
      </c>
      <c r="J73" s="104"/>
      <c r="K73" s="31">
        <f>I73</f>
        <v>106625</v>
      </c>
      <c r="L73" s="40" t="s">
        <v>44</v>
      </c>
      <c r="M73" s="134" t="s">
        <v>254</v>
      </c>
      <c r="N73" s="91">
        <f>P73</f>
        <v>106625</v>
      </c>
      <c r="O73" s="105"/>
      <c r="P73" s="29">
        <f>R73+S73+T73+W73</f>
        <v>106625</v>
      </c>
      <c r="Q73" s="50"/>
      <c r="R73" s="49">
        <f>SUMIFS(DATI!E$1:E$65536,DATI!A$1:A$65536,'2022'!B4,DATI!B$1:B$65536,'2022'!R12,DATI!C$1:C$65536,'2022'!N8,DATI!D$1:D$65536,'2022'!L73)</f>
        <v>0</v>
      </c>
      <c r="S73" s="49">
        <f>SUMIFS(DATI!E$1:E$65536,DATI!A$1:A$65536,'2022'!B4,DATI!B$1:B$65536,'2022'!S12,DATI!C$1:C$65536,'2022'!N8,DATI!D$1:D$65536,'2022'!L73)</f>
        <v>0</v>
      </c>
      <c r="T73" s="49">
        <f>SUMIFS(DATI!E$1:E$65536,DATI!A$1:A$65536,'2022'!B4,DATI!B$1:B$65536,'2022'!T12,DATI!C$1:C$65536,'2022'!N8,DATI!D$1:D$65536,'2022'!L73)</f>
        <v>13515</v>
      </c>
      <c r="U73" s="49">
        <f>SUMIFS(DATI!E$1:E$65536,DATI!A$1:A$65536,'2022'!B4,DATI!B$1:B$65536,'2022'!U12,DATI!C$1:C$65536,'2022'!N8,DATI!D$1:D$65536,'2022'!L73)</f>
        <v>93110</v>
      </c>
      <c r="V73" s="24">
        <f>SUMIFS(DATI!E$1:E$65536,DATI!A$1:A$65536,'2022'!B4,DATI!B$1:B$65536,'2022'!V12,DATI!C$1:C$65536,'2022'!N8,DATI!D$1:D$65536,'2022'!L73)</f>
        <v>0</v>
      </c>
      <c r="W73" s="63">
        <f t="shared" si="5"/>
        <v>93110</v>
      </c>
    </row>
    <row r="74" spans="1:23">
      <c r="A74" s="7"/>
      <c r="B74" s="98">
        <f t="shared" si="6"/>
        <v>585313</v>
      </c>
      <c r="C74" s="49">
        <f>SUMIFS(DATI!E$1:E$65536,DATI!A$1:A$65536,'2022'!B4,DATI!B$1:B$65536,'2022'!C12,DATI!C$1:C$65536,'2022'!B8,DATI!D$1:D$65536,'2022'!L74)</f>
        <v>3775</v>
      </c>
      <c r="D74" s="49">
        <f>SUMIFS(DATI!E$1:E$65536,DATI!A$1:A$65536,'2022'!B4,DATI!B$1:B$65536,'2022'!D12,DATI!C$1:C$65536,'2022'!B8,DATI!D$1:D$65536,'2022'!L74)</f>
        <v>581538</v>
      </c>
      <c r="E74" s="132">
        <f>SUMIFS(DATI!E$1:E$65536,DATI!A$1:A$65536,'2022'!B4,DATI!B$1:B$65536,'2022'!E12,DATI!C$1:C$65536,'2022'!B8,DATI!D$1:D$65536,'2022'!L74)</f>
        <v>206051</v>
      </c>
      <c r="F74" s="132">
        <f>SUMIFS(DATI!E$1:E$65536,DATI!A$1:A$65536,'2022'!B4,DATI!B$1:B$65536,'2022'!F12,DATI!C$1:C$65536,'2022'!B8,DATI!D$1:D$65536,'2022'!L74)</f>
        <v>276225</v>
      </c>
      <c r="G74" s="132">
        <f>SUMIFS(DATI!E$1:E$65536,DATI!A$1:A$65536,'2022'!B4,DATI!B$1:B$65536,'2022'!G12,DATI!C$1:C$65536,'2022'!B8,DATI!D$1:D$65536,'2022'!L74)</f>
        <v>538993</v>
      </c>
      <c r="H74" s="50"/>
      <c r="I74" s="94">
        <f t="shared" si="7"/>
        <v>1606582</v>
      </c>
      <c r="J74" s="30">
        <f>SUMIFS(DATI!E$1:E$65536,DATI!A$1:A$65536,'2022'!B4,DATI!B$1:B$65536,'2022'!J12,DATI!C$1:C$65536,'2022'!B8,DATI!D$1:D$65536,'2022'!L74)</f>
        <v>361058</v>
      </c>
      <c r="K74" s="95">
        <f>I74+J74</f>
        <v>1967640</v>
      </c>
      <c r="L74" s="40" t="s">
        <v>35</v>
      </c>
      <c r="M74" s="134" t="s">
        <v>229</v>
      </c>
      <c r="N74" s="91">
        <f t="shared" si="3"/>
        <v>1967640</v>
      </c>
      <c r="O74" s="30">
        <f>SUMIFS(DATI!E$1:E$65536,DATI!A$1:A$65536,'2022'!B4,DATI!B$1:B$65536,'2022'!O12,DATI!C$1:C$65536,'2022'!N8,DATI!D$1:D$65536,'2022'!L74)</f>
        <v>391018</v>
      </c>
      <c r="P74" s="29">
        <f>R74+S74+T74+W74</f>
        <v>1576622</v>
      </c>
      <c r="Q74" s="50"/>
      <c r="R74" s="49">
        <f>SUMIFS(DATI!E$1:E$65536,DATI!A$1:A$65536,'2022'!B4,DATI!B$1:B$65536,'2022'!R12,DATI!C$1:C$65536,'2022'!N8,DATI!D$1:D$65536,'2022'!L74)</f>
        <v>550560</v>
      </c>
      <c r="S74" s="49">
        <f>SUMIFS(DATI!E$1:E$65536,DATI!A$1:A$65536,'2022'!B4,DATI!B$1:B$65536,'2022'!S12,DATI!C$1:C$65536,'2022'!N8,DATI!D$1:D$65536,'2022'!L74)</f>
        <v>994677</v>
      </c>
      <c r="T74" s="49">
        <f>SUMIFS(DATI!E$1:E$65536,DATI!A$1:A$65536,'2022'!B4,DATI!B$1:B$65536,'2022'!T12,DATI!C$1:C$65536,'2022'!N8,DATI!D$1:D$65536,'2022'!L74)</f>
        <v>24734</v>
      </c>
      <c r="U74" s="49">
        <f>SUMIFS(DATI!E$1:E$65536,DATI!A$1:A$65536,'2022'!B4,DATI!B$1:B$65536,'2022'!U12,DATI!C$1:C$65536,'2022'!N8,DATI!D$1:D$65536,'2022'!L74)</f>
        <v>6507</v>
      </c>
      <c r="V74" s="24">
        <f>SUMIFS(DATI!E$1:E$65536,DATI!A$1:A$65536,'2022'!B4,DATI!B$1:B$65536,'2022'!V12,DATI!C$1:C$65536,'2022'!N8,DATI!D$1:D$65536,'2022'!L74)</f>
        <v>144</v>
      </c>
      <c r="W74" s="63">
        <f t="shared" si="5"/>
        <v>6651</v>
      </c>
    </row>
    <row r="75" spans="1:23" ht="13">
      <c r="A75" s="7"/>
      <c r="B75" s="28"/>
      <c r="C75" s="28"/>
      <c r="D75" s="28"/>
      <c r="E75" s="28"/>
      <c r="F75" s="29">
        <f>R45+R58-G59-G69-G73</f>
        <v>9283560</v>
      </c>
      <c r="G75" s="29">
        <f>S45+S58-F59-F69-F73</f>
        <v>1156131</v>
      </c>
      <c r="H75" s="50"/>
      <c r="I75" s="28"/>
      <c r="J75" s="28"/>
      <c r="K75" s="42"/>
      <c r="L75" s="135" t="s">
        <v>17</v>
      </c>
      <c r="M75" s="202" t="s">
        <v>165</v>
      </c>
      <c r="N75" s="28"/>
      <c r="O75" s="28"/>
      <c r="P75" s="28"/>
      <c r="Q75" s="28"/>
      <c r="R75" s="28"/>
      <c r="S75" s="28"/>
      <c r="T75" s="28"/>
      <c r="U75" s="28"/>
      <c r="V75" s="28"/>
      <c r="W75" s="42"/>
    </row>
    <row r="76" spans="1:23" ht="27.75" customHeight="1">
      <c r="A76" s="7"/>
      <c r="B76" s="98">
        <f t="shared" si="6"/>
        <v>22681723</v>
      </c>
      <c r="C76" s="91">
        <f>V45+W49+V58-C58</f>
        <v>27261</v>
      </c>
      <c r="D76" s="91">
        <f>U45+U46+U49+U58-D58</f>
        <v>22654462</v>
      </c>
      <c r="E76" s="29">
        <f>T45+T49+T58-E55-E58</f>
        <v>6210216</v>
      </c>
      <c r="F76" s="29">
        <f>S45+S58-F58</f>
        <v>-17343</v>
      </c>
      <c r="G76" s="29">
        <f>R45+R58-G58</f>
        <v>6580775</v>
      </c>
      <c r="H76" s="61"/>
      <c r="I76" s="94">
        <f>B76+E76+F76+G76</f>
        <v>35455371</v>
      </c>
      <c r="J76" s="28"/>
      <c r="K76" s="42"/>
      <c r="L76" s="106" t="s">
        <v>18</v>
      </c>
      <c r="M76" s="203" t="s">
        <v>166</v>
      </c>
      <c r="N76" s="28"/>
      <c r="O76" s="28"/>
      <c r="P76" s="28"/>
      <c r="Q76" s="28"/>
      <c r="R76" s="28"/>
      <c r="S76" s="28"/>
      <c r="T76" s="28"/>
      <c r="U76" s="28"/>
      <c r="V76" s="28"/>
      <c r="W76" s="42"/>
    </row>
    <row r="77" spans="1:23">
      <c r="A77" s="7"/>
      <c r="B77" s="98">
        <f t="shared" si="6"/>
        <v>1109321</v>
      </c>
      <c r="C77" s="91">
        <f>C22</f>
        <v>27190</v>
      </c>
      <c r="D77" s="91">
        <f>D22</f>
        <v>1082131</v>
      </c>
      <c r="E77" s="91">
        <f>E22</f>
        <v>1484080</v>
      </c>
      <c r="F77" s="91">
        <f>F22</f>
        <v>87333</v>
      </c>
      <c r="G77" s="91">
        <f>G22</f>
        <v>3764911</v>
      </c>
      <c r="H77" s="61"/>
      <c r="I77" s="94">
        <f>B77+E77+F77+G77</f>
        <v>6445645</v>
      </c>
      <c r="J77" s="28"/>
      <c r="K77" s="42"/>
      <c r="L77" s="53" t="s">
        <v>77</v>
      </c>
      <c r="M77" s="65" t="s">
        <v>167</v>
      </c>
      <c r="N77" s="28"/>
      <c r="O77" s="28"/>
      <c r="P77" s="28"/>
      <c r="Q77" s="28"/>
      <c r="R77" s="28"/>
      <c r="S77" s="28"/>
      <c r="T77" s="28"/>
      <c r="U77" s="28"/>
      <c r="V77" s="28"/>
      <c r="W77" s="42"/>
    </row>
    <row r="78" spans="1:23" ht="13.5" thickBot="1">
      <c r="A78" s="7"/>
      <c r="B78" s="98">
        <f t="shared" si="6"/>
        <v>21572402</v>
      </c>
      <c r="C78" s="107">
        <f>C76-C77</f>
        <v>71</v>
      </c>
      <c r="D78" s="107">
        <f>D76-D77</f>
        <v>21572331</v>
      </c>
      <c r="E78" s="107">
        <f>E76-E77</f>
        <v>4726136</v>
      </c>
      <c r="F78" s="107">
        <f>F76-F77</f>
        <v>-104676</v>
      </c>
      <c r="G78" s="107">
        <f>G76-G77</f>
        <v>2815864</v>
      </c>
      <c r="H78" s="88"/>
      <c r="I78" s="108">
        <f>B78+E78+F78+G78</f>
        <v>29009726</v>
      </c>
      <c r="J78" s="28"/>
      <c r="K78" s="109"/>
      <c r="L78" s="106" t="s">
        <v>168</v>
      </c>
      <c r="M78" s="198" t="s">
        <v>169</v>
      </c>
      <c r="N78" s="28"/>
      <c r="O78" s="28"/>
      <c r="P78" s="28"/>
      <c r="Q78" s="28"/>
      <c r="R78" s="28"/>
      <c r="S78" s="28"/>
      <c r="T78" s="28"/>
      <c r="U78" s="28"/>
      <c r="V78" s="28"/>
      <c r="W78" s="42"/>
    </row>
    <row r="79" spans="1:23" ht="14" thickTop="1" thickBot="1">
      <c r="A79" s="7"/>
      <c r="B79" s="110"/>
      <c r="C79" s="110"/>
      <c r="D79" s="110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6"/>
    </row>
    <row r="80" spans="1:23" ht="21.75" customHeight="1" thickTop="1" thickBot="1">
      <c r="A80" s="7"/>
      <c r="B80" s="253" t="s">
        <v>119</v>
      </c>
      <c r="C80" s="253"/>
      <c r="D80" s="253"/>
      <c r="E80" s="253"/>
      <c r="F80" s="253"/>
      <c r="G80" s="253"/>
      <c r="H80" s="253"/>
      <c r="I80" s="253"/>
      <c r="J80" s="253"/>
      <c r="K80" s="254"/>
      <c r="L80" s="274" t="s">
        <v>120</v>
      </c>
      <c r="M80" s="275"/>
      <c r="N80" s="278" t="s">
        <v>121</v>
      </c>
      <c r="O80" s="279"/>
      <c r="P80" s="279"/>
      <c r="Q80" s="279"/>
      <c r="R80" s="279"/>
      <c r="S80" s="279"/>
      <c r="T80" s="279"/>
      <c r="U80" s="280"/>
      <c r="V80" s="280"/>
      <c r="W80" s="281"/>
    </row>
    <row r="81" spans="1:23" ht="13.5" customHeight="1" thickTop="1">
      <c r="A81" s="7"/>
      <c r="B81" s="261" t="s">
        <v>122</v>
      </c>
      <c r="C81" s="264" t="s">
        <v>123</v>
      </c>
      <c r="D81" s="264" t="s">
        <v>124</v>
      </c>
      <c r="E81" s="239" t="s">
        <v>125</v>
      </c>
      <c r="F81" s="239" t="s">
        <v>126</v>
      </c>
      <c r="G81" s="239" t="s">
        <v>127</v>
      </c>
      <c r="H81" s="239" t="s">
        <v>128</v>
      </c>
      <c r="I81" s="239" t="s">
        <v>129</v>
      </c>
      <c r="J81" s="239" t="s">
        <v>130</v>
      </c>
      <c r="K81" s="243" t="s">
        <v>131</v>
      </c>
      <c r="L81" s="276"/>
      <c r="M81" s="277"/>
      <c r="N81" s="264" t="s">
        <v>131</v>
      </c>
      <c r="O81" s="239" t="s">
        <v>130</v>
      </c>
      <c r="P81" s="239" t="s">
        <v>129</v>
      </c>
      <c r="Q81" s="239" t="s">
        <v>128</v>
      </c>
      <c r="R81" s="239" t="s">
        <v>127</v>
      </c>
      <c r="S81" s="239" t="s">
        <v>126</v>
      </c>
      <c r="T81" s="239" t="s">
        <v>125</v>
      </c>
      <c r="U81" s="264" t="s">
        <v>124</v>
      </c>
      <c r="V81" s="264" t="s">
        <v>123</v>
      </c>
      <c r="W81" s="266" t="s">
        <v>122</v>
      </c>
    </row>
    <row r="82" spans="1:23" ht="12.75" customHeight="1">
      <c r="A82" s="7"/>
      <c r="B82" s="262"/>
      <c r="C82" s="216"/>
      <c r="D82" s="216"/>
      <c r="E82" s="213"/>
      <c r="F82" s="213"/>
      <c r="G82" s="213"/>
      <c r="H82" s="229"/>
      <c r="I82" s="213"/>
      <c r="J82" s="213"/>
      <c r="K82" s="244"/>
      <c r="L82" s="276"/>
      <c r="M82" s="277"/>
      <c r="N82" s="215"/>
      <c r="O82" s="213"/>
      <c r="P82" s="213"/>
      <c r="Q82" s="229"/>
      <c r="R82" s="213"/>
      <c r="S82" s="213"/>
      <c r="T82" s="213"/>
      <c r="U82" s="216"/>
      <c r="V82" s="216"/>
      <c r="W82" s="219"/>
    </row>
    <row r="83" spans="1:23" ht="51" customHeight="1" thickBot="1">
      <c r="A83" s="7"/>
      <c r="B83" s="263"/>
      <c r="C83" s="265"/>
      <c r="D83" s="265"/>
      <c r="E83" s="241"/>
      <c r="F83" s="241"/>
      <c r="G83" s="241"/>
      <c r="H83" s="242"/>
      <c r="I83" s="241"/>
      <c r="J83" s="240"/>
      <c r="K83" s="245"/>
      <c r="L83" s="276"/>
      <c r="M83" s="277"/>
      <c r="N83" s="268"/>
      <c r="O83" s="240"/>
      <c r="P83" s="241"/>
      <c r="Q83" s="242"/>
      <c r="R83" s="241"/>
      <c r="S83" s="241"/>
      <c r="T83" s="241"/>
      <c r="U83" s="265"/>
      <c r="V83" s="265"/>
      <c r="W83" s="267"/>
    </row>
    <row r="84" spans="1:23" ht="19" thickTop="1" thickBot="1">
      <c r="A84" s="7"/>
      <c r="B84" s="231" t="s">
        <v>170</v>
      </c>
      <c r="C84" s="231"/>
      <c r="D84" s="231"/>
      <c r="E84" s="231"/>
      <c r="F84" s="231"/>
      <c r="G84" s="231"/>
      <c r="H84" s="231"/>
      <c r="I84" s="231"/>
      <c r="J84" s="231"/>
      <c r="K84" s="231"/>
      <c r="L84" s="231"/>
      <c r="M84" s="231"/>
      <c r="N84" s="231"/>
      <c r="O84" s="231"/>
      <c r="P84" s="231"/>
      <c r="Q84" s="231"/>
      <c r="R84" s="231"/>
      <c r="S84" s="231"/>
      <c r="T84" s="231"/>
      <c r="U84" s="231"/>
      <c r="V84" s="231"/>
      <c r="W84" s="232"/>
    </row>
    <row r="85" spans="1:23" ht="32.25" customHeight="1" thickTop="1">
      <c r="A85" s="7"/>
      <c r="B85" s="111"/>
      <c r="C85" s="111"/>
      <c r="D85" s="111"/>
      <c r="E85" s="111"/>
      <c r="F85" s="111"/>
      <c r="G85" s="111"/>
      <c r="H85" s="28"/>
      <c r="I85" s="111"/>
      <c r="J85" s="111"/>
      <c r="K85" s="112"/>
      <c r="L85" s="113" t="s">
        <v>18</v>
      </c>
      <c r="M85" s="204" t="s">
        <v>166</v>
      </c>
      <c r="N85" s="47"/>
      <c r="O85" s="47"/>
      <c r="P85" s="22">
        <f>R85+S85+T85+W85</f>
        <v>35455371</v>
      </c>
      <c r="Q85" s="50"/>
      <c r="R85" s="22">
        <f>G76</f>
        <v>6580775</v>
      </c>
      <c r="S85" s="22">
        <f>F76</f>
        <v>-17343</v>
      </c>
      <c r="T85" s="22">
        <f>E76</f>
        <v>6210216</v>
      </c>
      <c r="U85" s="114">
        <f>D76</f>
        <v>22654462</v>
      </c>
      <c r="V85" s="62">
        <f>C76</f>
        <v>27261</v>
      </c>
      <c r="W85" s="63">
        <f>U85+V85</f>
        <v>22681723</v>
      </c>
    </row>
    <row r="86" spans="1:23">
      <c r="A86" s="7"/>
      <c r="B86" s="115">
        <f>C86+D86</f>
        <v>2340093</v>
      </c>
      <c r="C86" s="91">
        <f>C87+C88</f>
        <v>0</v>
      </c>
      <c r="D86" s="91">
        <f>D87+D88</f>
        <v>2340093</v>
      </c>
      <c r="E86" s="91">
        <f>E87+E88</f>
        <v>1649</v>
      </c>
      <c r="F86" s="91">
        <f>F87+F88</f>
        <v>27053</v>
      </c>
      <c r="G86" s="91">
        <f>G87+G88</f>
        <v>356913</v>
      </c>
      <c r="H86" s="28"/>
      <c r="I86" s="94">
        <f>B86+E86+F86+G86</f>
        <v>2725708</v>
      </c>
      <c r="J86" s="94">
        <f>J87+J88</f>
        <v>27232</v>
      </c>
      <c r="K86" s="31">
        <f>I86+J86</f>
        <v>2752940</v>
      </c>
      <c r="L86" s="53" t="s">
        <v>45</v>
      </c>
      <c r="M86" s="54" t="s">
        <v>171</v>
      </c>
      <c r="N86" s="91">
        <f>O86+P86</f>
        <v>2752940</v>
      </c>
      <c r="O86" s="116">
        <f>O87+O88</f>
        <v>18</v>
      </c>
      <c r="P86" s="29">
        <f>T86</f>
        <v>2752922</v>
      </c>
      <c r="Q86" s="28"/>
      <c r="R86" s="28"/>
      <c r="S86" s="104"/>
      <c r="T86" s="29">
        <f>T87+T88</f>
        <v>2752922</v>
      </c>
      <c r="U86" s="92"/>
      <c r="V86" s="23"/>
      <c r="W86" s="32"/>
    </row>
    <row r="87" spans="1:23">
      <c r="A87" s="7"/>
      <c r="B87" s="115">
        <f>C87+D87</f>
        <v>2268936</v>
      </c>
      <c r="C87" s="103">
        <f>SUMIFS(DATI!E$1:E$65536,DATI!A$1:A$65536,'2022'!B4,DATI!B$1:B$65536,'2022'!C12,DATI!C$1:C$65536,'2022'!B8,DATI!D$1:D$65536,'2022'!L87)</f>
        <v>0</v>
      </c>
      <c r="D87" s="117">
        <f>SUMIFS(DATI!E$1:E$65536,DATI!A$1:A$65536,'2022'!B4,DATI!B$1:B$65536,'2022'!D12,DATI!C$1:C$65536,'2022'!B8,DATI!D$1:D$65536,'2022'!L87)</f>
        <v>2268936</v>
      </c>
      <c r="E87" s="49">
        <f>SUMIFS(DATI!E$1:E$65536,DATI!A$1:A$65536,'2022'!B4,DATI!B$1:B$65536,'2022'!E12,DATI!C$1:C$65536,'2022'!B8,DATI!D$1:D$65536,'2022'!L87)</f>
        <v>1649</v>
      </c>
      <c r="F87" s="49">
        <f>SUMIFS(DATI!E$1:E$65536,DATI!A$1:A$65536,'2022'!B4,DATI!B$1:B$65536,'2022'!F12,DATI!C$1:C$65536,'2022'!B8,DATI!D$1:D$65536,'2022'!L87)</f>
        <v>27035</v>
      </c>
      <c r="G87" s="49">
        <f>SUMIFS(DATI!E$1:E$65536,DATI!A$1:A$65536,'2022'!B4,DATI!B$1:B$65536,'2022'!G12,DATI!C$1:C$65536,'2022'!B8,DATI!D$1:D$65536,'2022'!L87)</f>
        <v>356913</v>
      </c>
      <c r="H87" s="28"/>
      <c r="I87" s="94">
        <f>B87+E87+F87+G87</f>
        <v>2654533</v>
      </c>
      <c r="J87" s="30">
        <f>SUMIFS(DATI!E$1:E$65536,DATI!A$1:A$65536,'2022'!B4,DATI!B$1:B$65536,'2022'!J12,DATI!C$1:C$65536,'2022'!B8,DATI!D$1:D$65536,'2022'!L87)</f>
        <v>27232</v>
      </c>
      <c r="K87" s="31">
        <f t="shared" ref="K87:K106" si="8">I87+J87</f>
        <v>2681765</v>
      </c>
      <c r="L87" s="53" t="s">
        <v>46</v>
      </c>
      <c r="M87" s="199" t="s">
        <v>240</v>
      </c>
      <c r="N87" s="91">
        <f t="shared" ref="N87:N105" si="9">O87+P87</f>
        <v>2681765</v>
      </c>
      <c r="O87" s="100">
        <f>SUMIFS(DATI!E$1:E$65536,DATI!A$1:A$65536,'2022'!B4,DATI!B$1:B$65536,'2022'!O12,DATI!C$1:C$65536,'2022'!N8,DATI!D$1:D$65536,'2022'!L87)</f>
        <v>0</v>
      </c>
      <c r="P87" s="29">
        <f>+T87+U87+W87</f>
        <v>2681765</v>
      </c>
      <c r="Q87" s="28"/>
      <c r="R87" s="28"/>
      <c r="S87" s="61"/>
      <c r="T87" s="49">
        <f>SUMIFS(DATI!E$1:E$65536,DATI!A$1:A$65536,'2022'!B4,DATI!B$1:B$65536,'2022'!T12,DATI!C$1:C$65536,'2022'!N8,DATI!D$1:D$65536,'2022'!L87)</f>
        <v>2681765</v>
      </c>
      <c r="U87" s="50"/>
      <c r="V87" s="28"/>
      <c r="W87" s="42"/>
    </row>
    <row r="88" spans="1:23">
      <c r="A88" s="7"/>
      <c r="B88" s="115">
        <f>C88+D88</f>
        <v>71157</v>
      </c>
      <c r="C88" s="103">
        <f>SUMIFS(DATI!E$1:E$65536,DATI!A$1:A$65536,'2022'!B4,DATI!B$1:B$65536,'2022'!C12,DATI!C$1:C$65536,'2022'!B8,DATI!D$1:D$65536,'2022'!L88)</f>
        <v>0</v>
      </c>
      <c r="D88" s="117">
        <f>SUMIFS(DATI!E$1:E$65536,DATI!A$1:A$65536,'2022'!B4,DATI!B$1:B$65536,'2022'!D12,DATI!C$1:C$65536,'2022'!B8,DATI!D$1:D$65536,'2022'!L88)</f>
        <v>71157</v>
      </c>
      <c r="E88" s="49">
        <f>SUMIFS(DATI!E$1:E$65536,DATI!A$1:A$65536,'2022'!B4,DATI!B$1:B$65536,'2022'!E12,DATI!C$1:C$65536,'2022'!B8,DATI!D$1:D$65536,'2022'!L88)</f>
        <v>0</v>
      </c>
      <c r="F88" s="49">
        <f>SUMIFS(DATI!E$1:E$65536,DATI!A$1:A$65536,'2022'!B4,DATI!B$1:B$65536,'2022'!F12,DATI!C$1:C$65536,'2022'!B8,DATI!D$1:D$65536,'2022'!L88)</f>
        <v>18</v>
      </c>
      <c r="G88" s="49">
        <f>SUMIFS(DATI!E$1:E$65536,DATI!A$1:A$65536,'2022'!B4,DATI!B$1:B$65536,'2022'!G12,DATI!C$1:C$65536,'2022'!B8,DATI!D$1:D$65536,'2022'!L88)</f>
        <v>0</v>
      </c>
      <c r="H88" s="28"/>
      <c r="I88" s="94">
        <f>B88+E88+F88+G88</f>
        <v>71175</v>
      </c>
      <c r="J88" s="30">
        <f>SUMIFS(DATI!E$1:E$65536,DATI!A$1:A$65536,'2022'!B4,DATI!B$1:B$65536,'2022'!J12,DATI!C$1:C$65536,'2022'!B8,DATI!D$1:D$65536,'2022'!L88)</f>
        <v>0</v>
      </c>
      <c r="K88" s="31">
        <f t="shared" si="8"/>
        <v>71175</v>
      </c>
      <c r="L88" s="53" t="s">
        <v>47</v>
      </c>
      <c r="M88" s="199" t="s">
        <v>241</v>
      </c>
      <c r="N88" s="91">
        <f t="shared" si="9"/>
        <v>71175</v>
      </c>
      <c r="O88" s="100">
        <f>SUMIFS(DATI!E$1:E$65536,DATI!A$1:A$65536,'2022'!B4,DATI!B$1:B$65536,'2022'!O12,DATI!C$1:C$65536,'2022'!N8,DATI!D$1:D$65536,'2022'!L88)</f>
        <v>18</v>
      </c>
      <c r="P88" s="29">
        <f>+T88+U88+W88</f>
        <v>71157</v>
      </c>
      <c r="Q88" s="28"/>
      <c r="R88" s="28"/>
      <c r="S88" s="28"/>
      <c r="T88" s="49">
        <f>SUMIFS(DATI!E$1:E$65536,DATI!A$1:A$65536,'2022'!B4,DATI!B$1:B$65536,'2022'!T12,DATI!C$1:C$65536,'2022'!N8,DATI!D$1:D$65536,'2022'!L88)</f>
        <v>71157</v>
      </c>
      <c r="U88" s="28"/>
      <c r="V88" s="28"/>
      <c r="W88" s="42"/>
    </row>
    <row r="89" spans="1:23">
      <c r="A89" s="7"/>
      <c r="B89" s="115">
        <f>C89+D89</f>
        <v>5057027</v>
      </c>
      <c r="C89" s="91">
        <f>C96+C97</f>
        <v>435845</v>
      </c>
      <c r="D89" s="99">
        <f>D90+D96</f>
        <v>4621182</v>
      </c>
      <c r="E89" s="29">
        <f>E96+E97</f>
        <v>8176895</v>
      </c>
      <c r="F89" s="29">
        <f>F96</f>
        <v>49635</v>
      </c>
      <c r="G89" s="29">
        <f>G96</f>
        <v>179482</v>
      </c>
      <c r="H89" s="28"/>
      <c r="I89" s="94">
        <f>B89+E89+F89+G89</f>
        <v>13463039</v>
      </c>
      <c r="J89" s="94">
        <f>J90+J96</f>
        <v>133155</v>
      </c>
      <c r="K89" s="31">
        <f t="shared" si="8"/>
        <v>13596194</v>
      </c>
      <c r="L89" s="53" t="s">
        <v>48</v>
      </c>
      <c r="M89" s="54" t="s">
        <v>172</v>
      </c>
      <c r="N89" s="91">
        <f>O89+P89</f>
        <v>13596194</v>
      </c>
      <c r="O89" s="116">
        <f>O90+O96</f>
        <v>50264</v>
      </c>
      <c r="P89" s="29">
        <f t="shared" ref="P89:P95" si="10">R89+S89+T89+W89</f>
        <v>13545930</v>
      </c>
      <c r="Q89" s="28"/>
      <c r="R89" s="29">
        <f>R90</f>
        <v>129218</v>
      </c>
      <c r="S89" s="29">
        <f>S90</f>
        <v>736676</v>
      </c>
      <c r="T89" s="91">
        <f>T90</f>
        <v>3777619</v>
      </c>
      <c r="U89" s="29">
        <f>U90+U96+U97</f>
        <v>8901814</v>
      </c>
      <c r="V89" s="29">
        <f>V90</f>
        <v>603</v>
      </c>
      <c r="W89" s="63">
        <f t="shared" ref="W89:W95" si="11">U89+V89</f>
        <v>8902417</v>
      </c>
    </row>
    <row r="90" spans="1:23">
      <c r="A90" s="7"/>
      <c r="B90" s="115">
        <f t="shared" ref="B90:B95" si="12">D90</f>
        <v>4620562</v>
      </c>
      <c r="C90" s="28"/>
      <c r="D90" s="49">
        <f>SUMIFS(DATI!E$1:E$65536,DATI!A$1:A$65536,'2022'!B4,DATI!B$1:B$65536,'2022'!D12,DATI!C$1:C$65536,'2022'!B8,DATI!D$1:D$65536,'2022'!L90)</f>
        <v>4620562</v>
      </c>
      <c r="E90" s="28"/>
      <c r="F90" s="28"/>
      <c r="G90" s="28"/>
      <c r="H90" s="28"/>
      <c r="I90" s="94">
        <f t="shared" ref="I90:I95" si="13">B90</f>
        <v>4620562</v>
      </c>
      <c r="J90" s="49">
        <f>SUMIFS(DATI!E$1:E$65536,DATI!A$1:A$65536,'2022'!B4,DATI!B$1:B$65536,'2022'!J12,DATI!C$1:C$65536,'2022'!B8,DATI!D$1:D$65536,'2022'!L90)</f>
        <v>24174</v>
      </c>
      <c r="K90" s="31">
        <f t="shared" si="8"/>
        <v>4644736</v>
      </c>
      <c r="L90" s="53" t="s">
        <v>49</v>
      </c>
      <c r="M90" s="199" t="s">
        <v>173</v>
      </c>
      <c r="N90" s="91">
        <f t="shared" si="9"/>
        <v>4644736</v>
      </c>
      <c r="O90" s="49">
        <f>SUMIFS(DATI!E$1:E$65536,DATI!A$1:A$65536,'2022'!B4,DATI!B$1:B$65536,'2022'!O12,DATI!C$1:C$65536,'2022'!N8,DATI!D$1:D$65536,'2022'!L90)</f>
        <v>0</v>
      </c>
      <c r="P90" s="29">
        <f t="shared" si="10"/>
        <v>4644736</v>
      </c>
      <c r="Q90" s="28"/>
      <c r="R90" s="49">
        <f>SUMIFS(DATI!E$1:E$65536,DATI!A$1:A$65536,'2022'!B4,DATI!B$1:B$65536,'2022'!R12,DATI!C$1:C$65536,'2022'!N8,DATI!D$1:D$65536,'2022'!L90)</f>
        <v>129218</v>
      </c>
      <c r="S90" s="49">
        <f>SUMIFS(DATI!E$1:E$65536,DATI!A$1:A$65536,'2022'!B4,DATI!B$1:B$65536,'2022'!S12,DATI!C$1:C$65536,'2022'!N8,DATI!D$1:D$65536,'2022'!L90)</f>
        <v>736676</v>
      </c>
      <c r="T90" s="103">
        <f>SUMIFS(DATI!E$1:E$65536,DATI!A$1:A$65536,'2022'!B4,DATI!B$1:B$65536,'2022'!T12,DATI!C$1:C$65536,'2022'!N8,DATI!D$1:D$65536,'2022'!L90)</f>
        <v>3777619</v>
      </c>
      <c r="U90" s="49">
        <f>SUMIFS(DATI!E$1:E$65536,DATI!A$1:A$65536,'2022'!B4,DATI!B$1:B$65536,'2022'!U12,DATI!C$1:C$65536,'2022'!N8,DATI!D$1:D$65536,'2022'!L90)</f>
        <v>620</v>
      </c>
      <c r="V90" s="49">
        <f>SUMIFS(DATI!E$1:E$65536,DATI!A$1:A$65536,'2022'!B4,DATI!B$1:B$65536,'2022'!V12,DATI!C$1:C$65536,'2022'!N8,DATI!D$1:D$65536,'2022'!L90)</f>
        <v>603</v>
      </c>
      <c r="W90" s="63">
        <f t="shared" si="11"/>
        <v>1223</v>
      </c>
    </row>
    <row r="91" spans="1:23">
      <c r="A91" s="7"/>
      <c r="B91" s="115">
        <f t="shared" si="12"/>
        <v>2945410</v>
      </c>
      <c r="C91" s="28"/>
      <c r="D91" s="49">
        <f>SUMIFS(DATI!E$1:E$65536,DATI!A$1:A$65536,'2022'!B4,DATI!B$1:B$65536,'2022'!D12,DATI!C$1:C$65536,'2022'!B8,DATI!D$1:D$65536,'2022'!L91)</f>
        <v>2945410</v>
      </c>
      <c r="E91" s="28"/>
      <c r="F91" s="28"/>
      <c r="G91" s="28"/>
      <c r="H91" s="28"/>
      <c r="I91" s="94">
        <f t="shared" si="13"/>
        <v>2945410</v>
      </c>
      <c r="J91" s="49">
        <f>SUMIFS(DATI!E$1:E$65536,DATI!A$1:A$65536,'2022'!B4,DATI!B$1:B$65536,'2022'!J12,DATI!C$1:C$65536,'2022'!B8,DATI!D$1:D$65536,'2022'!L91)</f>
        <v>24174</v>
      </c>
      <c r="K91" s="31">
        <f t="shared" si="8"/>
        <v>2969584</v>
      </c>
      <c r="L91" s="53" t="s">
        <v>50</v>
      </c>
      <c r="M91" s="78" t="s">
        <v>174</v>
      </c>
      <c r="N91" s="91">
        <f t="shared" si="9"/>
        <v>2969584</v>
      </c>
      <c r="O91" s="49">
        <f>SUMIFS(DATI!E$1:E$65536,DATI!A$1:A$65536,'2022'!B4,DATI!B$1:B$65536,'2022'!O12,DATI!C$1:C$65536,'2022'!N8,DATI!D$1:D$65536,'2022'!L91)</f>
        <v>0</v>
      </c>
      <c r="P91" s="22">
        <f t="shared" si="10"/>
        <v>2969584</v>
      </c>
      <c r="Q91" s="28"/>
      <c r="R91" s="49">
        <f>SUMIFS(DATI!E$1:E$65536,DATI!A$1:A$65536,'2022'!B4,DATI!B$1:B$65536,'2022'!R12,DATI!C$1:C$65536,'2022'!N8,DATI!D$1:D$65536,'2022'!L91)</f>
        <v>0</v>
      </c>
      <c r="S91" s="49">
        <f>SUMIFS(DATI!E$1:E$65536,DATI!A$1:A$65536,'2022'!B4,DATI!B$1:B$65536,'2022'!S12,DATI!C$1:C$65536,'2022'!N8,DATI!D$1:D$65536,'2022'!L91)</f>
        <v>494377</v>
      </c>
      <c r="T91" s="117">
        <f>SUMIFS(DATI!E$1:E$65536,DATI!A$1:A$65536,'2022'!B4,DATI!B$1:B$65536,'2022'!T12,DATI!C$1:C$65536,'2022'!N8,DATI!D$1:D$65536,'2022'!L91)</f>
        <v>2475207</v>
      </c>
      <c r="U91" s="96">
        <f>SUMIFS(DATI!E$1:E$65536,DATI!A$1:A$65536,'2022'!B4,DATI!B$1:B$65536,'2022'!U12,DATI!C$1:C$65536,'2022'!N8,DATI!D$1:D$65536,'2022'!L91)</f>
        <v>0</v>
      </c>
      <c r="V91" s="30">
        <f>SUMIFS(DATI!E$1:E$65536,DATI!A$1:A$65536,'2022'!B4,DATI!B$1:B$65536,'2022'!V12,DATI!C$1:C$65536,'2022'!N8,DATI!D$1:D$65536,'2022'!L91)</f>
        <v>0</v>
      </c>
      <c r="W91" s="63">
        <f t="shared" si="11"/>
        <v>0</v>
      </c>
    </row>
    <row r="92" spans="1:23">
      <c r="A92" s="7"/>
      <c r="B92" s="115">
        <f t="shared" si="12"/>
        <v>305818</v>
      </c>
      <c r="C92" s="28"/>
      <c r="D92" s="49">
        <f>SUMIFS(DATI!E$1:E$65536,DATI!A$1:A$65536,'2022'!B4,DATI!B$1:B$65536,'2022'!D12,DATI!C$1:C$65536,'2022'!B8,DATI!D$1:D$65536,'2022'!L92)</f>
        <v>305818</v>
      </c>
      <c r="E92" s="28"/>
      <c r="F92" s="28"/>
      <c r="G92" s="28"/>
      <c r="H92" s="28"/>
      <c r="I92" s="94">
        <f t="shared" si="13"/>
        <v>305818</v>
      </c>
      <c r="J92" s="49">
        <f>SUMIFS(DATI!E$1:E$65536,DATI!A$1:A$65536,'2022'!B4,DATI!B$1:B$65536,'2022'!J12,DATI!C$1:C$65536,'2022'!B8,DATI!D$1:D$65536,'2022'!L92)</f>
        <v>0</v>
      </c>
      <c r="K92" s="31">
        <f t="shared" si="8"/>
        <v>305818</v>
      </c>
      <c r="L92" s="53" t="s">
        <v>51</v>
      </c>
      <c r="M92" s="78" t="s">
        <v>175</v>
      </c>
      <c r="N92" s="91">
        <f t="shared" si="9"/>
        <v>305818</v>
      </c>
      <c r="O92" s="49">
        <f>SUMIFS(DATI!E$1:E$65536,DATI!A$1:A$65536,'2022'!B4,DATI!B$1:B$65536,'2022'!O12,DATI!C$1:C$65536,'2022'!N8,DATI!D$1:D$65536,'2022'!L92)</f>
        <v>0</v>
      </c>
      <c r="P92" s="22">
        <f t="shared" si="10"/>
        <v>305818</v>
      </c>
      <c r="Q92" s="28"/>
      <c r="R92" s="49">
        <f>SUMIFS(DATI!E$1:E$65536,DATI!A$1:A$65536,'2022'!B4,DATI!B$1:B$65536,'2022'!R12,DATI!C$1:C$65536,'2022'!N8,DATI!D$1:D$65536,'2022'!L92)</f>
        <v>129218</v>
      </c>
      <c r="S92" s="49">
        <f>SUMIFS(DATI!E$1:E$65536,DATI!A$1:A$65536,'2022'!B4,DATI!B$1:B$65536,'2022'!S12,DATI!C$1:C$65536,'2022'!N8,DATI!D$1:D$65536,'2022'!L92)</f>
        <v>8081</v>
      </c>
      <c r="T92" s="117">
        <f>SUMIFS(DATI!E$1:E$65536,DATI!A$1:A$65536,'2022'!B4,DATI!B$1:B$65536,'2022'!T12,DATI!C$1:C$65536,'2022'!N8,DATI!D$1:D$65536,'2022'!L92)</f>
        <v>167296</v>
      </c>
      <c r="U92" s="96">
        <f>SUMIFS(DATI!E$1:E$65536,DATI!A$1:A$65536,'2022'!B4,DATI!B$1:B$65536,'2022'!U12,DATI!C$1:C$65536,'2022'!N8,DATI!D$1:D$65536,'2022'!L92)</f>
        <v>620</v>
      </c>
      <c r="V92" s="30">
        <f>SUMIFS(DATI!E$1:E$65536,DATI!A$1:A$65536,'2022'!B4,DATI!B$1:B$65536,'2022'!V12,DATI!C$1:C$65536,'2022'!N8,DATI!D$1:D$65536,'2022'!L92)</f>
        <v>603</v>
      </c>
      <c r="W92" s="63">
        <f t="shared" si="11"/>
        <v>1223</v>
      </c>
    </row>
    <row r="93" spans="1:23">
      <c r="A93" s="7"/>
      <c r="B93" s="115">
        <f t="shared" si="12"/>
        <v>1348821</v>
      </c>
      <c r="C93" s="28"/>
      <c r="D93" s="49">
        <f>SUMIFS(DATI!E$1:E$65536,DATI!A$1:A$65536,'2022'!B4,DATI!B$1:B$65536,'2022'!D12,DATI!C$1:C$65536,'2022'!B8,DATI!D$1:D$65536,'2022'!L93)</f>
        <v>1348821</v>
      </c>
      <c r="E93" s="28"/>
      <c r="F93" s="28"/>
      <c r="G93" s="28"/>
      <c r="H93" s="28"/>
      <c r="I93" s="94">
        <f t="shared" si="13"/>
        <v>1348821</v>
      </c>
      <c r="J93" s="49">
        <f>SUMIFS(DATI!E$1:E$65536,DATI!A$1:A$65536,'2022'!B4,DATI!B$1:B$65536,'2022'!J12,DATI!C$1:C$65536,'2022'!B8,DATI!D$1:D$65536,'2022'!L93)</f>
        <v>0</v>
      </c>
      <c r="K93" s="31">
        <f t="shared" si="8"/>
        <v>1348821</v>
      </c>
      <c r="L93" s="53" t="s">
        <v>52</v>
      </c>
      <c r="M93" s="78" t="s">
        <v>176</v>
      </c>
      <c r="N93" s="91">
        <f t="shared" si="9"/>
        <v>1348821</v>
      </c>
      <c r="O93" s="49">
        <f>SUMIFS(DATI!E$1:E$65536,DATI!A$1:A$65536,'2022'!B4,DATI!B$1:B$65536,'2022'!O12,DATI!C$1:C$65536,'2022'!N8,DATI!D$1:D$65536,'2022'!L93)</f>
        <v>0</v>
      </c>
      <c r="P93" s="22">
        <f t="shared" si="10"/>
        <v>1348821</v>
      </c>
      <c r="Q93" s="28"/>
      <c r="R93" s="49">
        <f>SUMIFS(DATI!E$1:E$65536,DATI!A$1:A$65536,'2022'!B4,DATI!B$1:B$65536,'2022'!R12,DATI!C$1:C$65536,'2022'!N8,DATI!D$1:D$65536,'2022'!L93)</f>
        <v>0</v>
      </c>
      <c r="S93" s="49">
        <f>SUMIFS(DATI!E$1:E$65536,DATI!A$1:A$65536,'2022'!B4,DATI!B$1:B$65536,'2022'!S12,DATI!C$1:C$65536,'2022'!N8,DATI!D$1:D$65536,'2022'!L93)</f>
        <v>213705</v>
      </c>
      <c r="T93" s="117">
        <f>SUMIFS(DATI!E$1:E$65536,DATI!A$1:A$65536,'2022'!B4,DATI!B$1:B$65536,'2022'!T12,DATI!C$1:C$65536,'2022'!N8,DATI!D$1:D$65536,'2022'!L93)</f>
        <v>1135116</v>
      </c>
      <c r="U93" s="96">
        <f>SUMIFS(DATI!E$1:E$65536,DATI!A$1:A$65536,'2022'!B4,DATI!B$1:B$65536,'2022'!U12,DATI!C$1:C$65536,'2022'!N8,DATI!D$1:D$65536,'2022'!L93)</f>
        <v>0</v>
      </c>
      <c r="V93" s="30">
        <f>SUMIFS(DATI!E$1:E$65536,DATI!A$1:A$65536,'2022'!B4,DATI!B$1:B$65536,'2022'!V12,DATI!C$1:C$65536,'2022'!N8,DATI!D$1:D$65536,'2022'!L93)</f>
        <v>0</v>
      </c>
      <c r="W93" s="63">
        <f t="shared" si="11"/>
        <v>0</v>
      </c>
    </row>
    <row r="94" spans="1:23">
      <c r="A94" s="7"/>
      <c r="B94" s="115">
        <f t="shared" si="12"/>
        <v>51303</v>
      </c>
      <c r="C94" s="28"/>
      <c r="D94" s="49">
        <f>SUMIFS(DATI!E$1:E$65536,DATI!A$1:A$65536,'2022'!B4,DATI!B$1:B$65536,'2022'!D12,DATI!C$1:C$65536,'2022'!B8,DATI!D$1:D$65536,'2022'!L94)</f>
        <v>51303</v>
      </c>
      <c r="E94" s="28"/>
      <c r="F94" s="28"/>
      <c r="G94" s="28"/>
      <c r="H94" s="28"/>
      <c r="I94" s="94">
        <f t="shared" si="13"/>
        <v>51303</v>
      </c>
      <c r="J94" s="49">
        <f>SUMIFS(DATI!E$1:E$65536,DATI!A$1:A$65536,'2022'!B4,DATI!B$1:B$65536,'2022'!J12,DATI!C$1:C$65536,'2022'!B8,DATI!D$1:D$65536,'2022'!L94)</f>
        <v>0</v>
      </c>
      <c r="K94" s="31">
        <f t="shared" si="8"/>
        <v>51303</v>
      </c>
      <c r="L94" s="53" t="s">
        <v>53</v>
      </c>
      <c r="M94" s="78" t="s">
        <v>177</v>
      </c>
      <c r="N94" s="91">
        <f t="shared" si="9"/>
        <v>51303</v>
      </c>
      <c r="O94" s="49">
        <f>SUMIFS(DATI!E$1:E$65536,DATI!A$1:A$65536,'2022'!B4,DATI!B$1:B$65536,'2022'!O12,DATI!C$1:C$65536,'2022'!N8,DATI!D$1:D$65536,'2022'!L94)</f>
        <v>0</v>
      </c>
      <c r="P94" s="22">
        <f t="shared" si="10"/>
        <v>51303</v>
      </c>
      <c r="Q94" s="50"/>
      <c r="R94" s="49">
        <f>SUMIFS(DATI!E$1:E$65536,DATI!A$1:A$65536,'2022'!B4,DATI!B$1:B$65536,'2022'!R12,DATI!C$1:C$65536,'2022'!N8,DATI!D$1:D$65536,'2022'!L94)</f>
        <v>0</v>
      </c>
      <c r="S94" s="49">
        <f>SUMIFS(DATI!E$1:E$65536,DATI!A$1:A$65536,'2022'!B4,DATI!B$1:B$65536,'2022'!S12,DATI!C$1:C$65536,'2022'!N8,DATI!D$1:D$65536,'2022'!L94)</f>
        <v>51303</v>
      </c>
      <c r="T94" s="117">
        <f>SUMIFS(DATI!E$1:E$65536,DATI!A$1:A$65536,'2022'!B4,DATI!B$1:B$65536,'2022'!T12,DATI!C$1:C$65536,'2022'!N8,DATI!D$1:D$65536,'2022'!L94)</f>
        <v>0</v>
      </c>
      <c r="U94" s="96">
        <f>SUMIFS(DATI!E$1:E$65536,DATI!A$1:A$65536,'2022'!B4,DATI!B$1:B$65536,'2022'!U12,DATI!C$1:C$65536,'2022'!N8,DATI!D$1:D$65536,'2022'!L94)</f>
        <v>0</v>
      </c>
      <c r="V94" s="30">
        <f>SUMIFS(DATI!E$1:E$65536,DATI!A$1:A$65536,'2022'!B4,DATI!B$1:B$65536,'2022'!V12,DATI!C$1:C$65536,'2022'!N8,DATI!D$1:D$65536,'2022'!L94)</f>
        <v>0</v>
      </c>
      <c r="W94" s="63">
        <f t="shared" si="11"/>
        <v>0</v>
      </c>
    </row>
    <row r="95" spans="1:23">
      <c r="A95" s="7"/>
      <c r="B95" s="115">
        <f t="shared" si="12"/>
        <v>30790</v>
      </c>
      <c r="C95" s="28"/>
      <c r="D95" s="49">
        <f>SUMIFS(DATI!E$1:E$65536,DATI!A$1:A$65536,'2022'!B4,DATI!B$1:B$65536,'2022'!D12,DATI!C$1:C$65536,'2022'!B8,DATI!D$1:D$65536,'2022'!L95)</f>
        <v>30790</v>
      </c>
      <c r="E95" s="28"/>
      <c r="F95" s="28"/>
      <c r="G95" s="28"/>
      <c r="H95" s="28"/>
      <c r="I95" s="94">
        <f t="shared" si="13"/>
        <v>30790</v>
      </c>
      <c r="J95" s="49">
        <f>SUMIFS(DATI!E$1:E$65536,DATI!A$1:A$65536,'2022'!B4,DATI!B$1:B$65536,'2022'!J12,DATI!C$1:C$65536,'2022'!B8,DATI!D$1:D$65536,'2022'!L95)</f>
        <v>0</v>
      </c>
      <c r="K95" s="31">
        <f t="shared" si="8"/>
        <v>30790</v>
      </c>
      <c r="L95" s="53" t="s">
        <v>54</v>
      </c>
      <c r="M95" s="78" t="s">
        <v>178</v>
      </c>
      <c r="N95" s="91">
        <f t="shared" si="9"/>
        <v>30790</v>
      </c>
      <c r="O95" s="49">
        <f>SUMIFS(DATI!E$1:E$65536,DATI!A$1:A$65536,'2022'!B4,DATI!B$1:B$65536,'2022'!O12,DATI!C$1:C$65536,'2022'!N8,DATI!D$1:D$65536,'2022'!L95)</f>
        <v>0</v>
      </c>
      <c r="P95" s="22">
        <f t="shared" si="10"/>
        <v>30790</v>
      </c>
      <c r="Q95" s="50"/>
      <c r="R95" s="49">
        <f>SUMIFS(DATI!E$1:E$65536,DATI!A$1:A$65536,'2022'!B4,DATI!B$1:B$65536,'2022'!R12,DATI!C$1:C$65536,'2022'!N8,DATI!D$1:D$65536,'2022'!L95)</f>
        <v>0</v>
      </c>
      <c r="S95" s="49">
        <f>SUMIFS(DATI!E$1:E$65536,DATI!A$1:A$65536,'2022'!B4,DATI!B$1:B$65536,'2022'!S12,DATI!C$1:C$65536,'2022'!N8,DATI!D$1:D$65536,'2022'!L95)</f>
        <v>30790</v>
      </c>
      <c r="T95" s="117">
        <f>SUMIFS(DATI!E$1:E$65536,DATI!A$1:A$65536,'2022'!B4,DATI!B$1:B$65536,'2022'!T12,DATI!C$1:C$65536,'2022'!N8,DATI!D$1:D$65536,'2022'!L95)</f>
        <v>0</v>
      </c>
      <c r="U95" s="96">
        <f>SUMIFS(DATI!E$1:E$65536,DATI!A$1:A$65536,'2022'!B4,DATI!B$1:B$65536,'2022'!U12,DATI!C$1:C$65536,'2022'!N8,DATI!D$1:D$65536,'2022'!L95)</f>
        <v>0</v>
      </c>
      <c r="V95" s="30">
        <f>SUMIFS(DATI!E$1:E$65536,DATI!A$1:A$65536,'2022'!B4,DATI!B$1:B$65536,'2022'!V12,DATI!C$1:C$65536,'2022'!N8,DATI!D$1:D$65536,'2022'!L95)</f>
        <v>0</v>
      </c>
      <c r="W95" s="63">
        <f t="shared" si="11"/>
        <v>0</v>
      </c>
    </row>
    <row r="96" spans="1:23">
      <c r="A96" s="7"/>
      <c r="B96" s="118">
        <f>C96+D96</f>
        <v>1223</v>
      </c>
      <c r="C96" s="49">
        <f>SUMIFS(DATI!E$1:E$65536,DATI!A$1:A$65536,'2022'!B4,DATI!B$1:B$65536,'2022'!C12,DATI!C$1:C$65536,'2022'!B8,DATI!D$1:D$65536,'2022'!L96)</f>
        <v>603</v>
      </c>
      <c r="D96" s="96">
        <f>SUMIFS(DATI!E$1:E$65536,DATI!A$1:A$65536,'2022'!B4,DATI!B$1:B$65536,'2022'!D12,DATI!C$1:C$65536,'2022'!B8,DATI!D$1:D$65536,'2022'!L96)</f>
        <v>620</v>
      </c>
      <c r="E96" s="49">
        <f>SUMIFS(DATI!E$1:E$65536,DATI!A$1:A$65536,'2022'!B4,DATI!B$1:B$65536,'2022'!E12,DATI!C$1:C$65536,'2022'!B8,DATI!D$1:D$65536,'2022'!L96)</f>
        <v>4578031</v>
      </c>
      <c r="F96" s="49">
        <f>SUMIFS(DATI!E$1:E$65536,DATI!A$1:A$65536,'2022'!B4,DATI!B$1:B$65536,'2022'!F12,DATI!C$1:C$65536,'2022'!B8,DATI!D$1:D$65536,'2022'!L96)</f>
        <v>49635</v>
      </c>
      <c r="G96" s="49">
        <f>SUMIFS(DATI!E$1:E$65536,DATI!A$1:A$65536,'2022'!B4,DATI!B$1:B$65536,'2022'!G12,DATI!C$1:C$65536,'2022'!B8,DATI!D$1:D$65536,'2022'!L96)</f>
        <v>179482</v>
      </c>
      <c r="H96" s="28"/>
      <c r="I96" s="94">
        <f>B96+E96+F96+G96</f>
        <v>4808371</v>
      </c>
      <c r="J96" s="30">
        <f>SUMIFS(DATI!E$1:E$65536,DATI!A$1:A$65536,'2022'!B4,DATI!B$1:B$65536,'2022'!J12,DATI!C$1:C$65536,'2022'!B8,DATI!D$1:D$65536,'2022'!L96)</f>
        <v>108981</v>
      </c>
      <c r="K96" s="31">
        <f t="shared" si="8"/>
        <v>4917352</v>
      </c>
      <c r="L96" s="53" t="s">
        <v>55</v>
      </c>
      <c r="M96" s="199" t="s">
        <v>179</v>
      </c>
      <c r="N96" s="91">
        <f t="shared" si="9"/>
        <v>4917352</v>
      </c>
      <c r="O96" s="49">
        <f>SUMIFS(DATI!E$1:E$65536,DATI!A$1:A$65536,'2022'!B4,DATI!B$1:B$65536,'2022'!O12,DATI!C$1:C$65536,'2022'!N8,DATI!D$1:D$65536,'2022'!L96)</f>
        <v>50264</v>
      </c>
      <c r="P96" s="29">
        <f>W96</f>
        <v>4867088</v>
      </c>
      <c r="Q96" s="50"/>
      <c r="R96" s="23"/>
      <c r="S96" s="23"/>
      <c r="T96" s="23"/>
      <c r="U96" s="49">
        <f>SUMIFS(DATI!E$1:E$65536,DATI!A$1:A$65536,'2022'!B4,DATI!B$1:B$65536,'2022'!U12,DATI!C$1:C$65536,'2022'!N8,DATI!D$1:D$65536,'2022'!L96)</f>
        <v>4867088</v>
      </c>
      <c r="V96" s="28"/>
      <c r="W96" s="63">
        <f>U96</f>
        <v>4867088</v>
      </c>
    </row>
    <row r="97" spans="1:23">
      <c r="A97" s="7"/>
      <c r="B97" s="28"/>
      <c r="C97" s="49">
        <f>SUMIFS(DATI!E$1:E$65536,DATI!A$1:A$65536,'2022'!B4,DATI!B$1:B$65536,'2022'!C12,DATI!C$1:C$65536,'2022'!B8,DATI!D$1:D$65536,'2022'!L97)</f>
        <v>435242</v>
      </c>
      <c r="D97" s="28"/>
      <c r="E97" s="49">
        <f>SUMIFS(DATI!E$1:E$65536,DATI!A$1:A$65536,'2022'!B4,DATI!B$1:B$65536,'2022'!E12,DATI!C$1:C$65536,'2022'!B8,DATI!D$1:D$65536,'2022'!L97)</f>
        <v>3598864</v>
      </c>
      <c r="F97" s="28"/>
      <c r="G97" s="28"/>
      <c r="H97" s="28"/>
      <c r="I97" s="94">
        <f>C97+E97+F97+G97</f>
        <v>4034106</v>
      </c>
      <c r="J97" s="28"/>
      <c r="K97" s="31">
        <f>I97</f>
        <v>4034106</v>
      </c>
      <c r="L97" s="53" t="s">
        <v>56</v>
      </c>
      <c r="M97" s="199" t="s">
        <v>180</v>
      </c>
      <c r="N97" s="91">
        <f>P97</f>
        <v>4034106</v>
      </c>
      <c r="O97" s="28"/>
      <c r="P97" s="29">
        <f>W97</f>
        <v>4034106</v>
      </c>
      <c r="Q97" s="28"/>
      <c r="R97" s="28"/>
      <c r="S97" s="28"/>
      <c r="T97" s="28"/>
      <c r="U97" s="49">
        <f>SUMIFS(DATI!E$1:E$65536,DATI!A$1:A$65536,'2022'!B4,DATI!B$1:B$65536,'2022'!U12,DATI!C$1:C$65536,'2022'!N8,DATI!D$1:D$65536,'2022'!L97)</f>
        <v>4034106</v>
      </c>
      <c r="V97" s="28"/>
      <c r="W97" s="31">
        <f>U97</f>
        <v>4034106</v>
      </c>
    </row>
    <row r="98" spans="1:23">
      <c r="A98" s="7"/>
      <c r="B98" s="28"/>
      <c r="C98" s="49">
        <f>SUMIFS(DATI!E$1:E$65536,DATI!A$1:A$65536,'2022'!B4,DATI!B$1:B$65536,'2022'!C12,DATI!C$1:C$65536,'2022'!B8,DATI!D$1:D$65536,'2022'!L98)</f>
        <v>379578</v>
      </c>
      <c r="D98" s="28"/>
      <c r="E98" s="49">
        <f>SUMIFS(DATI!E$1:E$65536,DATI!A$1:A$65536,'2022'!B4,DATI!B$1:B$65536,'2022'!E12,DATI!C$1:C$65536,'2022'!B8,DATI!D$1:D$65536,'2022'!L98)</f>
        <v>2928421</v>
      </c>
      <c r="F98" s="28"/>
      <c r="G98" s="28"/>
      <c r="H98" s="28"/>
      <c r="I98" s="94">
        <f>E98+C98</f>
        <v>3307999</v>
      </c>
      <c r="J98" s="28"/>
      <c r="K98" s="31">
        <f>I98</f>
        <v>3307999</v>
      </c>
      <c r="L98" s="53" t="s">
        <v>57</v>
      </c>
      <c r="M98" s="78" t="s">
        <v>181</v>
      </c>
      <c r="N98" s="91">
        <f>P98</f>
        <v>3307999</v>
      </c>
      <c r="O98" s="28"/>
      <c r="P98" s="29">
        <f>W98</f>
        <v>3307999</v>
      </c>
      <c r="Q98" s="28"/>
      <c r="R98" s="28"/>
      <c r="S98" s="28"/>
      <c r="T98" s="28"/>
      <c r="U98" s="49">
        <f>SUMIFS(DATI!E$1:E$65536,DATI!A$1:A$65536,'2022'!B4,DATI!B$1:B$65536,'2022'!U12,DATI!C$1:C$65536,'2022'!N8,DATI!D$1:D$65536,'2022'!L98)</f>
        <v>3307999</v>
      </c>
      <c r="V98" s="28"/>
      <c r="W98" s="31">
        <f>U98</f>
        <v>3307999</v>
      </c>
    </row>
    <row r="99" spans="1:23">
      <c r="A99" s="7"/>
      <c r="B99" s="28"/>
      <c r="C99" s="49">
        <f>SUMIFS(DATI!E$1:E$65536,DATI!A$1:A$65536,'2022'!B4,DATI!B$1:B$65536,'2022'!C12,DATI!C$1:C$65536,'2022'!B8,DATI!D$1:D$65536,'2022'!L99)</f>
        <v>55664</v>
      </c>
      <c r="D99" s="28"/>
      <c r="E99" s="49">
        <f>SUMIFS(DATI!E$1:E$65536,DATI!A$1:A$65536,'2022'!B4,DATI!B$1:B$65536,'2022'!E12,DATI!C$1:C$65536,'2022'!B8,DATI!D$1:D$65536,'2022'!L99)</f>
        <v>670443</v>
      </c>
      <c r="F99" s="28"/>
      <c r="G99" s="28"/>
      <c r="H99" s="28"/>
      <c r="I99" s="94">
        <f>E99+C99</f>
        <v>726107</v>
      </c>
      <c r="J99" s="28"/>
      <c r="K99" s="31">
        <f>I99</f>
        <v>726107</v>
      </c>
      <c r="L99" s="53" t="s">
        <v>58</v>
      </c>
      <c r="M99" s="78" t="s">
        <v>182</v>
      </c>
      <c r="N99" s="91">
        <f>P99</f>
        <v>726107</v>
      </c>
      <c r="O99" s="28"/>
      <c r="P99" s="29">
        <f>W99</f>
        <v>726107</v>
      </c>
      <c r="Q99" s="28"/>
      <c r="R99" s="28"/>
      <c r="S99" s="28"/>
      <c r="T99" s="28"/>
      <c r="U99" s="49">
        <f>SUMIFS(DATI!E$1:E$65536,DATI!A$1:A$65536,'2022'!B4,DATI!B$1:B$65536,'2022'!U12,DATI!C$1:C$65536,'2022'!N8,DATI!D$1:D$65536,'2022'!L99)</f>
        <v>726107</v>
      </c>
      <c r="V99" s="28"/>
      <c r="W99" s="31">
        <f>U99</f>
        <v>726107</v>
      </c>
    </row>
    <row r="100" spans="1:23">
      <c r="A100" s="7"/>
      <c r="B100" s="115">
        <f>C100+D100</f>
        <v>685192</v>
      </c>
      <c r="C100" s="91">
        <f>C101+C103</f>
        <v>143</v>
      </c>
      <c r="D100" s="99">
        <f>D101+D103</f>
        <v>685049</v>
      </c>
      <c r="E100" s="29">
        <f>E101+E102+E103</f>
        <v>937039</v>
      </c>
      <c r="F100" s="91">
        <f>F101+F102+F103</f>
        <v>598375</v>
      </c>
      <c r="G100" s="91">
        <f>G101+G103</f>
        <v>542303</v>
      </c>
      <c r="H100" s="28"/>
      <c r="I100" s="94">
        <f>B100+E100+F100+G100</f>
        <v>2762909</v>
      </c>
      <c r="J100" s="94">
        <f>J101+J102+J103</f>
        <v>1302340</v>
      </c>
      <c r="K100" s="31">
        <f t="shared" si="8"/>
        <v>4065249</v>
      </c>
      <c r="L100" s="53" t="s">
        <v>59</v>
      </c>
      <c r="M100" s="54" t="s">
        <v>183</v>
      </c>
      <c r="N100" s="91">
        <f t="shared" si="9"/>
        <v>4065250</v>
      </c>
      <c r="O100" s="94">
        <f>O101+O102+O103</f>
        <v>988898</v>
      </c>
      <c r="P100" s="29">
        <f>R100+S100+T100+W100</f>
        <v>3076352</v>
      </c>
      <c r="Q100" s="50"/>
      <c r="R100" s="29">
        <f>R102+R103</f>
        <v>397190</v>
      </c>
      <c r="S100" s="29">
        <f>S101+S102+S103</f>
        <v>411089</v>
      </c>
      <c r="T100" s="29">
        <f>T101+T102+T103</f>
        <v>524634</v>
      </c>
      <c r="U100" s="93">
        <f>U102+U103</f>
        <v>1268263</v>
      </c>
      <c r="V100" s="94">
        <f>V102+V103</f>
        <v>475176</v>
      </c>
      <c r="W100" s="63">
        <f>U100+V100</f>
        <v>1743439</v>
      </c>
    </row>
    <row r="101" spans="1:23">
      <c r="A101" s="7"/>
      <c r="B101" s="115">
        <f>C101+D101</f>
        <v>97515</v>
      </c>
      <c r="C101" s="103">
        <f>SUMIFS(DATI!E$1:E$65536,DATI!A$1:A$65536,'2022'!B4,DATI!B$1:B$65536,'2022'!C12,DATI!C$1:C$65536,'2022'!B8,DATI!D$1:D$65536,'2022'!L101)</f>
        <v>0</v>
      </c>
      <c r="D101" s="117">
        <f>SUMIFS(DATI!E$1:E$65536,DATI!A$1:A$65536,'2022'!B4,DATI!B$1:B$65536,'2022'!D12,DATI!C$1:C$65536,'2022'!B8,DATI!D$1:D$65536,'2022'!L101)</f>
        <v>97515</v>
      </c>
      <c r="E101" s="49">
        <f>SUMIFS(DATI!E$1:E$65536,DATI!A$1:A$65536,'2022'!B4,DATI!B$1:B$65536,'2022'!E12,DATI!C$1:C$65536,'2022'!B8,DATI!D$1:D$65536,'2022'!L101)</f>
        <v>325</v>
      </c>
      <c r="F101" s="49">
        <f>SUMIFS(DATI!E$1:E$65536,DATI!A$1:A$65536,'2022'!B4,DATI!B$1:B$65536,'2022'!F12,DATI!C$1:C$65536,'2022'!B8,DATI!D$1:D$65536,'2022'!L101)</f>
        <v>112123</v>
      </c>
      <c r="G101" s="49">
        <f>SUMIFS(DATI!E$1:E$65536,DATI!A$1:A$65536,'2022'!B4,DATI!B$1:B$65536,'2022'!G12,DATI!C$1:C$65536,'2022'!B8,DATI!D$1:D$65536,'2022'!L101)</f>
        <v>155068</v>
      </c>
      <c r="H101" s="28"/>
      <c r="I101" s="94">
        <f>B101+E101+F101+G101</f>
        <v>365031</v>
      </c>
      <c r="J101" s="30">
        <f>SUMIFS(DATI!E$1:E$65536,DATI!A$1:A$65536,'2022'!B4,DATI!B$1:B$65536,'2022'!J12,DATI!C$1:C$65536,'2022'!B8,DATI!D$1:D$65536,'2022'!L101)</f>
        <v>19665</v>
      </c>
      <c r="K101" s="31">
        <f t="shared" si="8"/>
        <v>384696</v>
      </c>
      <c r="L101" s="119" t="s">
        <v>60</v>
      </c>
      <c r="M101" s="205" t="s">
        <v>242</v>
      </c>
      <c r="N101" s="91">
        <f t="shared" si="9"/>
        <v>384695</v>
      </c>
      <c r="O101" s="30">
        <f>SUMIFS(DATI!E$1:E$65536,DATI!A$1:A$65536,'2022'!B4,DATI!B$1:B$65536,'2022'!O12,DATI!C$1:C$65536,'2022'!N8,DATI!D$1:D$65536,'2022'!L101)</f>
        <v>35806</v>
      </c>
      <c r="P101" s="29">
        <f>S101+T101</f>
        <v>348889</v>
      </c>
      <c r="Q101" s="50"/>
      <c r="R101" s="73"/>
      <c r="S101" s="49">
        <f>SUMIFS(DATI!E$1:E$65536,DATI!A$1:A$65536,'2022'!B4,DATI!B$1:B$65536,'2022'!S12,DATI!C$1:C$65536,'2022'!N8,DATI!D$1:D$65536,'2022'!L101)</f>
        <v>348889</v>
      </c>
      <c r="T101" s="49">
        <f>SUMIFS(DATI!E$1:E$65536,DATI!A$1:A$65536,'2022'!B4,DATI!B$1:B$65536,'2022'!T12,DATI!C$1:C$65536,'2022'!N8,DATI!D$1:D$65536,'2022'!L101)</f>
        <v>0</v>
      </c>
      <c r="U101" s="73"/>
      <c r="V101" s="28"/>
      <c r="W101" s="42"/>
    </row>
    <row r="102" spans="1:23">
      <c r="A102" s="7"/>
      <c r="B102" s="120"/>
      <c r="C102" s="23"/>
      <c r="D102" s="28"/>
      <c r="E102" s="30">
        <f>SUMIFS(DATI!E$1:E$65536,DATI!A$1:A$65536,'2022'!B4,DATI!B$1:B$65536,'2022'!E12,DATI!C$1:C$65536,'2022'!B8,DATI!D$1:D$65536,'2022'!L102)</f>
        <v>0</v>
      </c>
      <c r="F102" s="49">
        <f>SUMIFS(DATI!E$1:E$65536,DATI!A$1:A$65536,'2022'!B4,DATI!B$1:B$65536,'2022'!F12,DATI!C$1:C$65536,'2022'!B8,DATI!D$1:D$65536,'2022'!L102)</f>
        <v>310827</v>
      </c>
      <c r="G102" s="73"/>
      <c r="H102" s="28"/>
      <c r="I102" s="94">
        <f>F102</f>
        <v>310827</v>
      </c>
      <c r="J102" s="30">
        <f>SUMIFS(DATI!E$1:E$65536,DATI!A$1:A$65536,'2022'!B4,DATI!B$1:B$65536,'2022'!J12,DATI!C$1:C$65536,'2022'!B8,DATI!D$1:D$65536,'2022'!L102)</f>
        <v>20538</v>
      </c>
      <c r="K102" s="31">
        <f t="shared" si="8"/>
        <v>331365</v>
      </c>
      <c r="L102" s="53" t="s">
        <v>61</v>
      </c>
      <c r="M102" s="199" t="s">
        <v>243</v>
      </c>
      <c r="N102" s="91">
        <f t="shared" si="9"/>
        <v>331365</v>
      </c>
      <c r="O102" s="30">
        <f>SUMIFS(DATI!E$1:E$65536,DATI!A$1:A$65536,'2022'!B4,DATI!B$1:B$65536,'2022'!O12,DATI!C$1:C$65536,'2022'!N8,DATI!D$1:D$65536,'2022'!L102)</f>
        <v>12971</v>
      </c>
      <c r="P102" s="29">
        <f>R102+S102+T102+U102+V102</f>
        <v>318394</v>
      </c>
      <c r="Q102" s="50"/>
      <c r="R102" s="49">
        <f>SUMIFS(DATI!E$1:E$65536,DATI!A$1:A$65536,'2022'!B4,DATI!B$1:B$65536,'2022'!R12,DATI!C$1:C$65536,'2022'!N8,DATI!D$1:D$65536,'2022'!L102)</f>
        <v>192030</v>
      </c>
      <c r="S102" s="49">
        <f>SUMIFS(DATI!E$1:E$65536,DATI!A$1:A$65536,'2022'!B4,DATI!B$1:B$65536,'2022'!S12,DATI!C$1:C$65536,'2022'!N8,DATI!D$1:D$65536,'2022'!L102)</f>
        <v>16677</v>
      </c>
      <c r="T102" s="49">
        <f>SUMIFS(DATI!E$1:E$65536,DATI!A$1:A$65536,'2022'!B4,DATI!B$1:B$65536,'2022'!T12,DATI!C$1:C$65536,'2022'!N8,DATI!D$1:D$65536,'2022'!L102)</f>
        <v>2013</v>
      </c>
      <c r="U102" s="96">
        <f>SUMIFS(DATI!E$1:E$65536,DATI!A$1:A$65536,'2022'!B4,DATI!B$1:B$65536,'2022'!U12,DATI!C$1:C$65536,'2022'!N8,DATI!D$1:D$65536,'2022'!L102)</f>
        <v>107674</v>
      </c>
      <c r="V102" s="30">
        <f>SUMIFS(DATI!E$1:E$65536,DATI!A$1:A$65536,'2022'!B4,DATI!B$1:B$65536,'2022'!V12,DATI!C$1:C$65536,'2022'!N8,DATI!D$1:D$65536,'2022'!L102)</f>
        <v>0</v>
      </c>
      <c r="W102" s="31">
        <f>U102+V102</f>
        <v>107674</v>
      </c>
    </row>
    <row r="103" spans="1:23" ht="25">
      <c r="A103" s="7"/>
      <c r="B103" s="115">
        <f>C103+D103</f>
        <v>587677</v>
      </c>
      <c r="C103" s="91">
        <f>C106</f>
        <v>143</v>
      </c>
      <c r="D103" s="91">
        <f>D106</f>
        <v>587534</v>
      </c>
      <c r="E103" s="91">
        <f>E106+E104+E107</f>
        <v>936714</v>
      </c>
      <c r="F103" s="91">
        <f>F106</f>
        <v>175425</v>
      </c>
      <c r="G103" s="91">
        <f>G106</f>
        <v>387235</v>
      </c>
      <c r="H103" s="28"/>
      <c r="I103" s="94">
        <f>B103+E103+F103+G103</f>
        <v>2087051</v>
      </c>
      <c r="J103" s="121">
        <f>J104+J106+J107</f>
        <v>1262137</v>
      </c>
      <c r="K103" s="31">
        <f t="shared" si="8"/>
        <v>3349188</v>
      </c>
      <c r="L103" s="53" t="s">
        <v>184</v>
      </c>
      <c r="M103" s="54" t="s">
        <v>244</v>
      </c>
      <c r="N103" s="91">
        <f>O103+P103</f>
        <v>3349190</v>
      </c>
      <c r="O103" s="94">
        <f>O104+O106+O107</f>
        <v>940121</v>
      </c>
      <c r="P103" s="29">
        <f>R103+S103+T103+W103</f>
        <v>2409069</v>
      </c>
      <c r="Q103" s="28"/>
      <c r="R103" s="29">
        <f>R106</f>
        <v>205160</v>
      </c>
      <c r="S103" s="99">
        <f>S106</f>
        <v>45523</v>
      </c>
      <c r="T103" s="29">
        <f>T104+T106</f>
        <v>522621</v>
      </c>
      <c r="U103" s="29">
        <f>U106</f>
        <v>1160589</v>
      </c>
      <c r="V103" s="94">
        <f>V106</f>
        <v>475176</v>
      </c>
      <c r="W103" s="31">
        <f>U103+V103</f>
        <v>1635765</v>
      </c>
    </row>
    <row r="104" spans="1:23">
      <c r="A104" s="7"/>
      <c r="B104" s="28"/>
      <c r="C104" s="28"/>
      <c r="D104" s="28"/>
      <c r="E104" s="49">
        <f>SUMIFS(DATI!E$1:E$65536,DATI!A$1:A$65536,'2022'!B4,DATI!B$1:B$65536,'2022'!E12,DATI!C$1:C$65536,'2022'!B8,DATI!D$1:D$65536,'2022'!L104)</f>
        <v>149403</v>
      </c>
      <c r="F104" s="28"/>
      <c r="G104" s="28"/>
      <c r="H104" s="28"/>
      <c r="I104" s="94">
        <f>E104</f>
        <v>149403</v>
      </c>
      <c r="J104" s="30">
        <f>SUMIFS(DATI!E$1:E$65536,DATI!A$1:A$65536,'2022'!B4,DATI!B$1:B$65536,'2022'!J12,DATI!C$1:C$65536,'2022'!B8,DATI!D$1:D$65536,'2022'!L104)</f>
        <v>233018</v>
      </c>
      <c r="K104" s="31">
        <f t="shared" si="8"/>
        <v>382421</v>
      </c>
      <c r="L104" s="53" t="s">
        <v>62</v>
      </c>
      <c r="M104" s="199" t="s">
        <v>245</v>
      </c>
      <c r="N104" s="91">
        <f t="shared" si="9"/>
        <v>382421</v>
      </c>
      <c r="O104" s="30">
        <f>SUMIFS(DATI!E$1:E$65536,DATI!A$1:A$65536,'2022'!B4,DATI!B$1:B$65536,'2022'!O12,DATI!C$1:C$65536,'2022'!N8,DATI!D$1:D$65536,'2022'!L104)</f>
        <v>149403</v>
      </c>
      <c r="P104" s="29">
        <f>T104</f>
        <v>233018</v>
      </c>
      <c r="Q104" s="28"/>
      <c r="R104" s="28"/>
      <c r="S104" s="28"/>
      <c r="T104" s="49">
        <f>SUMIFS(DATI!E$1:E$65536,DATI!A$1:A$65536,'2022'!B4,DATI!B$1:B$65536,'2022'!T12,DATI!C$1:C$65536,'2022'!N8,DATI!D$1:D$65536,'2022'!L104)</f>
        <v>233018</v>
      </c>
      <c r="U104" s="28"/>
      <c r="V104" s="28"/>
      <c r="W104" s="42"/>
    </row>
    <row r="105" spans="1:23" ht="25">
      <c r="A105" s="7"/>
      <c r="B105" s="28"/>
      <c r="C105" s="28"/>
      <c r="D105" s="28"/>
      <c r="E105" s="49">
        <f>SUMIFS(DATI!E$1:E$65536,DATI!A$1:A$65536,'2022'!B4,DATI!B$1:B$65536,'2022'!E12,DATI!C$1:C$65536,'2022'!B8,DATI!D$1:D$65536,'2022'!L105)</f>
        <v>1326</v>
      </c>
      <c r="F105" s="28"/>
      <c r="G105" s="28"/>
      <c r="H105" s="28"/>
      <c r="I105" s="94">
        <f>E105</f>
        <v>1326</v>
      </c>
      <c r="J105" s="30">
        <f>SUMIFS(DATI!E$1:E$65536,DATI!A$1:A$65536,'2022'!B4,DATI!B$1:B$65536,'2022'!J12,DATI!C$1:C$65536,'2022'!B8,DATI!D$1:D$65536,'2022'!L105)</f>
        <v>0</v>
      </c>
      <c r="K105" s="31">
        <f t="shared" si="8"/>
        <v>1326</v>
      </c>
      <c r="L105" s="53" t="s">
        <v>63</v>
      </c>
      <c r="M105" s="78" t="s">
        <v>185</v>
      </c>
      <c r="N105" s="91">
        <f t="shared" si="9"/>
        <v>0</v>
      </c>
      <c r="O105" s="30">
        <f>SUMIFS(DATI!E$1:E$65536,DATI!A$1:A$65536,'2022'!B4,DATI!B$1:B$65536,'2022'!O12,DATI!C$1:C$65536,'2022'!N8,DATI!D$1:D$65536,'2022'!L105)</f>
        <v>0</v>
      </c>
      <c r="P105" s="29">
        <f>T105</f>
        <v>0</v>
      </c>
      <c r="Q105" s="50"/>
      <c r="R105" s="28"/>
      <c r="S105" s="28"/>
      <c r="T105" s="49">
        <f>SUMIFS(DATI!E$1:E$65536,DATI!A$1:A$65536,'2022'!B4,DATI!B$1:B$65536,'2022'!T12,DATI!C$1:C$65536,'2022'!N8,DATI!D$1:D$65536,'2022'!L105)</f>
        <v>0</v>
      </c>
      <c r="U105" s="28"/>
      <c r="V105" s="28"/>
      <c r="W105" s="42"/>
    </row>
    <row r="106" spans="1:23">
      <c r="A106" s="7"/>
      <c r="B106" s="115">
        <f>C106+D106</f>
        <v>587677</v>
      </c>
      <c r="C106" s="103">
        <f>SUMIFS(DATI!E$1:E$65536,DATI!A$1:A$65536,'2022'!B4,DATI!B$1:B$65536,'2022'!C12,DATI!C$1:C$65536,'2022'!B8,DATI!D$1:D$65536,'2022'!L106)</f>
        <v>143</v>
      </c>
      <c r="D106" s="103">
        <f>SUMIFS(DATI!E$1:E$65536,DATI!A$1:A$65536,'2022'!B4,DATI!B$1:B$65536,'2022'!D12,DATI!C$1:C$65536,'2022'!B8,DATI!D$1:D$65536,'2022'!L106)</f>
        <v>587534</v>
      </c>
      <c r="E106" s="49">
        <f>SUMIFS(DATI!E$1:E$65536,DATI!A$1:A$65536,'2022'!B4,DATI!B$1:B$65536,'2022'!E12,DATI!C$1:C$65536,'2022'!B8,DATI!D$1:D$65536,'2022'!L106)</f>
        <v>471243</v>
      </c>
      <c r="F106" s="30">
        <f>SUMIFS(DATI!E$1:E$65536,DATI!A$1:A$65536,'2022'!B4,DATI!B$1:B$65536,'2022'!F12,DATI!C$1:C$65536,'2022'!B8,DATI!D$1:D$65536,'2022'!L106)</f>
        <v>175425</v>
      </c>
      <c r="G106" s="49">
        <f>SUMIFS(DATI!E$1:E$65536,DATI!A$1:A$65536,'2022'!B4,DATI!B$1:B$65536,'2022'!G12,DATI!C$1:C$65536,'2022'!B8,DATI!D$1:D$65536,'2022'!L106)</f>
        <v>387235</v>
      </c>
      <c r="H106" s="28"/>
      <c r="I106" s="94">
        <f>B106+E106+F106+G106</f>
        <v>1621580</v>
      </c>
      <c r="J106" s="30">
        <v>1029119</v>
      </c>
      <c r="K106" s="31">
        <f t="shared" si="8"/>
        <v>2650699</v>
      </c>
      <c r="L106" s="119" t="s">
        <v>64</v>
      </c>
      <c r="M106" s="205" t="s">
        <v>246</v>
      </c>
      <c r="N106" s="91">
        <f>O106+P106</f>
        <v>2650701</v>
      </c>
      <c r="O106" s="30">
        <v>474650</v>
      </c>
      <c r="P106" s="29">
        <f>R106+S106+T106+W106</f>
        <v>2176051</v>
      </c>
      <c r="Q106" s="28"/>
      <c r="R106" s="49">
        <f>SUMIFS(DATI!E$1:E$65536,DATI!A$1:A$65536,'2022'!B4,DATI!B$1:B$65536,'2022'!R12,DATI!C$1:C$65536,'2022'!N8,DATI!D$1:D$65536,'2022'!L106)</f>
        <v>205160</v>
      </c>
      <c r="S106" s="49">
        <f>SUMIFS(DATI!E$1:E$65536,DATI!A$1:A$65536,'2022'!B4,DATI!B$1:B$65536,'2022'!S12,DATI!C$1:C$65536,'2022'!N8,DATI!D$1:D$65536,'2022'!L106)</f>
        <v>45523</v>
      </c>
      <c r="T106" s="49">
        <f>SUMIFS(DATI!E$1:E$65536,DATI!A$1:A$65536,'2022'!B4,DATI!B$1:B$65536,'2022'!T12,DATI!C$1:C$65536,'2022'!N8,DATI!D$1:D$65536,'2022'!L106)</f>
        <v>289603</v>
      </c>
      <c r="U106" s="96">
        <f>SUMIFS(DATI!E$1:E$65536,DATI!A$1:A$65536,'2022'!B4,DATI!B$1:B$65536,'2022'!U12,DATI!C$1:C$65536,'2022'!N8,DATI!D$1:D$65536,'2022'!L106)</f>
        <v>1160589</v>
      </c>
      <c r="V106" s="24">
        <f>SUMIFS(DATI!E$1:E$65536,DATI!A$1:A$65536,'2022'!B4,DATI!B$1:B$65536,'2022'!V12,DATI!C$1:C$65536,'2022'!N8,DATI!D$1:D$65536,'2022'!L106)</f>
        <v>475176</v>
      </c>
      <c r="W106" s="63">
        <f>U106+V106</f>
        <v>1635765</v>
      </c>
    </row>
    <row r="107" spans="1:23">
      <c r="A107" s="7"/>
      <c r="B107" s="122"/>
      <c r="C107" s="74"/>
      <c r="D107" s="74"/>
      <c r="E107" s="49">
        <f>SUMIFS(DATI!E$1:E$65536,DATI!A$1:A$65536,'2022'!B4,DATI!B$1:B$65536,'2022'!E12,DATI!C$1:C$65536,'2022'!B8,DATI!D$1:D$65536,'2022'!L107)</f>
        <v>316068</v>
      </c>
      <c r="F107" s="74"/>
      <c r="G107" s="74"/>
      <c r="H107" s="28"/>
      <c r="I107" s="94">
        <f>E107</f>
        <v>316068</v>
      </c>
      <c r="J107" s="92"/>
      <c r="K107" s="31">
        <f>I107</f>
        <v>316068</v>
      </c>
      <c r="L107" s="119" t="s">
        <v>65</v>
      </c>
      <c r="M107" s="205" t="s">
        <v>186</v>
      </c>
      <c r="N107" s="91">
        <f>O107</f>
        <v>316068</v>
      </c>
      <c r="O107" s="30">
        <f>SUMIFS(DATI!E$1:E$65536,DATI!A$1:A$65536,'2022'!B4,DATI!B$1:B$65536,'2022'!O12,DATI!C$1:C$65536,'2022'!N8,DATI!D$1:D$65536,'2022'!L107)</f>
        <v>316068</v>
      </c>
      <c r="P107" s="23"/>
      <c r="Q107" s="28"/>
      <c r="R107" s="23"/>
      <c r="S107" s="23"/>
      <c r="T107" s="23"/>
      <c r="U107" s="23"/>
      <c r="V107" s="23"/>
      <c r="W107" s="32"/>
    </row>
    <row r="108" spans="1:23" ht="13">
      <c r="A108" s="7"/>
      <c r="B108" s="115">
        <f>C108+D108</f>
        <v>21646403</v>
      </c>
      <c r="C108" s="91">
        <f>V85+W86+V90+V100-C86-C96-C100</f>
        <v>502294</v>
      </c>
      <c r="D108" s="91">
        <f>U85+U86+U90+U96+U100-D86-D90-D96-D100</f>
        <v>21144109</v>
      </c>
      <c r="E108" s="29">
        <f>T85+T86+T90+T100-E86-E96-E100</f>
        <v>7748672</v>
      </c>
      <c r="F108" s="29">
        <f>S85+S90+S100-F86-F96-F100</f>
        <v>455359</v>
      </c>
      <c r="G108" s="29">
        <f>R85+R90+R100-G86-G96-G100</f>
        <v>6028485</v>
      </c>
      <c r="H108" s="28"/>
      <c r="I108" s="94">
        <f>B108+E108+F108+G108</f>
        <v>35878919</v>
      </c>
      <c r="J108" s="50"/>
      <c r="K108" s="32"/>
      <c r="L108" s="106" t="s">
        <v>19</v>
      </c>
      <c r="M108" s="197" t="s">
        <v>187</v>
      </c>
      <c r="N108" s="23"/>
      <c r="O108" s="28"/>
      <c r="P108" s="28"/>
      <c r="Q108" s="28"/>
      <c r="R108" s="28"/>
      <c r="S108" s="28"/>
      <c r="T108" s="28"/>
      <c r="U108" s="28"/>
      <c r="V108" s="28"/>
      <c r="W108" s="42"/>
    </row>
    <row r="109" spans="1:23">
      <c r="A109" s="7"/>
      <c r="B109" s="115">
        <f>C109+D109</f>
        <v>1109321</v>
      </c>
      <c r="C109" s="91">
        <f>C22</f>
        <v>27190</v>
      </c>
      <c r="D109" s="91">
        <f>D22</f>
        <v>1082131</v>
      </c>
      <c r="E109" s="91">
        <f>E22</f>
        <v>1484080</v>
      </c>
      <c r="F109" s="91">
        <f>F22</f>
        <v>87333</v>
      </c>
      <c r="G109" s="91">
        <f>G22</f>
        <v>3764911</v>
      </c>
      <c r="H109" s="28"/>
      <c r="I109" s="94">
        <f>B109+E109+F109+G109</f>
        <v>6445645</v>
      </c>
      <c r="J109" s="50"/>
      <c r="K109" s="42"/>
      <c r="L109" s="53" t="s">
        <v>77</v>
      </c>
      <c r="M109" s="65" t="s">
        <v>167</v>
      </c>
      <c r="N109" s="28"/>
      <c r="O109" s="28"/>
      <c r="P109" s="28"/>
      <c r="Q109" s="28"/>
      <c r="R109" s="28"/>
      <c r="S109" s="28"/>
      <c r="T109" s="28"/>
      <c r="U109" s="28"/>
      <c r="V109" s="28"/>
      <c r="W109" s="42"/>
    </row>
    <row r="110" spans="1:23" ht="13.5" thickBot="1">
      <c r="A110" s="7"/>
      <c r="B110" s="115">
        <f>C110+D110</f>
        <v>20537082</v>
      </c>
      <c r="C110" s="123">
        <f>C108-C109</f>
        <v>475104</v>
      </c>
      <c r="D110" s="123">
        <f>D108-D109</f>
        <v>20061978</v>
      </c>
      <c r="E110" s="123">
        <f>E108-E109</f>
        <v>6264592</v>
      </c>
      <c r="F110" s="123">
        <f>F108-F109</f>
        <v>368026</v>
      </c>
      <c r="G110" s="123">
        <f>G108-G109</f>
        <v>2263574</v>
      </c>
      <c r="H110" s="124"/>
      <c r="I110" s="125">
        <f>B110+E110+F110+G110</f>
        <v>29433274</v>
      </c>
      <c r="J110" s="126"/>
      <c r="K110" s="109"/>
      <c r="L110" s="127" t="s">
        <v>188</v>
      </c>
      <c r="M110" s="198" t="s">
        <v>189</v>
      </c>
      <c r="N110" s="124"/>
      <c r="O110" s="124"/>
      <c r="P110" s="124"/>
      <c r="Q110" s="124"/>
      <c r="R110" s="124"/>
      <c r="S110" s="124"/>
      <c r="T110" s="124"/>
      <c r="U110" s="124"/>
      <c r="V110" s="124"/>
      <c r="W110" s="109"/>
    </row>
    <row r="111" spans="1:23" ht="14" thickTop="1" thickBot="1">
      <c r="A111" s="7"/>
      <c r="B111" s="269"/>
      <c r="C111" s="270"/>
      <c r="D111" s="270"/>
      <c r="E111" s="270"/>
      <c r="F111" s="270"/>
      <c r="G111" s="270"/>
      <c r="H111" s="270"/>
      <c r="I111" s="270"/>
      <c r="J111" s="270"/>
      <c r="K111" s="270"/>
      <c r="L111" s="270"/>
      <c r="M111" s="270"/>
      <c r="N111" s="270"/>
      <c r="O111" s="270"/>
      <c r="P111" s="270"/>
      <c r="Q111" s="270"/>
      <c r="R111" s="270"/>
      <c r="S111" s="270"/>
      <c r="T111" s="270"/>
      <c r="U111" s="270"/>
      <c r="V111" s="270"/>
      <c r="W111" s="271"/>
    </row>
    <row r="112" spans="1:23" ht="13.5" thickTop="1">
      <c r="A112" s="7"/>
      <c r="B112" s="47"/>
      <c r="C112" s="47"/>
      <c r="D112" s="47"/>
      <c r="E112" s="47"/>
      <c r="F112" s="128"/>
      <c r="G112" s="128"/>
      <c r="H112" s="128"/>
      <c r="I112" s="47"/>
      <c r="J112" s="128"/>
      <c r="K112" s="129"/>
      <c r="L112" s="130" t="s">
        <v>19</v>
      </c>
      <c r="M112" s="197" t="s">
        <v>187</v>
      </c>
      <c r="N112" s="28"/>
      <c r="O112" s="28"/>
      <c r="P112" s="22">
        <f>R112+S112+T112+W112</f>
        <v>35878919</v>
      </c>
      <c r="Q112" s="50"/>
      <c r="R112" s="22">
        <f>G108</f>
        <v>6028485</v>
      </c>
      <c r="S112" s="22">
        <f>F108</f>
        <v>455359</v>
      </c>
      <c r="T112" s="22">
        <f>E108</f>
        <v>7748672</v>
      </c>
      <c r="U112" s="114">
        <f>D108</f>
        <v>21144109</v>
      </c>
      <c r="V112" s="62">
        <f>C108</f>
        <v>502294</v>
      </c>
      <c r="W112" s="63">
        <f>U112+V112</f>
        <v>21646403</v>
      </c>
    </row>
    <row r="113" spans="1:23">
      <c r="A113" s="7"/>
      <c r="B113" s="115">
        <f>C113+D113</f>
        <v>21474969</v>
      </c>
      <c r="C113" s="29">
        <f>C114</f>
        <v>435242</v>
      </c>
      <c r="D113" s="29">
        <f>D114</f>
        <v>21039727</v>
      </c>
      <c r="E113" s="91">
        <f>E114+E115</f>
        <v>7475267</v>
      </c>
      <c r="F113" s="50"/>
      <c r="G113" s="28"/>
      <c r="H113" s="61"/>
      <c r="I113" s="94">
        <f>B113+E113</f>
        <v>28950236</v>
      </c>
      <c r="J113" s="50"/>
      <c r="K113" s="42"/>
      <c r="L113" s="53" t="s">
        <v>73</v>
      </c>
      <c r="M113" s="54" t="s">
        <v>190</v>
      </c>
      <c r="N113" s="28"/>
      <c r="O113" s="28"/>
      <c r="P113" s="23"/>
      <c r="Q113" s="28"/>
      <c r="R113" s="23"/>
      <c r="S113" s="23"/>
      <c r="T113" s="23"/>
      <c r="U113" s="28"/>
      <c r="V113" s="28"/>
      <c r="W113" s="42"/>
    </row>
    <row r="114" spans="1:23">
      <c r="A114" s="7"/>
      <c r="B114" s="115">
        <f>C114+D114</f>
        <v>21474969</v>
      </c>
      <c r="C114" s="103">
        <f>SUMIFS(DATI!E$1:E$65536,DATI!A$1:A$65536,'2022'!B4,DATI!B$1:B$65536,'2022'!C12,DATI!C$1:C$65536,'2022'!B8,DATI!D$1:D$65536,'2022'!L114)</f>
        <v>435242</v>
      </c>
      <c r="D114" s="103">
        <f>SUMIFS(DATI!E$1:E$65536,DATI!A$1:A$65536,'2022'!B4,DATI!B$1:B$65536,'2022'!D12,DATI!C$1:C$65536,'2022'!B8,DATI!D$1:D$65536,'2022'!L114)</f>
        <v>21039727</v>
      </c>
      <c r="E114" s="49">
        <f>SUMIFS(DATI!E$1:E$65536,DATI!A$1:A$65536,'2022'!B4,DATI!B$1:B$65536,'2022'!E12,DATI!C$1:C$65536,'2022'!B8,DATI!D$1:D$65536,'2022'!L114)</f>
        <v>3598864</v>
      </c>
      <c r="F114" s="50"/>
      <c r="G114" s="28"/>
      <c r="H114" s="61"/>
      <c r="I114" s="94">
        <f>B114+E114</f>
        <v>25073833</v>
      </c>
      <c r="J114" s="50"/>
      <c r="K114" s="42"/>
      <c r="L114" s="53" t="s">
        <v>74</v>
      </c>
      <c r="M114" s="199" t="s">
        <v>238</v>
      </c>
      <c r="N114" s="28"/>
      <c r="O114" s="28"/>
      <c r="P114" s="28"/>
      <c r="Q114" s="28"/>
      <c r="R114" s="28"/>
      <c r="S114" s="28"/>
      <c r="T114" s="28"/>
      <c r="U114" s="28"/>
      <c r="V114" s="28"/>
      <c r="W114" s="42"/>
    </row>
    <row r="115" spans="1:23">
      <c r="A115" s="7"/>
      <c r="B115" s="131"/>
      <c r="C115" s="88"/>
      <c r="D115" s="88"/>
      <c r="E115" s="49">
        <f>SUMIFS(DATI!E$1:E$65536,DATI!A$1:A$65536,'2022'!B4,DATI!B$1:B$65536,'2022'!E12,DATI!C$1:C$65536,'2022'!B8,DATI!D$1:D$65536,'2022'!L115)</f>
        <v>3876403</v>
      </c>
      <c r="F115" s="97"/>
      <c r="G115" s="47"/>
      <c r="H115" s="28"/>
      <c r="I115" s="94">
        <f>E115</f>
        <v>3876403</v>
      </c>
      <c r="J115" s="97"/>
      <c r="K115" s="72"/>
      <c r="L115" s="53" t="s">
        <v>75</v>
      </c>
      <c r="M115" s="199" t="s">
        <v>239</v>
      </c>
      <c r="N115" s="47"/>
      <c r="O115" s="47"/>
      <c r="P115" s="47"/>
      <c r="Q115" s="28"/>
      <c r="R115" s="28"/>
      <c r="S115" s="28"/>
      <c r="T115" s="28"/>
      <c r="U115" s="28"/>
      <c r="V115" s="28"/>
      <c r="W115" s="42"/>
    </row>
    <row r="116" spans="1:23">
      <c r="A116" s="7"/>
      <c r="B116" s="115">
        <f>C116+D116</f>
        <v>0</v>
      </c>
      <c r="C116" s="132">
        <f>SUMIFS(DATI!E$1:E$65536,DATI!A$1:A$65536,'2022'!B4,DATI!B$1:B$65536,'2022'!C12,DATI!C$1:C$65536,'2022'!B8,DATI!D$1:D$65536,'2022'!L116)</f>
        <v>0</v>
      </c>
      <c r="D116" s="132">
        <f>SUMIFS(DATI!E$1:E$65536,DATI!A$1:A$65536,'2022'!B4,DATI!B$1:B$65536,'2022'!D12,DATI!C$1:C$65536,'2022'!B8,DATI!D$1:D$65536,'2022'!L116)</f>
        <v>0</v>
      </c>
      <c r="E116" s="49">
        <f>SUMIFS(DATI!E$1:E$65536,DATI!A$1:A$65536,'2022'!B4,DATI!B$1:B$65536,'2022'!E12,DATI!C$1:C$65536,'2022'!B8,DATI!D$1:D$65536,'2022'!L116)</f>
        <v>0</v>
      </c>
      <c r="F116" s="49">
        <f>SUMIFS(DATI!E$1:E$65536,DATI!A$1:A$65536,'2022'!B4,DATI!B$1:B$65536,'2022'!F12,DATI!C$1:C$65536,'2022'!B8,DATI!D$1:D$65536,'2022'!L116)</f>
        <v>687041</v>
      </c>
      <c r="G116" s="30">
        <f>SUMIFS(DATI!E$1:E$65536,DATI!A$1:A$65536,'2022'!B4,DATI!B$1:B$65536,'2022'!G12,DATI!C$1:C$65536,'2022'!B8,DATI!D$1:D$65536,'2022'!L116)</f>
        <v>0</v>
      </c>
      <c r="H116" s="28"/>
      <c r="I116" s="94">
        <f>B116+E116+F116+G116</f>
        <v>687041</v>
      </c>
      <c r="J116" s="49">
        <f>SUMIFS(DATI!E$1:E$65536,DATI!A$1:A$65536,'2022'!B4,DATI!B$1:B$65536,'2022'!J12,DATI!C$1:C$65536,'2022'!B8,DATI!D$1:D$65536,'2022'!L116)</f>
        <v>0</v>
      </c>
      <c r="K116" s="31">
        <f>I116+J116</f>
        <v>687041</v>
      </c>
      <c r="L116" s="53" t="s">
        <v>66</v>
      </c>
      <c r="M116" s="54" t="s">
        <v>191</v>
      </c>
      <c r="N116" s="91">
        <f>O116+P116</f>
        <v>687041</v>
      </c>
      <c r="O116" s="30">
        <f>SUMIFS(DATI!E$1:E$65536,DATI!A$1:A$65536,'2022'!B4,DATI!B$1:B$65536,'2022'!O12,DATI!C$1:C$65536,'2022'!B8,DATI!D$1:D$65536,'2022'!L116)</f>
        <v>0</v>
      </c>
      <c r="P116" s="29">
        <f>W116</f>
        <v>687041</v>
      </c>
      <c r="Q116" s="28"/>
      <c r="R116" s="28"/>
      <c r="S116" s="28"/>
      <c r="T116" s="28"/>
      <c r="U116" s="49">
        <f>SUMIFS(DATI!E$1:E$65536,DATI!A$1:A$65536,'2022'!B4,DATI!B$1:B$65536,'2022'!U12,DATI!C$1:C$65536,'2022'!N8,DATI!D$1:D$65536,'2022'!L116)</f>
        <v>687041</v>
      </c>
      <c r="V116" s="28"/>
      <c r="W116" s="31">
        <f>U116</f>
        <v>687041</v>
      </c>
    </row>
    <row r="117" spans="1:23" ht="13">
      <c r="A117" s="7"/>
      <c r="B117" s="115">
        <f>C117+D117</f>
        <v>858475</v>
      </c>
      <c r="C117" s="27">
        <f>V112-C113-C116</f>
        <v>67052</v>
      </c>
      <c r="D117" s="27">
        <f>U112+U116-D113-D116</f>
        <v>791423</v>
      </c>
      <c r="E117" s="94">
        <f>T112-E113-E116</f>
        <v>273405</v>
      </c>
      <c r="F117" s="94">
        <f>S112-F116</f>
        <v>-231682</v>
      </c>
      <c r="G117" s="94">
        <f>R112-G116</f>
        <v>6028485</v>
      </c>
      <c r="H117" s="28"/>
      <c r="I117" s="94">
        <f>B117+E117+F117+G117</f>
        <v>6928683</v>
      </c>
      <c r="J117" s="28"/>
      <c r="K117" s="32"/>
      <c r="L117" s="113" t="s">
        <v>21</v>
      </c>
      <c r="M117" s="206" t="s">
        <v>192</v>
      </c>
      <c r="N117" s="23"/>
      <c r="O117" s="28"/>
      <c r="P117" s="23"/>
      <c r="Q117" s="28"/>
      <c r="R117" s="28"/>
      <c r="S117" s="28"/>
      <c r="T117" s="28"/>
      <c r="U117" s="28"/>
      <c r="V117" s="28"/>
      <c r="W117" s="42"/>
    </row>
    <row r="118" spans="1:23">
      <c r="A118" s="7"/>
      <c r="B118" s="115">
        <f>C118+D118</f>
        <v>1109321</v>
      </c>
      <c r="C118" s="91">
        <f>C22</f>
        <v>27190</v>
      </c>
      <c r="D118" s="91">
        <f>D22</f>
        <v>1082131</v>
      </c>
      <c r="E118" s="91">
        <f>E22</f>
        <v>1484080</v>
      </c>
      <c r="F118" s="91">
        <f>F22</f>
        <v>87333</v>
      </c>
      <c r="G118" s="91">
        <f>G22</f>
        <v>3764911</v>
      </c>
      <c r="H118" s="28"/>
      <c r="I118" s="94">
        <f>B118+E118+F118+G118</f>
        <v>6445645</v>
      </c>
      <c r="J118" s="50"/>
      <c r="K118" s="42"/>
      <c r="L118" s="53" t="s">
        <v>77</v>
      </c>
      <c r="M118" s="65" t="s">
        <v>167</v>
      </c>
      <c r="N118" s="28"/>
      <c r="O118" s="28"/>
      <c r="P118" s="28"/>
      <c r="Q118" s="28"/>
      <c r="R118" s="28"/>
      <c r="S118" s="28"/>
      <c r="T118" s="28"/>
      <c r="U118" s="28"/>
      <c r="V118" s="28"/>
      <c r="W118" s="42"/>
    </row>
    <row r="119" spans="1:23" ht="13.5" thickBot="1">
      <c r="A119" s="7"/>
      <c r="B119" s="115">
        <f>C119+D119</f>
        <v>-250846</v>
      </c>
      <c r="C119" s="133">
        <f>C117-C118</f>
        <v>39862</v>
      </c>
      <c r="D119" s="133">
        <f>D117-D118</f>
        <v>-290708</v>
      </c>
      <c r="E119" s="133">
        <f>E117-E118</f>
        <v>-1210675</v>
      </c>
      <c r="F119" s="133">
        <f>F117-F118</f>
        <v>-319015</v>
      </c>
      <c r="G119" s="133">
        <f>G117-G118</f>
        <v>2263574</v>
      </c>
      <c r="H119" s="28"/>
      <c r="I119" s="94">
        <f>B119+E119+F119+G119</f>
        <v>483038</v>
      </c>
      <c r="J119" s="50"/>
      <c r="K119" s="109"/>
      <c r="L119" s="130" t="s">
        <v>193</v>
      </c>
      <c r="M119" s="207" t="s">
        <v>194</v>
      </c>
      <c r="N119" s="28"/>
      <c r="O119" s="28"/>
      <c r="P119" s="28"/>
      <c r="Q119" s="28"/>
      <c r="R119" s="28"/>
      <c r="S119" s="28"/>
      <c r="T119" s="28"/>
      <c r="U119" s="28"/>
      <c r="V119" s="28"/>
      <c r="W119" s="42"/>
    </row>
    <row r="120" spans="1:23" ht="13.5" thickTop="1" thickBot="1">
      <c r="A120" s="7"/>
      <c r="B120" s="272"/>
      <c r="C120" s="272"/>
      <c r="D120" s="272"/>
      <c r="E120" s="272"/>
      <c r="F120" s="272"/>
      <c r="G120" s="272"/>
      <c r="H120" s="272"/>
      <c r="I120" s="272"/>
      <c r="J120" s="272"/>
      <c r="K120" s="272"/>
      <c r="L120" s="272"/>
      <c r="M120" s="272"/>
      <c r="N120" s="272"/>
      <c r="O120" s="272"/>
      <c r="P120" s="272"/>
      <c r="Q120" s="272"/>
      <c r="R120" s="272"/>
      <c r="S120" s="272"/>
      <c r="T120" s="272"/>
      <c r="U120" s="272"/>
      <c r="V120" s="272"/>
      <c r="W120" s="273"/>
    </row>
    <row r="121" spans="1:23" ht="21.75" customHeight="1" thickTop="1" thickBot="1">
      <c r="A121" s="7"/>
      <c r="B121" s="253" t="s">
        <v>119</v>
      </c>
      <c r="C121" s="253"/>
      <c r="D121" s="253"/>
      <c r="E121" s="253"/>
      <c r="F121" s="253"/>
      <c r="G121" s="253"/>
      <c r="H121" s="253"/>
      <c r="I121" s="253"/>
      <c r="J121" s="253"/>
      <c r="K121" s="254"/>
      <c r="L121" s="274" t="s">
        <v>120</v>
      </c>
      <c r="M121" s="275"/>
      <c r="N121" s="278" t="s">
        <v>121</v>
      </c>
      <c r="O121" s="279"/>
      <c r="P121" s="279"/>
      <c r="Q121" s="279"/>
      <c r="R121" s="279"/>
      <c r="S121" s="279"/>
      <c r="T121" s="279"/>
      <c r="U121" s="280"/>
      <c r="V121" s="280"/>
      <c r="W121" s="281"/>
    </row>
    <row r="122" spans="1:23" ht="13.5" customHeight="1" thickTop="1">
      <c r="A122" s="7"/>
      <c r="B122" s="261" t="s">
        <v>122</v>
      </c>
      <c r="C122" s="264" t="s">
        <v>123</v>
      </c>
      <c r="D122" s="264" t="s">
        <v>124</v>
      </c>
      <c r="E122" s="239" t="s">
        <v>125</v>
      </c>
      <c r="F122" s="239" t="s">
        <v>126</v>
      </c>
      <c r="G122" s="239" t="s">
        <v>127</v>
      </c>
      <c r="H122" s="239" t="s">
        <v>128</v>
      </c>
      <c r="I122" s="239" t="s">
        <v>129</v>
      </c>
      <c r="J122" s="239" t="s">
        <v>130</v>
      </c>
      <c r="K122" s="243" t="s">
        <v>131</v>
      </c>
      <c r="L122" s="276"/>
      <c r="M122" s="277"/>
      <c r="N122" s="264" t="s">
        <v>131</v>
      </c>
      <c r="O122" s="239" t="s">
        <v>130</v>
      </c>
      <c r="P122" s="239" t="s">
        <v>129</v>
      </c>
      <c r="Q122" s="239" t="s">
        <v>128</v>
      </c>
      <c r="R122" s="239" t="s">
        <v>127</v>
      </c>
      <c r="S122" s="239" t="s">
        <v>126</v>
      </c>
      <c r="T122" s="239" t="s">
        <v>125</v>
      </c>
      <c r="U122" s="264" t="s">
        <v>124</v>
      </c>
      <c r="V122" s="264" t="s">
        <v>123</v>
      </c>
      <c r="W122" s="266" t="s">
        <v>122</v>
      </c>
    </row>
    <row r="123" spans="1:23" ht="12.75" customHeight="1">
      <c r="A123" s="7"/>
      <c r="B123" s="262"/>
      <c r="C123" s="216"/>
      <c r="D123" s="216"/>
      <c r="E123" s="213"/>
      <c r="F123" s="213"/>
      <c r="G123" s="213"/>
      <c r="H123" s="229"/>
      <c r="I123" s="213"/>
      <c r="J123" s="213"/>
      <c r="K123" s="244"/>
      <c r="L123" s="276"/>
      <c r="M123" s="277"/>
      <c r="N123" s="215"/>
      <c r="O123" s="213"/>
      <c r="P123" s="213"/>
      <c r="Q123" s="229"/>
      <c r="R123" s="213"/>
      <c r="S123" s="213"/>
      <c r="T123" s="213"/>
      <c r="U123" s="216"/>
      <c r="V123" s="216"/>
      <c r="W123" s="219"/>
    </row>
    <row r="124" spans="1:23" ht="53.25" customHeight="1" thickBot="1">
      <c r="A124" s="7"/>
      <c r="B124" s="263"/>
      <c r="C124" s="265"/>
      <c r="D124" s="265"/>
      <c r="E124" s="241"/>
      <c r="F124" s="241"/>
      <c r="G124" s="241"/>
      <c r="H124" s="242"/>
      <c r="I124" s="241"/>
      <c r="J124" s="240"/>
      <c r="K124" s="245"/>
      <c r="L124" s="276"/>
      <c r="M124" s="277"/>
      <c r="N124" s="268"/>
      <c r="O124" s="240"/>
      <c r="P124" s="241"/>
      <c r="Q124" s="242"/>
      <c r="R124" s="241"/>
      <c r="S124" s="241"/>
      <c r="T124" s="241"/>
      <c r="U124" s="265"/>
      <c r="V124" s="265"/>
      <c r="W124" s="267"/>
    </row>
    <row r="125" spans="1:23" ht="19" thickTop="1" thickBot="1">
      <c r="A125" s="7"/>
      <c r="B125" s="249" t="s">
        <v>195</v>
      </c>
      <c r="C125" s="249"/>
      <c r="D125" s="249"/>
      <c r="E125" s="249"/>
      <c r="F125" s="249"/>
      <c r="G125" s="249"/>
      <c r="H125" s="249"/>
      <c r="I125" s="249"/>
      <c r="J125" s="249"/>
      <c r="K125" s="249"/>
      <c r="L125" s="249"/>
      <c r="M125" s="249"/>
      <c r="N125" s="249"/>
      <c r="O125" s="249"/>
      <c r="P125" s="249"/>
      <c r="Q125" s="249"/>
      <c r="R125" s="249"/>
      <c r="S125" s="249"/>
      <c r="T125" s="249"/>
      <c r="U125" s="249"/>
      <c r="V125" s="249"/>
      <c r="W125" s="250"/>
    </row>
    <row r="126" spans="1:23" ht="13" thickTop="1">
      <c r="A126" s="7"/>
      <c r="B126" s="28"/>
      <c r="C126" s="28"/>
      <c r="D126" s="28"/>
      <c r="E126" s="28"/>
      <c r="F126" s="28"/>
      <c r="G126" s="28"/>
      <c r="H126" s="28"/>
      <c r="I126" s="28"/>
      <c r="J126" s="22">
        <f>J127+J128</f>
        <v>27969309</v>
      </c>
      <c r="K126" s="129"/>
      <c r="L126" s="18" t="s">
        <v>109</v>
      </c>
      <c r="M126" s="19" t="s">
        <v>196</v>
      </c>
      <c r="N126" s="44"/>
      <c r="O126" s="44"/>
      <c r="P126" s="44"/>
      <c r="Q126" s="44"/>
      <c r="R126" s="44"/>
      <c r="S126" s="44"/>
      <c r="T126" s="44"/>
      <c r="U126" s="44"/>
      <c r="V126" s="44"/>
      <c r="W126" s="45"/>
    </row>
    <row r="127" spans="1:23">
      <c r="A127" s="7"/>
      <c r="B127" s="28"/>
      <c r="C127" s="28"/>
      <c r="D127" s="28"/>
      <c r="E127" s="28"/>
      <c r="F127" s="28"/>
      <c r="G127" s="28"/>
      <c r="H127" s="28"/>
      <c r="I127" s="28"/>
      <c r="J127" s="49">
        <f>SUMIFS(DATI!E$1:E$65536,DATI!A$1:A$65536,'2022'!B4,DATI!B$1:B$65536,'2022'!J12,DATI!C$1:C$65536,'2022'!B8,DATI!D$1:D$65536,'2022'!L127)</f>
        <v>20712063</v>
      </c>
      <c r="K127" s="42"/>
      <c r="L127" s="40" t="s">
        <v>110</v>
      </c>
      <c r="M127" s="134" t="s">
        <v>234</v>
      </c>
      <c r="N127" s="44"/>
      <c r="O127" s="44"/>
      <c r="P127" s="44"/>
      <c r="Q127" s="44"/>
      <c r="R127" s="44"/>
      <c r="S127" s="44"/>
      <c r="T127" s="44"/>
      <c r="U127" s="44"/>
      <c r="V127" s="44"/>
      <c r="W127" s="45"/>
    </row>
    <row r="128" spans="1:23">
      <c r="A128" s="7"/>
      <c r="B128" s="28"/>
      <c r="C128" s="28"/>
      <c r="D128" s="28"/>
      <c r="E128" s="28"/>
      <c r="F128" s="28"/>
      <c r="G128" s="28"/>
      <c r="H128" s="28"/>
      <c r="I128" s="28"/>
      <c r="J128" s="49">
        <f>SUMIFS(DATI!E$1:E$65536,DATI!A$1:A$65536,'2022'!B4,DATI!B$1:B$65536,'2022'!J12,DATI!C$1:C$65536,'2022'!B8,DATI!D$1:D$65536,'2022'!L128)</f>
        <v>7257246</v>
      </c>
      <c r="K128" s="42"/>
      <c r="L128" s="40" t="s">
        <v>111</v>
      </c>
      <c r="M128" s="134" t="s">
        <v>235</v>
      </c>
      <c r="N128" s="44"/>
      <c r="O128" s="44"/>
      <c r="P128" s="44"/>
      <c r="Q128" s="44"/>
      <c r="R128" s="44"/>
      <c r="S128" s="44"/>
      <c r="T128" s="44"/>
      <c r="U128" s="44"/>
      <c r="V128" s="44"/>
      <c r="W128" s="45"/>
    </row>
    <row r="129" spans="1:23">
      <c r="A129" s="7"/>
      <c r="B129" s="28"/>
      <c r="C129" s="28"/>
      <c r="D129" s="28"/>
      <c r="E129" s="28"/>
      <c r="F129" s="28"/>
      <c r="G129" s="28"/>
      <c r="H129" s="28"/>
      <c r="I129" s="61"/>
      <c r="J129" s="49">
        <f>SUMIFS(DATI!E$1:E$65536,DATI!A$1:A$65536,'2022'!B4,DATI!B$1:B$65536,'2022'!J12,DATI!C$1:C$65536,'2022'!B8,DATI!D$1:D$65536,'2022'!L129)</f>
        <v>40834</v>
      </c>
      <c r="K129" s="42"/>
      <c r="L129" s="40" t="s">
        <v>112</v>
      </c>
      <c r="M129" s="185" t="s">
        <v>227</v>
      </c>
      <c r="N129" s="44"/>
      <c r="O129" s="44"/>
      <c r="P129" s="44"/>
      <c r="Q129" s="44"/>
      <c r="R129" s="44"/>
      <c r="S129" s="44"/>
      <c r="T129" s="44"/>
      <c r="U129" s="44"/>
      <c r="V129" s="44"/>
      <c r="W129" s="45"/>
    </row>
    <row r="130" spans="1:23">
      <c r="A130" s="7"/>
      <c r="B130" s="28"/>
      <c r="C130" s="28"/>
      <c r="D130" s="28"/>
      <c r="E130" s="28"/>
      <c r="F130" s="28"/>
      <c r="G130" s="28"/>
      <c r="H130" s="28"/>
      <c r="I130" s="28"/>
      <c r="J130" s="28"/>
      <c r="K130" s="42"/>
      <c r="L130" s="40" t="s">
        <v>113</v>
      </c>
      <c r="M130" s="41" t="s">
        <v>197</v>
      </c>
      <c r="N130" s="44"/>
      <c r="O130" s="43">
        <f>O131+O132</f>
        <v>29733980</v>
      </c>
      <c r="P130" s="44"/>
      <c r="Q130" s="44"/>
      <c r="R130" s="44"/>
      <c r="S130" s="44"/>
      <c r="T130" s="44"/>
      <c r="U130" s="44"/>
      <c r="V130" s="44"/>
      <c r="W130" s="45"/>
    </row>
    <row r="131" spans="1:23">
      <c r="A131" s="7"/>
      <c r="B131" s="28"/>
      <c r="C131" s="28"/>
      <c r="D131" s="28"/>
      <c r="E131" s="28"/>
      <c r="F131" s="28"/>
      <c r="G131" s="28"/>
      <c r="H131" s="28"/>
      <c r="I131" s="28"/>
      <c r="J131" s="28"/>
      <c r="K131" s="42"/>
      <c r="L131" s="40" t="s">
        <v>114</v>
      </c>
      <c r="M131" s="134" t="s">
        <v>236</v>
      </c>
      <c r="N131" s="44"/>
      <c r="O131" s="36">
        <f>SUMIFS(DATI!E$1:E$65536,DATI!A$1:A$65536,'2022'!B4,DATI!B$1:B$65536,'2022'!O12,DATI!C$1:C$65536,'2022'!N8,DATI!D$1:D$65536,'2022'!L131)</f>
        <v>24836200</v>
      </c>
      <c r="P131" s="44"/>
      <c r="Q131" s="44"/>
      <c r="R131" s="44"/>
      <c r="S131" s="44"/>
      <c r="T131" s="44"/>
      <c r="U131" s="44"/>
      <c r="V131" s="44"/>
      <c r="W131" s="45"/>
    </row>
    <row r="132" spans="1:23">
      <c r="A132" s="7"/>
      <c r="B132" s="28"/>
      <c r="C132" s="28"/>
      <c r="D132" s="28"/>
      <c r="E132" s="28"/>
      <c r="F132" s="28"/>
      <c r="G132" s="28"/>
      <c r="H132" s="28"/>
      <c r="I132" s="28"/>
      <c r="J132" s="28"/>
      <c r="K132" s="42"/>
      <c r="L132" s="40" t="s">
        <v>115</v>
      </c>
      <c r="M132" s="134" t="s">
        <v>237</v>
      </c>
      <c r="N132" s="44"/>
      <c r="O132" s="36">
        <f>SUMIFS(DATI!E$1:E$65536,DATI!A$1:A$65536,'2022'!B4,DATI!B$1:B$65536,'2022'!O12,DATI!C$1:C$65536,'2022'!N8,DATI!D$1:D$65536,'2022'!L132)</f>
        <v>4897780</v>
      </c>
      <c r="P132" s="44"/>
      <c r="Q132" s="44"/>
      <c r="R132" s="44"/>
      <c r="S132" s="44"/>
      <c r="T132" s="44"/>
      <c r="U132" s="44"/>
      <c r="V132" s="44"/>
      <c r="W132" s="45"/>
    </row>
    <row r="133" spans="1:23">
      <c r="A133" s="7"/>
      <c r="B133" s="28"/>
      <c r="C133" s="28"/>
      <c r="D133" s="28"/>
      <c r="E133" s="28"/>
      <c r="F133" s="28"/>
      <c r="G133" s="28"/>
      <c r="H133" s="28"/>
      <c r="I133" s="28"/>
      <c r="J133" s="28"/>
      <c r="K133" s="42"/>
      <c r="L133" s="40" t="s">
        <v>116</v>
      </c>
      <c r="M133" s="185" t="s">
        <v>228</v>
      </c>
      <c r="N133" s="44"/>
      <c r="O133" s="36">
        <f>SUMIFS(DATI!E$1:E$65536,DATI!A$1:A$65536,'2022'!B4,DATI!B$1:B$65536,'2022'!O12,DATI!C$1:C$65536,'2022'!N8,DATI!D$1:D$65536,'2022'!L133)</f>
        <v>51686</v>
      </c>
      <c r="P133" s="44"/>
      <c r="Q133" s="44"/>
      <c r="R133" s="44"/>
      <c r="S133" s="44"/>
      <c r="T133" s="44"/>
      <c r="U133" s="44"/>
      <c r="V133" s="44"/>
      <c r="W133" s="45"/>
    </row>
    <row r="134" spans="1:23" ht="13">
      <c r="A134" s="7"/>
      <c r="B134" s="28"/>
      <c r="C134" s="28"/>
      <c r="D134" s="28"/>
      <c r="E134" s="28"/>
      <c r="F134" s="28"/>
      <c r="G134" s="28"/>
      <c r="H134" s="28"/>
      <c r="I134" s="28"/>
      <c r="J134" s="29">
        <f>O130-J126</f>
        <v>1764671</v>
      </c>
      <c r="K134" s="42"/>
      <c r="L134" s="135" t="s">
        <v>107</v>
      </c>
      <c r="M134" s="202" t="s">
        <v>198</v>
      </c>
      <c r="N134" s="44"/>
      <c r="O134" s="44"/>
      <c r="P134" s="44"/>
      <c r="Q134" s="44"/>
      <c r="R134" s="44"/>
      <c r="S134" s="44"/>
      <c r="T134" s="44"/>
      <c r="U134" s="44"/>
      <c r="V134" s="44"/>
      <c r="W134" s="45"/>
    </row>
    <row r="135" spans="1:23">
      <c r="A135" s="7"/>
      <c r="B135" s="28"/>
      <c r="C135" s="28"/>
      <c r="D135" s="28"/>
      <c r="E135" s="28"/>
      <c r="F135" s="28"/>
      <c r="G135" s="28"/>
      <c r="H135" s="61"/>
      <c r="I135" s="94">
        <f>I27+I30+I55+I58+I86+I89+I100+I116</f>
        <v>49189896</v>
      </c>
      <c r="J135" s="94">
        <f>J27+J30+J55+J58+J86+J89+J100+J116</f>
        <v>3395435</v>
      </c>
      <c r="K135" s="31">
        <f>I135+J135</f>
        <v>52585331</v>
      </c>
      <c r="L135" s="40" t="s">
        <v>199</v>
      </c>
      <c r="M135" s="41" t="s">
        <v>200</v>
      </c>
      <c r="N135" s="33">
        <f>O135+P135</f>
        <v>52585330</v>
      </c>
      <c r="O135" s="37">
        <f>O46+O49+O58+O86+O89+O100+O116</f>
        <v>3605257</v>
      </c>
      <c r="P135" s="43">
        <f>P33+P46+P49+P58+P86+P89+P100+P116</f>
        <v>48980073</v>
      </c>
      <c r="Q135" s="43">
        <f>Q33</f>
        <v>443562</v>
      </c>
      <c r="R135" s="136"/>
      <c r="S135" s="44"/>
      <c r="T135" s="44"/>
      <c r="U135" s="44"/>
      <c r="V135" s="44"/>
      <c r="W135" s="45"/>
    </row>
    <row r="136" spans="1:23" ht="13.5" thickBot="1">
      <c r="A136" s="7"/>
      <c r="B136" s="28"/>
      <c r="C136" s="28"/>
      <c r="D136" s="28"/>
      <c r="E136" s="28"/>
      <c r="F136" s="28"/>
      <c r="G136" s="28"/>
      <c r="H136" s="28"/>
      <c r="I136" s="23"/>
      <c r="J136" s="137">
        <f>J134+O46+O49+O58+O86+O90+O96+O100+O116+O97-J27-J55-J58-J86-J90-J96-J100-J116-J97</f>
        <v>1974493</v>
      </c>
      <c r="K136" s="138"/>
      <c r="L136" s="130" t="s">
        <v>108</v>
      </c>
      <c r="M136" s="207" t="s">
        <v>201</v>
      </c>
      <c r="N136" s="44"/>
      <c r="O136" s="44"/>
      <c r="P136" s="44"/>
      <c r="Q136" s="44"/>
      <c r="R136" s="44"/>
      <c r="S136" s="44"/>
      <c r="T136" s="44"/>
      <c r="U136" s="44"/>
      <c r="V136" s="44"/>
      <c r="W136" s="45"/>
    </row>
    <row r="137" spans="1:23" ht="13.5" thickTop="1" thickBot="1">
      <c r="A137" s="7"/>
      <c r="B137" s="251"/>
      <c r="C137" s="251"/>
      <c r="D137" s="251"/>
      <c r="E137" s="251"/>
      <c r="F137" s="251"/>
      <c r="G137" s="251"/>
      <c r="H137" s="251"/>
      <c r="I137" s="251"/>
      <c r="J137" s="251"/>
      <c r="K137" s="251"/>
      <c r="L137" s="251"/>
      <c r="M137" s="251"/>
      <c r="N137" s="251"/>
      <c r="O137" s="251"/>
      <c r="P137" s="251"/>
      <c r="Q137" s="251"/>
      <c r="R137" s="251"/>
      <c r="S137" s="251"/>
      <c r="T137" s="251"/>
      <c r="U137" s="251"/>
      <c r="V137" s="251"/>
      <c r="W137" s="252"/>
    </row>
    <row r="138" spans="1:23" ht="21.75" customHeight="1" thickTop="1" thickBot="1">
      <c r="A138" s="7"/>
      <c r="B138" s="253" t="s">
        <v>202</v>
      </c>
      <c r="C138" s="253"/>
      <c r="D138" s="253"/>
      <c r="E138" s="253"/>
      <c r="F138" s="253"/>
      <c r="G138" s="253"/>
      <c r="H138" s="253"/>
      <c r="I138" s="253"/>
      <c r="J138" s="253"/>
      <c r="K138" s="254"/>
      <c r="L138" s="255" t="s">
        <v>203</v>
      </c>
      <c r="M138" s="256"/>
      <c r="N138" s="259" t="s">
        <v>204</v>
      </c>
      <c r="O138" s="259"/>
      <c r="P138" s="259"/>
      <c r="Q138" s="259"/>
      <c r="R138" s="259"/>
      <c r="S138" s="259"/>
      <c r="T138" s="259"/>
      <c r="U138" s="259"/>
      <c r="V138" s="259"/>
      <c r="W138" s="260"/>
    </row>
    <row r="139" spans="1:23" ht="13.5" customHeight="1" thickTop="1">
      <c r="A139" s="7"/>
      <c r="B139" s="261" t="s">
        <v>122</v>
      </c>
      <c r="C139" s="264" t="s">
        <v>123</v>
      </c>
      <c r="D139" s="264" t="s">
        <v>124</v>
      </c>
      <c r="E139" s="239" t="s">
        <v>125</v>
      </c>
      <c r="F139" s="239" t="s">
        <v>126</v>
      </c>
      <c r="G139" s="239" t="s">
        <v>127</v>
      </c>
      <c r="H139" s="239" t="s">
        <v>128</v>
      </c>
      <c r="I139" s="239" t="s">
        <v>129</v>
      </c>
      <c r="J139" s="239" t="s">
        <v>130</v>
      </c>
      <c r="K139" s="243" t="s">
        <v>131</v>
      </c>
      <c r="L139" s="222"/>
      <c r="M139" s="223"/>
      <c r="N139" s="246" t="s">
        <v>131</v>
      </c>
      <c r="O139" s="239" t="s">
        <v>130</v>
      </c>
      <c r="P139" s="239" t="s">
        <v>129</v>
      </c>
      <c r="Q139" s="239" t="s">
        <v>128</v>
      </c>
      <c r="R139" s="239" t="s">
        <v>127</v>
      </c>
      <c r="S139" s="239" t="s">
        <v>126</v>
      </c>
      <c r="T139" s="239" t="s">
        <v>125</v>
      </c>
      <c r="U139" s="264" t="s">
        <v>124</v>
      </c>
      <c r="V139" s="264" t="s">
        <v>123</v>
      </c>
      <c r="W139" s="266" t="s">
        <v>122</v>
      </c>
    </row>
    <row r="140" spans="1:23" ht="12.75" customHeight="1">
      <c r="A140" s="7"/>
      <c r="B140" s="262"/>
      <c r="C140" s="216"/>
      <c r="D140" s="216"/>
      <c r="E140" s="213"/>
      <c r="F140" s="213"/>
      <c r="G140" s="213"/>
      <c r="H140" s="229"/>
      <c r="I140" s="213"/>
      <c r="J140" s="213"/>
      <c r="K140" s="244"/>
      <c r="L140" s="222"/>
      <c r="M140" s="223"/>
      <c r="N140" s="247"/>
      <c r="O140" s="213"/>
      <c r="P140" s="213"/>
      <c r="Q140" s="229"/>
      <c r="R140" s="213"/>
      <c r="S140" s="213"/>
      <c r="T140" s="213"/>
      <c r="U140" s="216"/>
      <c r="V140" s="216"/>
      <c r="W140" s="219"/>
    </row>
    <row r="141" spans="1:23" ht="57.75" customHeight="1" thickBot="1">
      <c r="A141" s="7"/>
      <c r="B141" s="263"/>
      <c r="C141" s="265"/>
      <c r="D141" s="265"/>
      <c r="E141" s="241"/>
      <c r="F141" s="241"/>
      <c r="G141" s="241"/>
      <c r="H141" s="242"/>
      <c r="I141" s="241"/>
      <c r="J141" s="240"/>
      <c r="K141" s="245"/>
      <c r="L141" s="257"/>
      <c r="M141" s="258"/>
      <c r="N141" s="248"/>
      <c r="O141" s="240"/>
      <c r="P141" s="241"/>
      <c r="Q141" s="242"/>
      <c r="R141" s="241"/>
      <c r="S141" s="241"/>
      <c r="T141" s="241"/>
      <c r="U141" s="265"/>
      <c r="V141" s="265"/>
      <c r="W141" s="267"/>
    </row>
    <row r="142" spans="1:23" ht="19" thickTop="1" thickBot="1">
      <c r="A142" s="7"/>
      <c r="B142" s="231" t="s">
        <v>205</v>
      </c>
      <c r="C142" s="231"/>
      <c r="D142" s="231"/>
      <c r="E142" s="231"/>
      <c r="F142" s="231"/>
      <c r="G142" s="231"/>
      <c r="H142" s="231"/>
      <c r="I142" s="231"/>
      <c r="J142" s="231"/>
      <c r="K142" s="231"/>
      <c r="L142" s="231"/>
      <c r="M142" s="231"/>
      <c r="N142" s="231"/>
      <c r="O142" s="231"/>
      <c r="P142" s="231"/>
      <c r="Q142" s="231"/>
      <c r="R142" s="231"/>
      <c r="S142" s="231"/>
      <c r="T142" s="231"/>
      <c r="U142" s="231"/>
      <c r="V142" s="231"/>
      <c r="W142" s="232"/>
    </row>
    <row r="143" spans="1:23" ht="13.5" thickTop="1">
      <c r="A143" s="7"/>
      <c r="B143" s="76"/>
      <c r="C143" s="76"/>
      <c r="D143" s="76"/>
      <c r="E143" s="76"/>
      <c r="F143" s="76"/>
      <c r="G143" s="76"/>
      <c r="H143" s="28"/>
      <c r="I143" s="76"/>
      <c r="J143" s="76"/>
      <c r="K143" s="139"/>
      <c r="L143" s="113" t="s">
        <v>206</v>
      </c>
      <c r="M143" s="208" t="s">
        <v>207</v>
      </c>
      <c r="N143" s="140">
        <f t="shared" ref="N143:N148" si="14">O143+P143</f>
        <v>2457531</v>
      </c>
      <c r="O143" s="141">
        <f>J136</f>
        <v>1974493</v>
      </c>
      <c r="P143" s="141">
        <f>R143+S143+T143+W143</f>
        <v>483038</v>
      </c>
      <c r="Q143" s="28"/>
      <c r="R143" s="142">
        <f>G119</f>
        <v>2263574</v>
      </c>
      <c r="S143" s="142">
        <f>F119</f>
        <v>-319015</v>
      </c>
      <c r="T143" s="142">
        <f>E119</f>
        <v>-1210675</v>
      </c>
      <c r="U143" s="143">
        <f>D119</f>
        <v>-290708</v>
      </c>
      <c r="V143" s="62">
        <f>C119</f>
        <v>39862</v>
      </c>
      <c r="W143" s="63">
        <f>U143+V143</f>
        <v>-250846</v>
      </c>
    </row>
    <row r="144" spans="1:23">
      <c r="A144" s="7"/>
      <c r="B144" s="115">
        <f>C144+D144</f>
        <v>0</v>
      </c>
      <c r="C144" s="144">
        <f>C145+C146</f>
        <v>0</v>
      </c>
      <c r="D144" s="144">
        <f>D145+D146</f>
        <v>0</v>
      </c>
      <c r="E144" s="144">
        <f>E146</f>
        <v>267655</v>
      </c>
      <c r="F144" s="144">
        <f>F145+F146</f>
        <v>100</v>
      </c>
      <c r="G144" s="144">
        <f>G145+G146</f>
        <v>226048</v>
      </c>
      <c r="H144" s="28"/>
      <c r="I144" s="37">
        <f>B144+E144+F144+G144</f>
        <v>493803</v>
      </c>
      <c r="J144" s="37">
        <f>J145+J146</f>
        <v>474216</v>
      </c>
      <c r="K144" s="145">
        <f t="shared" ref="K144:K149" si="15">I144+J144</f>
        <v>968019</v>
      </c>
      <c r="L144" s="53" t="s">
        <v>67</v>
      </c>
      <c r="M144" s="65" t="s">
        <v>208</v>
      </c>
      <c r="N144" s="140">
        <f t="shared" si="14"/>
        <v>968018</v>
      </c>
      <c r="O144" s="37">
        <f>O145+O146</f>
        <v>208781</v>
      </c>
      <c r="P144" s="43">
        <f>R144+S144+T144+W144</f>
        <v>759237</v>
      </c>
      <c r="Q144" s="28"/>
      <c r="R144" s="146">
        <f>R146</f>
        <v>492092</v>
      </c>
      <c r="S144" s="146">
        <f>S146</f>
        <v>0</v>
      </c>
      <c r="T144" s="146">
        <f>T146+T145</f>
        <v>263657</v>
      </c>
      <c r="U144" s="146">
        <f>U146</f>
        <v>0</v>
      </c>
      <c r="V144" s="62">
        <f>V146</f>
        <v>3488</v>
      </c>
      <c r="W144" s="63">
        <f>U144+V144</f>
        <v>3488</v>
      </c>
    </row>
    <row r="145" spans="1:23">
      <c r="A145" s="7"/>
      <c r="B145" s="115">
        <f>C145+D145</f>
        <v>0</v>
      </c>
      <c r="C145" s="147">
        <f>SUMIFS(DATI!E$1:E$65536,DATI!A$1:A$65536,'2022'!B4,DATI!B$1:B$65536,'2022'!C12,DATI!C$1:C$65536,'2022'!B8,DATI!D$1:D$65536,'2022'!L145)</f>
        <v>0</v>
      </c>
      <c r="D145" s="147">
        <f>SUMIFS(DATI!E$1:E$65536,DATI!A$1:A$65536,'2022'!B4,DATI!B$1:B$65536,'2022'!D12,DATI!C$1:C$65536,'2022'!B8,DATI!D$1:D$65536,'2022'!L145)</f>
        <v>0</v>
      </c>
      <c r="E145" s="148"/>
      <c r="F145" s="149">
        <f>SUMIFS(DATI!E$1:E$65536,DATI!A$1:A$65536,'2022'!B4,DATI!B$1:B$65536,'2022'!F12,DATI!C$1:C$65536,'2022'!B8,DATI!D$1:D$65536,'2022'!L145)</f>
        <v>0</v>
      </c>
      <c r="G145" s="149">
        <f>SUMIFS(DATI!E$1:E$65536,DATI!A$1:A$65536,'2022'!B4,DATI!B$1:B$65536,'2022'!G12,DATI!C$1:C$65536,'2022'!B8,DATI!D$1:D$65536,'2022'!L145)</f>
        <v>17267</v>
      </c>
      <c r="H145" s="28"/>
      <c r="I145" s="37">
        <f>B145+F145+G145</f>
        <v>17267</v>
      </c>
      <c r="J145" s="149">
        <f>SUMIFS(DATI!E$1:E$65536,DATI!A$1:A$65536,'2022'!B4,DATI!B$1:B$65536,'2022'!J12,DATI!C$1:C$65536,'2022'!B8,DATI!D$1:D$65536,'2022'!L145)</f>
        <v>0</v>
      </c>
      <c r="K145" s="145">
        <f t="shared" si="15"/>
        <v>17267</v>
      </c>
      <c r="L145" s="53" t="s">
        <v>68</v>
      </c>
      <c r="M145" s="199" t="s">
        <v>230</v>
      </c>
      <c r="N145" s="140">
        <f t="shared" si="14"/>
        <v>17267</v>
      </c>
      <c r="O145" s="149">
        <f>SUMIFS(DATI!E$1:E$65536,DATI!A$1:A$65536,'2022'!B4,DATI!B$1:B$65536,'2022'!O12,DATI!C$1:C$65536,'2022'!N8,DATI!D$1:D$65536,'2022'!L145)</f>
        <v>0</v>
      </c>
      <c r="P145" s="43">
        <f>T145</f>
        <v>17267</v>
      </c>
      <c r="Q145" s="28"/>
      <c r="R145" s="150"/>
      <c r="S145" s="151"/>
      <c r="T145" s="36">
        <f>SUMIFS(DATI!E$1:E$65536,DATI!A$1:A$65536,'2022'!B4,DATI!B$1:B$65536,'2022'!T12,DATI!C$1:C$65536,'2022'!N8,DATI!D$1:D$65536,'2022'!L145)</f>
        <v>17267</v>
      </c>
      <c r="U145" s="152"/>
      <c r="V145" s="28"/>
      <c r="W145" s="42"/>
    </row>
    <row r="146" spans="1:23">
      <c r="A146" s="7"/>
      <c r="B146" s="115">
        <f>C146+D146</f>
        <v>0</v>
      </c>
      <c r="C146" s="144">
        <f>C148</f>
        <v>0</v>
      </c>
      <c r="D146" s="144">
        <f>D148</f>
        <v>0</v>
      </c>
      <c r="E146" s="144">
        <f>E147+E148</f>
        <v>267655</v>
      </c>
      <c r="F146" s="144">
        <f>F148</f>
        <v>100</v>
      </c>
      <c r="G146" s="144">
        <f>G148</f>
        <v>208781</v>
      </c>
      <c r="H146" s="44"/>
      <c r="I146" s="37">
        <f>B146+E146+F146+G146</f>
        <v>476536</v>
      </c>
      <c r="J146" s="144">
        <f>J147+J148</f>
        <v>474216</v>
      </c>
      <c r="K146" s="145">
        <f t="shared" si="15"/>
        <v>950752</v>
      </c>
      <c r="L146" s="53" t="s">
        <v>209</v>
      </c>
      <c r="M146" s="199" t="s">
        <v>231</v>
      </c>
      <c r="N146" s="140">
        <f t="shared" si="14"/>
        <v>950751</v>
      </c>
      <c r="O146" s="37">
        <f>O147+O148</f>
        <v>208781</v>
      </c>
      <c r="P146" s="43">
        <f>R146+S146+T146+W146</f>
        <v>741970</v>
      </c>
      <c r="Q146" s="44"/>
      <c r="R146" s="146">
        <f>R147+R148</f>
        <v>492092</v>
      </c>
      <c r="S146" s="146">
        <f>S147+S148</f>
        <v>0</v>
      </c>
      <c r="T146" s="146">
        <f>T147+T148</f>
        <v>246390</v>
      </c>
      <c r="U146" s="146">
        <f>U147+U148</f>
        <v>0</v>
      </c>
      <c r="V146" s="94">
        <f>V147+V148</f>
        <v>3488</v>
      </c>
      <c r="W146" s="31">
        <f>U146+V146</f>
        <v>3488</v>
      </c>
    </row>
    <row r="147" spans="1:23">
      <c r="A147" s="7"/>
      <c r="B147" s="153"/>
      <c r="C147" s="154"/>
      <c r="D147" s="154"/>
      <c r="E147" s="149">
        <f>SUMIFS(DATI!E$1:E$65536,DATI!A$1:A$65536,'2022'!B4,DATI!B$1:B$65536,'2022'!E12,DATI!C$1:C$65536,'2022'!B8,DATI!D$1:D$65536,'2022'!L147)</f>
        <v>152760</v>
      </c>
      <c r="F147" s="152"/>
      <c r="G147" s="71"/>
      <c r="H147" s="44"/>
      <c r="I147" s="37">
        <f>E147</f>
        <v>152760</v>
      </c>
      <c r="J147" s="149">
        <v>464373</v>
      </c>
      <c r="K147" s="145">
        <f t="shared" si="15"/>
        <v>617133</v>
      </c>
      <c r="L147" s="53" t="s">
        <v>69</v>
      </c>
      <c r="M147" s="78" t="s">
        <v>232</v>
      </c>
      <c r="N147" s="140">
        <f t="shared" si="14"/>
        <v>617132</v>
      </c>
      <c r="O147" s="149">
        <f>SUMIFS(DATI!E$1:E$65536,DATI!A$1:A$65536,'2022'!B4,DATI!B$1:B$65536,'2022'!O12,DATI!C$1:C$65536,'2022'!N8,DATI!D$1:D$65536,'2022'!L147)</f>
        <v>0</v>
      </c>
      <c r="P147" s="43">
        <f>R147+S147+T147+W147</f>
        <v>617132</v>
      </c>
      <c r="Q147" s="44"/>
      <c r="R147" s="149">
        <f>SUMIFS(DATI!E$1:E$65536,DATI!A$1:A$65536,'2022'!B4,DATI!B$1:B$65536,'2022'!R12,DATI!C$1:C$65536,'2022'!N8,DATI!D$1:D$65536,'2022'!L147)</f>
        <v>370742</v>
      </c>
      <c r="S147" s="149">
        <f>SUMIFS(DATI!E$1:E$65536,DATI!A$1:A$65536,'2022'!B4,DATI!B$1:B$65536,'2022'!D12,DATI!C$1:C$65536,'2022'!N8,DATI!D$1:D$65536,'2022'!L147)</f>
        <v>0</v>
      </c>
      <c r="T147" s="36">
        <f>SUMIFS(DATI!E$1:E$65536,DATI!A$1:A$65536,'2022'!B4,DATI!B$1:B$65536,'2022'!T12,DATI!C$1:C$65536,'2022'!N8,DATI!D$1:D$65536,'2022'!L147)</f>
        <v>246390</v>
      </c>
      <c r="U147" s="155">
        <f>SUMIFS(DATI!E$1:E$65536,DATI!A$1:A$65536,'2022'!B4,DATI!B$1:B$65536,'2022'!U12,DATI!C$1:C$65536,'2022'!N8,DATI!D$1:D$65536,'2022'!L147)</f>
        <v>0</v>
      </c>
      <c r="V147" s="30">
        <f>SUMIFS(DATI!E$1:E$65536,DATI!A$1:A$65536,'2022'!B4,DATI!B$1:B$65536,'2022'!V12,DATI!C$1:C$65536,'2022'!N8,DATI!D$1:D$65536,'2022'!L147)</f>
        <v>0</v>
      </c>
      <c r="W147" s="31">
        <f>U147+V147</f>
        <v>0</v>
      </c>
    </row>
    <row r="148" spans="1:23">
      <c r="A148" s="7"/>
      <c r="B148" s="115">
        <f>C148+D148</f>
        <v>0</v>
      </c>
      <c r="C148" s="156">
        <f>SUMIFS(DATI!E$1:E$65536,DATI!A$1:A$65536,'2022'!B4,DATI!B$1:B$65536,'2022'!C12,DATI!C$1:C$65536,'2022'!B8,DATI!D$1:D$65536,'2022'!L148)</f>
        <v>0</v>
      </c>
      <c r="D148" s="156">
        <f>SUMIFS(DATI!E$1:E$65536,DATI!A$1:A$65536,'2022'!B4,DATI!B$1:B$65536,'2022'!D12,DATI!C$1:C$65536,'2022'!B8,DATI!D$1:D$65536,'2022'!L148)</f>
        <v>0</v>
      </c>
      <c r="E148" s="149">
        <f>SUMIFS(DATI!E$1:E$65536,DATI!A$1:A$65536,'2022'!B4,DATI!B$1:B$65536,'2022'!E12,DATI!C$1:C$65536,'2022'!B8,DATI!D$1:D$65536,'2022'!L148)</f>
        <v>114895</v>
      </c>
      <c r="F148" s="149">
        <f>SUMIFS(DATI!E$1:E$65536,DATI!A$1:A$65536,'2022'!B4,DATI!B$1:B$65536,'2022'!F12,DATI!C$1:C$65536,'2022'!B8,DATI!D$1:D$65536,'2022'!L148)</f>
        <v>100</v>
      </c>
      <c r="G148" s="149">
        <f>SUMIFS(DATI!E$1:E$65536,DATI!A$1:A$65536,'2022'!B4,DATI!B$1:B$65536,'2022'!G12,DATI!C$1:C$65536,'2022'!B8,DATI!D$1:D$65536,'2022'!L148)</f>
        <v>208781</v>
      </c>
      <c r="H148" s="44"/>
      <c r="I148" s="37">
        <f>B148+E148+F148+G148</f>
        <v>323776</v>
      </c>
      <c r="J148" s="149">
        <f>SUMIFS(DATI!E$1:E$65536,DATI!A$1:A$65536,'2022'!B4,DATI!B$1:B$65536,'2022'!J12,DATI!C$1:C$65536,'2022'!B8,DATI!D$1:D$65536,'2022'!L148)</f>
        <v>9843</v>
      </c>
      <c r="K148" s="145">
        <f t="shared" si="15"/>
        <v>333619</v>
      </c>
      <c r="L148" s="53" t="s">
        <v>70</v>
      </c>
      <c r="M148" s="78" t="s">
        <v>233</v>
      </c>
      <c r="N148" s="140">
        <f t="shared" si="14"/>
        <v>333619</v>
      </c>
      <c r="O148" s="149">
        <f>SUMIFS(DATI!E$1:E$65536,DATI!A$1:A$65536,'2022'!B4,DATI!B$1:B$65536,'2022'!O12,DATI!C$1:C$65536,'2022'!N8,DATI!D$1:D$65536,'2022'!L148)</f>
        <v>208781</v>
      </c>
      <c r="P148" s="43">
        <f>R148+S148+T148+W148</f>
        <v>124838</v>
      </c>
      <c r="Q148" s="44"/>
      <c r="R148" s="149">
        <f>SUMIFS(DATI!E$1:E$65536,DATI!A$1:A$65536,'2022'!B4,DATI!B$1:B$65536,'2022'!R12,DATI!C$1:C$65536,'2022'!N8,DATI!D$1:D$65536,'2022'!L148)</f>
        <v>121350</v>
      </c>
      <c r="S148" s="149">
        <f>SUMIFS(DATI!E$1:E$65536,DATI!A$1:A$65536,'2022'!B4,DATI!B$1:B$65536,'2022'!S12,DATI!C$1:C$65536,'2022'!N8,DATI!D$1:D$65536,'2022'!L148)</f>
        <v>0</v>
      </c>
      <c r="T148" s="36">
        <f>SUMIFS(DATI!E$1:E$65536,DATI!A$1:A$65536,'2022'!B4,DATI!B$1:B$65536,'2022'!T12,DATI!C$1:C$65536,'2022'!N8,DATI!D$1:D$65536,'2022'!L148)</f>
        <v>0</v>
      </c>
      <c r="U148" s="155">
        <f>SUMIFS(DATI!E$1:E$65536,DATI!A$1:A$65536,'2022'!B4,DATI!B$1:B$65536,'2022'!U12,DATI!C$1:C$65536,'2022'!N8,DATI!D$1:D$65536,'2022'!L148)</f>
        <v>0</v>
      </c>
      <c r="V148" s="30">
        <f>SUMIFS(DATI!E$1:E$65536,DATI!A$1:A$65536,'2022'!B4,DATI!B$1:B$65536,'2022'!V12,DATI!C$1:C$65536,'2022'!N8,DATI!D$1:D$65536,'2022'!L148)</f>
        <v>3488</v>
      </c>
      <c r="W148" s="31">
        <f>U148+V148</f>
        <v>3488</v>
      </c>
    </row>
    <row r="149" spans="1:23" ht="26.5" thickBot="1">
      <c r="A149" s="7"/>
      <c r="B149" s="115">
        <f>C149+D149</f>
        <v>-247358</v>
      </c>
      <c r="C149" s="157">
        <f>V143+V144-C144</f>
        <v>43350</v>
      </c>
      <c r="D149" s="157">
        <f>U143+U144-D144</f>
        <v>-290708</v>
      </c>
      <c r="E149" s="80">
        <f>T143+T144-E144</f>
        <v>-1214673</v>
      </c>
      <c r="F149" s="80">
        <f>S143+S144-F144</f>
        <v>-319115</v>
      </c>
      <c r="G149" s="80">
        <f>G119+R144-G144</f>
        <v>2529618</v>
      </c>
      <c r="H149" s="44"/>
      <c r="I149" s="80">
        <f>B149+E149+F149+G149</f>
        <v>748472</v>
      </c>
      <c r="J149" s="80">
        <f>O143+O144-J144</f>
        <v>1709058</v>
      </c>
      <c r="K149" s="158">
        <f t="shared" si="15"/>
        <v>2457530</v>
      </c>
      <c r="L149" s="130" t="s">
        <v>11</v>
      </c>
      <c r="M149" s="200" t="s">
        <v>210</v>
      </c>
      <c r="N149" s="44"/>
      <c r="O149" s="44"/>
      <c r="P149" s="44"/>
      <c r="Q149" s="44"/>
      <c r="R149" s="44"/>
      <c r="S149" s="44"/>
      <c r="T149" s="44"/>
      <c r="U149" s="44"/>
      <c r="V149" s="44"/>
      <c r="W149" s="45"/>
    </row>
    <row r="150" spans="1:23" ht="19" thickTop="1" thickBot="1">
      <c r="A150" s="7"/>
      <c r="B150" s="233" t="s">
        <v>211</v>
      </c>
      <c r="C150" s="234"/>
      <c r="D150" s="234"/>
      <c r="E150" s="234"/>
      <c r="F150" s="234"/>
      <c r="G150" s="234"/>
      <c r="H150" s="234"/>
      <c r="I150" s="234"/>
      <c r="J150" s="234"/>
      <c r="K150" s="234"/>
      <c r="L150" s="234"/>
      <c r="M150" s="234"/>
      <c r="N150" s="234"/>
      <c r="O150" s="234"/>
      <c r="P150" s="234"/>
      <c r="Q150" s="234"/>
      <c r="R150" s="234"/>
      <c r="S150" s="234"/>
      <c r="T150" s="234"/>
      <c r="U150" s="234"/>
      <c r="V150" s="234"/>
      <c r="W150" s="235"/>
    </row>
    <row r="151" spans="1:23" ht="26.5" thickTop="1">
      <c r="B151" s="159"/>
      <c r="C151" s="76"/>
      <c r="D151" s="76"/>
      <c r="E151" s="76"/>
      <c r="F151" s="76"/>
      <c r="G151" s="76"/>
      <c r="H151" s="28"/>
      <c r="I151" s="76"/>
      <c r="J151" s="44"/>
      <c r="K151" s="160"/>
      <c r="L151" s="113" t="s">
        <v>11</v>
      </c>
      <c r="M151" s="200" t="s">
        <v>210</v>
      </c>
      <c r="N151" s="161">
        <f>O151+P151</f>
        <v>2457530</v>
      </c>
      <c r="O151" s="162">
        <f>J149</f>
        <v>1709058</v>
      </c>
      <c r="P151" s="163">
        <f>R151+S151+T151+W151</f>
        <v>748472</v>
      </c>
      <c r="Q151" s="28"/>
      <c r="R151" s="162">
        <f>G149</f>
        <v>2529618</v>
      </c>
      <c r="S151" s="162">
        <f>F149</f>
        <v>-319115</v>
      </c>
      <c r="T151" s="163">
        <f>E149</f>
        <v>-1214673</v>
      </c>
      <c r="U151" s="164">
        <f>D149</f>
        <v>-290708</v>
      </c>
      <c r="V151" s="62">
        <f>C149</f>
        <v>43350</v>
      </c>
      <c r="W151" s="63">
        <f>U151+V151</f>
        <v>-247358</v>
      </c>
    </row>
    <row r="152" spans="1:23">
      <c r="B152" s="115">
        <f>C152+D152</f>
        <v>1277712</v>
      </c>
      <c r="C152" s="43">
        <f>C153+C154</f>
        <v>26361</v>
      </c>
      <c r="D152" s="43">
        <f>D153+D154</f>
        <v>1251351</v>
      </c>
      <c r="E152" s="33">
        <f>E153+E154</f>
        <v>2043022</v>
      </c>
      <c r="F152" s="33">
        <f>F153+F154</f>
        <v>72552</v>
      </c>
      <c r="G152" s="33">
        <f>G153+G154</f>
        <v>5509889</v>
      </c>
      <c r="H152" s="28"/>
      <c r="I152" s="37">
        <f>B152+E152+F152+G152</f>
        <v>8903175</v>
      </c>
      <c r="J152" s="148"/>
      <c r="K152" s="165">
        <f>I152</f>
        <v>8903175</v>
      </c>
      <c r="L152" s="53" t="s">
        <v>76</v>
      </c>
      <c r="M152" s="65" t="s">
        <v>212</v>
      </c>
      <c r="N152" s="166"/>
      <c r="O152" s="44"/>
      <c r="P152" s="166"/>
      <c r="Q152" s="28"/>
      <c r="R152" s="166"/>
      <c r="S152" s="166"/>
      <c r="T152" s="166"/>
      <c r="U152" s="166"/>
      <c r="V152" s="166"/>
      <c r="W152" s="70"/>
    </row>
    <row r="153" spans="1:23">
      <c r="B153" s="115">
        <f>C153+D153</f>
        <v>1313030</v>
      </c>
      <c r="C153" s="34">
        <f>SUMIFS(DATI!E$1:E$65536,DATI!A$1:A$65536,'2022'!B4,DATI!B$1:B$65536,'2022'!C12,DATI!C$1:C$65536,'2022'!B8,DATI!D$1:D$65536,'2022'!L153)</f>
        <v>25371</v>
      </c>
      <c r="D153" s="34">
        <f>SUMIFS(DATI!E$1:E$65536,DATI!A$1:A$65536,'2022'!B4,DATI!B$1:B$65536,'2022'!D12,DATI!C$1:C$65536,'2022'!B8,DATI!D$1:D$65536,'2022'!L153)</f>
        <v>1287659</v>
      </c>
      <c r="E153" s="36">
        <f>SUMIFS(DATI!E$1:E$65536,DATI!A$1:A$65536,'2022'!B4,DATI!B$1:B$65536,'2022'!E12,DATI!C$1:C$65536,'2022'!B8,DATI!D$1:D$65536,'2022'!L153)</f>
        <v>1717637</v>
      </c>
      <c r="F153" s="36">
        <f>SUMIFS(DATI!E$1:E$65536,DATI!A$1:A$65536,'2022'!B4,DATI!B$1:B$65536,'2022'!F12,DATI!C$1:C$65536,'2022'!B8,DATI!D$1:D$65536,'2022'!L153)</f>
        <v>65997</v>
      </c>
      <c r="G153" s="36">
        <f>SUMIFS(DATI!E$1:E$65536,DATI!A$1:A$65536,'2022'!B4,DATI!B$1:B$65536,'2022'!G12,DATI!C$1:C$65536,'2022'!B8,DATI!D$1:D$65536,'2022'!L153)</f>
        <v>5307709</v>
      </c>
      <c r="H153" s="28"/>
      <c r="I153" s="37">
        <f>B153+E153+F153+G153</f>
        <v>8404373</v>
      </c>
      <c r="J153" s="148"/>
      <c r="K153" s="165">
        <f>I153</f>
        <v>8404373</v>
      </c>
      <c r="L153" s="53" t="s">
        <v>78</v>
      </c>
      <c r="M153" s="199" t="s">
        <v>213</v>
      </c>
      <c r="N153" s="44"/>
      <c r="O153" s="44"/>
      <c r="P153" s="44"/>
      <c r="Q153" s="28"/>
      <c r="R153" s="44"/>
      <c r="S153" s="44"/>
      <c r="T153" s="44"/>
      <c r="U153" s="44"/>
      <c r="V153" s="44"/>
      <c r="W153" s="45"/>
    </row>
    <row r="154" spans="1:23">
      <c r="B154" s="115">
        <f>C154+D154</f>
        <v>-35318</v>
      </c>
      <c r="C154" s="33">
        <f>C155+C156</f>
        <v>990</v>
      </c>
      <c r="D154" s="33">
        <f>D155+D156</f>
        <v>-36308</v>
      </c>
      <c r="E154" s="33">
        <f>E155+E156</f>
        <v>325385</v>
      </c>
      <c r="F154" s="33">
        <f>F155+F156</f>
        <v>6555</v>
      </c>
      <c r="G154" s="33">
        <f>G155+G156</f>
        <v>202180</v>
      </c>
      <c r="H154" s="44"/>
      <c r="I154" s="37">
        <f>B154+E154+F154+G154</f>
        <v>498802</v>
      </c>
      <c r="J154" s="148"/>
      <c r="K154" s="165">
        <f>I154</f>
        <v>498802</v>
      </c>
      <c r="L154" s="53" t="s">
        <v>214</v>
      </c>
      <c r="M154" s="199" t="s">
        <v>215</v>
      </c>
      <c r="N154" s="44"/>
      <c r="O154" s="44"/>
      <c r="P154" s="44"/>
      <c r="Q154" s="44"/>
      <c r="R154" s="44"/>
      <c r="S154" s="44"/>
      <c r="T154" s="44"/>
      <c r="U154" s="44"/>
      <c r="V154" s="44"/>
      <c r="W154" s="45"/>
    </row>
    <row r="155" spans="1:23">
      <c r="B155" s="115">
        <f>C155+D155</f>
        <v>-73789</v>
      </c>
      <c r="C155" s="34">
        <f>SUMIFS(DATI!E$1:E$65536,DATI!A$1:A$65536,'2022'!B4,DATI!B$1:B$65536,'2022'!C12,DATI!C$1:C$65536,'2022'!B8,DATI!D$1:D$65536,'2022'!L155)</f>
        <v>990</v>
      </c>
      <c r="D155" s="34">
        <f>SUMIFS(DATI!E$1:E$65536,DATI!A$1:A$65536,'2022'!B4,DATI!B$1:B$65536,'2022'!D12,DATI!C$1:C$65536,'2022'!B8,DATI!D$1:D$65536,'2022'!L155)</f>
        <v>-74779</v>
      </c>
      <c r="E155" s="36">
        <f>SUMIFS(DATI!E$1:E$65536,DATI!A$1:A$65536,'2022'!B4,DATI!B$1:B$65536,'2022'!E12,DATI!C$1:C$65536,'2022'!B8,DATI!D$1:D$65536,'2022'!L155)</f>
        <v>325051</v>
      </c>
      <c r="F155" s="36">
        <f>SUMIFS(DATI!E$1:E$65536,DATI!A$1:A$65536,'2022'!B4,DATI!B$1:B$65536,'2022'!F12,DATI!C$1:C$65536,'2022'!B8,DATI!D$1:D$65536,'2022'!L155)</f>
        <v>7077</v>
      </c>
      <c r="G155" s="36">
        <v>202180</v>
      </c>
      <c r="H155" s="44"/>
      <c r="I155" s="37">
        <f>B155+E155+F155+G155</f>
        <v>460519</v>
      </c>
      <c r="J155" s="148"/>
      <c r="K155" s="165">
        <f>I155</f>
        <v>460519</v>
      </c>
      <c r="L155" s="53" t="s">
        <v>79</v>
      </c>
      <c r="M155" s="78" t="s">
        <v>216</v>
      </c>
      <c r="N155" s="44"/>
      <c r="O155" s="44"/>
      <c r="P155" s="44"/>
      <c r="Q155" s="44"/>
      <c r="R155" s="44"/>
      <c r="S155" s="44"/>
      <c r="T155" s="44"/>
      <c r="U155" s="44"/>
      <c r="V155" s="44"/>
      <c r="W155" s="45"/>
    </row>
    <row r="156" spans="1:23">
      <c r="B156" s="115">
        <f>C156+D156</f>
        <v>38471</v>
      </c>
      <c r="C156" s="167">
        <f>SUMIFS(DATI!E$1:E$65536,DATI!A$1:A$65536,'2022'!B4,DATI!B$1:B$65536,'2022'!C12,DATI!C$1:C$65536,'2022'!B8,DATI!D$1:D$65536,'2022'!L156)</f>
        <v>0</v>
      </c>
      <c r="D156" s="167">
        <f>SUMIFS(DATI!E$1:E$65536,DATI!A$1:A$65536,'2022'!B4,DATI!B$1:B$65536,'2022'!D12,DATI!C$1:C$65536,'2022'!B8,DATI!D$1:D$65536,'2022'!L156)</f>
        <v>38471</v>
      </c>
      <c r="E156" s="168">
        <f>SUMIFS(DATI!E$1:E$65536,DATI!A$1:A$65536,'2022'!B4,DATI!B$1:B$65536,'2022'!E12,DATI!C$1:C$65536,'2022'!B8,DATI!D$1:D$65536,'2022'!L156)</f>
        <v>334</v>
      </c>
      <c r="F156" s="168">
        <f>SUMIFS(DATI!E$1:E$65536,DATI!A$1:A$65536,'2022'!B4,DATI!B$1:B$65536,'2022'!F12,DATI!C$1:C$65536,'2022'!B8,DATI!D$1:D$65536,'2022'!L156)</f>
        <v>-522</v>
      </c>
      <c r="G156" s="168">
        <f>SUMIFS(DATI!E$1:E$65536,DATI!A$1:A$65536,'2022'!B4,DATI!B$1:B$65536,'2022'!G12,DATI!C$1:C$65536,'2022'!B8,DATI!D$1:D$65536,'2022'!L156)</f>
        <v>0</v>
      </c>
      <c r="H156" s="44"/>
      <c r="I156" s="37">
        <f>B156+E156+F156+G156</f>
        <v>38283</v>
      </c>
      <c r="J156" s="148"/>
      <c r="K156" s="165">
        <f>I156</f>
        <v>38283</v>
      </c>
      <c r="L156" s="53" t="s">
        <v>80</v>
      </c>
      <c r="M156" s="78" t="s">
        <v>217</v>
      </c>
      <c r="N156" s="44"/>
      <c r="O156" s="44"/>
      <c r="P156" s="44"/>
      <c r="Q156" s="44"/>
      <c r="R156" s="44"/>
      <c r="S156" s="44"/>
      <c r="T156" s="44"/>
      <c r="U156" s="44"/>
      <c r="V156" s="44"/>
      <c r="W156" s="45"/>
    </row>
    <row r="157" spans="1:23">
      <c r="B157" s="169"/>
      <c r="C157" s="71"/>
      <c r="D157" s="71"/>
      <c r="E157" s="71"/>
      <c r="F157" s="71"/>
      <c r="G157" s="71"/>
      <c r="H157" s="44"/>
      <c r="I157" s="71"/>
      <c r="J157" s="76"/>
      <c r="K157" s="170"/>
      <c r="L157" s="53" t="s">
        <v>77</v>
      </c>
      <c r="M157" s="65" t="s">
        <v>167</v>
      </c>
      <c r="N157" s="33">
        <f>P157</f>
        <v>6445645</v>
      </c>
      <c r="O157" s="136"/>
      <c r="P157" s="43">
        <f>R157+S157+T157+W157</f>
        <v>6445645</v>
      </c>
      <c r="Q157" s="44"/>
      <c r="R157" s="146">
        <f>G22</f>
        <v>3764911</v>
      </c>
      <c r="S157" s="146">
        <f>F22</f>
        <v>87333</v>
      </c>
      <c r="T157" s="146">
        <f>E22</f>
        <v>1484080</v>
      </c>
      <c r="U157" s="146">
        <f>D22</f>
        <v>1082131</v>
      </c>
      <c r="V157" s="94">
        <f>C22</f>
        <v>27190</v>
      </c>
      <c r="W157" s="31">
        <f>U157+V157</f>
        <v>1109321</v>
      </c>
    </row>
    <row r="158" spans="1:23">
      <c r="B158" s="115">
        <f>C158+D158</f>
        <v>2078</v>
      </c>
      <c r="C158" s="34">
        <f>SUMIFS(DATI!E$1:E$65536,DATI!A$1:A$65536,'2022'!B4,DATI!B$1:B$65536,'2022'!C12,DATI!C$1:C$65536,'2022'!B8,DATI!D$1:D$65536,'2022'!L158)</f>
        <v>2078</v>
      </c>
      <c r="D158" s="34">
        <f>SUMIFS(DATI!E$1:E$65536,DATI!A$1:A$65536,'2022'!B4,DATI!B$1:B$65536,'2022'!D12,DATI!C$1:C$65536,'2022'!B8,DATI!D$1:D$65536,'2022'!L158)</f>
        <v>0</v>
      </c>
      <c r="E158" s="36">
        <f>SUMIFS(DATI!E$1:E$65536,DATI!A$1:A$65536,'2022'!B4,DATI!B$1:B$65536,'2022'!E12,DATI!C$1:C$65536,'2022'!B8,DATI!D$1:D$65536,'2022'!L158)</f>
        <v>-19999</v>
      </c>
      <c r="F158" s="171">
        <f>SUMIFS(DATI!E$1:E$65536,DATI!A$1:A$65536,'2022'!B4,DATI!B$1:B$65536,'2022'!F12,DATI!C$1:C$65536,'2022'!B8,DATI!D$1:D$65536,'2022'!L158)</f>
        <v>6155</v>
      </c>
      <c r="G158" s="171">
        <f>SUMIFS(DATI!E$1:E$65536,DATI!A$1:A$65536,'2022'!B4,DATI!B$1:B$65536,'2022'!G12,DATI!C$1:C$65536,'2022'!B8,DATI!D$1:D$65536,'2022'!L158)</f>
        <v>8804</v>
      </c>
      <c r="H158" s="44"/>
      <c r="I158" s="37">
        <f>B158+E158+F158+G158</f>
        <v>-2962</v>
      </c>
      <c r="J158" s="171">
        <f>SUMIFS(DATI!E$1:E$65536,DATI!A$1:A$65536,'2022'!B4,DATI!B$1:B$65536,'2022'!J12,DATI!C$1:C$65536,'2022'!B8,DATI!D$1:D$65536,'2022'!L158)</f>
        <v>2962</v>
      </c>
      <c r="K158" s="39">
        <f>I158+J158</f>
        <v>0</v>
      </c>
      <c r="L158" s="53" t="s">
        <v>71</v>
      </c>
      <c r="M158" s="65" t="s">
        <v>218</v>
      </c>
      <c r="N158" s="44"/>
      <c r="O158" s="44"/>
      <c r="P158" s="166"/>
      <c r="Q158" s="44"/>
      <c r="R158" s="166"/>
      <c r="S158" s="44"/>
      <c r="T158" s="44"/>
      <c r="U158" s="44"/>
      <c r="V158" s="44"/>
      <c r="W158" s="45"/>
    </row>
    <row r="159" spans="1:23" ht="13">
      <c r="B159" s="115">
        <f>C159+D159</f>
        <v>-417827</v>
      </c>
      <c r="C159" s="172">
        <f>V151+V157-C152-C158</f>
        <v>42101</v>
      </c>
      <c r="D159" s="172">
        <f>U151+U157-D152-D158</f>
        <v>-459928</v>
      </c>
      <c r="E159" s="172">
        <f>T151+T157-E152-E158</f>
        <v>-1753616</v>
      </c>
      <c r="F159" s="172">
        <f>S151+S157-F152-F158</f>
        <v>-310489</v>
      </c>
      <c r="G159" s="172">
        <f>R151+R157-G152-G158</f>
        <v>775836</v>
      </c>
      <c r="H159" s="44"/>
      <c r="I159" s="80">
        <f>B159+E159+F159+G159</f>
        <v>-1706096</v>
      </c>
      <c r="J159" s="80">
        <f>O151-J158</f>
        <v>1706096</v>
      </c>
      <c r="K159" s="39">
        <f>I159+J159</f>
        <v>0</v>
      </c>
      <c r="L159" s="106" t="s">
        <v>22</v>
      </c>
      <c r="M159" s="203" t="s">
        <v>219</v>
      </c>
      <c r="N159" s="44"/>
      <c r="O159" s="44"/>
      <c r="P159" s="44"/>
      <c r="Q159" s="44"/>
      <c r="R159" s="44"/>
      <c r="S159" s="44"/>
      <c r="T159" s="44"/>
      <c r="U159" s="44"/>
      <c r="V159" s="44"/>
      <c r="W159" s="45"/>
    </row>
    <row r="160" spans="1:23" ht="13" thickBot="1">
      <c r="B160" s="236"/>
      <c r="C160" s="237"/>
      <c r="D160" s="237"/>
      <c r="E160" s="237"/>
      <c r="F160" s="237"/>
      <c r="G160" s="237"/>
      <c r="H160" s="237"/>
      <c r="I160" s="237"/>
      <c r="J160" s="237"/>
      <c r="K160" s="237"/>
      <c r="L160" s="237"/>
      <c r="M160" s="237"/>
      <c r="N160" s="237"/>
      <c r="O160" s="237"/>
      <c r="P160" s="237"/>
      <c r="Q160" s="237"/>
      <c r="R160" s="237"/>
      <c r="S160" s="237"/>
      <c r="T160" s="237"/>
      <c r="U160" s="237"/>
      <c r="V160" s="237"/>
      <c r="W160" s="238"/>
    </row>
    <row r="161" spans="2:23" ht="21.75" customHeight="1" thickTop="1">
      <c r="L161" s="222" t="s">
        <v>220</v>
      </c>
      <c r="M161" s="223"/>
      <c r="N161" s="226" t="s">
        <v>131</v>
      </c>
      <c r="O161" s="213" t="s">
        <v>130</v>
      </c>
      <c r="P161" s="213" t="s">
        <v>129</v>
      </c>
      <c r="Q161" s="213" t="s">
        <v>128</v>
      </c>
      <c r="R161" s="213" t="s">
        <v>127</v>
      </c>
      <c r="S161" s="213" t="s">
        <v>126</v>
      </c>
      <c r="T161" s="213" t="s">
        <v>125</v>
      </c>
      <c r="U161" s="215" t="s">
        <v>124</v>
      </c>
      <c r="V161" s="215" t="s">
        <v>123</v>
      </c>
      <c r="W161" s="218" t="s">
        <v>122</v>
      </c>
    </row>
    <row r="162" spans="2:23" ht="13.5" customHeight="1">
      <c r="L162" s="222"/>
      <c r="M162" s="223"/>
      <c r="N162" s="226"/>
      <c r="O162" s="213"/>
      <c r="P162" s="213"/>
      <c r="Q162" s="229"/>
      <c r="R162" s="213"/>
      <c r="S162" s="213"/>
      <c r="T162" s="213"/>
      <c r="U162" s="216"/>
      <c r="V162" s="216"/>
      <c r="W162" s="219"/>
    </row>
    <row r="163" spans="2:23" ht="51.75" customHeight="1" thickBot="1">
      <c r="B163" s="221" t="s">
        <v>221</v>
      </c>
      <c r="C163" s="221"/>
      <c r="D163" s="221"/>
      <c r="E163" s="221"/>
      <c r="F163" s="221"/>
      <c r="G163" s="221"/>
      <c r="H163" s="221"/>
      <c r="I163" s="221"/>
      <c r="K163" s="7"/>
      <c r="L163" s="224"/>
      <c r="M163" s="225"/>
      <c r="N163" s="227"/>
      <c r="O163" s="228"/>
      <c r="P163" s="214"/>
      <c r="Q163" s="230"/>
      <c r="R163" s="214"/>
      <c r="S163" s="214"/>
      <c r="T163" s="214"/>
      <c r="U163" s="217"/>
      <c r="V163" s="217"/>
      <c r="W163" s="220"/>
    </row>
    <row r="164" spans="2:23" ht="13.5" thickTop="1">
      <c r="B164" s="173"/>
      <c r="C164" s="173"/>
      <c r="D164" s="173"/>
      <c r="E164" s="173"/>
      <c r="F164" s="173"/>
      <c r="G164" s="173"/>
      <c r="H164" s="173"/>
      <c r="K164" s="7"/>
      <c r="L164" s="193" t="s">
        <v>263</v>
      </c>
      <c r="M164" s="209" t="s">
        <v>222</v>
      </c>
      <c r="N164" s="140">
        <f>O164+P164</f>
        <v>0</v>
      </c>
      <c r="O164" s="174">
        <v>1123096</v>
      </c>
      <c r="P164" s="142">
        <f>R164+S164+T164+W164</f>
        <v>-1123096</v>
      </c>
      <c r="Q164" s="44"/>
      <c r="R164" s="175">
        <v>-277163</v>
      </c>
      <c r="S164" s="174">
        <f>SUMIFS(DATI!E$1:E$65536,DATI!A$1:A$65536,'2022'!B4,DATI!B$1:B$65536,'2022'!S12,DATI!D$1:D$65536,'2022'!L164)</f>
        <v>-670489</v>
      </c>
      <c r="T164" s="175">
        <f>SUMIFS(DATI!E$1:E$65536,DATI!A$1:A$65536,'2022'!B4,DATI!B$1:B$65536,'2022'!T12,DATI!D$1:D$65536,'2022'!L164)</f>
        <v>-3615</v>
      </c>
      <c r="U164" s="176">
        <f>SUMIFS(DATI!E$1:E$65536,DATI!A$1:A$65536,'2022'!B4,DATI!B$1:B$65536,'2022'!U12,DATI!D$1:D$65536,'2022'!L164)</f>
        <v>-200932</v>
      </c>
      <c r="V164" s="175">
        <f>SUMIFS(DATI!E$1:E$65536,DATI!A$1:A$65536,'2022'!B4,DATI!B$1:B$65536,'2022'!V12,DATI!D$1:D$65536,'2022'!L164)</f>
        <v>29103</v>
      </c>
      <c r="W164" s="177">
        <f>U164+V164</f>
        <v>-171829</v>
      </c>
    </row>
    <row r="165" spans="2:23">
      <c r="B165" s="173"/>
      <c r="C165" s="173"/>
      <c r="D165" s="173"/>
      <c r="E165" s="173"/>
      <c r="F165" s="173"/>
      <c r="G165" s="173"/>
      <c r="H165" s="173"/>
      <c r="K165" s="7"/>
      <c r="L165" s="191" t="s">
        <v>99</v>
      </c>
      <c r="M165" s="187" t="s">
        <v>223</v>
      </c>
      <c r="N165" s="166"/>
      <c r="O165" s="44"/>
      <c r="P165" s="44"/>
      <c r="Q165" s="44"/>
      <c r="R165" s="166"/>
      <c r="S165" s="166"/>
      <c r="T165" s="178">
        <f>SUMIFS(DATI!E$1:E$65536,DATI!A$1:A$65536,'2022'!B4,DATI!B$1:B$65536,'2022'!T12,DATI!C$1:C$65536,'2022'!B8,DATI!D$1:D$65536,'2022'!L165)</f>
        <v>15964702</v>
      </c>
      <c r="U165" s="166"/>
      <c r="V165" s="166"/>
      <c r="W165" s="179"/>
    </row>
    <row r="166" spans="2:23">
      <c r="B166" s="173"/>
      <c r="C166" s="173"/>
      <c r="D166" s="173"/>
      <c r="E166" s="173"/>
      <c r="F166" s="173"/>
      <c r="G166" s="173"/>
      <c r="H166" s="173"/>
      <c r="K166" s="7"/>
      <c r="L166" s="191" t="s">
        <v>100</v>
      </c>
      <c r="M166" s="188" t="s">
        <v>224</v>
      </c>
      <c r="N166" s="44"/>
      <c r="O166" s="44"/>
      <c r="P166" s="44"/>
      <c r="Q166" s="44"/>
      <c r="R166" s="44"/>
      <c r="S166" s="44"/>
      <c r="T166" s="180">
        <f>SUMIFS(DATI!E$1:E$65536,DATI!A$1:A$65536,'2022'!B4,DATI!B$1:B$65536,'2022'!T12,DATI!C$1:C$65536,'2022'!N8,DATI!D$1:D$65536,'2022'!L166)</f>
        <v>14211085</v>
      </c>
      <c r="U166" s="44"/>
      <c r="V166" s="44"/>
      <c r="W166" s="181"/>
    </row>
    <row r="167" spans="2:23">
      <c r="B167" s="173"/>
      <c r="C167" s="173"/>
      <c r="D167" s="173"/>
      <c r="E167" s="173"/>
      <c r="F167" s="173"/>
      <c r="G167" s="173"/>
      <c r="H167" s="173"/>
      <c r="K167" s="7"/>
      <c r="L167" s="191" t="s">
        <v>8</v>
      </c>
      <c r="M167" s="189" t="s">
        <v>225</v>
      </c>
      <c r="N167" s="44"/>
      <c r="O167" s="44"/>
      <c r="P167" s="178">
        <f>SUMIFS(DATI!E$1:E$65536,DATI!A$1:A$65536,'2022'!B4,DATI!B$1:B$65536,'2022'!P12,DATI!D$1:D$65536,'2022'!L167)</f>
        <v>906068</v>
      </c>
      <c r="Q167" s="44"/>
      <c r="R167" s="44"/>
      <c r="S167" s="44"/>
      <c r="T167" s="178">
        <f>SUMIFS(DATI!E$1:E$65536,DATI!A$1:A$65536,'2022'!B4,DATI!B$1:B$65536,'2022'!T12,DATI!D$1:D$65536,'2022'!L167)</f>
        <v>176623</v>
      </c>
      <c r="U167" s="44"/>
      <c r="V167" s="44"/>
      <c r="W167" s="181"/>
    </row>
    <row r="168" spans="2:23" ht="25.5" thickBot="1">
      <c r="B168" s="173"/>
      <c r="C168" s="173"/>
      <c r="D168" s="173"/>
      <c r="E168" s="173"/>
      <c r="F168" s="173"/>
      <c r="G168" s="173"/>
      <c r="H168" s="173"/>
      <c r="K168" s="7"/>
      <c r="L168" s="192" t="s">
        <v>9</v>
      </c>
      <c r="M168" s="190" t="s">
        <v>226</v>
      </c>
      <c r="N168" s="182"/>
      <c r="O168" s="182"/>
      <c r="P168" s="183">
        <f>SUMIFS(DATI!E$1:E$65536,DATI!A$1:A$65536,'2022'!B4,DATI!B$1:B$65536,'2022'!P12,DATI!D$1:D$65536,'2022'!L168)</f>
        <v>1689057</v>
      </c>
      <c r="Q168" s="182"/>
      <c r="R168" s="182"/>
      <c r="S168" s="182"/>
      <c r="T168" s="183">
        <f>SUMIFS(DATI!E$1:E$65536,DATI!A$1:A$65536,'2022'!B4,DATI!B$1:B$65536,'2022'!T12,DATI!D$1:D$65536,'2022'!L168)</f>
        <v>326060</v>
      </c>
      <c r="U168" s="182"/>
      <c r="V168" s="182"/>
      <c r="W168" s="184"/>
    </row>
    <row r="169" spans="2:23" ht="13" thickTop="1">
      <c r="N169" s="6"/>
    </row>
    <row r="172" spans="2:23">
      <c r="V172" s="6"/>
    </row>
    <row r="173" spans="2:23">
      <c r="V173" s="6"/>
    </row>
    <row r="174" spans="2:23">
      <c r="V174" s="6"/>
    </row>
    <row r="175" spans="2:23">
      <c r="V175" s="6"/>
    </row>
  </sheetData>
  <sheetProtection algorithmName="SHA-512" hashValue="BwsnVCcsz5K1JinGicKhibTEO5l6HoY+OlrCXiVzoJW74hK0ZzVbgZkOS9rESeNBxmOPrZAraf5EvknsQBZc5g==" saltValue="QD2Zr6VubJ9ekz/RWgZ3Gw==" spinCount="100000" sheet="1" objects="1" scenarios="1"/>
  <mergeCells count="146">
    <mergeCell ref="S161:S163"/>
    <mergeCell ref="T161:T163"/>
    <mergeCell ref="U161:U163"/>
    <mergeCell ref="V161:V163"/>
    <mergeCell ref="W161:W163"/>
    <mergeCell ref="B163:I163"/>
    <mergeCell ref="L161:M163"/>
    <mergeCell ref="N161:N163"/>
    <mergeCell ref="O161:O163"/>
    <mergeCell ref="P161:P163"/>
    <mergeCell ref="Q161:Q163"/>
    <mergeCell ref="R161:R163"/>
    <mergeCell ref="B142:W142"/>
    <mergeCell ref="B150:W150"/>
    <mergeCell ref="B160:W160"/>
    <mergeCell ref="O139:O141"/>
    <mergeCell ref="P139:P141"/>
    <mergeCell ref="Q139:Q141"/>
    <mergeCell ref="R139:R141"/>
    <mergeCell ref="S139:S141"/>
    <mergeCell ref="T139:T141"/>
    <mergeCell ref="G139:G141"/>
    <mergeCell ref="H139:H141"/>
    <mergeCell ref="I139:I141"/>
    <mergeCell ref="J139:J141"/>
    <mergeCell ref="K139:K141"/>
    <mergeCell ref="N139:N141"/>
    <mergeCell ref="B125:W125"/>
    <mergeCell ref="B137:W137"/>
    <mergeCell ref="B138:K138"/>
    <mergeCell ref="L138:M141"/>
    <mergeCell ref="N138:W138"/>
    <mergeCell ref="B139:B141"/>
    <mergeCell ref="C139:C141"/>
    <mergeCell ref="D139:D141"/>
    <mergeCell ref="E139:E141"/>
    <mergeCell ref="F139:F141"/>
    <mergeCell ref="U139:U141"/>
    <mergeCell ref="V139:V141"/>
    <mergeCell ref="W139:W141"/>
    <mergeCell ref="R122:R124"/>
    <mergeCell ref="S122:S124"/>
    <mergeCell ref="T122:T124"/>
    <mergeCell ref="U122:U124"/>
    <mergeCell ref="V122:V124"/>
    <mergeCell ref="W122:W124"/>
    <mergeCell ref="J122:J124"/>
    <mergeCell ref="K122:K124"/>
    <mergeCell ref="N122:N124"/>
    <mergeCell ref="O122:O124"/>
    <mergeCell ref="P122:P124"/>
    <mergeCell ref="Q122:Q124"/>
    <mergeCell ref="D122:D124"/>
    <mergeCell ref="E122:E124"/>
    <mergeCell ref="F122:F124"/>
    <mergeCell ref="G122:G124"/>
    <mergeCell ref="H122:H124"/>
    <mergeCell ref="I122:I124"/>
    <mergeCell ref="V81:V83"/>
    <mergeCell ref="W81:W83"/>
    <mergeCell ref="B84:W84"/>
    <mergeCell ref="B111:W111"/>
    <mergeCell ref="B120:W120"/>
    <mergeCell ref="B121:K121"/>
    <mergeCell ref="L121:M124"/>
    <mergeCell ref="N121:W121"/>
    <mergeCell ref="B122:B124"/>
    <mergeCell ref="C122:C124"/>
    <mergeCell ref="P81:P83"/>
    <mergeCell ref="Q81:Q83"/>
    <mergeCell ref="R81:R83"/>
    <mergeCell ref="S81:S83"/>
    <mergeCell ref="T81:T83"/>
    <mergeCell ref="U81:U83"/>
    <mergeCell ref="H81:H83"/>
    <mergeCell ref="I81:I83"/>
    <mergeCell ref="J81:J83"/>
    <mergeCell ref="K81:K83"/>
    <mergeCell ref="N81:N83"/>
    <mergeCell ref="O81:O83"/>
    <mergeCell ref="B44:W44"/>
    <mergeCell ref="B80:K80"/>
    <mergeCell ref="L80:M83"/>
    <mergeCell ref="N80:W80"/>
    <mergeCell ref="B81:B83"/>
    <mergeCell ref="C81:C83"/>
    <mergeCell ref="D81:D83"/>
    <mergeCell ref="E81:E83"/>
    <mergeCell ref="F81:F83"/>
    <mergeCell ref="G81:G83"/>
    <mergeCell ref="R41:R43"/>
    <mergeCell ref="S41:S43"/>
    <mergeCell ref="T41:T43"/>
    <mergeCell ref="U41:U43"/>
    <mergeCell ref="V41:V43"/>
    <mergeCell ref="W41:W43"/>
    <mergeCell ref="J41:J43"/>
    <mergeCell ref="K41:K43"/>
    <mergeCell ref="N41:N43"/>
    <mergeCell ref="O41:O43"/>
    <mergeCell ref="P41:P43"/>
    <mergeCell ref="Q41:Q43"/>
    <mergeCell ref="D41:D43"/>
    <mergeCell ref="E41:E43"/>
    <mergeCell ref="F41:F43"/>
    <mergeCell ref="G41:G43"/>
    <mergeCell ref="H41:H43"/>
    <mergeCell ref="I41:I43"/>
    <mergeCell ref="V9:V11"/>
    <mergeCell ref="W9:W11"/>
    <mergeCell ref="B13:W13"/>
    <mergeCell ref="B24:W24"/>
    <mergeCell ref="B25:W25"/>
    <mergeCell ref="B40:K40"/>
    <mergeCell ref="L40:M43"/>
    <mergeCell ref="N40:W40"/>
    <mergeCell ref="B41:B43"/>
    <mergeCell ref="C41:C43"/>
    <mergeCell ref="P9:P11"/>
    <mergeCell ref="Q9:Q11"/>
    <mergeCell ref="R9:R11"/>
    <mergeCell ref="S9:S11"/>
    <mergeCell ref="T9:T11"/>
    <mergeCell ref="U9:U11"/>
    <mergeCell ref="H9:H11"/>
    <mergeCell ref="I9:I11"/>
    <mergeCell ref="B2:W2"/>
    <mergeCell ref="B3:W3"/>
    <mergeCell ref="B4:W4"/>
    <mergeCell ref="B5:W5"/>
    <mergeCell ref="B6:W6"/>
    <mergeCell ref="B7:K7"/>
    <mergeCell ref="L7:M12"/>
    <mergeCell ref="N7:W7"/>
    <mergeCell ref="B8:K8"/>
    <mergeCell ref="N8:W8"/>
    <mergeCell ref="J9:J11"/>
    <mergeCell ref="K9:K11"/>
    <mergeCell ref="N9:N11"/>
    <mergeCell ref="O9:O11"/>
    <mergeCell ref="B9:B11"/>
    <mergeCell ref="C9:C11"/>
    <mergeCell ref="D9:D11"/>
    <mergeCell ref="E9:E11"/>
    <mergeCell ref="F9:F11"/>
    <mergeCell ref="G9:G11"/>
  </mergeCells>
  <conditionalFormatting sqref="B2:W37 B38:K38 N38:W38">
    <cfRule type="containsText" dxfId="503" priority="18" stopIfTrue="1" operator="containsText" text="SUMIFS">
      <formula>NOT(ISERROR(SEARCH("SUMIFS",B2)))</formula>
    </cfRule>
  </conditionalFormatting>
  <conditionalFormatting sqref="C95">
    <cfRule type="containsText" dxfId="502" priority="7" stopIfTrue="1" operator="containsText" text="SUMIFS">
      <formula>NOT(ISERROR(SEARCH("SUMIFS",C95)))</formula>
    </cfRule>
  </conditionalFormatting>
  <conditionalFormatting sqref="E95:G95">
    <cfRule type="containsText" dxfId="501" priority="8" stopIfTrue="1" operator="containsText" text="SUMIFS">
      <formula>NOT(ISERROR(SEARCH("SUMIFS",E95)))</formula>
    </cfRule>
  </conditionalFormatting>
  <conditionalFormatting sqref="H74:H75">
    <cfRule type="containsText" dxfId="500" priority="1" stopIfTrue="1" operator="containsText" text="SUMIFS">
      <formula>NOT(ISERROR(SEARCH("SUMIFS",H74)))</formula>
    </cfRule>
  </conditionalFormatting>
  <conditionalFormatting sqref="H86:H87">
    <cfRule type="containsText" dxfId="499" priority="5" stopIfTrue="1" operator="containsText" text="SUMIFS">
      <formula>NOT(ISERROR(SEARCH("SUMIFS",H86)))</formula>
    </cfRule>
  </conditionalFormatting>
  <conditionalFormatting sqref="H95:H96">
    <cfRule type="containsText" dxfId="498" priority="11" stopIfTrue="1" operator="containsText" text="SUMIFS">
      <formula>NOT(ISERROR(SEARCH("SUMIFS",H95)))</formula>
    </cfRule>
  </conditionalFormatting>
  <conditionalFormatting sqref="H102">
    <cfRule type="containsText" dxfId="497" priority="6" stopIfTrue="1" operator="containsText" text="SUMIFS">
      <formula>NOT(ISERROR(SEARCH("SUMIFS",H102)))</formula>
    </cfRule>
  </conditionalFormatting>
  <conditionalFormatting sqref="H106:H107">
    <cfRule type="containsText" dxfId="496" priority="10" stopIfTrue="1" operator="containsText" text="SUMIFS">
      <formula>NOT(ISERROR(SEARCH("SUMIFS",H106)))</formula>
    </cfRule>
  </conditionalFormatting>
  <conditionalFormatting sqref="L47:M48">
    <cfRule type="containsText" dxfId="495" priority="3" stopIfTrue="1" operator="containsText" text="SUMIFS">
      <formula>NOT(ISERROR(SEARCH("SUMIFS",L47)))</formula>
    </cfRule>
  </conditionalFormatting>
  <conditionalFormatting sqref="L50:M51">
    <cfRule type="containsText" dxfId="494" priority="2" stopIfTrue="1" operator="containsText" text="SUMIFS">
      <formula>NOT(ISERROR(SEARCH("SUMIFS",L50)))</formula>
    </cfRule>
  </conditionalFormatting>
  <conditionalFormatting sqref="Q45 Q54:Q56">
    <cfRule type="containsText" dxfId="493" priority="17" stopIfTrue="1" operator="containsText" text="SUMIFS">
      <formula>NOT(ISERROR(SEARCH("SUMIFS",Q45)))</formula>
    </cfRule>
  </conditionalFormatting>
  <conditionalFormatting sqref="Q58:Q64">
    <cfRule type="containsText" dxfId="492" priority="15" stopIfTrue="1" operator="containsText" text="SUMIFS">
      <formula>NOT(ISERROR(SEARCH("SUMIFS",Q58)))</formula>
    </cfRule>
  </conditionalFormatting>
  <conditionalFormatting sqref="Q69:Q74">
    <cfRule type="containsText" dxfId="491" priority="16" stopIfTrue="1" operator="containsText" text="SUMIFS">
      <formula>NOT(ISERROR(SEARCH("SUMIFS",Q69)))</formula>
    </cfRule>
  </conditionalFormatting>
  <conditionalFormatting sqref="Q85">
    <cfRule type="containsText" dxfId="490" priority="14" stopIfTrue="1" operator="containsText" text="SUMIFS">
      <formula>NOT(ISERROR(SEARCH("SUMIFS",Q85)))</formula>
    </cfRule>
  </conditionalFormatting>
  <conditionalFormatting sqref="Q94:Q96">
    <cfRule type="containsText" dxfId="489" priority="9" stopIfTrue="1" operator="containsText" text="SUMIFS">
      <formula>NOT(ISERROR(SEARCH("SUMIFS",Q94)))</formula>
    </cfRule>
  </conditionalFormatting>
  <conditionalFormatting sqref="Q99:Q102">
    <cfRule type="containsText" dxfId="488" priority="13" stopIfTrue="1" operator="containsText" text="SUMIFS">
      <formula>NOT(ISERROR(SEARCH("SUMIFS",Q99)))</formula>
    </cfRule>
  </conditionalFormatting>
  <conditionalFormatting sqref="Q105:Q107">
    <cfRule type="containsText" dxfId="487" priority="12" stopIfTrue="1" operator="containsText" text="SUMIFS">
      <formula>NOT(ISERROR(SEARCH("SUMIFS",Q105)))</formula>
    </cfRule>
  </conditionalFormatting>
  <conditionalFormatting sqref="Q112">
    <cfRule type="containsText" dxfId="486" priority="4" stopIfTrue="1" operator="containsText" text="SUMIFS">
      <formula>NOT(ISERROR(SEARCH("SUMIFS",Q112)))</formula>
    </cfRule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2A2BF1-4EEE-4619-B5C7-1D787FEED4E1}">
  <sheetPr codeName="Sheet3"/>
  <dimension ref="A1:W175"/>
  <sheetViews>
    <sheetView zoomScale="70" zoomScaleNormal="70" workbookViewId="0">
      <selection activeCell="R165" sqref="R165"/>
    </sheetView>
  </sheetViews>
  <sheetFormatPr defaultColWidth="9.1796875" defaultRowHeight="12.5"/>
  <cols>
    <col min="1" max="1" width="4.81640625" style="2" customWidth="1"/>
    <col min="2" max="2" width="16.81640625" style="2" customWidth="1"/>
    <col min="3" max="4" width="15.54296875" style="2" customWidth="1"/>
    <col min="5" max="11" width="11.7265625" style="2" customWidth="1"/>
    <col min="12" max="12" width="18.453125" style="2" customWidth="1"/>
    <col min="13" max="13" width="52.1796875" style="2" customWidth="1"/>
    <col min="14" max="14" width="12.54296875" style="2" customWidth="1"/>
    <col min="15" max="15" width="13.1796875" style="2" customWidth="1"/>
    <col min="16" max="20" width="11.7265625" style="2" customWidth="1"/>
    <col min="21" max="22" width="15.54296875" style="2" customWidth="1"/>
    <col min="23" max="23" width="16.7265625" style="2" customWidth="1"/>
    <col min="24" max="16384" width="9.1796875" style="2"/>
  </cols>
  <sheetData>
    <row r="1" spans="1:23">
      <c r="B1" s="3"/>
      <c r="C1" s="3"/>
      <c r="D1" s="3"/>
      <c r="E1" s="3"/>
      <c r="F1" s="3"/>
      <c r="G1" s="3"/>
      <c r="H1" s="3"/>
      <c r="I1" s="3"/>
      <c r="J1" s="3"/>
      <c r="K1" s="3"/>
      <c r="L1" s="4"/>
      <c r="M1" s="5"/>
      <c r="N1" s="3"/>
      <c r="O1" s="3"/>
      <c r="P1" s="3"/>
      <c r="Q1" s="3"/>
      <c r="R1" s="3"/>
      <c r="S1" s="3"/>
      <c r="T1" s="3"/>
      <c r="U1" s="3"/>
      <c r="V1" s="3"/>
      <c r="W1" s="3"/>
    </row>
    <row r="2" spans="1:23" ht="32.5">
      <c r="B2" s="286" t="s">
        <v>117</v>
      </c>
      <c r="C2" s="286"/>
      <c r="D2" s="286"/>
      <c r="E2" s="286"/>
      <c r="F2" s="286"/>
      <c r="G2" s="286"/>
      <c r="H2" s="286"/>
      <c r="I2" s="286"/>
      <c r="J2" s="286"/>
      <c r="K2" s="286"/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W2" s="286"/>
    </row>
    <row r="3" spans="1:23" ht="13">
      <c r="B3" s="287"/>
      <c r="C3" s="287"/>
      <c r="D3" s="287"/>
      <c r="E3" s="287"/>
      <c r="F3" s="287"/>
      <c r="G3" s="287"/>
      <c r="H3" s="287"/>
      <c r="I3" s="287"/>
      <c r="J3" s="287"/>
      <c r="K3" s="287"/>
      <c r="L3" s="287"/>
      <c r="M3" s="287"/>
      <c r="N3" s="287"/>
      <c r="O3" s="287"/>
      <c r="P3" s="287"/>
      <c r="Q3" s="287"/>
      <c r="R3" s="287"/>
      <c r="S3" s="287"/>
      <c r="T3" s="287"/>
      <c r="U3" s="287"/>
      <c r="V3" s="287"/>
      <c r="W3" s="287"/>
    </row>
    <row r="4" spans="1:23" ht="25">
      <c r="B4" s="288">
        <v>2021</v>
      </c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</row>
    <row r="5" spans="1:23" ht="25">
      <c r="B5" s="289" t="s">
        <v>118</v>
      </c>
      <c r="C5" s="289"/>
      <c r="D5" s="289"/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89"/>
      <c r="P5" s="289"/>
      <c r="Q5" s="289"/>
      <c r="R5" s="289"/>
      <c r="S5" s="289"/>
      <c r="T5" s="289"/>
      <c r="U5" s="289"/>
      <c r="V5" s="289"/>
      <c r="W5" s="289"/>
    </row>
    <row r="6" spans="1:23" ht="18" customHeight="1" thickBot="1">
      <c r="B6" s="290" t="str">
        <f>DATI!I1</f>
        <v>pēdējais datu labošanas datums: 21.10.2025</v>
      </c>
      <c r="C6" s="291"/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2"/>
      <c r="O6" s="292"/>
      <c r="P6" s="292"/>
      <c r="Q6" s="292"/>
      <c r="R6" s="292"/>
      <c r="S6" s="292"/>
      <c r="T6" s="292"/>
      <c r="U6" s="292"/>
      <c r="V6" s="292"/>
      <c r="W6" s="292"/>
    </row>
    <row r="7" spans="1:23" ht="21.75" customHeight="1" thickTop="1" thickBot="1">
      <c r="A7" s="7"/>
      <c r="B7" s="293" t="s">
        <v>119</v>
      </c>
      <c r="C7" s="294"/>
      <c r="D7" s="294"/>
      <c r="E7" s="294"/>
      <c r="F7" s="294"/>
      <c r="G7" s="294"/>
      <c r="H7" s="294"/>
      <c r="I7" s="294"/>
      <c r="J7" s="294"/>
      <c r="K7" s="295"/>
      <c r="L7" s="296" t="s">
        <v>120</v>
      </c>
      <c r="M7" s="297"/>
      <c r="N7" s="299" t="s">
        <v>121</v>
      </c>
      <c r="O7" s="300"/>
      <c r="P7" s="300"/>
      <c r="Q7" s="300"/>
      <c r="R7" s="300"/>
      <c r="S7" s="300"/>
      <c r="T7" s="300"/>
      <c r="U7" s="301"/>
      <c r="V7" s="301"/>
      <c r="W7" s="302"/>
    </row>
    <row r="8" spans="1:23" ht="21.75" customHeight="1" thickTop="1" thickBot="1">
      <c r="A8" s="7"/>
      <c r="B8" s="303" t="s">
        <v>23</v>
      </c>
      <c r="C8" s="231"/>
      <c r="D8" s="231"/>
      <c r="E8" s="231"/>
      <c r="F8" s="231"/>
      <c r="G8" s="231"/>
      <c r="H8" s="231"/>
      <c r="I8" s="231"/>
      <c r="J8" s="231"/>
      <c r="K8" s="232"/>
      <c r="L8" s="276"/>
      <c r="M8" s="223"/>
      <c r="N8" s="304" t="s">
        <v>81</v>
      </c>
      <c r="O8" s="304"/>
      <c r="P8" s="304"/>
      <c r="Q8" s="304"/>
      <c r="R8" s="304"/>
      <c r="S8" s="304"/>
      <c r="T8" s="304"/>
      <c r="U8" s="304"/>
      <c r="V8" s="304"/>
      <c r="W8" s="305"/>
    </row>
    <row r="9" spans="1:23" ht="13.5" customHeight="1" thickTop="1">
      <c r="A9" s="7"/>
      <c r="B9" s="306" t="s">
        <v>122</v>
      </c>
      <c r="C9" s="239" t="s">
        <v>123</v>
      </c>
      <c r="D9" s="246" t="s">
        <v>124</v>
      </c>
      <c r="E9" s="239" t="s">
        <v>125</v>
      </c>
      <c r="F9" s="261" t="s">
        <v>126</v>
      </c>
      <c r="G9" s="239" t="s">
        <v>127</v>
      </c>
      <c r="H9" s="239" t="s">
        <v>128</v>
      </c>
      <c r="I9" s="239" t="s">
        <v>129</v>
      </c>
      <c r="J9" s="239" t="s">
        <v>130</v>
      </c>
      <c r="K9" s="243" t="s">
        <v>131</v>
      </c>
      <c r="L9" s="276"/>
      <c r="M9" s="223"/>
      <c r="N9" s="246" t="s">
        <v>131</v>
      </c>
      <c r="O9" s="239" t="s">
        <v>130</v>
      </c>
      <c r="P9" s="239" t="s">
        <v>129</v>
      </c>
      <c r="Q9" s="239" t="s">
        <v>128</v>
      </c>
      <c r="R9" s="239" t="s">
        <v>127</v>
      </c>
      <c r="S9" s="239" t="s">
        <v>126</v>
      </c>
      <c r="T9" s="239" t="s">
        <v>125</v>
      </c>
      <c r="U9" s="264" t="s">
        <v>124</v>
      </c>
      <c r="V9" s="264" t="s">
        <v>123</v>
      </c>
      <c r="W9" s="266" t="s">
        <v>122</v>
      </c>
    </row>
    <row r="10" spans="1:23" ht="12.75" customHeight="1">
      <c r="A10" s="7"/>
      <c r="B10" s="307"/>
      <c r="C10" s="229"/>
      <c r="D10" s="309"/>
      <c r="E10" s="213"/>
      <c r="F10" s="311"/>
      <c r="G10" s="213"/>
      <c r="H10" s="229"/>
      <c r="I10" s="213"/>
      <c r="J10" s="213"/>
      <c r="K10" s="244"/>
      <c r="L10" s="276"/>
      <c r="M10" s="223"/>
      <c r="N10" s="247"/>
      <c r="O10" s="213"/>
      <c r="P10" s="213"/>
      <c r="Q10" s="229"/>
      <c r="R10" s="213"/>
      <c r="S10" s="213"/>
      <c r="T10" s="213"/>
      <c r="U10" s="216"/>
      <c r="V10" s="216"/>
      <c r="W10" s="219"/>
    </row>
    <row r="11" spans="1:23" ht="55.5" customHeight="1" thickBot="1">
      <c r="A11" s="7"/>
      <c r="B11" s="308"/>
      <c r="C11" s="242"/>
      <c r="D11" s="310"/>
      <c r="E11" s="241"/>
      <c r="F11" s="312"/>
      <c r="G11" s="241"/>
      <c r="H11" s="242"/>
      <c r="I11" s="241"/>
      <c r="J11" s="240"/>
      <c r="K11" s="245"/>
      <c r="L11" s="276"/>
      <c r="M11" s="223"/>
      <c r="N11" s="248"/>
      <c r="O11" s="240"/>
      <c r="P11" s="241"/>
      <c r="Q11" s="242"/>
      <c r="R11" s="241"/>
      <c r="S11" s="241"/>
      <c r="T11" s="241"/>
      <c r="U11" s="265"/>
      <c r="V11" s="265"/>
      <c r="W11" s="267"/>
    </row>
    <row r="12" spans="1:23" ht="33.75" customHeight="1" thickTop="1" thickBot="1">
      <c r="A12" s="7"/>
      <c r="B12" s="8" t="s">
        <v>103</v>
      </c>
      <c r="C12" s="9" t="s">
        <v>104</v>
      </c>
      <c r="D12" s="9" t="s">
        <v>102</v>
      </c>
      <c r="E12" s="10" t="s">
        <v>98</v>
      </c>
      <c r="F12" s="10" t="s">
        <v>97</v>
      </c>
      <c r="G12" s="10" t="s">
        <v>90</v>
      </c>
      <c r="H12" s="9" t="s">
        <v>105</v>
      </c>
      <c r="I12" s="10" t="s">
        <v>6</v>
      </c>
      <c r="J12" s="9" t="s">
        <v>106</v>
      </c>
      <c r="K12" s="11" t="s">
        <v>132</v>
      </c>
      <c r="L12" s="298"/>
      <c r="M12" s="225"/>
      <c r="N12" s="12" t="s">
        <v>132</v>
      </c>
      <c r="O12" s="13" t="s">
        <v>106</v>
      </c>
      <c r="P12" s="14" t="s">
        <v>6</v>
      </c>
      <c r="Q12" s="13" t="s">
        <v>105</v>
      </c>
      <c r="R12" s="14" t="s">
        <v>90</v>
      </c>
      <c r="S12" s="14" t="s">
        <v>97</v>
      </c>
      <c r="T12" s="14" t="s">
        <v>98</v>
      </c>
      <c r="U12" s="14" t="s">
        <v>102</v>
      </c>
      <c r="V12" s="13" t="s">
        <v>104</v>
      </c>
      <c r="W12" s="15" t="s">
        <v>103</v>
      </c>
    </row>
    <row r="13" spans="1:23" ht="19" thickTop="1" thickBot="1">
      <c r="A13" s="7"/>
      <c r="B13" s="283" t="s">
        <v>133</v>
      </c>
      <c r="C13" s="283"/>
      <c r="D13" s="283"/>
      <c r="E13" s="283"/>
      <c r="F13" s="283"/>
      <c r="G13" s="283"/>
      <c r="H13" s="283"/>
      <c r="I13" s="283"/>
      <c r="J13" s="283"/>
      <c r="K13" s="283"/>
      <c r="L13" s="283"/>
      <c r="M13" s="283"/>
      <c r="N13" s="231"/>
      <c r="O13" s="231"/>
      <c r="P13" s="231"/>
      <c r="Q13" s="231"/>
      <c r="R13" s="231"/>
      <c r="S13" s="231"/>
      <c r="T13" s="231"/>
      <c r="U13" s="231"/>
      <c r="V13" s="231"/>
      <c r="W13" s="232"/>
    </row>
    <row r="14" spans="1:23" ht="13.5" thickTop="1">
      <c r="A14" s="7"/>
      <c r="B14" s="16"/>
      <c r="C14" s="16"/>
      <c r="D14" s="16"/>
      <c r="E14" s="16"/>
      <c r="F14" s="16"/>
      <c r="G14" s="16"/>
      <c r="H14" s="16"/>
      <c r="I14" s="16"/>
      <c r="J14" s="16"/>
      <c r="K14" s="17"/>
      <c r="L14" s="18" t="s">
        <v>86</v>
      </c>
      <c r="M14" s="19" t="s">
        <v>134</v>
      </c>
      <c r="N14" s="20">
        <f>P14</f>
        <v>59747587</v>
      </c>
      <c r="O14" s="21"/>
      <c r="P14" s="22">
        <f>R14+S14+T14+W14</f>
        <v>59747587</v>
      </c>
      <c r="Q14" s="23"/>
      <c r="R14" s="24">
        <f>SUMIFS(DATI!E$1:E$65536,DATI!A$1:A$65536,'2021'!B4,DATI!B$1:B$65536,'2021'!R12,DATI!C$1:C$65536,'2021'!N8,DATI!D$1:D$65536,'2021'!L14)</f>
        <v>45467401</v>
      </c>
      <c r="S14" s="24">
        <f>SUMIFS(DATI!E$1:E$65536,DATI!A$1:A$65536,'2021'!B4,DATI!B$1:B$65536,'2021'!S12,DATI!C$1:C$65536,'2021'!N8,DATI!D$1:D$65536,'2021'!L14)</f>
        <v>1791607</v>
      </c>
      <c r="T14" s="24">
        <f>SUMIFS(DATI!E$1:E$65536,DATI!A$1:A$65536,'2021'!B4,DATI!B$1:B$65536,'2021'!T12,DATI!C$1:C$65536,'2021'!N8,DATI!D$1:D$65536,'2021'!L14)</f>
        <v>7408327</v>
      </c>
      <c r="U14" s="24">
        <f>SUMIFS(DATI!E$1:E$65536,DATI!A$1:A$65536,'2021'!B4,DATI!B$1:B$65536,'2021'!U12,DATI!C$1:C$65536,'2021'!N8,DATI!D$1:D$65536,'2021'!L14)</f>
        <v>4753605</v>
      </c>
      <c r="V14" s="24">
        <f>SUMIFS(DATI!E$1:E$65536,DATI!A$1:A$65536,'2021'!B4,DATI!B$1:B$65536,'2021'!V12,DATI!C$1:C$65536,'2021'!N8,DATI!D$1:D$65536,'2021'!L14)</f>
        <v>326647</v>
      </c>
      <c r="W14" s="25">
        <f>U14+V14</f>
        <v>5080252</v>
      </c>
    </row>
    <row r="15" spans="1:23" ht="13">
      <c r="A15" s="7"/>
      <c r="B15" s="16"/>
      <c r="C15" s="16"/>
      <c r="D15" s="16"/>
      <c r="E15" s="16"/>
      <c r="F15" s="16"/>
      <c r="G15" s="16"/>
      <c r="H15" s="16"/>
      <c r="I15" s="16"/>
      <c r="J15" s="16"/>
      <c r="K15" s="26"/>
      <c r="L15" s="40" t="s">
        <v>87</v>
      </c>
      <c r="M15" s="134" t="s">
        <v>136</v>
      </c>
      <c r="N15" s="27">
        <f>P15</f>
        <v>50456618</v>
      </c>
      <c r="O15" s="28"/>
      <c r="P15" s="29">
        <f>R15+S15+T15+W15</f>
        <v>50456618</v>
      </c>
      <c r="Q15" s="28"/>
      <c r="R15" s="30">
        <f>SUMIFS(DATI!E$1:E$65536,DATI!A$1:A$65536,'2021'!B4,DATI!B$1:B$65536,'2021'!R12,DATI!C$1:C$65536,'2021'!N8,DATI!D$1:D$65536,'2021'!L15)</f>
        <v>45118775</v>
      </c>
      <c r="S15" s="30">
        <f>SUMIFS(DATI!E$1:E$65536,DATI!A$1:A$65536,'2021'!B4,DATI!B$1:B$65536,'2021'!S12,DATI!C$1:C$65536,'2021'!N8,DATI!D$1:D$65536,'2021'!L15)</f>
        <v>1763742</v>
      </c>
      <c r="T15" s="30">
        <f>SUMIFS(DATI!E$1:E$65536,DATI!A$1:A$65536,'2021'!B4,DATI!B$1:B$65536,'2021'!T12,DATI!C$1:C$65536,'2021'!N8,DATI!D$1:D$65536,'2021'!L15)</f>
        <v>872913</v>
      </c>
      <c r="U15" s="30">
        <f>SUMIFS(DATI!E$1:E$65536,DATI!A$1:A$65536,'2021'!B4,DATI!B$1:B$65536,'2021'!U12,DATI!C$1:C$65536,'2021'!N8,DATI!D$1:D$65536,'2021'!L15)</f>
        <v>2645573</v>
      </c>
      <c r="V15" s="30">
        <f>SUMIFS(DATI!E$1:E$65536,DATI!A$1:A$65536,'2021'!B4,DATI!B$1:B$65536,'2021'!V12,DATI!C$1:C$65536,'2021'!N8,DATI!D$1:D$65536,'2021'!L15)</f>
        <v>55615</v>
      </c>
      <c r="W15" s="31">
        <f>U15+V15</f>
        <v>2701188</v>
      </c>
    </row>
    <row r="16" spans="1:23" ht="13">
      <c r="A16" s="7"/>
      <c r="B16" s="16"/>
      <c r="C16" s="16"/>
      <c r="D16" s="16"/>
      <c r="E16" s="16"/>
      <c r="F16" s="16"/>
      <c r="G16" s="16"/>
      <c r="H16" s="16"/>
      <c r="I16" s="16"/>
      <c r="J16" s="16"/>
      <c r="K16" s="26"/>
      <c r="L16" s="40" t="s">
        <v>88</v>
      </c>
      <c r="M16" s="134" t="s">
        <v>137</v>
      </c>
      <c r="N16" s="27">
        <f>P16</f>
        <v>2656992</v>
      </c>
      <c r="O16" s="28"/>
      <c r="P16" s="29">
        <f>R16+S16+T16+W16</f>
        <v>2656992</v>
      </c>
      <c r="Q16" s="28"/>
      <c r="R16" s="30">
        <f>SUMIFS(DATI!E$1:E$65536,DATI!A$1:A$65536,'2021'!B4,DATI!B$1:B$65536,'2021'!R12,DATI!C$1:C$65536,'2021'!N8,DATI!D$1:D$65536,'2021'!L16)</f>
        <v>348625</v>
      </c>
      <c r="S16" s="30">
        <f>SUMIFS(DATI!E$1:E$65536,DATI!A$1:A$65536,'2021'!B4,DATI!B$1:B$65536,'2021'!S12,DATI!C$1:C$65536,'2021'!N8,DATI!D$1:D$65536,'2021'!L16)</f>
        <v>27865</v>
      </c>
      <c r="T16" s="30">
        <f>SUMIFS(DATI!E$1:E$65536,DATI!A$1:A$65536,'2021'!B4,DATI!B$1:B$65536,'2021'!T12,DATI!C$1:C$65536,'2021'!N8,DATI!D$1:D$65536,'2021'!L16)</f>
        <v>169863</v>
      </c>
      <c r="U16" s="30">
        <f>SUMIFS(DATI!E$1:E$65536,DATI!A$1:A$65536,'2021'!B4,DATI!B$1:B$65536,'2021'!U12,DATI!C$1:C$65536,'2021'!N8,DATI!D$1:D$65536,'2021'!L16)</f>
        <v>2108032</v>
      </c>
      <c r="V16" s="30">
        <f>SUMIFS(DATI!E$1:E$65536,DATI!A$1:A$65536,'2021'!B4,DATI!B$1:B$65536,'2021'!V12,DATI!C$1:C$65536,'2021'!N8,DATI!D$1:D$65536,'2021'!L16)</f>
        <v>2607</v>
      </c>
      <c r="W16" s="31">
        <f>U16+V16</f>
        <v>2110639</v>
      </c>
    </row>
    <row r="17" spans="1:23" ht="13">
      <c r="A17" s="7"/>
      <c r="B17" s="16"/>
      <c r="C17" s="16"/>
      <c r="D17" s="16"/>
      <c r="E17" s="16"/>
      <c r="F17" s="16"/>
      <c r="G17" s="16"/>
      <c r="H17" s="16"/>
      <c r="I17" s="16"/>
      <c r="J17" s="16"/>
      <c r="K17" s="26"/>
      <c r="L17" s="40" t="s">
        <v>89</v>
      </c>
      <c r="M17" s="134" t="s">
        <v>138</v>
      </c>
      <c r="N17" s="27">
        <f>P17</f>
        <v>6633976</v>
      </c>
      <c r="O17" s="28"/>
      <c r="P17" s="29">
        <f>R17+S17+T17+W17</f>
        <v>6633976</v>
      </c>
      <c r="Q17" s="28"/>
      <c r="R17" s="28"/>
      <c r="S17" s="28"/>
      <c r="T17" s="30">
        <f>SUMIFS(DATI!E$1:E$65536,DATI!A$1:A$65536,'2021'!B4,DATI!B$1:B$65536,'2021'!T12,DATI!C$1:C$65536,'2021'!N8,DATI!D$1:D$65536,'2021'!L17)</f>
        <v>6365551</v>
      </c>
      <c r="U17" s="28"/>
      <c r="V17" s="30">
        <f>SUMIFS(DATI!E$1:E$65536,DATI!A$1:A$65536,'2021'!B4,DATI!B$1:B$65536,'2021'!V12,DATI!C$1:C$65536,'2021'!N8,DATI!D$1:D$65536,'2021'!L17)</f>
        <v>268425</v>
      </c>
      <c r="W17" s="31">
        <f>V17</f>
        <v>268425</v>
      </c>
    </row>
    <row r="18" spans="1:23" ht="13">
      <c r="A18" s="7"/>
      <c r="B18" s="33">
        <f>C18+D18</f>
        <v>2421647</v>
      </c>
      <c r="C18" s="34">
        <f>SUMIFS(DATI!E$1:E$65536,DATI!A$1:A$65536,'2021'!B4,DATI!B$1:B$65536,'2021'!C12,DATI!C$1:C$65536,'2021'!B8,DATI!D$1:D$65536,'2021'!L18)</f>
        <v>172949</v>
      </c>
      <c r="D18" s="34">
        <f>SUMIFS(DATI!E$1:E$65536,DATI!A$1:A$65536,'2021'!B4,DATI!B$1:B$65536,'2021'!D12,DATI!C$1:C$65536,'2021'!B8,DATI!D$1:D$65536,'2021'!L18)</f>
        <v>2248698</v>
      </c>
      <c r="E18" s="35">
        <f>SUMIFS(DATI!E$1:E$65536,DATI!A$1:A$65536,'2021'!B4,DATI!B$1:B$65536,'2021'!E12,DATI!C$1:C$65536,'2021'!B8,DATI!D$1:D$65536,'2021'!L18)</f>
        <v>2080047</v>
      </c>
      <c r="F18" s="36">
        <f>SUMIFS(DATI!E$1:E$65536,DATI!A$1:A$65536,'2021'!B4,DATI!B$1:B$65536,'2021'!F12,DATI!C$1:C$65536,'2021'!B8,DATI!D$1:D$65536,'2021'!L18)</f>
        <v>805215</v>
      </c>
      <c r="G18" s="36">
        <f>SUMIFS(DATI!E$1:E$65536,DATI!A$1:A$65536,'2021'!B4,DATI!B$1:B$65536,'2021'!G12,DATI!C$1:C$65536,'2021'!B8,DATI!D$1:D$65536,'2021'!L18)</f>
        <v>26378488</v>
      </c>
      <c r="H18" s="16"/>
      <c r="I18" s="37">
        <f>B18+E18+F18+G18</f>
        <v>31685397</v>
      </c>
      <c r="J18" s="38"/>
      <c r="K18" s="39">
        <f>I18</f>
        <v>31685397</v>
      </c>
      <c r="L18" s="40" t="s">
        <v>72</v>
      </c>
      <c r="M18" s="41" t="s">
        <v>139</v>
      </c>
      <c r="N18" s="28"/>
      <c r="O18" s="28"/>
      <c r="P18" s="28"/>
      <c r="Q18" s="28"/>
      <c r="R18" s="28"/>
      <c r="S18" s="28"/>
      <c r="T18" s="23"/>
      <c r="U18" s="28"/>
      <c r="V18" s="28"/>
      <c r="W18" s="42"/>
    </row>
    <row r="19" spans="1:23" ht="13">
      <c r="A19" s="7"/>
      <c r="B19" s="33">
        <f>C19+D19</f>
        <v>2658605</v>
      </c>
      <c r="C19" s="43">
        <f>V14-C18</f>
        <v>153698</v>
      </c>
      <c r="D19" s="33">
        <f>U14-D18</f>
        <v>2504907</v>
      </c>
      <c r="E19" s="43">
        <f>T14-E18</f>
        <v>5328280</v>
      </c>
      <c r="F19" s="43">
        <f>S14-F18</f>
        <v>986392</v>
      </c>
      <c r="G19" s="43">
        <f>R14-G18</f>
        <v>19088913</v>
      </c>
      <c r="H19" s="16"/>
      <c r="I19" s="37">
        <f>B19+E19+F19+G19</f>
        <v>28062190</v>
      </c>
      <c r="J19" s="44"/>
      <c r="K19" s="45"/>
      <c r="L19" s="46" t="s">
        <v>91</v>
      </c>
      <c r="M19" s="194" t="s">
        <v>140</v>
      </c>
      <c r="N19" s="28"/>
      <c r="O19" s="28"/>
      <c r="P19" s="28"/>
      <c r="Q19" s="47"/>
      <c r="R19" s="28"/>
      <c r="S19" s="28"/>
      <c r="T19" s="28"/>
      <c r="U19" s="28"/>
      <c r="V19" s="28"/>
      <c r="W19" s="42"/>
    </row>
    <row r="20" spans="1:23">
      <c r="A20" s="7"/>
      <c r="B20" s="44"/>
      <c r="C20" s="44"/>
      <c r="D20" s="48"/>
      <c r="E20" s="44"/>
      <c r="F20" s="44"/>
      <c r="G20" s="44"/>
      <c r="H20" s="44"/>
      <c r="I20" s="48"/>
      <c r="J20" s="44"/>
      <c r="K20" s="45"/>
      <c r="L20" s="40" t="s">
        <v>85</v>
      </c>
      <c r="M20" s="41" t="s">
        <v>141</v>
      </c>
      <c r="N20" s="28"/>
      <c r="O20" s="28"/>
      <c r="P20" s="29">
        <f>Q20</f>
        <v>4221591</v>
      </c>
      <c r="Q20" s="49">
        <f>SUMIFS(DATI!E$1:E$65536,DATI!A$1:A$65536,'2021'!B4,DATI!B$1:B$65536,'2021'!Q12,DATI!C$1:C$65536,'2021'!N8,DATI!D$1:D$65536,'2021'!L20)</f>
        <v>4221591</v>
      </c>
      <c r="R20" s="50"/>
      <c r="S20" s="28"/>
      <c r="T20" s="28"/>
      <c r="U20" s="28"/>
      <c r="V20" s="28"/>
      <c r="W20" s="42"/>
    </row>
    <row r="21" spans="1:23" ht="13">
      <c r="A21" s="7"/>
      <c r="B21" s="44"/>
      <c r="C21" s="44"/>
      <c r="D21" s="48"/>
      <c r="E21" s="44"/>
      <c r="F21" s="44"/>
      <c r="G21" s="44"/>
      <c r="H21" s="44"/>
      <c r="I21" s="43">
        <f>I19+P20</f>
        <v>32283781</v>
      </c>
      <c r="J21" s="44"/>
      <c r="K21" s="45"/>
      <c r="L21" s="46" t="s">
        <v>12</v>
      </c>
      <c r="M21" s="194" t="s">
        <v>142</v>
      </c>
      <c r="N21" s="28"/>
      <c r="O21" s="28"/>
      <c r="P21" s="23"/>
      <c r="Q21" s="23"/>
      <c r="R21" s="28"/>
      <c r="S21" s="28"/>
      <c r="T21" s="28"/>
      <c r="U21" s="28"/>
      <c r="V21" s="28"/>
      <c r="W21" s="42"/>
    </row>
    <row r="22" spans="1:23" ht="13">
      <c r="A22" s="7"/>
      <c r="B22" s="51">
        <f>C22+D22</f>
        <v>975730</v>
      </c>
      <c r="C22" s="52">
        <f>SUMIFS(DATI!E$1:E$65536,DATI!A$1:A$65536,'2021'!B4,DATI!B$1:B$65536,'2021'!C12,DATI!C$1:C$65536,'2021'!B8,DATI!D$1:D$65536,'2021'!L22)</f>
        <v>26279</v>
      </c>
      <c r="D22" s="52">
        <f>SUMIFS(DATI!E$1:E$65536,DATI!A$1:A$65536,'2021'!B4,DATI!B$1:B$65536,'2021'!D12,DATI!C$1:C$65536,'2021'!B8,DATI!D$1:D$65536,'2021'!L22)</f>
        <v>949451</v>
      </c>
      <c r="E22" s="52">
        <f>SUMIFS(DATI!E$1:E$65536,DATI!A$1:A$65536,'2021'!B4,DATI!B$1:B$65536,'2021'!E12,DATI!C$1:C$65536,'2021'!B8,DATI!D$1:D$65536,'2021'!L22)</f>
        <v>1343876</v>
      </c>
      <c r="F22" s="52">
        <f>SUMIFS(DATI!E$1:E$65536,DATI!A$1:A$65536,'2021'!B4,DATI!B$1:B$65536,'2021'!F12,DATI!C$1:C$65536,'2021'!B8,DATI!D$1:D$65536,'2021'!L22)</f>
        <v>84313</v>
      </c>
      <c r="G22" s="52">
        <f>SUMIFS(DATI!E$1:E$65536,DATI!A$1:A$65536,'2021'!B4,DATI!B$1:B$65536,'2021'!G12,DATI!C$1:C$65536,'2021'!B8,DATI!D$1:D$65536,'2021'!L22)</f>
        <v>3455054</v>
      </c>
      <c r="H22" s="16"/>
      <c r="I22" s="43">
        <f>C22+D22+E22+F22+G22</f>
        <v>5858973</v>
      </c>
      <c r="J22" s="44"/>
      <c r="K22" s="45"/>
      <c r="L22" s="53" t="s">
        <v>77</v>
      </c>
      <c r="M22" s="54" t="s">
        <v>167</v>
      </c>
      <c r="N22" s="28"/>
      <c r="O22" s="28"/>
      <c r="P22" s="28"/>
      <c r="Q22" s="28"/>
      <c r="R22" s="28" t="s">
        <v>135</v>
      </c>
      <c r="S22" s="28"/>
      <c r="T22" s="28"/>
      <c r="U22" s="28"/>
      <c r="V22" s="28"/>
      <c r="W22" s="42"/>
    </row>
    <row r="23" spans="1:23" ht="13.5" thickBot="1">
      <c r="A23" s="7"/>
      <c r="B23" s="55">
        <f>C23+D23</f>
        <v>1682875</v>
      </c>
      <c r="C23" s="56">
        <f>C19-C22</f>
        <v>127419</v>
      </c>
      <c r="D23" s="56">
        <f>D19-D22</f>
        <v>1555456</v>
      </c>
      <c r="E23" s="56">
        <f>E19-E22</f>
        <v>3984404</v>
      </c>
      <c r="F23" s="56">
        <f>F19-F22</f>
        <v>902079</v>
      </c>
      <c r="G23" s="56">
        <f>G19-G22</f>
        <v>15633859</v>
      </c>
      <c r="H23" s="43">
        <f>P20</f>
        <v>4221591</v>
      </c>
      <c r="I23" s="43">
        <f>B23+E23+F23+G23+H23</f>
        <v>26424808</v>
      </c>
      <c r="J23" s="44"/>
      <c r="K23" s="57"/>
      <c r="L23" s="46" t="s">
        <v>13</v>
      </c>
      <c r="M23" s="195" t="s">
        <v>247</v>
      </c>
      <c r="N23" s="28"/>
      <c r="O23" s="28"/>
      <c r="P23" s="28"/>
      <c r="Q23" s="28"/>
      <c r="R23" s="28"/>
      <c r="S23" s="28"/>
      <c r="T23" s="28"/>
      <c r="U23" s="28"/>
      <c r="V23" s="28"/>
      <c r="W23" s="42"/>
    </row>
    <row r="24" spans="1:23" ht="26.25" customHeight="1" thickTop="1" thickBot="1">
      <c r="A24" s="7"/>
      <c r="B24" s="284" t="s">
        <v>143</v>
      </c>
      <c r="C24" s="284"/>
      <c r="D24" s="284"/>
      <c r="E24" s="284"/>
      <c r="F24" s="284"/>
      <c r="G24" s="284"/>
      <c r="H24" s="284"/>
      <c r="I24" s="284"/>
      <c r="J24" s="284"/>
      <c r="K24" s="284"/>
      <c r="L24" s="284"/>
      <c r="M24" s="284"/>
      <c r="N24" s="284"/>
      <c r="O24" s="284"/>
      <c r="P24" s="284"/>
      <c r="Q24" s="284"/>
      <c r="R24" s="284"/>
      <c r="S24" s="284"/>
      <c r="T24" s="284"/>
      <c r="U24" s="284"/>
      <c r="V24" s="284"/>
      <c r="W24" s="285"/>
    </row>
    <row r="25" spans="1:23" ht="19" thickTop="1" thickBot="1">
      <c r="A25" s="7"/>
      <c r="B25" s="231" t="s">
        <v>144</v>
      </c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232"/>
    </row>
    <row r="26" spans="1:23" ht="13.5" thickTop="1">
      <c r="A26" s="7"/>
      <c r="B26" s="58"/>
      <c r="C26" s="58"/>
      <c r="D26" s="58"/>
      <c r="E26" s="58"/>
      <c r="F26" s="58"/>
      <c r="G26" s="58"/>
      <c r="H26" s="58"/>
      <c r="I26" s="59"/>
      <c r="J26" s="58"/>
      <c r="K26" s="60"/>
      <c r="L26" s="46" t="s">
        <v>12</v>
      </c>
      <c r="M26" s="196" t="s">
        <v>145</v>
      </c>
      <c r="N26" s="28"/>
      <c r="O26" s="61"/>
      <c r="P26" s="22">
        <f>R26+S26+T26+W26+Q26</f>
        <v>32283781</v>
      </c>
      <c r="Q26" s="22">
        <f>H23</f>
        <v>4221591</v>
      </c>
      <c r="R26" s="62">
        <f>G19</f>
        <v>19088913</v>
      </c>
      <c r="S26" s="62">
        <f>F19</f>
        <v>986392</v>
      </c>
      <c r="T26" s="62">
        <f>E19</f>
        <v>5328280</v>
      </c>
      <c r="U26" s="62">
        <f>D19</f>
        <v>2504907</v>
      </c>
      <c r="V26" s="62">
        <f>C19</f>
        <v>153698</v>
      </c>
      <c r="W26" s="63">
        <f>U26+V26</f>
        <v>2658605</v>
      </c>
    </row>
    <row r="27" spans="1:23">
      <c r="A27" s="7"/>
      <c r="B27" s="64">
        <f>C27+D27</f>
        <v>395810</v>
      </c>
      <c r="C27" s="64">
        <f>C28+C29</f>
        <v>127639</v>
      </c>
      <c r="D27" s="64">
        <f>D28+D29</f>
        <v>268171</v>
      </c>
      <c r="E27" s="64">
        <f>E28+E29</f>
        <v>3981081</v>
      </c>
      <c r="F27" s="64">
        <f>F28+F29</f>
        <v>542946</v>
      </c>
      <c r="G27" s="64">
        <f>G28+G29</f>
        <v>10949262</v>
      </c>
      <c r="H27" s="44"/>
      <c r="I27" s="37">
        <f>B27+E27+F27+G27</f>
        <v>15869099</v>
      </c>
      <c r="J27" s="43">
        <f>J28+J29</f>
        <v>492493</v>
      </c>
      <c r="K27" s="39">
        <f>J27+I27</f>
        <v>16361592</v>
      </c>
      <c r="L27" s="53" t="s">
        <v>24</v>
      </c>
      <c r="M27" s="65" t="s">
        <v>146</v>
      </c>
      <c r="N27" s="28"/>
      <c r="O27" s="28"/>
      <c r="P27" s="23"/>
      <c r="Q27" s="23"/>
      <c r="R27" s="23"/>
      <c r="S27" s="23"/>
      <c r="T27" s="23"/>
      <c r="U27" s="23"/>
      <c r="V27" s="23"/>
      <c r="W27" s="32"/>
    </row>
    <row r="28" spans="1:23">
      <c r="A28" s="7"/>
      <c r="B28" s="66">
        <f>C28+D28</f>
        <v>345525</v>
      </c>
      <c r="C28" s="67">
        <f>SUMIFS(DATI!E$1:E$65536,DATI!A$1:A$65536,'2021'!B4,DATI!B$1:B$65536,'2021'!C12,DATI!C$1:C$65536,'2021'!B8,DATI!D$1:D$65536,'2021'!L28)</f>
        <v>104798</v>
      </c>
      <c r="D28" s="67">
        <f>SUMIFS(DATI!E$1:E$65536,DATI!A$1:A$65536,'2021'!B4,DATI!B$1:B$65536,'2021'!D12,DATI!C$1:C$65536,'2021'!B8,DATI!D$1:D$65536,'2021'!L28)</f>
        <v>240727</v>
      </c>
      <c r="E28" s="67">
        <f>SUMIFS(DATI!E$1:E$65536,DATI!A$1:A$65536,'2021'!B4,DATI!B$1:B$65536,'2021'!E12,DATI!C$1:C$65536,'2021'!B8,DATI!D$1:D$65536,'2021'!L28)</f>
        <v>3087904</v>
      </c>
      <c r="F28" s="67">
        <f>SUMIFS(DATI!E$1:E$65536,DATI!A$1:A$65536,'2021'!B4,DATI!B$1:B$65536,'2021'!F12,DATI!C$1:C$65536,'2021'!B8,DATI!D$1:D$65536,'2021'!L28)</f>
        <v>437883</v>
      </c>
      <c r="G28" s="67">
        <f>SUMIFS(DATI!E$1:E$65536,DATI!A$1:A$65536,'2021'!B4,DATI!B$1:B$65536,'2021'!G12,DATI!C$1:C$65536,'2021'!B8,DATI!D$1:D$65536,'2021'!L28)</f>
        <v>9095722</v>
      </c>
      <c r="H28" s="44"/>
      <c r="I28" s="37">
        <f>B28+E28+F28+G28</f>
        <v>12967034</v>
      </c>
      <c r="J28" s="36">
        <f>SUMIFS(DATI!E$1:E$65536,DATI!A$1:A$65536,'2021'!B4,DATI!B$1:B$65536,'2021'!J12,DATI!C$1:C$65536,'2021'!B8,DATI!D$1:D$65536,'2021'!L28)</f>
        <v>492493</v>
      </c>
      <c r="K28" s="39">
        <f>J28+I28</f>
        <v>13459527</v>
      </c>
      <c r="L28" s="53" t="s">
        <v>25</v>
      </c>
      <c r="M28" s="199" t="s">
        <v>248</v>
      </c>
      <c r="N28" s="28"/>
      <c r="O28" s="28"/>
      <c r="P28" s="28"/>
      <c r="Q28" s="28"/>
      <c r="R28" s="28"/>
      <c r="S28" s="28"/>
      <c r="T28" s="28"/>
      <c r="U28" s="28"/>
      <c r="V28" s="28"/>
      <c r="W28" s="42"/>
    </row>
    <row r="29" spans="1:23">
      <c r="A29" s="7"/>
      <c r="B29" s="66">
        <f>C29+D29</f>
        <v>50285</v>
      </c>
      <c r="C29" s="67">
        <f>SUMIFS(DATI!E$1:E$65536,DATI!A$1:A$65536,'2021'!B4,DATI!B$1:B$65536,'2021'!C12,DATI!C$1:C$65536,'2021'!B8,DATI!D$1:D$65536,'2021'!L29)</f>
        <v>22841</v>
      </c>
      <c r="D29" s="67">
        <f>SUMIFS(DATI!E$1:E$65536,DATI!A$1:A$65536,'2021'!B4,DATI!B$1:B$65536,'2021'!D12,DATI!C$1:C$65536,'2021'!B8,DATI!D$1:D$65536,'2021'!L29)</f>
        <v>27444</v>
      </c>
      <c r="E29" s="67">
        <f>SUMIFS(DATI!E$1:E$65536,DATI!A$1:A$65536,'2021'!B4,DATI!B$1:B$65536,'2021'!E12,DATI!C$1:C$65536,'2021'!B8,DATI!D$1:D$65536,'2021'!L29)</f>
        <v>893177</v>
      </c>
      <c r="F29" s="67">
        <f>SUMIFS(DATI!E$1:E$65536,DATI!A$1:A$65536,'2021'!B4,DATI!B$1:B$65536,'2021'!F12,DATI!C$1:C$65536,'2021'!B8,DATI!D$1:D$65536,'2021'!L29)</f>
        <v>105063</v>
      </c>
      <c r="G29" s="67">
        <f>SUMIFS(DATI!E$1:E$65536,DATI!A$1:A$65536,'2021'!B4,DATI!B$1:B$65536,'2021'!G12,DATI!C$1:C$65536,'2021'!B8,DATI!D$1:D$65536,'2021'!L29)</f>
        <v>1853540</v>
      </c>
      <c r="H29" s="44"/>
      <c r="I29" s="37">
        <f>B29+E29+F29+G29</f>
        <v>2902065</v>
      </c>
      <c r="J29" s="36">
        <f>SUMIFS(DATI!E$1:E$65536,DATI!A$1:A$65536,'2021'!B4,DATI!B$1:B$65536,'2021'!J12,DATI!C$1:C$65536,'2021'!B8,DATI!D$1:D$65536,'2021'!L29)</f>
        <v>0</v>
      </c>
      <c r="K29" s="39">
        <f>J29+I29</f>
        <v>2902065</v>
      </c>
      <c r="L29" s="53" t="s">
        <v>26</v>
      </c>
      <c r="M29" s="199" t="s">
        <v>249</v>
      </c>
      <c r="N29" s="28"/>
      <c r="O29" s="28"/>
      <c r="P29" s="28"/>
      <c r="Q29" s="28"/>
      <c r="R29" s="28"/>
      <c r="S29" s="28"/>
      <c r="T29" s="28"/>
      <c r="U29" s="28"/>
      <c r="V29" s="28"/>
      <c r="W29" s="42"/>
    </row>
    <row r="30" spans="1:23">
      <c r="A30" s="7"/>
      <c r="B30" s="68">
        <f>C30+D30</f>
        <v>31166</v>
      </c>
      <c r="C30" s="68">
        <f>C32</f>
        <v>1368</v>
      </c>
      <c r="D30" s="68">
        <f>D32</f>
        <v>29798</v>
      </c>
      <c r="E30" s="68">
        <f>E32</f>
        <v>6129</v>
      </c>
      <c r="F30" s="68">
        <f>F32</f>
        <v>33673</v>
      </c>
      <c r="G30" s="68">
        <f>G32</f>
        <v>318625</v>
      </c>
      <c r="H30" s="68">
        <f>H31</f>
        <v>4286816</v>
      </c>
      <c r="I30" s="69">
        <f>I31+I32</f>
        <v>4676409</v>
      </c>
      <c r="J30" s="44"/>
      <c r="K30" s="70"/>
      <c r="L30" s="53" t="s">
        <v>27</v>
      </c>
      <c r="M30" s="65" t="s">
        <v>147</v>
      </c>
      <c r="N30" s="28"/>
      <c r="O30" s="28"/>
      <c r="P30" s="28"/>
      <c r="Q30" s="28"/>
      <c r="R30" s="28"/>
      <c r="S30" s="28"/>
      <c r="T30" s="28"/>
      <c r="U30" s="28"/>
      <c r="V30" s="28"/>
      <c r="W30" s="42"/>
    </row>
    <row r="31" spans="1:23">
      <c r="A31" s="7"/>
      <c r="B31" s="71"/>
      <c r="C31" s="71"/>
      <c r="D31" s="71"/>
      <c r="E31" s="71"/>
      <c r="F31" s="71"/>
      <c r="G31" s="71"/>
      <c r="H31" s="36">
        <f>SUMIFS(DATI!E$1:E$65536,DATI!A$1:A$65536,'2021'!B4,DATI!B$1:B$65536,'2021'!H12,DATI!C$1:C$65536,'2021'!B8,DATI!D$1:D$65536,'2021'!L31)</f>
        <v>4286816</v>
      </c>
      <c r="I31" s="37">
        <f>H31</f>
        <v>4286816</v>
      </c>
      <c r="J31" s="44"/>
      <c r="K31" s="45"/>
      <c r="L31" s="53" t="s">
        <v>28</v>
      </c>
      <c r="M31" s="199" t="s">
        <v>250</v>
      </c>
      <c r="N31" s="28"/>
      <c r="O31" s="28"/>
      <c r="P31" s="28"/>
      <c r="Q31" s="28"/>
      <c r="R31" s="28"/>
      <c r="S31" s="28"/>
      <c r="T31" s="28"/>
      <c r="U31" s="28"/>
      <c r="V31" s="28"/>
      <c r="W31" s="42"/>
    </row>
    <row r="32" spans="1:23">
      <c r="A32" s="7"/>
      <c r="B32" s="33">
        <f>C32+D32</f>
        <v>31166</v>
      </c>
      <c r="C32" s="36">
        <f>SUMIFS(DATI!E$1:E$65536,DATI!A$1:A$65536,'2021'!B4,DATI!B$1:B$65536,'2021'!C12,DATI!C$1:C$65536,'2021'!B8,DATI!D$1:D$65536,'2021'!L32)</f>
        <v>1368</v>
      </c>
      <c r="D32" s="34">
        <f>SUMIFS(DATI!E$1:E$65536,DATI!A$1:A$65536,'2021'!B4,DATI!B$1:B$65536,'2021'!D12,DATI!C$1:C$65536,'2021'!B8,DATI!D$1:D$65536,'2021'!L32)</f>
        <v>29798</v>
      </c>
      <c r="E32" s="36">
        <f>SUMIFS(DATI!E$1:E$65536,DATI!A$1:A$65536,'2021'!B4,DATI!B$1:B$65536,'2021'!E12,DATI!C$1:C$65536,'2021'!B8,DATI!D$1:D$65536,'2021'!L32)</f>
        <v>6129</v>
      </c>
      <c r="F32" s="36">
        <f>SUMIFS(DATI!E$1:E$65536,DATI!A$1:A$65536,'2021'!B4,DATI!B$1:B$65536,'2021'!F12,DATI!C$1:C$65536,'2021'!B8,DATI!D$1:D$65536,'2021'!L32)</f>
        <v>33673</v>
      </c>
      <c r="G32" s="36">
        <f>SUMIFS(DATI!E$1:E$65536,DATI!A$1:A$65536,'2021'!B4,DATI!B$1:B$65536,'2021'!G12,DATI!C$1:C$65536,'2021'!B8,DATI!D$1:D$65536,'2021'!L32)</f>
        <v>318625</v>
      </c>
      <c r="H32" s="44"/>
      <c r="I32" s="37">
        <f>B32+E32+F32+G32</f>
        <v>389593</v>
      </c>
      <c r="J32" s="44"/>
      <c r="K32" s="45"/>
      <c r="L32" s="53" t="s">
        <v>29</v>
      </c>
      <c r="M32" s="199" t="s">
        <v>251</v>
      </c>
      <c r="N32" s="28"/>
      <c r="O32" s="28"/>
      <c r="P32" s="47"/>
      <c r="Q32" s="47"/>
      <c r="R32" s="47"/>
      <c r="S32" s="47"/>
      <c r="T32" s="47"/>
      <c r="U32" s="47"/>
      <c r="V32" s="47"/>
      <c r="W32" s="72"/>
    </row>
    <row r="33" spans="1:23">
      <c r="A33" s="7"/>
      <c r="B33" s="44"/>
      <c r="C33" s="44"/>
      <c r="D33" s="44"/>
      <c r="E33" s="44"/>
      <c r="F33" s="44"/>
      <c r="G33" s="44"/>
      <c r="H33" s="44"/>
      <c r="I33" s="44"/>
      <c r="J33" s="44"/>
      <c r="K33" s="45"/>
      <c r="L33" s="53" t="s">
        <v>30</v>
      </c>
      <c r="M33" s="65" t="s">
        <v>148</v>
      </c>
      <c r="N33" s="28"/>
      <c r="O33" s="61"/>
      <c r="P33" s="29">
        <f>P34+P35</f>
        <v>1374299</v>
      </c>
      <c r="Q33" s="29">
        <f>Q34+Q35</f>
        <v>65225</v>
      </c>
      <c r="R33" s="29">
        <f>R35</f>
        <v>846718</v>
      </c>
      <c r="S33" s="29">
        <f>S35</f>
        <v>389</v>
      </c>
      <c r="T33" s="29">
        <f>T35</f>
        <v>2807</v>
      </c>
      <c r="U33" s="29">
        <f>U35</f>
        <v>457572</v>
      </c>
      <c r="V33" s="62">
        <f>V35</f>
        <v>1588</v>
      </c>
      <c r="W33" s="63">
        <f>U33+V33</f>
        <v>459160</v>
      </c>
    </row>
    <row r="34" spans="1:23">
      <c r="A34" s="7"/>
      <c r="B34" s="44"/>
      <c r="C34" s="44"/>
      <c r="D34" s="44"/>
      <c r="E34" s="44"/>
      <c r="F34" s="44"/>
      <c r="G34" s="44"/>
      <c r="H34" s="44"/>
      <c r="I34" s="44"/>
      <c r="J34" s="44"/>
      <c r="K34" s="45"/>
      <c r="L34" s="53" t="s">
        <v>31</v>
      </c>
      <c r="M34" s="199" t="s">
        <v>252</v>
      </c>
      <c r="N34" s="28"/>
      <c r="O34" s="61"/>
      <c r="P34" s="29">
        <f>Q34</f>
        <v>65225</v>
      </c>
      <c r="Q34" s="49">
        <f>SUMIFS(DATI!E$1:E$65536,DATI!A$1:A$65536,'2021'!B4,DATI!B$1:B$65536,'2021'!Q12,DATI!C$1:C$65536,'2021'!N8,DATI!D$1:D$65536,'2021'!L34)</f>
        <v>65225</v>
      </c>
      <c r="R34" s="73"/>
      <c r="S34" s="74"/>
      <c r="T34" s="74"/>
      <c r="U34" s="74"/>
      <c r="V34" s="74"/>
      <c r="W34" s="75"/>
    </row>
    <row r="35" spans="1:23">
      <c r="A35" s="7"/>
      <c r="B35" s="44"/>
      <c r="C35" s="44"/>
      <c r="D35" s="44"/>
      <c r="E35" s="44"/>
      <c r="F35" s="44"/>
      <c r="G35" s="76"/>
      <c r="H35" s="44"/>
      <c r="I35" s="76"/>
      <c r="J35" s="44"/>
      <c r="K35" s="45"/>
      <c r="L35" s="53" t="s">
        <v>32</v>
      </c>
      <c r="M35" s="199" t="s">
        <v>253</v>
      </c>
      <c r="N35" s="28"/>
      <c r="O35" s="61"/>
      <c r="P35" s="29">
        <f>R35+S35+T35+W35</f>
        <v>1309074</v>
      </c>
      <c r="Q35" s="44"/>
      <c r="R35" s="49">
        <f>SUMIFS(DATI!E$1:E$65536,DATI!A$1:A$65536,'2021'!B4,DATI!B$1:B$65536,'2021'!R12,DATI!C$1:C$65536,'2021'!N8,DATI!D$1:D$65536,'2021'!L35)</f>
        <v>846718</v>
      </c>
      <c r="S35" s="49">
        <f>SUMIFS(DATI!E$1:E$65536,DATI!A$1:A$65536,'2021'!B4,DATI!B$1:B$65536,'2021'!S12,DATI!C$1:C$65536,'2021'!N8,DATI!D$1:D$65536,'2021'!L35)</f>
        <v>389</v>
      </c>
      <c r="T35" s="49">
        <f>SUMIFS(DATI!E$1:E$65536,DATI!A$1:A$65536,'2021'!B4,DATI!B$1:B$65536,'2021'!T12,DATI!C$1:C$65536,'2021'!N8,DATI!D$1:D$65536,'2021'!L35)</f>
        <v>2807</v>
      </c>
      <c r="U35" s="49">
        <f>SUMIFS(DATI!E$1:E$65536,DATI!A$1:A$65536,'2021'!B4,DATI!B$1:B$65536,'2021'!U12,DATI!C$1:C$65536,'2021'!N8,DATI!D$1:D$65536,'2021'!L35)</f>
        <v>457572</v>
      </c>
      <c r="V35" s="24">
        <f>SUMIFS(DATI!E$1:E$65536,DATI!A$1:A$65536,'2021'!B4,DATI!B$1:B$65536,'2021'!V12,DATI!C$1:C$65536,'2021'!N8,DATI!D$1:D$65536,'2021'!L35)</f>
        <v>1588</v>
      </c>
      <c r="W35" s="63">
        <f>U35+V35</f>
        <v>459160</v>
      </c>
    </row>
    <row r="36" spans="1:23" ht="13">
      <c r="A36" s="7"/>
      <c r="B36" s="33">
        <f>C36+D36</f>
        <v>2690789</v>
      </c>
      <c r="C36" s="43">
        <f>V26+V35-C27-C32</f>
        <v>26279</v>
      </c>
      <c r="D36" s="33">
        <f>U26+U35-D27-D32</f>
        <v>2664510</v>
      </c>
      <c r="E36" s="43">
        <f>T26+T35-E27-E32</f>
        <v>1343877</v>
      </c>
      <c r="F36" s="43">
        <f>S26+S35-F27-F32</f>
        <v>410162</v>
      </c>
      <c r="G36" s="43">
        <f>R26+R35-G27-G32</f>
        <v>8667744</v>
      </c>
      <c r="H36" s="44"/>
      <c r="I36" s="37">
        <f>B36+E36+F36+G36</f>
        <v>13112572</v>
      </c>
      <c r="J36" s="44"/>
      <c r="K36" s="45"/>
      <c r="L36" s="77" t="s">
        <v>14</v>
      </c>
      <c r="M36" s="197" t="s">
        <v>149</v>
      </c>
      <c r="N36" s="28"/>
      <c r="O36" s="28"/>
      <c r="P36" s="23"/>
      <c r="Q36" s="44"/>
      <c r="R36" s="23"/>
      <c r="S36" s="23"/>
      <c r="T36" s="23"/>
      <c r="U36" s="23"/>
      <c r="V36" s="23"/>
      <c r="W36" s="32"/>
    </row>
    <row r="37" spans="1:23">
      <c r="A37" s="7"/>
      <c r="B37" s="33">
        <f>C37+D37</f>
        <v>975730</v>
      </c>
      <c r="C37" s="33">
        <f>C22</f>
        <v>26279</v>
      </c>
      <c r="D37" s="33">
        <f>D22</f>
        <v>949451</v>
      </c>
      <c r="E37" s="33">
        <f>E22</f>
        <v>1343876</v>
      </c>
      <c r="F37" s="33">
        <f>F22</f>
        <v>84313</v>
      </c>
      <c r="G37" s="33">
        <f>G22</f>
        <v>3455054</v>
      </c>
      <c r="H37" s="44"/>
      <c r="I37" s="37">
        <f>B37+E37+F37+G37</f>
        <v>5858973</v>
      </c>
      <c r="J37" s="44"/>
      <c r="K37" s="45"/>
      <c r="L37" s="53" t="s">
        <v>77</v>
      </c>
      <c r="M37" s="65" t="s">
        <v>150</v>
      </c>
      <c r="N37" s="28"/>
      <c r="O37" s="28"/>
      <c r="P37" s="28"/>
      <c r="Q37" s="28"/>
      <c r="R37" s="28"/>
      <c r="S37" s="28"/>
      <c r="T37" s="28"/>
      <c r="U37" s="28"/>
      <c r="V37" s="28"/>
      <c r="W37" s="42"/>
    </row>
    <row r="38" spans="1:23" ht="26.5" thickBot="1">
      <c r="A38" s="7"/>
      <c r="B38" s="79">
        <f>C38+D38</f>
        <v>1715059</v>
      </c>
      <c r="C38" s="79">
        <f>C36-C37</f>
        <v>0</v>
      </c>
      <c r="D38" s="79">
        <f>D36-D37</f>
        <v>1715059</v>
      </c>
      <c r="E38" s="79">
        <f>E36-E37</f>
        <v>1</v>
      </c>
      <c r="F38" s="79">
        <f>F36-F37</f>
        <v>325849</v>
      </c>
      <c r="G38" s="79">
        <f>G36-G37</f>
        <v>5212690</v>
      </c>
      <c r="H38" s="44"/>
      <c r="I38" s="80">
        <f>B38+E38+F38+G38</f>
        <v>7253599</v>
      </c>
      <c r="J38" s="44"/>
      <c r="K38" s="57"/>
      <c r="L38" s="106" t="s">
        <v>151</v>
      </c>
      <c r="M38" s="198" t="s">
        <v>152</v>
      </c>
      <c r="N38" s="81"/>
      <c r="O38" s="81"/>
      <c r="P38" s="81"/>
      <c r="Q38" s="81"/>
      <c r="R38" s="81"/>
      <c r="S38" s="81"/>
      <c r="T38" s="81"/>
      <c r="U38" s="81"/>
      <c r="V38" s="81"/>
      <c r="W38" s="82"/>
    </row>
    <row r="39" spans="1:23" ht="16.5" thickTop="1" thickBot="1">
      <c r="A39" s="7"/>
      <c r="B39" s="83"/>
      <c r="C39" s="83"/>
      <c r="D39" s="83"/>
      <c r="E39" s="84"/>
      <c r="F39" s="84"/>
      <c r="G39" s="84"/>
      <c r="H39" s="84"/>
      <c r="I39" s="84"/>
      <c r="J39" s="84"/>
      <c r="K39" s="84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6"/>
    </row>
    <row r="40" spans="1:23" ht="21.75" customHeight="1" thickTop="1" thickBot="1">
      <c r="A40" s="7"/>
      <c r="B40" s="253" t="s">
        <v>119</v>
      </c>
      <c r="C40" s="253"/>
      <c r="D40" s="253"/>
      <c r="E40" s="253"/>
      <c r="F40" s="253"/>
      <c r="G40" s="253"/>
      <c r="H40" s="253"/>
      <c r="I40" s="253"/>
      <c r="J40" s="253"/>
      <c r="K40" s="254"/>
      <c r="L40" s="274" t="s">
        <v>120</v>
      </c>
      <c r="M40" s="275"/>
      <c r="N40" s="278" t="s">
        <v>121</v>
      </c>
      <c r="O40" s="279"/>
      <c r="P40" s="279"/>
      <c r="Q40" s="279"/>
      <c r="R40" s="279"/>
      <c r="S40" s="279"/>
      <c r="T40" s="279"/>
      <c r="U40" s="280"/>
      <c r="V40" s="280"/>
      <c r="W40" s="281"/>
    </row>
    <row r="41" spans="1:23" ht="13.5" customHeight="1" thickTop="1">
      <c r="A41" s="7"/>
      <c r="B41" s="261" t="s">
        <v>122</v>
      </c>
      <c r="C41" s="264" t="s">
        <v>123</v>
      </c>
      <c r="D41" s="264" t="s">
        <v>124</v>
      </c>
      <c r="E41" s="239" t="s">
        <v>125</v>
      </c>
      <c r="F41" s="239" t="s">
        <v>126</v>
      </c>
      <c r="G41" s="239" t="s">
        <v>127</v>
      </c>
      <c r="H41" s="239" t="s">
        <v>128</v>
      </c>
      <c r="I41" s="239" t="s">
        <v>129</v>
      </c>
      <c r="J41" s="239" t="s">
        <v>130</v>
      </c>
      <c r="K41" s="243" t="s">
        <v>131</v>
      </c>
      <c r="L41" s="276"/>
      <c r="M41" s="277"/>
      <c r="N41" s="264" t="s">
        <v>131</v>
      </c>
      <c r="O41" s="239" t="s">
        <v>130</v>
      </c>
      <c r="P41" s="239" t="s">
        <v>129</v>
      </c>
      <c r="Q41" s="239" t="s">
        <v>128</v>
      </c>
      <c r="R41" s="239" t="s">
        <v>127</v>
      </c>
      <c r="S41" s="239" t="s">
        <v>126</v>
      </c>
      <c r="T41" s="239" t="s">
        <v>125</v>
      </c>
      <c r="U41" s="264" t="s">
        <v>124</v>
      </c>
      <c r="V41" s="264" t="s">
        <v>123</v>
      </c>
      <c r="W41" s="266" t="s">
        <v>122</v>
      </c>
    </row>
    <row r="42" spans="1:23" ht="12.75" customHeight="1">
      <c r="A42" s="7"/>
      <c r="B42" s="262"/>
      <c r="C42" s="216"/>
      <c r="D42" s="216"/>
      <c r="E42" s="213"/>
      <c r="F42" s="213"/>
      <c r="G42" s="213"/>
      <c r="H42" s="229"/>
      <c r="I42" s="213"/>
      <c r="J42" s="213"/>
      <c r="K42" s="244"/>
      <c r="L42" s="276"/>
      <c r="M42" s="277"/>
      <c r="N42" s="215"/>
      <c r="O42" s="213"/>
      <c r="P42" s="213"/>
      <c r="Q42" s="229"/>
      <c r="R42" s="213"/>
      <c r="S42" s="213"/>
      <c r="T42" s="213"/>
      <c r="U42" s="216"/>
      <c r="V42" s="216"/>
      <c r="W42" s="219"/>
    </row>
    <row r="43" spans="1:23" ht="63" customHeight="1" thickBot="1">
      <c r="A43" s="7"/>
      <c r="B43" s="262"/>
      <c r="C43" s="216"/>
      <c r="D43" s="216"/>
      <c r="E43" s="213"/>
      <c r="F43" s="213"/>
      <c r="G43" s="213"/>
      <c r="H43" s="229"/>
      <c r="I43" s="213"/>
      <c r="J43" s="282"/>
      <c r="K43" s="244"/>
      <c r="L43" s="276"/>
      <c r="M43" s="277"/>
      <c r="N43" s="215"/>
      <c r="O43" s="282"/>
      <c r="P43" s="213"/>
      <c r="Q43" s="229"/>
      <c r="R43" s="213"/>
      <c r="S43" s="213"/>
      <c r="T43" s="213"/>
      <c r="U43" s="216"/>
      <c r="V43" s="216"/>
      <c r="W43" s="219"/>
    </row>
    <row r="44" spans="1:23" ht="19" thickTop="1" thickBot="1">
      <c r="A44" s="7"/>
      <c r="B44" s="233" t="s">
        <v>153</v>
      </c>
      <c r="C44" s="234"/>
      <c r="D44" s="234"/>
      <c r="E44" s="234"/>
      <c r="F44" s="234"/>
      <c r="G44" s="234"/>
      <c r="H44" s="234"/>
      <c r="I44" s="234"/>
      <c r="J44" s="234"/>
      <c r="K44" s="234"/>
      <c r="L44" s="234"/>
      <c r="M44" s="234"/>
      <c r="N44" s="234"/>
      <c r="O44" s="234"/>
      <c r="P44" s="234"/>
      <c r="Q44" s="234"/>
      <c r="R44" s="234"/>
      <c r="S44" s="234"/>
      <c r="T44" s="234"/>
      <c r="U44" s="234"/>
      <c r="V44" s="234"/>
      <c r="W44" s="235"/>
    </row>
    <row r="45" spans="1:23" ht="13.5" thickTop="1">
      <c r="A45" s="7"/>
      <c r="B45" s="28"/>
      <c r="C45" s="28"/>
      <c r="D45" s="28"/>
      <c r="E45" s="28"/>
      <c r="F45" s="28"/>
      <c r="G45" s="28"/>
      <c r="H45" s="28"/>
      <c r="I45" s="28"/>
      <c r="J45" s="28"/>
      <c r="K45" s="42"/>
      <c r="L45" s="87" t="s">
        <v>14</v>
      </c>
      <c r="M45" s="200" t="s">
        <v>149</v>
      </c>
      <c r="N45" s="47"/>
      <c r="O45" s="88"/>
      <c r="P45" s="22">
        <f>R45+S45+T45+W45</f>
        <v>13112572</v>
      </c>
      <c r="Q45" s="50"/>
      <c r="R45" s="22">
        <f>G36</f>
        <v>8667744</v>
      </c>
      <c r="S45" s="22">
        <f>F36</f>
        <v>410162</v>
      </c>
      <c r="T45" s="22">
        <f>E36</f>
        <v>1343877</v>
      </c>
      <c r="U45" s="22">
        <f>D36</f>
        <v>2664510</v>
      </c>
      <c r="V45" s="89">
        <f>C36</f>
        <v>26279</v>
      </c>
      <c r="W45" s="90">
        <f>U45+V45</f>
        <v>2690789</v>
      </c>
    </row>
    <row r="46" spans="1:23" ht="12.75" customHeight="1">
      <c r="A46" s="7"/>
      <c r="B46" s="28"/>
      <c r="C46" s="28"/>
      <c r="D46" s="28"/>
      <c r="E46" s="28"/>
      <c r="F46" s="28"/>
      <c r="G46" s="28"/>
      <c r="H46" s="28"/>
      <c r="I46" s="28"/>
      <c r="J46" s="28"/>
      <c r="K46" s="42"/>
      <c r="L46" s="53" t="s">
        <v>24</v>
      </c>
      <c r="M46" s="65" t="s">
        <v>146</v>
      </c>
      <c r="N46" s="91">
        <f t="shared" ref="N46:N54" si="0">O46+P46</f>
        <v>16361593</v>
      </c>
      <c r="O46" s="49">
        <f>SUMIFS(DATI!E$1:E$65536,DATI!A$1:A$65536,'2021'!B4,DATI!B$1:B$65536,'2021'!O12,DATI!C$1:C$65536,'2021'!N8,DATI!D$1:D$65536,'2021'!L46)</f>
        <v>97645</v>
      </c>
      <c r="P46" s="29">
        <f>U46</f>
        <v>16263948</v>
      </c>
      <c r="Q46" s="28"/>
      <c r="R46" s="23"/>
      <c r="S46" s="23"/>
      <c r="T46" s="28"/>
      <c r="U46" s="49">
        <f>SUMIFS(DATI!E$1:E$65536,DATI!A$1:A$65536,'2021'!B4,DATI!B$1:B$65536,'2021'!U12,DATI!C$1:C$65536,'2021'!N8,DATI!D$1:D$65536,'2021'!L46)</f>
        <v>16263948</v>
      </c>
      <c r="V46" s="28"/>
      <c r="W46" s="31">
        <f>U46</f>
        <v>16263948</v>
      </c>
    </row>
    <row r="47" spans="1:23" ht="12.75" customHeight="1">
      <c r="A47" s="7"/>
      <c r="B47" s="28"/>
      <c r="C47" s="28"/>
      <c r="D47" s="28"/>
      <c r="E47" s="28"/>
      <c r="F47" s="28"/>
      <c r="G47" s="28"/>
      <c r="H47" s="28"/>
      <c r="I47" s="28"/>
      <c r="J47" s="28"/>
      <c r="K47" s="42"/>
      <c r="L47" s="40" t="s">
        <v>25</v>
      </c>
      <c r="M47" s="134" t="s">
        <v>248</v>
      </c>
      <c r="N47" s="91">
        <f t="shared" si="0"/>
        <v>13459528</v>
      </c>
      <c r="O47" s="49">
        <f>SUMIFS(DATI!E$1:E$65536,DATI!A$1:A$65536,'2021'!B4,DATI!B$1:B$65536,'2021'!O12,DATI!C$1:C$65536,'2021'!N8,DATI!D$1:D$65536,'2021'!L47)</f>
        <v>79060</v>
      </c>
      <c r="P47" s="49">
        <f>SUMIFS(DATI!E$1:E$65536,DATI!A$1:A$65536,'2021'!B4,DATI!B$1:B$65536,'2021'!P12,DATI!C$1:C$65536,'2021'!N8,DATI!D$1:D$65536,'2021'!L47)</f>
        <v>13380468</v>
      </c>
      <c r="Q47" s="28"/>
      <c r="R47" s="28"/>
      <c r="S47" s="28"/>
      <c r="T47" s="28"/>
      <c r="U47" s="49">
        <f>SUMIFS(DATI!E$1:E$65536,DATI!A$1:A$65536,'2021'!B4,DATI!B$1:B$65536,'2021'!U12,DATI!C$1:C$65536,'2021'!N8,DATI!D$1:D$65536,'2021'!L47)</f>
        <v>13380468</v>
      </c>
      <c r="V47" s="28"/>
      <c r="W47" s="31">
        <f>U47</f>
        <v>13380468</v>
      </c>
    </row>
    <row r="48" spans="1:23" ht="12.75" customHeight="1">
      <c r="A48" s="7"/>
      <c r="B48" s="28"/>
      <c r="C48" s="28"/>
      <c r="D48" s="28"/>
      <c r="E48" s="28"/>
      <c r="F48" s="28"/>
      <c r="G48" s="28"/>
      <c r="H48" s="28"/>
      <c r="I48" s="28"/>
      <c r="J48" s="28"/>
      <c r="K48" s="42"/>
      <c r="L48" s="40" t="s">
        <v>26</v>
      </c>
      <c r="M48" s="134" t="s">
        <v>249</v>
      </c>
      <c r="N48" s="91">
        <f t="shared" si="0"/>
        <v>2902065</v>
      </c>
      <c r="O48" s="49">
        <f>SUMIFS(DATI!E$1:E$65536,DATI!A$1:A$65536,'2021'!B4,DATI!B$1:B$65536,'2021'!O12,DATI!C$1:C$65536,'2021'!N8,DATI!D$1:D$65536,'2021'!L48)</f>
        <v>18585</v>
      </c>
      <c r="P48" s="49">
        <f>SUMIFS(DATI!E$1:E$65536,DATI!A$1:A$65536,'2021'!B4,DATI!B$1:B$65536,'2021'!P12,DATI!C$1:C$65536,'2021'!N8,DATI!D$1:D$65536,'2021'!L48)</f>
        <v>2883480</v>
      </c>
      <c r="Q48" s="28"/>
      <c r="R48" s="28"/>
      <c r="S48" s="28"/>
      <c r="T48" s="28"/>
      <c r="U48" s="49">
        <f>SUMIFS(DATI!E$1:E$65536,DATI!A$1:A$65536,'2021'!B4,DATI!B$1:B$65536,'2021'!U12,DATI!C$1:C$65536,'2021'!N8,DATI!D$1:D$65536,'2021'!L48)</f>
        <v>2883480</v>
      </c>
      <c r="V48" s="28"/>
      <c r="W48" s="31">
        <f>U48</f>
        <v>2883480</v>
      </c>
    </row>
    <row r="49" spans="1:23" ht="12.75" customHeight="1">
      <c r="A49" s="7"/>
      <c r="B49" s="28"/>
      <c r="C49" s="28"/>
      <c r="D49" s="28"/>
      <c r="E49" s="28"/>
      <c r="F49" s="28"/>
      <c r="G49" s="28"/>
      <c r="H49" s="28"/>
      <c r="I49" s="28"/>
      <c r="J49" s="28"/>
      <c r="K49" s="42"/>
      <c r="L49" s="40" t="s">
        <v>27</v>
      </c>
      <c r="M49" s="41" t="s">
        <v>147</v>
      </c>
      <c r="N49" s="91">
        <f t="shared" si="0"/>
        <v>4676406</v>
      </c>
      <c r="O49" s="29">
        <f>O50+O54</f>
        <v>38410</v>
      </c>
      <c r="P49" s="29">
        <f t="shared" ref="P49:P54" si="1">T49</f>
        <v>4637996</v>
      </c>
      <c r="Q49" s="28"/>
      <c r="R49" s="28"/>
      <c r="S49" s="28"/>
      <c r="T49" s="29">
        <f>T50+T54</f>
        <v>4637996</v>
      </c>
      <c r="U49" s="92"/>
      <c r="V49" s="28"/>
      <c r="W49" s="42"/>
    </row>
    <row r="50" spans="1:23" ht="12.75" customHeight="1">
      <c r="A50" s="7"/>
      <c r="B50" s="28"/>
      <c r="C50" s="28"/>
      <c r="D50" s="28"/>
      <c r="E50" s="28"/>
      <c r="F50" s="28"/>
      <c r="G50" s="28"/>
      <c r="H50" s="28"/>
      <c r="I50" s="28"/>
      <c r="J50" s="28"/>
      <c r="K50" s="42"/>
      <c r="L50" s="40" t="s">
        <v>28</v>
      </c>
      <c r="M50" s="134" t="s">
        <v>250</v>
      </c>
      <c r="N50" s="91">
        <f t="shared" si="0"/>
        <v>4286815</v>
      </c>
      <c r="O50" s="49">
        <f>SUMIFS(DATI!E$1:E$65536,DATI!A$1:A$65536,'2021'!B4,DATI!B$1:B$65536,'2021'!O12,DATI!C$1:C$65536,'2021'!N8,DATI!D$1:D$65536,'2021'!L50)</f>
        <v>71576</v>
      </c>
      <c r="P50" s="29">
        <f t="shared" si="1"/>
        <v>4215239</v>
      </c>
      <c r="Q50" s="28"/>
      <c r="R50" s="28"/>
      <c r="S50" s="28"/>
      <c r="T50" s="49">
        <f>SUMIFS(DATI!E$1:E$65536,DATI!A$1:A$65536,'2021'!B4,DATI!B$1:B$65536,'2021'!T12,DATI!C$1:C$65536,'2021'!N8,DATI!D$1:D$65536,'2021'!L50)</f>
        <v>4215239</v>
      </c>
      <c r="U50" s="50"/>
      <c r="V50" s="28"/>
      <c r="W50" s="42"/>
    </row>
    <row r="51" spans="1:23" ht="12.75" customHeight="1">
      <c r="A51" s="7"/>
      <c r="B51" s="28"/>
      <c r="C51" s="28"/>
      <c r="D51" s="28"/>
      <c r="E51" s="28"/>
      <c r="F51" s="28"/>
      <c r="G51" s="28"/>
      <c r="H51" s="28"/>
      <c r="I51" s="28"/>
      <c r="J51" s="28"/>
      <c r="K51" s="42"/>
      <c r="L51" s="40" t="s">
        <v>82</v>
      </c>
      <c r="M51" s="185" t="s">
        <v>154</v>
      </c>
      <c r="N51" s="91">
        <f t="shared" si="0"/>
        <v>2898628</v>
      </c>
      <c r="O51" s="49">
        <f>SUMIFS(DATI!E$1:E$65536,DATI!A$1:A$65536,'2021'!B4,DATI!B$1:B$65536,'2021'!O12,DATI!C$1:C$65536,'2021'!N8,DATI!D$1:D$65536,'2021'!L51)</f>
        <v>0</v>
      </c>
      <c r="P51" s="29">
        <f t="shared" si="1"/>
        <v>2898628</v>
      </c>
      <c r="Q51" s="28"/>
      <c r="R51" s="28"/>
      <c r="S51" s="28"/>
      <c r="T51" s="49">
        <f>SUMIFS(DATI!E$1:E$65536,DATI!A$1:A$65536,'2021'!B4,DATI!B$1:B$65536,'2021'!T12,DATI!C$1:C$65536,'2021'!N8,DATI!D$1:D$65536,'2021'!L51)</f>
        <v>2898628</v>
      </c>
      <c r="U51" s="50"/>
      <c r="V51" s="28"/>
      <c r="W51" s="42"/>
    </row>
    <row r="52" spans="1:23" ht="12.75" customHeight="1">
      <c r="A52" s="7"/>
      <c r="B52" s="28"/>
      <c r="C52" s="28"/>
      <c r="D52" s="28"/>
      <c r="E52" s="28"/>
      <c r="F52" s="28"/>
      <c r="G52" s="28"/>
      <c r="H52" s="28"/>
      <c r="I52" s="28"/>
      <c r="J52" s="28"/>
      <c r="K52" s="42"/>
      <c r="L52" s="40" t="s">
        <v>83</v>
      </c>
      <c r="M52" s="185" t="s">
        <v>155</v>
      </c>
      <c r="N52" s="91">
        <f t="shared" si="0"/>
        <v>72696</v>
      </c>
      <c r="O52" s="49">
        <f>SUMIFS(DATI!E$1:E$65536,DATI!A$1:A$65536,'2021'!B4,DATI!B$1:B$65536,'2021'!O12,DATI!C$1:C$65536,'2021'!N8,DATI!D$1:D$65536,'2021'!L52)</f>
        <v>71576</v>
      </c>
      <c r="P52" s="29">
        <f t="shared" si="1"/>
        <v>1120</v>
      </c>
      <c r="Q52" s="28"/>
      <c r="R52" s="28"/>
      <c r="S52" s="28"/>
      <c r="T52" s="49">
        <f>SUMIFS(DATI!E$1:E$65536,DATI!A$1:A$65536,'2021'!B4,DATI!B$1:B$65536,'2021'!T12,DATI!C$1:C$65536,'2021'!N8,DATI!D$1:D$65536,'2021'!L52)</f>
        <v>1120</v>
      </c>
      <c r="U52" s="50"/>
      <c r="V52" s="28"/>
      <c r="W52" s="42"/>
    </row>
    <row r="53" spans="1:23" ht="12.75" customHeight="1">
      <c r="A53" s="7"/>
      <c r="B53" s="28"/>
      <c r="C53" s="28"/>
      <c r="D53" s="28"/>
      <c r="E53" s="28"/>
      <c r="F53" s="28"/>
      <c r="G53" s="28"/>
      <c r="H53" s="28"/>
      <c r="I53" s="28"/>
      <c r="J53" s="28"/>
      <c r="K53" s="42"/>
      <c r="L53" s="40" t="s">
        <v>84</v>
      </c>
      <c r="M53" s="185" t="s">
        <v>156</v>
      </c>
      <c r="N53" s="91">
        <f t="shared" si="0"/>
        <v>1315491</v>
      </c>
      <c r="O53" s="49">
        <f>SUMIFS(DATI!E$1:E$65536,DATI!A$1:A$65536,'2021'!B4,DATI!B$1:B$65536,'2021'!O12,DATI!C$1:C$65536,'2021'!N8,DATI!D$1:D$65536,'2021'!L53)</f>
        <v>0</v>
      </c>
      <c r="P53" s="29">
        <f t="shared" si="1"/>
        <v>1315491</v>
      </c>
      <c r="Q53" s="28"/>
      <c r="R53" s="28"/>
      <c r="S53" s="28"/>
      <c r="T53" s="49">
        <f>SUMIFS(DATI!E$1:E$65536,DATI!A$1:A$65536,'2021'!B4,DATI!B$1:B$65536,'2021'!T12,DATI!C$1:C$65536,'2021'!N8,DATI!D$1:D$65536,'2021'!L53)</f>
        <v>1315491</v>
      </c>
      <c r="U53" s="50"/>
      <c r="V53" s="28"/>
      <c r="W53" s="42"/>
    </row>
    <row r="54" spans="1:23" ht="12.75" customHeight="1">
      <c r="A54" s="7"/>
      <c r="B54" s="28"/>
      <c r="C54" s="28"/>
      <c r="D54" s="28"/>
      <c r="E54" s="28"/>
      <c r="F54" s="28"/>
      <c r="G54" s="28"/>
      <c r="H54" s="28"/>
      <c r="I54" s="47"/>
      <c r="J54" s="47"/>
      <c r="K54" s="72"/>
      <c r="L54" s="40" t="s">
        <v>29</v>
      </c>
      <c r="M54" s="134" t="s">
        <v>251</v>
      </c>
      <c r="N54" s="91">
        <f t="shared" si="0"/>
        <v>389591</v>
      </c>
      <c r="O54" s="49">
        <f>SUMIFS(DATI!E$1:E$65536,DATI!A$1:A$65536,'2021'!B4,DATI!B$1:B$65536,'2021'!O12,DATI!C$1:C$65536,'2021'!N8,DATI!D$1:D$65536,'2021'!L54)</f>
        <v>-33166</v>
      </c>
      <c r="P54" s="29">
        <f t="shared" si="1"/>
        <v>422757</v>
      </c>
      <c r="Q54" s="50"/>
      <c r="R54" s="28"/>
      <c r="S54" s="28"/>
      <c r="T54" s="49">
        <f>SUMIFS(DATI!E$1:E$65536,DATI!A$1:A$65536,'2021'!B4,DATI!B$1:B$65536,'2021'!T12,DATI!C$1:C$65536,'2021'!N8,DATI!D$1:D$65536,'2021'!L54)</f>
        <v>422757</v>
      </c>
      <c r="U54" s="50"/>
      <c r="V54" s="28"/>
      <c r="W54" s="42"/>
    </row>
    <row r="55" spans="1:23" ht="12.75" customHeight="1">
      <c r="A55" s="7"/>
      <c r="B55" s="28"/>
      <c r="C55" s="28"/>
      <c r="D55" s="28"/>
      <c r="E55" s="93">
        <f>E56+E57</f>
        <v>963862</v>
      </c>
      <c r="F55" s="50"/>
      <c r="G55" s="28"/>
      <c r="H55" s="61"/>
      <c r="I55" s="94">
        <f>E55</f>
        <v>963862</v>
      </c>
      <c r="J55" s="29">
        <f>J56+J57</f>
        <v>410436</v>
      </c>
      <c r="K55" s="95">
        <f>I55+J55</f>
        <v>1374298</v>
      </c>
      <c r="L55" s="40" t="s">
        <v>30</v>
      </c>
      <c r="M55" s="41" t="s">
        <v>148</v>
      </c>
      <c r="N55" s="23"/>
      <c r="O55" s="28"/>
      <c r="P55" s="28"/>
      <c r="Q55" s="28"/>
      <c r="R55" s="28"/>
      <c r="S55" s="28"/>
      <c r="T55" s="23"/>
      <c r="U55" s="28"/>
      <c r="V55" s="28"/>
      <c r="W55" s="42"/>
    </row>
    <row r="56" spans="1:23">
      <c r="A56" s="7"/>
      <c r="B56" s="28"/>
      <c r="C56" s="28"/>
      <c r="D56" s="28"/>
      <c r="E56" s="96">
        <f>SUMIFS(DATI!E$1:E$65536,DATI!A$1:A$65536,'2021'!B4,DATI!B$1:B$65536,'2021'!E12,DATI!C$1:C$65536,'2021'!B8,DATI!D$1:D$65536,'2021'!L56)</f>
        <v>65225</v>
      </c>
      <c r="F56" s="50"/>
      <c r="G56" s="28"/>
      <c r="H56" s="28"/>
      <c r="I56" s="94">
        <f>E56</f>
        <v>65225</v>
      </c>
      <c r="J56" s="49">
        <f>SUMIFS(DATI!E$1:E$65536,DATI!A$1:A$65536,'2021'!B4,DATI!B$1:B$65536,'2021'!J12,DATI!C$1:C$65536,'2021'!B8,DATI!D$1:D$65536,'2021'!L56)</f>
        <v>0</v>
      </c>
      <c r="K56" s="95">
        <f t="shared" ref="K56:K64" si="2">I56+J56</f>
        <v>65225</v>
      </c>
      <c r="L56" s="40" t="s">
        <v>31</v>
      </c>
      <c r="M56" s="134" t="s">
        <v>252</v>
      </c>
      <c r="N56" s="28"/>
      <c r="O56" s="28"/>
      <c r="P56" s="28"/>
      <c r="Q56" s="28"/>
      <c r="R56" s="28"/>
      <c r="S56" s="28"/>
      <c r="T56" s="28"/>
      <c r="U56" s="28"/>
      <c r="V56" s="28"/>
      <c r="W56" s="42"/>
    </row>
    <row r="57" spans="1:23">
      <c r="A57" s="7"/>
      <c r="B57" s="47"/>
      <c r="C57" s="47"/>
      <c r="D57" s="47"/>
      <c r="E57" s="96">
        <f>SUMIFS(DATI!E$1:E$65536,DATI!A$1:A$65536,'2021'!B4,DATI!B$1:B$65536,'2021'!E12,DATI!C$1:C$65536,'2021'!B8,DATI!D$1:D$65536,'2021'!L57)</f>
        <v>898637</v>
      </c>
      <c r="F57" s="97"/>
      <c r="G57" s="47"/>
      <c r="H57" s="28"/>
      <c r="I57" s="94">
        <f>E57</f>
        <v>898637</v>
      </c>
      <c r="J57" s="210">
        <f>SUMIFS(DATI!E$1:E$65536,DATI!A$1:A$65536,'2021'!B4,DATI!B$1:B$65536,'2021'!J12,DATI!C$1:C$65536,'2021'!B8,DATI!D$1:D$65536,'2021'!L57)</f>
        <v>410436</v>
      </c>
      <c r="K57" s="95">
        <f t="shared" si="2"/>
        <v>1309073</v>
      </c>
      <c r="L57" s="40" t="s">
        <v>32</v>
      </c>
      <c r="M57" s="134" t="s">
        <v>253</v>
      </c>
      <c r="N57" s="47"/>
      <c r="O57" s="47"/>
      <c r="P57" s="47"/>
      <c r="Q57" s="28"/>
      <c r="R57" s="47"/>
      <c r="S57" s="47"/>
      <c r="T57" s="47"/>
      <c r="U57" s="47"/>
      <c r="V57" s="47"/>
      <c r="W57" s="72"/>
    </row>
    <row r="58" spans="1:23">
      <c r="A58" s="7"/>
      <c r="B58" s="98">
        <f>C58+D58</f>
        <v>227227</v>
      </c>
      <c r="C58" s="29">
        <f>C59+C60</f>
        <v>3587</v>
      </c>
      <c r="D58" s="29">
        <f>D59+D60</f>
        <v>223640</v>
      </c>
      <c r="E58" s="99">
        <f>E59+E60</f>
        <v>176958</v>
      </c>
      <c r="F58" s="29">
        <f>F59+F60</f>
        <v>1001300</v>
      </c>
      <c r="G58" s="91">
        <f>G59+G60</f>
        <v>3376695</v>
      </c>
      <c r="H58" s="28"/>
      <c r="I58" s="94">
        <f>B58+E58+F58+G58</f>
        <v>4782180</v>
      </c>
      <c r="J58" s="94">
        <f>J59+J60</f>
        <v>587900</v>
      </c>
      <c r="K58" s="95">
        <f t="shared" si="2"/>
        <v>5370080</v>
      </c>
      <c r="L58" s="40" t="s">
        <v>33</v>
      </c>
      <c r="M58" s="41" t="s">
        <v>157</v>
      </c>
      <c r="N58" s="91">
        <f t="shared" ref="N58:N74" si="3">O58+P58</f>
        <v>5370076</v>
      </c>
      <c r="O58" s="94">
        <f>O59+O60</f>
        <v>1959194</v>
      </c>
      <c r="P58" s="29">
        <f t="shared" ref="P58:P63" si="4">R58+S58+T58+W58</f>
        <v>3410882</v>
      </c>
      <c r="Q58" s="50"/>
      <c r="R58" s="29">
        <f>R59+R60</f>
        <v>661578</v>
      </c>
      <c r="S58" s="29">
        <f>S59+S60</f>
        <v>1049760</v>
      </c>
      <c r="T58" s="29">
        <f>T59+T60</f>
        <v>247585</v>
      </c>
      <c r="U58" s="29">
        <f>U59+U60</f>
        <v>1449532</v>
      </c>
      <c r="V58" s="62">
        <f>V59+V60</f>
        <v>2427</v>
      </c>
      <c r="W58" s="63">
        <f>U58+V58</f>
        <v>1451959</v>
      </c>
    </row>
    <row r="59" spans="1:23">
      <c r="A59" s="7"/>
      <c r="B59" s="98">
        <f>C59+D59</f>
        <v>197684</v>
      </c>
      <c r="C59" s="49">
        <f>SUMIFS(DATI!E$1:E$65536,DATI!A$1:A$65536,'2021'!B4,DATI!B$1:B$65536,'2021'!C12,DATI!C$1:C$65536,'2021'!B8,DATI!D$1:D$65536,'2021'!L59)</f>
        <v>2299</v>
      </c>
      <c r="D59" s="49">
        <f>SUMIFS(DATI!E$1:E$65536,DATI!A$1:A$65536,'2021'!B4,DATI!B$1:B$65536,'2021'!D12,DATI!C$1:C$65536,'2021'!B8,DATI!D$1:D$65536,'2021'!L59)</f>
        <v>195385</v>
      </c>
      <c r="E59" s="100">
        <f>SUMIFS(DATI!E$1:E$65536,DATI!A$1:A$65536,'2021'!B4,DATI!B$1:B$65536,'2021'!E12,DATI!C$1:C$65536,'2021'!B8,DATI!D$1:D$65536,'2021'!L59)</f>
        <v>175245</v>
      </c>
      <c r="F59" s="30">
        <f>SUMIFS(DATI!E$1:E$65536,DATI!A$1:A$65536,'2021'!B4,DATI!B$1:B$65536,'2021'!F12,DATI!C$1:C$65536,'2021'!B8,DATI!D$1:D$65536,'2021'!L59)</f>
        <v>315580</v>
      </c>
      <c r="G59" s="30">
        <f>SUMIFS(DATI!E$1:E$65536,DATI!A$1:A$65536,'2021'!B4,DATI!B$1:B$65536,'2021'!G12,DATI!C$1:C$65536,'2021'!B8,DATI!D$1:D$65536,'2021'!L59)</f>
        <v>356015</v>
      </c>
      <c r="H59" s="28"/>
      <c r="I59" s="94">
        <f>B59+E59+F59+G59</f>
        <v>1044524</v>
      </c>
      <c r="J59" s="30">
        <f>SUMIFS(DATI!E$1:E$65536,DATI!A$1:A$65536,'2021'!B4,DATI!B$1:B$65536,'2021'!J12,DATI!C$1:C$65536,'2021'!B8,DATI!D$1:D$65536,'2021'!L59)</f>
        <v>242155</v>
      </c>
      <c r="K59" s="95">
        <f t="shared" si="2"/>
        <v>1286679</v>
      </c>
      <c r="L59" s="40" t="s">
        <v>34</v>
      </c>
      <c r="M59" s="134" t="s">
        <v>262</v>
      </c>
      <c r="N59" s="91">
        <f t="shared" si="3"/>
        <v>1286678</v>
      </c>
      <c r="O59" s="30">
        <f>SUMIFS(DATI!E$1:E$65536,DATI!A$1:A$65536,'2021'!B4,DATI!B$1:B$65536,'2021'!O12,DATI!C$1:C$65536,'2021'!N8,DATI!D$1:D$65536,'2021'!L59)</f>
        <v>231228</v>
      </c>
      <c r="P59" s="29">
        <f t="shared" si="4"/>
        <v>1055450</v>
      </c>
      <c r="Q59" s="28"/>
      <c r="R59" s="49">
        <f>SUMIFS(DATI!E$1:E$65536,DATI!A$1:A$65536,'2021'!B4,DATI!B$1:B$65536,'2021'!R12,DATI!C$1:C$65536,'2021'!N8,DATI!D$1:D$65536,'2021'!L59)</f>
        <v>261723</v>
      </c>
      <c r="S59" s="49">
        <f>SUMIFS(DATI!E$1:E$65536,DATI!A$1:A$65536,'2021'!B4,DATI!B$1:B$65536,'2021'!S12,DATI!C$1:C$65536,'2021'!N8,DATI!D$1:D$65536,'2021'!L59)</f>
        <v>670527</v>
      </c>
      <c r="T59" s="49">
        <f>SUMIFS(DATI!E$1:E$65536,DATI!A$1:A$65536,'2021'!B4,DATI!B$1:B$65536,'2021'!T12,DATI!C$1:C$65536,'2021'!N8,DATI!D$1:D$65536,'2021'!L59)</f>
        <v>15215</v>
      </c>
      <c r="U59" s="49">
        <f>SUMIFS(DATI!E$1:E$65536,DATI!A$1:A$65536,'2021'!B4,DATI!B$1:B$65536,'2021'!U12,DATI!C$1:C$65536,'2021'!N8,DATI!D$1:D$65536,'2021'!L59)</f>
        <v>105585</v>
      </c>
      <c r="V59" s="24">
        <f>SUMIFS(DATI!E$1:E$65536,DATI!A$1:A$65536,'2021'!B4,DATI!B$1:B$65536,'2021'!V12,DATI!C$1:C$65536,'2021'!N8,DATI!D$1:D$65536,'2021'!L59)</f>
        <v>2400</v>
      </c>
      <c r="W59" s="63">
        <f t="shared" ref="W59:W74" si="5">U59+V59</f>
        <v>107985</v>
      </c>
    </row>
    <row r="60" spans="1:23">
      <c r="A60" s="7"/>
      <c r="B60" s="98">
        <f>C60+D60</f>
        <v>29543</v>
      </c>
      <c r="C60" s="29">
        <f>C61+C64+C69+C73</f>
        <v>1288</v>
      </c>
      <c r="D60" s="29">
        <f>D61+D64+D69+D73</f>
        <v>28255</v>
      </c>
      <c r="E60" s="99">
        <f>E69+E73</f>
        <v>1713</v>
      </c>
      <c r="F60" s="29">
        <f>F61+F64+F69+F73</f>
        <v>685720</v>
      </c>
      <c r="G60" s="91">
        <f>G61+G64+G69+G73</f>
        <v>3020680</v>
      </c>
      <c r="H60" s="28"/>
      <c r="I60" s="94">
        <f>B60+E60+F60+G60</f>
        <v>3737656</v>
      </c>
      <c r="J60" s="94">
        <f>J61+J64+J69</f>
        <v>345745</v>
      </c>
      <c r="K60" s="95">
        <f>I60+J60</f>
        <v>4083401</v>
      </c>
      <c r="L60" s="40" t="s">
        <v>158</v>
      </c>
      <c r="M60" s="134" t="s">
        <v>261</v>
      </c>
      <c r="N60" s="91">
        <f>O60+P60</f>
        <v>4083398</v>
      </c>
      <c r="O60" s="94">
        <f>O61+O64+O69</f>
        <v>1727966</v>
      </c>
      <c r="P60" s="29">
        <f t="shared" si="4"/>
        <v>2355432</v>
      </c>
      <c r="Q60" s="50"/>
      <c r="R60" s="29">
        <f>R61+R64+R69+R73</f>
        <v>399855</v>
      </c>
      <c r="S60" s="29">
        <f>S61+S64+S69+S73</f>
        <v>379233</v>
      </c>
      <c r="T60" s="29">
        <f>T61+T64+T69+T73</f>
        <v>232370</v>
      </c>
      <c r="U60" s="29">
        <f>U61+U64+U69+U73</f>
        <v>1343947</v>
      </c>
      <c r="V60" s="62">
        <f>V61+V64+V69+V73</f>
        <v>27</v>
      </c>
      <c r="W60" s="63">
        <f t="shared" si="5"/>
        <v>1343974</v>
      </c>
    </row>
    <row r="61" spans="1:23">
      <c r="A61" s="7"/>
      <c r="B61" s="28"/>
      <c r="C61" s="28"/>
      <c r="D61" s="28"/>
      <c r="E61" s="28"/>
      <c r="F61" s="49">
        <f>SUMIFS(DATI!E$1:E$65536,DATI!A$1:A$65536,'2021'!B4,DATI!B$1:B$65536,'2021'!F12,DATI!C$1:C$65536,'2021'!B8,DATI!D$1:D$65536,'2021'!L61)</f>
        <v>268743</v>
      </c>
      <c r="G61" s="29">
        <f>G62+G63</f>
        <v>2184805</v>
      </c>
      <c r="H61" s="28"/>
      <c r="I61" s="94">
        <f>F61+G61</f>
        <v>2453548</v>
      </c>
      <c r="J61" s="30">
        <f>SUMIFS(DATI!E$1:E$65536,DATI!A$1:A$65536,'2021'!B4,DATI!B$1:B$65536,'2021'!J12,DATI!C$1:C$65536,'2021'!B8,DATI!D$1:D$65536,'2021'!L61)</f>
        <v>364351</v>
      </c>
      <c r="K61" s="95">
        <f>I61+J61</f>
        <v>2817899</v>
      </c>
      <c r="L61" s="40" t="s">
        <v>36</v>
      </c>
      <c r="M61" s="185" t="s">
        <v>260</v>
      </c>
      <c r="N61" s="91">
        <f t="shared" si="3"/>
        <v>2817899</v>
      </c>
      <c r="O61" s="30">
        <f>SUMIFS(DATI!E$1:E$65536,DATI!A$1:A$65536,'2021'!B4,DATI!B$1:B$65536,'2021'!O12,DATI!C$1:C$65536,'2021'!N8,DATI!D$1:D$65536,'2021'!L61)</f>
        <v>706994</v>
      </c>
      <c r="P61" s="29">
        <f t="shared" si="4"/>
        <v>2110905</v>
      </c>
      <c r="Q61" s="50"/>
      <c r="R61" s="49">
        <f>SUMIFS(DATI!E$1:E$65536,DATI!A$1:A$65536,'2021'!B4,DATI!B$1:B$65536,'2021'!R12,DATI!C$1:C$65536,'2021'!N8,DATI!D$1:D$65536,'2021'!L61)</f>
        <v>337933</v>
      </c>
      <c r="S61" s="30">
        <f>SUMIFS(DATI!E$1:E$65536,DATI!A$1:A$65536,'2021'!B4,DATI!B$1:B$65536,'2021'!S12,DATI!C$1:C$65536,'2021'!N8,DATI!D$1:D$65536,'2021'!L61)</f>
        <v>331680</v>
      </c>
      <c r="T61" s="30">
        <f>SUMIFS(DATI!E$1:E$65536,DATI!A$1:A$65536,'2021'!B4,DATI!B$1:B$65536,'2021'!T12,DATI!C$1:C$65536,'2021'!N8,DATI!D$1:D$65536,'2021'!L61)</f>
        <v>220992</v>
      </c>
      <c r="U61" s="30">
        <f>SUMIFS(DATI!E$1:E$65536,DATI!A$1:A$65536,'2021'!B4,DATI!B$1:B$65536,'2021'!U12,DATI!C$1:C$65536,'2021'!N8,DATI!D$1:D$65536,'2021'!L61)</f>
        <v>1220299</v>
      </c>
      <c r="V61" s="30">
        <f>SUMIFS(DATI!E$1:E$65536,DATI!A$1:A$65536,'2021'!B4,DATI!B$1:B$65536,'2021'!V12,DATI!C$1:C$65536,'2021'!N8,DATI!D$1:D$65536,'2021'!L61)</f>
        <v>1</v>
      </c>
      <c r="W61" s="63">
        <f t="shared" si="5"/>
        <v>1220300</v>
      </c>
    </row>
    <row r="62" spans="1:23">
      <c r="A62" s="7"/>
      <c r="B62" s="28"/>
      <c r="C62" s="28"/>
      <c r="D62" s="28"/>
      <c r="E62" s="28"/>
      <c r="F62" s="49">
        <f>SUMIFS(DATI!E$1:E$65536,DATI!A$1:A$65536,'2021'!B4,DATI!B$1:B$65536,'2021'!F12,DATI!C$1:C$65536,'2021'!B8,DATI!D$1:D$65536,'2021'!L62)</f>
        <v>268743</v>
      </c>
      <c r="G62" s="49">
        <f>SUMIFS(DATI!E$1:E$65536,DATI!A$1:A$65536,'2021'!B4,DATI!B$1:B$65536,'2021'!G12,DATI!C$1:C$65536,'2021'!B8,DATI!D$1:D$65536,'2021'!L62)</f>
        <v>1327810</v>
      </c>
      <c r="H62" s="28"/>
      <c r="I62" s="94">
        <f>F62+G62</f>
        <v>1596553</v>
      </c>
      <c r="J62" s="30">
        <f>SUMIFS(DATI!E$1:E$65536,DATI!A$1:A$65536,'2021'!B4,DATI!B$1:B$65536,'2021'!J12,DATI!C$1:C$65536,'2021'!B8,DATI!D$1:D$65536,'2021'!L62)</f>
        <v>364351</v>
      </c>
      <c r="K62" s="95">
        <f>I62+J62</f>
        <v>1960904</v>
      </c>
      <c r="L62" s="40" t="s">
        <v>37</v>
      </c>
      <c r="M62" s="186" t="s">
        <v>159</v>
      </c>
      <c r="N62" s="91">
        <f t="shared" si="3"/>
        <v>1960904</v>
      </c>
      <c r="O62" s="30">
        <f>SUMIFS(DATI!E$1:E$65536,DATI!A$1:A$65536,'2021'!B4,DATI!B$1:B$65536,'2021'!O12,DATI!C$1:C$65536,'2021'!N8,DATI!D$1:D$65536,'2021'!L62)</f>
        <v>706994</v>
      </c>
      <c r="P62" s="29">
        <f t="shared" si="4"/>
        <v>1253910</v>
      </c>
      <c r="Q62" s="50"/>
      <c r="R62" s="49">
        <f>SUMIFS(DATI!E$1:E$65536,DATI!A$1:A$65536,'2021'!B4,DATI!B$1:B$65536,'2021'!R12,DATI!C$1:C$65536,'2021'!N8,DATI!D$1:D$65536,'2021'!L62)</f>
        <v>337933</v>
      </c>
      <c r="S62" s="49">
        <f>SUMIFS(DATI!E$1:E$65536,DATI!A$1:A$65536,'2021'!B4,DATI!B$1:B$65536,'2021'!S12,DATI!C$1:C$65536,'2021'!N8,DATI!D$1:D$65536,'2021'!L62)</f>
        <v>331680</v>
      </c>
      <c r="T62" s="49">
        <f>SUMIFS(DATI!E$1:E$65536,DATI!A$1:A$65536,'2021'!B4,DATI!B$1:B$65536,'2021'!T12,DATI!C$1:C$65536,'2021'!N8,DATI!D$1:D$65536,'2021'!L62)</f>
        <v>220992</v>
      </c>
      <c r="U62" s="49">
        <f>SUMIFS(DATI!E$1:E$65536,DATI!A$1:A$65536,'2021'!B4,DATI!B$1:B$65536,'2021'!U12,DATI!C$1:C$65536,'2021'!N8,DATI!D$1:D$65536,'2021'!L62)</f>
        <v>363304</v>
      </c>
      <c r="V62" s="24">
        <f>SUMIFS(DATI!E$1:E$65536,DATI!A$1:A$65536,'2021'!B4,DATI!B$1:B$65536,'2021'!V12,DATI!C$1:C$65536,'2021'!N8,DATI!D$1:D$65536,'2021'!L62)</f>
        <v>1</v>
      </c>
      <c r="W62" s="63">
        <f t="shared" si="5"/>
        <v>363305</v>
      </c>
    </row>
    <row r="63" spans="1:23">
      <c r="A63" s="7"/>
      <c r="B63" s="28"/>
      <c r="C63" s="28"/>
      <c r="D63" s="28"/>
      <c r="E63" s="28"/>
      <c r="F63" s="49">
        <f>SUMIFS(DATI!E$1:E$65536,DATI!A$1:A$65536,'2021'!B4,DATI!B$1:B$65536,'2021'!F12,DATI!C$1:C$65536,'2021'!B8,DATI!D$1:D$65536,'2021'!L63)</f>
        <v>0</v>
      </c>
      <c r="G63" s="49">
        <f>SUMIFS(DATI!E$1:E$65536,DATI!A$1:A$65536,'2021'!B4,DATI!B$1:B$65536,'2021'!G12,DATI!C$1:C$65536,'2021'!B8,DATI!D$1:D$65536,'2021'!L63)</f>
        <v>856995</v>
      </c>
      <c r="H63" s="28"/>
      <c r="I63" s="94">
        <f>F63+G63</f>
        <v>856995</v>
      </c>
      <c r="J63" s="30">
        <f>SUMIFS(DATI!E$1:E$65536,DATI!A$1:A$65536,'2021'!B4,DATI!B$1:B$65536,'2021'!J12,DATI!C$1:C$65536,'2021'!B8,DATI!D$1:D$65536,'2021'!L63)</f>
        <v>0</v>
      </c>
      <c r="K63" s="95">
        <f>I63+J63</f>
        <v>856995</v>
      </c>
      <c r="L63" s="40" t="s">
        <v>38</v>
      </c>
      <c r="M63" s="186" t="s">
        <v>160</v>
      </c>
      <c r="N63" s="91">
        <f t="shared" si="3"/>
        <v>856995</v>
      </c>
      <c r="O63" s="30">
        <f>SUMIFS(DATI!E$1:E$65536,DATI!A$1:A$65536,'2021'!B4,DATI!B$1:B$65536,'2021'!O12,DATI!C$1:C$65536,'2021'!N8,DATI!D$1:D$65536,'2021'!L63)</f>
        <v>0</v>
      </c>
      <c r="P63" s="29">
        <f t="shared" si="4"/>
        <v>856995</v>
      </c>
      <c r="Q63" s="50"/>
      <c r="R63" s="49">
        <f>SUMIFS(DATI!E$1:E$65536,DATI!A$1:A$65536,'2021'!B4,DATI!B$1:B$65536,'2021'!R12,DATI!C$1:C$65536,'2021'!N8,DATI!D$1:D$65536,'2021'!L63)</f>
        <v>0</v>
      </c>
      <c r="S63" s="49">
        <f>SUMIFS(DATI!E$1:E$65536,DATI!A$1:A$65536,'2021'!B4,DATI!B$1:B$65536,'2021'!S12,DATI!C$1:C$65536,'2021'!N8,DATI!D$1:D$65536,'2021'!L63)</f>
        <v>0</v>
      </c>
      <c r="T63" s="49">
        <f>SUMIFS(DATI!E$1:E$65536,DATI!A$1:A$65536,'2021'!B4,DATI!B$1:B$65536,'2021'!T12,DATI!C$1:C$65536,'2021'!N8,DATI!D$1:D$65536,'2021'!L63)</f>
        <v>0</v>
      </c>
      <c r="U63" s="49">
        <f>SUMIFS(DATI!E$1:E$65536,DATI!A$1:A$65536,'2021'!B4,DATI!B$1:B$65536,'2021'!U12,DATI!C$1:C$65536,'2021'!N8,DATI!D$1:D$65536,'2021'!L63)</f>
        <v>856995</v>
      </c>
      <c r="V63" s="24">
        <f>SUMIFS(DATI!E$1:E$65536,DATI!A$1:A$65536,'2021'!B4,DATI!B$1:B$65536,'2021'!V12,DATI!C$1:C$65536,'2021'!N8,DATI!D$1:D$65536,'2021'!L63)</f>
        <v>0</v>
      </c>
      <c r="W63" s="63">
        <f t="shared" si="5"/>
        <v>856995</v>
      </c>
    </row>
    <row r="64" spans="1:23" ht="25">
      <c r="A64" s="7"/>
      <c r="B64" s="98">
        <f>C64+D64</f>
        <v>0</v>
      </c>
      <c r="C64" s="30">
        <f>SUMIFS(DATI!E$1:E$65536,DATI!A$1:A$65536,'2021'!B4,DATI!B$1:B$65536,'2021'!C12,DATI!C$1:C$65536,'2021'!B8,DATI!D$1:D$65536,'2021'!L64)</f>
        <v>0</v>
      </c>
      <c r="D64" s="30">
        <f>SUMIFS(DATI!E$1:E$65536,DATI!A$1:A$65536,'2021'!B4,DATI!B$1:B$65536,'2021'!D12,DATI!C$1:C$65536,'2021'!B8,DATI!D$1:D$65536,'2021'!L64)</f>
        <v>0</v>
      </c>
      <c r="E64" s="28"/>
      <c r="F64" s="49">
        <f>SUMIFS(DATI!E$1:E$65536,DATI!A$1:A$65536,'2021'!B4,DATI!B$1:B$65536,'2021'!F12,DATI!C$1:C$65536,'2021'!B8,DATI!D$1:D$65536,'2021'!L64)</f>
        <v>238530</v>
      </c>
      <c r="G64" s="49">
        <f>SUMIFS(DATI!E$1:E$65536,DATI!A$1:A$65536,'2021'!B4,DATI!B$1:B$65536,'2021'!G12,DATI!C$1:C$65536,'2021'!B8,DATI!D$1:D$65536,'2021'!L64)</f>
        <v>782369</v>
      </c>
      <c r="H64" s="28"/>
      <c r="I64" s="94">
        <f>F64+G64</f>
        <v>1020899</v>
      </c>
      <c r="J64" s="30">
        <f>SUMIFS(DATI!E$1:E$65536,DATI!A$1:A$65536,'2021'!B4,DATI!B$1:B$65536,'2021'!J12,DATI!C$1:C$65536,'2021'!B8,DATI!D$1:D$65536,'2021'!L64)</f>
        <v>-44801</v>
      </c>
      <c r="K64" s="95">
        <f t="shared" si="2"/>
        <v>976098</v>
      </c>
      <c r="L64" s="40" t="s">
        <v>39</v>
      </c>
      <c r="M64" s="185" t="s">
        <v>259</v>
      </c>
      <c r="N64" s="91">
        <f t="shared" si="3"/>
        <v>976096</v>
      </c>
      <c r="O64" s="30">
        <f>SUMIFS(DATI!E$1:E$65536,DATI!A$1:A$65536,'2021'!B4,DATI!B$1:B$65536,'2021'!O12,DATI!C$1:C$65536,'2021'!N8,DATI!D$1:D$65536,'2021'!L64)</f>
        <v>1020898</v>
      </c>
      <c r="P64" s="29">
        <f>R64+S64+T64+U64+V64</f>
        <v>-44802</v>
      </c>
      <c r="Q64" s="50"/>
      <c r="R64" s="49">
        <f>SUMIFS(DATI!E$1:E$65536,DATI!A$1:A$65536,'2021'!B4,DATI!B$1:B$65536,'2021'!R12,DATI!C$1:C$65536,'2021'!N8,DATI!D$1:D$65536,'2021'!L64)</f>
        <v>12357</v>
      </c>
      <c r="S64" s="49">
        <f>SUMIFS(DATI!E$1:E$65536,DATI!A$1:A$65536,'2021'!B4,DATI!B$1:B$65536,'2021'!S12,DATI!C$1:C$65536,'2021'!N8,DATI!D$1:D$65536,'2021'!L64)</f>
        <v>-57159</v>
      </c>
      <c r="T64" s="49">
        <f>SUMIFS(DATI!E$1:E$65536,DATI!A$1:A$65536,'2021'!B4,DATI!B$1:B$65536,'2021'!T12,DATI!C$1:C$65536,'2021'!N8,DATI!D$1:D$65536,'2021'!L64)</f>
        <v>0</v>
      </c>
      <c r="U64" s="49">
        <f>SUMIFS(DATI!E$1:E$65536,DATI!A$1:A$65536,'2021'!B4,DATI!B$1:B$65536,'2021'!U12,DATI!C$1:C$65536,'2021'!N8,DATI!D$1:D$65536,'2021'!L64)</f>
        <v>0</v>
      </c>
      <c r="V64" s="24">
        <f>SUMIFS(DATI!E$1:E$65536,DATI!A$1:A$65536,'2021'!B4,DATI!B$1:B$65536,'2021'!V12,DATI!C$1:C$65536,'2021'!N8,DATI!D$1:D$65536,'2021'!L64)</f>
        <v>0</v>
      </c>
      <c r="W64" s="63">
        <f t="shared" si="5"/>
        <v>0</v>
      </c>
    </row>
    <row r="65" spans="1:23" ht="25">
      <c r="A65" s="7"/>
      <c r="B65" s="28"/>
      <c r="C65" s="28"/>
      <c r="D65" s="28"/>
      <c r="E65" s="28"/>
      <c r="F65" s="49">
        <f>SUMIFS(DATI!E$1:E$65536,DATI!A$1:A$65536,'2021'!B4,DATI!B$1:B$65536,'2021'!F12,DATI!C$1:C$65536,'2021'!B8,DATI!D$1:D$65536,'2021'!L65)</f>
        <v>219706</v>
      </c>
      <c r="G65" s="49">
        <f>SUMIFS(DATI!E$1:E$65536,DATI!A$1:A$65536,'2021'!B4,DATI!B$1:B$65536,'2021'!G12,DATI!C$1:C$65536,'2021'!B8,DATI!D$1:D$65536,'2021'!L65)</f>
        <v>558028</v>
      </c>
      <c r="H65" s="28"/>
      <c r="I65" s="28"/>
      <c r="J65" s="28"/>
      <c r="K65" s="42"/>
      <c r="L65" s="40" t="s">
        <v>93</v>
      </c>
      <c r="M65" s="186" t="s">
        <v>161</v>
      </c>
      <c r="N65" s="28"/>
      <c r="O65" s="28"/>
      <c r="P65" s="28"/>
      <c r="Q65" s="28"/>
      <c r="R65" s="49">
        <f>SUMIFS(DATI!E$1:E$65536,DATI!A$1:A$65536,'2021'!B4,DATI!B$1:B$65536,'2021'!R12,DATI!C$1:C$65536,'2021'!N8,DATI!D$1:D$65536,'2021'!L65)</f>
        <v>12590</v>
      </c>
      <c r="S65" s="49">
        <f>SUMIFS(DATI!E$1:E$65536,DATI!A$1:A$65536,'2021'!B4,DATI!B$1:B$65536,'2021'!S12,DATI!C$1:C$65536,'2021'!N8,DATI!D$1:D$65536,'2021'!L65)</f>
        <v>-63608</v>
      </c>
      <c r="T65" s="28"/>
      <c r="U65" s="28"/>
      <c r="V65" s="28"/>
      <c r="W65" s="42"/>
    </row>
    <row r="66" spans="1:23" ht="25">
      <c r="A66" s="7"/>
      <c r="B66" s="28"/>
      <c r="C66" s="28"/>
      <c r="D66" s="28"/>
      <c r="E66" s="28"/>
      <c r="F66" s="49">
        <f>SUMIFS(DATI!E$1:E$65536,DATI!A$1:A$65536,'2021'!B4,DATI!B$1:B$65536,'2021'!F12,DATI!C$1:C$65536,'2021'!B8,DATI!D$1:D$65536,'2021'!L66)</f>
        <v>18824</v>
      </c>
      <c r="G66" s="49">
        <f>SUMIFS(DATI!E$1:E$65536,DATI!A$1:A$65536,'2021'!B4,DATI!B$1:B$65536,'2021'!G12,DATI!C$1:C$65536,'2021'!B8,DATI!D$1:D$65536,'2021'!L66)</f>
        <v>224340</v>
      </c>
      <c r="H66" s="28"/>
      <c r="I66" s="28"/>
      <c r="J66" s="28"/>
      <c r="K66" s="42"/>
      <c r="L66" s="40" t="s">
        <v>94</v>
      </c>
      <c r="M66" s="186" t="s">
        <v>162</v>
      </c>
      <c r="N66" s="28"/>
      <c r="O66" s="28"/>
      <c r="P66" s="28"/>
      <c r="Q66" s="28"/>
      <c r="R66" s="49">
        <f>SUMIFS(DATI!E$1:E$65536,DATI!A$1:A$65536,'2021'!B4,DATI!B$1:B$65536,'2021'!R12,DATI!C$1:C$65536,'2021'!N8,DATI!D$1:D$65536,'2021'!L66)</f>
        <v>-233</v>
      </c>
      <c r="S66" s="49">
        <f>SUMIFS(DATI!E$1:E$65536,DATI!A$1:A$65536,'2021'!B4,DATI!B$1:B$65536,'2021'!S12,DATI!C$1:C$65536,'2021'!N8,DATI!D$1:D$65536,'2021'!L66)</f>
        <v>6449</v>
      </c>
      <c r="T66" s="28"/>
      <c r="U66" s="28"/>
      <c r="V66" s="28"/>
      <c r="W66" s="42"/>
    </row>
    <row r="67" spans="1:23" ht="25">
      <c r="A67" s="7"/>
      <c r="B67" s="28"/>
      <c r="C67" s="28"/>
      <c r="D67" s="28"/>
      <c r="E67" s="28"/>
      <c r="F67" s="49">
        <f>SUMIFS(DATI!E$1:E$65536,DATI!A$1:A$65536,'2021'!B4,DATI!B$1:B$65536,'2021'!F12,DATI!C$1:C$65536,'2021'!B8,DATI!D$1:D$65536,'2021'!L67)</f>
        <v>-57939</v>
      </c>
      <c r="G67" s="49">
        <f>SUMIFS(DATI!E$1:E$65536,DATI!A$1:A$65536,'2021'!B4,DATI!B$1:B$65536,'2021'!G12,DATI!C$1:C$65536,'2021'!B8,DATI!D$1:D$65536,'2021'!L67)</f>
        <v>439164</v>
      </c>
      <c r="H67" s="28"/>
      <c r="I67" s="28"/>
      <c r="J67" s="28"/>
      <c r="K67" s="42"/>
      <c r="L67" s="40" t="s">
        <v>95</v>
      </c>
      <c r="M67" s="186" t="s">
        <v>163</v>
      </c>
      <c r="N67" s="28"/>
      <c r="O67" s="28"/>
      <c r="P67" s="28"/>
      <c r="Q67" s="28"/>
      <c r="R67" s="49">
        <f>SUMIFS(DATI!E$1:E$65536,DATI!A$1:A$65536,'2021'!B4,DATI!B$1:B$65536,'2021'!R12,DATI!C$1:C$65536,'2021'!N8,DATI!D$1:D$65536,'2021'!L67)</f>
        <v>12731</v>
      </c>
      <c r="S67" s="49">
        <f>SUMIFS(DATI!E$1:E$65536,DATI!A$1:A$65536,'2021'!B4,DATI!B$1:B$65536,'2021'!S12,DATI!C$1:C$65536,'2021'!N8,DATI!D$1:D$65536,'2021'!L67)</f>
        <v>-68216</v>
      </c>
      <c r="T67" s="28"/>
      <c r="U67" s="28"/>
      <c r="V67" s="28"/>
      <c r="W67" s="42"/>
    </row>
    <row r="68" spans="1:23" ht="25">
      <c r="A68" s="7"/>
      <c r="B68" s="28"/>
      <c r="C68" s="28"/>
      <c r="D68" s="28"/>
      <c r="E68" s="28"/>
      <c r="F68" s="49">
        <f>SUMIFS(DATI!E$1:E$65536,DATI!A$1:A$65536,'2021'!B4,DATI!B$1:B$65536,'2021'!F12,DATI!C$1:C$65536,'2021'!B8,DATI!D$1:D$65536,'2021'!L68)</f>
        <v>296468</v>
      </c>
      <c r="G68" s="49">
        <f>SUMIFS(DATI!E$1:E$65536,DATI!A$1:A$65536,'2021'!B4,DATI!B$1:B$65536,'2021'!G12,DATI!C$1:C$65536,'2021'!B8,DATI!D$1:D$65536,'2021'!L68)</f>
        <v>343205</v>
      </c>
      <c r="H68" s="28"/>
      <c r="I68" s="28"/>
      <c r="J68" s="28"/>
      <c r="K68" s="42"/>
      <c r="L68" s="40" t="s">
        <v>96</v>
      </c>
      <c r="M68" s="186" t="s">
        <v>164</v>
      </c>
      <c r="N68" s="28"/>
      <c r="O68" s="28"/>
      <c r="P68" s="28"/>
      <c r="Q68" s="28"/>
      <c r="R68" s="49">
        <f>SUMIFS(DATI!E$1:E$65536,DATI!A$1:A$65536,'2021'!B4,DATI!B$1:B$65536,'2021'!R12,DATI!C$1:C$65536,'2021'!N8,DATI!D$1:D$65536,'2021'!L68)</f>
        <v>-373</v>
      </c>
      <c r="S68" s="49">
        <f>SUMIFS(DATI!E$1:E$65536,DATI!A$1:A$65536,'2021'!B4,DATI!B$1:B$65536,'2021'!S12,DATI!C$1:C$65536,'2021'!N8,DATI!D$1:D$65536,'2021'!L68)</f>
        <v>11057</v>
      </c>
      <c r="T68" s="28"/>
      <c r="U68" s="28"/>
      <c r="V68" s="28"/>
      <c r="W68" s="42"/>
    </row>
    <row r="69" spans="1:23">
      <c r="A69" s="7"/>
      <c r="B69" s="98">
        <f t="shared" ref="B69:B78" si="6">C69+D69</f>
        <v>0</v>
      </c>
      <c r="C69" s="94">
        <f>C70+C71+C72</f>
        <v>0</v>
      </c>
      <c r="D69" s="94">
        <f>D70+D71+D72</f>
        <v>0</v>
      </c>
      <c r="E69" s="94">
        <f>E70+E71+E72</f>
        <v>0</v>
      </c>
      <c r="F69" s="94">
        <f>F70+F71+F72</f>
        <v>178447</v>
      </c>
      <c r="G69" s="94">
        <f>G70+G71+G72</f>
        <v>0</v>
      </c>
      <c r="H69" s="28"/>
      <c r="I69" s="94">
        <f t="shared" ref="I69:I74" si="7">E69+F69+G69+B69</f>
        <v>178447</v>
      </c>
      <c r="J69" s="94">
        <f>J70+J71+J72</f>
        <v>26195</v>
      </c>
      <c r="K69" s="95">
        <f>I69+J69</f>
        <v>204642</v>
      </c>
      <c r="L69" s="53" t="s">
        <v>40</v>
      </c>
      <c r="M69" s="78" t="s">
        <v>258</v>
      </c>
      <c r="N69" s="91">
        <f t="shared" si="3"/>
        <v>204641</v>
      </c>
      <c r="O69" s="94">
        <f>O70+O71+O72</f>
        <v>74</v>
      </c>
      <c r="P69" s="29">
        <f>R69+S69+T69+U69+V69</f>
        <v>204567</v>
      </c>
      <c r="Q69" s="50"/>
      <c r="R69" s="29">
        <f>R70+R71+R72</f>
        <v>49565</v>
      </c>
      <c r="S69" s="29">
        <f>S70+S71+S72</f>
        <v>104712</v>
      </c>
      <c r="T69" s="29">
        <f>T70+T71+T72</f>
        <v>462</v>
      </c>
      <c r="U69" s="29">
        <f>U70+U71+U72</f>
        <v>49802</v>
      </c>
      <c r="V69" s="62">
        <f>V70+V71+V72</f>
        <v>26</v>
      </c>
      <c r="W69" s="63">
        <f t="shared" si="5"/>
        <v>49828</v>
      </c>
    </row>
    <row r="70" spans="1:23" ht="23.25" customHeight="1">
      <c r="A70" s="7"/>
      <c r="B70" s="98">
        <f t="shared" si="6"/>
        <v>0</v>
      </c>
      <c r="C70" s="30">
        <f>SUMIFS(DATI!E$1:E$65536,DATI!A$1:A$65536,'2021'!B4,DATI!B$1:B$65536,'2021'!C12,DATI!C$1:C$65536,'2021'!B8,DATI!D$1:D$65536,'2021'!L70)</f>
        <v>0</v>
      </c>
      <c r="D70" s="30">
        <f>SUMIFS(DATI!E$1:E$65536,DATI!A$1:A$65536,'2021'!B4,DATI!B$1:B$65536,'2021'!D12,DATI!C$1:C$65536,'2021'!B8,DATI!D$1:D$65536,'2021'!L70)</f>
        <v>0</v>
      </c>
      <c r="E70" s="30">
        <f>SUMIFS(DATI!E$1:E$65536,DATI!A$1:A$65536,'2021'!B4,DATI!B$1:B$65536,'2021'!E12,DATI!C$1:C$65536,'2021'!B8,DATI!D$1:D$65536,'2021'!L70)</f>
        <v>0</v>
      </c>
      <c r="F70" s="30">
        <f>SUMIFS(DATI!E$1:E$65536,DATI!A$1:A$65536,'2021'!B4,DATI!B$1:B$65536,'2021'!F12,DATI!C$1:C$65536,'2021'!B8,DATI!D$1:D$65536,'2021'!L70)</f>
        <v>10360</v>
      </c>
      <c r="G70" s="49">
        <f>SUMIFS(DATI!E$1:E$65536,DATI!A$1:A$65536,'2021'!B4,DATI!B$1:B$65536,'2021'!G12,DATI!C$1:C$65536,'2021'!B8,DATI!D$1:D$65536,'2021'!L70)</f>
        <v>0</v>
      </c>
      <c r="H70" s="28"/>
      <c r="I70" s="94">
        <f t="shared" si="7"/>
        <v>10360</v>
      </c>
      <c r="J70" s="101">
        <f>SUMIFS(DATI!E$1:E$65536,DATI!A$1:A$65536,'2021'!B4,DATI!B$1:B$65536,'2021'!J12,DATI!C$1:C$65536,'2021'!B8,DATI!D$1:D$65536,'2021'!L70)</f>
        <v>0</v>
      </c>
      <c r="K70" s="95">
        <f>I70+J70</f>
        <v>10360</v>
      </c>
      <c r="L70" s="53" t="s">
        <v>41</v>
      </c>
      <c r="M70" s="201" t="s">
        <v>257</v>
      </c>
      <c r="N70" s="91">
        <f t="shared" si="3"/>
        <v>10359</v>
      </c>
      <c r="O70" s="102">
        <f>SUMIFS(DATI!E$1:E$65536,DATI!A$1:A$65536,'2021'!B4,DATI!B$1:B$65536,'2021'!O12,DATI!C$1:C$65536,'2021'!N8,DATI!D$1:D$65536,'2021'!L70)</f>
        <v>0</v>
      </c>
      <c r="P70" s="29">
        <f>R70+S70+T70+W70</f>
        <v>10359</v>
      </c>
      <c r="Q70" s="50"/>
      <c r="R70" s="49">
        <f>SUMIFS(DATI!E$1:E$65536,DATI!A$1:A$65536,'2021'!B4,DATI!B$1:B$65536,'2021'!R12,DATI!C$1:C$65536,'2021'!N8,DATI!D$1:D$65536,'2021'!L70)</f>
        <v>6545</v>
      </c>
      <c r="S70" s="49">
        <f>SUMIFS(DATI!E$1:E$65536,DATI!A$1:A$65536,'2021'!B4,DATI!B$1:B$65536,'2021'!S12,DATI!C$1:C$65536,'2021'!N8,DATI!D$1:D$65536,'2021'!L70)</f>
        <v>811</v>
      </c>
      <c r="T70" s="49">
        <f>SUMIFS(DATI!E$1:E$65536,DATI!A$1:A$65536,'2021'!B4,DATI!B$1:B$65536,'2021'!T12,DATI!C$1:C$65536,'2021'!N8,DATI!D$1:D$65536,'2021'!L70)</f>
        <v>462</v>
      </c>
      <c r="U70" s="49">
        <f>SUMIFS(DATI!E$1:E$65536,DATI!A$1:A$65536,'2021'!B4,DATI!B$1:B$65536,'2021'!U12,DATI!C$1:C$65536,'2021'!N8,DATI!D$1:D$65536,'2021'!L70)</f>
        <v>2541</v>
      </c>
      <c r="V70" s="24">
        <f>SUMIFS(DATI!E$1:E$65536,DATI!A$1:A$65536,'2021'!B4,DATI!B$1:B$65536,'2021'!V12,DATI!C$1:C$65536,'2021'!N8,DATI!D$1:D$65536,'2021'!L70)</f>
        <v>0</v>
      </c>
      <c r="W70" s="63">
        <f t="shared" si="5"/>
        <v>2541</v>
      </c>
    </row>
    <row r="71" spans="1:23">
      <c r="A71" s="7"/>
      <c r="B71" s="98">
        <f t="shared" si="6"/>
        <v>0</v>
      </c>
      <c r="C71" s="30">
        <f>SUMIFS(DATI!E$1:E$65536,DATI!A$1:A$65536,'2021'!B4,DATI!B$1:B$65536,'2021'!C12,DATI!C$1:C$65536,'2021'!B8,DATI!D$1:D$65536,'2021'!L71)</f>
        <v>0</v>
      </c>
      <c r="D71" s="30">
        <f>SUMIFS(DATI!E$1:E$65536,DATI!A$1:A$65536,'2021'!B4,DATI!B$1:B$65536,'2021'!D12,DATI!C$1:C$65536,'2021'!B8,DATI!D$1:D$65536,'2021'!L71)</f>
        <v>0</v>
      </c>
      <c r="E71" s="30">
        <f>SUMIFS(DATI!E$1:E$65536,DATI!A$1:A$65536,'2021'!B4,DATI!B$1:B$65536,'2021'!E12,DATI!C$1:C$65536,'2021'!B8,DATI!D$1:D$65536,'2021'!L71)</f>
        <v>0</v>
      </c>
      <c r="F71" s="30">
        <f>SUMIFS(DATI!E$1:E$65536,DATI!A$1:A$65536,'2021'!B4,DATI!B$1:B$65536,'2021'!F12,DATI!C$1:C$65536,'2021'!B8,DATI!D$1:D$65536,'2021'!L71)</f>
        <v>45654</v>
      </c>
      <c r="G71" s="49">
        <f>SUMIFS(DATI!E$1:E$65536,DATI!A$1:A$65536,'2021'!B4,DATI!B$1:B$65536,'2021'!G12,DATI!C$1:C$65536,'2021'!B8,DATI!D$1:D$65536,'2021'!L71)</f>
        <v>0</v>
      </c>
      <c r="H71" s="28"/>
      <c r="I71" s="94">
        <f t="shared" si="7"/>
        <v>45654</v>
      </c>
      <c r="J71" s="101">
        <f>SUMIFS(DATI!E$1:E$65536,DATI!A$1:A$65536,'2021'!B4,DATI!B$1:B$65536,'2021'!J12,DATI!C$1:C$65536,'2021'!B8,DATI!D$1:D$65536,'2021'!L71)</f>
        <v>0</v>
      </c>
      <c r="K71" s="95">
        <f>I71+J71</f>
        <v>45654</v>
      </c>
      <c r="L71" s="53" t="s">
        <v>42</v>
      </c>
      <c r="M71" s="201" t="s">
        <v>256</v>
      </c>
      <c r="N71" s="91">
        <f t="shared" si="3"/>
        <v>45654</v>
      </c>
      <c r="O71" s="102">
        <f>SUMIFS(DATI!E$1:E$65536,DATI!A$1:A$65536,'2021'!B4,DATI!B$1:B$65536,'2021'!O12,DATI!C$1:C$65536,'2021'!N8,DATI!D$1:D$65536,'2021'!L71)</f>
        <v>0</v>
      </c>
      <c r="P71" s="29">
        <f>R71+S71+T71+W71</f>
        <v>45654</v>
      </c>
      <c r="Q71" s="50"/>
      <c r="R71" s="49">
        <f>SUMIFS(DATI!E$1:E$65536,DATI!A$1:A$65536,'2021'!B4,DATI!B$1:B$65536,'2021'!R12,DATI!C$1:C$65536,'2021'!N8,DATI!D$1:D$65536,'2021'!L71)</f>
        <v>0</v>
      </c>
      <c r="S71" s="49">
        <f>SUMIFS(DATI!E$1:E$65536,DATI!A$1:A$65536,'2021'!B4,DATI!B$1:B$65536,'2021'!S12,DATI!C$1:C$65536,'2021'!N8,DATI!D$1:D$65536,'2021'!L71)</f>
        <v>0</v>
      </c>
      <c r="T71" s="49">
        <f>SUMIFS(DATI!E$1:E$65536,DATI!A$1:A$65536,'2021'!B4,DATI!B$1:B$65536,'2021'!T12,DATI!C$1:C$65536,'2021'!N8,DATI!D$1:D$65536,'2021'!L71)</f>
        <v>0</v>
      </c>
      <c r="U71" s="49">
        <f>SUMIFS(DATI!E$1:E$65536,DATI!A$1:A$65536,'2021'!B4,DATI!B$1:B$65536,'2021'!U12,DATI!C$1:C$65536,'2021'!N8,DATI!D$1:D$65536,'2021'!L71)</f>
        <v>45654</v>
      </c>
      <c r="V71" s="24">
        <f>SUMIFS(DATI!E$1:E$65536,DATI!A$1:A$65536,'2021'!B4,DATI!B$1:B$65536,'2021'!V12,DATI!C$1:C$65536,'2021'!N8,DATI!D$1:D$65536,'2021'!L71)</f>
        <v>0</v>
      </c>
      <c r="W71" s="63">
        <f t="shared" si="5"/>
        <v>45654</v>
      </c>
    </row>
    <row r="72" spans="1:23">
      <c r="A72" s="7"/>
      <c r="B72" s="98">
        <f t="shared" si="6"/>
        <v>0</v>
      </c>
      <c r="C72" s="30">
        <f>SUMIFS(DATI!E$1:E$65536,DATI!A$1:A$65536,'2021'!B4,DATI!B$1:B$65536,'2021'!C12,DATI!C$1:C$65536,'2021'!B8,DATI!D$1:D$65536,'2021'!L72)</f>
        <v>0</v>
      </c>
      <c r="D72" s="30">
        <f>SUMIFS(DATI!E$1:E$65536,DATI!A$1:A$65536,'2021'!B4,DATI!B$1:B$65536,'2021'!D12,DATI!C$1:C$65536,'2021'!B8,DATI!D$1:D$65536,'2021'!L72)</f>
        <v>0</v>
      </c>
      <c r="E72" s="30">
        <f>SUMIFS(DATI!E$1:E$65536,DATI!A$1:A$65536,'2021'!B4,DATI!B$1:B$65536,'2021'!E12,DATI!C$1:C$65536,'2021'!B8,DATI!D$1:D$65536,'2021'!L72)</f>
        <v>0</v>
      </c>
      <c r="F72" s="30">
        <f>SUMIFS(DATI!E$1:E$65536,DATI!A$1:A$65536,'2021'!B4,DATI!B$1:B$65536,'2021'!F12,DATI!C$1:C$65536,'2021'!B8,DATI!D$1:D$65536,'2021'!L72)</f>
        <v>122433</v>
      </c>
      <c r="G72" s="49">
        <f>SUMIFS(DATI!E$1:E$65536,DATI!A$1:A$65536,'2021'!B4,DATI!B$1:B$65536,'2021'!G12,DATI!C$1:C$65536,'2021'!B8,DATI!D$1:D$65536,'2021'!L72)</f>
        <v>0</v>
      </c>
      <c r="H72" s="28"/>
      <c r="I72" s="94">
        <f t="shared" si="7"/>
        <v>122433</v>
      </c>
      <c r="J72" s="101">
        <f>SUMIFS(DATI!E$1:E$65536,DATI!A$1:A$65536,'2021'!B4,DATI!B$1:B$65536,'2021'!J12,DATI!C$1:C$65536,'2021'!B8,DATI!D$1:D$65536,'2021'!L72)</f>
        <v>26195</v>
      </c>
      <c r="K72" s="95">
        <f>I72+J72</f>
        <v>148628</v>
      </c>
      <c r="L72" s="53" t="s">
        <v>43</v>
      </c>
      <c r="M72" s="201" t="s">
        <v>255</v>
      </c>
      <c r="N72" s="91">
        <f t="shared" si="3"/>
        <v>148628</v>
      </c>
      <c r="O72" s="102">
        <f>SUMIFS(DATI!E$1:E$65536,DATI!A$1:A$65536,'2021'!B4,DATI!B$1:B$65536,'2021'!O12,DATI!C$1:C$65536,'2021'!N8,DATI!D$1:D$65536,'2021'!L72)</f>
        <v>74</v>
      </c>
      <c r="P72" s="29">
        <f>R72+S72+T72+W72</f>
        <v>148554</v>
      </c>
      <c r="Q72" s="50"/>
      <c r="R72" s="49">
        <f>SUMIFS(DATI!E$1:E$65536,DATI!A$1:A$65536,'2021'!B4,DATI!B$1:B$65536,'2021'!R12,DATI!C$1:C$65536,'2021'!N8,DATI!D$1:D$65536,'2021'!L72)</f>
        <v>43020</v>
      </c>
      <c r="S72" s="49">
        <f>SUMIFS(DATI!E$1:E$65536,DATI!A$1:A$65536,'2021'!B4,DATI!B$1:B$65536,'2021'!S12,DATI!C$1:C$65536,'2021'!N8,DATI!D$1:D$65536,'2021'!L72)</f>
        <v>103901</v>
      </c>
      <c r="T72" s="49">
        <f>SUMIFS(DATI!E$1:E$65536,DATI!A$1:A$65536,'2021'!B4,DATI!B$1:B$65536,'2021'!T12,DATI!C$1:C$65536,'2021'!N8,DATI!D$1:D$65536,'2021'!L72)</f>
        <v>0</v>
      </c>
      <c r="U72" s="49">
        <f>SUMIFS(DATI!E$1:E$65536,DATI!A$1:A$65536,'2021'!B4,DATI!B$1:B$65536,'2021'!U12,DATI!C$1:C$65536,'2021'!N8,DATI!D$1:D$65536,'2021'!L72)</f>
        <v>1607</v>
      </c>
      <c r="V72" s="24">
        <f>SUMIFS(DATI!E$1:E$65536,DATI!A$1:A$65536,'2021'!B4,DATI!B$1:B$65536,'2021'!V12,DATI!C$1:C$65536,'2021'!N8,DATI!D$1:D$65536,'2021'!L72)</f>
        <v>26</v>
      </c>
      <c r="W72" s="63">
        <f t="shared" si="5"/>
        <v>1633</v>
      </c>
    </row>
    <row r="73" spans="1:23">
      <c r="A73" s="7"/>
      <c r="B73" s="98">
        <f t="shared" si="6"/>
        <v>29543</v>
      </c>
      <c r="C73" s="103">
        <f>SUMIFS(DATI!E$1:E$65536,DATI!A$1:A$65536,'2021'!B4,DATI!B$1:B$65536,'2021'!C12,DATI!C$1:C$65536,'2021'!B8,DATI!D$1:D$65536,'2021'!L73)</f>
        <v>1288</v>
      </c>
      <c r="D73" s="103">
        <f>SUMIFS(DATI!E$1:E$65536,DATI!A$1:A$65536,'2021'!B4,DATI!B$1:B$65536,'2021'!D12,DATI!C$1:C$65536,'2021'!B8,DATI!D$1:D$65536,'2021'!L73)</f>
        <v>28255</v>
      </c>
      <c r="E73" s="49">
        <f>SUMIFS(DATI!E$1:E$65536,DATI!A$1:A$65536,'2021'!B4,DATI!B$1:B$65536,'2021'!E12,DATI!C$1:C$65536,'2021'!B8,DATI!D$1:D$65536,'2021'!L73)</f>
        <v>1713</v>
      </c>
      <c r="F73" s="49">
        <f>SUMIFS(DATI!E$1:E$65536,DATI!A$1:A$65536,'2021'!B4,DATI!B$1:B$65536,'2021'!F12,DATI!C$1:C$65536,'2021'!B8,DATI!D$1:D$65536,'2021'!L73)</f>
        <v>0</v>
      </c>
      <c r="G73" s="49">
        <f>SUMIFS(DATI!E$1:E$65536,DATI!A$1:A$65536,'2021'!B4,DATI!B$1:B$65536,'2021'!G12,DATI!C$1:C$65536,'2021'!B8,DATI!D$1:D$65536,'2021'!L73)</f>
        <v>53506</v>
      </c>
      <c r="H73" s="28"/>
      <c r="I73" s="94">
        <f t="shared" si="7"/>
        <v>84762</v>
      </c>
      <c r="J73" s="104"/>
      <c r="K73" s="31">
        <f>I73</f>
        <v>84762</v>
      </c>
      <c r="L73" s="40" t="s">
        <v>44</v>
      </c>
      <c r="M73" s="134" t="s">
        <v>254</v>
      </c>
      <c r="N73" s="91">
        <f>P73</f>
        <v>84762</v>
      </c>
      <c r="O73" s="105"/>
      <c r="P73" s="29">
        <f>R73+S73+T73+W73</f>
        <v>84762</v>
      </c>
      <c r="Q73" s="50"/>
      <c r="R73" s="49">
        <f>SUMIFS(DATI!E$1:E$65536,DATI!A$1:A$65536,'2021'!B4,DATI!B$1:B$65536,'2021'!R12,DATI!C$1:C$65536,'2021'!N8,DATI!D$1:D$65536,'2021'!L73)</f>
        <v>0</v>
      </c>
      <c r="S73" s="49">
        <f>SUMIFS(DATI!E$1:E$65536,DATI!A$1:A$65536,'2021'!B4,DATI!B$1:B$65536,'2021'!S12,DATI!C$1:C$65536,'2021'!N8,DATI!D$1:D$65536,'2021'!L73)</f>
        <v>0</v>
      </c>
      <c r="T73" s="49">
        <f>SUMIFS(DATI!E$1:E$65536,DATI!A$1:A$65536,'2021'!B4,DATI!B$1:B$65536,'2021'!T12,DATI!C$1:C$65536,'2021'!N8,DATI!D$1:D$65536,'2021'!L73)</f>
        <v>10916</v>
      </c>
      <c r="U73" s="49">
        <f>SUMIFS(DATI!E$1:E$65536,DATI!A$1:A$65536,'2021'!B4,DATI!B$1:B$65536,'2021'!U12,DATI!C$1:C$65536,'2021'!N8,DATI!D$1:D$65536,'2021'!L73)</f>
        <v>73846</v>
      </c>
      <c r="V73" s="24">
        <f>SUMIFS(DATI!E$1:E$65536,DATI!A$1:A$65536,'2021'!B4,DATI!B$1:B$65536,'2021'!V12,DATI!C$1:C$65536,'2021'!N8,DATI!D$1:D$65536,'2021'!L73)</f>
        <v>0</v>
      </c>
      <c r="W73" s="63">
        <f t="shared" si="5"/>
        <v>73846</v>
      </c>
    </row>
    <row r="74" spans="1:23">
      <c r="A74" s="7"/>
      <c r="B74" s="98">
        <f t="shared" si="6"/>
        <v>422200</v>
      </c>
      <c r="C74" s="49">
        <f>SUMIFS(DATI!E$1:E$65536,DATI!A$1:A$65536,'2021'!B4,DATI!B$1:B$65536,'2021'!C12,DATI!C$1:C$65536,'2021'!B8,DATI!D$1:D$65536,'2021'!L74)</f>
        <v>3530</v>
      </c>
      <c r="D74" s="49">
        <f>SUMIFS(DATI!E$1:E$65536,DATI!A$1:A$65536,'2021'!B4,DATI!B$1:B$65536,'2021'!D12,DATI!C$1:C$65536,'2021'!B8,DATI!D$1:D$65536,'2021'!L74)</f>
        <v>418670</v>
      </c>
      <c r="E74" s="132">
        <f>SUMIFS(DATI!E$1:E$65536,DATI!A$1:A$65536,'2021'!B4,DATI!B$1:B$65536,'2021'!E12,DATI!C$1:C$65536,'2021'!B8,DATI!D$1:D$65536,'2021'!L74)</f>
        <v>201256</v>
      </c>
      <c r="F74" s="132">
        <f>SUMIFS(DATI!E$1:E$65536,DATI!A$1:A$65536,'2021'!B4,DATI!B$1:B$65536,'2021'!F12,DATI!C$1:C$65536,'2021'!B8,DATI!D$1:D$65536,'2021'!L74)</f>
        <v>147042</v>
      </c>
      <c r="G74" s="132">
        <f>SUMIFS(DATI!E$1:E$65536,DATI!A$1:A$65536,'2021'!B4,DATI!B$1:B$65536,'2021'!G12,DATI!C$1:C$65536,'2021'!B8,DATI!D$1:D$65536,'2021'!L74)</f>
        <v>501818</v>
      </c>
      <c r="H74" s="50"/>
      <c r="I74" s="94">
        <f t="shared" si="7"/>
        <v>1272316</v>
      </c>
      <c r="J74" s="30">
        <f>SUMIFS(DATI!E$1:E$65536,DATI!A$1:A$65536,'2021'!B4,DATI!B$1:B$65536,'2021'!J12,DATI!C$1:C$65536,'2021'!B8,DATI!D$1:D$65536,'2021'!L74)</f>
        <v>273705</v>
      </c>
      <c r="K74" s="95">
        <f>I74+J74</f>
        <v>1546021</v>
      </c>
      <c r="L74" s="40" t="s">
        <v>35</v>
      </c>
      <c r="M74" s="134" t="s">
        <v>229</v>
      </c>
      <c r="N74" s="91">
        <f t="shared" si="3"/>
        <v>1546021</v>
      </c>
      <c r="O74" s="30">
        <f>SUMIFS(DATI!E$1:E$65536,DATI!A$1:A$65536,'2021'!B4,DATI!B$1:B$65536,'2021'!O12,DATI!C$1:C$65536,'2021'!N8,DATI!D$1:D$65536,'2021'!L74)</f>
        <v>284013</v>
      </c>
      <c r="P74" s="29">
        <f>R74+S74+T74+W74</f>
        <v>1262008</v>
      </c>
      <c r="Q74" s="50"/>
      <c r="R74" s="49">
        <f>SUMIFS(DATI!E$1:E$65536,DATI!A$1:A$65536,'2021'!B4,DATI!B$1:B$65536,'2021'!R12,DATI!C$1:C$65536,'2021'!N8,DATI!D$1:D$65536,'2021'!L74)</f>
        <v>198067</v>
      </c>
      <c r="S74" s="49">
        <f>SUMIFS(DATI!E$1:E$65536,DATI!A$1:A$65536,'2021'!B4,DATI!B$1:B$65536,'2021'!S12,DATI!C$1:C$65536,'2021'!N8,DATI!D$1:D$65536,'2021'!L74)</f>
        <v>1044076</v>
      </c>
      <c r="T74" s="49">
        <f>SUMIFS(DATI!E$1:E$65536,DATI!A$1:A$65536,'2021'!B4,DATI!B$1:B$65536,'2021'!T12,DATI!C$1:C$65536,'2021'!N8,DATI!D$1:D$65536,'2021'!L74)</f>
        <v>8327</v>
      </c>
      <c r="U74" s="49">
        <f>SUMIFS(DATI!E$1:E$65536,DATI!A$1:A$65536,'2021'!B4,DATI!B$1:B$65536,'2021'!U12,DATI!C$1:C$65536,'2021'!N8,DATI!D$1:D$65536,'2021'!L74)</f>
        <v>11296</v>
      </c>
      <c r="V74" s="24">
        <f>SUMIFS(DATI!E$1:E$65536,DATI!A$1:A$65536,'2021'!B4,DATI!B$1:B$65536,'2021'!V12,DATI!C$1:C$65536,'2021'!N8,DATI!D$1:D$65536,'2021'!L74)</f>
        <v>242</v>
      </c>
      <c r="W74" s="63">
        <f t="shared" si="5"/>
        <v>11538</v>
      </c>
    </row>
    <row r="75" spans="1:23" ht="13">
      <c r="A75" s="7"/>
      <c r="B75" s="28"/>
      <c r="C75" s="28"/>
      <c r="D75" s="28"/>
      <c r="E75" s="28"/>
      <c r="F75" s="29">
        <f>R45+R58-G59-G69-G73</f>
        <v>8919801</v>
      </c>
      <c r="G75" s="29">
        <f>S45+S58-F59-F69-F73</f>
        <v>965895</v>
      </c>
      <c r="H75" s="50"/>
      <c r="I75" s="28"/>
      <c r="J75" s="28"/>
      <c r="K75" s="42"/>
      <c r="L75" s="135" t="s">
        <v>17</v>
      </c>
      <c r="M75" s="202" t="s">
        <v>165</v>
      </c>
      <c r="N75" s="28"/>
      <c r="O75" s="28"/>
      <c r="P75" s="28"/>
      <c r="Q75" s="28"/>
      <c r="R75" s="28"/>
      <c r="S75" s="28"/>
      <c r="T75" s="28"/>
      <c r="U75" s="28"/>
      <c r="V75" s="28"/>
      <c r="W75" s="42"/>
    </row>
    <row r="76" spans="1:23" ht="27.75" customHeight="1">
      <c r="A76" s="7"/>
      <c r="B76" s="98">
        <f t="shared" si="6"/>
        <v>20179469</v>
      </c>
      <c r="C76" s="91">
        <f>V45+W49+V58-C58</f>
        <v>25119</v>
      </c>
      <c r="D76" s="91">
        <f>U45+U46+U49+U58-D58</f>
        <v>20154350</v>
      </c>
      <c r="E76" s="29">
        <f>T45+T49+T58-E55-E58</f>
        <v>5088638</v>
      </c>
      <c r="F76" s="29">
        <f>S45+S58-F58</f>
        <v>458622</v>
      </c>
      <c r="G76" s="29">
        <f>R45+R58-G58</f>
        <v>5952627</v>
      </c>
      <c r="H76" s="61"/>
      <c r="I76" s="94">
        <f>B76+E76+F76+G76</f>
        <v>31679356</v>
      </c>
      <c r="J76" s="28"/>
      <c r="K76" s="42"/>
      <c r="L76" s="106" t="s">
        <v>18</v>
      </c>
      <c r="M76" s="203" t="s">
        <v>166</v>
      </c>
      <c r="N76" s="28"/>
      <c r="O76" s="28"/>
      <c r="P76" s="28"/>
      <c r="Q76" s="28"/>
      <c r="R76" s="28"/>
      <c r="S76" s="28"/>
      <c r="T76" s="28"/>
      <c r="U76" s="28"/>
      <c r="V76" s="28"/>
      <c r="W76" s="42"/>
    </row>
    <row r="77" spans="1:23">
      <c r="A77" s="7"/>
      <c r="B77" s="98">
        <f t="shared" si="6"/>
        <v>975730</v>
      </c>
      <c r="C77" s="91">
        <f>C22</f>
        <v>26279</v>
      </c>
      <c r="D77" s="91">
        <f>D22</f>
        <v>949451</v>
      </c>
      <c r="E77" s="91">
        <f>E22</f>
        <v>1343876</v>
      </c>
      <c r="F77" s="91">
        <f>F22</f>
        <v>84313</v>
      </c>
      <c r="G77" s="91">
        <f>G22</f>
        <v>3455054</v>
      </c>
      <c r="H77" s="61"/>
      <c r="I77" s="94">
        <f>B77+E77+F77+G77</f>
        <v>5858973</v>
      </c>
      <c r="J77" s="28"/>
      <c r="K77" s="42"/>
      <c r="L77" s="53" t="s">
        <v>77</v>
      </c>
      <c r="M77" s="65" t="s">
        <v>167</v>
      </c>
      <c r="N77" s="28"/>
      <c r="O77" s="28"/>
      <c r="P77" s="28"/>
      <c r="Q77" s="28"/>
      <c r="R77" s="28"/>
      <c r="S77" s="28"/>
      <c r="T77" s="28"/>
      <c r="U77" s="28"/>
      <c r="V77" s="28"/>
      <c r="W77" s="42"/>
    </row>
    <row r="78" spans="1:23" ht="13.5" thickBot="1">
      <c r="A78" s="7"/>
      <c r="B78" s="98">
        <f t="shared" si="6"/>
        <v>19203739</v>
      </c>
      <c r="C78" s="107">
        <f>C76-C77</f>
        <v>-1160</v>
      </c>
      <c r="D78" s="107">
        <f>D76-D77</f>
        <v>19204899</v>
      </c>
      <c r="E78" s="107">
        <f>E76-E77</f>
        <v>3744762</v>
      </c>
      <c r="F78" s="107">
        <f>F76-F77</f>
        <v>374309</v>
      </c>
      <c r="G78" s="107">
        <f>G76-G77</f>
        <v>2497573</v>
      </c>
      <c r="H78" s="88"/>
      <c r="I78" s="108">
        <f>B78+E78+F78+G78</f>
        <v>25820383</v>
      </c>
      <c r="J78" s="28"/>
      <c r="K78" s="109"/>
      <c r="L78" s="106" t="s">
        <v>168</v>
      </c>
      <c r="M78" s="198" t="s">
        <v>169</v>
      </c>
      <c r="N78" s="28"/>
      <c r="O78" s="28"/>
      <c r="P78" s="28"/>
      <c r="Q78" s="28"/>
      <c r="R78" s="28"/>
      <c r="S78" s="28"/>
      <c r="T78" s="28"/>
      <c r="U78" s="28"/>
      <c r="V78" s="28"/>
      <c r="W78" s="42"/>
    </row>
    <row r="79" spans="1:23" ht="14" thickTop="1" thickBot="1">
      <c r="A79" s="7"/>
      <c r="B79" s="110"/>
      <c r="C79" s="110"/>
      <c r="D79" s="110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6"/>
    </row>
    <row r="80" spans="1:23" ht="21.75" customHeight="1" thickTop="1" thickBot="1">
      <c r="A80" s="7"/>
      <c r="B80" s="253" t="s">
        <v>119</v>
      </c>
      <c r="C80" s="253"/>
      <c r="D80" s="253"/>
      <c r="E80" s="253"/>
      <c r="F80" s="253"/>
      <c r="G80" s="253"/>
      <c r="H80" s="253"/>
      <c r="I80" s="253"/>
      <c r="J80" s="253"/>
      <c r="K80" s="254"/>
      <c r="L80" s="274" t="s">
        <v>120</v>
      </c>
      <c r="M80" s="275"/>
      <c r="N80" s="278" t="s">
        <v>121</v>
      </c>
      <c r="O80" s="279"/>
      <c r="P80" s="279"/>
      <c r="Q80" s="279"/>
      <c r="R80" s="279"/>
      <c r="S80" s="279"/>
      <c r="T80" s="279"/>
      <c r="U80" s="280"/>
      <c r="V80" s="280"/>
      <c r="W80" s="281"/>
    </row>
    <row r="81" spans="1:23" ht="13.5" customHeight="1" thickTop="1">
      <c r="A81" s="7"/>
      <c r="B81" s="261" t="s">
        <v>122</v>
      </c>
      <c r="C81" s="264" t="s">
        <v>123</v>
      </c>
      <c r="D81" s="264" t="s">
        <v>124</v>
      </c>
      <c r="E81" s="239" t="s">
        <v>125</v>
      </c>
      <c r="F81" s="239" t="s">
        <v>126</v>
      </c>
      <c r="G81" s="239" t="s">
        <v>127</v>
      </c>
      <c r="H81" s="239" t="s">
        <v>128</v>
      </c>
      <c r="I81" s="239" t="s">
        <v>129</v>
      </c>
      <c r="J81" s="239" t="s">
        <v>130</v>
      </c>
      <c r="K81" s="243" t="s">
        <v>131</v>
      </c>
      <c r="L81" s="276"/>
      <c r="M81" s="277"/>
      <c r="N81" s="264" t="s">
        <v>131</v>
      </c>
      <c r="O81" s="239" t="s">
        <v>130</v>
      </c>
      <c r="P81" s="239" t="s">
        <v>129</v>
      </c>
      <c r="Q81" s="239" t="s">
        <v>128</v>
      </c>
      <c r="R81" s="239" t="s">
        <v>127</v>
      </c>
      <c r="S81" s="239" t="s">
        <v>126</v>
      </c>
      <c r="T81" s="239" t="s">
        <v>125</v>
      </c>
      <c r="U81" s="264" t="s">
        <v>124</v>
      </c>
      <c r="V81" s="264" t="s">
        <v>123</v>
      </c>
      <c r="W81" s="266" t="s">
        <v>122</v>
      </c>
    </row>
    <row r="82" spans="1:23" ht="12.75" customHeight="1">
      <c r="A82" s="7"/>
      <c r="B82" s="262"/>
      <c r="C82" s="216"/>
      <c r="D82" s="216"/>
      <c r="E82" s="213"/>
      <c r="F82" s="213"/>
      <c r="G82" s="213"/>
      <c r="H82" s="229"/>
      <c r="I82" s="213"/>
      <c r="J82" s="213"/>
      <c r="K82" s="244"/>
      <c r="L82" s="276"/>
      <c r="M82" s="277"/>
      <c r="N82" s="215"/>
      <c r="O82" s="213"/>
      <c r="P82" s="213"/>
      <c r="Q82" s="229"/>
      <c r="R82" s="213"/>
      <c r="S82" s="213"/>
      <c r="T82" s="213"/>
      <c r="U82" s="216"/>
      <c r="V82" s="216"/>
      <c r="W82" s="219"/>
    </row>
    <row r="83" spans="1:23" ht="51" customHeight="1" thickBot="1">
      <c r="A83" s="7"/>
      <c r="B83" s="263"/>
      <c r="C83" s="265"/>
      <c r="D83" s="265"/>
      <c r="E83" s="241"/>
      <c r="F83" s="241"/>
      <c r="G83" s="241"/>
      <c r="H83" s="242"/>
      <c r="I83" s="241"/>
      <c r="J83" s="240"/>
      <c r="K83" s="245"/>
      <c r="L83" s="276"/>
      <c r="M83" s="277"/>
      <c r="N83" s="268"/>
      <c r="O83" s="240"/>
      <c r="P83" s="241"/>
      <c r="Q83" s="242"/>
      <c r="R83" s="241"/>
      <c r="S83" s="241"/>
      <c r="T83" s="241"/>
      <c r="U83" s="265"/>
      <c r="V83" s="265"/>
      <c r="W83" s="267"/>
    </row>
    <row r="84" spans="1:23" ht="19" thickTop="1" thickBot="1">
      <c r="A84" s="7"/>
      <c r="B84" s="231" t="s">
        <v>170</v>
      </c>
      <c r="C84" s="231"/>
      <c r="D84" s="231"/>
      <c r="E84" s="231"/>
      <c r="F84" s="231"/>
      <c r="G84" s="231"/>
      <c r="H84" s="231"/>
      <c r="I84" s="231"/>
      <c r="J84" s="231"/>
      <c r="K84" s="231"/>
      <c r="L84" s="231"/>
      <c r="M84" s="231"/>
      <c r="N84" s="231"/>
      <c r="O84" s="231"/>
      <c r="P84" s="231"/>
      <c r="Q84" s="231"/>
      <c r="R84" s="231"/>
      <c r="S84" s="231"/>
      <c r="T84" s="231"/>
      <c r="U84" s="231"/>
      <c r="V84" s="231"/>
      <c r="W84" s="232"/>
    </row>
    <row r="85" spans="1:23" ht="32.25" customHeight="1" thickTop="1">
      <c r="A85" s="7"/>
      <c r="B85" s="111"/>
      <c r="C85" s="111"/>
      <c r="D85" s="111"/>
      <c r="E85" s="111"/>
      <c r="F85" s="111"/>
      <c r="G85" s="111"/>
      <c r="H85" s="28"/>
      <c r="I85" s="111"/>
      <c r="J85" s="111"/>
      <c r="K85" s="112"/>
      <c r="L85" s="113" t="s">
        <v>18</v>
      </c>
      <c r="M85" s="204" t="s">
        <v>166</v>
      </c>
      <c r="N85" s="47"/>
      <c r="O85" s="47"/>
      <c r="P85" s="22">
        <f>R85+S85+T85+W85</f>
        <v>31679356</v>
      </c>
      <c r="Q85" s="50"/>
      <c r="R85" s="22">
        <f>G76</f>
        <v>5952627</v>
      </c>
      <c r="S85" s="22">
        <f>F76</f>
        <v>458622</v>
      </c>
      <c r="T85" s="22">
        <f>E76</f>
        <v>5088638</v>
      </c>
      <c r="U85" s="114">
        <f>D76</f>
        <v>20154350</v>
      </c>
      <c r="V85" s="62">
        <f>C76</f>
        <v>25119</v>
      </c>
      <c r="W85" s="63">
        <f>U85+V85</f>
        <v>20179469</v>
      </c>
    </row>
    <row r="86" spans="1:23">
      <c r="A86" s="7"/>
      <c r="B86" s="115">
        <f>C86+D86</f>
        <v>2079117</v>
      </c>
      <c r="C86" s="91">
        <f>C87+C88</f>
        <v>0</v>
      </c>
      <c r="D86" s="91">
        <f>D87+D88</f>
        <v>2079117</v>
      </c>
      <c r="E86" s="91">
        <f>E87+E88</f>
        <v>1174</v>
      </c>
      <c r="F86" s="91">
        <f>F87+F88</f>
        <v>23035</v>
      </c>
      <c r="G86" s="91">
        <f>G87+G88</f>
        <v>296027</v>
      </c>
      <c r="H86" s="28"/>
      <c r="I86" s="94">
        <f>B86+E86+F86+G86</f>
        <v>2399353</v>
      </c>
      <c r="J86" s="94">
        <f>J87+J88</f>
        <v>19897</v>
      </c>
      <c r="K86" s="31">
        <f>I86+J86</f>
        <v>2419250</v>
      </c>
      <c r="L86" s="53" t="s">
        <v>45</v>
      </c>
      <c r="M86" s="54" t="s">
        <v>171</v>
      </c>
      <c r="N86" s="91">
        <f>O86+P86</f>
        <v>2419250</v>
      </c>
      <c r="O86" s="116">
        <f>O87+O88</f>
        <v>451</v>
      </c>
      <c r="P86" s="29">
        <f>T86</f>
        <v>2418799</v>
      </c>
      <c r="Q86" s="28"/>
      <c r="R86" s="28"/>
      <c r="S86" s="104"/>
      <c r="T86" s="29">
        <f>T87+T88</f>
        <v>2418799</v>
      </c>
      <c r="U86" s="92"/>
      <c r="V86" s="23"/>
      <c r="W86" s="32"/>
    </row>
    <row r="87" spans="1:23">
      <c r="A87" s="7"/>
      <c r="B87" s="115">
        <f>C87+D87</f>
        <v>2009632</v>
      </c>
      <c r="C87" s="103">
        <f>SUMIFS(DATI!E$1:E$65536,DATI!A$1:A$65536,'2021'!B4,DATI!B$1:B$65536,'2021'!C12,DATI!C$1:C$65536,'2021'!B8,DATI!D$1:D$65536,'2021'!L87)</f>
        <v>0</v>
      </c>
      <c r="D87" s="117">
        <f>SUMIFS(DATI!E$1:E$65536,DATI!A$1:A$65536,'2021'!B4,DATI!B$1:B$65536,'2021'!D12,DATI!C$1:C$65536,'2021'!B8,DATI!D$1:D$65536,'2021'!L87)</f>
        <v>2009632</v>
      </c>
      <c r="E87" s="49">
        <f>SUMIFS(DATI!E$1:E$65536,DATI!A$1:A$65536,'2021'!B4,DATI!B$1:B$65536,'2021'!E12,DATI!C$1:C$65536,'2021'!B8,DATI!D$1:D$65536,'2021'!L87)</f>
        <v>1174</v>
      </c>
      <c r="F87" s="49">
        <f>SUMIFS(DATI!E$1:E$65536,DATI!A$1:A$65536,'2021'!B4,DATI!B$1:B$65536,'2021'!F12,DATI!C$1:C$65536,'2021'!B8,DATI!D$1:D$65536,'2021'!L87)</f>
        <v>22584</v>
      </c>
      <c r="G87" s="49">
        <f>SUMIFS(DATI!E$1:E$65536,DATI!A$1:A$65536,'2021'!B4,DATI!B$1:B$65536,'2021'!G12,DATI!C$1:C$65536,'2021'!B8,DATI!D$1:D$65536,'2021'!L87)</f>
        <v>296027</v>
      </c>
      <c r="H87" s="28"/>
      <c r="I87" s="94">
        <f>B87+E87+F87+G87</f>
        <v>2329417</v>
      </c>
      <c r="J87" s="30">
        <f>SUMIFS(DATI!E$1:E$65536,DATI!A$1:A$65536,'2021'!B4,DATI!B$1:B$65536,'2021'!J12,DATI!C$1:C$65536,'2021'!B8,DATI!D$1:D$65536,'2021'!L87)</f>
        <v>19897</v>
      </c>
      <c r="K87" s="31">
        <f t="shared" ref="K87:K106" si="8">I87+J87</f>
        <v>2349314</v>
      </c>
      <c r="L87" s="53" t="s">
        <v>46</v>
      </c>
      <c r="M87" s="199" t="s">
        <v>240</v>
      </c>
      <c r="N87" s="91">
        <f t="shared" ref="N87:N105" si="9">O87+P87</f>
        <v>2349314</v>
      </c>
      <c r="O87" s="100">
        <f>SUMIFS(DATI!E$1:E$65536,DATI!A$1:A$65536,'2021'!B4,DATI!B$1:B$65536,'2021'!O12,DATI!C$1:C$65536,'2021'!N8,DATI!D$1:D$65536,'2021'!L87)</f>
        <v>0</v>
      </c>
      <c r="P87" s="29">
        <f>+T87+U87+W87</f>
        <v>2349314</v>
      </c>
      <c r="Q87" s="28"/>
      <c r="R87" s="28"/>
      <c r="S87" s="61"/>
      <c r="T87" s="49">
        <f>SUMIFS(DATI!E$1:E$65536,DATI!A$1:A$65536,'2021'!B4,DATI!B$1:B$65536,'2021'!T12,DATI!C$1:C$65536,'2021'!N8,DATI!D$1:D$65536,'2021'!L87)</f>
        <v>2349314</v>
      </c>
      <c r="U87" s="50"/>
      <c r="V87" s="28"/>
      <c r="W87" s="42"/>
    </row>
    <row r="88" spans="1:23">
      <c r="A88" s="7"/>
      <c r="B88" s="115">
        <f>C88+D88</f>
        <v>69485</v>
      </c>
      <c r="C88" s="103">
        <f>SUMIFS(DATI!E$1:E$65536,DATI!A$1:A$65536,'2021'!B4,DATI!B$1:B$65536,'2021'!C12,DATI!C$1:C$65536,'2021'!B8,DATI!D$1:D$65536,'2021'!L88)</f>
        <v>0</v>
      </c>
      <c r="D88" s="117">
        <f>SUMIFS(DATI!E$1:E$65536,DATI!A$1:A$65536,'2021'!B4,DATI!B$1:B$65536,'2021'!D12,DATI!C$1:C$65536,'2021'!B8,DATI!D$1:D$65536,'2021'!L88)</f>
        <v>69485</v>
      </c>
      <c r="E88" s="49">
        <f>SUMIFS(DATI!E$1:E$65536,DATI!A$1:A$65536,'2021'!B4,DATI!B$1:B$65536,'2021'!E12,DATI!C$1:C$65536,'2021'!B8,DATI!D$1:D$65536,'2021'!L88)</f>
        <v>0</v>
      </c>
      <c r="F88" s="49">
        <f>SUMIFS(DATI!E$1:E$65536,DATI!A$1:A$65536,'2021'!B4,DATI!B$1:B$65536,'2021'!F12,DATI!C$1:C$65536,'2021'!B8,DATI!D$1:D$65536,'2021'!L88)</f>
        <v>451</v>
      </c>
      <c r="G88" s="49">
        <f>SUMIFS(DATI!E$1:E$65536,DATI!A$1:A$65536,'2021'!B4,DATI!B$1:B$65536,'2021'!G12,DATI!C$1:C$65536,'2021'!B8,DATI!D$1:D$65536,'2021'!L88)</f>
        <v>0</v>
      </c>
      <c r="H88" s="28"/>
      <c r="I88" s="94">
        <f>B88+E88+F88+G88</f>
        <v>69936</v>
      </c>
      <c r="J88" s="30">
        <f>SUMIFS(DATI!E$1:E$65536,DATI!A$1:A$65536,'2021'!B4,DATI!B$1:B$65536,'2021'!J12,DATI!C$1:C$65536,'2021'!B8,DATI!D$1:D$65536,'2021'!L88)</f>
        <v>0</v>
      </c>
      <c r="K88" s="31">
        <f t="shared" si="8"/>
        <v>69936</v>
      </c>
      <c r="L88" s="53" t="s">
        <v>47</v>
      </c>
      <c r="M88" s="199" t="s">
        <v>241</v>
      </c>
      <c r="N88" s="91">
        <f t="shared" si="9"/>
        <v>69936</v>
      </c>
      <c r="O88" s="100">
        <f>SUMIFS(DATI!E$1:E$65536,DATI!A$1:A$65536,'2021'!B4,DATI!B$1:B$65536,'2021'!O12,DATI!C$1:C$65536,'2021'!N8,DATI!D$1:D$65536,'2021'!L88)</f>
        <v>451</v>
      </c>
      <c r="P88" s="29">
        <f>+T88+U88+W88</f>
        <v>69485</v>
      </c>
      <c r="Q88" s="28"/>
      <c r="R88" s="28"/>
      <c r="S88" s="28"/>
      <c r="T88" s="49">
        <f>SUMIFS(DATI!E$1:E$65536,DATI!A$1:A$65536,'2021'!B4,DATI!B$1:B$65536,'2021'!T12,DATI!C$1:C$65536,'2021'!N8,DATI!D$1:D$65536,'2021'!L88)</f>
        <v>69485</v>
      </c>
      <c r="U88" s="28"/>
      <c r="V88" s="28"/>
      <c r="W88" s="42"/>
    </row>
    <row r="89" spans="1:23">
      <c r="A89" s="7"/>
      <c r="B89" s="115">
        <f>C89+D89</f>
        <v>4446208</v>
      </c>
      <c r="C89" s="91">
        <f>C96+C97</f>
        <v>395385</v>
      </c>
      <c r="D89" s="99">
        <f>D90+D96</f>
        <v>4050823</v>
      </c>
      <c r="E89" s="29">
        <f>E96+E97</f>
        <v>7561834</v>
      </c>
      <c r="F89" s="29">
        <f>F96</f>
        <v>33102</v>
      </c>
      <c r="G89" s="29">
        <f>G96</f>
        <v>144006</v>
      </c>
      <c r="H89" s="28"/>
      <c r="I89" s="94">
        <f>B89+E89+F89+G89</f>
        <v>12185150</v>
      </c>
      <c r="J89" s="94">
        <f>J90+J96</f>
        <v>104255</v>
      </c>
      <c r="K89" s="31">
        <f t="shared" si="8"/>
        <v>12289405</v>
      </c>
      <c r="L89" s="53" t="s">
        <v>48</v>
      </c>
      <c r="M89" s="54" t="s">
        <v>172</v>
      </c>
      <c r="N89" s="91">
        <f>O89+P89</f>
        <v>12289406</v>
      </c>
      <c r="O89" s="116">
        <f>O90+O96</f>
        <v>40879</v>
      </c>
      <c r="P89" s="29">
        <f t="shared" ref="P89:P95" si="10">R89+S89+T89+W89</f>
        <v>12248527</v>
      </c>
      <c r="Q89" s="28"/>
      <c r="R89" s="29">
        <f>R90</f>
        <v>103127</v>
      </c>
      <c r="S89" s="29">
        <f>S90</f>
        <v>630340</v>
      </c>
      <c r="T89" s="91">
        <f>T90</f>
        <v>3334667</v>
      </c>
      <c r="U89" s="29">
        <f>U90+U96+U97</f>
        <v>8179912</v>
      </c>
      <c r="V89" s="29">
        <f>V90</f>
        <v>481</v>
      </c>
      <c r="W89" s="63">
        <f t="shared" ref="W89:W95" si="11">U89+V89</f>
        <v>8180393</v>
      </c>
    </row>
    <row r="90" spans="1:23">
      <c r="A90" s="7"/>
      <c r="B90" s="115">
        <f t="shared" ref="B90:B95" si="12">D90</f>
        <v>4050426</v>
      </c>
      <c r="C90" s="28"/>
      <c r="D90" s="49">
        <f>SUMIFS(DATI!E$1:E$65536,DATI!A$1:A$65536,'2021'!B4,DATI!B$1:B$65536,'2021'!D12,DATI!C$1:C$65536,'2021'!B8,DATI!D$1:D$65536,'2021'!L90)</f>
        <v>4050426</v>
      </c>
      <c r="E90" s="28"/>
      <c r="F90" s="28"/>
      <c r="G90" s="28"/>
      <c r="H90" s="28"/>
      <c r="I90" s="94">
        <f t="shared" ref="I90:I95" si="13">B90</f>
        <v>4050426</v>
      </c>
      <c r="J90" s="49">
        <f>SUMIFS(DATI!E$1:E$65536,DATI!A$1:A$65536,'2021'!B4,DATI!B$1:B$65536,'2021'!J12,DATI!C$1:C$65536,'2021'!B8,DATI!D$1:D$65536,'2021'!L90)</f>
        <v>18585</v>
      </c>
      <c r="K90" s="31">
        <f t="shared" si="8"/>
        <v>4069011</v>
      </c>
      <c r="L90" s="53" t="s">
        <v>49</v>
      </c>
      <c r="M90" s="199" t="s">
        <v>173</v>
      </c>
      <c r="N90" s="91">
        <f t="shared" si="9"/>
        <v>4069012</v>
      </c>
      <c r="O90" s="49">
        <f>SUMIFS(DATI!E$1:E$65536,DATI!A$1:A$65536,'2021'!B4,DATI!B$1:B$65536,'2021'!O12,DATI!C$1:C$65536,'2021'!N8,DATI!D$1:D$65536,'2021'!L90)</f>
        <v>0</v>
      </c>
      <c r="P90" s="29">
        <f t="shared" si="10"/>
        <v>4069012</v>
      </c>
      <c r="Q90" s="28"/>
      <c r="R90" s="49">
        <f>SUMIFS(DATI!E$1:E$65536,DATI!A$1:A$65536,'2021'!B4,DATI!B$1:B$65536,'2021'!R12,DATI!C$1:C$65536,'2021'!N8,DATI!D$1:D$65536,'2021'!L90)</f>
        <v>103127</v>
      </c>
      <c r="S90" s="49">
        <f>SUMIFS(DATI!E$1:E$65536,DATI!A$1:A$65536,'2021'!B4,DATI!B$1:B$65536,'2021'!S12,DATI!C$1:C$65536,'2021'!N8,DATI!D$1:D$65536,'2021'!L90)</f>
        <v>630340</v>
      </c>
      <c r="T90" s="103">
        <f>SUMIFS(DATI!E$1:E$65536,DATI!A$1:A$65536,'2021'!B4,DATI!B$1:B$65536,'2021'!T12,DATI!C$1:C$65536,'2021'!N8,DATI!D$1:D$65536,'2021'!L90)</f>
        <v>3334667</v>
      </c>
      <c r="U90" s="49">
        <f>SUMIFS(DATI!E$1:E$65536,DATI!A$1:A$65536,'2021'!B4,DATI!B$1:B$65536,'2021'!U12,DATI!C$1:C$65536,'2021'!N8,DATI!D$1:D$65536,'2021'!L90)</f>
        <v>397</v>
      </c>
      <c r="V90" s="49">
        <f>SUMIFS(DATI!E$1:E$65536,DATI!A$1:A$65536,'2021'!B4,DATI!B$1:B$65536,'2021'!V12,DATI!C$1:C$65536,'2021'!N8,DATI!D$1:D$65536,'2021'!L90)</f>
        <v>481</v>
      </c>
      <c r="W90" s="63">
        <f t="shared" si="11"/>
        <v>878</v>
      </c>
    </row>
    <row r="91" spans="1:23">
      <c r="A91" s="7"/>
      <c r="B91" s="115">
        <f t="shared" si="12"/>
        <v>2632590</v>
      </c>
      <c r="C91" s="28"/>
      <c r="D91" s="49">
        <f>SUMIFS(DATI!E$1:E$65536,DATI!A$1:A$65536,'2021'!B4,DATI!B$1:B$65536,'2021'!D12,DATI!C$1:C$65536,'2021'!B8,DATI!D$1:D$65536,'2021'!L91)</f>
        <v>2632590</v>
      </c>
      <c r="E91" s="28"/>
      <c r="F91" s="28"/>
      <c r="G91" s="28"/>
      <c r="H91" s="28"/>
      <c r="I91" s="94">
        <f t="shared" si="13"/>
        <v>2632590</v>
      </c>
      <c r="J91" s="49">
        <f>SUMIFS(DATI!E$1:E$65536,DATI!A$1:A$65536,'2021'!B4,DATI!B$1:B$65536,'2021'!J12,DATI!C$1:C$65536,'2021'!B8,DATI!D$1:D$65536,'2021'!L91)</f>
        <v>18585</v>
      </c>
      <c r="K91" s="31">
        <f t="shared" si="8"/>
        <v>2651175</v>
      </c>
      <c r="L91" s="53" t="s">
        <v>50</v>
      </c>
      <c r="M91" s="78" t="s">
        <v>174</v>
      </c>
      <c r="N91" s="91">
        <f t="shared" si="9"/>
        <v>2651175</v>
      </c>
      <c r="O91" s="49">
        <f>SUMIFS(DATI!E$1:E$65536,DATI!A$1:A$65536,'2021'!B4,DATI!B$1:B$65536,'2021'!O12,DATI!C$1:C$65536,'2021'!N8,DATI!D$1:D$65536,'2021'!L91)</f>
        <v>0</v>
      </c>
      <c r="P91" s="22">
        <f t="shared" si="10"/>
        <v>2651175</v>
      </c>
      <c r="Q91" s="28"/>
      <c r="R91" s="49">
        <f>SUMIFS(DATI!E$1:E$65536,DATI!A$1:A$65536,'2021'!B4,DATI!B$1:B$65536,'2021'!R12,DATI!C$1:C$65536,'2021'!N8,DATI!D$1:D$65536,'2021'!L91)</f>
        <v>0</v>
      </c>
      <c r="S91" s="49">
        <f>SUMIFS(DATI!E$1:E$65536,DATI!A$1:A$65536,'2021'!B4,DATI!B$1:B$65536,'2021'!S12,DATI!C$1:C$65536,'2021'!N8,DATI!D$1:D$65536,'2021'!L91)</f>
        <v>429536</v>
      </c>
      <c r="T91" s="117">
        <f>SUMIFS(DATI!E$1:E$65536,DATI!A$1:A$65536,'2021'!B4,DATI!B$1:B$65536,'2021'!T12,DATI!C$1:C$65536,'2021'!N8,DATI!D$1:D$65536,'2021'!L91)</f>
        <v>2221639</v>
      </c>
      <c r="U91" s="96">
        <f>SUMIFS(DATI!E$1:E$65536,DATI!A$1:A$65536,'2021'!B4,DATI!B$1:B$65536,'2021'!U12,DATI!C$1:C$65536,'2021'!N8,DATI!D$1:D$65536,'2021'!L91)</f>
        <v>0</v>
      </c>
      <c r="V91" s="30">
        <f>SUMIFS(DATI!E$1:E$65536,DATI!A$1:A$65536,'2021'!B4,DATI!B$1:B$65536,'2021'!V12,DATI!C$1:C$65536,'2021'!N8,DATI!D$1:D$65536,'2021'!L91)</f>
        <v>0</v>
      </c>
      <c r="W91" s="63">
        <f t="shared" si="11"/>
        <v>0</v>
      </c>
    </row>
    <row r="92" spans="1:23">
      <c r="A92" s="7"/>
      <c r="B92" s="115">
        <f t="shared" si="12"/>
        <v>250890</v>
      </c>
      <c r="C92" s="28"/>
      <c r="D92" s="49">
        <f>SUMIFS(DATI!E$1:E$65536,DATI!A$1:A$65536,'2021'!B4,DATI!B$1:B$65536,'2021'!D12,DATI!C$1:C$65536,'2021'!B8,DATI!D$1:D$65536,'2021'!L92)</f>
        <v>250890</v>
      </c>
      <c r="E92" s="28"/>
      <c r="F92" s="28"/>
      <c r="G92" s="28"/>
      <c r="H92" s="28"/>
      <c r="I92" s="94">
        <f t="shared" si="13"/>
        <v>250890</v>
      </c>
      <c r="J92" s="49">
        <f>SUMIFS(DATI!E$1:E$65536,DATI!A$1:A$65536,'2021'!B4,DATI!B$1:B$65536,'2021'!J12,DATI!C$1:C$65536,'2021'!B8,DATI!D$1:D$65536,'2021'!L92)</f>
        <v>0</v>
      </c>
      <c r="K92" s="31">
        <f t="shared" si="8"/>
        <v>250890</v>
      </c>
      <c r="L92" s="53" t="s">
        <v>51</v>
      </c>
      <c r="M92" s="78" t="s">
        <v>175</v>
      </c>
      <c r="N92" s="91">
        <f t="shared" si="9"/>
        <v>250890</v>
      </c>
      <c r="O92" s="49">
        <f>SUMIFS(DATI!E$1:E$65536,DATI!A$1:A$65536,'2021'!B4,DATI!B$1:B$65536,'2021'!O12,DATI!C$1:C$65536,'2021'!N8,DATI!D$1:D$65536,'2021'!L92)</f>
        <v>0</v>
      </c>
      <c r="P92" s="22">
        <f t="shared" si="10"/>
        <v>250890</v>
      </c>
      <c r="Q92" s="28"/>
      <c r="R92" s="49">
        <v>103126</v>
      </c>
      <c r="S92" s="49">
        <f>SUMIFS(DATI!E$1:E$65536,DATI!A$1:A$65536,'2021'!B4,DATI!B$1:B$65536,'2021'!S12,DATI!C$1:C$65536,'2021'!N8,DATI!D$1:D$65536,'2021'!L92)</f>
        <v>4898</v>
      </c>
      <c r="T92" s="117">
        <f>SUMIFS(DATI!E$1:E$65536,DATI!A$1:A$65536,'2021'!B4,DATI!B$1:B$65536,'2021'!T12,DATI!C$1:C$65536,'2021'!N8,DATI!D$1:D$65536,'2021'!L92)</f>
        <v>141988</v>
      </c>
      <c r="U92" s="96">
        <f>SUMIFS(DATI!E$1:E$65536,DATI!A$1:A$65536,'2021'!B4,DATI!B$1:B$65536,'2021'!U12,DATI!C$1:C$65536,'2021'!N8,DATI!D$1:D$65536,'2021'!L92)</f>
        <v>397</v>
      </c>
      <c r="V92" s="30">
        <f>SUMIFS(DATI!E$1:E$65536,DATI!A$1:A$65536,'2021'!B4,DATI!B$1:B$65536,'2021'!V12,DATI!C$1:C$65536,'2021'!N8,DATI!D$1:D$65536,'2021'!L92)</f>
        <v>481</v>
      </c>
      <c r="W92" s="63">
        <f t="shared" si="11"/>
        <v>878</v>
      </c>
    </row>
    <row r="93" spans="1:23">
      <c r="A93" s="7"/>
      <c r="B93" s="115">
        <f t="shared" si="12"/>
        <v>1157171</v>
      </c>
      <c r="C93" s="28"/>
      <c r="D93" s="49">
        <f>SUMIFS(DATI!E$1:E$65536,DATI!A$1:A$65536,'2021'!B4,DATI!B$1:B$65536,'2021'!D12,DATI!C$1:C$65536,'2021'!B8,DATI!D$1:D$65536,'2021'!L93)</f>
        <v>1157171</v>
      </c>
      <c r="E93" s="28"/>
      <c r="F93" s="28"/>
      <c r="G93" s="28"/>
      <c r="H93" s="28"/>
      <c r="I93" s="94">
        <f t="shared" si="13"/>
        <v>1157171</v>
      </c>
      <c r="J93" s="49">
        <f>SUMIFS(DATI!E$1:E$65536,DATI!A$1:A$65536,'2021'!B4,DATI!B$1:B$65536,'2021'!J12,DATI!C$1:C$65536,'2021'!B8,DATI!D$1:D$65536,'2021'!L93)</f>
        <v>0</v>
      </c>
      <c r="K93" s="31">
        <f t="shared" si="8"/>
        <v>1157171</v>
      </c>
      <c r="L93" s="53" t="s">
        <v>52</v>
      </c>
      <c r="M93" s="78" t="s">
        <v>176</v>
      </c>
      <c r="N93" s="91">
        <f t="shared" si="9"/>
        <v>1157171</v>
      </c>
      <c r="O93" s="49">
        <f>SUMIFS(DATI!E$1:E$65536,DATI!A$1:A$65536,'2021'!B4,DATI!B$1:B$65536,'2021'!O12,DATI!C$1:C$65536,'2021'!N8,DATI!D$1:D$65536,'2021'!L93)</f>
        <v>0</v>
      </c>
      <c r="P93" s="22">
        <f t="shared" si="10"/>
        <v>1157171</v>
      </c>
      <c r="Q93" s="28"/>
      <c r="R93" s="49">
        <f>SUMIFS(DATI!E$1:E$65536,DATI!A$1:A$65536,'2021'!B4,DATI!B$1:B$65536,'2021'!R12,DATI!C$1:C$65536,'2021'!N8,DATI!D$1:D$65536,'2021'!L93)</f>
        <v>0</v>
      </c>
      <c r="S93" s="49">
        <f>SUMIFS(DATI!E$1:E$65536,DATI!A$1:A$65536,'2021'!B4,DATI!B$1:B$65536,'2021'!S12,DATI!C$1:C$65536,'2021'!N8,DATI!D$1:D$65536,'2021'!L93)</f>
        <v>186131</v>
      </c>
      <c r="T93" s="117">
        <f>SUMIFS(DATI!E$1:E$65536,DATI!A$1:A$65536,'2021'!B4,DATI!B$1:B$65536,'2021'!T12,DATI!C$1:C$65536,'2021'!N8,DATI!D$1:D$65536,'2021'!L93)</f>
        <v>971040</v>
      </c>
      <c r="U93" s="96">
        <f>SUMIFS(DATI!E$1:E$65536,DATI!A$1:A$65536,'2021'!B4,DATI!B$1:B$65536,'2021'!U12,DATI!C$1:C$65536,'2021'!N8,DATI!D$1:D$65536,'2021'!L93)</f>
        <v>0</v>
      </c>
      <c r="V93" s="30">
        <f>SUMIFS(DATI!E$1:E$65536,DATI!A$1:A$65536,'2021'!B4,DATI!B$1:B$65536,'2021'!V12,DATI!C$1:C$65536,'2021'!N8,DATI!D$1:D$65536,'2021'!L93)</f>
        <v>0</v>
      </c>
      <c r="W93" s="63">
        <f t="shared" si="11"/>
        <v>0</v>
      </c>
    </row>
    <row r="94" spans="1:23">
      <c r="A94" s="7"/>
      <c r="B94" s="115">
        <f t="shared" si="12"/>
        <v>45654</v>
      </c>
      <c r="C94" s="28"/>
      <c r="D94" s="49">
        <f>SUMIFS(DATI!E$1:E$65536,DATI!A$1:A$65536,'2021'!B4,DATI!B$1:B$65536,'2021'!D12,DATI!C$1:C$65536,'2021'!B8,DATI!D$1:D$65536,'2021'!L94)</f>
        <v>45654</v>
      </c>
      <c r="E94" s="28"/>
      <c r="F94" s="28"/>
      <c r="G94" s="28"/>
      <c r="H94" s="28"/>
      <c r="I94" s="94">
        <f t="shared" si="13"/>
        <v>45654</v>
      </c>
      <c r="J94" s="49">
        <f>SUMIFS(DATI!E$1:E$65536,DATI!A$1:A$65536,'2021'!B4,DATI!B$1:B$65536,'2021'!J12,DATI!C$1:C$65536,'2021'!B8,DATI!D$1:D$65536,'2021'!L94)</f>
        <v>0</v>
      </c>
      <c r="K94" s="31">
        <f t="shared" si="8"/>
        <v>45654</v>
      </c>
      <c r="L94" s="53" t="s">
        <v>53</v>
      </c>
      <c r="M94" s="78" t="s">
        <v>177</v>
      </c>
      <c r="N94" s="91">
        <f t="shared" si="9"/>
        <v>45654</v>
      </c>
      <c r="O94" s="49">
        <f>SUMIFS(DATI!E$1:E$65536,DATI!A$1:A$65536,'2021'!B4,DATI!B$1:B$65536,'2021'!O12,DATI!C$1:C$65536,'2021'!N8,DATI!D$1:D$65536,'2021'!L94)</f>
        <v>0</v>
      </c>
      <c r="P94" s="22">
        <f t="shared" si="10"/>
        <v>45654</v>
      </c>
      <c r="Q94" s="50"/>
      <c r="R94" s="49">
        <f>SUMIFS(DATI!E$1:E$65536,DATI!A$1:A$65536,'2021'!B4,DATI!B$1:B$65536,'2021'!R12,DATI!C$1:C$65536,'2021'!N8,DATI!D$1:D$65536,'2021'!L94)</f>
        <v>0</v>
      </c>
      <c r="S94" s="49">
        <f>SUMIFS(DATI!E$1:E$65536,DATI!A$1:A$65536,'2021'!B4,DATI!B$1:B$65536,'2021'!S12,DATI!C$1:C$65536,'2021'!N8,DATI!D$1:D$65536,'2021'!L94)</f>
        <v>45654</v>
      </c>
      <c r="T94" s="117">
        <f>SUMIFS(DATI!E$1:E$65536,DATI!A$1:A$65536,'2021'!B4,DATI!B$1:B$65536,'2021'!T12,DATI!C$1:C$65536,'2021'!N8,DATI!D$1:D$65536,'2021'!L94)</f>
        <v>0</v>
      </c>
      <c r="U94" s="96">
        <f>SUMIFS(DATI!E$1:E$65536,DATI!A$1:A$65536,'2021'!B4,DATI!B$1:B$65536,'2021'!U12,DATI!C$1:C$65536,'2021'!N8,DATI!D$1:D$65536,'2021'!L94)</f>
        <v>0</v>
      </c>
      <c r="V94" s="30">
        <f>SUMIFS(DATI!E$1:E$65536,DATI!A$1:A$65536,'2021'!B4,DATI!B$1:B$65536,'2021'!V12,DATI!C$1:C$65536,'2021'!N8,DATI!D$1:D$65536,'2021'!L94)</f>
        <v>0</v>
      </c>
      <c r="W94" s="63">
        <f t="shared" si="11"/>
        <v>0</v>
      </c>
    </row>
    <row r="95" spans="1:23">
      <c r="A95" s="7"/>
      <c r="B95" s="115">
        <f t="shared" si="12"/>
        <v>35879</v>
      </c>
      <c r="C95" s="28"/>
      <c r="D95" s="49">
        <f>SUMIFS(DATI!E$1:E$65536,DATI!A$1:A$65536,'2021'!B4,DATI!B$1:B$65536,'2021'!D12,DATI!C$1:C$65536,'2021'!B8,DATI!D$1:D$65536,'2021'!L95)</f>
        <v>35879</v>
      </c>
      <c r="E95" s="28"/>
      <c r="F95" s="28"/>
      <c r="G95" s="28"/>
      <c r="H95" s="28"/>
      <c r="I95" s="94">
        <f t="shared" si="13"/>
        <v>35879</v>
      </c>
      <c r="J95" s="49">
        <f>SUMIFS(DATI!E$1:E$65536,DATI!A$1:A$65536,'2021'!B4,DATI!B$1:B$65536,'2021'!J12,DATI!C$1:C$65536,'2021'!B8,DATI!D$1:D$65536,'2021'!L95)</f>
        <v>0</v>
      </c>
      <c r="K95" s="31">
        <f t="shared" si="8"/>
        <v>35879</v>
      </c>
      <c r="L95" s="53" t="s">
        <v>54</v>
      </c>
      <c r="M95" s="78" t="s">
        <v>178</v>
      </c>
      <c r="N95" s="91">
        <f t="shared" si="9"/>
        <v>35879</v>
      </c>
      <c r="O95" s="49">
        <f>SUMIFS(DATI!E$1:E$65536,DATI!A$1:A$65536,'2021'!B4,DATI!B$1:B$65536,'2021'!O12,DATI!C$1:C$65536,'2021'!N8,DATI!D$1:D$65536,'2021'!L95)</f>
        <v>0</v>
      </c>
      <c r="P95" s="22">
        <f t="shared" si="10"/>
        <v>35879</v>
      </c>
      <c r="Q95" s="50"/>
      <c r="R95" s="49">
        <f>SUMIFS(DATI!E$1:E$65536,DATI!A$1:A$65536,'2021'!B4,DATI!B$1:B$65536,'2021'!R12,DATI!C$1:C$65536,'2021'!N8,DATI!D$1:D$65536,'2021'!L95)</f>
        <v>0</v>
      </c>
      <c r="S95" s="49">
        <f>SUMIFS(DATI!E$1:E$65536,DATI!A$1:A$65536,'2021'!B4,DATI!B$1:B$65536,'2021'!S12,DATI!C$1:C$65536,'2021'!N8,DATI!D$1:D$65536,'2021'!L95)</f>
        <v>35879</v>
      </c>
      <c r="T95" s="117">
        <f>SUMIFS(DATI!E$1:E$65536,DATI!A$1:A$65536,'2021'!B4,DATI!B$1:B$65536,'2021'!T12,DATI!C$1:C$65536,'2021'!N8,DATI!D$1:D$65536,'2021'!L95)</f>
        <v>0</v>
      </c>
      <c r="U95" s="96">
        <f>SUMIFS(DATI!E$1:E$65536,DATI!A$1:A$65536,'2021'!B4,DATI!B$1:B$65536,'2021'!U12,DATI!C$1:C$65536,'2021'!N8,DATI!D$1:D$65536,'2021'!L95)</f>
        <v>0</v>
      </c>
      <c r="V95" s="30">
        <f>SUMIFS(DATI!E$1:E$65536,DATI!A$1:A$65536,'2021'!B4,DATI!B$1:B$65536,'2021'!V12,DATI!C$1:C$65536,'2021'!N8,DATI!D$1:D$65536,'2021'!L95)</f>
        <v>0</v>
      </c>
      <c r="W95" s="63">
        <f t="shared" si="11"/>
        <v>0</v>
      </c>
    </row>
    <row r="96" spans="1:23">
      <c r="A96" s="7"/>
      <c r="B96" s="118">
        <f>C96+D96</f>
        <v>878</v>
      </c>
      <c r="C96" s="49">
        <f>SUMIFS(DATI!E$1:E$65536,DATI!A$1:A$65536,'2021'!B4,DATI!B$1:B$65536,'2021'!C12,DATI!C$1:C$65536,'2021'!B8,DATI!D$1:D$65536,'2021'!L96)</f>
        <v>481</v>
      </c>
      <c r="D96" s="96">
        <f>SUMIFS(DATI!E$1:E$65536,DATI!A$1:A$65536,'2021'!B4,DATI!B$1:B$65536,'2021'!D12,DATI!C$1:C$65536,'2021'!B8,DATI!D$1:D$65536,'2021'!L96)</f>
        <v>397</v>
      </c>
      <c r="E96" s="49">
        <f>SUMIFS(DATI!E$1:E$65536,DATI!A$1:A$65536,'2021'!B4,DATI!B$1:B$65536,'2021'!E12,DATI!C$1:C$65536,'2021'!B8,DATI!D$1:D$65536,'2021'!L96)</f>
        <v>4054114</v>
      </c>
      <c r="F96" s="49">
        <f>SUMIFS(DATI!E$1:E$65536,DATI!A$1:A$65536,'2021'!B4,DATI!B$1:B$65536,'2021'!F12,DATI!C$1:C$65536,'2021'!B8,DATI!D$1:D$65536,'2021'!L96)</f>
        <v>33102</v>
      </c>
      <c r="G96" s="49">
        <f>SUMIFS(DATI!E$1:E$65536,DATI!A$1:A$65536,'2021'!B4,DATI!B$1:B$65536,'2021'!G12,DATI!C$1:C$65536,'2021'!B8,DATI!D$1:D$65536,'2021'!L96)</f>
        <v>144006</v>
      </c>
      <c r="H96" s="28"/>
      <c r="I96" s="94">
        <f>B96+E96+F96+G96</f>
        <v>4232100</v>
      </c>
      <c r="J96" s="30">
        <f>SUMIFS(DATI!E$1:E$65536,DATI!A$1:A$65536,'2021'!B4,DATI!B$1:B$65536,'2021'!J12,DATI!C$1:C$65536,'2021'!B8,DATI!D$1:D$65536,'2021'!L96)</f>
        <v>85670</v>
      </c>
      <c r="K96" s="31">
        <f t="shared" si="8"/>
        <v>4317770</v>
      </c>
      <c r="L96" s="53" t="s">
        <v>55</v>
      </c>
      <c r="M96" s="199" t="s">
        <v>179</v>
      </c>
      <c r="N96" s="91">
        <f t="shared" si="9"/>
        <v>4317770</v>
      </c>
      <c r="O96" s="49">
        <f>SUMIFS(DATI!E$1:E$65536,DATI!A$1:A$65536,'2021'!B4,DATI!B$1:B$65536,'2021'!O12,DATI!C$1:C$65536,'2021'!N8,DATI!D$1:D$65536,'2021'!L96)</f>
        <v>40879</v>
      </c>
      <c r="P96" s="29">
        <f>W96</f>
        <v>4276891</v>
      </c>
      <c r="Q96" s="50"/>
      <c r="R96" s="23"/>
      <c r="S96" s="23"/>
      <c r="T96" s="23"/>
      <c r="U96" s="49">
        <v>4276891</v>
      </c>
      <c r="V96" s="28"/>
      <c r="W96" s="63">
        <f>U96</f>
        <v>4276891</v>
      </c>
    </row>
    <row r="97" spans="1:23">
      <c r="A97" s="7"/>
      <c r="B97" s="28"/>
      <c r="C97" s="49">
        <f>SUMIFS(DATI!E$1:E$65536,DATI!A$1:A$65536,'2021'!B4,DATI!B$1:B$65536,'2021'!C12,DATI!C$1:C$65536,'2021'!B8,DATI!D$1:D$65536,'2021'!L97)</f>
        <v>394904</v>
      </c>
      <c r="D97" s="28"/>
      <c r="E97" s="49">
        <f>SUMIFS(DATI!E$1:E$65536,DATI!A$1:A$65536,'2021'!B4,DATI!B$1:B$65536,'2021'!E12,DATI!C$1:C$65536,'2021'!B8,DATI!D$1:D$65536,'2021'!L97)</f>
        <v>3507720</v>
      </c>
      <c r="F97" s="28"/>
      <c r="G97" s="28"/>
      <c r="H97" s="28"/>
      <c r="I97" s="94">
        <f>C97+E97+F97+G97</f>
        <v>3902624</v>
      </c>
      <c r="J97" s="28"/>
      <c r="K97" s="31">
        <f>I97</f>
        <v>3902624</v>
      </c>
      <c r="L97" s="53" t="s">
        <v>56</v>
      </c>
      <c r="M97" s="199" t="s">
        <v>180</v>
      </c>
      <c r="N97" s="91">
        <f>P97</f>
        <v>3902624</v>
      </c>
      <c r="O97" s="28"/>
      <c r="P97" s="29">
        <f>W97</f>
        <v>3902624</v>
      </c>
      <c r="Q97" s="28"/>
      <c r="R97" s="28"/>
      <c r="S97" s="28"/>
      <c r="T97" s="28"/>
      <c r="U97" s="49">
        <f>SUMIFS(DATI!E$1:E$65536,DATI!A$1:A$65536,'2021'!B4,DATI!B$1:B$65536,'2021'!U12,DATI!C$1:C$65536,'2021'!N8,DATI!D$1:D$65536,'2021'!L97)</f>
        <v>3902624</v>
      </c>
      <c r="V97" s="28"/>
      <c r="W97" s="31">
        <f>U97</f>
        <v>3902624</v>
      </c>
    </row>
    <row r="98" spans="1:23">
      <c r="A98" s="7"/>
      <c r="B98" s="28"/>
      <c r="C98" s="49">
        <f>SUMIFS(DATI!E$1:E$65536,DATI!A$1:A$65536,'2021'!B4,DATI!B$1:B$65536,'2021'!C12,DATI!C$1:C$65536,'2021'!B8,DATI!D$1:D$65536,'2021'!L98)</f>
        <v>268425</v>
      </c>
      <c r="D98" s="28"/>
      <c r="E98" s="49">
        <f>SUMIFS(DATI!E$1:E$65536,DATI!A$1:A$65536,'2021'!B4,DATI!B$1:B$65536,'2021'!E12,DATI!C$1:C$65536,'2021'!B8,DATI!D$1:D$65536,'2021'!L98)</f>
        <v>2677505</v>
      </c>
      <c r="F98" s="28"/>
      <c r="G98" s="28"/>
      <c r="H98" s="28"/>
      <c r="I98" s="94">
        <f>E98+C98</f>
        <v>2945930</v>
      </c>
      <c r="J98" s="28"/>
      <c r="K98" s="31">
        <f>I98</f>
        <v>2945930</v>
      </c>
      <c r="L98" s="53" t="s">
        <v>57</v>
      </c>
      <c r="M98" s="78" t="s">
        <v>181</v>
      </c>
      <c r="N98" s="91">
        <f>P98</f>
        <v>2945930</v>
      </c>
      <c r="O98" s="28"/>
      <c r="P98" s="29">
        <f>W98</f>
        <v>2945930</v>
      </c>
      <c r="Q98" s="28"/>
      <c r="R98" s="28"/>
      <c r="S98" s="28"/>
      <c r="T98" s="28"/>
      <c r="U98" s="49">
        <f>SUMIFS(DATI!E$1:E$65536,DATI!A$1:A$65536,'2021'!B4,DATI!B$1:B$65536,'2021'!U12,DATI!C$1:C$65536,'2021'!N8,DATI!D$1:D$65536,'2021'!L98)</f>
        <v>2945930</v>
      </c>
      <c r="V98" s="28"/>
      <c r="W98" s="31">
        <f>U98</f>
        <v>2945930</v>
      </c>
    </row>
    <row r="99" spans="1:23">
      <c r="A99" s="7"/>
      <c r="B99" s="28"/>
      <c r="C99" s="49">
        <f>SUMIFS(DATI!E$1:E$65536,DATI!A$1:A$65536,'2021'!B4,DATI!B$1:B$65536,'2021'!C12,DATI!C$1:C$65536,'2021'!B8,DATI!D$1:D$65536,'2021'!L99)</f>
        <v>126479</v>
      </c>
      <c r="D99" s="28"/>
      <c r="E99" s="49">
        <f>SUMIFS(DATI!E$1:E$65536,DATI!A$1:A$65536,'2021'!B4,DATI!B$1:B$65536,'2021'!E12,DATI!C$1:C$65536,'2021'!B8,DATI!D$1:D$65536,'2021'!L99)</f>
        <v>830215</v>
      </c>
      <c r="F99" s="28"/>
      <c r="G99" s="28"/>
      <c r="H99" s="28"/>
      <c r="I99" s="94">
        <f>E99+C99</f>
        <v>956694</v>
      </c>
      <c r="J99" s="28"/>
      <c r="K99" s="31">
        <f>I99</f>
        <v>956694</v>
      </c>
      <c r="L99" s="53" t="s">
        <v>58</v>
      </c>
      <c r="M99" s="78" t="s">
        <v>182</v>
      </c>
      <c r="N99" s="91">
        <f>P99</f>
        <v>956694</v>
      </c>
      <c r="O99" s="28"/>
      <c r="P99" s="29">
        <f>W99</f>
        <v>956694</v>
      </c>
      <c r="Q99" s="28"/>
      <c r="R99" s="28"/>
      <c r="S99" s="28"/>
      <c r="T99" s="28"/>
      <c r="U99" s="49">
        <f>SUMIFS(DATI!E$1:E$65536,DATI!A$1:A$65536,'2021'!B4,DATI!B$1:B$65536,'2021'!U12,DATI!C$1:C$65536,'2021'!N8,DATI!D$1:D$65536,'2021'!L99)</f>
        <v>956694</v>
      </c>
      <c r="V99" s="28"/>
      <c r="W99" s="31">
        <f>U99</f>
        <v>956694</v>
      </c>
    </row>
    <row r="100" spans="1:23">
      <c r="A100" s="7"/>
      <c r="B100" s="115">
        <f>C100+D100</f>
        <v>452838</v>
      </c>
      <c r="C100" s="91">
        <f>C101+C103</f>
        <v>307</v>
      </c>
      <c r="D100" s="99">
        <f>D101+D103</f>
        <v>452531</v>
      </c>
      <c r="E100" s="29">
        <f>E101+E102+E103</f>
        <v>973305</v>
      </c>
      <c r="F100" s="91">
        <f>F101+F102+F103</f>
        <v>497686</v>
      </c>
      <c r="G100" s="91">
        <f>G101+G103</f>
        <v>475650</v>
      </c>
      <c r="H100" s="28"/>
      <c r="I100" s="94">
        <f>B100+E100+F100+G100</f>
        <v>2399479</v>
      </c>
      <c r="J100" s="94">
        <f>J101+J102+J103</f>
        <v>1043049</v>
      </c>
      <c r="K100" s="31">
        <f t="shared" si="8"/>
        <v>3442528</v>
      </c>
      <c r="L100" s="53" t="s">
        <v>59</v>
      </c>
      <c r="M100" s="54" t="s">
        <v>183</v>
      </c>
      <c r="N100" s="91">
        <f t="shared" si="9"/>
        <v>3442529</v>
      </c>
      <c r="O100" s="94">
        <f>O101+O102+O103</f>
        <v>809622</v>
      </c>
      <c r="P100" s="29">
        <f>R100+S100+T100+W100</f>
        <v>2632907</v>
      </c>
      <c r="Q100" s="50"/>
      <c r="R100" s="29">
        <f>R102+R103</f>
        <v>285909</v>
      </c>
      <c r="S100" s="29">
        <f>S101+S102+S103</f>
        <v>286263</v>
      </c>
      <c r="T100" s="29">
        <f>T101+T102+T103</f>
        <v>472027</v>
      </c>
      <c r="U100" s="93">
        <f>U102+U103</f>
        <v>1177180</v>
      </c>
      <c r="V100" s="94">
        <f>V102+V103</f>
        <v>411528</v>
      </c>
      <c r="W100" s="63">
        <f>U100+V100</f>
        <v>1588708</v>
      </c>
    </row>
    <row r="101" spans="1:23">
      <c r="A101" s="7"/>
      <c r="B101" s="115">
        <f>C101+D101</f>
        <v>81308</v>
      </c>
      <c r="C101" s="103">
        <f>SUMIFS(DATI!E$1:E$65536,DATI!A$1:A$65536,'2021'!B4,DATI!B$1:B$65536,'2021'!C12,DATI!C$1:C$65536,'2021'!B8,DATI!D$1:D$65536,'2021'!L101)</f>
        <v>0</v>
      </c>
      <c r="D101" s="117">
        <f>SUMIFS(DATI!E$1:E$65536,DATI!A$1:A$65536,'2021'!B4,DATI!B$1:B$65536,'2021'!D12,DATI!C$1:C$65536,'2021'!B8,DATI!D$1:D$65536,'2021'!L101)</f>
        <v>81308</v>
      </c>
      <c r="E101" s="49">
        <f>SUMIFS(DATI!E$1:E$65536,DATI!A$1:A$65536,'2021'!B4,DATI!B$1:B$65536,'2021'!E12,DATI!C$1:C$65536,'2021'!B8,DATI!D$1:D$65536,'2021'!L101)</f>
        <v>462</v>
      </c>
      <c r="F101" s="49">
        <f>SUMIFS(DATI!E$1:E$65536,DATI!A$1:A$65536,'2021'!B4,DATI!B$1:B$65536,'2021'!F12,DATI!C$1:C$65536,'2021'!B8,DATI!D$1:D$65536,'2021'!L101)</f>
        <v>69238</v>
      </c>
      <c r="G101" s="49">
        <f>SUMIFS(DATI!E$1:E$65536,DATI!A$1:A$65536,'2021'!B4,DATI!B$1:B$65536,'2021'!G12,DATI!C$1:C$65536,'2021'!B8,DATI!D$1:D$65536,'2021'!L101)</f>
        <v>133927</v>
      </c>
      <c r="H101" s="28"/>
      <c r="I101" s="94">
        <f>B101+E101+F101+G101</f>
        <v>284935</v>
      </c>
      <c r="J101" s="30">
        <f>SUMIFS(DATI!E$1:E$65536,DATI!A$1:A$65536,'2021'!B4,DATI!B$1:B$65536,'2021'!J12,DATI!C$1:C$65536,'2021'!B8,DATI!D$1:D$65536,'2021'!L101)</f>
        <v>1954</v>
      </c>
      <c r="K101" s="31">
        <f t="shared" si="8"/>
        <v>286889</v>
      </c>
      <c r="L101" s="119" t="s">
        <v>60</v>
      </c>
      <c r="M101" s="205" t="s">
        <v>242</v>
      </c>
      <c r="N101" s="91">
        <f t="shared" si="9"/>
        <v>286889</v>
      </c>
      <c r="O101" s="30">
        <f>SUMIFS(DATI!E$1:E$65536,DATI!A$1:A$65536,'2021'!B4,DATI!B$1:B$65536,'2021'!O12,DATI!C$1:C$65536,'2021'!N8,DATI!D$1:D$65536,'2021'!L101)</f>
        <v>30937</v>
      </c>
      <c r="P101" s="29">
        <f>S101+T101</f>
        <v>255952</v>
      </c>
      <c r="Q101" s="50"/>
      <c r="R101" s="73"/>
      <c r="S101" s="49">
        <f>SUMIFS(DATI!E$1:E$65536,DATI!A$1:A$65536,'2021'!B4,DATI!B$1:B$65536,'2021'!S12,DATI!C$1:C$65536,'2021'!N8,DATI!D$1:D$65536,'2021'!L101)</f>
        <v>255952</v>
      </c>
      <c r="T101" s="49">
        <f>SUMIFS(DATI!E$1:E$65536,DATI!A$1:A$65536,'2021'!B4,DATI!B$1:B$65536,'2021'!T12,DATI!C$1:C$65536,'2021'!N8,DATI!D$1:D$65536,'2021'!L101)</f>
        <v>0</v>
      </c>
      <c r="U101" s="73"/>
      <c r="V101" s="28"/>
      <c r="W101" s="42"/>
    </row>
    <row r="102" spans="1:23">
      <c r="A102" s="7"/>
      <c r="B102" s="120"/>
      <c r="C102" s="23"/>
      <c r="D102" s="28"/>
      <c r="E102" s="30">
        <f>SUMIFS(DATI!E$1:E$65536,DATI!A$1:A$65536,'2021'!B4,DATI!B$1:B$65536,'2021'!E12,DATI!C$1:C$65536,'2021'!B8,DATI!D$1:D$65536,'2021'!L102)</f>
        <v>0</v>
      </c>
      <c r="F102" s="49">
        <f>SUMIFS(DATI!E$1:E$65536,DATI!A$1:A$65536,'2021'!B4,DATI!B$1:B$65536,'2021'!F12,DATI!C$1:C$65536,'2021'!B8,DATI!D$1:D$65536,'2021'!L102)</f>
        <v>256090</v>
      </c>
      <c r="G102" s="73"/>
      <c r="H102" s="28"/>
      <c r="I102" s="94">
        <f>F102</f>
        <v>256090</v>
      </c>
      <c r="J102" s="30">
        <f>SUMIFS(DATI!E$1:E$65536,DATI!A$1:A$65536,'2021'!B4,DATI!B$1:B$65536,'2021'!J12,DATI!C$1:C$65536,'2021'!B8,DATI!D$1:D$65536,'2021'!L102)</f>
        <v>11795</v>
      </c>
      <c r="K102" s="31">
        <f t="shared" si="8"/>
        <v>267885</v>
      </c>
      <c r="L102" s="53" t="s">
        <v>61</v>
      </c>
      <c r="M102" s="199" t="s">
        <v>243</v>
      </c>
      <c r="N102" s="91">
        <f t="shared" si="9"/>
        <v>267886</v>
      </c>
      <c r="O102" s="30">
        <f>SUMIFS(DATI!E$1:E$65536,DATI!A$1:A$65536,'2021'!B4,DATI!B$1:B$65536,'2021'!O12,DATI!C$1:C$65536,'2021'!N8,DATI!D$1:D$65536,'2021'!L102)</f>
        <v>1627</v>
      </c>
      <c r="P102" s="29">
        <f>R102+S102+T102+U102+V102</f>
        <v>266259</v>
      </c>
      <c r="Q102" s="50"/>
      <c r="R102" s="49">
        <f>SUMIFS(DATI!E$1:E$65536,DATI!A$1:A$65536,'2021'!B4,DATI!B$1:B$65536,'2021'!R12,DATI!C$1:C$65536,'2021'!N8,DATI!D$1:D$65536,'2021'!L102)</f>
        <v>161971</v>
      </c>
      <c r="S102" s="49">
        <f>SUMIFS(DATI!E$1:E$65536,DATI!A$1:A$65536,'2021'!B4,DATI!B$1:B$65536,'2021'!S12,DATI!C$1:C$65536,'2021'!N8,DATI!D$1:D$65536,'2021'!L102)</f>
        <v>10182</v>
      </c>
      <c r="T102" s="49">
        <f>SUMIFS(DATI!E$1:E$65536,DATI!A$1:A$65536,'2021'!B4,DATI!B$1:B$65536,'2021'!T12,DATI!C$1:C$65536,'2021'!N8,DATI!D$1:D$65536,'2021'!L102)</f>
        <v>1788</v>
      </c>
      <c r="U102" s="96">
        <f>SUMIFS(DATI!E$1:E$65536,DATI!A$1:A$65536,'2021'!B4,DATI!B$1:B$65536,'2021'!U12,DATI!C$1:C$65536,'2021'!N8,DATI!D$1:D$65536,'2021'!L102)</f>
        <v>92318</v>
      </c>
      <c r="V102" s="30">
        <f>SUMIFS(DATI!E$1:E$65536,DATI!A$1:A$65536,'2021'!B4,DATI!B$1:B$65536,'2021'!V12,DATI!C$1:C$65536,'2021'!N8,DATI!D$1:D$65536,'2021'!L102)</f>
        <v>0</v>
      </c>
      <c r="W102" s="31">
        <f>U102+V102</f>
        <v>92318</v>
      </c>
    </row>
    <row r="103" spans="1:23" ht="25">
      <c r="A103" s="7"/>
      <c r="B103" s="115">
        <f>C103+D103</f>
        <v>371530</v>
      </c>
      <c r="C103" s="91">
        <f>C106</f>
        <v>307</v>
      </c>
      <c r="D103" s="91">
        <f>D106</f>
        <v>371223</v>
      </c>
      <c r="E103" s="91">
        <f>E106+E104+E107</f>
        <v>972843</v>
      </c>
      <c r="F103" s="91">
        <f>F106</f>
        <v>172358</v>
      </c>
      <c r="G103" s="91">
        <f>G106</f>
        <v>341723</v>
      </c>
      <c r="H103" s="28"/>
      <c r="I103" s="94">
        <f>B103+E103+F103+G103</f>
        <v>1858454</v>
      </c>
      <c r="J103" s="121">
        <f>J104+J106+J107</f>
        <v>1029300</v>
      </c>
      <c r="K103" s="31">
        <f t="shared" si="8"/>
        <v>2887754</v>
      </c>
      <c r="L103" s="53" t="s">
        <v>184</v>
      </c>
      <c r="M103" s="54" t="s">
        <v>244</v>
      </c>
      <c r="N103" s="91">
        <f>O103+P103</f>
        <v>2887754</v>
      </c>
      <c r="O103" s="94">
        <f>O104+O106+O107</f>
        <v>777058</v>
      </c>
      <c r="P103" s="29">
        <f>R103+S103+T103+W103</f>
        <v>2110696</v>
      </c>
      <c r="Q103" s="28"/>
      <c r="R103" s="29">
        <f>R106</f>
        <v>123938</v>
      </c>
      <c r="S103" s="99">
        <f>S106</f>
        <v>20129</v>
      </c>
      <c r="T103" s="29">
        <f>T104+T106</f>
        <v>470239</v>
      </c>
      <c r="U103" s="29">
        <f>U106</f>
        <v>1084862</v>
      </c>
      <c r="V103" s="94">
        <f>V106</f>
        <v>411528</v>
      </c>
      <c r="W103" s="31">
        <f>U103+V103</f>
        <v>1496390</v>
      </c>
    </row>
    <row r="104" spans="1:23">
      <c r="A104" s="7"/>
      <c r="B104" s="28"/>
      <c r="C104" s="28"/>
      <c r="D104" s="28"/>
      <c r="E104" s="49">
        <f>SUMIFS(DATI!E$1:E$65536,DATI!A$1:A$65536,'2021'!B4,DATI!B$1:B$65536,'2021'!E12,DATI!C$1:C$65536,'2021'!B8,DATI!D$1:D$65536,'2021'!L104)</f>
        <v>61172</v>
      </c>
      <c r="F104" s="28"/>
      <c r="G104" s="28"/>
      <c r="H104" s="28"/>
      <c r="I104" s="94">
        <f>E104</f>
        <v>61172</v>
      </c>
      <c r="J104" s="30">
        <f>SUMIFS(DATI!E$1:E$65536,DATI!A$1:A$65536,'2021'!B4,DATI!B$1:B$65536,'2021'!J12,DATI!C$1:C$65536,'2021'!B8,DATI!D$1:D$65536,'2021'!L104)</f>
        <v>211341</v>
      </c>
      <c r="K104" s="31">
        <f t="shared" si="8"/>
        <v>272513</v>
      </c>
      <c r="L104" s="53" t="s">
        <v>62</v>
      </c>
      <c r="M104" s="199" t="s">
        <v>245</v>
      </c>
      <c r="N104" s="91">
        <f t="shared" si="9"/>
        <v>272513</v>
      </c>
      <c r="O104" s="30">
        <f>SUMIFS(DATI!E$1:E$65536,DATI!A$1:A$65536,'2021'!B4,DATI!B$1:B$65536,'2021'!O12,DATI!C$1:C$65536,'2021'!N8,DATI!D$1:D$65536,'2021'!L104)</f>
        <v>61172</v>
      </c>
      <c r="P104" s="29">
        <f>T104</f>
        <v>211341</v>
      </c>
      <c r="Q104" s="28"/>
      <c r="R104" s="28"/>
      <c r="S104" s="28"/>
      <c r="T104" s="49">
        <f>SUMIFS(DATI!E$1:E$65536,DATI!A$1:A$65536,'2021'!B4,DATI!B$1:B$65536,'2021'!T12,DATI!C$1:C$65536,'2021'!N8,DATI!D$1:D$65536,'2021'!L104)</f>
        <v>211341</v>
      </c>
      <c r="U104" s="28"/>
      <c r="V104" s="28"/>
      <c r="W104" s="42"/>
    </row>
    <row r="105" spans="1:23" ht="25">
      <c r="A105" s="7"/>
      <c r="B105" s="28"/>
      <c r="C105" s="28"/>
      <c r="D105" s="28"/>
      <c r="E105" s="49">
        <f>SUMIFS(DATI!E$1:E$65536,DATI!A$1:A$65536,'2021'!B4,DATI!B$1:B$65536,'2021'!E12,DATI!C$1:C$65536,'2021'!B8,DATI!D$1:D$65536,'2021'!L105)</f>
        <v>1700</v>
      </c>
      <c r="F105" s="28"/>
      <c r="G105" s="28"/>
      <c r="H105" s="28"/>
      <c r="I105" s="94">
        <f>E105</f>
        <v>1700</v>
      </c>
      <c r="J105" s="30">
        <f>SUMIFS(DATI!E$1:E$65536,DATI!A$1:A$65536,'2021'!B4,DATI!B$1:B$65536,'2021'!J12,DATI!C$1:C$65536,'2021'!B8,DATI!D$1:D$65536,'2021'!L105)</f>
        <v>0</v>
      </c>
      <c r="K105" s="31">
        <f t="shared" si="8"/>
        <v>1700</v>
      </c>
      <c r="L105" s="53" t="s">
        <v>63</v>
      </c>
      <c r="M105" s="78" t="s">
        <v>185</v>
      </c>
      <c r="N105" s="91">
        <f t="shared" si="9"/>
        <v>0</v>
      </c>
      <c r="O105" s="30">
        <f>SUMIFS(DATI!E$1:E$65536,DATI!A$1:A$65536,'2021'!B4,DATI!B$1:B$65536,'2021'!O12,DATI!C$1:C$65536,'2021'!N8,DATI!D$1:D$65536,'2021'!L105)</f>
        <v>0</v>
      </c>
      <c r="P105" s="29">
        <f>T105</f>
        <v>0</v>
      </c>
      <c r="Q105" s="50"/>
      <c r="R105" s="28"/>
      <c r="S105" s="28"/>
      <c r="T105" s="49">
        <f>SUMIFS(DATI!E$1:E$65536,DATI!A$1:A$65536,'2021'!B4,DATI!B$1:B$65536,'2021'!T12,DATI!C$1:C$65536,'2021'!N8,DATI!D$1:D$65536,'2021'!L105)</f>
        <v>0</v>
      </c>
      <c r="U105" s="28"/>
      <c r="V105" s="28"/>
      <c r="W105" s="42"/>
    </row>
    <row r="106" spans="1:23">
      <c r="A106" s="7"/>
      <c r="B106" s="115">
        <f>C106+D106</f>
        <v>371530</v>
      </c>
      <c r="C106" s="103">
        <f>SUMIFS(DATI!E$1:E$65536,DATI!A$1:A$65536,'2021'!B4,DATI!B$1:B$65536,'2021'!C12,DATI!C$1:C$65536,'2021'!B8,DATI!D$1:D$65536,'2021'!L106)</f>
        <v>307</v>
      </c>
      <c r="D106" s="103">
        <f>SUMIFS(DATI!E$1:E$65536,DATI!A$1:A$65536,'2021'!B4,DATI!B$1:B$65536,'2021'!D12,DATI!C$1:C$65536,'2021'!B8,DATI!D$1:D$65536,'2021'!L106)</f>
        <v>371223</v>
      </c>
      <c r="E106" s="49">
        <f>SUMIFS(DATI!E$1:E$65536,DATI!A$1:A$65536,'2021'!B4,DATI!B$1:B$65536,'2021'!E12,DATI!C$1:C$65536,'2021'!B8,DATI!D$1:D$65536,'2021'!L106)</f>
        <v>567106</v>
      </c>
      <c r="F106" s="30">
        <f>SUMIFS(DATI!E$1:E$65536,DATI!A$1:A$65536,'2021'!B4,DATI!B$1:B$65536,'2021'!F12,DATI!C$1:C$65536,'2021'!B8,DATI!D$1:D$65536,'2021'!L106)</f>
        <v>172358</v>
      </c>
      <c r="G106" s="49">
        <v>341723</v>
      </c>
      <c r="H106" s="28"/>
      <c r="I106" s="94">
        <f>B106+E106+F106+G106</f>
        <v>1452717</v>
      </c>
      <c r="J106" s="30">
        <f>SUMIFS(DATI!E$1:E$65536,DATI!A$1:A$65536,'2021'!B4,DATI!B$1:B$65536,'2021'!J12,DATI!C$1:C$65536,'2021'!B8,DATI!D$1:D$65536,'2021'!L106)</f>
        <v>817959</v>
      </c>
      <c r="K106" s="31">
        <f t="shared" si="8"/>
        <v>2270676</v>
      </c>
      <c r="L106" s="119" t="s">
        <v>64</v>
      </c>
      <c r="M106" s="205" t="s">
        <v>246</v>
      </c>
      <c r="N106" s="91">
        <f>O106+P106</f>
        <v>2270676</v>
      </c>
      <c r="O106" s="30">
        <f>SUMIFS(DATI!E$1:E$65536,DATI!A$1:A$65536,'2021'!B4,DATI!B$1:B$65536,'2021'!O12,DATI!C$1:C$65536,'2021'!N8,DATI!D$1:D$65536,'2021'!L106)</f>
        <v>371321</v>
      </c>
      <c r="P106" s="29">
        <f>R106+S106+T106+W106</f>
        <v>1899355</v>
      </c>
      <c r="Q106" s="28"/>
      <c r="R106" s="49">
        <f>SUMIFS(DATI!E$1:E$65536,DATI!A$1:A$65536,'2021'!B4,DATI!B$1:B$65536,'2021'!R12,DATI!C$1:C$65536,'2021'!N8,DATI!D$1:D$65536,'2021'!L106)</f>
        <v>123938</v>
      </c>
      <c r="S106" s="49">
        <f>SUMIFS(DATI!E$1:E$65536,DATI!A$1:A$65536,'2021'!B4,DATI!B$1:B$65536,'2021'!S12,DATI!C$1:C$65536,'2021'!N8,DATI!D$1:D$65536,'2021'!L106)</f>
        <v>20129</v>
      </c>
      <c r="T106" s="49">
        <f>SUMIFS(DATI!E$1:E$65536,DATI!A$1:A$65536,'2021'!B4,DATI!B$1:B$65536,'2021'!T12,DATI!C$1:C$65536,'2021'!N8,DATI!D$1:D$65536,'2021'!L106)</f>
        <v>258898</v>
      </c>
      <c r="U106" s="96">
        <f>SUMIFS(DATI!E$1:E$65536,DATI!A$1:A$65536,'2021'!B4,DATI!B$1:B$65536,'2021'!U12,DATI!C$1:C$65536,'2021'!N8,DATI!D$1:D$65536,'2021'!L106)</f>
        <v>1084862</v>
      </c>
      <c r="V106" s="24">
        <f>SUMIFS(DATI!E$1:E$65536,DATI!A$1:A$65536,'2021'!B4,DATI!B$1:B$65536,'2021'!V12,DATI!C$1:C$65536,'2021'!N8,DATI!D$1:D$65536,'2021'!L106)</f>
        <v>411528</v>
      </c>
      <c r="W106" s="63">
        <f>U106+V106</f>
        <v>1496390</v>
      </c>
    </row>
    <row r="107" spans="1:23">
      <c r="A107" s="7"/>
      <c r="B107" s="122"/>
      <c r="C107" s="74"/>
      <c r="D107" s="74"/>
      <c r="E107" s="49">
        <f>SUMIFS(DATI!E$1:E$65536,DATI!A$1:A$65536,'2021'!B4,DATI!B$1:B$65536,'2021'!E12,DATI!C$1:C$65536,'2021'!B8,DATI!D$1:D$65536,'2021'!L107)</f>
        <v>344565</v>
      </c>
      <c r="F107" s="74"/>
      <c r="G107" s="74"/>
      <c r="H107" s="28"/>
      <c r="I107" s="94">
        <f>E107</f>
        <v>344565</v>
      </c>
      <c r="J107" s="92"/>
      <c r="K107" s="31">
        <f>I107</f>
        <v>344565</v>
      </c>
      <c r="L107" s="119" t="s">
        <v>65</v>
      </c>
      <c r="M107" s="205" t="s">
        <v>186</v>
      </c>
      <c r="N107" s="91">
        <f>O107</f>
        <v>344565</v>
      </c>
      <c r="O107" s="30">
        <f>SUMIFS(DATI!E$1:E$65536,DATI!A$1:A$65536,'2021'!B4,DATI!B$1:B$65536,'2021'!O12,DATI!C$1:C$65536,'2021'!N8,DATI!D$1:D$65536,'2021'!L107)</f>
        <v>344565</v>
      </c>
      <c r="P107" s="23"/>
      <c r="Q107" s="28"/>
      <c r="R107" s="23"/>
      <c r="S107" s="23"/>
      <c r="T107" s="23"/>
      <c r="U107" s="23"/>
      <c r="V107" s="23"/>
      <c r="W107" s="32"/>
    </row>
    <row r="108" spans="1:23" ht="13">
      <c r="A108" s="7"/>
      <c r="B108" s="115">
        <f>C108+D108</f>
        <v>19462687</v>
      </c>
      <c r="C108" s="91">
        <f>V85+W86+V90+V100-C86-C96-C100</f>
        <v>436340</v>
      </c>
      <c r="D108" s="91">
        <f>U85+U86+U90+U96+U100-D86-D90-D96-D100</f>
        <v>19026347</v>
      </c>
      <c r="E108" s="29">
        <f>T85+T86+T90+T100-E86-E96-E100</f>
        <v>6285538</v>
      </c>
      <c r="F108" s="29">
        <f>S85+S90+S100-F86-F96-F100</f>
        <v>821402</v>
      </c>
      <c r="G108" s="29">
        <f>R85+R90+R100-G86-G96-G100</f>
        <v>5425980</v>
      </c>
      <c r="H108" s="28"/>
      <c r="I108" s="94">
        <f>B108+E108+F108+G108</f>
        <v>31995607</v>
      </c>
      <c r="J108" s="50"/>
      <c r="K108" s="32"/>
      <c r="L108" s="106" t="s">
        <v>19</v>
      </c>
      <c r="M108" s="197" t="s">
        <v>187</v>
      </c>
      <c r="N108" s="23"/>
      <c r="O108" s="28"/>
      <c r="P108" s="28"/>
      <c r="Q108" s="28"/>
      <c r="R108" s="28"/>
      <c r="S108" s="28"/>
      <c r="T108" s="28"/>
      <c r="U108" s="28"/>
      <c r="V108" s="28"/>
      <c r="W108" s="42"/>
    </row>
    <row r="109" spans="1:23">
      <c r="A109" s="7"/>
      <c r="B109" s="115">
        <f>C109+D109</f>
        <v>975730</v>
      </c>
      <c r="C109" s="91">
        <f>C22</f>
        <v>26279</v>
      </c>
      <c r="D109" s="91">
        <f>D22</f>
        <v>949451</v>
      </c>
      <c r="E109" s="91">
        <f>E22</f>
        <v>1343876</v>
      </c>
      <c r="F109" s="91">
        <f>F22</f>
        <v>84313</v>
      </c>
      <c r="G109" s="91">
        <f>G22</f>
        <v>3455054</v>
      </c>
      <c r="H109" s="28"/>
      <c r="I109" s="94">
        <f>B109+E109+F109+G109</f>
        <v>5858973</v>
      </c>
      <c r="J109" s="50"/>
      <c r="K109" s="42"/>
      <c r="L109" s="53" t="s">
        <v>77</v>
      </c>
      <c r="M109" s="65" t="s">
        <v>167</v>
      </c>
      <c r="N109" s="28"/>
      <c r="O109" s="28"/>
      <c r="P109" s="28"/>
      <c r="Q109" s="28"/>
      <c r="R109" s="28"/>
      <c r="S109" s="28"/>
      <c r="T109" s="28"/>
      <c r="U109" s="28"/>
      <c r="V109" s="28"/>
      <c r="W109" s="42"/>
    </row>
    <row r="110" spans="1:23" ht="13.5" thickBot="1">
      <c r="A110" s="7"/>
      <c r="B110" s="115">
        <f>C110+D110</f>
        <v>18486957</v>
      </c>
      <c r="C110" s="123">
        <f>C108-C109</f>
        <v>410061</v>
      </c>
      <c r="D110" s="123">
        <f>D108-D109</f>
        <v>18076896</v>
      </c>
      <c r="E110" s="123">
        <f>E108-E109</f>
        <v>4941662</v>
      </c>
      <c r="F110" s="123">
        <f>F108-F109</f>
        <v>737089</v>
      </c>
      <c r="G110" s="123">
        <f>G108-G109</f>
        <v>1970926</v>
      </c>
      <c r="H110" s="124"/>
      <c r="I110" s="125">
        <f>B110+E110+F110+G110</f>
        <v>26136634</v>
      </c>
      <c r="J110" s="126"/>
      <c r="K110" s="109"/>
      <c r="L110" s="127" t="s">
        <v>188</v>
      </c>
      <c r="M110" s="198" t="s">
        <v>189</v>
      </c>
      <c r="N110" s="124"/>
      <c r="O110" s="124"/>
      <c r="P110" s="124"/>
      <c r="Q110" s="124"/>
      <c r="R110" s="124"/>
      <c r="S110" s="124"/>
      <c r="T110" s="124"/>
      <c r="U110" s="124"/>
      <c r="V110" s="124"/>
      <c r="W110" s="109"/>
    </row>
    <row r="111" spans="1:23" ht="14" thickTop="1" thickBot="1">
      <c r="A111" s="7"/>
      <c r="B111" s="269"/>
      <c r="C111" s="270"/>
      <c r="D111" s="270"/>
      <c r="E111" s="270"/>
      <c r="F111" s="270"/>
      <c r="G111" s="270"/>
      <c r="H111" s="270"/>
      <c r="I111" s="270"/>
      <c r="J111" s="270"/>
      <c r="K111" s="270"/>
      <c r="L111" s="270"/>
      <c r="M111" s="270"/>
      <c r="N111" s="270"/>
      <c r="O111" s="270"/>
      <c r="P111" s="270"/>
      <c r="Q111" s="270"/>
      <c r="R111" s="270"/>
      <c r="S111" s="270"/>
      <c r="T111" s="270"/>
      <c r="U111" s="270"/>
      <c r="V111" s="270"/>
      <c r="W111" s="271"/>
    </row>
    <row r="112" spans="1:23" ht="13.5" thickTop="1">
      <c r="A112" s="7"/>
      <c r="B112" s="47"/>
      <c r="C112" s="47"/>
      <c r="D112" s="47"/>
      <c r="E112" s="47"/>
      <c r="F112" s="128"/>
      <c r="G112" s="128"/>
      <c r="H112" s="128"/>
      <c r="I112" s="47"/>
      <c r="J112" s="128"/>
      <c r="K112" s="129"/>
      <c r="L112" s="130" t="s">
        <v>19</v>
      </c>
      <c r="M112" s="197" t="s">
        <v>187</v>
      </c>
      <c r="N112" s="28"/>
      <c r="O112" s="28"/>
      <c r="P112" s="22">
        <f>R112+S112+T112+W112</f>
        <v>31995607</v>
      </c>
      <c r="Q112" s="50"/>
      <c r="R112" s="22">
        <f>G108</f>
        <v>5425980</v>
      </c>
      <c r="S112" s="22">
        <f>F108</f>
        <v>821402</v>
      </c>
      <c r="T112" s="22">
        <f>E108</f>
        <v>6285538</v>
      </c>
      <c r="U112" s="114">
        <f>D108</f>
        <v>19026347</v>
      </c>
      <c r="V112" s="62">
        <f>C108</f>
        <v>436340</v>
      </c>
      <c r="W112" s="63">
        <f>U112+V112</f>
        <v>19462687</v>
      </c>
    </row>
    <row r="113" spans="1:23">
      <c r="A113" s="7"/>
      <c r="B113" s="115">
        <f>C113+D113</f>
        <v>17965642</v>
      </c>
      <c r="C113" s="29">
        <f>C114</f>
        <v>394904</v>
      </c>
      <c r="D113" s="29">
        <f>D114</f>
        <v>17570738</v>
      </c>
      <c r="E113" s="91">
        <f>E114+E115</f>
        <v>7038543</v>
      </c>
      <c r="F113" s="50"/>
      <c r="G113" s="28"/>
      <c r="H113" s="61"/>
      <c r="I113" s="94">
        <f>B113+E113</f>
        <v>25004185</v>
      </c>
      <c r="J113" s="50"/>
      <c r="K113" s="42"/>
      <c r="L113" s="53" t="s">
        <v>73</v>
      </c>
      <c r="M113" s="54" t="s">
        <v>190</v>
      </c>
      <c r="N113" s="28"/>
      <c r="O113" s="28"/>
      <c r="P113" s="23"/>
      <c r="Q113" s="28"/>
      <c r="R113" s="23"/>
      <c r="S113" s="23"/>
      <c r="T113" s="23"/>
      <c r="U113" s="28"/>
      <c r="V113" s="28"/>
      <c r="W113" s="42"/>
    </row>
    <row r="114" spans="1:23">
      <c r="A114" s="7"/>
      <c r="B114" s="115">
        <f>C114+D114</f>
        <v>17965642</v>
      </c>
      <c r="C114" s="103">
        <f>SUMIFS(DATI!E$1:E$65536,DATI!A$1:A$65536,'2021'!B4,DATI!B$1:B$65536,'2021'!C12,DATI!C$1:C$65536,'2021'!B8,DATI!D$1:D$65536,'2021'!L114)</f>
        <v>394904</v>
      </c>
      <c r="D114" s="103">
        <f>SUMIFS(DATI!E$1:E$65536,DATI!A$1:A$65536,'2021'!B4,DATI!B$1:B$65536,'2021'!D12,DATI!C$1:C$65536,'2021'!B8,DATI!D$1:D$65536,'2021'!L114)</f>
        <v>17570738</v>
      </c>
      <c r="E114" s="49">
        <f>SUMIFS(DATI!E$1:E$65536,DATI!A$1:A$65536,'2021'!B4,DATI!B$1:B$65536,'2021'!E12,DATI!C$1:C$65536,'2021'!B8,DATI!D$1:D$65536,'2021'!L114)</f>
        <v>3507720</v>
      </c>
      <c r="F114" s="50"/>
      <c r="G114" s="28"/>
      <c r="H114" s="61"/>
      <c r="I114" s="94">
        <f>B114+E114</f>
        <v>21473362</v>
      </c>
      <c r="J114" s="50"/>
      <c r="K114" s="42"/>
      <c r="L114" s="53" t="s">
        <v>74</v>
      </c>
      <c r="M114" s="199" t="s">
        <v>238</v>
      </c>
      <c r="N114" s="28"/>
      <c r="O114" s="28"/>
      <c r="P114" s="28"/>
      <c r="Q114" s="28"/>
      <c r="R114" s="28"/>
      <c r="S114" s="28"/>
      <c r="T114" s="28"/>
      <c r="U114" s="28"/>
      <c r="V114" s="28"/>
      <c r="W114" s="42"/>
    </row>
    <row r="115" spans="1:23">
      <c r="A115" s="7"/>
      <c r="B115" s="131"/>
      <c r="C115" s="88"/>
      <c r="D115" s="88"/>
      <c r="E115" s="49">
        <f>SUMIFS(DATI!E$1:E$65536,DATI!A$1:A$65536,'2021'!B4,DATI!B$1:B$65536,'2021'!E12,DATI!C$1:C$65536,'2021'!B8,DATI!D$1:D$65536,'2021'!L115)</f>
        <v>3530823</v>
      </c>
      <c r="F115" s="97"/>
      <c r="G115" s="47"/>
      <c r="H115" s="28"/>
      <c r="I115" s="94">
        <f>E115</f>
        <v>3530823</v>
      </c>
      <c r="J115" s="97"/>
      <c r="K115" s="72"/>
      <c r="L115" s="53" t="s">
        <v>75</v>
      </c>
      <c r="M115" s="199" t="s">
        <v>239</v>
      </c>
      <c r="N115" s="47"/>
      <c r="O115" s="47"/>
      <c r="P115" s="47"/>
      <c r="Q115" s="28"/>
      <c r="R115" s="28"/>
      <c r="S115" s="28"/>
      <c r="T115" s="28"/>
      <c r="U115" s="28"/>
      <c r="V115" s="28"/>
      <c r="W115" s="42"/>
    </row>
    <row r="116" spans="1:23">
      <c r="A116" s="7"/>
      <c r="B116" s="115">
        <f>C116+D116</f>
        <v>0</v>
      </c>
      <c r="C116" s="132">
        <f>SUMIFS(DATI!E$1:E$65536,DATI!A$1:A$65536,'2021'!B4,DATI!B$1:B$65536,'2021'!C12,DATI!C$1:C$65536,'2021'!B8,DATI!D$1:D$65536,'2021'!L116)</f>
        <v>0</v>
      </c>
      <c r="D116" s="132">
        <f>SUMIFS(DATI!E$1:E$65536,DATI!A$1:A$65536,'2021'!B4,DATI!B$1:B$65536,'2021'!D12,DATI!C$1:C$65536,'2021'!B8,DATI!D$1:D$65536,'2021'!L116)</f>
        <v>0</v>
      </c>
      <c r="E116" s="49">
        <f>SUMIFS(DATI!E$1:E$65536,DATI!A$1:A$65536,'2021'!B4,DATI!B$1:B$65536,'2021'!E12,DATI!C$1:C$65536,'2021'!B8,DATI!D$1:D$65536,'2021'!L116)</f>
        <v>0</v>
      </c>
      <c r="F116" s="49">
        <f>SUMIFS(DATI!E$1:E$65536,DATI!A$1:A$65536,'2021'!B4,DATI!B$1:B$65536,'2021'!F12,DATI!C$1:C$65536,'2021'!B8,DATI!D$1:D$65536,'2021'!L116)</f>
        <v>597238</v>
      </c>
      <c r="G116" s="30">
        <f>SUMIFS(DATI!E$1:E$65536,DATI!A$1:A$65536,'2021'!B4,DATI!B$1:B$65536,'2021'!G12,DATI!C$1:C$65536,'2021'!B8,DATI!D$1:D$65536,'2021'!L116)</f>
        <v>0</v>
      </c>
      <c r="H116" s="28"/>
      <c r="I116" s="94">
        <f>B116+E116+F116+G116</f>
        <v>597238</v>
      </c>
      <c r="J116" s="49">
        <f>SUMIFS(DATI!E$1:E$65536,DATI!A$1:A$65536,'2021'!B4,DATI!B$1:B$65536,'2021'!J12,DATI!C$1:C$65536,'2021'!B8,DATI!D$1:D$65536,'2021'!L116)</f>
        <v>0</v>
      </c>
      <c r="K116" s="31">
        <f>I116+J116</f>
        <v>597238</v>
      </c>
      <c r="L116" s="53" t="s">
        <v>66</v>
      </c>
      <c r="M116" s="54" t="s">
        <v>191</v>
      </c>
      <c r="N116" s="91">
        <f>O116+P116</f>
        <v>597238</v>
      </c>
      <c r="O116" s="30">
        <f>SUMIFS(DATI!E$1:E$65536,DATI!A$1:A$65536,'2021'!B4,DATI!B$1:B$65536,'2021'!O12,DATI!C$1:C$65536,'2021'!B8,DATI!D$1:D$65536,'2021'!L116)</f>
        <v>0</v>
      </c>
      <c r="P116" s="29">
        <f>W116</f>
        <v>597238</v>
      </c>
      <c r="Q116" s="28"/>
      <c r="R116" s="28"/>
      <c r="S116" s="28"/>
      <c r="T116" s="28"/>
      <c r="U116" s="49">
        <f>SUMIFS(DATI!E$1:E$65536,DATI!A$1:A$65536,'2021'!B4,DATI!B$1:B$65536,'2021'!U12,DATI!C$1:C$65536,'2021'!N8,DATI!D$1:D$65536,'2021'!L116)</f>
        <v>597238</v>
      </c>
      <c r="V116" s="28"/>
      <c r="W116" s="31">
        <f>U116</f>
        <v>597238</v>
      </c>
    </row>
    <row r="117" spans="1:23" ht="13">
      <c r="A117" s="7"/>
      <c r="B117" s="115">
        <f>C117+D117</f>
        <v>2094283</v>
      </c>
      <c r="C117" s="27">
        <f>V112-C113-C116</f>
        <v>41436</v>
      </c>
      <c r="D117" s="27">
        <f>U112+U116-D113-D116</f>
        <v>2052847</v>
      </c>
      <c r="E117" s="94">
        <f>T112-E113-E116</f>
        <v>-753005</v>
      </c>
      <c r="F117" s="94">
        <f>S112-F116</f>
        <v>224164</v>
      </c>
      <c r="G117" s="94">
        <f>R112-G116</f>
        <v>5425980</v>
      </c>
      <c r="H117" s="28"/>
      <c r="I117" s="94">
        <f>B117+E117+F117+G117</f>
        <v>6991422</v>
      </c>
      <c r="J117" s="28"/>
      <c r="K117" s="32"/>
      <c r="L117" s="113" t="s">
        <v>21</v>
      </c>
      <c r="M117" s="206" t="s">
        <v>192</v>
      </c>
      <c r="N117" s="23"/>
      <c r="O117" s="28"/>
      <c r="P117" s="23"/>
      <c r="Q117" s="28"/>
      <c r="R117" s="28"/>
      <c r="S117" s="28"/>
      <c r="T117" s="28"/>
      <c r="U117" s="28"/>
      <c r="V117" s="28"/>
      <c r="W117" s="42"/>
    </row>
    <row r="118" spans="1:23">
      <c r="A118" s="7"/>
      <c r="B118" s="115">
        <f>C118+D118</f>
        <v>975730</v>
      </c>
      <c r="C118" s="91">
        <f>C22</f>
        <v>26279</v>
      </c>
      <c r="D118" s="91">
        <f>D22</f>
        <v>949451</v>
      </c>
      <c r="E118" s="91">
        <f>E22</f>
        <v>1343876</v>
      </c>
      <c r="F118" s="91">
        <f>F22</f>
        <v>84313</v>
      </c>
      <c r="G118" s="91">
        <f>G22</f>
        <v>3455054</v>
      </c>
      <c r="H118" s="28"/>
      <c r="I118" s="94">
        <f>B118+E118+F118+G118</f>
        <v>5858973</v>
      </c>
      <c r="J118" s="50"/>
      <c r="K118" s="42"/>
      <c r="L118" s="53" t="s">
        <v>77</v>
      </c>
      <c r="M118" s="65" t="s">
        <v>167</v>
      </c>
      <c r="N118" s="28"/>
      <c r="O118" s="28"/>
      <c r="P118" s="28"/>
      <c r="Q118" s="28"/>
      <c r="R118" s="28"/>
      <c r="S118" s="28"/>
      <c r="T118" s="28"/>
      <c r="U118" s="28"/>
      <c r="V118" s="28"/>
      <c r="W118" s="42"/>
    </row>
    <row r="119" spans="1:23" ht="13.5" thickBot="1">
      <c r="A119" s="7"/>
      <c r="B119" s="115">
        <f>C119+D119</f>
        <v>1118553</v>
      </c>
      <c r="C119" s="133">
        <f>C117-C118</f>
        <v>15157</v>
      </c>
      <c r="D119" s="133">
        <f>D117-D118</f>
        <v>1103396</v>
      </c>
      <c r="E119" s="133">
        <f>E117-E118</f>
        <v>-2096881</v>
      </c>
      <c r="F119" s="133">
        <f>F117-F118</f>
        <v>139851</v>
      </c>
      <c r="G119" s="133">
        <f>G117-G118</f>
        <v>1970926</v>
      </c>
      <c r="H119" s="28"/>
      <c r="I119" s="94">
        <f>B119+E119+F119+G119</f>
        <v>1132449</v>
      </c>
      <c r="J119" s="50"/>
      <c r="K119" s="109"/>
      <c r="L119" s="130" t="s">
        <v>193</v>
      </c>
      <c r="M119" s="207" t="s">
        <v>194</v>
      </c>
      <c r="N119" s="28"/>
      <c r="O119" s="28"/>
      <c r="P119" s="28"/>
      <c r="Q119" s="28"/>
      <c r="R119" s="28"/>
      <c r="S119" s="28"/>
      <c r="T119" s="28"/>
      <c r="U119" s="28"/>
      <c r="V119" s="28"/>
      <c r="W119" s="42"/>
    </row>
    <row r="120" spans="1:23" ht="13.5" thickTop="1" thickBot="1">
      <c r="A120" s="7"/>
      <c r="B120" s="272"/>
      <c r="C120" s="272"/>
      <c r="D120" s="272"/>
      <c r="E120" s="272"/>
      <c r="F120" s="272"/>
      <c r="G120" s="272"/>
      <c r="H120" s="272"/>
      <c r="I120" s="272"/>
      <c r="J120" s="272"/>
      <c r="K120" s="272"/>
      <c r="L120" s="272"/>
      <c r="M120" s="272"/>
      <c r="N120" s="272"/>
      <c r="O120" s="272"/>
      <c r="P120" s="272"/>
      <c r="Q120" s="272"/>
      <c r="R120" s="272"/>
      <c r="S120" s="272"/>
      <c r="T120" s="272"/>
      <c r="U120" s="272"/>
      <c r="V120" s="272"/>
      <c r="W120" s="273"/>
    </row>
    <row r="121" spans="1:23" ht="21.75" customHeight="1" thickTop="1" thickBot="1">
      <c r="A121" s="7"/>
      <c r="B121" s="253" t="s">
        <v>119</v>
      </c>
      <c r="C121" s="253"/>
      <c r="D121" s="253"/>
      <c r="E121" s="253"/>
      <c r="F121" s="253"/>
      <c r="G121" s="253"/>
      <c r="H121" s="253"/>
      <c r="I121" s="253"/>
      <c r="J121" s="253"/>
      <c r="K121" s="254"/>
      <c r="L121" s="274" t="s">
        <v>120</v>
      </c>
      <c r="M121" s="275"/>
      <c r="N121" s="278" t="s">
        <v>121</v>
      </c>
      <c r="O121" s="279"/>
      <c r="P121" s="279"/>
      <c r="Q121" s="279"/>
      <c r="R121" s="279"/>
      <c r="S121" s="279"/>
      <c r="T121" s="279"/>
      <c r="U121" s="280"/>
      <c r="V121" s="280"/>
      <c r="W121" s="281"/>
    </row>
    <row r="122" spans="1:23" ht="13.5" customHeight="1" thickTop="1">
      <c r="A122" s="7"/>
      <c r="B122" s="261" t="s">
        <v>122</v>
      </c>
      <c r="C122" s="264" t="s">
        <v>123</v>
      </c>
      <c r="D122" s="264" t="s">
        <v>124</v>
      </c>
      <c r="E122" s="239" t="s">
        <v>125</v>
      </c>
      <c r="F122" s="239" t="s">
        <v>126</v>
      </c>
      <c r="G122" s="239" t="s">
        <v>127</v>
      </c>
      <c r="H122" s="239" t="s">
        <v>128</v>
      </c>
      <c r="I122" s="239" t="s">
        <v>129</v>
      </c>
      <c r="J122" s="239" t="s">
        <v>130</v>
      </c>
      <c r="K122" s="243" t="s">
        <v>131</v>
      </c>
      <c r="L122" s="276"/>
      <c r="M122" s="277"/>
      <c r="N122" s="264" t="s">
        <v>131</v>
      </c>
      <c r="O122" s="239" t="s">
        <v>130</v>
      </c>
      <c r="P122" s="239" t="s">
        <v>129</v>
      </c>
      <c r="Q122" s="239" t="s">
        <v>128</v>
      </c>
      <c r="R122" s="239" t="s">
        <v>127</v>
      </c>
      <c r="S122" s="239" t="s">
        <v>126</v>
      </c>
      <c r="T122" s="239" t="s">
        <v>125</v>
      </c>
      <c r="U122" s="264" t="s">
        <v>124</v>
      </c>
      <c r="V122" s="264" t="s">
        <v>123</v>
      </c>
      <c r="W122" s="266" t="s">
        <v>122</v>
      </c>
    </row>
    <row r="123" spans="1:23" ht="12.75" customHeight="1">
      <c r="A123" s="7"/>
      <c r="B123" s="262"/>
      <c r="C123" s="216"/>
      <c r="D123" s="216"/>
      <c r="E123" s="213"/>
      <c r="F123" s="213"/>
      <c r="G123" s="213"/>
      <c r="H123" s="229"/>
      <c r="I123" s="213"/>
      <c r="J123" s="213"/>
      <c r="K123" s="244"/>
      <c r="L123" s="276"/>
      <c r="M123" s="277"/>
      <c r="N123" s="215"/>
      <c r="O123" s="213"/>
      <c r="P123" s="213"/>
      <c r="Q123" s="229"/>
      <c r="R123" s="213"/>
      <c r="S123" s="213"/>
      <c r="T123" s="213"/>
      <c r="U123" s="216"/>
      <c r="V123" s="216"/>
      <c r="W123" s="219"/>
    </row>
    <row r="124" spans="1:23" ht="53.25" customHeight="1" thickBot="1">
      <c r="A124" s="7"/>
      <c r="B124" s="263"/>
      <c r="C124" s="265"/>
      <c r="D124" s="265"/>
      <c r="E124" s="241"/>
      <c r="F124" s="241"/>
      <c r="G124" s="241"/>
      <c r="H124" s="242"/>
      <c r="I124" s="241"/>
      <c r="J124" s="240"/>
      <c r="K124" s="245"/>
      <c r="L124" s="276"/>
      <c r="M124" s="277"/>
      <c r="N124" s="268"/>
      <c r="O124" s="240"/>
      <c r="P124" s="241"/>
      <c r="Q124" s="242"/>
      <c r="R124" s="241"/>
      <c r="S124" s="241"/>
      <c r="T124" s="241"/>
      <c r="U124" s="265"/>
      <c r="V124" s="265"/>
      <c r="W124" s="267"/>
    </row>
    <row r="125" spans="1:23" ht="19" thickTop="1" thickBot="1">
      <c r="A125" s="7"/>
      <c r="B125" s="249" t="s">
        <v>195</v>
      </c>
      <c r="C125" s="249"/>
      <c r="D125" s="249"/>
      <c r="E125" s="249"/>
      <c r="F125" s="249"/>
      <c r="G125" s="249"/>
      <c r="H125" s="249"/>
      <c r="I125" s="249"/>
      <c r="J125" s="249"/>
      <c r="K125" s="249"/>
      <c r="L125" s="249"/>
      <c r="M125" s="249"/>
      <c r="N125" s="249"/>
      <c r="O125" s="249"/>
      <c r="P125" s="249"/>
      <c r="Q125" s="249"/>
      <c r="R125" s="249"/>
      <c r="S125" s="249"/>
      <c r="T125" s="249"/>
      <c r="U125" s="249"/>
      <c r="V125" s="249"/>
      <c r="W125" s="250"/>
    </row>
    <row r="126" spans="1:23" ht="13" thickTop="1">
      <c r="A126" s="7"/>
      <c r="B126" s="28"/>
      <c r="C126" s="28"/>
      <c r="D126" s="28"/>
      <c r="E126" s="28"/>
      <c r="F126" s="28"/>
      <c r="G126" s="28"/>
      <c r="H126" s="28"/>
      <c r="I126" s="28"/>
      <c r="J126" s="22">
        <f>J127+J128</f>
        <v>21569205</v>
      </c>
      <c r="K126" s="129"/>
      <c r="L126" s="18" t="s">
        <v>109</v>
      </c>
      <c r="M126" s="19" t="s">
        <v>196</v>
      </c>
      <c r="N126" s="44"/>
      <c r="O126" s="44"/>
      <c r="P126" s="44"/>
      <c r="Q126" s="44"/>
      <c r="R126" s="44"/>
      <c r="S126" s="44"/>
      <c r="T126" s="44"/>
      <c r="U126" s="44"/>
      <c r="V126" s="44"/>
      <c r="W126" s="45"/>
    </row>
    <row r="127" spans="1:23">
      <c r="A127" s="7"/>
      <c r="B127" s="28"/>
      <c r="C127" s="28"/>
      <c r="D127" s="28"/>
      <c r="E127" s="28"/>
      <c r="F127" s="28"/>
      <c r="G127" s="28"/>
      <c r="H127" s="28"/>
      <c r="I127" s="28"/>
      <c r="J127" s="49">
        <f>SUMIFS(DATI!E$1:E$65536,DATI!A$1:A$65536,'2021'!B4,DATI!B$1:B$65536,'2021'!J12,DATI!C$1:C$65536,'2021'!B8,DATI!D$1:D$65536,'2021'!L127)</f>
        <v>16221761</v>
      </c>
      <c r="K127" s="42"/>
      <c r="L127" s="40" t="s">
        <v>110</v>
      </c>
      <c r="M127" s="134" t="s">
        <v>234</v>
      </c>
      <c r="N127" s="44"/>
      <c r="O127" s="44"/>
      <c r="P127" s="44"/>
      <c r="Q127" s="44"/>
      <c r="R127" s="44"/>
      <c r="S127" s="44"/>
      <c r="T127" s="44"/>
      <c r="U127" s="44"/>
      <c r="V127" s="44"/>
      <c r="W127" s="45"/>
    </row>
    <row r="128" spans="1:23">
      <c r="A128" s="7"/>
      <c r="B128" s="28"/>
      <c r="C128" s="28"/>
      <c r="D128" s="28"/>
      <c r="E128" s="28"/>
      <c r="F128" s="28"/>
      <c r="G128" s="28"/>
      <c r="H128" s="28"/>
      <c r="I128" s="28"/>
      <c r="J128" s="49">
        <f>SUMIFS(DATI!E$1:E$65536,DATI!A$1:A$65536,'2021'!B4,DATI!B$1:B$65536,'2021'!J12,DATI!C$1:C$65536,'2021'!B8,DATI!D$1:D$65536,'2021'!L128)</f>
        <v>5347444</v>
      </c>
      <c r="K128" s="42"/>
      <c r="L128" s="40" t="s">
        <v>111</v>
      </c>
      <c r="M128" s="134" t="s">
        <v>235</v>
      </c>
      <c r="N128" s="44"/>
      <c r="O128" s="44"/>
      <c r="P128" s="44"/>
      <c r="Q128" s="44"/>
      <c r="R128" s="44"/>
      <c r="S128" s="44"/>
      <c r="T128" s="44"/>
      <c r="U128" s="44"/>
      <c r="V128" s="44"/>
      <c r="W128" s="45"/>
    </row>
    <row r="129" spans="1:23">
      <c r="A129" s="7"/>
      <c r="B129" s="28"/>
      <c r="C129" s="28"/>
      <c r="D129" s="28"/>
      <c r="E129" s="28"/>
      <c r="F129" s="28"/>
      <c r="G129" s="28"/>
      <c r="H129" s="28"/>
      <c r="I129" s="61"/>
      <c r="J129" s="49">
        <f>SUMIFS(DATI!E$1:E$65536,DATI!A$1:A$65536,'2021'!B4,DATI!B$1:B$65536,'2021'!J12,DATI!C$1:C$65536,'2021'!B8,DATI!D$1:D$65536,'2021'!L129)</f>
        <v>30837</v>
      </c>
      <c r="K129" s="42"/>
      <c r="L129" s="40" t="s">
        <v>112</v>
      </c>
      <c r="M129" s="185" t="s">
        <v>227</v>
      </c>
      <c r="N129" s="44"/>
      <c r="O129" s="44"/>
      <c r="P129" s="44"/>
      <c r="Q129" s="44"/>
      <c r="R129" s="44"/>
      <c r="S129" s="44"/>
      <c r="T129" s="44"/>
      <c r="U129" s="44"/>
      <c r="V129" s="44"/>
      <c r="W129" s="45"/>
    </row>
    <row r="130" spans="1:23">
      <c r="A130" s="7"/>
      <c r="B130" s="28"/>
      <c r="C130" s="28"/>
      <c r="D130" s="28"/>
      <c r="E130" s="28"/>
      <c r="F130" s="28"/>
      <c r="G130" s="28"/>
      <c r="H130" s="28"/>
      <c r="I130" s="28"/>
      <c r="J130" s="28"/>
      <c r="K130" s="42"/>
      <c r="L130" s="40" t="s">
        <v>113</v>
      </c>
      <c r="M130" s="41" t="s">
        <v>197</v>
      </c>
      <c r="N130" s="44"/>
      <c r="O130" s="43">
        <f>O131+O132</f>
        <v>22593912</v>
      </c>
      <c r="P130" s="44"/>
      <c r="Q130" s="44"/>
      <c r="R130" s="44"/>
      <c r="S130" s="44"/>
      <c r="T130" s="44"/>
      <c r="U130" s="44"/>
      <c r="V130" s="44"/>
      <c r="W130" s="45"/>
    </row>
    <row r="131" spans="1:23">
      <c r="A131" s="7"/>
      <c r="B131" s="28"/>
      <c r="C131" s="28"/>
      <c r="D131" s="28"/>
      <c r="E131" s="28"/>
      <c r="F131" s="28"/>
      <c r="G131" s="28"/>
      <c r="H131" s="28"/>
      <c r="I131" s="28"/>
      <c r="J131" s="28"/>
      <c r="K131" s="42"/>
      <c r="L131" s="40" t="s">
        <v>114</v>
      </c>
      <c r="M131" s="134" t="s">
        <v>236</v>
      </c>
      <c r="N131" s="44"/>
      <c r="O131" s="36">
        <f>SUMIFS(DATI!E$1:E$65536,DATI!A$1:A$65536,'2021'!B4,DATI!B$1:B$65536,'2021'!O12,DATI!C$1:C$65536,'2021'!N8,DATI!D$1:D$65536,'2021'!L131)</f>
        <v>18986540</v>
      </c>
      <c r="P131" s="44"/>
      <c r="Q131" s="44"/>
      <c r="R131" s="44"/>
      <c r="S131" s="44"/>
      <c r="T131" s="44"/>
      <c r="U131" s="44"/>
      <c r="V131" s="44"/>
      <c r="W131" s="45"/>
    </row>
    <row r="132" spans="1:23">
      <c r="A132" s="7"/>
      <c r="B132" s="28"/>
      <c r="C132" s="28"/>
      <c r="D132" s="28"/>
      <c r="E132" s="28"/>
      <c r="F132" s="28"/>
      <c r="G132" s="28"/>
      <c r="H132" s="28"/>
      <c r="I132" s="28"/>
      <c r="J132" s="28"/>
      <c r="K132" s="42"/>
      <c r="L132" s="40" t="s">
        <v>115</v>
      </c>
      <c r="M132" s="134" t="s">
        <v>237</v>
      </c>
      <c r="N132" s="44"/>
      <c r="O132" s="36">
        <f>SUMIFS(DATI!E$1:E$65536,DATI!A$1:A$65536,'2021'!B4,DATI!B$1:B$65536,'2021'!O12,DATI!C$1:C$65536,'2021'!N8,DATI!D$1:D$65536,'2021'!L132)</f>
        <v>3607372</v>
      </c>
      <c r="P132" s="44"/>
      <c r="Q132" s="44"/>
      <c r="R132" s="44"/>
      <c r="S132" s="44"/>
      <c r="T132" s="44"/>
      <c r="U132" s="44"/>
      <c r="V132" s="44"/>
      <c r="W132" s="45"/>
    </row>
    <row r="133" spans="1:23">
      <c r="A133" s="7"/>
      <c r="B133" s="28"/>
      <c r="C133" s="28"/>
      <c r="D133" s="28"/>
      <c r="E133" s="28"/>
      <c r="F133" s="28"/>
      <c r="G133" s="28"/>
      <c r="H133" s="28"/>
      <c r="I133" s="28"/>
      <c r="J133" s="28"/>
      <c r="K133" s="42"/>
      <c r="L133" s="40" t="s">
        <v>116</v>
      </c>
      <c r="M133" s="185" t="s">
        <v>228</v>
      </c>
      <c r="N133" s="44"/>
      <c r="O133" s="36">
        <f>SUMIFS(DATI!E$1:E$65536,DATI!A$1:A$65536,'2021'!B4,DATI!B$1:B$65536,'2021'!O12,DATI!C$1:C$65536,'2021'!N8,DATI!D$1:D$65536,'2021'!L133)</f>
        <v>52072</v>
      </c>
      <c r="P133" s="44"/>
      <c r="Q133" s="44"/>
      <c r="R133" s="44"/>
      <c r="S133" s="44"/>
      <c r="T133" s="44"/>
      <c r="U133" s="44"/>
      <c r="V133" s="44"/>
      <c r="W133" s="45"/>
    </row>
    <row r="134" spans="1:23" ht="13">
      <c r="A134" s="7"/>
      <c r="B134" s="28"/>
      <c r="C134" s="28"/>
      <c r="D134" s="28"/>
      <c r="E134" s="28"/>
      <c r="F134" s="28"/>
      <c r="G134" s="28"/>
      <c r="H134" s="28"/>
      <c r="I134" s="28"/>
      <c r="J134" s="29">
        <f>O130-J126</f>
        <v>1024707</v>
      </c>
      <c r="K134" s="42"/>
      <c r="L134" s="135" t="s">
        <v>107</v>
      </c>
      <c r="M134" s="202" t="s">
        <v>198</v>
      </c>
      <c r="N134" s="44"/>
      <c r="O134" s="44"/>
      <c r="P134" s="44"/>
      <c r="Q134" s="44"/>
      <c r="R134" s="44"/>
      <c r="S134" s="44"/>
      <c r="T134" s="44"/>
      <c r="U134" s="44"/>
      <c r="V134" s="44"/>
      <c r="W134" s="45"/>
    </row>
    <row r="135" spans="1:23">
      <c r="A135" s="7"/>
      <c r="B135" s="28"/>
      <c r="C135" s="28"/>
      <c r="D135" s="28"/>
      <c r="E135" s="28"/>
      <c r="F135" s="28"/>
      <c r="G135" s="28"/>
      <c r="H135" s="61"/>
      <c r="I135" s="94">
        <f>I27+I30+I55+I58+I86+I89+I100+I116</f>
        <v>43872770</v>
      </c>
      <c r="J135" s="94">
        <f>J27+J30+J55+J58+J86+J89+J100+J116</f>
        <v>2658030</v>
      </c>
      <c r="K135" s="31">
        <f>I135+J135</f>
        <v>46530800</v>
      </c>
      <c r="L135" s="40" t="s">
        <v>199</v>
      </c>
      <c r="M135" s="41" t="s">
        <v>200</v>
      </c>
      <c r="N135" s="33">
        <f>O135+P135</f>
        <v>46530797</v>
      </c>
      <c r="O135" s="37">
        <f>O46+O49+O58+O86+O89+O100+O116</f>
        <v>2946201</v>
      </c>
      <c r="P135" s="43">
        <f>P33+P46+P49+P58+P86+P89+P100+P116</f>
        <v>43584596</v>
      </c>
      <c r="Q135" s="43">
        <f>Q33</f>
        <v>65225</v>
      </c>
      <c r="R135" s="136"/>
      <c r="S135" s="44"/>
      <c r="T135" s="44"/>
      <c r="U135" s="44"/>
      <c r="V135" s="44"/>
      <c r="W135" s="45"/>
    </row>
    <row r="136" spans="1:23" ht="13.5" thickBot="1">
      <c r="A136" s="7"/>
      <c r="B136" s="28"/>
      <c r="C136" s="28"/>
      <c r="D136" s="28"/>
      <c r="E136" s="28"/>
      <c r="F136" s="28"/>
      <c r="G136" s="28"/>
      <c r="H136" s="28"/>
      <c r="I136" s="23"/>
      <c r="J136" s="137">
        <f>J134+O46+O49+O58+O86+O90+O96+O100+O116+O97-J27-J55-J58-J86-J90-J96-J100-J116-J97</f>
        <v>1312878</v>
      </c>
      <c r="K136" s="138"/>
      <c r="L136" s="130" t="s">
        <v>108</v>
      </c>
      <c r="M136" s="207" t="s">
        <v>201</v>
      </c>
      <c r="N136" s="44"/>
      <c r="O136" s="44"/>
      <c r="P136" s="44"/>
      <c r="Q136" s="44"/>
      <c r="R136" s="44"/>
      <c r="S136" s="44"/>
      <c r="T136" s="44"/>
      <c r="U136" s="44"/>
      <c r="V136" s="44"/>
      <c r="W136" s="45"/>
    </row>
    <row r="137" spans="1:23" ht="13.5" thickTop="1" thickBot="1">
      <c r="A137" s="7"/>
      <c r="B137" s="251"/>
      <c r="C137" s="251"/>
      <c r="D137" s="251"/>
      <c r="E137" s="251"/>
      <c r="F137" s="251"/>
      <c r="G137" s="251"/>
      <c r="H137" s="251"/>
      <c r="I137" s="251"/>
      <c r="J137" s="251"/>
      <c r="K137" s="251"/>
      <c r="L137" s="251"/>
      <c r="M137" s="251"/>
      <c r="N137" s="251"/>
      <c r="O137" s="251"/>
      <c r="P137" s="251"/>
      <c r="Q137" s="251"/>
      <c r="R137" s="251"/>
      <c r="S137" s="251"/>
      <c r="T137" s="251"/>
      <c r="U137" s="251"/>
      <c r="V137" s="251"/>
      <c r="W137" s="252"/>
    </row>
    <row r="138" spans="1:23" ht="21.75" customHeight="1" thickTop="1" thickBot="1">
      <c r="A138" s="7"/>
      <c r="B138" s="253" t="s">
        <v>202</v>
      </c>
      <c r="C138" s="253"/>
      <c r="D138" s="253"/>
      <c r="E138" s="253"/>
      <c r="F138" s="253"/>
      <c r="G138" s="253"/>
      <c r="H138" s="253"/>
      <c r="I138" s="253"/>
      <c r="J138" s="253"/>
      <c r="K138" s="254"/>
      <c r="L138" s="255" t="s">
        <v>203</v>
      </c>
      <c r="M138" s="256"/>
      <c r="N138" s="259" t="s">
        <v>204</v>
      </c>
      <c r="O138" s="259"/>
      <c r="P138" s="259"/>
      <c r="Q138" s="259"/>
      <c r="R138" s="259"/>
      <c r="S138" s="259"/>
      <c r="T138" s="259"/>
      <c r="U138" s="259"/>
      <c r="V138" s="259"/>
      <c r="W138" s="260"/>
    </row>
    <row r="139" spans="1:23" ht="13.5" customHeight="1" thickTop="1">
      <c r="A139" s="7"/>
      <c r="B139" s="261" t="s">
        <v>122</v>
      </c>
      <c r="C139" s="264" t="s">
        <v>123</v>
      </c>
      <c r="D139" s="264" t="s">
        <v>124</v>
      </c>
      <c r="E139" s="239" t="s">
        <v>125</v>
      </c>
      <c r="F139" s="239" t="s">
        <v>126</v>
      </c>
      <c r="G139" s="239" t="s">
        <v>127</v>
      </c>
      <c r="H139" s="239" t="s">
        <v>128</v>
      </c>
      <c r="I139" s="239" t="s">
        <v>129</v>
      </c>
      <c r="J139" s="239" t="s">
        <v>130</v>
      </c>
      <c r="K139" s="243" t="s">
        <v>131</v>
      </c>
      <c r="L139" s="222"/>
      <c r="M139" s="223"/>
      <c r="N139" s="246" t="s">
        <v>131</v>
      </c>
      <c r="O139" s="239" t="s">
        <v>130</v>
      </c>
      <c r="P139" s="239" t="s">
        <v>129</v>
      </c>
      <c r="Q139" s="239" t="s">
        <v>128</v>
      </c>
      <c r="R139" s="239" t="s">
        <v>127</v>
      </c>
      <c r="S139" s="239" t="s">
        <v>126</v>
      </c>
      <c r="T139" s="239" t="s">
        <v>125</v>
      </c>
      <c r="U139" s="264" t="s">
        <v>124</v>
      </c>
      <c r="V139" s="264" t="s">
        <v>123</v>
      </c>
      <c r="W139" s="266" t="s">
        <v>122</v>
      </c>
    </row>
    <row r="140" spans="1:23" ht="12.75" customHeight="1">
      <c r="A140" s="7"/>
      <c r="B140" s="262"/>
      <c r="C140" s="216"/>
      <c r="D140" s="216"/>
      <c r="E140" s="213"/>
      <c r="F140" s="213"/>
      <c r="G140" s="213"/>
      <c r="H140" s="229"/>
      <c r="I140" s="213"/>
      <c r="J140" s="213"/>
      <c r="K140" s="244"/>
      <c r="L140" s="222"/>
      <c r="M140" s="223"/>
      <c r="N140" s="247"/>
      <c r="O140" s="213"/>
      <c r="P140" s="213"/>
      <c r="Q140" s="229"/>
      <c r="R140" s="213"/>
      <c r="S140" s="213"/>
      <c r="T140" s="213"/>
      <c r="U140" s="216"/>
      <c r="V140" s="216"/>
      <c r="W140" s="219"/>
    </row>
    <row r="141" spans="1:23" ht="57.75" customHeight="1" thickBot="1">
      <c r="A141" s="7"/>
      <c r="B141" s="263"/>
      <c r="C141" s="265"/>
      <c r="D141" s="265"/>
      <c r="E141" s="241"/>
      <c r="F141" s="241"/>
      <c r="G141" s="241"/>
      <c r="H141" s="242"/>
      <c r="I141" s="241"/>
      <c r="J141" s="240"/>
      <c r="K141" s="245"/>
      <c r="L141" s="257"/>
      <c r="M141" s="258"/>
      <c r="N141" s="248"/>
      <c r="O141" s="240"/>
      <c r="P141" s="241"/>
      <c r="Q141" s="242"/>
      <c r="R141" s="241"/>
      <c r="S141" s="241"/>
      <c r="T141" s="241"/>
      <c r="U141" s="265"/>
      <c r="V141" s="265"/>
      <c r="W141" s="267"/>
    </row>
    <row r="142" spans="1:23" ht="19" thickTop="1" thickBot="1">
      <c r="A142" s="7"/>
      <c r="B142" s="231" t="s">
        <v>205</v>
      </c>
      <c r="C142" s="231"/>
      <c r="D142" s="231"/>
      <c r="E142" s="231"/>
      <c r="F142" s="231"/>
      <c r="G142" s="231"/>
      <c r="H142" s="231"/>
      <c r="I142" s="231"/>
      <c r="J142" s="231"/>
      <c r="K142" s="231"/>
      <c r="L142" s="231"/>
      <c r="M142" s="231"/>
      <c r="N142" s="231"/>
      <c r="O142" s="231"/>
      <c r="P142" s="231"/>
      <c r="Q142" s="231"/>
      <c r="R142" s="231"/>
      <c r="S142" s="231"/>
      <c r="T142" s="231"/>
      <c r="U142" s="231"/>
      <c r="V142" s="231"/>
      <c r="W142" s="232"/>
    </row>
    <row r="143" spans="1:23" ht="13.5" thickTop="1">
      <c r="A143" s="7"/>
      <c r="B143" s="76"/>
      <c r="C143" s="76"/>
      <c r="D143" s="76"/>
      <c r="E143" s="76"/>
      <c r="F143" s="76"/>
      <c r="G143" s="76"/>
      <c r="H143" s="28"/>
      <c r="I143" s="76"/>
      <c r="J143" s="76"/>
      <c r="K143" s="139"/>
      <c r="L143" s="113" t="s">
        <v>206</v>
      </c>
      <c r="M143" s="208" t="s">
        <v>207</v>
      </c>
      <c r="N143" s="140">
        <f t="shared" ref="N143:N148" si="14">O143+P143</f>
        <v>2445327</v>
      </c>
      <c r="O143" s="141">
        <f>J136</f>
        <v>1312878</v>
      </c>
      <c r="P143" s="141">
        <f>R143+S143+T143+W143</f>
        <v>1132449</v>
      </c>
      <c r="Q143" s="28"/>
      <c r="R143" s="142">
        <f>G119</f>
        <v>1970926</v>
      </c>
      <c r="S143" s="142">
        <f>F119</f>
        <v>139851</v>
      </c>
      <c r="T143" s="142">
        <f>E119</f>
        <v>-2096881</v>
      </c>
      <c r="U143" s="143">
        <f>D119</f>
        <v>1103396</v>
      </c>
      <c r="V143" s="62">
        <f>C119</f>
        <v>15157</v>
      </c>
      <c r="W143" s="63">
        <f>U143+V143</f>
        <v>1118553</v>
      </c>
    </row>
    <row r="144" spans="1:23">
      <c r="A144" s="7"/>
      <c r="B144" s="115">
        <f>C144+D144</f>
        <v>0</v>
      </c>
      <c r="C144" s="144">
        <f>C145+C146</f>
        <v>0</v>
      </c>
      <c r="D144" s="144">
        <f>D145+D146</f>
        <v>0</v>
      </c>
      <c r="E144" s="144">
        <f>E146</f>
        <v>200761</v>
      </c>
      <c r="F144" s="144">
        <f>F145+F146</f>
        <v>84</v>
      </c>
      <c r="G144" s="144">
        <f>G145+G146</f>
        <v>23065</v>
      </c>
      <c r="H144" s="28"/>
      <c r="I144" s="37">
        <f>B144+E144+F144+G144</f>
        <v>223910</v>
      </c>
      <c r="J144" s="37">
        <f>J145+J146</f>
        <v>463247</v>
      </c>
      <c r="K144" s="145">
        <f t="shared" ref="K144:K149" si="15">I144+J144</f>
        <v>687157</v>
      </c>
      <c r="L144" s="53" t="s">
        <v>67</v>
      </c>
      <c r="M144" s="65" t="s">
        <v>208</v>
      </c>
      <c r="N144" s="140">
        <f t="shared" si="14"/>
        <v>687157</v>
      </c>
      <c r="O144" s="37">
        <f>O145+O146</f>
        <v>2865</v>
      </c>
      <c r="P144" s="43">
        <f>R144+S144+T144+W144</f>
        <v>684292</v>
      </c>
      <c r="Q144" s="28"/>
      <c r="R144" s="146">
        <f>R146</f>
        <v>305966</v>
      </c>
      <c r="S144" s="146">
        <f>S146</f>
        <v>70</v>
      </c>
      <c r="T144" s="146">
        <f>T146+T145</f>
        <v>376812</v>
      </c>
      <c r="U144" s="146">
        <f>U146</f>
        <v>0</v>
      </c>
      <c r="V144" s="62">
        <f>V146</f>
        <v>1444</v>
      </c>
      <c r="W144" s="63">
        <f>U144+V144</f>
        <v>1444</v>
      </c>
    </row>
    <row r="145" spans="1:23">
      <c r="A145" s="7"/>
      <c r="B145" s="115">
        <f>C145+D145</f>
        <v>0</v>
      </c>
      <c r="C145" s="147">
        <f>SUMIFS(DATI!E$1:E$65536,DATI!A$1:A$65536,'2021'!B4,DATI!B$1:B$65536,'2021'!C12,DATI!C$1:C$65536,'2021'!B8,DATI!D$1:D$65536,'2021'!L145)</f>
        <v>0</v>
      </c>
      <c r="D145" s="147">
        <f>SUMIFS(DATI!E$1:E$65536,DATI!A$1:A$65536,'2021'!B4,DATI!B$1:B$65536,'2021'!D12,DATI!C$1:C$65536,'2021'!B8,DATI!D$1:D$65536,'2021'!L145)</f>
        <v>0</v>
      </c>
      <c r="E145" s="148"/>
      <c r="F145" s="149">
        <f>SUMIFS(DATI!E$1:E$65536,DATI!A$1:A$65536,'2021'!B4,DATI!B$1:B$65536,'2021'!F12,DATI!C$1:C$65536,'2021'!B8,DATI!D$1:D$65536,'2021'!L145)</f>
        <v>0</v>
      </c>
      <c r="G145" s="149">
        <f>SUMIFS(DATI!E$1:E$65536,DATI!A$1:A$65536,'2021'!B4,DATI!B$1:B$65536,'2021'!G12,DATI!C$1:C$65536,'2021'!B8,DATI!D$1:D$65536,'2021'!L145)</f>
        <v>20130</v>
      </c>
      <c r="H145" s="28"/>
      <c r="I145" s="37">
        <f>B145+F145+G145</f>
        <v>20130</v>
      </c>
      <c r="J145" s="149">
        <f>SUMIFS(DATI!E$1:E$65536,DATI!A$1:A$65536,'2021'!B4,DATI!B$1:B$65536,'2021'!J12,DATI!C$1:C$65536,'2021'!B8,DATI!D$1:D$65536,'2021'!L145)</f>
        <v>0</v>
      </c>
      <c r="K145" s="145">
        <f t="shared" si="15"/>
        <v>20130</v>
      </c>
      <c r="L145" s="53" t="s">
        <v>68</v>
      </c>
      <c r="M145" s="199" t="s">
        <v>230</v>
      </c>
      <c r="N145" s="140">
        <f t="shared" si="14"/>
        <v>20130</v>
      </c>
      <c r="O145" s="149">
        <f>SUMIFS(DATI!E$1:E$65536,DATI!A$1:A$65536,'2021'!B4,DATI!B$1:B$65536,'2021'!O12,DATI!C$1:C$65536,'2021'!N8,DATI!D$1:D$65536,'2021'!L145)</f>
        <v>0</v>
      </c>
      <c r="P145" s="43">
        <f>T145</f>
        <v>20130</v>
      </c>
      <c r="Q145" s="28"/>
      <c r="R145" s="150"/>
      <c r="S145" s="151"/>
      <c r="T145" s="36">
        <f>SUMIFS(DATI!E$1:E$65536,DATI!A$1:A$65536,'2021'!B4,DATI!B$1:B$65536,'2021'!T12,DATI!C$1:C$65536,'2021'!N8,DATI!D$1:D$65536,'2021'!L145)</f>
        <v>20130</v>
      </c>
      <c r="U145" s="152"/>
      <c r="V145" s="28"/>
      <c r="W145" s="42"/>
    </row>
    <row r="146" spans="1:23">
      <c r="A146" s="7"/>
      <c r="B146" s="115">
        <f>C146+D146</f>
        <v>0</v>
      </c>
      <c r="C146" s="144">
        <f>C148</f>
        <v>0</v>
      </c>
      <c r="D146" s="144">
        <f>D148</f>
        <v>0</v>
      </c>
      <c r="E146" s="144">
        <f>E147+E148</f>
        <v>200761</v>
      </c>
      <c r="F146" s="144">
        <f>F148</f>
        <v>84</v>
      </c>
      <c r="G146" s="144">
        <f>G148</f>
        <v>2935</v>
      </c>
      <c r="H146" s="44"/>
      <c r="I146" s="37">
        <f>B146+E146+F146+G146</f>
        <v>203780</v>
      </c>
      <c r="J146" s="144">
        <f>J147+J148</f>
        <v>463247</v>
      </c>
      <c r="K146" s="145">
        <f t="shared" si="15"/>
        <v>667027</v>
      </c>
      <c r="L146" s="53" t="s">
        <v>209</v>
      </c>
      <c r="M146" s="199" t="s">
        <v>231</v>
      </c>
      <c r="N146" s="140">
        <f t="shared" si="14"/>
        <v>667027</v>
      </c>
      <c r="O146" s="37">
        <f>O147+O148</f>
        <v>2865</v>
      </c>
      <c r="P146" s="43">
        <f>R146+S146+T146+W146</f>
        <v>664162</v>
      </c>
      <c r="Q146" s="44"/>
      <c r="R146" s="146">
        <f>R147+R148</f>
        <v>305966</v>
      </c>
      <c r="S146" s="146">
        <f>S147+S148</f>
        <v>70</v>
      </c>
      <c r="T146" s="146">
        <f>T147+T148</f>
        <v>356682</v>
      </c>
      <c r="U146" s="146">
        <f>U147+U148</f>
        <v>0</v>
      </c>
      <c r="V146" s="94">
        <f>V147+V148</f>
        <v>1444</v>
      </c>
      <c r="W146" s="31">
        <f>U146+V146</f>
        <v>1444</v>
      </c>
    </row>
    <row r="147" spans="1:23">
      <c r="A147" s="7"/>
      <c r="B147" s="153"/>
      <c r="C147" s="154"/>
      <c r="D147" s="154"/>
      <c r="E147" s="149">
        <f>SUMIFS(DATI!E$1:E$65536,DATI!A$1:A$65536,'2021'!B4,DATI!B$1:B$65536,'2021'!E12,DATI!C$1:C$65536,'2021'!B8,DATI!D$1:D$65536,'2021'!L147)</f>
        <v>34639</v>
      </c>
      <c r="F147" s="152"/>
      <c r="G147" s="71"/>
      <c r="H147" s="44"/>
      <c r="I147" s="37">
        <f>E147</f>
        <v>34639</v>
      </c>
      <c r="J147" s="149">
        <f>SUMIFS(DATI!E$1:E$65536,DATI!A$1:A$65536,'2021'!B4,DATI!B$1:B$65536,'2021'!J12,DATI!C$1:C$65536,'2021'!B8,DATI!D$1:D$65536,'2021'!L147)</f>
        <v>457545</v>
      </c>
      <c r="K147" s="145">
        <f t="shared" si="15"/>
        <v>492184</v>
      </c>
      <c r="L147" s="53" t="s">
        <v>69</v>
      </c>
      <c r="M147" s="78" t="s">
        <v>232</v>
      </c>
      <c r="N147" s="140">
        <f t="shared" si="14"/>
        <v>492184</v>
      </c>
      <c r="O147" s="149">
        <f>SUMIFS(DATI!E$1:E$65536,DATI!A$1:A$65536,'2021'!B4,DATI!B$1:B$65536,'2021'!O12,DATI!C$1:C$65536,'2021'!N8,DATI!D$1:D$65536,'2021'!L147)</f>
        <v>0</v>
      </c>
      <c r="P147" s="43">
        <f>R147+S147+T147+W147</f>
        <v>492184</v>
      </c>
      <c r="Q147" s="44"/>
      <c r="R147" s="149">
        <f>SUMIFS(DATI!E$1:E$65536,DATI!A$1:A$65536,'2021'!B4,DATI!B$1:B$65536,'2021'!R12,DATI!C$1:C$65536,'2021'!N8,DATI!D$1:D$65536,'2021'!L147)</f>
        <v>135502</v>
      </c>
      <c r="S147" s="149">
        <f>SUMIFS(DATI!E$1:E$65536,DATI!A$1:A$65536,'2021'!B4,DATI!B$1:B$65536,'2021'!D12,DATI!C$1:C$65536,'2021'!N8,DATI!D$1:D$65536,'2021'!L147)</f>
        <v>0</v>
      </c>
      <c r="T147" s="36">
        <f>SUMIFS(DATI!E$1:E$65536,DATI!A$1:A$65536,'2021'!B4,DATI!B$1:B$65536,'2021'!T12,DATI!C$1:C$65536,'2021'!N8,DATI!D$1:D$65536,'2021'!L147)</f>
        <v>356682</v>
      </c>
      <c r="U147" s="155">
        <f>SUMIFS(DATI!E$1:E$65536,DATI!A$1:A$65536,'2021'!B4,DATI!B$1:B$65536,'2021'!U12,DATI!C$1:C$65536,'2021'!N8,DATI!D$1:D$65536,'2021'!L147)</f>
        <v>0</v>
      </c>
      <c r="V147" s="30">
        <f>SUMIFS(DATI!E$1:E$65536,DATI!A$1:A$65536,'2021'!B4,DATI!B$1:B$65536,'2021'!V12,DATI!C$1:C$65536,'2021'!N8,DATI!D$1:D$65536,'2021'!L147)</f>
        <v>0</v>
      </c>
      <c r="W147" s="31">
        <f>U147+V147</f>
        <v>0</v>
      </c>
    </row>
    <row r="148" spans="1:23">
      <c r="A148" s="7"/>
      <c r="B148" s="115">
        <f>C148+D148</f>
        <v>0</v>
      </c>
      <c r="C148" s="156">
        <f>SUMIFS(DATI!E$1:E$65536,DATI!A$1:A$65536,'2021'!B4,DATI!B$1:B$65536,'2021'!C12,DATI!C$1:C$65536,'2021'!B8,DATI!D$1:D$65536,'2021'!L148)</f>
        <v>0</v>
      </c>
      <c r="D148" s="156">
        <f>SUMIFS(DATI!E$1:E$65536,DATI!A$1:A$65536,'2021'!B4,DATI!B$1:B$65536,'2021'!D12,DATI!C$1:C$65536,'2021'!B8,DATI!D$1:D$65536,'2021'!L148)</f>
        <v>0</v>
      </c>
      <c r="E148" s="149">
        <f>SUMIFS(DATI!E$1:E$65536,DATI!A$1:A$65536,'2021'!B4,DATI!B$1:B$65536,'2021'!E12,DATI!C$1:C$65536,'2021'!B8,DATI!D$1:D$65536,'2021'!L148)</f>
        <v>166122</v>
      </c>
      <c r="F148" s="149">
        <f>SUMIFS(DATI!E$1:E$65536,DATI!A$1:A$65536,'2021'!B4,DATI!B$1:B$65536,'2021'!F12,DATI!C$1:C$65536,'2021'!B8,DATI!D$1:D$65536,'2021'!L148)</f>
        <v>84</v>
      </c>
      <c r="G148" s="149">
        <f>SUMIFS(DATI!E$1:E$65536,DATI!A$1:A$65536,'2021'!B4,DATI!B$1:B$65536,'2021'!G12,DATI!C$1:C$65536,'2021'!B8,DATI!D$1:D$65536,'2021'!L148)</f>
        <v>2935</v>
      </c>
      <c r="H148" s="44"/>
      <c r="I148" s="37">
        <f>B148+E148+F148+G148</f>
        <v>169141</v>
      </c>
      <c r="J148" s="149">
        <f>SUMIFS(DATI!E$1:E$65536,DATI!A$1:A$65536,'2021'!B4,DATI!B$1:B$65536,'2021'!J12,DATI!C$1:C$65536,'2021'!B8,DATI!D$1:D$65536,'2021'!L148)</f>
        <v>5702</v>
      </c>
      <c r="K148" s="145">
        <f t="shared" si="15"/>
        <v>174843</v>
      </c>
      <c r="L148" s="53" t="s">
        <v>70</v>
      </c>
      <c r="M148" s="78" t="s">
        <v>233</v>
      </c>
      <c r="N148" s="140">
        <f t="shared" si="14"/>
        <v>174843</v>
      </c>
      <c r="O148" s="149">
        <f>SUMIFS(DATI!E$1:E$65536,DATI!A$1:A$65536,'2021'!B4,DATI!B$1:B$65536,'2021'!O12,DATI!C$1:C$65536,'2021'!N8,DATI!D$1:D$65536,'2021'!L148)</f>
        <v>2865</v>
      </c>
      <c r="P148" s="43">
        <f>R148+S148+T148+W148</f>
        <v>171978</v>
      </c>
      <c r="Q148" s="44"/>
      <c r="R148" s="149">
        <f>SUMIFS(DATI!E$1:E$65536,DATI!A$1:A$65536,'2021'!B4,DATI!B$1:B$65536,'2021'!R12,DATI!C$1:C$65536,'2021'!N8,DATI!D$1:D$65536,'2021'!L148)</f>
        <v>170464</v>
      </c>
      <c r="S148" s="149">
        <f>SUMIFS(DATI!E$1:E$65536,DATI!A$1:A$65536,'2021'!B4,DATI!B$1:B$65536,'2021'!S12,DATI!C$1:C$65536,'2021'!N8,DATI!D$1:D$65536,'2021'!L148)</f>
        <v>70</v>
      </c>
      <c r="T148" s="36">
        <f>SUMIFS(DATI!E$1:E$65536,DATI!A$1:A$65536,'2021'!B4,DATI!B$1:B$65536,'2021'!T12,DATI!C$1:C$65536,'2021'!N8,DATI!D$1:D$65536,'2021'!L148)</f>
        <v>0</v>
      </c>
      <c r="U148" s="155">
        <f>SUMIFS(DATI!E$1:E$65536,DATI!A$1:A$65536,'2021'!B4,DATI!B$1:B$65536,'2021'!U12,DATI!C$1:C$65536,'2021'!N8,DATI!D$1:D$65536,'2021'!L148)</f>
        <v>0</v>
      </c>
      <c r="V148" s="30">
        <f>SUMIFS(DATI!E$1:E$65536,DATI!A$1:A$65536,'2021'!B4,DATI!B$1:B$65536,'2021'!V12,DATI!C$1:C$65536,'2021'!N8,DATI!D$1:D$65536,'2021'!L148)</f>
        <v>1444</v>
      </c>
      <c r="W148" s="31">
        <f>U148+V148</f>
        <v>1444</v>
      </c>
    </row>
    <row r="149" spans="1:23" ht="26.5" thickBot="1">
      <c r="A149" s="7"/>
      <c r="B149" s="115">
        <f>C149+D149</f>
        <v>1119997</v>
      </c>
      <c r="C149" s="157">
        <f>V143+V144-C144</f>
        <v>16601</v>
      </c>
      <c r="D149" s="157">
        <f>U143+U144-D144</f>
        <v>1103396</v>
      </c>
      <c r="E149" s="80">
        <f>T143+T144-E144</f>
        <v>-1920830</v>
      </c>
      <c r="F149" s="80">
        <f>S143+S144-F144</f>
        <v>139837</v>
      </c>
      <c r="G149" s="80">
        <f>G119+R144-G144</f>
        <v>2253827</v>
      </c>
      <c r="H149" s="44"/>
      <c r="I149" s="80">
        <f>B149+E149+F149+G149</f>
        <v>1592831</v>
      </c>
      <c r="J149" s="80">
        <f>O143+O144-J144</f>
        <v>852496</v>
      </c>
      <c r="K149" s="158">
        <f t="shared" si="15"/>
        <v>2445327</v>
      </c>
      <c r="L149" s="130" t="s">
        <v>11</v>
      </c>
      <c r="M149" s="200" t="s">
        <v>210</v>
      </c>
      <c r="N149" s="44"/>
      <c r="O149" s="44"/>
      <c r="P149" s="44"/>
      <c r="Q149" s="44"/>
      <c r="R149" s="44"/>
      <c r="S149" s="44"/>
      <c r="T149" s="44"/>
      <c r="U149" s="44"/>
      <c r="V149" s="44"/>
      <c r="W149" s="45"/>
    </row>
    <row r="150" spans="1:23" ht="19" thickTop="1" thickBot="1">
      <c r="A150" s="7"/>
      <c r="B150" s="233" t="s">
        <v>211</v>
      </c>
      <c r="C150" s="234"/>
      <c r="D150" s="234"/>
      <c r="E150" s="234"/>
      <c r="F150" s="234"/>
      <c r="G150" s="234"/>
      <c r="H150" s="234"/>
      <c r="I150" s="234"/>
      <c r="J150" s="234"/>
      <c r="K150" s="234"/>
      <c r="L150" s="234"/>
      <c r="M150" s="234"/>
      <c r="N150" s="234"/>
      <c r="O150" s="234"/>
      <c r="P150" s="234"/>
      <c r="Q150" s="234"/>
      <c r="R150" s="234"/>
      <c r="S150" s="234"/>
      <c r="T150" s="234"/>
      <c r="U150" s="234"/>
      <c r="V150" s="234"/>
      <c r="W150" s="235"/>
    </row>
    <row r="151" spans="1:23" ht="26.5" thickTop="1">
      <c r="B151" s="159"/>
      <c r="C151" s="76"/>
      <c r="D151" s="76"/>
      <c r="E151" s="76"/>
      <c r="F151" s="76"/>
      <c r="G151" s="76"/>
      <c r="H151" s="28"/>
      <c r="I151" s="76"/>
      <c r="J151" s="44"/>
      <c r="K151" s="160"/>
      <c r="L151" s="113" t="s">
        <v>11</v>
      </c>
      <c r="M151" s="200" t="s">
        <v>210</v>
      </c>
      <c r="N151" s="161">
        <f>O151+P151</f>
        <v>2445327</v>
      </c>
      <c r="O151" s="162">
        <f>J149</f>
        <v>852496</v>
      </c>
      <c r="P151" s="163">
        <f>R151+S151+T151+W151</f>
        <v>1592831</v>
      </c>
      <c r="Q151" s="28"/>
      <c r="R151" s="162">
        <f>G149</f>
        <v>2253827</v>
      </c>
      <c r="S151" s="162">
        <f>F149</f>
        <v>139837</v>
      </c>
      <c r="T151" s="163">
        <f>E149</f>
        <v>-1920830</v>
      </c>
      <c r="U151" s="164">
        <f>D149</f>
        <v>1103396</v>
      </c>
      <c r="V151" s="62">
        <f>C149</f>
        <v>16601</v>
      </c>
      <c r="W151" s="63">
        <f>U151+V151</f>
        <v>1119997</v>
      </c>
    </row>
    <row r="152" spans="1:23">
      <c r="B152" s="115">
        <f>C152+D152</f>
        <v>1034901</v>
      </c>
      <c r="C152" s="43">
        <f>C153+C154</f>
        <v>21211</v>
      </c>
      <c r="D152" s="43">
        <f>D153+D154</f>
        <v>1013690</v>
      </c>
      <c r="E152" s="33">
        <f>E153+E154</f>
        <v>1773161</v>
      </c>
      <c r="F152" s="33">
        <f>F153+F154</f>
        <v>51833</v>
      </c>
      <c r="G152" s="33">
        <f>G153+G154</f>
        <v>5444405</v>
      </c>
      <c r="H152" s="28"/>
      <c r="I152" s="37">
        <f>B152+E152+F152+G152</f>
        <v>8304300</v>
      </c>
      <c r="J152" s="148"/>
      <c r="K152" s="165">
        <f>I152</f>
        <v>8304300</v>
      </c>
      <c r="L152" s="53" t="s">
        <v>76</v>
      </c>
      <c r="M152" s="65" t="s">
        <v>212</v>
      </c>
      <c r="N152" s="166"/>
      <c r="O152" s="44"/>
      <c r="P152" s="166"/>
      <c r="Q152" s="28"/>
      <c r="R152" s="166"/>
      <c r="S152" s="166"/>
      <c r="T152" s="166"/>
      <c r="U152" s="166"/>
      <c r="V152" s="166"/>
      <c r="W152" s="70"/>
    </row>
    <row r="153" spans="1:23">
      <c r="B153" s="115">
        <f>C153+D153</f>
        <v>1012864</v>
      </c>
      <c r="C153" s="34">
        <f>SUMIFS(DATI!E$1:E$65536,DATI!A$1:A$65536,'2021'!B4,DATI!B$1:B$65536,'2021'!C12,DATI!C$1:C$65536,'2021'!B8,DATI!D$1:D$65536,'2021'!L153)</f>
        <v>21732</v>
      </c>
      <c r="D153" s="34">
        <f>SUMIFS(DATI!E$1:E$65536,DATI!A$1:A$65536,'2021'!B4,DATI!B$1:B$65536,'2021'!D12,DATI!C$1:C$65536,'2021'!B8,DATI!D$1:D$65536,'2021'!L153)</f>
        <v>991132</v>
      </c>
      <c r="E153" s="36">
        <f>SUMIFS(DATI!E$1:E$65536,DATI!A$1:A$65536,'2021'!B4,DATI!B$1:B$65536,'2021'!E12,DATI!C$1:C$65536,'2021'!B8,DATI!D$1:D$65536,'2021'!L153)</f>
        <v>1816953</v>
      </c>
      <c r="F153" s="36">
        <f>SUMIFS(DATI!E$1:E$65536,DATI!A$1:A$65536,'2021'!B4,DATI!B$1:B$65536,'2021'!F12,DATI!C$1:C$65536,'2021'!B8,DATI!D$1:D$65536,'2021'!L153)</f>
        <v>52732</v>
      </c>
      <c r="G153" s="36">
        <f>SUMIFS(DATI!E$1:E$65536,DATI!A$1:A$65536,'2021'!B4,DATI!B$1:B$65536,'2021'!G12,DATI!C$1:C$65536,'2021'!B8,DATI!D$1:D$65536,'2021'!L153)</f>
        <v>4519784</v>
      </c>
      <c r="H153" s="28"/>
      <c r="I153" s="37">
        <f>B153+E153+F153+G153</f>
        <v>7402333</v>
      </c>
      <c r="J153" s="148"/>
      <c r="K153" s="165">
        <f>I153</f>
        <v>7402333</v>
      </c>
      <c r="L153" s="53" t="s">
        <v>78</v>
      </c>
      <c r="M153" s="199" t="s">
        <v>213</v>
      </c>
      <c r="N153" s="44"/>
      <c r="O153" s="44"/>
      <c r="P153" s="44"/>
      <c r="Q153" s="28"/>
      <c r="R153" s="44"/>
      <c r="S153" s="44"/>
      <c r="T153" s="44"/>
      <c r="U153" s="44"/>
      <c r="V153" s="44"/>
      <c r="W153" s="45"/>
    </row>
    <row r="154" spans="1:23">
      <c r="B154" s="115">
        <f>C154+D154</f>
        <v>22037</v>
      </c>
      <c r="C154" s="33">
        <f>C155+C156</f>
        <v>-521</v>
      </c>
      <c r="D154" s="33">
        <f>D155+D156</f>
        <v>22558</v>
      </c>
      <c r="E154" s="33">
        <f>E155+E156</f>
        <v>-43792</v>
      </c>
      <c r="F154" s="33">
        <f>F155+F156</f>
        <v>-899</v>
      </c>
      <c r="G154" s="33">
        <f>G155+G156</f>
        <v>924621</v>
      </c>
      <c r="H154" s="44"/>
      <c r="I154" s="37">
        <f>B154+E154+F154+G154</f>
        <v>901967</v>
      </c>
      <c r="J154" s="148"/>
      <c r="K154" s="165">
        <f>I154</f>
        <v>901967</v>
      </c>
      <c r="L154" s="53" t="s">
        <v>214</v>
      </c>
      <c r="M154" s="199" t="s">
        <v>215</v>
      </c>
      <c r="N154" s="44"/>
      <c r="O154" s="44"/>
      <c r="P154" s="44"/>
      <c r="Q154" s="44"/>
      <c r="R154" s="44"/>
      <c r="S154" s="44"/>
      <c r="T154" s="44"/>
      <c r="U154" s="44"/>
      <c r="V154" s="44"/>
      <c r="W154" s="45"/>
    </row>
    <row r="155" spans="1:23">
      <c r="B155" s="115">
        <f>C155+D155</f>
        <v>19845</v>
      </c>
      <c r="C155" s="34">
        <f>SUMIFS(DATI!E$1:E$65536,DATI!A$1:A$65536,'2021'!B4,DATI!B$1:B$65536,'2021'!C12,DATI!C$1:C$65536,'2021'!B8,DATI!D$1:D$65536,'2021'!L155)</f>
        <v>-521</v>
      </c>
      <c r="D155" s="34">
        <f>SUMIFS(DATI!E$1:E$65536,DATI!A$1:A$65536,'2021'!B4,DATI!B$1:B$65536,'2021'!D12,DATI!C$1:C$65536,'2021'!B8,DATI!D$1:D$65536,'2021'!L155)</f>
        <v>20366</v>
      </c>
      <c r="E155" s="36">
        <f>SUMIFS(DATI!E$1:E$65536,DATI!A$1:A$65536,'2021'!B4,DATI!B$1:B$65536,'2021'!E12,DATI!C$1:C$65536,'2021'!B8,DATI!D$1:D$65536,'2021'!L155)</f>
        <v>-44581</v>
      </c>
      <c r="F155" s="36">
        <f>SUMIFS(DATI!E$1:E$65536,DATI!A$1:A$65536,'2021'!B4,DATI!B$1:B$65536,'2021'!F12,DATI!C$1:C$65536,'2021'!B8,DATI!D$1:D$65536,'2021'!L155)</f>
        <v>-480</v>
      </c>
      <c r="G155" s="36">
        <v>924621</v>
      </c>
      <c r="H155" s="44"/>
      <c r="I155" s="37">
        <f>B155+E155+F155+G155</f>
        <v>899405</v>
      </c>
      <c r="J155" s="148"/>
      <c r="K155" s="165">
        <f>I155</f>
        <v>899405</v>
      </c>
      <c r="L155" s="53" t="s">
        <v>79</v>
      </c>
      <c r="M155" s="78" t="s">
        <v>216</v>
      </c>
      <c r="N155" s="44"/>
      <c r="O155" s="44"/>
      <c r="P155" s="44"/>
      <c r="Q155" s="44"/>
      <c r="R155" s="44"/>
      <c r="S155" s="44"/>
      <c r="T155" s="44"/>
      <c r="U155" s="44"/>
      <c r="V155" s="44"/>
      <c r="W155" s="45"/>
    </row>
    <row r="156" spans="1:23">
      <c r="B156" s="115">
        <f>C156+D156</f>
        <v>2192</v>
      </c>
      <c r="C156" s="167">
        <f>SUMIFS(DATI!E$1:E$65536,DATI!A$1:A$65536,'2021'!B4,DATI!B$1:B$65536,'2021'!C12,DATI!C$1:C$65536,'2021'!B8,DATI!D$1:D$65536,'2021'!L156)</f>
        <v>0</v>
      </c>
      <c r="D156" s="167">
        <f>SUMIFS(DATI!E$1:E$65536,DATI!A$1:A$65536,'2021'!B4,DATI!B$1:B$65536,'2021'!D12,DATI!C$1:C$65536,'2021'!B8,DATI!D$1:D$65536,'2021'!L156)</f>
        <v>2192</v>
      </c>
      <c r="E156" s="168">
        <f>SUMIFS(DATI!E$1:E$65536,DATI!A$1:A$65536,'2021'!B4,DATI!B$1:B$65536,'2021'!E12,DATI!C$1:C$65536,'2021'!B8,DATI!D$1:D$65536,'2021'!L156)</f>
        <v>789</v>
      </c>
      <c r="F156" s="168">
        <f>SUMIFS(DATI!E$1:E$65536,DATI!A$1:A$65536,'2021'!B4,DATI!B$1:B$65536,'2021'!F12,DATI!C$1:C$65536,'2021'!B8,DATI!D$1:D$65536,'2021'!L156)</f>
        <v>-419</v>
      </c>
      <c r="G156" s="168">
        <f>SUMIFS(DATI!E$1:E$65536,DATI!A$1:A$65536,'2021'!B4,DATI!B$1:B$65536,'2021'!G12,DATI!C$1:C$65536,'2021'!B8,DATI!D$1:D$65536,'2021'!L156)</f>
        <v>0</v>
      </c>
      <c r="H156" s="44"/>
      <c r="I156" s="37">
        <f>B156+E156+F156+G156</f>
        <v>2562</v>
      </c>
      <c r="J156" s="148"/>
      <c r="K156" s="165">
        <f>I156</f>
        <v>2562</v>
      </c>
      <c r="L156" s="53" t="s">
        <v>80</v>
      </c>
      <c r="M156" s="78" t="s">
        <v>217</v>
      </c>
      <c r="N156" s="44"/>
      <c r="O156" s="44"/>
      <c r="P156" s="44"/>
      <c r="Q156" s="44"/>
      <c r="R156" s="44"/>
      <c r="S156" s="44"/>
      <c r="T156" s="44"/>
      <c r="U156" s="44"/>
      <c r="V156" s="44"/>
      <c r="W156" s="45"/>
    </row>
    <row r="157" spans="1:23">
      <c r="B157" s="169"/>
      <c r="C157" s="71"/>
      <c r="D157" s="71"/>
      <c r="E157" s="71"/>
      <c r="F157" s="71"/>
      <c r="G157" s="71"/>
      <c r="H157" s="44"/>
      <c r="I157" s="71"/>
      <c r="J157" s="76"/>
      <c r="K157" s="170"/>
      <c r="L157" s="53" t="s">
        <v>77</v>
      </c>
      <c r="M157" s="65" t="s">
        <v>167</v>
      </c>
      <c r="N157" s="33">
        <f>P157</f>
        <v>5858973</v>
      </c>
      <c r="O157" s="136"/>
      <c r="P157" s="43">
        <f>R157+S157+T157+W157</f>
        <v>5858973</v>
      </c>
      <c r="Q157" s="44"/>
      <c r="R157" s="146">
        <f>G22</f>
        <v>3455054</v>
      </c>
      <c r="S157" s="146">
        <f>F22</f>
        <v>84313</v>
      </c>
      <c r="T157" s="146">
        <f>E22</f>
        <v>1343876</v>
      </c>
      <c r="U157" s="146">
        <f>D22</f>
        <v>949451</v>
      </c>
      <c r="V157" s="94">
        <f>C22</f>
        <v>26279</v>
      </c>
      <c r="W157" s="31">
        <f>U157+V157</f>
        <v>975730</v>
      </c>
    </row>
    <row r="158" spans="1:23">
      <c r="B158" s="115">
        <f>C158+D158</f>
        <v>234</v>
      </c>
      <c r="C158" s="34">
        <f>SUMIFS(DATI!E$1:E$65536,DATI!A$1:A$65536,'2021'!B4,DATI!B$1:B$65536,'2021'!C12,DATI!C$1:C$65536,'2021'!B8,DATI!D$1:D$65536,'2021'!L158)</f>
        <v>234</v>
      </c>
      <c r="D158" s="34">
        <f>SUMIFS(DATI!E$1:E$65536,DATI!A$1:A$65536,'2021'!B4,DATI!B$1:B$65536,'2021'!D12,DATI!C$1:C$65536,'2021'!B8,DATI!D$1:D$65536,'2021'!L158)</f>
        <v>0</v>
      </c>
      <c r="E158" s="36">
        <f>SUMIFS(DATI!E$1:E$65536,DATI!A$1:A$65536,'2021'!B4,DATI!B$1:B$65536,'2021'!E12,DATI!C$1:C$65536,'2021'!B8,DATI!D$1:D$65536,'2021'!L158)</f>
        <v>-19070</v>
      </c>
      <c r="F158" s="171">
        <f>SUMIFS(DATI!E$1:E$65536,DATI!A$1:A$65536,'2021'!B4,DATI!B$1:B$65536,'2021'!F12,DATI!C$1:C$65536,'2021'!B8,DATI!D$1:D$65536,'2021'!L158)</f>
        <v>4506</v>
      </c>
      <c r="G158" s="171">
        <v>18772</v>
      </c>
      <c r="H158" s="44"/>
      <c r="I158" s="37">
        <f>B158+E158+F158+G158</f>
        <v>4442</v>
      </c>
      <c r="J158" s="171">
        <f>SUMIFS(DATI!E$1:E$65536,DATI!A$1:A$65536,'2021'!B4,DATI!B$1:B$65536,'2021'!J12,DATI!C$1:C$65536,'2021'!B8,DATI!D$1:D$65536,'2021'!L158)</f>
        <v>-4442</v>
      </c>
      <c r="K158" s="39">
        <f>I158+J158</f>
        <v>0</v>
      </c>
      <c r="L158" s="53" t="s">
        <v>71</v>
      </c>
      <c r="M158" s="65" t="s">
        <v>218</v>
      </c>
      <c r="N158" s="44"/>
      <c r="O158" s="44"/>
      <c r="P158" s="166"/>
      <c r="Q158" s="44"/>
      <c r="R158" s="166"/>
      <c r="S158" s="44"/>
      <c r="T158" s="44"/>
      <c r="U158" s="44"/>
      <c r="V158" s="44"/>
      <c r="W158" s="45"/>
    </row>
    <row r="159" spans="1:23" ht="13">
      <c r="B159" s="115">
        <f>C159+D159</f>
        <v>1060592</v>
      </c>
      <c r="C159" s="172">
        <f>V151+V157-C152-C158</f>
        <v>21435</v>
      </c>
      <c r="D159" s="172">
        <f>U151+U157-D152-D158</f>
        <v>1039157</v>
      </c>
      <c r="E159" s="172">
        <f>T151+T157-E152-E158</f>
        <v>-2331045</v>
      </c>
      <c r="F159" s="172">
        <f>S151+S157-F152-F158</f>
        <v>167811</v>
      </c>
      <c r="G159" s="172">
        <f>R151+R157-G152-G158</f>
        <v>245704</v>
      </c>
      <c r="H159" s="44"/>
      <c r="I159" s="80">
        <f>B159+E159+F159+G159</f>
        <v>-856938</v>
      </c>
      <c r="J159" s="80">
        <f>O151-J158</f>
        <v>856938</v>
      </c>
      <c r="K159" s="39">
        <f>I159+J159</f>
        <v>0</v>
      </c>
      <c r="L159" s="106" t="s">
        <v>22</v>
      </c>
      <c r="M159" s="203" t="s">
        <v>219</v>
      </c>
      <c r="N159" s="44"/>
      <c r="O159" s="44"/>
      <c r="P159" s="44"/>
      <c r="Q159" s="44"/>
      <c r="R159" s="44"/>
      <c r="S159" s="44"/>
      <c r="T159" s="44"/>
      <c r="U159" s="44"/>
      <c r="V159" s="44"/>
      <c r="W159" s="45"/>
    </row>
    <row r="160" spans="1:23" ht="13" thickBot="1">
      <c r="B160" s="236"/>
      <c r="C160" s="237"/>
      <c r="D160" s="237"/>
      <c r="E160" s="237"/>
      <c r="F160" s="237"/>
      <c r="G160" s="237"/>
      <c r="H160" s="237"/>
      <c r="I160" s="237"/>
      <c r="J160" s="237"/>
      <c r="K160" s="237"/>
      <c r="L160" s="237"/>
      <c r="M160" s="237"/>
      <c r="N160" s="237"/>
      <c r="O160" s="237"/>
      <c r="P160" s="237"/>
      <c r="Q160" s="237"/>
      <c r="R160" s="237"/>
      <c r="S160" s="237"/>
      <c r="T160" s="237"/>
      <c r="U160" s="237"/>
      <c r="V160" s="237"/>
      <c r="W160" s="238"/>
    </row>
    <row r="161" spans="2:23" ht="21.75" customHeight="1" thickTop="1">
      <c r="L161" s="222" t="s">
        <v>220</v>
      </c>
      <c r="M161" s="223"/>
      <c r="N161" s="226" t="s">
        <v>131</v>
      </c>
      <c r="O161" s="213" t="s">
        <v>130</v>
      </c>
      <c r="P161" s="213" t="s">
        <v>129</v>
      </c>
      <c r="Q161" s="213" t="s">
        <v>128</v>
      </c>
      <c r="R161" s="213" t="s">
        <v>127</v>
      </c>
      <c r="S161" s="213" t="s">
        <v>126</v>
      </c>
      <c r="T161" s="213" t="s">
        <v>125</v>
      </c>
      <c r="U161" s="215" t="s">
        <v>124</v>
      </c>
      <c r="V161" s="215" t="s">
        <v>123</v>
      </c>
      <c r="W161" s="218" t="s">
        <v>122</v>
      </c>
    </row>
    <row r="162" spans="2:23" ht="13.5" customHeight="1">
      <c r="L162" s="222"/>
      <c r="M162" s="223"/>
      <c r="N162" s="226"/>
      <c r="O162" s="213"/>
      <c r="P162" s="213"/>
      <c r="Q162" s="229"/>
      <c r="R162" s="213"/>
      <c r="S162" s="213"/>
      <c r="T162" s="213"/>
      <c r="U162" s="216"/>
      <c r="V162" s="216"/>
      <c r="W162" s="219"/>
    </row>
    <row r="163" spans="2:23" ht="51.75" customHeight="1" thickBot="1">
      <c r="B163" s="221" t="s">
        <v>221</v>
      </c>
      <c r="C163" s="221"/>
      <c r="D163" s="221"/>
      <c r="E163" s="221"/>
      <c r="F163" s="221"/>
      <c r="G163" s="221"/>
      <c r="H163" s="221"/>
      <c r="I163" s="221"/>
      <c r="K163" s="7"/>
      <c r="L163" s="224"/>
      <c r="M163" s="225"/>
      <c r="N163" s="227"/>
      <c r="O163" s="228"/>
      <c r="P163" s="214"/>
      <c r="Q163" s="230"/>
      <c r="R163" s="214"/>
      <c r="S163" s="214"/>
      <c r="T163" s="214"/>
      <c r="U163" s="217"/>
      <c r="V163" s="217"/>
      <c r="W163" s="220"/>
    </row>
    <row r="164" spans="2:23" ht="13.5" thickTop="1">
      <c r="B164" s="173"/>
      <c r="C164" s="173"/>
      <c r="D164" s="173"/>
      <c r="E164" s="173"/>
      <c r="F164" s="173"/>
      <c r="G164" s="173"/>
      <c r="H164" s="173"/>
      <c r="K164" s="7"/>
      <c r="L164" s="193" t="s">
        <v>263</v>
      </c>
      <c r="M164" s="209" t="s">
        <v>222</v>
      </c>
      <c r="N164" s="140">
        <f>O164+P164</f>
        <v>0</v>
      </c>
      <c r="O164" s="174">
        <v>628937</v>
      </c>
      <c r="P164" s="142">
        <f>R164+S164+T164+W164</f>
        <v>-628937</v>
      </c>
      <c r="Q164" s="44"/>
      <c r="R164" s="175">
        <v>-25297</v>
      </c>
      <c r="S164" s="174">
        <f>SUMIFS(DATI!E$1:E$65536,DATI!A$1:A$65536,'2021'!B4,DATI!B$1:B$65536,'2021'!S12,DATI!D$1:D$65536,'2021'!L164)</f>
        <v>-172186</v>
      </c>
      <c r="T164" s="175">
        <f>SUMIFS(DATI!E$1:E$65536,DATI!A$1:A$65536,'2021'!B4,DATI!B$1:B$65536,'2021'!T12,DATI!D$1:D$65536,'2021'!L164)</f>
        <v>-45</v>
      </c>
      <c r="U164" s="176">
        <f>SUMIFS(DATI!E$1:E$65536,DATI!A$1:A$65536,'2021'!B4,DATI!B$1:B$65536,'2021'!U12,DATI!D$1:D$65536,'2021'!L164)</f>
        <v>-432845</v>
      </c>
      <c r="V164" s="175">
        <f>SUMIFS(DATI!E$1:E$65536,DATI!A$1:A$65536,'2021'!B4,DATI!B$1:B$65536,'2021'!V12,DATI!D$1:D$65536,'2021'!L164)</f>
        <v>1436</v>
      </c>
      <c r="W164" s="177">
        <f>U164+V164</f>
        <v>-431409</v>
      </c>
    </row>
    <row r="165" spans="2:23">
      <c r="B165" s="173"/>
      <c r="C165" s="173"/>
      <c r="D165" s="173"/>
      <c r="E165" s="173"/>
      <c r="F165" s="173"/>
      <c r="G165" s="173"/>
      <c r="H165" s="173"/>
      <c r="K165" s="7"/>
      <c r="L165" s="191" t="s">
        <v>99</v>
      </c>
      <c r="M165" s="187" t="s">
        <v>223</v>
      </c>
      <c r="N165" s="166"/>
      <c r="O165" s="44"/>
      <c r="P165" s="44"/>
      <c r="Q165" s="44"/>
      <c r="R165" s="166"/>
      <c r="S165" s="166"/>
      <c r="T165" s="178">
        <f>SUMIFS(DATI!E$1:E$65536,DATI!A$1:A$65536,'2021'!B4,DATI!B$1:B$65536,'2021'!T12,DATI!C$1:C$65536,'2021'!B8,DATI!D$1:D$65536,'2021'!L165)</f>
        <v>15021738</v>
      </c>
      <c r="U165" s="166"/>
      <c r="V165" s="166"/>
      <c r="W165" s="179"/>
    </row>
    <row r="166" spans="2:23">
      <c r="B166" s="173"/>
      <c r="C166" s="173"/>
      <c r="D166" s="173"/>
      <c r="E166" s="173"/>
      <c r="F166" s="173"/>
      <c r="G166" s="173"/>
      <c r="H166" s="173"/>
      <c r="K166" s="7"/>
      <c r="L166" s="191" t="s">
        <v>100</v>
      </c>
      <c r="M166" s="188" t="s">
        <v>224</v>
      </c>
      <c r="N166" s="44"/>
      <c r="O166" s="44"/>
      <c r="P166" s="44"/>
      <c r="Q166" s="44"/>
      <c r="R166" s="44"/>
      <c r="S166" s="44"/>
      <c r="T166" s="180">
        <f>SUMIFS(DATI!E$1:E$65536,DATI!A$1:A$65536,'2021'!B4,DATI!B$1:B$65536,'2021'!T12,DATI!C$1:C$65536,'2021'!N8,DATI!D$1:D$65536,'2021'!L166)</f>
        <v>12690692</v>
      </c>
      <c r="U166" s="44"/>
      <c r="V166" s="44"/>
      <c r="W166" s="181"/>
    </row>
    <row r="167" spans="2:23">
      <c r="B167" s="173"/>
      <c r="C167" s="173"/>
      <c r="D167" s="173"/>
      <c r="E167" s="173"/>
      <c r="F167" s="173"/>
      <c r="G167" s="173"/>
      <c r="H167" s="173"/>
      <c r="K167" s="7"/>
      <c r="L167" s="191" t="s">
        <v>8</v>
      </c>
      <c r="M167" s="189" t="s">
        <v>225</v>
      </c>
      <c r="N167" s="44"/>
      <c r="O167" s="44"/>
      <c r="P167" s="178">
        <f>SUMIFS(DATI!E$1:E$65536,DATI!A$1:A$65536,'2021'!B4,DATI!B$1:B$65536,'2021'!P12,DATI!D$1:D$65536,'2021'!L167)</f>
        <v>904312</v>
      </c>
      <c r="Q167" s="44"/>
      <c r="R167" s="44"/>
      <c r="S167" s="44"/>
      <c r="T167" s="178">
        <f>SUMIFS(DATI!E$1:E$65536,DATI!A$1:A$65536,'2021'!B4,DATI!B$1:B$65536,'2021'!T12,DATI!D$1:D$65536,'2021'!L167)</f>
        <v>180524</v>
      </c>
      <c r="U167" s="44"/>
      <c r="V167" s="44"/>
      <c r="W167" s="181"/>
    </row>
    <row r="168" spans="2:23" ht="25.5" thickBot="1">
      <c r="B168" s="173"/>
      <c r="C168" s="173"/>
      <c r="D168" s="173"/>
      <c r="E168" s="173"/>
      <c r="F168" s="173"/>
      <c r="G168" s="173"/>
      <c r="H168" s="173"/>
      <c r="K168" s="7"/>
      <c r="L168" s="192" t="s">
        <v>9</v>
      </c>
      <c r="M168" s="190" t="s">
        <v>226</v>
      </c>
      <c r="N168" s="182"/>
      <c r="O168" s="182"/>
      <c r="P168" s="183">
        <f>SUMIFS(DATI!E$1:E$65536,DATI!A$1:A$65536,'2021'!B4,DATI!B$1:B$65536,'2021'!P12,DATI!D$1:D$65536,'2021'!L168)</f>
        <v>1651803</v>
      </c>
      <c r="Q168" s="182"/>
      <c r="R168" s="182"/>
      <c r="S168" s="182"/>
      <c r="T168" s="183">
        <f>SUMIFS(DATI!E$1:E$65536,DATI!A$1:A$65536,'2021'!B4,DATI!B$1:B$65536,'2021'!T12,DATI!D$1:D$65536,'2021'!L168)</f>
        <v>331768</v>
      </c>
      <c r="U168" s="182"/>
      <c r="V168" s="182"/>
      <c r="W168" s="184"/>
    </row>
    <row r="169" spans="2:23" ht="13" thickTop="1">
      <c r="N169" s="6"/>
    </row>
    <row r="172" spans="2:23">
      <c r="V172" s="6"/>
    </row>
    <row r="173" spans="2:23">
      <c r="V173" s="6"/>
    </row>
    <row r="174" spans="2:23">
      <c r="V174" s="6"/>
    </row>
    <row r="175" spans="2:23">
      <c r="V175" s="6"/>
    </row>
  </sheetData>
  <sheetProtection algorithmName="SHA-512" hashValue="n1V1AabvPZdmqWQb4f1hL2Sa5gYiKTW85nGD8YvAkNSgwLjORP1Kq7OzEt3yfcHubCqSKFsSP0X0JJfcGaN9BA==" saltValue="EVHYmIHDrnPvBTzaLgmSmA==" spinCount="100000" sheet="1" objects="1" scenarios="1"/>
  <mergeCells count="146">
    <mergeCell ref="B2:W2"/>
    <mergeCell ref="B3:W3"/>
    <mergeCell ref="B4:W4"/>
    <mergeCell ref="B5:W5"/>
    <mergeCell ref="B6:W6"/>
    <mergeCell ref="B7:K7"/>
    <mergeCell ref="L7:M12"/>
    <mergeCell ref="N7:W7"/>
    <mergeCell ref="B8:K8"/>
    <mergeCell ref="N8:W8"/>
    <mergeCell ref="J9:J11"/>
    <mergeCell ref="K9:K11"/>
    <mergeCell ref="N9:N11"/>
    <mergeCell ref="O9:O11"/>
    <mergeCell ref="B9:B11"/>
    <mergeCell ref="C9:C11"/>
    <mergeCell ref="D9:D11"/>
    <mergeCell ref="E9:E11"/>
    <mergeCell ref="F9:F11"/>
    <mergeCell ref="G9:G11"/>
    <mergeCell ref="D41:D43"/>
    <mergeCell ref="E41:E43"/>
    <mergeCell ref="F41:F43"/>
    <mergeCell ref="G41:G43"/>
    <mergeCell ref="H41:H43"/>
    <mergeCell ref="I41:I43"/>
    <mergeCell ref="V9:V11"/>
    <mergeCell ref="W9:W11"/>
    <mergeCell ref="B13:W13"/>
    <mergeCell ref="B24:W24"/>
    <mergeCell ref="B25:W25"/>
    <mergeCell ref="B40:K40"/>
    <mergeCell ref="L40:M43"/>
    <mergeCell ref="N40:W40"/>
    <mergeCell ref="B41:B43"/>
    <mergeCell ref="C41:C43"/>
    <mergeCell ref="P9:P11"/>
    <mergeCell ref="Q9:Q11"/>
    <mergeCell ref="R9:R11"/>
    <mergeCell ref="S9:S11"/>
    <mergeCell ref="T9:T11"/>
    <mergeCell ref="U9:U11"/>
    <mergeCell ref="H9:H11"/>
    <mergeCell ref="I9:I11"/>
    <mergeCell ref="R41:R43"/>
    <mergeCell ref="S41:S43"/>
    <mergeCell ref="T41:T43"/>
    <mergeCell ref="U41:U43"/>
    <mergeCell ref="V41:V43"/>
    <mergeCell ref="W41:W43"/>
    <mergeCell ref="J41:J43"/>
    <mergeCell ref="K41:K43"/>
    <mergeCell ref="N41:N43"/>
    <mergeCell ref="O41:O43"/>
    <mergeCell ref="P41:P43"/>
    <mergeCell ref="Q41:Q43"/>
    <mergeCell ref="J81:J83"/>
    <mergeCell ref="K81:K83"/>
    <mergeCell ref="N81:N83"/>
    <mergeCell ref="O81:O83"/>
    <mergeCell ref="B44:W44"/>
    <mergeCell ref="B80:K80"/>
    <mergeCell ref="L80:M83"/>
    <mergeCell ref="N80:W80"/>
    <mergeCell ref="B81:B83"/>
    <mergeCell ref="C81:C83"/>
    <mergeCell ref="D81:D83"/>
    <mergeCell ref="E81:E83"/>
    <mergeCell ref="F81:F83"/>
    <mergeCell ref="G81:G83"/>
    <mergeCell ref="D122:D124"/>
    <mergeCell ref="E122:E124"/>
    <mergeCell ref="F122:F124"/>
    <mergeCell ref="G122:G124"/>
    <mergeCell ref="H122:H124"/>
    <mergeCell ref="I122:I124"/>
    <mergeCell ref="V81:V83"/>
    <mergeCell ref="W81:W83"/>
    <mergeCell ref="B84:W84"/>
    <mergeCell ref="B111:W111"/>
    <mergeCell ref="B120:W120"/>
    <mergeCell ref="B121:K121"/>
    <mergeCell ref="L121:M124"/>
    <mergeCell ref="N121:W121"/>
    <mergeCell ref="B122:B124"/>
    <mergeCell ref="C122:C124"/>
    <mergeCell ref="P81:P83"/>
    <mergeCell ref="Q81:Q83"/>
    <mergeCell ref="R81:R83"/>
    <mergeCell ref="S81:S83"/>
    <mergeCell ref="T81:T83"/>
    <mergeCell ref="U81:U83"/>
    <mergeCell ref="H81:H83"/>
    <mergeCell ref="I81:I83"/>
    <mergeCell ref="R122:R124"/>
    <mergeCell ref="S122:S124"/>
    <mergeCell ref="T122:T124"/>
    <mergeCell ref="U122:U124"/>
    <mergeCell ref="V122:V124"/>
    <mergeCell ref="W122:W124"/>
    <mergeCell ref="J122:J124"/>
    <mergeCell ref="K122:K124"/>
    <mergeCell ref="N122:N124"/>
    <mergeCell ref="O122:O124"/>
    <mergeCell ref="P122:P124"/>
    <mergeCell ref="Q122:Q124"/>
    <mergeCell ref="B125:W125"/>
    <mergeCell ref="B137:W137"/>
    <mergeCell ref="B138:K138"/>
    <mergeCell ref="L138:M141"/>
    <mergeCell ref="N138:W138"/>
    <mergeCell ref="B139:B141"/>
    <mergeCell ref="C139:C141"/>
    <mergeCell ref="D139:D141"/>
    <mergeCell ref="E139:E141"/>
    <mergeCell ref="F139:F141"/>
    <mergeCell ref="U139:U141"/>
    <mergeCell ref="V139:V141"/>
    <mergeCell ref="W139:W141"/>
    <mergeCell ref="B142:W142"/>
    <mergeCell ref="B150:W150"/>
    <mergeCell ref="B160:W160"/>
    <mergeCell ref="O139:O141"/>
    <mergeCell ref="P139:P141"/>
    <mergeCell ref="Q139:Q141"/>
    <mergeCell ref="R139:R141"/>
    <mergeCell ref="S139:S141"/>
    <mergeCell ref="T139:T141"/>
    <mergeCell ref="G139:G141"/>
    <mergeCell ref="H139:H141"/>
    <mergeCell ref="I139:I141"/>
    <mergeCell ref="J139:J141"/>
    <mergeCell ref="K139:K141"/>
    <mergeCell ref="N139:N141"/>
    <mergeCell ref="S161:S163"/>
    <mergeCell ref="T161:T163"/>
    <mergeCell ref="U161:U163"/>
    <mergeCell ref="V161:V163"/>
    <mergeCell ref="W161:W163"/>
    <mergeCell ref="B163:I163"/>
    <mergeCell ref="L161:M163"/>
    <mergeCell ref="N161:N163"/>
    <mergeCell ref="O161:O163"/>
    <mergeCell ref="P161:P163"/>
    <mergeCell ref="Q161:Q163"/>
    <mergeCell ref="R161:R163"/>
  </mergeCells>
  <conditionalFormatting sqref="B2:W37 B38:K38 N38:W38">
    <cfRule type="containsText" dxfId="485" priority="27" stopIfTrue="1" operator="containsText" text="SUMIFS">
      <formula>NOT(ISERROR(SEARCH("SUMIFS",B2)))</formula>
    </cfRule>
  </conditionalFormatting>
  <conditionalFormatting sqref="C95">
    <cfRule type="containsText" dxfId="484" priority="10" stopIfTrue="1" operator="containsText" text="SUMIFS">
      <formula>NOT(ISERROR(SEARCH("SUMIFS",C95)))</formula>
    </cfRule>
  </conditionalFormatting>
  <conditionalFormatting sqref="E95:G95">
    <cfRule type="containsText" dxfId="483" priority="11" stopIfTrue="1" operator="containsText" text="SUMIFS">
      <formula>NOT(ISERROR(SEARCH("SUMIFS",E95)))</formula>
    </cfRule>
  </conditionalFormatting>
  <conditionalFormatting sqref="H74:H75">
    <cfRule type="containsText" dxfId="482" priority="1" stopIfTrue="1" operator="containsText" text="SUMIFS">
      <formula>NOT(ISERROR(SEARCH("SUMIFS",H74)))</formula>
    </cfRule>
  </conditionalFormatting>
  <conditionalFormatting sqref="H86:H87">
    <cfRule type="containsText" dxfId="481" priority="8" stopIfTrue="1" operator="containsText" text="SUMIFS">
      <formula>NOT(ISERROR(SEARCH("SUMIFS",H86)))</formula>
    </cfRule>
  </conditionalFormatting>
  <conditionalFormatting sqref="H95:H96">
    <cfRule type="containsText" dxfId="480" priority="16" stopIfTrue="1" operator="containsText" text="SUMIFS">
      <formula>NOT(ISERROR(SEARCH("SUMIFS",H95)))</formula>
    </cfRule>
  </conditionalFormatting>
  <conditionalFormatting sqref="H102">
    <cfRule type="containsText" dxfId="479" priority="9" stopIfTrue="1" operator="containsText" text="SUMIFS">
      <formula>NOT(ISERROR(SEARCH("SUMIFS",H102)))</formula>
    </cfRule>
  </conditionalFormatting>
  <conditionalFormatting sqref="H106:H107">
    <cfRule type="containsText" dxfId="478" priority="15" stopIfTrue="1" operator="containsText" text="SUMIFS">
      <formula>NOT(ISERROR(SEARCH("SUMIFS",H106)))</formula>
    </cfRule>
  </conditionalFormatting>
  <conditionalFormatting sqref="L47:M48">
    <cfRule type="containsText" dxfId="477" priority="5" stopIfTrue="1" operator="containsText" text="SUMIFS">
      <formula>NOT(ISERROR(SEARCH("SUMIFS",L47)))</formula>
    </cfRule>
  </conditionalFormatting>
  <conditionalFormatting sqref="L50:M51">
    <cfRule type="containsText" dxfId="476" priority="3" stopIfTrue="1" operator="containsText" text="SUMIFS">
      <formula>NOT(ISERROR(SEARCH("SUMIFS",L50)))</formula>
    </cfRule>
  </conditionalFormatting>
  <conditionalFormatting sqref="Q45 Q54:Q56">
    <cfRule type="containsText" dxfId="475" priority="26" stopIfTrue="1" operator="containsText" text="SUMIFS">
      <formula>NOT(ISERROR(SEARCH("SUMIFS",Q45)))</formula>
    </cfRule>
  </conditionalFormatting>
  <conditionalFormatting sqref="Q58:Q64">
    <cfRule type="containsText" dxfId="474" priority="21" stopIfTrue="1" operator="containsText" text="SUMIFS">
      <formula>NOT(ISERROR(SEARCH("SUMIFS",Q58)))</formula>
    </cfRule>
  </conditionalFormatting>
  <conditionalFormatting sqref="Q69:Q74">
    <cfRule type="containsText" dxfId="473" priority="23" stopIfTrue="1" operator="containsText" text="SUMIFS">
      <formula>NOT(ISERROR(SEARCH("SUMIFS",Q69)))</formula>
    </cfRule>
  </conditionalFormatting>
  <conditionalFormatting sqref="Q85">
    <cfRule type="containsText" dxfId="472" priority="20" stopIfTrue="1" operator="containsText" text="SUMIFS">
      <formula>NOT(ISERROR(SEARCH("SUMIFS",Q85)))</formula>
    </cfRule>
  </conditionalFormatting>
  <conditionalFormatting sqref="Q94:Q96">
    <cfRule type="containsText" dxfId="471" priority="14" stopIfTrue="1" operator="containsText" text="SUMIFS">
      <formula>NOT(ISERROR(SEARCH("SUMIFS",Q94)))</formula>
    </cfRule>
  </conditionalFormatting>
  <conditionalFormatting sqref="Q99:Q102">
    <cfRule type="containsText" dxfId="470" priority="18" stopIfTrue="1" operator="containsText" text="SUMIFS">
      <formula>NOT(ISERROR(SEARCH("SUMIFS",Q99)))</formula>
    </cfRule>
  </conditionalFormatting>
  <conditionalFormatting sqref="Q105:Q107">
    <cfRule type="containsText" dxfId="469" priority="17" stopIfTrue="1" operator="containsText" text="SUMIFS">
      <formula>NOT(ISERROR(SEARCH("SUMIFS",Q105)))</formula>
    </cfRule>
  </conditionalFormatting>
  <conditionalFormatting sqref="Q112">
    <cfRule type="containsText" dxfId="468" priority="7" stopIfTrue="1" operator="containsText" text="SUMIFS">
      <formula>NOT(ISERROR(SEARCH("SUMIFS",Q112)))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54D4A3-1A69-4E06-88B8-128628D2073E}">
  <sheetPr codeName="Sheet2"/>
  <dimension ref="A1:W175"/>
  <sheetViews>
    <sheetView topLeftCell="D1" zoomScale="70" zoomScaleNormal="70" workbookViewId="0">
      <selection activeCell="R165" sqref="R165"/>
    </sheetView>
  </sheetViews>
  <sheetFormatPr defaultColWidth="9.1796875" defaultRowHeight="12.5"/>
  <cols>
    <col min="1" max="1" width="4.81640625" style="2" customWidth="1"/>
    <col min="2" max="2" width="16.81640625" style="2" customWidth="1"/>
    <col min="3" max="4" width="15.54296875" style="2" customWidth="1"/>
    <col min="5" max="11" width="11.7265625" style="2" customWidth="1"/>
    <col min="12" max="12" width="18.453125" style="2" customWidth="1"/>
    <col min="13" max="13" width="52.1796875" style="2" customWidth="1"/>
    <col min="14" max="14" width="12.54296875" style="2" customWidth="1"/>
    <col min="15" max="15" width="13.1796875" style="2" customWidth="1"/>
    <col min="16" max="20" width="11.7265625" style="2" customWidth="1"/>
    <col min="21" max="22" width="15.54296875" style="2" customWidth="1"/>
    <col min="23" max="23" width="16.7265625" style="2" customWidth="1"/>
    <col min="24" max="16384" width="9.1796875" style="2"/>
  </cols>
  <sheetData>
    <row r="1" spans="1:23">
      <c r="B1" s="3"/>
      <c r="C1" s="3"/>
      <c r="D1" s="3"/>
      <c r="E1" s="3"/>
      <c r="F1" s="3"/>
      <c r="G1" s="3"/>
      <c r="H1" s="3"/>
      <c r="I1" s="3"/>
      <c r="J1" s="3"/>
      <c r="K1" s="3"/>
      <c r="L1" s="4"/>
      <c r="M1" s="5"/>
      <c r="N1" s="3"/>
      <c r="O1" s="3"/>
      <c r="P1" s="3"/>
      <c r="Q1" s="3"/>
      <c r="R1" s="3"/>
      <c r="S1" s="3"/>
      <c r="T1" s="3"/>
      <c r="U1" s="3"/>
      <c r="V1" s="3"/>
      <c r="W1" s="3"/>
    </row>
    <row r="2" spans="1:23" ht="32.5">
      <c r="B2" s="286" t="s">
        <v>117</v>
      </c>
      <c r="C2" s="286"/>
      <c r="D2" s="286"/>
      <c r="E2" s="286"/>
      <c r="F2" s="286"/>
      <c r="G2" s="286"/>
      <c r="H2" s="286"/>
      <c r="I2" s="286"/>
      <c r="J2" s="286"/>
      <c r="K2" s="286"/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W2" s="286"/>
    </row>
    <row r="3" spans="1:23" ht="13">
      <c r="B3" s="287"/>
      <c r="C3" s="287"/>
      <c r="D3" s="287"/>
      <c r="E3" s="287"/>
      <c r="F3" s="287"/>
      <c r="G3" s="287"/>
      <c r="H3" s="287"/>
      <c r="I3" s="287"/>
      <c r="J3" s="287"/>
      <c r="K3" s="287"/>
      <c r="L3" s="287"/>
      <c r="M3" s="287"/>
      <c r="N3" s="287"/>
      <c r="O3" s="287"/>
      <c r="P3" s="287"/>
      <c r="Q3" s="287"/>
      <c r="R3" s="287"/>
      <c r="S3" s="287"/>
      <c r="T3" s="287"/>
      <c r="U3" s="287"/>
      <c r="V3" s="287"/>
      <c r="W3" s="287"/>
    </row>
    <row r="4" spans="1:23" ht="25">
      <c r="B4" s="288">
        <v>2020</v>
      </c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</row>
    <row r="5" spans="1:23" ht="25">
      <c r="B5" s="289" t="s">
        <v>118</v>
      </c>
      <c r="C5" s="289"/>
      <c r="D5" s="289"/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89"/>
      <c r="P5" s="289"/>
      <c r="Q5" s="289"/>
      <c r="R5" s="289"/>
      <c r="S5" s="289"/>
      <c r="T5" s="289"/>
      <c r="U5" s="289"/>
      <c r="V5" s="289"/>
      <c r="W5" s="289"/>
    </row>
    <row r="6" spans="1:23" ht="18" customHeight="1" thickBot="1">
      <c r="B6" s="290" t="str">
        <f>DATI!I1</f>
        <v>pēdējais datu labošanas datums: 21.10.2025</v>
      </c>
      <c r="C6" s="291"/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2"/>
      <c r="O6" s="292"/>
      <c r="P6" s="292"/>
      <c r="Q6" s="292"/>
      <c r="R6" s="292"/>
      <c r="S6" s="292"/>
      <c r="T6" s="292"/>
      <c r="U6" s="292"/>
      <c r="V6" s="292"/>
      <c r="W6" s="292"/>
    </row>
    <row r="7" spans="1:23" ht="21.75" customHeight="1" thickTop="1" thickBot="1">
      <c r="A7" s="7"/>
      <c r="B7" s="293" t="s">
        <v>119</v>
      </c>
      <c r="C7" s="294"/>
      <c r="D7" s="294"/>
      <c r="E7" s="294"/>
      <c r="F7" s="294"/>
      <c r="G7" s="294"/>
      <c r="H7" s="294"/>
      <c r="I7" s="294"/>
      <c r="J7" s="294"/>
      <c r="K7" s="295"/>
      <c r="L7" s="296" t="s">
        <v>120</v>
      </c>
      <c r="M7" s="297"/>
      <c r="N7" s="299" t="s">
        <v>121</v>
      </c>
      <c r="O7" s="300"/>
      <c r="P7" s="300"/>
      <c r="Q7" s="300"/>
      <c r="R7" s="300"/>
      <c r="S7" s="300"/>
      <c r="T7" s="300"/>
      <c r="U7" s="301"/>
      <c r="V7" s="301"/>
      <c r="W7" s="302"/>
    </row>
    <row r="8" spans="1:23" ht="21.75" customHeight="1" thickTop="1" thickBot="1">
      <c r="A8" s="7"/>
      <c r="B8" s="303" t="s">
        <v>23</v>
      </c>
      <c r="C8" s="231"/>
      <c r="D8" s="231"/>
      <c r="E8" s="231"/>
      <c r="F8" s="231"/>
      <c r="G8" s="231"/>
      <c r="H8" s="231"/>
      <c r="I8" s="231"/>
      <c r="J8" s="231"/>
      <c r="K8" s="232"/>
      <c r="L8" s="276"/>
      <c r="M8" s="223"/>
      <c r="N8" s="304" t="s">
        <v>81</v>
      </c>
      <c r="O8" s="304"/>
      <c r="P8" s="304"/>
      <c r="Q8" s="304"/>
      <c r="R8" s="304"/>
      <c r="S8" s="304"/>
      <c r="T8" s="304"/>
      <c r="U8" s="304"/>
      <c r="V8" s="304"/>
      <c r="W8" s="305"/>
    </row>
    <row r="9" spans="1:23" ht="13.5" customHeight="1" thickTop="1">
      <c r="A9" s="7"/>
      <c r="B9" s="306" t="s">
        <v>122</v>
      </c>
      <c r="C9" s="239" t="s">
        <v>123</v>
      </c>
      <c r="D9" s="246" t="s">
        <v>124</v>
      </c>
      <c r="E9" s="239" t="s">
        <v>125</v>
      </c>
      <c r="F9" s="261" t="s">
        <v>126</v>
      </c>
      <c r="G9" s="239" t="s">
        <v>127</v>
      </c>
      <c r="H9" s="239" t="s">
        <v>128</v>
      </c>
      <c r="I9" s="239" t="s">
        <v>129</v>
      </c>
      <c r="J9" s="239" t="s">
        <v>130</v>
      </c>
      <c r="K9" s="243" t="s">
        <v>131</v>
      </c>
      <c r="L9" s="276"/>
      <c r="M9" s="223"/>
      <c r="N9" s="246" t="s">
        <v>131</v>
      </c>
      <c r="O9" s="239" t="s">
        <v>130</v>
      </c>
      <c r="P9" s="239" t="s">
        <v>129</v>
      </c>
      <c r="Q9" s="239" t="s">
        <v>128</v>
      </c>
      <c r="R9" s="239" t="s">
        <v>127</v>
      </c>
      <c r="S9" s="239" t="s">
        <v>126</v>
      </c>
      <c r="T9" s="239" t="s">
        <v>125</v>
      </c>
      <c r="U9" s="264" t="s">
        <v>124</v>
      </c>
      <c r="V9" s="264" t="s">
        <v>123</v>
      </c>
      <c r="W9" s="266" t="s">
        <v>122</v>
      </c>
    </row>
    <row r="10" spans="1:23" ht="12.75" customHeight="1">
      <c r="A10" s="7"/>
      <c r="B10" s="307"/>
      <c r="C10" s="229"/>
      <c r="D10" s="309"/>
      <c r="E10" s="213"/>
      <c r="F10" s="311"/>
      <c r="G10" s="213"/>
      <c r="H10" s="229"/>
      <c r="I10" s="213"/>
      <c r="J10" s="213"/>
      <c r="K10" s="244"/>
      <c r="L10" s="276"/>
      <c r="M10" s="223"/>
      <c r="N10" s="247"/>
      <c r="O10" s="213"/>
      <c r="P10" s="213"/>
      <c r="Q10" s="229"/>
      <c r="R10" s="213"/>
      <c r="S10" s="213"/>
      <c r="T10" s="213"/>
      <c r="U10" s="216"/>
      <c r="V10" s="216"/>
      <c r="W10" s="219"/>
    </row>
    <row r="11" spans="1:23" ht="55.5" customHeight="1" thickBot="1">
      <c r="A11" s="7"/>
      <c r="B11" s="308"/>
      <c r="C11" s="242"/>
      <c r="D11" s="310"/>
      <c r="E11" s="241"/>
      <c r="F11" s="312"/>
      <c r="G11" s="241"/>
      <c r="H11" s="242"/>
      <c r="I11" s="241"/>
      <c r="J11" s="240"/>
      <c r="K11" s="245"/>
      <c r="L11" s="276"/>
      <c r="M11" s="223"/>
      <c r="N11" s="248"/>
      <c r="O11" s="240"/>
      <c r="P11" s="241"/>
      <c r="Q11" s="242"/>
      <c r="R11" s="241"/>
      <c r="S11" s="241"/>
      <c r="T11" s="241"/>
      <c r="U11" s="265"/>
      <c r="V11" s="265"/>
      <c r="W11" s="267"/>
    </row>
    <row r="12" spans="1:23" ht="33.75" customHeight="1" thickTop="1" thickBot="1">
      <c r="A12" s="7"/>
      <c r="B12" s="8" t="s">
        <v>103</v>
      </c>
      <c r="C12" s="9" t="s">
        <v>104</v>
      </c>
      <c r="D12" s="9" t="s">
        <v>102</v>
      </c>
      <c r="E12" s="10" t="s">
        <v>98</v>
      </c>
      <c r="F12" s="10" t="s">
        <v>97</v>
      </c>
      <c r="G12" s="10" t="s">
        <v>90</v>
      </c>
      <c r="H12" s="9" t="s">
        <v>105</v>
      </c>
      <c r="I12" s="10" t="s">
        <v>6</v>
      </c>
      <c r="J12" s="9" t="s">
        <v>106</v>
      </c>
      <c r="K12" s="11" t="s">
        <v>132</v>
      </c>
      <c r="L12" s="298"/>
      <c r="M12" s="225"/>
      <c r="N12" s="12" t="s">
        <v>132</v>
      </c>
      <c r="O12" s="13" t="s">
        <v>106</v>
      </c>
      <c r="P12" s="14" t="s">
        <v>6</v>
      </c>
      <c r="Q12" s="13" t="s">
        <v>105</v>
      </c>
      <c r="R12" s="14" t="s">
        <v>90</v>
      </c>
      <c r="S12" s="14" t="s">
        <v>97</v>
      </c>
      <c r="T12" s="14" t="s">
        <v>98</v>
      </c>
      <c r="U12" s="14" t="s">
        <v>102</v>
      </c>
      <c r="V12" s="13" t="s">
        <v>104</v>
      </c>
      <c r="W12" s="15" t="s">
        <v>103</v>
      </c>
    </row>
    <row r="13" spans="1:23" ht="19" thickTop="1" thickBot="1">
      <c r="A13" s="7"/>
      <c r="B13" s="283" t="s">
        <v>133</v>
      </c>
      <c r="C13" s="283"/>
      <c r="D13" s="283"/>
      <c r="E13" s="283"/>
      <c r="F13" s="283"/>
      <c r="G13" s="283"/>
      <c r="H13" s="283"/>
      <c r="I13" s="283"/>
      <c r="J13" s="283"/>
      <c r="K13" s="283"/>
      <c r="L13" s="283"/>
      <c r="M13" s="283"/>
      <c r="N13" s="231"/>
      <c r="O13" s="231"/>
      <c r="P13" s="231"/>
      <c r="Q13" s="231"/>
      <c r="R13" s="231"/>
      <c r="S13" s="231"/>
      <c r="T13" s="231"/>
      <c r="U13" s="231"/>
      <c r="V13" s="231"/>
      <c r="W13" s="232"/>
    </row>
    <row r="14" spans="1:23" ht="13.5" thickTop="1">
      <c r="A14" s="7"/>
      <c r="B14" s="16"/>
      <c r="C14" s="16"/>
      <c r="D14" s="16"/>
      <c r="E14" s="16"/>
      <c r="F14" s="16"/>
      <c r="G14" s="16"/>
      <c r="H14" s="16"/>
      <c r="I14" s="16"/>
      <c r="J14" s="16"/>
      <c r="K14" s="17"/>
      <c r="L14" s="18" t="s">
        <v>86</v>
      </c>
      <c r="M14" s="19" t="s">
        <v>134</v>
      </c>
      <c r="N14" s="20">
        <f>P14</f>
        <v>52295461</v>
      </c>
      <c r="O14" s="21"/>
      <c r="P14" s="22">
        <f>R14+S14+T14+W14</f>
        <v>52295461</v>
      </c>
      <c r="Q14" s="23"/>
      <c r="R14" s="24">
        <f>SUMIFS(DATI!E$1:E$65536,DATI!A$1:A$65536,'2020'!B4,DATI!B$1:B$65536,'2020'!R12,DATI!C$1:C$65536,'2020'!N8,DATI!D$1:D$65536,'2020'!L14)</f>
        <v>39135955</v>
      </c>
      <c r="S14" s="24">
        <f>SUMIFS(DATI!E$1:E$65536,DATI!A$1:A$65536,'2020'!B4,DATI!B$1:B$65536,'2020'!S12,DATI!C$1:C$65536,'2020'!N8,DATI!D$1:D$65536,'2020'!L14)</f>
        <v>1553130</v>
      </c>
      <c r="T14" s="24">
        <f>SUMIFS(DATI!E$1:E$65536,DATI!A$1:A$65536,'2020'!B4,DATI!B$1:B$65536,'2020'!T12,DATI!C$1:C$65536,'2020'!N8,DATI!D$1:D$65536,'2020'!L14)</f>
        <v>6812784</v>
      </c>
      <c r="U14" s="24">
        <f>SUMIFS(DATI!E$1:E$65536,DATI!A$1:A$65536,'2020'!B4,DATI!B$1:B$65536,'2020'!U12,DATI!C$1:C$65536,'2020'!N8,DATI!D$1:D$65536,'2020'!L14)</f>
        <v>4493894</v>
      </c>
      <c r="V14" s="24">
        <f>SUMIFS(DATI!E$1:E$65536,DATI!A$1:A$65536,'2020'!B4,DATI!B$1:B$65536,'2020'!V12,DATI!C$1:C$65536,'2020'!N8,DATI!D$1:D$65536,'2020'!L14)</f>
        <v>299698</v>
      </c>
      <c r="W14" s="25">
        <f>U14+V14</f>
        <v>4793592</v>
      </c>
    </row>
    <row r="15" spans="1:23" ht="13">
      <c r="A15" s="7"/>
      <c r="B15" s="16"/>
      <c r="C15" s="16"/>
      <c r="D15" s="16"/>
      <c r="E15" s="16"/>
      <c r="F15" s="16"/>
      <c r="G15" s="16"/>
      <c r="H15" s="16"/>
      <c r="I15" s="16"/>
      <c r="J15" s="16"/>
      <c r="K15" s="26"/>
      <c r="L15" s="40" t="s">
        <v>87</v>
      </c>
      <c r="M15" s="134" t="s">
        <v>136</v>
      </c>
      <c r="N15" s="27">
        <f>P15</f>
        <v>43615595</v>
      </c>
      <c r="O15" s="28"/>
      <c r="P15" s="29">
        <f>R15+S15+T15+W15</f>
        <v>43615595</v>
      </c>
      <c r="Q15" s="28"/>
      <c r="R15" s="30">
        <f>SUMIFS(DATI!E$1:E$65536,DATI!A$1:A$65536,'2020'!B4,DATI!B$1:B$65536,'2020'!R12,DATI!C$1:C$65536,'2020'!N8,DATI!D$1:D$65536,'2020'!L15)</f>
        <v>38822026</v>
      </c>
      <c r="S15" s="30">
        <f>SUMIFS(DATI!E$1:E$65536,DATI!A$1:A$65536,'2020'!B4,DATI!B$1:B$65536,'2020'!S12,DATI!C$1:C$65536,'2020'!N8,DATI!D$1:D$65536,'2020'!L15)</f>
        <v>1526060</v>
      </c>
      <c r="T15" s="30">
        <f>SUMIFS(DATI!E$1:E$65536,DATI!A$1:A$65536,'2020'!B4,DATI!B$1:B$65536,'2020'!T12,DATI!C$1:C$65536,'2020'!N8,DATI!D$1:D$65536,'2020'!L15)</f>
        <v>835705</v>
      </c>
      <c r="U15" s="30">
        <f>SUMIFS(DATI!E$1:E$65536,DATI!A$1:A$65536,'2020'!B4,DATI!B$1:B$65536,'2020'!U12,DATI!C$1:C$65536,'2020'!N8,DATI!D$1:D$65536,'2020'!L15)</f>
        <v>2381692</v>
      </c>
      <c r="V15" s="30">
        <f>SUMIFS(DATI!E$1:E$65536,DATI!A$1:A$65536,'2020'!B4,DATI!B$1:B$65536,'2020'!V12,DATI!C$1:C$65536,'2020'!N8,DATI!D$1:D$65536,'2020'!L15)</f>
        <v>50112</v>
      </c>
      <c r="W15" s="31">
        <f>U15+V15</f>
        <v>2431804</v>
      </c>
    </row>
    <row r="16" spans="1:23" ht="13">
      <c r="A16" s="7"/>
      <c r="B16" s="16"/>
      <c r="C16" s="16"/>
      <c r="D16" s="16"/>
      <c r="E16" s="16"/>
      <c r="F16" s="16"/>
      <c r="G16" s="16"/>
      <c r="H16" s="16"/>
      <c r="I16" s="16"/>
      <c r="J16" s="16"/>
      <c r="K16" s="26"/>
      <c r="L16" s="40" t="s">
        <v>88</v>
      </c>
      <c r="M16" s="134" t="s">
        <v>137</v>
      </c>
      <c r="N16" s="27">
        <f>P16</f>
        <v>2612436</v>
      </c>
      <c r="O16" s="28"/>
      <c r="P16" s="29">
        <f>R16+S16+T16+W16</f>
        <v>2612436</v>
      </c>
      <c r="Q16" s="28"/>
      <c r="R16" s="30">
        <f>SUMIFS(DATI!E$1:E$65536,DATI!A$1:A$65536,'2020'!B4,DATI!B$1:B$65536,'2020'!R12,DATI!C$1:C$65536,'2020'!N8,DATI!D$1:D$65536,'2020'!L16)</f>
        <v>313928</v>
      </c>
      <c r="S16" s="30">
        <f>SUMIFS(DATI!E$1:E$65536,DATI!A$1:A$65536,'2020'!B4,DATI!B$1:B$65536,'2020'!S12,DATI!C$1:C$65536,'2020'!N8,DATI!D$1:D$65536,'2020'!L16)</f>
        <v>27070</v>
      </c>
      <c r="T16" s="30">
        <f>SUMIFS(DATI!E$1:E$65536,DATI!A$1:A$65536,'2020'!B4,DATI!B$1:B$65536,'2020'!T12,DATI!C$1:C$65536,'2020'!N8,DATI!D$1:D$65536,'2020'!L16)</f>
        <v>157705</v>
      </c>
      <c r="U16" s="30">
        <f>SUMIFS(DATI!E$1:E$65536,DATI!A$1:A$65536,'2020'!B4,DATI!B$1:B$65536,'2020'!U12,DATI!C$1:C$65536,'2020'!N8,DATI!D$1:D$65536,'2020'!L16)</f>
        <v>2112202</v>
      </c>
      <c r="V16" s="30">
        <f>SUMIFS(DATI!E$1:E$65536,DATI!A$1:A$65536,'2020'!B4,DATI!B$1:B$65536,'2020'!V12,DATI!C$1:C$65536,'2020'!N8,DATI!D$1:D$65536,'2020'!L16)</f>
        <v>1531</v>
      </c>
      <c r="W16" s="31">
        <f>U16+V16</f>
        <v>2113733</v>
      </c>
    </row>
    <row r="17" spans="1:23" ht="13">
      <c r="A17" s="7"/>
      <c r="B17" s="16"/>
      <c r="C17" s="16"/>
      <c r="D17" s="16"/>
      <c r="E17" s="16"/>
      <c r="F17" s="16"/>
      <c r="G17" s="16"/>
      <c r="H17" s="16"/>
      <c r="I17" s="16"/>
      <c r="J17" s="16"/>
      <c r="K17" s="26"/>
      <c r="L17" s="40" t="s">
        <v>89</v>
      </c>
      <c r="M17" s="134" t="s">
        <v>138</v>
      </c>
      <c r="N17" s="27">
        <f>P17</f>
        <v>6067429</v>
      </c>
      <c r="O17" s="28"/>
      <c r="P17" s="29">
        <f>R17+S17+T17+W17</f>
        <v>6067429</v>
      </c>
      <c r="Q17" s="28"/>
      <c r="R17" s="28"/>
      <c r="S17" s="28"/>
      <c r="T17" s="30">
        <f>SUMIFS(DATI!E$1:E$65536,DATI!A$1:A$65536,'2020'!B4,DATI!B$1:B$65536,'2020'!T12,DATI!C$1:C$65536,'2020'!N8,DATI!D$1:D$65536,'2020'!L17)</f>
        <v>5819374</v>
      </c>
      <c r="U17" s="28"/>
      <c r="V17" s="30">
        <f>SUMIFS(DATI!E$1:E$65536,DATI!A$1:A$65536,'2020'!B4,DATI!B$1:B$65536,'2020'!V12,DATI!C$1:C$65536,'2020'!N8,DATI!D$1:D$65536,'2020'!L17)</f>
        <v>248055</v>
      </c>
      <c r="W17" s="31">
        <f>V17</f>
        <v>248055</v>
      </c>
    </row>
    <row r="18" spans="1:23" ht="13">
      <c r="A18" s="7"/>
      <c r="B18" s="33">
        <f>C18+D18</f>
        <v>2198584</v>
      </c>
      <c r="C18" s="34">
        <f>SUMIFS(DATI!E$1:E$65536,DATI!A$1:A$65536,'2020'!B4,DATI!B$1:B$65536,'2020'!C12,DATI!C$1:C$65536,'2020'!B8,DATI!D$1:D$65536,'2020'!L18)</f>
        <v>161931</v>
      </c>
      <c r="D18" s="34">
        <f>SUMIFS(DATI!E$1:E$65536,DATI!A$1:A$65536,'2020'!B4,DATI!B$1:B$65536,'2020'!D12,DATI!C$1:C$65536,'2020'!B8,DATI!D$1:D$65536,'2020'!L18)</f>
        <v>2036653</v>
      </c>
      <c r="E18" s="35">
        <f>SUMIFS(DATI!E$1:E$65536,DATI!A$1:A$65536,'2020'!B4,DATI!B$1:B$65536,'2020'!E12,DATI!C$1:C$65536,'2020'!B8,DATI!D$1:D$65536,'2020'!L18)</f>
        <v>1967144</v>
      </c>
      <c r="F18" s="36">
        <f>SUMIFS(DATI!E$1:E$65536,DATI!A$1:A$65536,'2020'!B4,DATI!B$1:B$65536,'2020'!F12,DATI!C$1:C$65536,'2020'!B8,DATI!D$1:D$65536,'2020'!L18)</f>
        <v>732027</v>
      </c>
      <c r="G18" s="36">
        <f>SUMIFS(DATI!E$1:E$65536,DATI!A$1:A$65536,'2020'!B4,DATI!B$1:B$65536,'2020'!G12,DATI!C$1:C$65536,'2020'!B8,DATI!D$1:D$65536,'2020'!L18)</f>
        <v>22030689</v>
      </c>
      <c r="H18" s="16"/>
      <c r="I18" s="37">
        <f>B18+E18+F18+G18</f>
        <v>26928444</v>
      </c>
      <c r="J18" s="38"/>
      <c r="K18" s="39">
        <f>I18</f>
        <v>26928444</v>
      </c>
      <c r="L18" s="40" t="s">
        <v>72</v>
      </c>
      <c r="M18" s="41" t="s">
        <v>139</v>
      </c>
      <c r="N18" s="28"/>
      <c r="O18" s="28"/>
      <c r="P18" s="28"/>
      <c r="Q18" s="28"/>
      <c r="R18" s="28"/>
      <c r="S18" s="28"/>
      <c r="T18" s="23"/>
      <c r="U18" s="28"/>
      <c r="V18" s="28"/>
      <c r="W18" s="42"/>
    </row>
    <row r="19" spans="1:23" ht="13">
      <c r="A19" s="7"/>
      <c r="B19" s="33">
        <f>C19+D19</f>
        <v>2595008</v>
      </c>
      <c r="C19" s="43">
        <f>V14-C18</f>
        <v>137767</v>
      </c>
      <c r="D19" s="33">
        <f>U14-D18</f>
        <v>2457241</v>
      </c>
      <c r="E19" s="43">
        <f>T14-E18</f>
        <v>4845640</v>
      </c>
      <c r="F19" s="43">
        <f>S14-F18</f>
        <v>821103</v>
      </c>
      <c r="G19" s="43">
        <f>R14-G18</f>
        <v>17105266</v>
      </c>
      <c r="H19" s="16"/>
      <c r="I19" s="37">
        <f>B19+E19+F19+G19</f>
        <v>25367017</v>
      </c>
      <c r="J19" s="44"/>
      <c r="K19" s="45"/>
      <c r="L19" s="46" t="s">
        <v>91</v>
      </c>
      <c r="M19" s="194" t="s">
        <v>140</v>
      </c>
      <c r="N19" s="28"/>
      <c r="O19" s="28"/>
      <c r="P19" s="28"/>
      <c r="Q19" s="47"/>
      <c r="R19" s="28"/>
      <c r="S19" s="28"/>
      <c r="T19" s="28"/>
      <c r="U19" s="28"/>
      <c r="V19" s="28"/>
      <c r="W19" s="42"/>
    </row>
    <row r="20" spans="1:23">
      <c r="A20" s="7"/>
      <c r="B20" s="44"/>
      <c r="C20" s="44"/>
      <c r="D20" s="48"/>
      <c r="E20" s="44"/>
      <c r="F20" s="44"/>
      <c r="G20" s="44"/>
      <c r="H20" s="44"/>
      <c r="I20" s="48"/>
      <c r="J20" s="44"/>
      <c r="K20" s="45"/>
      <c r="L20" s="40" t="s">
        <v>85</v>
      </c>
      <c r="M20" s="41" t="s">
        <v>141</v>
      </c>
      <c r="N20" s="28"/>
      <c r="O20" s="28"/>
      <c r="P20" s="29">
        <f>Q20</f>
        <v>3857324</v>
      </c>
      <c r="Q20" s="49">
        <f>SUMIFS(DATI!E$1:E$65536,DATI!A$1:A$65536,'2020'!B4,DATI!B$1:B$65536,'2020'!Q12,DATI!C$1:C$65536,'2020'!N8,DATI!D$1:D$65536,'2020'!L20)</f>
        <v>3857324</v>
      </c>
      <c r="R20" s="50"/>
      <c r="S20" s="28"/>
      <c r="T20" s="28"/>
      <c r="U20" s="28"/>
      <c r="V20" s="28"/>
      <c r="W20" s="42"/>
    </row>
    <row r="21" spans="1:23" ht="13">
      <c r="A21" s="7"/>
      <c r="B21" s="44"/>
      <c r="C21" s="44"/>
      <c r="D21" s="48"/>
      <c r="E21" s="44"/>
      <c r="F21" s="44"/>
      <c r="G21" s="44"/>
      <c r="H21" s="44"/>
      <c r="I21" s="43">
        <f>I19+P20</f>
        <v>29224341</v>
      </c>
      <c r="J21" s="44"/>
      <c r="K21" s="45"/>
      <c r="L21" s="46" t="s">
        <v>12</v>
      </c>
      <c r="M21" s="194" t="s">
        <v>142</v>
      </c>
      <c r="N21" s="28"/>
      <c r="O21" s="28"/>
      <c r="P21" s="23"/>
      <c r="Q21" s="23"/>
      <c r="R21" s="28"/>
      <c r="S21" s="28"/>
      <c r="T21" s="28"/>
      <c r="U21" s="28"/>
      <c r="V21" s="28"/>
      <c r="W21" s="42"/>
    </row>
    <row r="22" spans="1:23" ht="13">
      <c r="A22" s="7"/>
      <c r="B22" s="51">
        <f>C22+D22</f>
        <v>922361</v>
      </c>
      <c r="C22" s="52">
        <f>SUMIFS(DATI!E$1:E$65536,DATI!A$1:A$65536,'2020'!B4,DATI!B$1:B$65536,'2020'!C12,DATI!C$1:C$65536,'2020'!B8,DATI!D$1:D$65536,'2020'!L22)</f>
        <v>26187</v>
      </c>
      <c r="D22" s="52">
        <f>SUMIFS(DATI!E$1:E$65536,DATI!A$1:A$65536,'2020'!B4,DATI!B$1:B$65536,'2020'!D12,DATI!C$1:C$65536,'2020'!B8,DATI!D$1:D$65536,'2020'!L22)</f>
        <v>896174</v>
      </c>
      <c r="E22" s="52">
        <f>SUMIFS(DATI!E$1:E$65536,DATI!A$1:A$65536,'2020'!B4,DATI!B$1:B$65536,'2020'!E12,DATI!C$1:C$65536,'2020'!B8,DATI!D$1:D$65536,'2020'!L22)</f>
        <v>1276428</v>
      </c>
      <c r="F22" s="52">
        <f>SUMIFS(DATI!E$1:E$65536,DATI!A$1:A$65536,'2020'!B4,DATI!B$1:B$65536,'2020'!F12,DATI!C$1:C$65536,'2020'!B8,DATI!D$1:D$65536,'2020'!L22)</f>
        <v>86060</v>
      </c>
      <c r="G22" s="52">
        <f>SUMIFS(DATI!E$1:E$65536,DATI!A$1:A$65536,'2020'!B4,DATI!B$1:B$65536,'2020'!G12,DATI!C$1:C$65536,'2020'!B8,DATI!D$1:D$65536,'2020'!L22)</f>
        <v>3242712</v>
      </c>
      <c r="H22" s="16"/>
      <c r="I22" s="43">
        <f>C22+D22+E22+F22+G22</f>
        <v>5527561</v>
      </c>
      <c r="J22" s="44"/>
      <c r="K22" s="45"/>
      <c r="L22" s="53" t="s">
        <v>77</v>
      </c>
      <c r="M22" s="54" t="s">
        <v>167</v>
      </c>
      <c r="N22" s="28"/>
      <c r="O22" s="28"/>
      <c r="P22" s="28"/>
      <c r="Q22" s="28"/>
      <c r="R22" s="28" t="s">
        <v>135</v>
      </c>
      <c r="S22" s="28"/>
      <c r="T22" s="28"/>
      <c r="U22" s="28"/>
      <c r="V22" s="28"/>
      <c r="W22" s="42"/>
    </row>
    <row r="23" spans="1:23" ht="13.5" thickBot="1">
      <c r="A23" s="7"/>
      <c r="B23" s="55">
        <f>C23+D23</f>
        <v>1672647</v>
      </c>
      <c r="C23" s="56">
        <f>C19-C22</f>
        <v>111580</v>
      </c>
      <c r="D23" s="56">
        <f>D19-D22</f>
        <v>1561067</v>
      </c>
      <c r="E23" s="56">
        <f>E19-E22</f>
        <v>3569212</v>
      </c>
      <c r="F23" s="56">
        <f>F19-F22</f>
        <v>735043</v>
      </c>
      <c r="G23" s="56">
        <f>G19-G22</f>
        <v>13862554</v>
      </c>
      <c r="H23" s="43">
        <f>P20</f>
        <v>3857324</v>
      </c>
      <c r="I23" s="43">
        <f>B23+E23+F23+G23+H23</f>
        <v>23696780</v>
      </c>
      <c r="J23" s="44"/>
      <c r="K23" s="57"/>
      <c r="L23" s="46" t="s">
        <v>13</v>
      </c>
      <c r="M23" s="195" t="s">
        <v>247</v>
      </c>
      <c r="N23" s="28"/>
      <c r="O23" s="28"/>
      <c r="P23" s="28"/>
      <c r="Q23" s="28"/>
      <c r="R23" s="28"/>
      <c r="S23" s="28"/>
      <c r="T23" s="28"/>
      <c r="U23" s="28"/>
      <c r="V23" s="28"/>
      <c r="W23" s="42"/>
    </row>
    <row r="24" spans="1:23" ht="26.25" customHeight="1" thickTop="1" thickBot="1">
      <c r="A24" s="7"/>
      <c r="B24" s="284" t="s">
        <v>143</v>
      </c>
      <c r="C24" s="284"/>
      <c r="D24" s="284"/>
      <c r="E24" s="284"/>
      <c r="F24" s="284"/>
      <c r="G24" s="284"/>
      <c r="H24" s="284"/>
      <c r="I24" s="284"/>
      <c r="J24" s="284"/>
      <c r="K24" s="284"/>
      <c r="L24" s="284"/>
      <c r="M24" s="284"/>
      <c r="N24" s="284"/>
      <c r="O24" s="284"/>
      <c r="P24" s="284"/>
      <c r="Q24" s="284"/>
      <c r="R24" s="284"/>
      <c r="S24" s="284"/>
      <c r="T24" s="284"/>
      <c r="U24" s="284"/>
      <c r="V24" s="284"/>
      <c r="W24" s="285"/>
    </row>
    <row r="25" spans="1:23" ht="19" thickTop="1" thickBot="1">
      <c r="A25" s="7"/>
      <c r="B25" s="231" t="s">
        <v>144</v>
      </c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232"/>
    </row>
    <row r="26" spans="1:23" ht="13.5" thickTop="1">
      <c r="A26" s="7"/>
      <c r="B26" s="58"/>
      <c r="C26" s="58"/>
      <c r="D26" s="58"/>
      <c r="E26" s="58"/>
      <c r="F26" s="58"/>
      <c r="G26" s="58"/>
      <c r="H26" s="58"/>
      <c r="I26" s="59"/>
      <c r="J26" s="58"/>
      <c r="K26" s="60"/>
      <c r="L26" s="46" t="s">
        <v>12</v>
      </c>
      <c r="M26" s="196" t="s">
        <v>145</v>
      </c>
      <c r="N26" s="28"/>
      <c r="O26" s="61"/>
      <c r="P26" s="22">
        <f>R26+S26+T26+W26+Q26</f>
        <v>29224341</v>
      </c>
      <c r="Q26" s="22">
        <f>H23</f>
        <v>3857324</v>
      </c>
      <c r="R26" s="62">
        <f>G19</f>
        <v>17105266</v>
      </c>
      <c r="S26" s="62">
        <f>F19</f>
        <v>821103</v>
      </c>
      <c r="T26" s="62">
        <f>E19</f>
        <v>4845640</v>
      </c>
      <c r="U26" s="62">
        <f>D19</f>
        <v>2457241</v>
      </c>
      <c r="V26" s="62">
        <f>C19</f>
        <v>137767</v>
      </c>
      <c r="W26" s="63">
        <f>U26+V26</f>
        <v>2595008</v>
      </c>
    </row>
    <row r="27" spans="1:23">
      <c r="A27" s="7"/>
      <c r="B27" s="64">
        <f>C27+D27</f>
        <v>285216</v>
      </c>
      <c r="C27" s="64">
        <f>C28+C29</f>
        <v>111276</v>
      </c>
      <c r="D27" s="64">
        <f>D28+D29</f>
        <v>173940</v>
      </c>
      <c r="E27" s="64">
        <f>E28+E29</f>
        <v>3564090</v>
      </c>
      <c r="F27" s="64">
        <f>F28+F29</f>
        <v>524084</v>
      </c>
      <c r="G27" s="64">
        <f>G28+G29</f>
        <v>10642150</v>
      </c>
      <c r="H27" s="44"/>
      <c r="I27" s="37">
        <f>B27+E27+F27+G27</f>
        <v>15015540</v>
      </c>
      <c r="J27" s="43">
        <f>J28+J29</f>
        <v>476007</v>
      </c>
      <c r="K27" s="39">
        <f>J27+I27</f>
        <v>15491547</v>
      </c>
      <c r="L27" s="53" t="s">
        <v>24</v>
      </c>
      <c r="M27" s="65" t="s">
        <v>146</v>
      </c>
      <c r="N27" s="28"/>
      <c r="O27" s="28"/>
      <c r="P27" s="23"/>
      <c r="Q27" s="23"/>
      <c r="R27" s="23"/>
      <c r="S27" s="23"/>
      <c r="T27" s="23"/>
      <c r="U27" s="23"/>
      <c r="V27" s="23"/>
      <c r="W27" s="32"/>
    </row>
    <row r="28" spans="1:23">
      <c r="A28" s="7"/>
      <c r="B28" s="66">
        <f>C28+D28</f>
        <v>245562</v>
      </c>
      <c r="C28" s="67">
        <f>SUMIFS(DATI!E$1:E$65536,DATI!A$1:A$65536,'2020'!B4,DATI!B$1:B$65536,'2020'!C12,DATI!C$1:C$65536,'2020'!B8,DATI!D$1:D$65536,'2020'!L28)</f>
        <v>90576</v>
      </c>
      <c r="D28" s="67">
        <f>SUMIFS(DATI!E$1:E$65536,DATI!A$1:A$65536,'2020'!B4,DATI!B$1:B$65536,'2020'!D12,DATI!C$1:C$65536,'2020'!B8,DATI!D$1:D$65536,'2020'!L28)</f>
        <v>154986</v>
      </c>
      <c r="E28" s="67">
        <f>SUMIFS(DATI!E$1:E$65536,DATI!A$1:A$65536,'2020'!B4,DATI!B$1:B$65536,'2020'!E12,DATI!C$1:C$65536,'2020'!B8,DATI!D$1:D$65536,'2020'!L28)</f>
        <v>2744755</v>
      </c>
      <c r="F28" s="67">
        <f>SUMIFS(DATI!E$1:E$65536,DATI!A$1:A$65536,'2020'!B4,DATI!B$1:B$65536,'2020'!F12,DATI!C$1:C$65536,'2020'!B8,DATI!D$1:D$65536,'2020'!L28)</f>
        <v>419109</v>
      </c>
      <c r="G28" s="67">
        <f>SUMIFS(DATI!E$1:E$65536,DATI!A$1:A$65536,'2020'!B4,DATI!B$1:B$65536,'2020'!G12,DATI!C$1:C$65536,'2020'!B8,DATI!D$1:D$65536,'2020'!L28)</f>
        <v>8881484</v>
      </c>
      <c r="H28" s="44"/>
      <c r="I28" s="37">
        <f>B28+E28+F28+G28</f>
        <v>12290910</v>
      </c>
      <c r="J28" s="36">
        <f>SUMIFS(DATI!E$1:E$65536,DATI!A$1:A$65536,'2020'!B4,DATI!B$1:B$65536,'2020'!J12,DATI!C$1:C$65536,'2020'!B8,DATI!D$1:D$65536,'2020'!L28)</f>
        <v>476007</v>
      </c>
      <c r="K28" s="39">
        <f>J28+I28</f>
        <v>12766917</v>
      </c>
      <c r="L28" s="53" t="s">
        <v>25</v>
      </c>
      <c r="M28" s="199" t="s">
        <v>248</v>
      </c>
      <c r="N28" s="28"/>
      <c r="O28" s="28"/>
      <c r="P28" s="28"/>
      <c r="Q28" s="28"/>
      <c r="R28" s="28"/>
      <c r="S28" s="28"/>
      <c r="T28" s="28"/>
      <c r="U28" s="28"/>
      <c r="V28" s="28"/>
      <c r="W28" s="42"/>
    </row>
    <row r="29" spans="1:23">
      <c r="A29" s="7"/>
      <c r="B29" s="66">
        <f>C29+D29</f>
        <v>39654</v>
      </c>
      <c r="C29" s="67">
        <f>SUMIFS(DATI!E$1:E$65536,DATI!A$1:A$65536,'2020'!B4,DATI!B$1:B$65536,'2020'!C12,DATI!C$1:C$65536,'2020'!B8,DATI!D$1:D$65536,'2020'!L29)</f>
        <v>20700</v>
      </c>
      <c r="D29" s="67">
        <f>SUMIFS(DATI!E$1:E$65536,DATI!A$1:A$65536,'2020'!B4,DATI!B$1:B$65536,'2020'!D12,DATI!C$1:C$65536,'2020'!B8,DATI!D$1:D$65536,'2020'!L29)</f>
        <v>18954</v>
      </c>
      <c r="E29" s="67">
        <f>SUMIFS(DATI!E$1:E$65536,DATI!A$1:A$65536,'2020'!B4,DATI!B$1:B$65536,'2020'!E12,DATI!C$1:C$65536,'2020'!B8,DATI!D$1:D$65536,'2020'!L29)</f>
        <v>819335</v>
      </c>
      <c r="F29" s="67">
        <f>SUMIFS(DATI!E$1:E$65536,DATI!A$1:A$65536,'2020'!B4,DATI!B$1:B$65536,'2020'!F12,DATI!C$1:C$65536,'2020'!B8,DATI!D$1:D$65536,'2020'!L29)</f>
        <v>104975</v>
      </c>
      <c r="G29" s="67">
        <f>SUMIFS(DATI!E$1:E$65536,DATI!A$1:A$65536,'2020'!B4,DATI!B$1:B$65536,'2020'!G12,DATI!C$1:C$65536,'2020'!B8,DATI!D$1:D$65536,'2020'!L29)</f>
        <v>1760666</v>
      </c>
      <c r="H29" s="44"/>
      <c r="I29" s="37">
        <f>B29+E29+F29+G29</f>
        <v>2724630</v>
      </c>
      <c r="J29" s="36">
        <f>SUMIFS(DATI!E$1:E$65536,DATI!A$1:A$65536,'2020'!B4,DATI!B$1:B$65536,'2020'!J12,DATI!C$1:C$65536,'2020'!B8,DATI!D$1:D$65536,'2020'!L29)</f>
        <v>0</v>
      </c>
      <c r="K29" s="39">
        <f>J29+I29</f>
        <v>2724630</v>
      </c>
      <c r="L29" s="53" t="s">
        <v>26</v>
      </c>
      <c r="M29" s="199" t="s">
        <v>249</v>
      </c>
      <c r="N29" s="28"/>
      <c r="O29" s="28"/>
      <c r="P29" s="28"/>
      <c r="Q29" s="28"/>
      <c r="R29" s="28"/>
      <c r="S29" s="28"/>
      <c r="T29" s="28"/>
      <c r="U29" s="28"/>
      <c r="V29" s="28"/>
      <c r="W29" s="42"/>
    </row>
    <row r="30" spans="1:23">
      <c r="A30" s="7"/>
      <c r="B30" s="68">
        <f>C30+D30</f>
        <v>31243</v>
      </c>
      <c r="C30" s="68">
        <f>C32</f>
        <v>1469</v>
      </c>
      <c r="D30" s="68">
        <f>D32</f>
        <v>29774</v>
      </c>
      <c r="E30" s="68">
        <f>E32</f>
        <v>5375</v>
      </c>
      <c r="F30" s="68">
        <f>F32</f>
        <v>31442</v>
      </c>
      <c r="G30" s="68">
        <f>G32</f>
        <v>313533</v>
      </c>
      <c r="H30" s="68">
        <f>H31</f>
        <v>3928538</v>
      </c>
      <c r="I30" s="69">
        <f>I31+I32</f>
        <v>4310131</v>
      </c>
      <c r="J30" s="44"/>
      <c r="K30" s="70"/>
      <c r="L30" s="53" t="s">
        <v>27</v>
      </c>
      <c r="M30" s="65" t="s">
        <v>147</v>
      </c>
      <c r="N30" s="28"/>
      <c r="O30" s="28"/>
      <c r="P30" s="28"/>
      <c r="Q30" s="28"/>
      <c r="R30" s="28"/>
      <c r="S30" s="28"/>
      <c r="T30" s="28"/>
      <c r="U30" s="28"/>
      <c r="V30" s="28"/>
      <c r="W30" s="42"/>
    </row>
    <row r="31" spans="1:23">
      <c r="A31" s="7"/>
      <c r="B31" s="71"/>
      <c r="C31" s="71"/>
      <c r="D31" s="71"/>
      <c r="E31" s="71"/>
      <c r="F31" s="71"/>
      <c r="G31" s="71"/>
      <c r="H31" s="36">
        <f>SUMIFS(DATI!E$1:E$65536,DATI!A$1:A$65536,'2020'!B4,DATI!B$1:B$65536,'2020'!H12,DATI!C$1:C$65536,'2020'!B8,DATI!D$1:D$65536,'2020'!L31)</f>
        <v>3928538</v>
      </c>
      <c r="I31" s="37">
        <f>H31</f>
        <v>3928538</v>
      </c>
      <c r="J31" s="44"/>
      <c r="K31" s="45"/>
      <c r="L31" s="53" t="s">
        <v>28</v>
      </c>
      <c r="M31" s="199" t="s">
        <v>250</v>
      </c>
      <c r="N31" s="28"/>
      <c r="O31" s="28"/>
      <c r="P31" s="28"/>
      <c r="Q31" s="28"/>
      <c r="R31" s="28"/>
      <c r="S31" s="28"/>
      <c r="T31" s="28"/>
      <c r="U31" s="28"/>
      <c r="V31" s="28"/>
      <c r="W31" s="42"/>
    </row>
    <row r="32" spans="1:23">
      <c r="A32" s="7"/>
      <c r="B32" s="33">
        <f>C32+D32</f>
        <v>31243</v>
      </c>
      <c r="C32" s="36">
        <f>SUMIFS(DATI!E$1:E$65536,DATI!A$1:A$65536,'2020'!B4,DATI!B$1:B$65536,'2020'!C12,DATI!C$1:C$65536,'2020'!B8,DATI!D$1:D$65536,'2020'!L32)</f>
        <v>1469</v>
      </c>
      <c r="D32" s="34">
        <f>SUMIFS(DATI!E$1:E$65536,DATI!A$1:A$65536,'2020'!B4,DATI!B$1:B$65536,'2020'!D12,DATI!C$1:C$65536,'2020'!B8,DATI!D$1:D$65536,'2020'!L32)</f>
        <v>29774</v>
      </c>
      <c r="E32" s="36">
        <f>SUMIFS(DATI!E$1:E$65536,DATI!A$1:A$65536,'2020'!B4,DATI!B$1:B$65536,'2020'!E12,DATI!C$1:C$65536,'2020'!B8,DATI!D$1:D$65536,'2020'!L32)</f>
        <v>5375</v>
      </c>
      <c r="F32" s="36">
        <f>SUMIFS(DATI!E$1:E$65536,DATI!A$1:A$65536,'2020'!B4,DATI!B$1:B$65536,'2020'!F12,DATI!C$1:C$65536,'2020'!B8,DATI!D$1:D$65536,'2020'!L32)</f>
        <v>31442</v>
      </c>
      <c r="G32" s="36">
        <f>SUMIFS(DATI!E$1:E$65536,DATI!A$1:A$65536,'2020'!B4,DATI!B$1:B$65536,'2020'!G12,DATI!C$1:C$65536,'2020'!B8,DATI!D$1:D$65536,'2020'!L32)</f>
        <v>313533</v>
      </c>
      <c r="H32" s="44"/>
      <c r="I32" s="37">
        <f>B32+E32+F32+G32</f>
        <v>381593</v>
      </c>
      <c r="J32" s="44"/>
      <c r="K32" s="45"/>
      <c r="L32" s="53" t="s">
        <v>29</v>
      </c>
      <c r="M32" s="199" t="s">
        <v>251</v>
      </c>
      <c r="N32" s="28"/>
      <c r="O32" s="28"/>
      <c r="P32" s="47"/>
      <c r="Q32" s="47"/>
      <c r="R32" s="47"/>
      <c r="S32" s="47"/>
      <c r="T32" s="47"/>
      <c r="U32" s="47"/>
      <c r="V32" s="47"/>
      <c r="W32" s="72"/>
    </row>
    <row r="33" spans="1:23">
      <c r="A33" s="7"/>
      <c r="B33" s="44"/>
      <c r="C33" s="44"/>
      <c r="D33" s="44"/>
      <c r="E33" s="44"/>
      <c r="F33" s="44"/>
      <c r="G33" s="44"/>
      <c r="H33" s="44"/>
      <c r="I33" s="44"/>
      <c r="J33" s="44"/>
      <c r="K33" s="45"/>
      <c r="L33" s="53" t="s">
        <v>30</v>
      </c>
      <c r="M33" s="65" t="s">
        <v>148</v>
      </c>
      <c r="N33" s="28"/>
      <c r="O33" s="61"/>
      <c r="P33" s="29">
        <f>P34+P35</f>
        <v>861056</v>
      </c>
      <c r="Q33" s="29">
        <f>Q34+Q35</f>
        <v>71214</v>
      </c>
      <c r="R33" s="29">
        <f>R35</f>
        <v>382331</v>
      </c>
      <c r="S33" s="29">
        <f>S35</f>
        <v>48</v>
      </c>
      <c r="T33" s="29">
        <f>T35</f>
        <v>253</v>
      </c>
      <c r="U33" s="29">
        <f>U35</f>
        <v>406067</v>
      </c>
      <c r="V33" s="62">
        <f>V35</f>
        <v>1143</v>
      </c>
      <c r="W33" s="63">
        <f>U33+V33</f>
        <v>407210</v>
      </c>
    </row>
    <row r="34" spans="1:23">
      <c r="A34" s="7"/>
      <c r="B34" s="44"/>
      <c r="C34" s="44"/>
      <c r="D34" s="44"/>
      <c r="E34" s="44"/>
      <c r="F34" s="44"/>
      <c r="G34" s="44"/>
      <c r="H34" s="44"/>
      <c r="I34" s="44"/>
      <c r="J34" s="44"/>
      <c r="K34" s="45"/>
      <c r="L34" s="53" t="s">
        <v>31</v>
      </c>
      <c r="M34" s="199" t="s">
        <v>252</v>
      </c>
      <c r="N34" s="28"/>
      <c r="O34" s="61"/>
      <c r="P34" s="29">
        <f>Q34</f>
        <v>71214</v>
      </c>
      <c r="Q34" s="49">
        <f>SUMIFS(DATI!E$1:E$65536,DATI!A$1:A$65536,'2020'!B4,DATI!B$1:B$65536,'2020'!Q12,DATI!C$1:C$65536,'2020'!N8,DATI!D$1:D$65536,'2020'!L34)</f>
        <v>71214</v>
      </c>
      <c r="R34" s="73"/>
      <c r="S34" s="74"/>
      <c r="T34" s="74"/>
      <c r="U34" s="74"/>
      <c r="V34" s="74"/>
      <c r="W34" s="75"/>
    </row>
    <row r="35" spans="1:23">
      <c r="A35" s="7"/>
      <c r="B35" s="44"/>
      <c r="C35" s="44"/>
      <c r="D35" s="44"/>
      <c r="E35" s="44"/>
      <c r="F35" s="44"/>
      <c r="G35" s="76"/>
      <c r="H35" s="44"/>
      <c r="I35" s="76"/>
      <c r="J35" s="44"/>
      <c r="K35" s="45"/>
      <c r="L35" s="53" t="s">
        <v>32</v>
      </c>
      <c r="M35" s="199" t="s">
        <v>253</v>
      </c>
      <c r="N35" s="28"/>
      <c r="O35" s="61"/>
      <c r="P35" s="29">
        <f>R35+S35+T35+W35</f>
        <v>789842</v>
      </c>
      <c r="Q35" s="44"/>
      <c r="R35" s="49">
        <f>SUMIFS(DATI!E$1:E$65536,DATI!A$1:A$65536,'2020'!B4,DATI!B$1:B$65536,'2020'!R12,DATI!C$1:C$65536,'2020'!N8,DATI!D$1:D$65536,'2020'!L35)</f>
        <v>382331</v>
      </c>
      <c r="S35" s="49">
        <f>SUMIFS(DATI!E$1:E$65536,DATI!A$1:A$65536,'2020'!B4,DATI!B$1:B$65536,'2020'!S12,DATI!C$1:C$65536,'2020'!N8,DATI!D$1:D$65536,'2020'!L35)</f>
        <v>48</v>
      </c>
      <c r="T35" s="49">
        <f>SUMIFS(DATI!E$1:E$65536,DATI!A$1:A$65536,'2020'!B4,DATI!B$1:B$65536,'2020'!T12,DATI!C$1:C$65536,'2020'!N8,DATI!D$1:D$65536,'2020'!L35)</f>
        <v>253</v>
      </c>
      <c r="U35" s="49">
        <f>SUMIFS(DATI!E$1:E$65536,DATI!A$1:A$65536,'2020'!B4,DATI!B$1:B$65536,'2020'!U12,DATI!C$1:C$65536,'2020'!N8,DATI!D$1:D$65536,'2020'!L35)</f>
        <v>406067</v>
      </c>
      <c r="V35" s="24">
        <f>SUMIFS(DATI!E$1:E$65536,DATI!A$1:A$65536,'2020'!B4,DATI!B$1:B$65536,'2020'!V12,DATI!C$1:C$65536,'2020'!N8,DATI!D$1:D$65536,'2020'!L35)</f>
        <v>1143</v>
      </c>
      <c r="W35" s="63">
        <f>U35+V35</f>
        <v>407210</v>
      </c>
    </row>
    <row r="36" spans="1:23" ht="13">
      <c r="A36" s="7"/>
      <c r="B36" s="33">
        <f>C36+D36</f>
        <v>2685759</v>
      </c>
      <c r="C36" s="43">
        <f>V26+V35-C27-C32</f>
        <v>26165</v>
      </c>
      <c r="D36" s="33">
        <f>U26+U35-D27-D32</f>
        <v>2659594</v>
      </c>
      <c r="E36" s="43">
        <f>T26+T35-E27-E32</f>
        <v>1276428</v>
      </c>
      <c r="F36" s="43">
        <f>S26+S35-F27-F32</f>
        <v>265625</v>
      </c>
      <c r="G36" s="43">
        <f>R26+R35-G27-G32</f>
        <v>6531914</v>
      </c>
      <c r="H36" s="44"/>
      <c r="I36" s="37">
        <f>B36+E36+F36+G36</f>
        <v>10759726</v>
      </c>
      <c r="J36" s="44"/>
      <c r="K36" s="45"/>
      <c r="L36" s="77" t="s">
        <v>14</v>
      </c>
      <c r="M36" s="197" t="s">
        <v>149</v>
      </c>
      <c r="N36" s="28"/>
      <c r="O36" s="28"/>
      <c r="P36" s="23"/>
      <c r="Q36" s="44"/>
      <c r="R36" s="23"/>
      <c r="S36" s="23"/>
      <c r="T36" s="23"/>
      <c r="U36" s="23"/>
      <c r="V36" s="23"/>
      <c r="W36" s="32"/>
    </row>
    <row r="37" spans="1:23">
      <c r="A37" s="7"/>
      <c r="B37" s="33">
        <f>C37+D37</f>
        <v>922361</v>
      </c>
      <c r="C37" s="33">
        <f>C22</f>
        <v>26187</v>
      </c>
      <c r="D37" s="33">
        <f>D22</f>
        <v>896174</v>
      </c>
      <c r="E37" s="33">
        <f>E22</f>
        <v>1276428</v>
      </c>
      <c r="F37" s="33">
        <f>F22</f>
        <v>86060</v>
      </c>
      <c r="G37" s="33">
        <f>G22</f>
        <v>3242712</v>
      </c>
      <c r="H37" s="44"/>
      <c r="I37" s="37">
        <f>B37+E37+F37+G37</f>
        <v>5527561</v>
      </c>
      <c r="J37" s="44"/>
      <c r="K37" s="45"/>
      <c r="L37" s="53" t="s">
        <v>77</v>
      </c>
      <c r="M37" s="65" t="s">
        <v>150</v>
      </c>
      <c r="N37" s="28"/>
      <c r="O37" s="28"/>
      <c r="P37" s="28"/>
      <c r="Q37" s="28"/>
      <c r="R37" s="28"/>
      <c r="S37" s="28"/>
      <c r="T37" s="28"/>
      <c r="U37" s="28"/>
      <c r="V37" s="28"/>
      <c r="W37" s="42"/>
    </row>
    <row r="38" spans="1:23" ht="26.5" thickBot="1">
      <c r="A38" s="7"/>
      <c r="B38" s="79">
        <f>C38+D38</f>
        <v>1763398</v>
      </c>
      <c r="C38" s="79">
        <f>C36-C37</f>
        <v>-22</v>
      </c>
      <c r="D38" s="79">
        <f>D36-D37</f>
        <v>1763420</v>
      </c>
      <c r="E38" s="79">
        <f>E36-E37</f>
        <v>0</v>
      </c>
      <c r="F38" s="79">
        <f>F36-F37</f>
        <v>179565</v>
      </c>
      <c r="G38" s="79">
        <f>G36-G37</f>
        <v>3289202</v>
      </c>
      <c r="H38" s="44"/>
      <c r="I38" s="80">
        <f>B38+E38+F38+G38</f>
        <v>5232165</v>
      </c>
      <c r="J38" s="44"/>
      <c r="K38" s="57"/>
      <c r="L38" s="106" t="s">
        <v>151</v>
      </c>
      <c r="M38" s="198" t="s">
        <v>152</v>
      </c>
      <c r="N38" s="81"/>
      <c r="O38" s="81"/>
      <c r="P38" s="81"/>
      <c r="Q38" s="81"/>
      <c r="R38" s="81"/>
      <c r="S38" s="81"/>
      <c r="T38" s="81"/>
      <c r="U38" s="81"/>
      <c r="V38" s="81"/>
      <c r="W38" s="82"/>
    </row>
    <row r="39" spans="1:23" ht="16.5" thickTop="1" thickBot="1">
      <c r="A39" s="7"/>
      <c r="B39" s="83"/>
      <c r="C39" s="83"/>
      <c r="D39" s="83"/>
      <c r="E39" s="84"/>
      <c r="F39" s="84"/>
      <c r="G39" s="84"/>
      <c r="H39" s="84"/>
      <c r="I39" s="84"/>
      <c r="J39" s="84"/>
      <c r="K39" s="84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6"/>
    </row>
    <row r="40" spans="1:23" ht="21.75" customHeight="1" thickTop="1" thickBot="1">
      <c r="A40" s="7"/>
      <c r="B40" s="253" t="s">
        <v>119</v>
      </c>
      <c r="C40" s="253"/>
      <c r="D40" s="253"/>
      <c r="E40" s="253"/>
      <c r="F40" s="253"/>
      <c r="G40" s="253"/>
      <c r="H40" s="253"/>
      <c r="I40" s="253"/>
      <c r="J40" s="253"/>
      <c r="K40" s="254"/>
      <c r="L40" s="274" t="s">
        <v>120</v>
      </c>
      <c r="M40" s="275"/>
      <c r="N40" s="278" t="s">
        <v>121</v>
      </c>
      <c r="O40" s="279"/>
      <c r="P40" s="279"/>
      <c r="Q40" s="279"/>
      <c r="R40" s="279"/>
      <c r="S40" s="279"/>
      <c r="T40" s="279"/>
      <c r="U40" s="280"/>
      <c r="V40" s="280"/>
      <c r="W40" s="281"/>
    </row>
    <row r="41" spans="1:23" ht="13.5" customHeight="1" thickTop="1">
      <c r="A41" s="7"/>
      <c r="B41" s="261" t="s">
        <v>122</v>
      </c>
      <c r="C41" s="264" t="s">
        <v>123</v>
      </c>
      <c r="D41" s="264" t="s">
        <v>124</v>
      </c>
      <c r="E41" s="239" t="s">
        <v>125</v>
      </c>
      <c r="F41" s="239" t="s">
        <v>126</v>
      </c>
      <c r="G41" s="239" t="s">
        <v>127</v>
      </c>
      <c r="H41" s="239" t="s">
        <v>128</v>
      </c>
      <c r="I41" s="239" t="s">
        <v>129</v>
      </c>
      <c r="J41" s="239" t="s">
        <v>130</v>
      </c>
      <c r="K41" s="243" t="s">
        <v>131</v>
      </c>
      <c r="L41" s="276"/>
      <c r="M41" s="277"/>
      <c r="N41" s="264" t="s">
        <v>131</v>
      </c>
      <c r="O41" s="239" t="s">
        <v>130</v>
      </c>
      <c r="P41" s="239" t="s">
        <v>129</v>
      </c>
      <c r="Q41" s="239" t="s">
        <v>128</v>
      </c>
      <c r="R41" s="239" t="s">
        <v>127</v>
      </c>
      <c r="S41" s="239" t="s">
        <v>126</v>
      </c>
      <c r="T41" s="239" t="s">
        <v>125</v>
      </c>
      <c r="U41" s="264" t="s">
        <v>124</v>
      </c>
      <c r="V41" s="264" t="s">
        <v>123</v>
      </c>
      <c r="W41" s="266" t="s">
        <v>122</v>
      </c>
    </row>
    <row r="42" spans="1:23" ht="12.75" customHeight="1">
      <c r="A42" s="7"/>
      <c r="B42" s="262"/>
      <c r="C42" s="216"/>
      <c r="D42" s="216"/>
      <c r="E42" s="213"/>
      <c r="F42" s="213"/>
      <c r="G42" s="213"/>
      <c r="H42" s="229"/>
      <c r="I42" s="213"/>
      <c r="J42" s="213"/>
      <c r="K42" s="244"/>
      <c r="L42" s="276"/>
      <c r="M42" s="277"/>
      <c r="N42" s="215"/>
      <c r="O42" s="213"/>
      <c r="P42" s="213"/>
      <c r="Q42" s="229"/>
      <c r="R42" s="213"/>
      <c r="S42" s="213"/>
      <c r="T42" s="213"/>
      <c r="U42" s="216"/>
      <c r="V42" s="216"/>
      <c r="W42" s="219"/>
    </row>
    <row r="43" spans="1:23" ht="63" customHeight="1" thickBot="1">
      <c r="A43" s="7"/>
      <c r="B43" s="262"/>
      <c r="C43" s="216"/>
      <c r="D43" s="216"/>
      <c r="E43" s="213"/>
      <c r="F43" s="213"/>
      <c r="G43" s="213"/>
      <c r="H43" s="229"/>
      <c r="I43" s="213"/>
      <c r="J43" s="282"/>
      <c r="K43" s="244"/>
      <c r="L43" s="276"/>
      <c r="M43" s="277"/>
      <c r="N43" s="215"/>
      <c r="O43" s="282"/>
      <c r="P43" s="213"/>
      <c r="Q43" s="229"/>
      <c r="R43" s="213"/>
      <c r="S43" s="213"/>
      <c r="T43" s="213"/>
      <c r="U43" s="216"/>
      <c r="V43" s="216"/>
      <c r="W43" s="219"/>
    </row>
    <row r="44" spans="1:23" ht="19" thickTop="1" thickBot="1">
      <c r="A44" s="7"/>
      <c r="B44" s="233" t="s">
        <v>153</v>
      </c>
      <c r="C44" s="234"/>
      <c r="D44" s="234"/>
      <c r="E44" s="234"/>
      <c r="F44" s="234"/>
      <c r="G44" s="234"/>
      <c r="H44" s="234"/>
      <c r="I44" s="234"/>
      <c r="J44" s="234"/>
      <c r="K44" s="234"/>
      <c r="L44" s="234"/>
      <c r="M44" s="234"/>
      <c r="N44" s="234"/>
      <c r="O44" s="234"/>
      <c r="P44" s="234"/>
      <c r="Q44" s="234"/>
      <c r="R44" s="234"/>
      <c r="S44" s="234"/>
      <c r="T44" s="234"/>
      <c r="U44" s="234"/>
      <c r="V44" s="234"/>
      <c r="W44" s="235"/>
    </row>
    <row r="45" spans="1:23" ht="13.5" thickTop="1">
      <c r="A45" s="7"/>
      <c r="B45" s="28"/>
      <c r="C45" s="28"/>
      <c r="D45" s="28"/>
      <c r="E45" s="28"/>
      <c r="F45" s="28"/>
      <c r="G45" s="28"/>
      <c r="H45" s="28"/>
      <c r="I45" s="28"/>
      <c r="J45" s="28"/>
      <c r="K45" s="42"/>
      <c r="L45" s="87" t="s">
        <v>14</v>
      </c>
      <c r="M45" s="200" t="s">
        <v>149</v>
      </c>
      <c r="N45" s="47"/>
      <c r="O45" s="88"/>
      <c r="P45" s="22">
        <f>R45+S45+T45+W45</f>
        <v>10759726</v>
      </c>
      <c r="Q45" s="50"/>
      <c r="R45" s="22">
        <f>G36</f>
        <v>6531914</v>
      </c>
      <c r="S45" s="22">
        <f>F36</f>
        <v>265625</v>
      </c>
      <c r="T45" s="22">
        <f>E36</f>
        <v>1276428</v>
      </c>
      <c r="U45" s="22">
        <f>D36</f>
        <v>2659594</v>
      </c>
      <c r="V45" s="89">
        <f>C36</f>
        <v>26165</v>
      </c>
      <c r="W45" s="90">
        <f>U45+V45</f>
        <v>2685759</v>
      </c>
    </row>
    <row r="46" spans="1:23" ht="12.75" customHeight="1">
      <c r="A46" s="7"/>
      <c r="B46" s="28"/>
      <c r="C46" s="28"/>
      <c r="D46" s="28"/>
      <c r="E46" s="28"/>
      <c r="F46" s="28"/>
      <c r="G46" s="28"/>
      <c r="H46" s="28"/>
      <c r="I46" s="28"/>
      <c r="J46" s="28"/>
      <c r="K46" s="42"/>
      <c r="L46" s="53" t="s">
        <v>24</v>
      </c>
      <c r="M46" s="65" t="s">
        <v>146</v>
      </c>
      <c r="N46" s="91">
        <f t="shared" ref="N46:N54" si="0">O46+P46</f>
        <v>15491547</v>
      </c>
      <c r="O46" s="49">
        <f>SUMIFS(DATI!E$1:E$65536,DATI!A$1:A$65536,'2020'!B4,DATI!B$1:B$65536,'2020'!O12,DATI!C$1:C$65536,'2020'!N8,DATI!D$1:D$65536,'2020'!L46)</f>
        <v>69893</v>
      </c>
      <c r="P46" s="29">
        <f>U46</f>
        <v>15421654</v>
      </c>
      <c r="Q46" s="28"/>
      <c r="R46" s="23"/>
      <c r="S46" s="23"/>
      <c r="T46" s="28"/>
      <c r="U46" s="49">
        <f>SUMIFS(DATI!E$1:E$65536,DATI!A$1:A$65536,'2020'!B4,DATI!B$1:B$65536,'2020'!U12,DATI!C$1:C$65536,'2020'!N8,DATI!D$1:D$65536,'2020'!L46)</f>
        <v>15421654</v>
      </c>
      <c r="V46" s="28"/>
      <c r="W46" s="31">
        <f>U46</f>
        <v>15421654</v>
      </c>
    </row>
    <row r="47" spans="1:23" ht="12.75" customHeight="1">
      <c r="A47" s="7"/>
      <c r="B47" s="28"/>
      <c r="C47" s="28"/>
      <c r="D47" s="28"/>
      <c r="E47" s="28"/>
      <c r="F47" s="28"/>
      <c r="G47" s="28"/>
      <c r="H47" s="28"/>
      <c r="I47" s="28"/>
      <c r="J47" s="28"/>
      <c r="K47" s="42"/>
      <c r="L47" s="40" t="s">
        <v>25</v>
      </c>
      <c r="M47" s="134" t="s">
        <v>248</v>
      </c>
      <c r="N47" s="91">
        <f t="shared" si="0"/>
        <v>12766917</v>
      </c>
      <c r="O47" s="49">
        <f>SUMIFS(DATI!E$1:E$65536,DATI!A$1:A$65536,'2020'!B4,DATI!B$1:B$65536,'2020'!O12,DATI!C$1:C$65536,'2020'!N8,DATI!D$1:D$65536,'2020'!L47)</f>
        <v>56761</v>
      </c>
      <c r="P47" s="49">
        <f>SUMIFS(DATI!E$1:E$65536,DATI!A$1:A$65536,'2020'!B4,DATI!B$1:B$65536,'2020'!P12,DATI!C$1:C$65536,'2020'!N8,DATI!D$1:D$65536,'2020'!L47)</f>
        <v>12710156</v>
      </c>
      <c r="Q47" s="28"/>
      <c r="R47" s="28"/>
      <c r="S47" s="28"/>
      <c r="T47" s="28"/>
      <c r="U47" s="49">
        <f>SUMIFS(DATI!E$1:E$65536,DATI!A$1:A$65536,'2020'!B4,DATI!B$1:B$65536,'2020'!U12,DATI!C$1:C$65536,'2020'!N8,DATI!D$1:D$65536,'2020'!L47)</f>
        <v>12710156</v>
      </c>
      <c r="V47" s="28"/>
      <c r="W47" s="31">
        <f>U47</f>
        <v>12710156</v>
      </c>
    </row>
    <row r="48" spans="1:23" ht="12.75" customHeight="1">
      <c r="A48" s="7"/>
      <c r="B48" s="28"/>
      <c r="C48" s="28"/>
      <c r="D48" s="28"/>
      <c r="E48" s="28"/>
      <c r="F48" s="28"/>
      <c r="G48" s="28"/>
      <c r="H48" s="28"/>
      <c r="I48" s="28"/>
      <c r="J48" s="28"/>
      <c r="K48" s="42"/>
      <c r="L48" s="40" t="s">
        <v>26</v>
      </c>
      <c r="M48" s="134" t="s">
        <v>249</v>
      </c>
      <c r="N48" s="91">
        <f t="shared" si="0"/>
        <v>2724630</v>
      </c>
      <c r="O48" s="49">
        <f>SUMIFS(DATI!E$1:E$65536,DATI!A$1:A$65536,'2020'!B4,DATI!B$1:B$65536,'2020'!O12,DATI!C$1:C$65536,'2020'!N8,DATI!D$1:D$65536,'2020'!L48)</f>
        <v>13132</v>
      </c>
      <c r="P48" s="49">
        <f>SUMIFS(DATI!E$1:E$65536,DATI!A$1:A$65536,'2020'!B4,DATI!B$1:B$65536,'2020'!P12,DATI!C$1:C$65536,'2020'!N8,DATI!D$1:D$65536,'2020'!L48)</f>
        <v>2711498</v>
      </c>
      <c r="Q48" s="28"/>
      <c r="R48" s="28"/>
      <c r="S48" s="28"/>
      <c r="T48" s="28"/>
      <c r="U48" s="49">
        <f>SUMIFS(DATI!E$1:E$65536,DATI!A$1:A$65536,'2020'!B4,DATI!B$1:B$65536,'2020'!U12,DATI!C$1:C$65536,'2020'!N8,DATI!D$1:D$65536,'2020'!L48)</f>
        <v>2711498</v>
      </c>
      <c r="V48" s="28"/>
      <c r="W48" s="31">
        <f>U48</f>
        <v>2711498</v>
      </c>
    </row>
    <row r="49" spans="1:23" ht="12.75" customHeight="1">
      <c r="A49" s="7"/>
      <c r="B49" s="28"/>
      <c r="C49" s="28"/>
      <c r="D49" s="28"/>
      <c r="E49" s="28"/>
      <c r="F49" s="28"/>
      <c r="G49" s="28"/>
      <c r="H49" s="28"/>
      <c r="I49" s="28"/>
      <c r="J49" s="28"/>
      <c r="K49" s="42"/>
      <c r="L49" s="40" t="s">
        <v>27</v>
      </c>
      <c r="M49" s="41" t="s">
        <v>147</v>
      </c>
      <c r="N49" s="91">
        <f t="shared" si="0"/>
        <v>4310131</v>
      </c>
      <c r="O49" s="29">
        <f>O50+O54</f>
        <v>24545</v>
      </c>
      <c r="P49" s="29">
        <f t="shared" ref="P49:P54" si="1">T49</f>
        <v>4285586</v>
      </c>
      <c r="Q49" s="28"/>
      <c r="R49" s="28"/>
      <c r="S49" s="28"/>
      <c r="T49" s="29">
        <f>T50+T54</f>
        <v>4285586</v>
      </c>
      <c r="U49" s="92"/>
      <c r="V49" s="28"/>
      <c r="W49" s="42"/>
    </row>
    <row r="50" spans="1:23" ht="12.75" customHeight="1">
      <c r="A50" s="7"/>
      <c r="B50" s="28"/>
      <c r="C50" s="28"/>
      <c r="D50" s="28"/>
      <c r="E50" s="28"/>
      <c r="F50" s="28"/>
      <c r="G50" s="28"/>
      <c r="H50" s="28"/>
      <c r="I50" s="28"/>
      <c r="J50" s="28"/>
      <c r="K50" s="42"/>
      <c r="L50" s="40" t="s">
        <v>28</v>
      </c>
      <c r="M50" s="134" t="s">
        <v>250</v>
      </c>
      <c r="N50" s="91">
        <f t="shared" si="0"/>
        <v>3928538</v>
      </c>
      <c r="O50" s="49">
        <f>SUMIFS(DATI!E$1:E$65536,DATI!A$1:A$65536,'2020'!B4,DATI!B$1:B$65536,'2020'!O12,DATI!C$1:C$65536,'2020'!N8,DATI!D$1:D$65536,'2020'!L50)</f>
        <v>48479</v>
      </c>
      <c r="P50" s="29">
        <f t="shared" si="1"/>
        <v>3880059</v>
      </c>
      <c r="Q50" s="28"/>
      <c r="R50" s="28"/>
      <c r="S50" s="28"/>
      <c r="T50" s="49">
        <f>SUMIFS(DATI!E$1:E$65536,DATI!A$1:A$65536,'2020'!B4,DATI!B$1:B$65536,'2020'!T12,DATI!C$1:C$65536,'2020'!N8,DATI!D$1:D$65536,'2020'!L50)</f>
        <v>3880059</v>
      </c>
      <c r="U50" s="50"/>
      <c r="V50" s="28"/>
      <c r="W50" s="42"/>
    </row>
    <row r="51" spans="1:23" ht="12.75" customHeight="1">
      <c r="A51" s="7"/>
      <c r="B51" s="28"/>
      <c r="C51" s="28"/>
      <c r="D51" s="28"/>
      <c r="E51" s="28"/>
      <c r="F51" s="28"/>
      <c r="G51" s="28"/>
      <c r="H51" s="28"/>
      <c r="I51" s="28"/>
      <c r="J51" s="28"/>
      <c r="K51" s="42"/>
      <c r="L51" s="40" t="s">
        <v>82</v>
      </c>
      <c r="M51" s="185" t="s">
        <v>154</v>
      </c>
      <c r="N51" s="91">
        <f t="shared" si="0"/>
        <v>2568485</v>
      </c>
      <c r="O51" s="49">
        <f>SUMIFS(DATI!E$1:E$65536,DATI!A$1:A$65536,'2020'!B4,DATI!B$1:B$65536,'2020'!O12,DATI!C$1:C$65536,'2020'!N8,DATI!D$1:D$65536,'2020'!L51)</f>
        <v>0</v>
      </c>
      <c r="P51" s="29">
        <f t="shared" si="1"/>
        <v>2568485</v>
      </c>
      <c r="Q51" s="28"/>
      <c r="R51" s="28"/>
      <c r="S51" s="28"/>
      <c r="T51" s="49">
        <f>SUMIFS(DATI!E$1:E$65536,DATI!A$1:A$65536,'2020'!B4,DATI!B$1:B$65536,'2020'!T12,DATI!C$1:C$65536,'2020'!N8,DATI!D$1:D$65536,'2020'!L51)</f>
        <v>2568485</v>
      </c>
      <c r="U51" s="50"/>
      <c r="V51" s="28"/>
      <c r="W51" s="42"/>
    </row>
    <row r="52" spans="1:23" ht="12.75" customHeight="1">
      <c r="A52" s="7"/>
      <c r="B52" s="28"/>
      <c r="C52" s="28"/>
      <c r="D52" s="28"/>
      <c r="E52" s="28"/>
      <c r="F52" s="28"/>
      <c r="G52" s="28"/>
      <c r="H52" s="28"/>
      <c r="I52" s="28"/>
      <c r="J52" s="28"/>
      <c r="K52" s="42"/>
      <c r="L52" s="40" t="s">
        <v>83</v>
      </c>
      <c r="M52" s="185" t="s">
        <v>155</v>
      </c>
      <c r="N52" s="91">
        <f t="shared" si="0"/>
        <v>48809</v>
      </c>
      <c r="O52" s="49">
        <f>SUMIFS(DATI!E$1:E$65536,DATI!A$1:A$65536,'2020'!B4,DATI!B$1:B$65536,'2020'!O12,DATI!C$1:C$65536,'2020'!N8,DATI!D$1:D$65536,'2020'!L52)</f>
        <v>48479</v>
      </c>
      <c r="P52" s="29">
        <f t="shared" si="1"/>
        <v>330</v>
      </c>
      <c r="Q52" s="28"/>
      <c r="R52" s="28"/>
      <c r="S52" s="28"/>
      <c r="T52" s="49">
        <f>SUMIFS(DATI!E$1:E$65536,DATI!A$1:A$65536,'2020'!B4,DATI!B$1:B$65536,'2020'!T12,DATI!C$1:C$65536,'2020'!N8,DATI!D$1:D$65536,'2020'!L52)</f>
        <v>330</v>
      </c>
      <c r="U52" s="50"/>
      <c r="V52" s="28"/>
      <c r="W52" s="42"/>
    </row>
    <row r="53" spans="1:23" ht="12.75" customHeight="1">
      <c r="A53" s="7"/>
      <c r="B53" s="28"/>
      <c r="C53" s="28"/>
      <c r="D53" s="28"/>
      <c r="E53" s="28"/>
      <c r="F53" s="28"/>
      <c r="G53" s="28"/>
      <c r="H53" s="28"/>
      <c r="I53" s="28"/>
      <c r="J53" s="28"/>
      <c r="K53" s="42"/>
      <c r="L53" s="40" t="s">
        <v>84</v>
      </c>
      <c r="M53" s="185" t="s">
        <v>156</v>
      </c>
      <c r="N53" s="91">
        <f t="shared" si="0"/>
        <v>1311244</v>
      </c>
      <c r="O53" s="49">
        <f>SUMIFS(DATI!E$1:E$65536,DATI!A$1:A$65536,'2020'!B4,DATI!B$1:B$65536,'2020'!O12,DATI!C$1:C$65536,'2020'!N8,DATI!D$1:D$65536,'2020'!L53)</f>
        <v>0</v>
      </c>
      <c r="P53" s="29">
        <f t="shared" si="1"/>
        <v>1311244</v>
      </c>
      <c r="Q53" s="28"/>
      <c r="R53" s="28"/>
      <c r="S53" s="28"/>
      <c r="T53" s="49">
        <f>SUMIFS(DATI!E$1:E$65536,DATI!A$1:A$65536,'2020'!B4,DATI!B$1:B$65536,'2020'!T12,DATI!C$1:C$65536,'2020'!N8,DATI!D$1:D$65536,'2020'!L53)</f>
        <v>1311244</v>
      </c>
      <c r="U53" s="50"/>
      <c r="V53" s="28"/>
      <c r="W53" s="42"/>
    </row>
    <row r="54" spans="1:23" ht="12.75" customHeight="1">
      <c r="A54" s="7"/>
      <c r="B54" s="28"/>
      <c r="C54" s="28"/>
      <c r="D54" s="28"/>
      <c r="E54" s="28"/>
      <c r="F54" s="28"/>
      <c r="G54" s="28"/>
      <c r="H54" s="28"/>
      <c r="I54" s="47"/>
      <c r="J54" s="47"/>
      <c r="K54" s="72"/>
      <c r="L54" s="40" t="s">
        <v>29</v>
      </c>
      <c r="M54" s="134" t="s">
        <v>251</v>
      </c>
      <c r="N54" s="91">
        <f t="shared" si="0"/>
        <v>381593</v>
      </c>
      <c r="O54" s="49">
        <f>SUMIFS(DATI!E$1:E$65536,DATI!A$1:A$65536,'2020'!B4,DATI!B$1:B$65536,'2020'!O12,DATI!C$1:C$65536,'2020'!N8,DATI!D$1:D$65536,'2020'!L54)</f>
        <v>-23934</v>
      </c>
      <c r="P54" s="29">
        <f t="shared" si="1"/>
        <v>405527</v>
      </c>
      <c r="Q54" s="50"/>
      <c r="R54" s="28"/>
      <c r="S54" s="28"/>
      <c r="T54" s="49">
        <f>SUMIFS(DATI!E$1:E$65536,DATI!A$1:A$65536,'2020'!B4,DATI!B$1:B$65536,'2020'!T12,DATI!C$1:C$65536,'2020'!N8,DATI!D$1:D$65536,'2020'!L54)</f>
        <v>405527</v>
      </c>
      <c r="U54" s="50"/>
      <c r="V54" s="28"/>
      <c r="W54" s="42"/>
    </row>
    <row r="55" spans="1:23" ht="12.75" customHeight="1">
      <c r="A55" s="7"/>
      <c r="B55" s="28"/>
      <c r="C55" s="28"/>
      <c r="D55" s="28"/>
      <c r="E55" s="93">
        <f>E56+E57</f>
        <v>423118</v>
      </c>
      <c r="F55" s="50"/>
      <c r="G55" s="28"/>
      <c r="H55" s="61"/>
      <c r="I55" s="94">
        <f>E55</f>
        <v>423118</v>
      </c>
      <c r="J55" s="29">
        <f>J56+J57</f>
        <v>437938</v>
      </c>
      <c r="K55" s="95">
        <f>I55+J55</f>
        <v>861056</v>
      </c>
      <c r="L55" s="40" t="s">
        <v>30</v>
      </c>
      <c r="M55" s="41" t="s">
        <v>148</v>
      </c>
      <c r="N55" s="23"/>
      <c r="O55" s="28"/>
      <c r="P55" s="28"/>
      <c r="Q55" s="28"/>
      <c r="R55" s="28"/>
      <c r="S55" s="28"/>
      <c r="T55" s="23"/>
      <c r="U55" s="28"/>
      <c r="V55" s="28"/>
      <c r="W55" s="42"/>
    </row>
    <row r="56" spans="1:23">
      <c r="A56" s="7"/>
      <c r="B56" s="28"/>
      <c r="C56" s="28"/>
      <c r="D56" s="28"/>
      <c r="E56" s="96">
        <f>SUMIFS(DATI!E$1:E$65536,DATI!A$1:A$65536,'2020'!B4,DATI!B$1:B$65536,'2020'!E12,DATI!C$1:C$65536,'2020'!B8,DATI!D$1:D$65536,'2020'!L56)</f>
        <v>71214</v>
      </c>
      <c r="F56" s="50"/>
      <c r="G56" s="28"/>
      <c r="H56" s="28"/>
      <c r="I56" s="94">
        <f>E56</f>
        <v>71214</v>
      </c>
      <c r="J56" s="49">
        <f>SUMIFS(DATI!E$1:E$65536,DATI!A$1:A$65536,'2020'!B4,DATI!B$1:B$65536,'2020'!J12,DATI!C$1:C$65536,'2020'!B8,DATI!D$1:D$65536,'2020'!L56)</f>
        <v>0</v>
      </c>
      <c r="K56" s="95">
        <f t="shared" ref="K56:K64" si="2">I56+J56</f>
        <v>71214</v>
      </c>
      <c r="L56" s="40" t="s">
        <v>31</v>
      </c>
      <c r="M56" s="134" t="s">
        <v>252</v>
      </c>
      <c r="N56" s="28"/>
      <c r="O56" s="28"/>
      <c r="P56" s="28"/>
      <c r="Q56" s="28"/>
      <c r="R56" s="28"/>
      <c r="S56" s="28"/>
      <c r="T56" s="28"/>
      <c r="U56" s="28"/>
      <c r="V56" s="28"/>
      <c r="W56" s="42"/>
    </row>
    <row r="57" spans="1:23">
      <c r="A57" s="7"/>
      <c r="B57" s="47"/>
      <c r="C57" s="47"/>
      <c r="D57" s="47"/>
      <c r="E57" s="96">
        <f>SUMIFS(DATI!E$1:E$65536,DATI!A$1:A$65536,'2020'!B4,DATI!B$1:B$65536,'2020'!E12,DATI!C$1:C$65536,'2020'!B8,DATI!D$1:D$65536,'2020'!L57)</f>
        <v>351904</v>
      </c>
      <c r="F57" s="97"/>
      <c r="G57" s="47"/>
      <c r="H57" s="28"/>
      <c r="I57" s="94">
        <f>E57</f>
        <v>351904</v>
      </c>
      <c r="J57" s="210">
        <f>SUMIFS(DATI!E$1:E$65536,DATI!A$1:A$65536,'2020'!B4,DATI!B$1:B$65536,'2020'!J12,DATI!C$1:C$65536,'2020'!B8,DATI!D$1:D$65536,'2020'!L57)</f>
        <v>437938</v>
      </c>
      <c r="K57" s="95">
        <f t="shared" si="2"/>
        <v>789842</v>
      </c>
      <c r="L57" s="40" t="s">
        <v>32</v>
      </c>
      <c r="M57" s="134" t="s">
        <v>253</v>
      </c>
      <c r="N57" s="47"/>
      <c r="O57" s="47"/>
      <c r="P57" s="47"/>
      <c r="Q57" s="28"/>
      <c r="R57" s="47"/>
      <c r="S57" s="47"/>
      <c r="T57" s="47"/>
      <c r="U57" s="47"/>
      <c r="V57" s="47"/>
      <c r="W57" s="72"/>
    </row>
    <row r="58" spans="1:23">
      <c r="A58" s="7"/>
      <c r="B58" s="98">
        <f>C58+D58</f>
        <v>193873</v>
      </c>
      <c r="C58" s="29">
        <f>C59+C60</f>
        <v>2226</v>
      </c>
      <c r="D58" s="29">
        <f>D59+D60</f>
        <v>191647</v>
      </c>
      <c r="E58" s="99">
        <f>E59+E60</f>
        <v>213578</v>
      </c>
      <c r="F58" s="29">
        <f>F59+F60</f>
        <v>688262</v>
      </c>
      <c r="G58" s="91">
        <f>G59+G60</f>
        <v>2627969</v>
      </c>
      <c r="H58" s="28"/>
      <c r="I58" s="94">
        <f>B58+E58+F58+G58</f>
        <v>3723682</v>
      </c>
      <c r="J58" s="94">
        <f>J59+J60</f>
        <v>422968</v>
      </c>
      <c r="K58" s="95">
        <f t="shared" si="2"/>
        <v>4146650</v>
      </c>
      <c r="L58" s="40" t="s">
        <v>33</v>
      </c>
      <c r="M58" s="41" t="s">
        <v>157</v>
      </c>
      <c r="N58" s="91">
        <f t="shared" ref="N58:N74" si="3">O58+P58</f>
        <v>4146653</v>
      </c>
      <c r="O58" s="94">
        <f>O59+O60</f>
        <v>1229653</v>
      </c>
      <c r="P58" s="29">
        <f t="shared" ref="P58:P63" si="4">R58+S58+T58+W58</f>
        <v>2917000</v>
      </c>
      <c r="Q58" s="50"/>
      <c r="R58" s="29">
        <f>R59+R60</f>
        <v>629993</v>
      </c>
      <c r="S58" s="29">
        <f>S59+S60</f>
        <v>799112</v>
      </c>
      <c r="T58" s="29">
        <f>T59+T60</f>
        <v>227321</v>
      </c>
      <c r="U58" s="29">
        <f>U59+U60</f>
        <v>1258816</v>
      </c>
      <c r="V58" s="62">
        <f>V59+V60</f>
        <v>1758</v>
      </c>
      <c r="W58" s="63">
        <f>U58+V58</f>
        <v>1260574</v>
      </c>
    </row>
    <row r="59" spans="1:23">
      <c r="A59" s="7"/>
      <c r="B59" s="98">
        <f>C59+D59</f>
        <v>173063</v>
      </c>
      <c r="C59" s="49">
        <f>SUMIFS(DATI!E$1:E$65536,DATI!A$1:A$65536,'2020'!B4,DATI!B$1:B$65536,'2020'!C12,DATI!C$1:C$65536,'2020'!B8,DATI!D$1:D$65536,'2020'!L59)</f>
        <v>2226</v>
      </c>
      <c r="D59" s="49">
        <f>SUMIFS(DATI!E$1:E$65536,DATI!A$1:A$65536,'2020'!B4,DATI!B$1:B$65536,'2020'!D12,DATI!C$1:C$65536,'2020'!B8,DATI!D$1:D$65536,'2020'!L59)</f>
        <v>170837</v>
      </c>
      <c r="E59" s="100">
        <f>SUMIFS(DATI!E$1:E$65536,DATI!A$1:A$65536,'2020'!B4,DATI!B$1:B$65536,'2020'!E12,DATI!C$1:C$65536,'2020'!B8,DATI!D$1:D$65536,'2020'!L59)</f>
        <v>211764</v>
      </c>
      <c r="F59" s="30">
        <f>SUMIFS(DATI!E$1:E$65536,DATI!A$1:A$65536,'2020'!B4,DATI!B$1:B$65536,'2020'!F12,DATI!C$1:C$65536,'2020'!B8,DATI!D$1:D$65536,'2020'!L59)</f>
        <v>268223</v>
      </c>
      <c r="G59" s="30">
        <f>SUMIFS(DATI!E$1:E$65536,DATI!A$1:A$65536,'2020'!B4,DATI!B$1:B$65536,'2020'!G12,DATI!C$1:C$65536,'2020'!B8,DATI!D$1:D$65536,'2020'!L59)</f>
        <v>390247</v>
      </c>
      <c r="H59" s="28"/>
      <c r="I59" s="94">
        <f>B59+E59+F59+G59</f>
        <v>1043297</v>
      </c>
      <c r="J59" s="30">
        <f>SUMIFS(DATI!E$1:E$65536,DATI!A$1:A$65536,'2020'!B4,DATI!B$1:B$65536,'2020'!J12,DATI!C$1:C$65536,'2020'!B8,DATI!D$1:D$65536,'2020'!L59)</f>
        <v>280493</v>
      </c>
      <c r="K59" s="95">
        <f t="shared" si="2"/>
        <v>1323790</v>
      </c>
      <c r="L59" s="40" t="s">
        <v>34</v>
      </c>
      <c r="M59" s="134" t="s">
        <v>262</v>
      </c>
      <c r="N59" s="91">
        <f t="shared" si="3"/>
        <v>1323791</v>
      </c>
      <c r="O59" s="30">
        <f>SUMIFS(DATI!E$1:E$65536,DATI!A$1:A$65536,'2020'!B4,DATI!B$1:B$65536,'2020'!O12,DATI!C$1:C$65536,'2020'!N8,DATI!D$1:D$65536,'2020'!L59)</f>
        <v>297006</v>
      </c>
      <c r="P59" s="29">
        <f t="shared" si="4"/>
        <v>1026785</v>
      </c>
      <c r="Q59" s="28"/>
      <c r="R59" s="49">
        <f>SUMIFS(DATI!E$1:E$65536,DATI!A$1:A$65536,'2020'!B4,DATI!B$1:B$65536,'2020'!R12,DATI!C$1:C$65536,'2020'!N8,DATI!D$1:D$65536,'2020'!L59)</f>
        <v>263425</v>
      </c>
      <c r="S59" s="49">
        <f>SUMIFS(DATI!E$1:E$65536,DATI!A$1:A$65536,'2020'!B4,DATI!B$1:B$65536,'2020'!S12,DATI!C$1:C$65536,'2020'!N8,DATI!D$1:D$65536,'2020'!L59)</f>
        <v>652492</v>
      </c>
      <c r="T59" s="49">
        <f>SUMIFS(DATI!E$1:E$65536,DATI!A$1:A$65536,'2020'!B4,DATI!B$1:B$65536,'2020'!T12,DATI!C$1:C$65536,'2020'!N8,DATI!D$1:D$65536,'2020'!L59)</f>
        <v>33112</v>
      </c>
      <c r="U59" s="49">
        <f>SUMIFS(DATI!E$1:E$65536,DATI!A$1:A$65536,'2020'!B4,DATI!B$1:B$65536,'2020'!U12,DATI!C$1:C$65536,'2020'!N8,DATI!D$1:D$65536,'2020'!L59)</f>
        <v>76019</v>
      </c>
      <c r="V59" s="24">
        <f>SUMIFS(DATI!E$1:E$65536,DATI!A$1:A$65536,'2020'!B4,DATI!B$1:B$65536,'2020'!V12,DATI!C$1:C$65536,'2020'!N8,DATI!D$1:D$65536,'2020'!L59)</f>
        <v>1737</v>
      </c>
      <c r="W59" s="63">
        <f t="shared" ref="W59:W74" si="5">U59+V59</f>
        <v>77756</v>
      </c>
    </row>
    <row r="60" spans="1:23">
      <c r="A60" s="7"/>
      <c r="B60" s="98">
        <f>C60+D60</f>
        <v>20810</v>
      </c>
      <c r="C60" s="29">
        <f>C61+C64+C69+C73</f>
        <v>0</v>
      </c>
      <c r="D60" s="29">
        <f>D61+D64+D69+D73</f>
        <v>20810</v>
      </c>
      <c r="E60" s="99">
        <f>E69+E73</f>
        <v>1814</v>
      </c>
      <c r="F60" s="29">
        <f>F61+F64+F69+F73</f>
        <v>420039</v>
      </c>
      <c r="G60" s="91">
        <f>G61+G64+G69+G73</f>
        <v>2237722</v>
      </c>
      <c r="H60" s="28"/>
      <c r="I60" s="94">
        <f>B60+E60+F60+G60</f>
        <v>2680385</v>
      </c>
      <c r="J60" s="94">
        <f>J61+J64+J69</f>
        <v>142475</v>
      </c>
      <c r="K60" s="95">
        <f>I60+J60</f>
        <v>2822860</v>
      </c>
      <c r="L60" s="40" t="s">
        <v>158</v>
      </c>
      <c r="M60" s="134" t="s">
        <v>261</v>
      </c>
      <c r="N60" s="91">
        <f>O60+P60</f>
        <v>2822862</v>
      </c>
      <c r="O60" s="94">
        <f>O61+O64+O69</f>
        <v>932647</v>
      </c>
      <c r="P60" s="29">
        <f t="shared" si="4"/>
        <v>1890215</v>
      </c>
      <c r="Q60" s="50"/>
      <c r="R60" s="29">
        <f>R61+R64+R69+R73</f>
        <v>366568</v>
      </c>
      <c r="S60" s="29">
        <f>S61+S64+S69+S73</f>
        <v>146620</v>
      </c>
      <c r="T60" s="29">
        <f>T61+T64+T69+T73</f>
        <v>194209</v>
      </c>
      <c r="U60" s="29">
        <f>U61+U64+U69+U73</f>
        <v>1182797</v>
      </c>
      <c r="V60" s="62">
        <f>V61+V64+V69+V73</f>
        <v>21</v>
      </c>
      <c r="W60" s="63">
        <f t="shared" si="5"/>
        <v>1182818</v>
      </c>
    </row>
    <row r="61" spans="1:23">
      <c r="A61" s="7"/>
      <c r="B61" s="28"/>
      <c r="C61" s="28"/>
      <c r="D61" s="28"/>
      <c r="E61" s="28"/>
      <c r="F61" s="49">
        <f>SUMIFS(DATI!E$1:E$65536,DATI!A$1:A$65536,'2020'!B4,DATI!B$1:B$65536,'2020'!F12,DATI!C$1:C$65536,'2020'!B8,DATI!D$1:D$65536,'2020'!L61)</f>
        <v>122076</v>
      </c>
      <c r="G61" s="29">
        <f>G62+G63</f>
        <v>1956569</v>
      </c>
      <c r="H61" s="28"/>
      <c r="I61" s="94">
        <f>F61+G61</f>
        <v>2078645</v>
      </c>
      <c r="J61" s="30">
        <f>SUMIFS(DATI!E$1:E$65536,DATI!A$1:A$65536,'2020'!B4,DATI!B$1:B$65536,'2020'!J12,DATI!C$1:C$65536,'2020'!B8,DATI!D$1:D$65536,'2020'!L61)</f>
        <v>60174</v>
      </c>
      <c r="K61" s="95">
        <f>I61+J61</f>
        <v>2138819</v>
      </c>
      <c r="L61" s="40" t="s">
        <v>36</v>
      </c>
      <c r="M61" s="185" t="s">
        <v>260</v>
      </c>
      <c r="N61" s="91">
        <f t="shared" si="3"/>
        <v>2138819</v>
      </c>
      <c r="O61" s="30">
        <f>SUMIFS(DATI!E$1:E$65536,DATI!A$1:A$65536,'2020'!B4,DATI!B$1:B$65536,'2020'!O12,DATI!C$1:C$65536,'2020'!N8,DATI!D$1:D$65536,'2020'!L61)</f>
        <v>547232</v>
      </c>
      <c r="P61" s="29">
        <f t="shared" si="4"/>
        <v>1591587</v>
      </c>
      <c r="Q61" s="50"/>
      <c r="R61" s="49">
        <f>SUMIFS(DATI!E$1:E$65536,DATI!A$1:A$65536,'2020'!B4,DATI!B$1:B$65536,'2020'!R12,DATI!C$1:C$65536,'2020'!N8,DATI!D$1:D$65536,'2020'!L61)</f>
        <v>293113</v>
      </c>
      <c r="S61" s="30">
        <f>SUMIFS(DATI!E$1:E$65536,DATI!A$1:A$65536,'2020'!B4,DATI!B$1:B$65536,'2020'!S12,DATI!C$1:C$65536,'2020'!N8,DATI!D$1:D$65536,'2020'!L61)</f>
        <v>55934</v>
      </c>
      <c r="T61" s="30">
        <f>SUMIFS(DATI!E$1:E$65536,DATI!A$1:A$65536,'2020'!B4,DATI!B$1:B$65536,'2020'!T12,DATI!C$1:C$65536,'2020'!N8,DATI!D$1:D$65536,'2020'!L61)</f>
        <v>184325</v>
      </c>
      <c r="U61" s="30">
        <f>SUMIFS(DATI!E$1:E$65536,DATI!A$1:A$65536,'2020'!B4,DATI!B$1:B$65536,'2020'!U12,DATI!C$1:C$65536,'2020'!N8,DATI!D$1:D$65536,'2020'!L61)</f>
        <v>1058215</v>
      </c>
      <c r="V61" s="30">
        <f>SUMIFS(DATI!E$1:E$65536,DATI!A$1:A$65536,'2020'!B4,DATI!B$1:B$65536,'2020'!V12,DATI!C$1:C$65536,'2020'!N8,DATI!D$1:D$65536,'2020'!L61)</f>
        <v>0</v>
      </c>
      <c r="W61" s="63">
        <f t="shared" si="5"/>
        <v>1058215</v>
      </c>
    </row>
    <row r="62" spans="1:23">
      <c r="A62" s="7"/>
      <c r="B62" s="28"/>
      <c r="C62" s="28"/>
      <c r="D62" s="28"/>
      <c r="E62" s="28"/>
      <c r="F62" s="49">
        <f>SUMIFS(DATI!E$1:E$65536,DATI!A$1:A$65536,'2020'!B4,DATI!B$1:B$65536,'2020'!F12,DATI!C$1:C$65536,'2020'!B8,DATI!D$1:D$65536,'2020'!L62)</f>
        <v>122076</v>
      </c>
      <c r="G62" s="49">
        <f>SUMIFS(DATI!E$1:E$65536,DATI!A$1:A$65536,'2020'!B4,DATI!B$1:B$65536,'2020'!G12,DATI!C$1:C$65536,'2020'!B8,DATI!D$1:D$65536,'2020'!L62)</f>
        <v>1141167</v>
      </c>
      <c r="H62" s="28"/>
      <c r="I62" s="94">
        <f>F62+G62</f>
        <v>1263243</v>
      </c>
      <c r="J62" s="30">
        <f>SUMIFS(DATI!E$1:E$65536,DATI!A$1:A$65536,'2020'!B4,DATI!B$1:B$65536,'2020'!J12,DATI!C$1:C$65536,'2020'!B8,DATI!D$1:D$65536,'2020'!L62)</f>
        <v>60174</v>
      </c>
      <c r="K62" s="95">
        <f>I62+J62</f>
        <v>1323417</v>
      </c>
      <c r="L62" s="40" t="s">
        <v>37</v>
      </c>
      <c r="M62" s="186" t="s">
        <v>159</v>
      </c>
      <c r="N62" s="91">
        <f t="shared" si="3"/>
        <v>1323417</v>
      </c>
      <c r="O62" s="30">
        <f>SUMIFS(DATI!E$1:E$65536,DATI!A$1:A$65536,'2020'!B4,DATI!B$1:B$65536,'2020'!O12,DATI!C$1:C$65536,'2020'!N8,DATI!D$1:D$65536,'2020'!L62)</f>
        <v>547232</v>
      </c>
      <c r="P62" s="29">
        <f t="shared" si="4"/>
        <v>776185</v>
      </c>
      <c r="Q62" s="50"/>
      <c r="R62" s="49">
        <f>SUMIFS(DATI!E$1:E$65536,DATI!A$1:A$65536,'2020'!B4,DATI!B$1:B$65536,'2020'!R12,DATI!C$1:C$65536,'2020'!N8,DATI!D$1:D$65536,'2020'!L62)</f>
        <v>293113</v>
      </c>
      <c r="S62" s="49">
        <f>SUMIFS(DATI!E$1:E$65536,DATI!A$1:A$65536,'2020'!B4,DATI!B$1:B$65536,'2020'!S12,DATI!C$1:C$65536,'2020'!N8,DATI!D$1:D$65536,'2020'!L62)</f>
        <v>55934</v>
      </c>
      <c r="T62" s="49">
        <f>SUMIFS(DATI!E$1:E$65536,DATI!A$1:A$65536,'2020'!B4,DATI!B$1:B$65536,'2020'!T12,DATI!C$1:C$65536,'2020'!N8,DATI!D$1:D$65536,'2020'!L62)</f>
        <v>184325</v>
      </c>
      <c r="U62" s="49">
        <f>SUMIFS(DATI!E$1:E$65536,DATI!A$1:A$65536,'2020'!B4,DATI!B$1:B$65536,'2020'!U12,DATI!C$1:C$65536,'2020'!N8,DATI!D$1:D$65536,'2020'!L62)</f>
        <v>242813</v>
      </c>
      <c r="V62" s="24">
        <f>SUMIFS(DATI!E$1:E$65536,DATI!A$1:A$65536,'2020'!B4,DATI!B$1:B$65536,'2020'!V12,DATI!C$1:C$65536,'2020'!N8,DATI!D$1:D$65536,'2020'!L62)</f>
        <v>0</v>
      </c>
      <c r="W62" s="63">
        <f t="shared" si="5"/>
        <v>242813</v>
      </c>
    </row>
    <row r="63" spans="1:23">
      <c r="A63" s="7"/>
      <c r="B63" s="28"/>
      <c r="C63" s="28"/>
      <c r="D63" s="28"/>
      <c r="E63" s="28"/>
      <c r="F63" s="49">
        <f>SUMIFS(DATI!E$1:E$65536,DATI!A$1:A$65536,'2020'!B4,DATI!B$1:B$65536,'2020'!F12,DATI!C$1:C$65536,'2020'!B8,DATI!D$1:D$65536,'2020'!L63)</f>
        <v>0</v>
      </c>
      <c r="G63" s="49">
        <f>SUMIFS(DATI!E$1:E$65536,DATI!A$1:A$65536,'2020'!B4,DATI!B$1:B$65536,'2020'!G12,DATI!C$1:C$65536,'2020'!B8,DATI!D$1:D$65536,'2020'!L63)</f>
        <v>815402</v>
      </c>
      <c r="H63" s="28"/>
      <c r="I63" s="94">
        <f>F63+G63</f>
        <v>815402</v>
      </c>
      <c r="J63" s="30">
        <f>SUMIFS(DATI!E$1:E$65536,DATI!A$1:A$65536,'2020'!B4,DATI!B$1:B$65536,'2020'!J12,DATI!C$1:C$65536,'2020'!B8,DATI!D$1:D$65536,'2020'!L63)</f>
        <v>0</v>
      </c>
      <c r="K63" s="95">
        <f>I63+J63</f>
        <v>815402</v>
      </c>
      <c r="L63" s="40" t="s">
        <v>38</v>
      </c>
      <c r="M63" s="186" t="s">
        <v>160</v>
      </c>
      <c r="N63" s="91">
        <f t="shared" si="3"/>
        <v>815402</v>
      </c>
      <c r="O63" s="30">
        <f>SUMIFS(DATI!E$1:E$65536,DATI!A$1:A$65536,'2020'!B4,DATI!B$1:B$65536,'2020'!O12,DATI!C$1:C$65536,'2020'!N8,DATI!D$1:D$65536,'2020'!L63)</f>
        <v>0</v>
      </c>
      <c r="P63" s="29">
        <f t="shared" si="4"/>
        <v>815402</v>
      </c>
      <c r="Q63" s="50"/>
      <c r="R63" s="49">
        <f>SUMIFS(DATI!E$1:E$65536,DATI!A$1:A$65536,'2020'!B4,DATI!B$1:B$65536,'2020'!R12,DATI!C$1:C$65536,'2020'!N8,DATI!D$1:D$65536,'2020'!L63)</f>
        <v>0</v>
      </c>
      <c r="S63" s="49">
        <f>SUMIFS(DATI!E$1:E$65536,DATI!A$1:A$65536,'2020'!B4,DATI!B$1:B$65536,'2020'!S12,DATI!C$1:C$65536,'2020'!N8,DATI!D$1:D$65536,'2020'!L63)</f>
        <v>0</v>
      </c>
      <c r="T63" s="49">
        <f>SUMIFS(DATI!E$1:E$65536,DATI!A$1:A$65536,'2020'!B4,DATI!B$1:B$65536,'2020'!T12,DATI!C$1:C$65536,'2020'!N8,DATI!D$1:D$65536,'2020'!L63)</f>
        <v>0</v>
      </c>
      <c r="U63" s="49">
        <f>SUMIFS(DATI!E$1:E$65536,DATI!A$1:A$65536,'2020'!B4,DATI!B$1:B$65536,'2020'!U12,DATI!C$1:C$65536,'2020'!N8,DATI!D$1:D$65536,'2020'!L63)</f>
        <v>815402</v>
      </c>
      <c r="V63" s="24">
        <f>SUMIFS(DATI!E$1:E$65536,DATI!A$1:A$65536,'2020'!B4,DATI!B$1:B$65536,'2020'!V12,DATI!C$1:C$65536,'2020'!N8,DATI!D$1:D$65536,'2020'!L63)</f>
        <v>0</v>
      </c>
      <c r="W63" s="63">
        <f t="shared" si="5"/>
        <v>815402</v>
      </c>
    </row>
    <row r="64" spans="1:23" ht="25">
      <c r="A64" s="7"/>
      <c r="B64" s="98">
        <f>C64+D64</f>
        <v>0</v>
      </c>
      <c r="C64" s="30">
        <f>SUMIFS(DATI!E$1:E$65536,DATI!A$1:A$65536,'2020'!B4,DATI!B$1:B$65536,'2020'!C12,DATI!C$1:C$65536,'2020'!B8,DATI!D$1:D$65536,'2020'!L64)</f>
        <v>0</v>
      </c>
      <c r="D64" s="30">
        <f>SUMIFS(DATI!E$1:E$65536,DATI!A$1:A$65536,'2020'!B4,DATI!B$1:B$65536,'2020'!D12,DATI!C$1:C$65536,'2020'!B8,DATI!D$1:D$65536,'2020'!L64)</f>
        <v>0</v>
      </c>
      <c r="E64" s="28"/>
      <c r="F64" s="49">
        <f>SUMIFS(DATI!E$1:E$65536,DATI!A$1:A$65536,'2020'!B4,DATI!B$1:B$65536,'2020'!F12,DATI!C$1:C$65536,'2020'!B8,DATI!D$1:D$65536,'2020'!L64)</f>
        <v>163569</v>
      </c>
      <c r="G64" s="49">
        <f>SUMIFS(DATI!E$1:E$65536,DATI!A$1:A$65536,'2020'!B4,DATI!B$1:B$65536,'2020'!G12,DATI!C$1:C$65536,'2020'!B8,DATI!D$1:D$65536,'2020'!L64)</f>
        <v>221768</v>
      </c>
      <c r="H64" s="28"/>
      <c r="I64" s="94">
        <f>F64+G64</f>
        <v>385337</v>
      </c>
      <c r="J64" s="30">
        <f>SUMIFS(DATI!E$1:E$65536,DATI!A$1:A$65536,'2020'!B4,DATI!B$1:B$65536,'2020'!J12,DATI!C$1:C$65536,'2020'!B8,DATI!D$1:D$65536,'2020'!L64)</f>
        <v>60991</v>
      </c>
      <c r="K64" s="95">
        <f t="shared" si="2"/>
        <v>446328</v>
      </c>
      <c r="L64" s="40" t="s">
        <v>39</v>
      </c>
      <c r="M64" s="185" t="s">
        <v>259</v>
      </c>
      <c r="N64" s="91">
        <f t="shared" si="3"/>
        <v>446329</v>
      </c>
      <c r="O64" s="30">
        <f>SUMIFS(DATI!E$1:E$65536,DATI!A$1:A$65536,'2020'!B4,DATI!B$1:B$65536,'2020'!O12,DATI!C$1:C$65536,'2020'!N8,DATI!D$1:D$65536,'2020'!L64)</f>
        <v>385337</v>
      </c>
      <c r="P64" s="29">
        <f>R64+S64+T64+U64+V64</f>
        <v>60992</v>
      </c>
      <c r="Q64" s="50"/>
      <c r="R64" s="49">
        <f>SUMIFS(DATI!E$1:E$65536,DATI!A$1:A$65536,'2020'!B4,DATI!B$1:B$65536,'2020'!R12,DATI!C$1:C$65536,'2020'!N8,DATI!D$1:D$65536,'2020'!L64)</f>
        <v>29562</v>
      </c>
      <c r="S64" s="49">
        <f>SUMIFS(DATI!E$1:E$65536,DATI!A$1:A$65536,'2020'!B4,DATI!B$1:B$65536,'2020'!S12,DATI!C$1:C$65536,'2020'!N8,DATI!D$1:D$65536,'2020'!L64)</f>
        <v>31430</v>
      </c>
      <c r="T64" s="49">
        <f>SUMIFS(DATI!E$1:E$65536,DATI!A$1:A$65536,'2020'!B4,DATI!B$1:B$65536,'2020'!T12,DATI!C$1:C$65536,'2020'!N8,DATI!D$1:D$65536,'2020'!L64)</f>
        <v>0</v>
      </c>
      <c r="U64" s="49">
        <f>SUMIFS(DATI!E$1:E$65536,DATI!A$1:A$65536,'2020'!B4,DATI!B$1:B$65536,'2020'!U12,DATI!C$1:C$65536,'2020'!N8,DATI!D$1:D$65536,'2020'!L64)</f>
        <v>0</v>
      </c>
      <c r="V64" s="24">
        <f>SUMIFS(DATI!E$1:E$65536,DATI!A$1:A$65536,'2020'!B4,DATI!B$1:B$65536,'2020'!V12,DATI!C$1:C$65536,'2020'!N8,DATI!D$1:D$65536,'2020'!L64)</f>
        <v>0</v>
      </c>
      <c r="W64" s="63">
        <f t="shared" si="5"/>
        <v>0</v>
      </c>
    </row>
    <row r="65" spans="1:23" ht="25">
      <c r="A65" s="7"/>
      <c r="B65" s="28"/>
      <c r="C65" s="28"/>
      <c r="D65" s="28"/>
      <c r="E65" s="28"/>
      <c r="F65" s="49">
        <f>SUMIFS(DATI!E$1:E$65536,DATI!A$1:A$65536,'2020'!B4,DATI!B$1:B$65536,'2020'!F12,DATI!C$1:C$65536,'2020'!B8,DATI!D$1:D$65536,'2020'!L65)</f>
        <v>170921</v>
      </c>
      <c r="G65" s="49">
        <f>SUMIFS(DATI!E$1:E$65536,DATI!A$1:A$65536,'2020'!B4,DATI!B$1:B$65536,'2020'!G12,DATI!C$1:C$65536,'2020'!B8,DATI!D$1:D$65536,'2020'!L65)</f>
        <v>149625</v>
      </c>
      <c r="H65" s="28"/>
      <c r="I65" s="28"/>
      <c r="J65" s="28"/>
      <c r="K65" s="42"/>
      <c r="L65" s="40" t="s">
        <v>93</v>
      </c>
      <c r="M65" s="186" t="s">
        <v>161</v>
      </c>
      <c r="N65" s="28"/>
      <c r="O65" s="28"/>
      <c r="P65" s="28"/>
      <c r="Q65" s="28"/>
      <c r="R65" s="49">
        <f>SUMIFS(DATI!E$1:E$65536,DATI!A$1:A$65536,'2020'!B4,DATI!B$1:B$65536,'2020'!R12,DATI!C$1:C$65536,'2020'!N8,DATI!D$1:D$65536,'2020'!L65)</f>
        <v>15169</v>
      </c>
      <c r="S65" s="49">
        <f>SUMIFS(DATI!E$1:E$65536,DATI!A$1:A$65536,'2020'!B4,DATI!B$1:B$65536,'2020'!S12,DATI!C$1:C$65536,'2020'!N8,DATI!D$1:D$65536,'2020'!L65)</f>
        <v>17499</v>
      </c>
      <c r="T65" s="28"/>
      <c r="U65" s="28"/>
      <c r="V65" s="28"/>
      <c r="W65" s="42"/>
    </row>
    <row r="66" spans="1:23" ht="25">
      <c r="A66" s="7"/>
      <c r="B66" s="28"/>
      <c r="C66" s="28"/>
      <c r="D66" s="28"/>
      <c r="E66" s="28"/>
      <c r="F66" s="49">
        <f>SUMIFS(DATI!E$1:E$65536,DATI!A$1:A$65536,'2020'!B4,DATI!B$1:B$65536,'2020'!F12,DATI!C$1:C$65536,'2020'!B8,DATI!D$1:D$65536,'2020'!L66)</f>
        <v>-7352</v>
      </c>
      <c r="G66" s="49">
        <f>SUMIFS(DATI!E$1:E$65536,DATI!A$1:A$65536,'2020'!B4,DATI!B$1:B$65536,'2020'!G12,DATI!C$1:C$65536,'2020'!B8,DATI!D$1:D$65536,'2020'!L66)</f>
        <v>72143</v>
      </c>
      <c r="H66" s="28"/>
      <c r="I66" s="28"/>
      <c r="J66" s="28"/>
      <c r="K66" s="42"/>
      <c r="L66" s="40" t="s">
        <v>94</v>
      </c>
      <c r="M66" s="186" t="s">
        <v>162</v>
      </c>
      <c r="N66" s="28"/>
      <c r="O66" s="28"/>
      <c r="P66" s="28"/>
      <c r="Q66" s="28"/>
      <c r="R66" s="49">
        <f>SUMIFS(DATI!E$1:E$65536,DATI!A$1:A$65536,'2020'!B4,DATI!B$1:B$65536,'2020'!R12,DATI!C$1:C$65536,'2020'!N8,DATI!D$1:D$65536,'2020'!L66)</f>
        <v>14393</v>
      </c>
      <c r="S66" s="49">
        <f>SUMIFS(DATI!E$1:E$65536,DATI!A$1:A$65536,'2020'!B4,DATI!B$1:B$65536,'2020'!S12,DATI!C$1:C$65536,'2020'!N8,DATI!D$1:D$65536,'2020'!L66)</f>
        <v>13931</v>
      </c>
      <c r="T66" s="28"/>
      <c r="U66" s="28"/>
      <c r="V66" s="28"/>
      <c r="W66" s="42"/>
    </row>
    <row r="67" spans="1:23" ht="25">
      <c r="A67" s="7"/>
      <c r="B67" s="28"/>
      <c r="C67" s="28"/>
      <c r="D67" s="28"/>
      <c r="E67" s="28"/>
      <c r="F67" s="49">
        <f>SUMIFS(DATI!E$1:E$65536,DATI!A$1:A$65536,'2020'!B4,DATI!B$1:B$65536,'2020'!F12,DATI!C$1:C$65536,'2020'!B8,DATI!D$1:D$65536,'2020'!L67)</f>
        <v>33977</v>
      </c>
      <c r="G67" s="49">
        <f>SUMIFS(DATI!E$1:E$65536,DATI!A$1:A$65536,'2020'!B4,DATI!B$1:B$65536,'2020'!G12,DATI!C$1:C$65536,'2020'!B8,DATI!D$1:D$65536,'2020'!L67)</f>
        <v>47782</v>
      </c>
      <c r="H67" s="28"/>
      <c r="I67" s="28"/>
      <c r="J67" s="28"/>
      <c r="K67" s="42"/>
      <c r="L67" s="40" t="s">
        <v>95</v>
      </c>
      <c r="M67" s="186" t="s">
        <v>163</v>
      </c>
      <c r="N67" s="28"/>
      <c r="O67" s="28"/>
      <c r="P67" s="28"/>
      <c r="Q67" s="28"/>
      <c r="R67" s="49">
        <f>SUMIFS(DATI!E$1:E$65536,DATI!A$1:A$65536,'2020'!B4,DATI!B$1:B$65536,'2020'!R12,DATI!C$1:C$65536,'2020'!N8,DATI!D$1:D$65536,'2020'!L67)</f>
        <v>13544</v>
      </c>
      <c r="S67" s="49">
        <f>SUMIFS(DATI!E$1:E$65536,DATI!A$1:A$65536,'2020'!B4,DATI!B$1:B$65536,'2020'!S12,DATI!C$1:C$65536,'2020'!N8,DATI!D$1:D$65536,'2020'!L67)</f>
        <v>17524</v>
      </c>
      <c r="T67" s="28"/>
      <c r="U67" s="28"/>
      <c r="V67" s="28"/>
      <c r="W67" s="42"/>
    </row>
    <row r="68" spans="1:23" ht="25">
      <c r="A68" s="7"/>
      <c r="B68" s="28"/>
      <c r="C68" s="28"/>
      <c r="D68" s="28"/>
      <c r="E68" s="28"/>
      <c r="F68" s="49">
        <f>SUMIFS(DATI!E$1:E$65536,DATI!A$1:A$65536,'2020'!B4,DATI!B$1:B$65536,'2020'!F12,DATI!C$1:C$65536,'2020'!B8,DATI!D$1:D$65536,'2020'!L68)</f>
        <v>129592</v>
      </c>
      <c r="G68" s="49">
        <f>SUMIFS(DATI!E$1:E$65536,DATI!A$1:A$65536,'2020'!B4,DATI!B$1:B$65536,'2020'!G12,DATI!C$1:C$65536,'2020'!B8,DATI!D$1:D$65536,'2020'!L68)</f>
        <v>173986</v>
      </c>
      <c r="H68" s="28"/>
      <c r="I68" s="28"/>
      <c r="J68" s="28"/>
      <c r="K68" s="42"/>
      <c r="L68" s="40" t="s">
        <v>96</v>
      </c>
      <c r="M68" s="186" t="s">
        <v>164</v>
      </c>
      <c r="N68" s="28"/>
      <c r="O68" s="28"/>
      <c r="P68" s="28"/>
      <c r="Q68" s="28"/>
      <c r="R68" s="49">
        <f>SUMIFS(DATI!E$1:E$65536,DATI!A$1:A$65536,'2020'!B4,DATI!B$1:B$65536,'2020'!R12,DATI!C$1:C$65536,'2020'!N8,DATI!D$1:D$65536,'2020'!L68)</f>
        <v>16018</v>
      </c>
      <c r="S68" s="49">
        <f>SUMIFS(DATI!E$1:E$65536,DATI!A$1:A$65536,'2020'!B4,DATI!B$1:B$65536,'2020'!S12,DATI!C$1:C$65536,'2020'!N8,DATI!D$1:D$65536,'2020'!L68)</f>
        <v>13906</v>
      </c>
      <c r="T68" s="28"/>
      <c r="U68" s="28"/>
      <c r="V68" s="28"/>
      <c r="W68" s="42"/>
    </row>
    <row r="69" spans="1:23">
      <c r="A69" s="7"/>
      <c r="B69" s="98">
        <f t="shared" ref="B69:B78" si="6">C69+D69</f>
        <v>0</v>
      </c>
      <c r="C69" s="94">
        <f>C70+C71+C72</f>
        <v>0</v>
      </c>
      <c r="D69" s="94">
        <f>D70+D71+D72</f>
        <v>0</v>
      </c>
      <c r="E69" s="94">
        <f>E70+E71+E72</f>
        <v>0</v>
      </c>
      <c r="F69" s="94">
        <f>F70+F71+F72</f>
        <v>134394</v>
      </c>
      <c r="G69" s="94">
        <f>G70+G71+G72</f>
        <v>0</v>
      </c>
      <c r="H69" s="28"/>
      <c r="I69" s="94">
        <f t="shared" ref="I69:I74" si="7">E69+F69+G69+B69</f>
        <v>134394</v>
      </c>
      <c r="J69" s="94">
        <f>J70+J71+J72</f>
        <v>21310</v>
      </c>
      <c r="K69" s="95">
        <f>I69+J69</f>
        <v>155704</v>
      </c>
      <c r="L69" s="53" t="s">
        <v>40</v>
      </c>
      <c r="M69" s="78" t="s">
        <v>258</v>
      </c>
      <c r="N69" s="91">
        <f t="shared" si="3"/>
        <v>155705</v>
      </c>
      <c r="O69" s="94">
        <f>O70+O71+O72</f>
        <v>78</v>
      </c>
      <c r="P69" s="29">
        <f>R69+S69+T69+U69+V69</f>
        <v>155627</v>
      </c>
      <c r="Q69" s="50"/>
      <c r="R69" s="29">
        <f>R70+R71+R72</f>
        <v>43893</v>
      </c>
      <c r="S69" s="29">
        <f>S70+S71+S72</f>
        <v>59256</v>
      </c>
      <c r="T69" s="29">
        <f>T70+T71+T72</f>
        <v>475</v>
      </c>
      <c r="U69" s="29">
        <f>U70+U71+U72</f>
        <v>51982</v>
      </c>
      <c r="V69" s="62">
        <f>V70+V71+V72</f>
        <v>21</v>
      </c>
      <c r="W69" s="63">
        <f t="shared" si="5"/>
        <v>52003</v>
      </c>
    </row>
    <row r="70" spans="1:23" ht="23.25" customHeight="1">
      <c r="A70" s="7"/>
      <c r="B70" s="98">
        <f t="shared" si="6"/>
        <v>0</v>
      </c>
      <c r="C70" s="30">
        <f>SUMIFS(DATI!E$1:E$65536,DATI!A$1:A$65536,'2020'!B4,DATI!B$1:B$65536,'2020'!C12,DATI!C$1:C$65536,'2020'!B8,DATI!D$1:D$65536,'2020'!L70)</f>
        <v>0</v>
      </c>
      <c r="D70" s="30">
        <f>SUMIFS(DATI!E$1:E$65536,DATI!A$1:A$65536,'2020'!B4,DATI!B$1:B$65536,'2020'!D12,DATI!C$1:C$65536,'2020'!B8,DATI!D$1:D$65536,'2020'!L70)</f>
        <v>0</v>
      </c>
      <c r="E70" s="30">
        <f>SUMIFS(DATI!E$1:E$65536,DATI!A$1:A$65536,'2020'!B4,DATI!B$1:B$65536,'2020'!E12,DATI!C$1:C$65536,'2020'!B8,DATI!D$1:D$65536,'2020'!L70)</f>
        <v>0</v>
      </c>
      <c r="F70" s="30">
        <f>SUMIFS(DATI!E$1:E$65536,DATI!A$1:A$65536,'2020'!B4,DATI!B$1:B$65536,'2020'!F12,DATI!C$1:C$65536,'2020'!B8,DATI!D$1:D$65536,'2020'!L70)</f>
        <v>9692</v>
      </c>
      <c r="G70" s="49">
        <f>SUMIFS(DATI!E$1:E$65536,DATI!A$1:A$65536,'2020'!B4,DATI!B$1:B$65536,'2020'!G12,DATI!C$1:C$65536,'2020'!B8,DATI!D$1:D$65536,'2020'!L70)</f>
        <v>0</v>
      </c>
      <c r="H70" s="28"/>
      <c r="I70" s="94">
        <f t="shared" si="7"/>
        <v>9692</v>
      </c>
      <c r="J70" s="101">
        <f>SUMIFS(DATI!E$1:E$65536,DATI!A$1:A$65536,'2020'!B4,DATI!B$1:B$65536,'2020'!J12,DATI!C$1:C$65536,'2020'!B8,DATI!D$1:D$65536,'2020'!L70)</f>
        <v>0</v>
      </c>
      <c r="K70" s="95">
        <f>I70+J70</f>
        <v>9692</v>
      </c>
      <c r="L70" s="53" t="s">
        <v>41</v>
      </c>
      <c r="M70" s="201" t="s">
        <v>257</v>
      </c>
      <c r="N70" s="91">
        <f t="shared" si="3"/>
        <v>9692</v>
      </c>
      <c r="O70" s="102">
        <f>SUMIFS(DATI!E$1:E$65536,DATI!A$1:A$65536,'2020'!B4,DATI!B$1:B$65536,'2020'!O12,DATI!C$1:C$65536,'2020'!N8,DATI!D$1:D$65536,'2020'!L70)</f>
        <v>0</v>
      </c>
      <c r="P70" s="29">
        <f>R70+S70+T70+W70</f>
        <v>9692</v>
      </c>
      <c r="Q70" s="50"/>
      <c r="R70" s="49">
        <f>SUMIFS(DATI!E$1:E$65536,DATI!A$1:A$65536,'2020'!B4,DATI!B$1:B$65536,'2020'!R12,DATI!C$1:C$65536,'2020'!N8,DATI!D$1:D$65536,'2020'!L70)</f>
        <v>6090</v>
      </c>
      <c r="S70" s="49">
        <f>SUMIFS(DATI!E$1:E$65536,DATI!A$1:A$65536,'2020'!B4,DATI!B$1:B$65536,'2020'!S12,DATI!C$1:C$65536,'2020'!N8,DATI!D$1:D$65536,'2020'!L70)</f>
        <v>664</v>
      </c>
      <c r="T70" s="49">
        <f>SUMIFS(DATI!E$1:E$65536,DATI!A$1:A$65536,'2020'!B4,DATI!B$1:B$65536,'2020'!T12,DATI!C$1:C$65536,'2020'!N8,DATI!D$1:D$65536,'2020'!L70)</f>
        <v>475</v>
      </c>
      <c r="U70" s="49">
        <f>SUMIFS(DATI!E$1:E$65536,DATI!A$1:A$65536,'2020'!B4,DATI!B$1:B$65536,'2020'!U12,DATI!C$1:C$65536,'2020'!N8,DATI!D$1:D$65536,'2020'!L70)</f>
        <v>2463</v>
      </c>
      <c r="V70" s="24">
        <f>SUMIFS(DATI!E$1:E$65536,DATI!A$1:A$65536,'2020'!B4,DATI!B$1:B$65536,'2020'!V12,DATI!C$1:C$65536,'2020'!N8,DATI!D$1:D$65536,'2020'!L70)</f>
        <v>0</v>
      </c>
      <c r="W70" s="63">
        <f t="shared" si="5"/>
        <v>2463</v>
      </c>
    </row>
    <row r="71" spans="1:23">
      <c r="A71" s="7"/>
      <c r="B71" s="98">
        <f t="shared" si="6"/>
        <v>0</v>
      </c>
      <c r="C71" s="30">
        <f>SUMIFS(DATI!E$1:E$65536,DATI!A$1:A$65536,'2020'!B4,DATI!B$1:B$65536,'2020'!C12,DATI!C$1:C$65536,'2020'!B8,DATI!D$1:D$65536,'2020'!L71)</f>
        <v>0</v>
      </c>
      <c r="D71" s="30">
        <f>SUMIFS(DATI!E$1:E$65536,DATI!A$1:A$65536,'2020'!B4,DATI!B$1:B$65536,'2020'!D12,DATI!C$1:C$65536,'2020'!B8,DATI!D$1:D$65536,'2020'!L71)</f>
        <v>0</v>
      </c>
      <c r="E71" s="30">
        <f>SUMIFS(DATI!E$1:E$65536,DATI!A$1:A$65536,'2020'!B4,DATI!B$1:B$65536,'2020'!E12,DATI!C$1:C$65536,'2020'!B8,DATI!D$1:D$65536,'2020'!L71)</f>
        <v>0</v>
      </c>
      <c r="F71" s="30">
        <f>SUMIFS(DATI!E$1:E$65536,DATI!A$1:A$65536,'2020'!B4,DATI!B$1:B$65536,'2020'!F12,DATI!C$1:C$65536,'2020'!B8,DATI!D$1:D$65536,'2020'!L71)</f>
        <v>48629</v>
      </c>
      <c r="G71" s="49">
        <f>SUMIFS(DATI!E$1:E$65536,DATI!A$1:A$65536,'2020'!B4,DATI!B$1:B$65536,'2020'!G12,DATI!C$1:C$65536,'2020'!B8,DATI!D$1:D$65536,'2020'!L71)</f>
        <v>0</v>
      </c>
      <c r="H71" s="28"/>
      <c r="I71" s="94">
        <f t="shared" si="7"/>
        <v>48629</v>
      </c>
      <c r="J71" s="101">
        <f>SUMIFS(DATI!E$1:E$65536,DATI!A$1:A$65536,'2020'!B4,DATI!B$1:B$65536,'2020'!J12,DATI!C$1:C$65536,'2020'!B8,DATI!D$1:D$65536,'2020'!L71)</f>
        <v>0</v>
      </c>
      <c r="K71" s="95">
        <f>I71+J71</f>
        <v>48629</v>
      </c>
      <c r="L71" s="53" t="s">
        <v>42</v>
      </c>
      <c r="M71" s="201" t="s">
        <v>256</v>
      </c>
      <c r="N71" s="91">
        <f t="shared" si="3"/>
        <v>48629</v>
      </c>
      <c r="O71" s="102">
        <f>SUMIFS(DATI!E$1:E$65536,DATI!A$1:A$65536,'2020'!B4,DATI!B$1:B$65536,'2020'!O12,DATI!C$1:C$65536,'2020'!N8,DATI!D$1:D$65536,'2020'!L71)</f>
        <v>0</v>
      </c>
      <c r="P71" s="29">
        <f>R71+S71+T71+W71</f>
        <v>48629</v>
      </c>
      <c r="Q71" s="50"/>
      <c r="R71" s="49">
        <f>SUMIFS(DATI!E$1:E$65536,DATI!A$1:A$65536,'2020'!B4,DATI!B$1:B$65536,'2020'!R12,DATI!C$1:C$65536,'2020'!N8,DATI!D$1:D$65536,'2020'!L71)</f>
        <v>0</v>
      </c>
      <c r="S71" s="49">
        <f>SUMIFS(DATI!E$1:E$65536,DATI!A$1:A$65536,'2020'!B4,DATI!B$1:B$65536,'2020'!S12,DATI!C$1:C$65536,'2020'!N8,DATI!D$1:D$65536,'2020'!L71)</f>
        <v>0</v>
      </c>
      <c r="T71" s="49">
        <f>SUMIFS(DATI!E$1:E$65536,DATI!A$1:A$65536,'2020'!B4,DATI!B$1:B$65536,'2020'!T12,DATI!C$1:C$65536,'2020'!N8,DATI!D$1:D$65536,'2020'!L71)</f>
        <v>0</v>
      </c>
      <c r="U71" s="49">
        <f>SUMIFS(DATI!E$1:E$65536,DATI!A$1:A$65536,'2020'!B4,DATI!B$1:B$65536,'2020'!U12,DATI!C$1:C$65536,'2020'!N8,DATI!D$1:D$65536,'2020'!L71)</f>
        <v>48629</v>
      </c>
      <c r="V71" s="24">
        <f>SUMIFS(DATI!E$1:E$65536,DATI!A$1:A$65536,'2020'!B4,DATI!B$1:B$65536,'2020'!V12,DATI!C$1:C$65536,'2020'!N8,DATI!D$1:D$65536,'2020'!L71)</f>
        <v>0</v>
      </c>
      <c r="W71" s="63">
        <f t="shared" si="5"/>
        <v>48629</v>
      </c>
    </row>
    <row r="72" spans="1:23">
      <c r="A72" s="7"/>
      <c r="B72" s="98">
        <f t="shared" si="6"/>
        <v>0</v>
      </c>
      <c r="C72" s="30">
        <f>SUMIFS(DATI!E$1:E$65536,DATI!A$1:A$65536,'2020'!B4,DATI!B$1:B$65536,'2020'!C12,DATI!C$1:C$65536,'2020'!B8,DATI!D$1:D$65536,'2020'!L72)</f>
        <v>0</v>
      </c>
      <c r="D72" s="30">
        <f>SUMIFS(DATI!E$1:E$65536,DATI!A$1:A$65536,'2020'!B4,DATI!B$1:B$65536,'2020'!D12,DATI!C$1:C$65536,'2020'!B8,DATI!D$1:D$65536,'2020'!L72)</f>
        <v>0</v>
      </c>
      <c r="E72" s="30">
        <f>SUMIFS(DATI!E$1:E$65536,DATI!A$1:A$65536,'2020'!B4,DATI!B$1:B$65536,'2020'!E12,DATI!C$1:C$65536,'2020'!B8,DATI!D$1:D$65536,'2020'!L72)</f>
        <v>0</v>
      </c>
      <c r="F72" s="30">
        <f>SUMIFS(DATI!E$1:E$65536,DATI!A$1:A$65536,'2020'!B4,DATI!B$1:B$65536,'2020'!F12,DATI!C$1:C$65536,'2020'!B8,DATI!D$1:D$65536,'2020'!L72)</f>
        <v>76073</v>
      </c>
      <c r="G72" s="49">
        <f>SUMIFS(DATI!E$1:E$65536,DATI!A$1:A$65536,'2020'!B4,DATI!B$1:B$65536,'2020'!G12,DATI!C$1:C$65536,'2020'!B8,DATI!D$1:D$65536,'2020'!L72)</f>
        <v>0</v>
      </c>
      <c r="H72" s="28"/>
      <c r="I72" s="94">
        <f t="shared" si="7"/>
        <v>76073</v>
      </c>
      <c r="J72" s="101">
        <f>SUMIFS(DATI!E$1:E$65536,DATI!A$1:A$65536,'2020'!B4,DATI!B$1:B$65536,'2020'!J12,DATI!C$1:C$65536,'2020'!B8,DATI!D$1:D$65536,'2020'!L72)</f>
        <v>21310</v>
      </c>
      <c r="K72" s="95">
        <f>I72+J72</f>
        <v>97383</v>
      </c>
      <c r="L72" s="53" t="s">
        <v>43</v>
      </c>
      <c r="M72" s="201" t="s">
        <v>255</v>
      </c>
      <c r="N72" s="91">
        <f t="shared" si="3"/>
        <v>97384</v>
      </c>
      <c r="O72" s="102">
        <f>SUMIFS(DATI!E$1:E$65536,DATI!A$1:A$65536,'2020'!B4,DATI!B$1:B$65536,'2020'!O12,DATI!C$1:C$65536,'2020'!N8,DATI!D$1:D$65536,'2020'!L72)</f>
        <v>78</v>
      </c>
      <c r="P72" s="29">
        <f>R72+S72+T72+W72</f>
        <v>97306</v>
      </c>
      <c r="Q72" s="50"/>
      <c r="R72" s="49">
        <f>SUMIFS(DATI!E$1:E$65536,DATI!A$1:A$65536,'2020'!B4,DATI!B$1:B$65536,'2020'!R12,DATI!C$1:C$65536,'2020'!N8,DATI!D$1:D$65536,'2020'!L72)</f>
        <v>37803</v>
      </c>
      <c r="S72" s="49">
        <f>SUMIFS(DATI!E$1:E$65536,DATI!A$1:A$65536,'2020'!B4,DATI!B$1:B$65536,'2020'!S12,DATI!C$1:C$65536,'2020'!N8,DATI!D$1:D$65536,'2020'!L72)</f>
        <v>58592</v>
      </c>
      <c r="T72" s="49">
        <f>SUMIFS(DATI!E$1:E$65536,DATI!A$1:A$65536,'2020'!B4,DATI!B$1:B$65536,'2020'!T12,DATI!C$1:C$65536,'2020'!N8,DATI!D$1:D$65536,'2020'!L72)</f>
        <v>0</v>
      </c>
      <c r="U72" s="49">
        <f>SUMIFS(DATI!E$1:E$65536,DATI!A$1:A$65536,'2020'!B4,DATI!B$1:B$65536,'2020'!U12,DATI!C$1:C$65536,'2020'!N8,DATI!D$1:D$65536,'2020'!L72)</f>
        <v>890</v>
      </c>
      <c r="V72" s="24">
        <f>SUMIFS(DATI!E$1:E$65536,DATI!A$1:A$65536,'2020'!B4,DATI!B$1:B$65536,'2020'!V12,DATI!C$1:C$65536,'2020'!N8,DATI!D$1:D$65536,'2020'!L72)</f>
        <v>21</v>
      </c>
      <c r="W72" s="63">
        <f t="shared" si="5"/>
        <v>911</v>
      </c>
    </row>
    <row r="73" spans="1:23">
      <c r="A73" s="7"/>
      <c r="B73" s="98">
        <f t="shared" si="6"/>
        <v>20810</v>
      </c>
      <c r="C73" s="103">
        <f>SUMIFS(DATI!E$1:E$65536,DATI!A$1:A$65536,'2020'!B4,DATI!B$1:B$65536,'2020'!C12,DATI!C$1:C$65536,'2020'!B8,DATI!D$1:D$65536,'2020'!L73)</f>
        <v>0</v>
      </c>
      <c r="D73" s="103">
        <f>SUMIFS(DATI!E$1:E$65536,DATI!A$1:A$65536,'2020'!B4,DATI!B$1:B$65536,'2020'!D12,DATI!C$1:C$65536,'2020'!B8,DATI!D$1:D$65536,'2020'!L73)</f>
        <v>20810</v>
      </c>
      <c r="E73" s="49">
        <f>SUMIFS(DATI!E$1:E$65536,DATI!A$1:A$65536,'2020'!B4,DATI!B$1:B$65536,'2020'!E12,DATI!C$1:C$65536,'2020'!B8,DATI!D$1:D$65536,'2020'!L73)</f>
        <v>1814</v>
      </c>
      <c r="F73" s="49">
        <f>SUMIFS(DATI!E$1:E$65536,DATI!A$1:A$65536,'2020'!B4,DATI!B$1:B$65536,'2020'!F12,DATI!C$1:C$65536,'2020'!B8,DATI!D$1:D$65536,'2020'!L73)</f>
        <v>0</v>
      </c>
      <c r="G73" s="49">
        <f>SUMIFS(DATI!E$1:E$65536,DATI!A$1:A$65536,'2020'!B4,DATI!B$1:B$65536,'2020'!G12,DATI!C$1:C$65536,'2020'!B8,DATI!D$1:D$65536,'2020'!L73)</f>
        <v>59385</v>
      </c>
      <c r="H73" s="28"/>
      <c r="I73" s="94">
        <f t="shared" si="7"/>
        <v>82009</v>
      </c>
      <c r="J73" s="104"/>
      <c r="K73" s="31">
        <f>I73</f>
        <v>82009</v>
      </c>
      <c r="L73" s="40" t="s">
        <v>44</v>
      </c>
      <c r="M73" s="134" t="s">
        <v>254</v>
      </c>
      <c r="N73" s="91">
        <f>P73</f>
        <v>82009</v>
      </c>
      <c r="O73" s="105"/>
      <c r="P73" s="29">
        <f>R73+S73+T73+W73</f>
        <v>82009</v>
      </c>
      <c r="Q73" s="50"/>
      <c r="R73" s="49">
        <f>SUMIFS(DATI!E$1:E$65536,DATI!A$1:A$65536,'2020'!B4,DATI!B$1:B$65536,'2020'!R12,DATI!C$1:C$65536,'2020'!N8,DATI!D$1:D$65536,'2020'!L73)</f>
        <v>0</v>
      </c>
      <c r="S73" s="49">
        <f>SUMIFS(DATI!E$1:E$65536,DATI!A$1:A$65536,'2020'!B4,DATI!B$1:B$65536,'2020'!S12,DATI!C$1:C$65536,'2020'!N8,DATI!D$1:D$65536,'2020'!L73)</f>
        <v>0</v>
      </c>
      <c r="T73" s="49">
        <f>SUMIFS(DATI!E$1:E$65536,DATI!A$1:A$65536,'2020'!B4,DATI!B$1:B$65536,'2020'!T12,DATI!C$1:C$65536,'2020'!N8,DATI!D$1:D$65536,'2020'!L73)</f>
        <v>9409</v>
      </c>
      <c r="U73" s="49">
        <f>SUMIFS(DATI!E$1:E$65536,DATI!A$1:A$65536,'2020'!B4,DATI!B$1:B$65536,'2020'!U12,DATI!C$1:C$65536,'2020'!N8,DATI!D$1:D$65536,'2020'!L73)</f>
        <v>72600</v>
      </c>
      <c r="V73" s="24">
        <f>SUMIFS(DATI!E$1:E$65536,DATI!A$1:A$65536,'2020'!B4,DATI!B$1:B$65536,'2020'!V12,DATI!C$1:C$65536,'2020'!N8,DATI!D$1:D$65536,'2020'!L73)</f>
        <v>0</v>
      </c>
      <c r="W73" s="63">
        <f t="shared" si="5"/>
        <v>72600</v>
      </c>
    </row>
    <row r="74" spans="1:23">
      <c r="A74" s="7"/>
      <c r="B74" s="98">
        <f t="shared" si="6"/>
        <v>422090</v>
      </c>
      <c r="C74" s="49">
        <f>SUMIFS(DATI!E$1:E$65536,DATI!A$1:A$65536,'2020'!B4,DATI!B$1:B$65536,'2020'!C12,DATI!C$1:C$65536,'2020'!B8,DATI!D$1:D$65536,'2020'!L74)</f>
        <v>3737</v>
      </c>
      <c r="D74" s="49">
        <f>SUMIFS(DATI!E$1:E$65536,DATI!A$1:A$65536,'2020'!B4,DATI!B$1:B$65536,'2020'!D12,DATI!C$1:C$65536,'2020'!B8,DATI!D$1:D$65536,'2020'!L74)</f>
        <v>418353</v>
      </c>
      <c r="E74" s="132">
        <f>SUMIFS(DATI!E$1:E$65536,DATI!A$1:A$65536,'2020'!B4,DATI!B$1:B$65536,'2020'!E12,DATI!C$1:C$65536,'2020'!B8,DATI!D$1:D$65536,'2020'!L74)</f>
        <v>228879</v>
      </c>
      <c r="F74" s="132">
        <f>SUMIFS(DATI!E$1:E$65536,DATI!A$1:A$65536,'2020'!B4,DATI!B$1:B$65536,'2020'!F12,DATI!C$1:C$65536,'2020'!B8,DATI!D$1:D$65536,'2020'!L74)</f>
        <v>164847</v>
      </c>
      <c r="G74" s="132">
        <f>SUMIFS(DATI!E$1:E$65536,DATI!A$1:A$65536,'2020'!B4,DATI!B$1:B$65536,'2020'!G12,DATI!C$1:C$65536,'2020'!B8,DATI!D$1:D$65536,'2020'!L74)</f>
        <v>564205</v>
      </c>
      <c r="H74" s="50"/>
      <c r="I74" s="94">
        <f t="shared" si="7"/>
        <v>1380021</v>
      </c>
      <c r="J74" s="30">
        <f>SUMIFS(DATI!E$1:E$65536,DATI!A$1:A$65536,'2020'!B4,DATI!B$1:B$65536,'2020'!J12,DATI!C$1:C$65536,'2020'!B8,DATI!D$1:D$65536,'2020'!L74)</f>
        <v>315675</v>
      </c>
      <c r="K74" s="95">
        <f>I74+J74</f>
        <v>1695696</v>
      </c>
      <c r="L74" s="40" t="s">
        <v>35</v>
      </c>
      <c r="M74" s="134" t="s">
        <v>229</v>
      </c>
      <c r="N74" s="91">
        <f t="shared" si="3"/>
        <v>1695696</v>
      </c>
      <c r="O74" s="30">
        <f>SUMIFS(DATI!E$1:E$65536,DATI!A$1:A$65536,'2020'!B4,DATI!B$1:B$65536,'2020'!O12,DATI!C$1:C$65536,'2020'!N8,DATI!D$1:D$65536,'2020'!L74)</f>
        <v>362141</v>
      </c>
      <c r="P74" s="29">
        <f>R74+S74+T74+W74</f>
        <v>1333555</v>
      </c>
      <c r="Q74" s="50"/>
      <c r="R74" s="49">
        <f>SUMIFS(DATI!E$1:E$65536,DATI!A$1:A$65536,'2020'!B4,DATI!B$1:B$65536,'2020'!R12,DATI!C$1:C$65536,'2020'!N8,DATI!D$1:D$65536,'2020'!L74)</f>
        <v>216883</v>
      </c>
      <c r="S74" s="49">
        <f>SUMIFS(DATI!E$1:E$65536,DATI!A$1:A$65536,'2020'!B4,DATI!B$1:B$65536,'2020'!S12,DATI!C$1:C$65536,'2020'!N8,DATI!D$1:D$65536,'2020'!L74)</f>
        <v>1071916</v>
      </c>
      <c r="T74" s="49">
        <f>SUMIFS(DATI!E$1:E$65536,DATI!A$1:A$65536,'2020'!B4,DATI!B$1:B$65536,'2020'!T12,DATI!C$1:C$65536,'2020'!N8,DATI!D$1:D$65536,'2020'!L74)</f>
        <v>26805</v>
      </c>
      <c r="U74" s="49">
        <f>SUMIFS(DATI!E$1:E$65536,DATI!A$1:A$65536,'2020'!B4,DATI!B$1:B$65536,'2020'!U12,DATI!C$1:C$65536,'2020'!N8,DATI!D$1:D$65536,'2020'!L74)</f>
        <v>17570</v>
      </c>
      <c r="V74" s="24">
        <f>SUMIFS(DATI!E$1:E$65536,DATI!A$1:A$65536,'2020'!B4,DATI!B$1:B$65536,'2020'!V12,DATI!C$1:C$65536,'2020'!N8,DATI!D$1:D$65536,'2020'!L74)</f>
        <v>381</v>
      </c>
      <c r="W74" s="63">
        <f t="shared" si="5"/>
        <v>17951</v>
      </c>
    </row>
    <row r="75" spans="1:23" ht="13">
      <c r="A75" s="7"/>
      <c r="B75" s="28"/>
      <c r="C75" s="28"/>
      <c r="D75" s="28"/>
      <c r="E75" s="28"/>
      <c r="F75" s="29">
        <f>R45+R58-G59-G69-G73</f>
        <v>6712275</v>
      </c>
      <c r="G75" s="29">
        <f>S45+S58-F59-F69-F73</f>
        <v>662120</v>
      </c>
      <c r="H75" s="50"/>
      <c r="I75" s="28"/>
      <c r="J75" s="28"/>
      <c r="K75" s="42"/>
      <c r="L75" s="135" t="s">
        <v>17</v>
      </c>
      <c r="M75" s="202" t="s">
        <v>165</v>
      </c>
      <c r="N75" s="28"/>
      <c r="O75" s="28"/>
      <c r="P75" s="28"/>
      <c r="Q75" s="28"/>
      <c r="R75" s="28"/>
      <c r="S75" s="28"/>
      <c r="T75" s="28"/>
      <c r="U75" s="28"/>
      <c r="V75" s="28"/>
      <c r="W75" s="42"/>
    </row>
    <row r="76" spans="1:23" ht="27.75" customHeight="1">
      <c r="A76" s="7"/>
      <c r="B76" s="98">
        <f t="shared" si="6"/>
        <v>19174114</v>
      </c>
      <c r="C76" s="91">
        <f>V45+W49+V58-C58</f>
        <v>25697</v>
      </c>
      <c r="D76" s="91">
        <f>U45+U46+U49+U58-D58</f>
        <v>19148417</v>
      </c>
      <c r="E76" s="29">
        <f>T45+T49+T58-E55-E58</f>
        <v>5152639</v>
      </c>
      <c r="F76" s="29">
        <f>S45+S58-F58</f>
        <v>376475</v>
      </c>
      <c r="G76" s="29">
        <f>R45+R58-G58</f>
        <v>4533938</v>
      </c>
      <c r="H76" s="61"/>
      <c r="I76" s="94">
        <f>B76+E76+F76+G76</f>
        <v>29237166</v>
      </c>
      <c r="J76" s="28"/>
      <c r="K76" s="42"/>
      <c r="L76" s="106" t="s">
        <v>18</v>
      </c>
      <c r="M76" s="203" t="s">
        <v>166</v>
      </c>
      <c r="N76" s="28"/>
      <c r="O76" s="28"/>
      <c r="P76" s="28"/>
      <c r="Q76" s="28"/>
      <c r="R76" s="28"/>
      <c r="S76" s="28"/>
      <c r="T76" s="28"/>
      <c r="U76" s="28"/>
      <c r="V76" s="28"/>
      <c r="W76" s="42"/>
    </row>
    <row r="77" spans="1:23">
      <c r="A77" s="7"/>
      <c r="B77" s="98">
        <f t="shared" si="6"/>
        <v>922361</v>
      </c>
      <c r="C77" s="91">
        <f>C22</f>
        <v>26187</v>
      </c>
      <c r="D77" s="91">
        <f>D22</f>
        <v>896174</v>
      </c>
      <c r="E77" s="91">
        <f>E22</f>
        <v>1276428</v>
      </c>
      <c r="F77" s="91">
        <f>F22</f>
        <v>86060</v>
      </c>
      <c r="G77" s="91">
        <f>G22</f>
        <v>3242712</v>
      </c>
      <c r="H77" s="61"/>
      <c r="I77" s="94">
        <f>B77+E77+F77+G77</f>
        <v>5527561</v>
      </c>
      <c r="J77" s="28"/>
      <c r="K77" s="42"/>
      <c r="L77" s="53" t="s">
        <v>77</v>
      </c>
      <c r="M77" s="65" t="s">
        <v>167</v>
      </c>
      <c r="N77" s="28"/>
      <c r="O77" s="28"/>
      <c r="P77" s="28"/>
      <c r="Q77" s="28"/>
      <c r="R77" s="28"/>
      <c r="S77" s="28"/>
      <c r="T77" s="28"/>
      <c r="U77" s="28"/>
      <c r="V77" s="28"/>
      <c r="W77" s="42"/>
    </row>
    <row r="78" spans="1:23" ht="13.5" thickBot="1">
      <c r="A78" s="7"/>
      <c r="B78" s="98">
        <f t="shared" si="6"/>
        <v>18251753</v>
      </c>
      <c r="C78" s="107">
        <f>C76-C77</f>
        <v>-490</v>
      </c>
      <c r="D78" s="107">
        <f>D76-D77</f>
        <v>18252243</v>
      </c>
      <c r="E78" s="107">
        <f>E76-E77</f>
        <v>3876211</v>
      </c>
      <c r="F78" s="107">
        <f>F76-F77</f>
        <v>290415</v>
      </c>
      <c r="G78" s="107">
        <f>G76-G77</f>
        <v>1291226</v>
      </c>
      <c r="H78" s="88"/>
      <c r="I78" s="108">
        <f>B78+E78+F78+G78</f>
        <v>23709605</v>
      </c>
      <c r="J78" s="28"/>
      <c r="K78" s="109"/>
      <c r="L78" s="106" t="s">
        <v>168</v>
      </c>
      <c r="M78" s="198" t="s">
        <v>169</v>
      </c>
      <c r="N78" s="28"/>
      <c r="O78" s="28"/>
      <c r="P78" s="28"/>
      <c r="Q78" s="28"/>
      <c r="R78" s="28"/>
      <c r="S78" s="28"/>
      <c r="T78" s="28"/>
      <c r="U78" s="28"/>
      <c r="V78" s="28"/>
      <c r="W78" s="42"/>
    </row>
    <row r="79" spans="1:23" ht="14" thickTop="1" thickBot="1">
      <c r="A79" s="7"/>
      <c r="B79" s="110"/>
      <c r="C79" s="110"/>
      <c r="D79" s="110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6"/>
    </row>
    <row r="80" spans="1:23" ht="21.75" customHeight="1" thickTop="1" thickBot="1">
      <c r="A80" s="7"/>
      <c r="B80" s="253" t="s">
        <v>119</v>
      </c>
      <c r="C80" s="253"/>
      <c r="D80" s="253"/>
      <c r="E80" s="253"/>
      <c r="F80" s="253"/>
      <c r="G80" s="253"/>
      <c r="H80" s="253"/>
      <c r="I80" s="253"/>
      <c r="J80" s="253"/>
      <c r="K80" s="254"/>
      <c r="L80" s="274" t="s">
        <v>120</v>
      </c>
      <c r="M80" s="275"/>
      <c r="N80" s="278" t="s">
        <v>121</v>
      </c>
      <c r="O80" s="279"/>
      <c r="P80" s="279"/>
      <c r="Q80" s="279"/>
      <c r="R80" s="279"/>
      <c r="S80" s="279"/>
      <c r="T80" s="279"/>
      <c r="U80" s="280"/>
      <c r="V80" s="280"/>
      <c r="W80" s="281"/>
    </row>
    <row r="81" spans="1:23" ht="13.5" customHeight="1" thickTop="1">
      <c r="A81" s="7"/>
      <c r="B81" s="261" t="s">
        <v>122</v>
      </c>
      <c r="C81" s="264" t="s">
        <v>123</v>
      </c>
      <c r="D81" s="264" t="s">
        <v>124</v>
      </c>
      <c r="E81" s="239" t="s">
        <v>125</v>
      </c>
      <c r="F81" s="239" t="s">
        <v>126</v>
      </c>
      <c r="G81" s="239" t="s">
        <v>127</v>
      </c>
      <c r="H81" s="239" t="s">
        <v>128</v>
      </c>
      <c r="I81" s="239" t="s">
        <v>129</v>
      </c>
      <c r="J81" s="239" t="s">
        <v>130</v>
      </c>
      <c r="K81" s="243" t="s">
        <v>131</v>
      </c>
      <c r="L81" s="276"/>
      <c r="M81" s="277"/>
      <c r="N81" s="264" t="s">
        <v>131</v>
      </c>
      <c r="O81" s="239" t="s">
        <v>130</v>
      </c>
      <c r="P81" s="239" t="s">
        <v>129</v>
      </c>
      <c r="Q81" s="239" t="s">
        <v>128</v>
      </c>
      <c r="R81" s="239" t="s">
        <v>127</v>
      </c>
      <c r="S81" s="239" t="s">
        <v>126</v>
      </c>
      <c r="T81" s="239" t="s">
        <v>125</v>
      </c>
      <c r="U81" s="264" t="s">
        <v>124</v>
      </c>
      <c r="V81" s="264" t="s">
        <v>123</v>
      </c>
      <c r="W81" s="266" t="s">
        <v>122</v>
      </c>
    </row>
    <row r="82" spans="1:23" ht="12.75" customHeight="1">
      <c r="A82" s="7"/>
      <c r="B82" s="262"/>
      <c r="C82" s="216"/>
      <c r="D82" s="216"/>
      <c r="E82" s="213"/>
      <c r="F82" s="213"/>
      <c r="G82" s="213"/>
      <c r="H82" s="229"/>
      <c r="I82" s="213"/>
      <c r="J82" s="213"/>
      <c r="K82" s="244"/>
      <c r="L82" s="276"/>
      <c r="M82" s="277"/>
      <c r="N82" s="215"/>
      <c r="O82" s="213"/>
      <c r="P82" s="213"/>
      <c r="Q82" s="229"/>
      <c r="R82" s="213"/>
      <c r="S82" s="213"/>
      <c r="T82" s="213"/>
      <c r="U82" s="216"/>
      <c r="V82" s="216"/>
      <c r="W82" s="219"/>
    </row>
    <row r="83" spans="1:23" ht="51" customHeight="1" thickBot="1">
      <c r="A83" s="7"/>
      <c r="B83" s="263"/>
      <c r="C83" s="265"/>
      <c r="D83" s="265"/>
      <c r="E83" s="241"/>
      <c r="F83" s="241"/>
      <c r="G83" s="241"/>
      <c r="H83" s="242"/>
      <c r="I83" s="241"/>
      <c r="J83" s="240"/>
      <c r="K83" s="245"/>
      <c r="L83" s="276"/>
      <c r="M83" s="277"/>
      <c r="N83" s="268"/>
      <c r="O83" s="240"/>
      <c r="P83" s="241"/>
      <c r="Q83" s="242"/>
      <c r="R83" s="241"/>
      <c r="S83" s="241"/>
      <c r="T83" s="241"/>
      <c r="U83" s="265"/>
      <c r="V83" s="265"/>
      <c r="W83" s="267"/>
    </row>
    <row r="84" spans="1:23" ht="19" thickTop="1" thickBot="1">
      <c r="A84" s="7"/>
      <c r="B84" s="231" t="s">
        <v>170</v>
      </c>
      <c r="C84" s="231"/>
      <c r="D84" s="231"/>
      <c r="E84" s="231"/>
      <c r="F84" s="231"/>
      <c r="G84" s="231"/>
      <c r="H84" s="231"/>
      <c r="I84" s="231"/>
      <c r="J84" s="231"/>
      <c r="K84" s="231"/>
      <c r="L84" s="231"/>
      <c r="M84" s="231"/>
      <c r="N84" s="231"/>
      <c r="O84" s="231"/>
      <c r="P84" s="231"/>
      <c r="Q84" s="231"/>
      <c r="R84" s="231"/>
      <c r="S84" s="231"/>
      <c r="T84" s="231"/>
      <c r="U84" s="231"/>
      <c r="V84" s="231"/>
      <c r="W84" s="232"/>
    </row>
    <row r="85" spans="1:23" ht="32.25" customHeight="1" thickTop="1">
      <c r="A85" s="7"/>
      <c r="B85" s="111"/>
      <c r="C85" s="111"/>
      <c r="D85" s="111"/>
      <c r="E85" s="111"/>
      <c r="F85" s="111"/>
      <c r="G85" s="111"/>
      <c r="H85" s="28"/>
      <c r="I85" s="111"/>
      <c r="J85" s="111"/>
      <c r="K85" s="112"/>
      <c r="L85" s="113" t="s">
        <v>18</v>
      </c>
      <c r="M85" s="204" t="s">
        <v>166</v>
      </c>
      <c r="N85" s="47"/>
      <c r="O85" s="47"/>
      <c r="P85" s="22">
        <f>R85+S85+T85+W85</f>
        <v>29237166</v>
      </c>
      <c r="Q85" s="50"/>
      <c r="R85" s="22">
        <f>G76</f>
        <v>4533938</v>
      </c>
      <c r="S85" s="22">
        <f>F76</f>
        <v>376475</v>
      </c>
      <c r="T85" s="22">
        <f>E76</f>
        <v>5152639</v>
      </c>
      <c r="U85" s="114">
        <f>D76</f>
        <v>19148417</v>
      </c>
      <c r="V85" s="62">
        <f>C76</f>
        <v>25697</v>
      </c>
      <c r="W85" s="63">
        <f>U85+V85</f>
        <v>19174114</v>
      </c>
    </row>
    <row r="86" spans="1:23">
      <c r="A86" s="7"/>
      <c r="B86" s="115">
        <f>C86+D86</f>
        <v>1871219</v>
      </c>
      <c r="C86" s="91">
        <f>C87+C88</f>
        <v>0</v>
      </c>
      <c r="D86" s="91">
        <f>D87+D88</f>
        <v>1871219</v>
      </c>
      <c r="E86" s="91">
        <f>E87+E88</f>
        <v>20</v>
      </c>
      <c r="F86" s="91">
        <f>F87+F88</f>
        <v>20599</v>
      </c>
      <c r="G86" s="91">
        <f>G87+G88</f>
        <v>225296</v>
      </c>
      <c r="H86" s="28"/>
      <c r="I86" s="94">
        <f>B86+E86+F86+G86</f>
        <v>2117134</v>
      </c>
      <c r="J86" s="94">
        <f>J87+J88</f>
        <v>13986</v>
      </c>
      <c r="K86" s="31">
        <f>I86+J86</f>
        <v>2131120</v>
      </c>
      <c r="L86" s="53" t="s">
        <v>45</v>
      </c>
      <c r="M86" s="54" t="s">
        <v>171</v>
      </c>
      <c r="N86" s="91">
        <f>O86+P86</f>
        <v>2131120</v>
      </c>
      <c r="O86" s="116">
        <f>O87+O88</f>
        <v>181</v>
      </c>
      <c r="P86" s="29">
        <f>T86</f>
        <v>2130939</v>
      </c>
      <c r="Q86" s="28"/>
      <c r="R86" s="28"/>
      <c r="S86" s="104"/>
      <c r="T86" s="29">
        <f>T87+T88</f>
        <v>2130939</v>
      </c>
      <c r="U86" s="92"/>
      <c r="V86" s="23"/>
      <c r="W86" s="32"/>
    </row>
    <row r="87" spans="1:23">
      <c r="A87" s="7"/>
      <c r="B87" s="115">
        <f>C87+D87</f>
        <v>1803873</v>
      </c>
      <c r="C87" s="103">
        <f>SUMIFS(DATI!E$1:E$65536,DATI!A$1:A$65536,'2020'!B4,DATI!B$1:B$65536,'2020'!C12,DATI!C$1:C$65536,'2020'!B8,DATI!D$1:D$65536,'2020'!L87)</f>
        <v>0</v>
      </c>
      <c r="D87" s="117">
        <f>SUMIFS(DATI!E$1:E$65536,DATI!A$1:A$65536,'2020'!B4,DATI!B$1:B$65536,'2020'!D12,DATI!C$1:C$65536,'2020'!B8,DATI!D$1:D$65536,'2020'!L87)</f>
        <v>1803873</v>
      </c>
      <c r="E87" s="49">
        <f>SUMIFS(DATI!E$1:E$65536,DATI!A$1:A$65536,'2020'!B4,DATI!B$1:B$65536,'2020'!E12,DATI!C$1:C$65536,'2020'!B8,DATI!D$1:D$65536,'2020'!L87)</f>
        <v>20</v>
      </c>
      <c r="F87" s="49">
        <f>SUMIFS(DATI!E$1:E$65536,DATI!A$1:A$65536,'2020'!B4,DATI!B$1:B$65536,'2020'!F12,DATI!C$1:C$65536,'2020'!B8,DATI!D$1:D$65536,'2020'!L87)</f>
        <v>20418</v>
      </c>
      <c r="G87" s="49">
        <f>SUMIFS(DATI!E$1:E$65536,DATI!A$1:A$65536,'2020'!B4,DATI!B$1:B$65536,'2020'!G12,DATI!C$1:C$65536,'2020'!B8,DATI!D$1:D$65536,'2020'!L87)</f>
        <v>225296</v>
      </c>
      <c r="H87" s="28"/>
      <c r="I87" s="94">
        <f>B87+E87+F87+G87</f>
        <v>2049607</v>
      </c>
      <c r="J87" s="30">
        <f>SUMIFS(DATI!E$1:E$65536,DATI!A$1:A$65536,'2020'!B4,DATI!B$1:B$65536,'2020'!J12,DATI!C$1:C$65536,'2020'!B8,DATI!D$1:D$65536,'2020'!L87)</f>
        <v>13986</v>
      </c>
      <c r="K87" s="31">
        <f t="shared" ref="K87:K106" si="8">I87+J87</f>
        <v>2063593</v>
      </c>
      <c r="L87" s="53" t="s">
        <v>46</v>
      </c>
      <c r="M87" s="199" t="s">
        <v>240</v>
      </c>
      <c r="N87" s="91">
        <f t="shared" ref="N87:N105" si="9">O87+P87</f>
        <v>2063593</v>
      </c>
      <c r="O87" s="100">
        <f>SUMIFS(DATI!E$1:E$65536,DATI!A$1:A$65536,'2020'!B4,DATI!B$1:B$65536,'2020'!O12,DATI!C$1:C$65536,'2020'!N8,DATI!D$1:D$65536,'2020'!L87)</f>
        <v>0</v>
      </c>
      <c r="P87" s="29">
        <f>+T87+U87+W87</f>
        <v>2063593</v>
      </c>
      <c r="Q87" s="28"/>
      <c r="R87" s="28"/>
      <c r="S87" s="61"/>
      <c r="T87" s="49">
        <f>SUMIFS(DATI!E$1:E$65536,DATI!A$1:A$65536,'2020'!B4,DATI!B$1:B$65536,'2020'!T12,DATI!C$1:C$65536,'2020'!N8,DATI!D$1:D$65536,'2020'!L87)</f>
        <v>2063593</v>
      </c>
      <c r="U87" s="50"/>
      <c r="V87" s="28"/>
      <c r="W87" s="42"/>
    </row>
    <row r="88" spans="1:23">
      <c r="A88" s="7"/>
      <c r="B88" s="115">
        <f>C88+D88</f>
        <v>67346</v>
      </c>
      <c r="C88" s="103">
        <f>SUMIFS(DATI!E$1:E$65536,DATI!A$1:A$65536,'2020'!B4,DATI!B$1:B$65536,'2020'!C12,DATI!C$1:C$65536,'2020'!B8,DATI!D$1:D$65536,'2020'!L88)</f>
        <v>0</v>
      </c>
      <c r="D88" s="117">
        <f>SUMIFS(DATI!E$1:E$65536,DATI!A$1:A$65536,'2020'!B4,DATI!B$1:B$65536,'2020'!D12,DATI!C$1:C$65536,'2020'!B8,DATI!D$1:D$65536,'2020'!L88)</f>
        <v>67346</v>
      </c>
      <c r="E88" s="49">
        <f>SUMIFS(DATI!E$1:E$65536,DATI!A$1:A$65536,'2020'!B4,DATI!B$1:B$65536,'2020'!E12,DATI!C$1:C$65536,'2020'!B8,DATI!D$1:D$65536,'2020'!L88)</f>
        <v>0</v>
      </c>
      <c r="F88" s="49">
        <f>SUMIFS(DATI!E$1:E$65536,DATI!A$1:A$65536,'2020'!B4,DATI!B$1:B$65536,'2020'!F12,DATI!C$1:C$65536,'2020'!B8,DATI!D$1:D$65536,'2020'!L88)</f>
        <v>181</v>
      </c>
      <c r="G88" s="49">
        <f>SUMIFS(DATI!E$1:E$65536,DATI!A$1:A$65536,'2020'!B4,DATI!B$1:B$65536,'2020'!G12,DATI!C$1:C$65536,'2020'!B8,DATI!D$1:D$65536,'2020'!L88)</f>
        <v>0</v>
      </c>
      <c r="H88" s="28"/>
      <c r="I88" s="94">
        <f>B88+E88+F88+G88</f>
        <v>67527</v>
      </c>
      <c r="J88" s="30">
        <f>SUMIFS(DATI!E$1:E$65536,DATI!A$1:A$65536,'2020'!B4,DATI!B$1:B$65536,'2020'!J12,DATI!C$1:C$65536,'2020'!B8,DATI!D$1:D$65536,'2020'!L88)</f>
        <v>0</v>
      </c>
      <c r="K88" s="31">
        <f t="shared" si="8"/>
        <v>67527</v>
      </c>
      <c r="L88" s="53" t="s">
        <v>47</v>
      </c>
      <c r="M88" s="199" t="s">
        <v>241</v>
      </c>
      <c r="N88" s="91">
        <f t="shared" si="9"/>
        <v>67527</v>
      </c>
      <c r="O88" s="100">
        <f>SUMIFS(DATI!E$1:E$65536,DATI!A$1:A$65536,'2020'!B4,DATI!B$1:B$65536,'2020'!O12,DATI!C$1:C$65536,'2020'!N8,DATI!D$1:D$65536,'2020'!L88)</f>
        <v>181</v>
      </c>
      <c r="P88" s="29">
        <f>+T88+U88+W88</f>
        <v>67346</v>
      </c>
      <c r="Q88" s="28"/>
      <c r="R88" s="28"/>
      <c r="S88" s="28"/>
      <c r="T88" s="49">
        <f>SUMIFS(DATI!E$1:E$65536,DATI!A$1:A$65536,'2020'!B4,DATI!B$1:B$65536,'2020'!T12,DATI!C$1:C$65536,'2020'!N8,DATI!D$1:D$65536,'2020'!L88)</f>
        <v>67346</v>
      </c>
      <c r="U88" s="28"/>
      <c r="V88" s="28"/>
      <c r="W88" s="42"/>
    </row>
    <row r="89" spans="1:23">
      <c r="A89" s="7"/>
      <c r="B89" s="115">
        <f>C89+D89</f>
        <v>4192380</v>
      </c>
      <c r="C89" s="91">
        <f>C96+C97</f>
        <v>358719</v>
      </c>
      <c r="D89" s="99">
        <f>D90+D96</f>
        <v>3833661</v>
      </c>
      <c r="E89" s="29">
        <f>E96+E97</f>
        <v>6367016</v>
      </c>
      <c r="F89" s="29">
        <f>F96</f>
        <v>28670</v>
      </c>
      <c r="G89" s="29">
        <f>G96</f>
        <v>133224</v>
      </c>
      <c r="H89" s="28"/>
      <c r="I89" s="94">
        <f>B89+E89+F89+G89</f>
        <v>10721290</v>
      </c>
      <c r="J89" s="94">
        <f>J90+J96</f>
        <v>113457</v>
      </c>
      <c r="K89" s="31">
        <f t="shared" si="8"/>
        <v>10834747</v>
      </c>
      <c r="L89" s="53" t="s">
        <v>48</v>
      </c>
      <c r="M89" s="54" t="s">
        <v>172</v>
      </c>
      <c r="N89" s="91">
        <f>O89+P89</f>
        <v>10834747</v>
      </c>
      <c r="O89" s="116">
        <f>O90+O96</f>
        <v>34428</v>
      </c>
      <c r="P89" s="29">
        <f t="shared" ref="P89:P95" si="10">R89+S89+T89+W89</f>
        <v>10800319</v>
      </c>
      <c r="Q89" s="28"/>
      <c r="R89" s="29">
        <f>R90</f>
        <v>98796</v>
      </c>
      <c r="S89" s="29">
        <f>S90</f>
        <v>612256</v>
      </c>
      <c r="T89" s="91">
        <f>T90</f>
        <v>3134630</v>
      </c>
      <c r="U89" s="29">
        <f>U90+U96+U97</f>
        <v>6953958</v>
      </c>
      <c r="V89" s="29">
        <f>V90</f>
        <v>679</v>
      </c>
      <c r="W89" s="63">
        <f t="shared" ref="W89:W95" si="11">U89+V89</f>
        <v>6954637</v>
      </c>
    </row>
    <row r="90" spans="1:23">
      <c r="A90" s="7"/>
      <c r="B90" s="115">
        <f t="shared" ref="B90:B95" si="12">D90</f>
        <v>3833445</v>
      </c>
      <c r="C90" s="28"/>
      <c r="D90" s="49">
        <f>SUMIFS(DATI!E$1:E$65536,DATI!A$1:A$65536,'2020'!B4,DATI!B$1:B$65536,'2020'!D12,DATI!C$1:C$65536,'2020'!B8,DATI!D$1:D$65536,'2020'!L90)</f>
        <v>3833445</v>
      </c>
      <c r="E90" s="28"/>
      <c r="F90" s="28"/>
      <c r="G90" s="28"/>
      <c r="H90" s="28"/>
      <c r="I90" s="94">
        <f t="shared" ref="I90:I95" si="13">B90</f>
        <v>3833445</v>
      </c>
      <c r="J90" s="49">
        <f>SUMIFS(DATI!E$1:E$65536,DATI!A$1:A$65536,'2020'!B4,DATI!B$1:B$65536,'2020'!J12,DATI!C$1:C$65536,'2020'!B8,DATI!D$1:D$65536,'2020'!L90)</f>
        <v>13132</v>
      </c>
      <c r="K90" s="31">
        <f t="shared" si="8"/>
        <v>3846577</v>
      </c>
      <c r="L90" s="53" t="s">
        <v>49</v>
      </c>
      <c r="M90" s="199" t="s">
        <v>173</v>
      </c>
      <c r="N90" s="91">
        <f t="shared" si="9"/>
        <v>3846577</v>
      </c>
      <c r="O90" s="49">
        <f>SUMIFS(DATI!E$1:E$65536,DATI!A$1:A$65536,'2020'!B4,DATI!B$1:B$65536,'2020'!O12,DATI!C$1:C$65536,'2020'!N8,DATI!D$1:D$65536,'2020'!L90)</f>
        <v>0</v>
      </c>
      <c r="P90" s="29">
        <f t="shared" si="10"/>
        <v>3846577</v>
      </c>
      <c r="Q90" s="28"/>
      <c r="R90" s="49">
        <f>SUMIFS(DATI!E$1:E$65536,DATI!A$1:A$65536,'2020'!B4,DATI!B$1:B$65536,'2020'!R12,DATI!C$1:C$65536,'2020'!N8,DATI!D$1:D$65536,'2020'!L90)</f>
        <v>98796</v>
      </c>
      <c r="S90" s="49">
        <f>SUMIFS(DATI!E$1:E$65536,DATI!A$1:A$65536,'2020'!B4,DATI!B$1:B$65536,'2020'!S12,DATI!C$1:C$65536,'2020'!N8,DATI!D$1:D$65536,'2020'!L90)</f>
        <v>612256</v>
      </c>
      <c r="T90" s="103">
        <f>SUMIFS(DATI!E$1:E$65536,DATI!A$1:A$65536,'2020'!B4,DATI!B$1:B$65536,'2020'!T12,DATI!C$1:C$65536,'2020'!N8,DATI!D$1:D$65536,'2020'!L90)</f>
        <v>3134630</v>
      </c>
      <c r="U90" s="49">
        <f>SUMIFS(DATI!E$1:E$65536,DATI!A$1:A$65536,'2020'!B4,DATI!B$1:B$65536,'2020'!U12,DATI!C$1:C$65536,'2020'!N8,DATI!D$1:D$65536,'2020'!L90)</f>
        <v>216</v>
      </c>
      <c r="V90" s="49">
        <f>SUMIFS(DATI!E$1:E$65536,DATI!A$1:A$65536,'2020'!B4,DATI!B$1:B$65536,'2020'!V12,DATI!C$1:C$65536,'2020'!N8,DATI!D$1:D$65536,'2020'!L90)</f>
        <v>679</v>
      </c>
      <c r="W90" s="63">
        <f t="shared" si="11"/>
        <v>895</v>
      </c>
    </row>
    <row r="91" spans="1:23">
      <c r="A91" s="7"/>
      <c r="B91" s="115">
        <f t="shared" si="12"/>
        <v>2471260</v>
      </c>
      <c r="C91" s="28"/>
      <c r="D91" s="49">
        <f>SUMIFS(DATI!E$1:E$65536,DATI!A$1:A$65536,'2020'!B4,DATI!B$1:B$65536,'2020'!D12,DATI!C$1:C$65536,'2020'!B8,DATI!D$1:D$65536,'2020'!L91)</f>
        <v>2471260</v>
      </c>
      <c r="E91" s="28"/>
      <c r="F91" s="28"/>
      <c r="G91" s="28"/>
      <c r="H91" s="28"/>
      <c r="I91" s="94">
        <f t="shared" si="13"/>
        <v>2471260</v>
      </c>
      <c r="J91" s="49">
        <f>SUMIFS(DATI!E$1:E$65536,DATI!A$1:A$65536,'2020'!B4,DATI!B$1:B$65536,'2020'!J12,DATI!C$1:C$65536,'2020'!B8,DATI!D$1:D$65536,'2020'!L91)</f>
        <v>13132</v>
      </c>
      <c r="K91" s="31">
        <f t="shared" si="8"/>
        <v>2484392</v>
      </c>
      <c r="L91" s="53" t="s">
        <v>50</v>
      </c>
      <c r="M91" s="78" t="s">
        <v>174</v>
      </c>
      <c r="N91" s="91">
        <f t="shared" si="9"/>
        <v>2484392</v>
      </c>
      <c r="O91" s="49">
        <f>SUMIFS(DATI!E$1:E$65536,DATI!A$1:A$65536,'2020'!B4,DATI!B$1:B$65536,'2020'!O12,DATI!C$1:C$65536,'2020'!N8,DATI!D$1:D$65536,'2020'!L91)</f>
        <v>0</v>
      </c>
      <c r="P91" s="22">
        <f t="shared" si="10"/>
        <v>2484392</v>
      </c>
      <c r="Q91" s="28"/>
      <c r="R91" s="49">
        <f>SUMIFS(DATI!E$1:E$65536,DATI!A$1:A$65536,'2020'!B4,DATI!B$1:B$65536,'2020'!R12,DATI!C$1:C$65536,'2020'!N8,DATI!D$1:D$65536,'2020'!L91)</f>
        <v>0</v>
      </c>
      <c r="S91" s="49">
        <f>SUMIFS(DATI!E$1:E$65536,DATI!A$1:A$65536,'2020'!B4,DATI!B$1:B$65536,'2020'!S12,DATI!C$1:C$65536,'2020'!N8,DATI!D$1:D$65536,'2020'!L91)</f>
        <v>406576</v>
      </c>
      <c r="T91" s="117">
        <f>SUMIFS(DATI!E$1:E$65536,DATI!A$1:A$65536,'2020'!B4,DATI!B$1:B$65536,'2020'!T12,DATI!C$1:C$65536,'2020'!N8,DATI!D$1:D$65536,'2020'!L91)</f>
        <v>2077816</v>
      </c>
      <c r="U91" s="96">
        <f>SUMIFS(DATI!E$1:E$65536,DATI!A$1:A$65536,'2020'!B4,DATI!B$1:B$65536,'2020'!U12,DATI!C$1:C$65536,'2020'!N8,DATI!D$1:D$65536,'2020'!L91)</f>
        <v>0</v>
      </c>
      <c r="V91" s="30">
        <f>SUMIFS(DATI!E$1:E$65536,DATI!A$1:A$65536,'2020'!B4,DATI!B$1:B$65536,'2020'!V12,DATI!C$1:C$65536,'2020'!N8,DATI!D$1:D$65536,'2020'!L91)</f>
        <v>0</v>
      </c>
      <c r="W91" s="63">
        <f t="shared" si="11"/>
        <v>0</v>
      </c>
    </row>
    <row r="92" spans="1:23">
      <c r="A92" s="7"/>
      <c r="B92" s="115">
        <f t="shared" si="12"/>
        <v>240237</v>
      </c>
      <c r="C92" s="28"/>
      <c r="D92" s="49">
        <f>SUMIFS(DATI!E$1:E$65536,DATI!A$1:A$65536,'2020'!B4,DATI!B$1:B$65536,'2020'!D12,DATI!C$1:C$65536,'2020'!B8,DATI!D$1:D$65536,'2020'!L92)</f>
        <v>240237</v>
      </c>
      <c r="E92" s="28"/>
      <c r="F92" s="28"/>
      <c r="G92" s="28"/>
      <c r="H92" s="28"/>
      <c r="I92" s="94">
        <f t="shared" si="13"/>
        <v>240237</v>
      </c>
      <c r="J92" s="49">
        <f>SUMIFS(DATI!E$1:E$65536,DATI!A$1:A$65536,'2020'!B4,DATI!B$1:B$65536,'2020'!J12,DATI!C$1:C$65536,'2020'!B8,DATI!D$1:D$65536,'2020'!L92)</f>
        <v>0</v>
      </c>
      <c r="K92" s="31">
        <f t="shared" si="8"/>
        <v>240237</v>
      </c>
      <c r="L92" s="53" t="s">
        <v>51</v>
      </c>
      <c r="M92" s="78" t="s">
        <v>175</v>
      </c>
      <c r="N92" s="91">
        <f t="shared" si="9"/>
        <v>240237</v>
      </c>
      <c r="O92" s="49">
        <f>SUMIFS(DATI!E$1:E$65536,DATI!A$1:A$65536,'2020'!B4,DATI!B$1:B$65536,'2020'!O12,DATI!C$1:C$65536,'2020'!N8,DATI!D$1:D$65536,'2020'!L92)</f>
        <v>0</v>
      </c>
      <c r="P92" s="22">
        <f t="shared" si="10"/>
        <v>240237</v>
      </c>
      <c r="Q92" s="28"/>
      <c r="R92" s="49">
        <f>SUMIFS(DATI!E$1:E$65536,DATI!A$1:A$65536,'2020'!B4,DATI!B$1:B$65536,'2020'!R12,DATI!C$1:C$65536,'2020'!N8,DATI!D$1:D$65536,'2020'!L92)</f>
        <v>98796</v>
      </c>
      <c r="S92" s="49">
        <f>SUMIFS(DATI!E$1:E$65536,DATI!A$1:A$65536,'2020'!B4,DATI!B$1:B$65536,'2020'!S12,DATI!C$1:C$65536,'2020'!N8,DATI!D$1:D$65536,'2020'!L92)</f>
        <v>6805</v>
      </c>
      <c r="T92" s="117">
        <f>SUMIFS(DATI!E$1:E$65536,DATI!A$1:A$65536,'2020'!B4,DATI!B$1:B$65536,'2020'!T12,DATI!C$1:C$65536,'2020'!N8,DATI!D$1:D$65536,'2020'!L92)</f>
        <v>133741</v>
      </c>
      <c r="U92" s="96">
        <f>SUMIFS(DATI!E$1:E$65536,DATI!A$1:A$65536,'2020'!B4,DATI!B$1:B$65536,'2020'!U12,DATI!C$1:C$65536,'2020'!N8,DATI!D$1:D$65536,'2020'!L92)</f>
        <v>216</v>
      </c>
      <c r="V92" s="30">
        <f>SUMIFS(DATI!E$1:E$65536,DATI!A$1:A$65536,'2020'!B4,DATI!B$1:B$65536,'2020'!V12,DATI!C$1:C$65536,'2020'!N8,DATI!D$1:D$65536,'2020'!L92)</f>
        <v>679</v>
      </c>
      <c r="W92" s="63">
        <f t="shared" si="11"/>
        <v>895</v>
      </c>
    </row>
    <row r="93" spans="1:23">
      <c r="A93" s="7"/>
      <c r="B93" s="115">
        <f t="shared" si="12"/>
        <v>1100158</v>
      </c>
      <c r="C93" s="28"/>
      <c r="D93" s="49">
        <f>SUMIFS(DATI!E$1:E$65536,DATI!A$1:A$65536,'2020'!B4,DATI!B$1:B$65536,'2020'!D12,DATI!C$1:C$65536,'2020'!B8,DATI!D$1:D$65536,'2020'!L93)</f>
        <v>1100158</v>
      </c>
      <c r="E93" s="28"/>
      <c r="F93" s="28"/>
      <c r="G93" s="28"/>
      <c r="H93" s="28"/>
      <c r="I93" s="94">
        <f t="shared" si="13"/>
        <v>1100158</v>
      </c>
      <c r="J93" s="49">
        <f>SUMIFS(DATI!E$1:E$65536,DATI!A$1:A$65536,'2020'!B4,DATI!B$1:B$65536,'2020'!J12,DATI!C$1:C$65536,'2020'!B8,DATI!D$1:D$65536,'2020'!L93)</f>
        <v>0</v>
      </c>
      <c r="K93" s="31">
        <f t="shared" si="8"/>
        <v>1100158</v>
      </c>
      <c r="L93" s="53" t="s">
        <v>52</v>
      </c>
      <c r="M93" s="78" t="s">
        <v>176</v>
      </c>
      <c r="N93" s="91">
        <f t="shared" si="9"/>
        <v>1100158</v>
      </c>
      <c r="O93" s="49">
        <f>SUMIFS(DATI!E$1:E$65536,DATI!A$1:A$65536,'2020'!B4,DATI!B$1:B$65536,'2020'!O12,DATI!C$1:C$65536,'2020'!N8,DATI!D$1:D$65536,'2020'!L93)</f>
        <v>0</v>
      </c>
      <c r="P93" s="22">
        <f t="shared" si="10"/>
        <v>1100158</v>
      </c>
      <c r="Q93" s="28"/>
      <c r="R93" s="49">
        <f>SUMIFS(DATI!E$1:E$65536,DATI!A$1:A$65536,'2020'!B4,DATI!B$1:B$65536,'2020'!R12,DATI!C$1:C$65536,'2020'!N8,DATI!D$1:D$65536,'2020'!L93)</f>
        <v>0</v>
      </c>
      <c r="S93" s="49">
        <f>SUMIFS(DATI!E$1:E$65536,DATI!A$1:A$65536,'2020'!B4,DATI!B$1:B$65536,'2020'!S12,DATI!C$1:C$65536,'2020'!N8,DATI!D$1:D$65536,'2020'!L93)</f>
        <v>177085</v>
      </c>
      <c r="T93" s="117">
        <f>SUMIFS(DATI!E$1:E$65536,DATI!A$1:A$65536,'2020'!B4,DATI!B$1:B$65536,'2020'!T12,DATI!C$1:C$65536,'2020'!N8,DATI!D$1:D$65536,'2020'!L93)</f>
        <v>923073</v>
      </c>
      <c r="U93" s="96">
        <f>SUMIFS(DATI!E$1:E$65536,DATI!A$1:A$65536,'2020'!B4,DATI!B$1:B$65536,'2020'!U12,DATI!C$1:C$65536,'2020'!N8,DATI!D$1:D$65536,'2020'!L93)</f>
        <v>0</v>
      </c>
      <c r="V93" s="30">
        <f>SUMIFS(DATI!E$1:E$65536,DATI!A$1:A$65536,'2020'!B4,DATI!B$1:B$65536,'2020'!V12,DATI!C$1:C$65536,'2020'!N8,DATI!D$1:D$65536,'2020'!L93)</f>
        <v>0</v>
      </c>
      <c r="W93" s="63">
        <f t="shared" si="11"/>
        <v>0</v>
      </c>
    </row>
    <row r="94" spans="1:23">
      <c r="A94" s="7"/>
      <c r="B94" s="115">
        <f t="shared" si="12"/>
        <v>48629</v>
      </c>
      <c r="C94" s="28"/>
      <c r="D94" s="49">
        <f>SUMIFS(DATI!E$1:E$65536,DATI!A$1:A$65536,'2020'!B4,DATI!B$1:B$65536,'2020'!D12,DATI!C$1:C$65536,'2020'!B8,DATI!D$1:D$65536,'2020'!L94)</f>
        <v>48629</v>
      </c>
      <c r="E94" s="28"/>
      <c r="F94" s="28"/>
      <c r="G94" s="28"/>
      <c r="H94" s="28"/>
      <c r="I94" s="94">
        <f t="shared" si="13"/>
        <v>48629</v>
      </c>
      <c r="J94" s="49">
        <f>SUMIFS(DATI!E$1:E$65536,DATI!A$1:A$65536,'2020'!B4,DATI!B$1:B$65536,'2020'!J12,DATI!C$1:C$65536,'2020'!B8,DATI!D$1:D$65536,'2020'!L94)</f>
        <v>0</v>
      </c>
      <c r="K94" s="31">
        <f t="shared" si="8"/>
        <v>48629</v>
      </c>
      <c r="L94" s="53" t="s">
        <v>53</v>
      </c>
      <c r="M94" s="78" t="s">
        <v>177</v>
      </c>
      <c r="N94" s="91">
        <f t="shared" si="9"/>
        <v>48629</v>
      </c>
      <c r="O94" s="49">
        <f>SUMIFS(DATI!E$1:E$65536,DATI!A$1:A$65536,'2020'!B4,DATI!B$1:B$65536,'2020'!O12,DATI!C$1:C$65536,'2020'!N8,DATI!D$1:D$65536,'2020'!L94)</f>
        <v>0</v>
      </c>
      <c r="P94" s="22">
        <f t="shared" si="10"/>
        <v>48629</v>
      </c>
      <c r="Q94" s="50"/>
      <c r="R94" s="49">
        <f>SUMIFS(DATI!E$1:E$65536,DATI!A$1:A$65536,'2020'!B4,DATI!B$1:B$65536,'2020'!R12,DATI!C$1:C$65536,'2020'!N8,DATI!D$1:D$65536,'2020'!L94)</f>
        <v>0</v>
      </c>
      <c r="S94" s="49">
        <f>SUMIFS(DATI!E$1:E$65536,DATI!A$1:A$65536,'2020'!B4,DATI!B$1:B$65536,'2020'!S12,DATI!C$1:C$65536,'2020'!N8,DATI!D$1:D$65536,'2020'!L94)</f>
        <v>48629</v>
      </c>
      <c r="T94" s="117">
        <f>SUMIFS(DATI!E$1:E$65536,DATI!A$1:A$65536,'2020'!B4,DATI!B$1:B$65536,'2020'!T12,DATI!C$1:C$65536,'2020'!N8,DATI!D$1:D$65536,'2020'!L94)</f>
        <v>0</v>
      </c>
      <c r="U94" s="96">
        <f>SUMIFS(DATI!E$1:E$65536,DATI!A$1:A$65536,'2020'!B4,DATI!B$1:B$65536,'2020'!U12,DATI!C$1:C$65536,'2020'!N8,DATI!D$1:D$65536,'2020'!L94)</f>
        <v>0</v>
      </c>
      <c r="V94" s="30">
        <f>SUMIFS(DATI!E$1:E$65536,DATI!A$1:A$65536,'2020'!B4,DATI!B$1:B$65536,'2020'!V12,DATI!C$1:C$65536,'2020'!N8,DATI!D$1:D$65536,'2020'!L94)</f>
        <v>0</v>
      </c>
      <c r="W94" s="63">
        <f t="shared" si="11"/>
        <v>0</v>
      </c>
    </row>
    <row r="95" spans="1:23">
      <c r="A95" s="7"/>
      <c r="B95" s="115">
        <f t="shared" si="12"/>
        <v>26839</v>
      </c>
      <c r="C95" s="28"/>
      <c r="D95" s="49">
        <f>SUMIFS(DATI!E$1:E$65536,DATI!A$1:A$65536,'2020'!B4,DATI!B$1:B$65536,'2020'!D12,DATI!C$1:C$65536,'2020'!B8,DATI!D$1:D$65536,'2020'!L95)</f>
        <v>26839</v>
      </c>
      <c r="E95" s="28"/>
      <c r="F95" s="28"/>
      <c r="G95" s="28"/>
      <c r="H95" s="28"/>
      <c r="I95" s="94">
        <f t="shared" si="13"/>
        <v>26839</v>
      </c>
      <c r="J95" s="49">
        <f>SUMIFS(DATI!E$1:E$65536,DATI!A$1:A$65536,'2020'!B4,DATI!B$1:B$65536,'2020'!J12,DATI!C$1:C$65536,'2020'!B8,DATI!D$1:D$65536,'2020'!L95)</f>
        <v>0</v>
      </c>
      <c r="K95" s="31">
        <f t="shared" si="8"/>
        <v>26839</v>
      </c>
      <c r="L95" s="53" t="s">
        <v>54</v>
      </c>
      <c r="M95" s="78" t="s">
        <v>178</v>
      </c>
      <c r="N95" s="91">
        <f t="shared" si="9"/>
        <v>26839</v>
      </c>
      <c r="O95" s="49">
        <f>SUMIFS(DATI!E$1:E$65536,DATI!A$1:A$65536,'2020'!B4,DATI!B$1:B$65536,'2020'!O12,DATI!C$1:C$65536,'2020'!N8,DATI!D$1:D$65536,'2020'!L95)</f>
        <v>0</v>
      </c>
      <c r="P95" s="22">
        <f t="shared" si="10"/>
        <v>26839</v>
      </c>
      <c r="Q95" s="50"/>
      <c r="R95" s="49">
        <f>SUMIFS(DATI!E$1:E$65536,DATI!A$1:A$65536,'2020'!B4,DATI!B$1:B$65536,'2020'!R12,DATI!C$1:C$65536,'2020'!N8,DATI!D$1:D$65536,'2020'!L95)</f>
        <v>0</v>
      </c>
      <c r="S95" s="49">
        <f>SUMIFS(DATI!E$1:E$65536,DATI!A$1:A$65536,'2020'!B4,DATI!B$1:B$65536,'2020'!S12,DATI!C$1:C$65536,'2020'!N8,DATI!D$1:D$65536,'2020'!L95)</f>
        <v>26839</v>
      </c>
      <c r="T95" s="117">
        <f>SUMIFS(DATI!E$1:E$65536,DATI!A$1:A$65536,'2020'!B4,DATI!B$1:B$65536,'2020'!T12,DATI!C$1:C$65536,'2020'!N8,DATI!D$1:D$65536,'2020'!L95)</f>
        <v>0</v>
      </c>
      <c r="U95" s="96">
        <f>SUMIFS(DATI!E$1:E$65536,DATI!A$1:A$65536,'2020'!B4,DATI!B$1:B$65536,'2020'!U12,DATI!C$1:C$65536,'2020'!N8,DATI!D$1:D$65536,'2020'!L95)</f>
        <v>0</v>
      </c>
      <c r="V95" s="30">
        <f>SUMIFS(DATI!E$1:E$65536,DATI!A$1:A$65536,'2020'!B4,DATI!B$1:B$65536,'2020'!V12,DATI!C$1:C$65536,'2020'!N8,DATI!D$1:D$65536,'2020'!L95)</f>
        <v>0</v>
      </c>
      <c r="W95" s="63">
        <f t="shared" si="11"/>
        <v>0</v>
      </c>
    </row>
    <row r="96" spans="1:23">
      <c r="A96" s="7"/>
      <c r="B96" s="118">
        <f>C96+D96</f>
        <v>895</v>
      </c>
      <c r="C96" s="49">
        <f>SUMIFS(DATI!E$1:E$65536,DATI!A$1:A$65536,'2020'!B4,DATI!B$1:B$65536,'2020'!C12,DATI!C$1:C$65536,'2020'!B8,DATI!D$1:D$65536,'2020'!L96)</f>
        <v>679</v>
      </c>
      <c r="D96" s="96">
        <f>SUMIFS(DATI!E$1:E$65536,DATI!A$1:A$65536,'2020'!B4,DATI!B$1:B$65536,'2020'!D12,DATI!C$1:C$65536,'2020'!B8,DATI!D$1:D$65536,'2020'!L96)</f>
        <v>216</v>
      </c>
      <c r="E96" s="49">
        <f>SUMIFS(DATI!E$1:E$65536,DATI!A$1:A$65536,'2020'!B4,DATI!B$1:B$65536,'2020'!E12,DATI!C$1:C$65536,'2020'!B8,DATI!D$1:D$65536,'2020'!L96)</f>
        <v>3595363</v>
      </c>
      <c r="F96" s="49">
        <f>SUMIFS(DATI!E$1:E$65536,DATI!A$1:A$65536,'2020'!B4,DATI!B$1:B$65536,'2020'!F12,DATI!C$1:C$65536,'2020'!B8,DATI!D$1:D$65536,'2020'!L96)</f>
        <v>28670</v>
      </c>
      <c r="G96" s="49">
        <f>SUMIFS(DATI!E$1:E$65536,DATI!A$1:A$65536,'2020'!B4,DATI!B$1:B$65536,'2020'!G12,DATI!C$1:C$65536,'2020'!B8,DATI!D$1:D$65536,'2020'!L96)</f>
        <v>133224</v>
      </c>
      <c r="H96" s="28"/>
      <c r="I96" s="94">
        <f>B96+E96+F96+G96</f>
        <v>3758152</v>
      </c>
      <c r="J96" s="30">
        <f>SUMIFS(DATI!E$1:E$65536,DATI!A$1:A$65536,'2020'!B4,DATI!B$1:B$65536,'2020'!J12,DATI!C$1:C$65536,'2020'!B8,DATI!D$1:D$65536,'2020'!L96)</f>
        <v>100325</v>
      </c>
      <c r="K96" s="31">
        <f t="shared" si="8"/>
        <v>3858477</v>
      </c>
      <c r="L96" s="53" t="s">
        <v>55</v>
      </c>
      <c r="M96" s="199" t="s">
        <v>179</v>
      </c>
      <c r="N96" s="91">
        <f t="shared" si="9"/>
        <v>3858477</v>
      </c>
      <c r="O96" s="49">
        <f>SUMIFS(DATI!E$1:E$65536,DATI!A$1:A$65536,'2020'!B4,DATI!B$1:B$65536,'2020'!O12,DATI!C$1:C$65536,'2020'!N8,DATI!D$1:D$65536,'2020'!L96)</f>
        <v>34428</v>
      </c>
      <c r="P96" s="29">
        <f>W96</f>
        <v>3824049</v>
      </c>
      <c r="Q96" s="50"/>
      <c r="R96" s="23"/>
      <c r="S96" s="23"/>
      <c r="T96" s="23"/>
      <c r="U96" s="49">
        <f>SUMIFS(DATI!E$1:E$65536,DATI!A$1:A$65536,'2020'!B4,DATI!B$1:B$65536,'2020'!U12,DATI!C$1:C$65536,'2020'!N8,DATI!D$1:D$65536,'2020'!L96)</f>
        <v>3824049</v>
      </c>
      <c r="V96" s="28"/>
      <c r="W96" s="63">
        <f>U96</f>
        <v>3824049</v>
      </c>
    </row>
    <row r="97" spans="1:23">
      <c r="A97" s="7"/>
      <c r="B97" s="28"/>
      <c r="C97" s="49">
        <f>SUMIFS(DATI!E$1:E$65536,DATI!A$1:A$65536,'2020'!B4,DATI!B$1:B$65536,'2020'!C12,DATI!C$1:C$65536,'2020'!B8,DATI!D$1:D$65536,'2020'!L97)</f>
        <v>358040</v>
      </c>
      <c r="D97" s="28"/>
      <c r="E97" s="49">
        <f>SUMIFS(DATI!E$1:E$65536,DATI!A$1:A$65536,'2020'!B4,DATI!B$1:B$65536,'2020'!E12,DATI!C$1:C$65536,'2020'!B8,DATI!D$1:D$65536,'2020'!L97)</f>
        <v>2771653</v>
      </c>
      <c r="F97" s="28"/>
      <c r="G97" s="28"/>
      <c r="H97" s="28"/>
      <c r="I97" s="94">
        <f>C97+E97+F97+G97</f>
        <v>3129693</v>
      </c>
      <c r="J97" s="28"/>
      <c r="K97" s="31">
        <f>I97</f>
        <v>3129693</v>
      </c>
      <c r="L97" s="53" t="s">
        <v>56</v>
      </c>
      <c r="M97" s="199" t="s">
        <v>180</v>
      </c>
      <c r="N97" s="91">
        <f>P97</f>
        <v>3129693</v>
      </c>
      <c r="O97" s="28"/>
      <c r="P97" s="29">
        <f>W97</f>
        <v>3129693</v>
      </c>
      <c r="Q97" s="28"/>
      <c r="R97" s="28"/>
      <c r="S97" s="28"/>
      <c r="T97" s="28"/>
      <c r="U97" s="49">
        <f>SUMIFS(DATI!E$1:E$65536,DATI!A$1:A$65536,'2020'!B4,DATI!B$1:B$65536,'2020'!U12,DATI!C$1:C$65536,'2020'!N8,DATI!D$1:D$65536,'2020'!L97)</f>
        <v>3129693</v>
      </c>
      <c r="V97" s="28"/>
      <c r="W97" s="31">
        <f>U97</f>
        <v>3129693</v>
      </c>
    </row>
    <row r="98" spans="1:23">
      <c r="A98" s="7"/>
      <c r="B98" s="28"/>
      <c r="C98" s="49">
        <f>SUMIFS(DATI!E$1:E$65536,DATI!A$1:A$65536,'2020'!B4,DATI!B$1:B$65536,'2020'!C12,DATI!C$1:C$65536,'2020'!B8,DATI!D$1:D$65536,'2020'!L98)</f>
        <v>248055</v>
      </c>
      <c r="D98" s="28"/>
      <c r="E98" s="49">
        <f>SUMIFS(DATI!E$1:E$65536,DATI!A$1:A$65536,'2020'!B4,DATI!B$1:B$65536,'2020'!E12,DATI!C$1:C$65536,'2020'!B8,DATI!D$1:D$65536,'2020'!L98)</f>
        <v>2320825</v>
      </c>
      <c r="F98" s="28"/>
      <c r="G98" s="28"/>
      <c r="H98" s="28"/>
      <c r="I98" s="94">
        <f>E98+C98</f>
        <v>2568880</v>
      </c>
      <c r="J98" s="28"/>
      <c r="K98" s="31">
        <f>I98</f>
        <v>2568880</v>
      </c>
      <c r="L98" s="53" t="s">
        <v>57</v>
      </c>
      <c r="M98" s="78" t="s">
        <v>181</v>
      </c>
      <c r="N98" s="91">
        <f>P98</f>
        <v>2568880</v>
      </c>
      <c r="O98" s="28"/>
      <c r="P98" s="29">
        <f>W98</f>
        <v>2568880</v>
      </c>
      <c r="Q98" s="28"/>
      <c r="R98" s="28"/>
      <c r="S98" s="28"/>
      <c r="T98" s="28"/>
      <c r="U98" s="49">
        <f>SUMIFS(DATI!E$1:E$65536,DATI!A$1:A$65536,'2020'!B4,DATI!B$1:B$65536,'2020'!U12,DATI!C$1:C$65536,'2020'!N8,DATI!D$1:D$65536,'2020'!L98)</f>
        <v>2568880</v>
      </c>
      <c r="V98" s="28"/>
      <c r="W98" s="31">
        <f>U98</f>
        <v>2568880</v>
      </c>
    </row>
    <row r="99" spans="1:23">
      <c r="A99" s="7"/>
      <c r="B99" s="28"/>
      <c r="C99" s="49">
        <f>SUMIFS(DATI!E$1:E$65536,DATI!A$1:A$65536,'2020'!B4,DATI!B$1:B$65536,'2020'!C12,DATI!C$1:C$65536,'2020'!B8,DATI!D$1:D$65536,'2020'!L99)</f>
        <v>109984</v>
      </c>
      <c r="D99" s="28"/>
      <c r="E99" s="49">
        <f>SUMIFS(DATI!E$1:E$65536,DATI!A$1:A$65536,'2020'!B4,DATI!B$1:B$65536,'2020'!E12,DATI!C$1:C$65536,'2020'!B8,DATI!D$1:D$65536,'2020'!L99)</f>
        <v>450828</v>
      </c>
      <c r="F99" s="28"/>
      <c r="G99" s="28"/>
      <c r="H99" s="28"/>
      <c r="I99" s="94">
        <f>E99+C99</f>
        <v>560812</v>
      </c>
      <c r="J99" s="28"/>
      <c r="K99" s="31">
        <f>I99</f>
        <v>560812</v>
      </c>
      <c r="L99" s="53" t="s">
        <v>58</v>
      </c>
      <c r="M99" s="78" t="s">
        <v>182</v>
      </c>
      <c r="N99" s="91">
        <f>P99</f>
        <v>560812</v>
      </c>
      <c r="O99" s="28"/>
      <c r="P99" s="29">
        <f>W99</f>
        <v>560812</v>
      </c>
      <c r="Q99" s="28"/>
      <c r="R99" s="28"/>
      <c r="S99" s="28"/>
      <c r="T99" s="28"/>
      <c r="U99" s="49">
        <f>SUMIFS(DATI!E$1:E$65536,DATI!A$1:A$65536,'2020'!B4,DATI!B$1:B$65536,'2020'!U12,DATI!C$1:C$65536,'2020'!N8,DATI!D$1:D$65536,'2020'!L99)</f>
        <v>560812</v>
      </c>
      <c r="V99" s="28"/>
      <c r="W99" s="31">
        <f>U99</f>
        <v>560812</v>
      </c>
    </row>
    <row r="100" spans="1:23">
      <c r="A100" s="7"/>
      <c r="B100" s="115">
        <f>C100+D100</f>
        <v>280831</v>
      </c>
      <c r="C100" s="91">
        <f>C101+C103</f>
        <v>131</v>
      </c>
      <c r="D100" s="99">
        <f>D101+D103</f>
        <v>280700</v>
      </c>
      <c r="E100" s="29">
        <f>E101+E102+E103</f>
        <v>688230</v>
      </c>
      <c r="F100" s="91">
        <f>F101+F102+F103</f>
        <v>484912</v>
      </c>
      <c r="G100" s="91">
        <f>G101+G103</f>
        <v>423694</v>
      </c>
      <c r="H100" s="28"/>
      <c r="I100" s="94">
        <f>B100+E100+F100+G100</f>
        <v>1877667</v>
      </c>
      <c r="J100" s="94">
        <f>J101+J102+J103</f>
        <v>933018</v>
      </c>
      <c r="K100" s="31">
        <f t="shared" si="8"/>
        <v>2810685</v>
      </c>
      <c r="L100" s="53" t="s">
        <v>59</v>
      </c>
      <c r="M100" s="54" t="s">
        <v>183</v>
      </c>
      <c r="N100" s="91">
        <f t="shared" si="9"/>
        <v>2810684</v>
      </c>
      <c r="O100" s="94">
        <f>O101+O102+O103</f>
        <v>569896</v>
      </c>
      <c r="P100" s="29">
        <f>R100+S100+T100+W100</f>
        <v>2240788</v>
      </c>
      <c r="Q100" s="50"/>
      <c r="R100" s="29">
        <f>R102+R103</f>
        <v>271065</v>
      </c>
      <c r="S100" s="29">
        <f>S101+S102+S103</f>
        <v>268195</v>
      </c>
      <c r="T100" s="29">
        <f>T101+T102+T103</f>
        <v>442174</v>
      </c>
      <c r="U100" s="93">
        <f>U102+U103</f>
        <v>839792</v>
      </c>
      <c r="V100" s="94">
        <f>V102+V103</f>
        <v>419562</v>
      </c>
      <c r="W100" s="63">
        <f>U100+V100</f>
        <v>1259354</v>
      </c>
    </row>
    <row r="101" spans="1:23">
      <c r="A101" s="7"/>
      <c r="B101" s="115">
        <f>C101+D101</f>
        <v>67872</v>
      </c>
      <c r="C101" s="103">
        <f>SUMIFS(DATI!E$1:E$65536,DATI!A$1:A$65536,'2020'!B4,DATI!B$1:B$65536,'2020'!C12,DATI!C$1:C$65536,'2020'!B8,DATI!D$1:D$65536,'2020'!L101)</f>
        <v>0</v>
      </c>
      <c r="D101" s="117">
        <f>SUMIFS(DATI!E$1:E$65536,DATI!A$1:A$65536,'2020'!B4,DATI!B$1:B$65536,'2020'!D12,DATI!C$1:C$65536,'2020'!B8,DATI!D$1:D$65536,'2020'!L101)</f>
        <v>67872</v>
      </c>
      <c r="E101" s="49">
        <f>SUMIFS(DATI!E$1:E$65536,DATI!A$1:A$65536,'2020'!B4,DATI!B$1:B$65536,'2020'!E12,DATI!C$1:C$65536,'2020'!B8,DATI!D$1:D$65536,'2020'!L101)</f>
        <v>475</v>
      </c>
      <c r="F101" s="49">
        <f>SUMIFS(DATI!E$1:E$65536,DATI!A$1:A$65536,'2020'!B4,DATI!B$1:B$65536,'2020'!F12,DATI!C$1:C$65536,'2020'!B8,DATI!D$1:D$65536,'2020'!L101)</f>
        <v>61466</v>
      </c>
      <c r="G101" s="49">
        <f>SUMIFS(DATI!E$1:E$65536,DATI!A$1:A$65536,'2020'!B4,DATI!B$1:B$65536,'2020'!G12,DATI!C$1:C$65536,'2020'!B8,DATI!D$1:D$65536,'2020'!L101)</f>
        <v>109974</v>
      </c>
      <c r="H101" s="28"/>
      <c r="I101" s="94">
        <f>B101+E101+F101+G101</f>
        <v>239787</v>
      </c>
      <c r="J101" s="30">
        <f>SUMIFS(DATI!E$1:E$65536,DATI!A$1:A$65536,'2020'!B4,DATI!B$1:B$65536,'2020'!J12,DATI!C$1:C$65536,'2020'!B8,DATI!D$1:D$65536,'2020'!L101)</f>
        <v>1405</v>
      </c>
      <c r="K101" s="31">
        <f t="shared" si="8"/>
        <v>241192</v>
      </c>
      <c r="L101" s="119" t="s">
        <v>60</v>
      </c>
      <c r="M101" s="205" t="s">
        <v>242</v>
      </c>
      <c r="N101" s="91">
        <f t="shared" si="9"/>
        <v>241192</v>
      </c>
      <c r="O101" s="30">
        <f>SUMIFS(DATI!E$1:E$65536,DATI!A$1:A$65536,'2020'!B4,DATI!B$1:B$65536,'2020'!O12,DATI!C$1:C$65536,'2020'!N8,DATI!D$1:D$65536,'2020'!L101)</f>
        <v>26917</v>
      </c>
      <c r="P101" s="29">
        <f>S101+T101</f>
        <v>214275</v>
      </c>
      <c r="Q101" s="50"/>
      <c r="R101" s="73"/>
      <c r="S101" s="49">
        <f>SUMIFS(DATI!E$1:E$65536,DATI!A$1:A$65536,'2020'!B4,DATI!B$1:B$65536,'2020'!S12,DATI!C$1:C$65536,'2020'!N8,DATI!D$1:D$65536,'2020'!L101)</f>
        <v>214275</v>
      </c>
      <c r="T101" s="49">
        <f>SUMIFS(DATI!E$1:E$65536,DATI!A$1:A$65536,'2020'!B4,DATI!B$1:B$65536,'2020'!T12,DATI!C$1:C$65536,'2020'!N8,DATI!D$1:D$65536,'2020'!L101)</f>
        <v>0</v>
      </c>
      <c r="U101" s="73"/>
      <c r="V101" s="28"/>
      <c r="W101" s="42"/>
    </row>
    <row r="102" spans="1:23">
      <c r="A102" s="7"/>
      <c r="B102" s="120"/>
      <c r="C102" s="23"/>
      <c r="D102" s="28"/>
      <c r="E102" s="30">
        <f>SUMIFS(DATI!E$1:E$65536,DATI!A$1:A$65536,'2020'!B4,DATI!B$1:B$65536,'2020'!E12,DATI!C$1:C$65536,'2020'!B8,DATI!D$1:D$65536,'2020'!L102)</f>
        <v>0</v>
      </c>
      <c r="F102" s="49">
        <f>SUMIFS(DATI!E$1:E$65536,DATI!A$1:A$65536,'2020'!B4,DATI!B$1:B$65536,'2020'!F12,DATI!C$1:C$65536,'2020'!B8,DATI!D$1:D$65536,'2020'!L102)</f>
        <v>228387</v>
      </c>
      <c r="G102" s="73"/>
      <c r="H102" s="28"/>
      <c r="I102" s="94">
        <f>F102</f>
        <v>228387</v>
      </c>
      <c r="J102" s="30">
        <f>SUMIFS(DATI!E$1:E$65536,DATI!A$1:A$65536,'2020'!B4,DATI!B$1:B$65536,'2020'!J12,DATI!C$1:C$65536,'2020'!B8,DATI!D$1:D$65536,'2020'!L102)</f>
        <v>25088</v>
      </c>
      <c r="K102" s="31">
        <f t="shared" si="8"/>
        <v>253475</v>
      </c>
      <c r="L102" s="53" t="s">
        <v>61</v>
      </c>
      <c r="M102" s="199" t="s">
        <v>243</v>
      </c>
      <c r="N102" s="91">
        <f t="shared" si="9"/>
        <v>253475</v>
      </c>
      <c r="O102" s="30">
        <f>SUMIFS(DATI!E$1:E$65536,DATI!A$1:A$65536,'2020'!B4,DATI!B$1:B$65536,'2020'!O12,DATI!C$1:C$65536,'2020'!N8,DATI!D$1:D$65536,'2020'!L102)</f>
        <v>2023</v>
      </c>
      <c r="P102" s="29">
        <f>R102+S102+T102+U102+V102</f>
        <v>251452</v>
      </c>
      <c r="Q102" s="50"/>
      <c r="R102" s="49">
        <v>152596</v>
      </c>
      <c r="S102" s="49">
        <f>SUMIFS(DATI!E$1:E$65536,DATI!A$1:A$65536,'2020'!B4,DATI!B$1:B$65536,'2020'!S12,DATI!C$1:C$65536,'2020'!N8,DATI!D$1:D$65536,'2020'!L102)</f>
        <v>18749</v>
      </c>
      <c r="T102" s="49">
        <f>SUMIFS(DATI!E$1:E$65536,DATI!A$1:A$65536,'2020'!B4,DATI!B$1:B$65536,'2020'!T12,DATI!C$1:C$65536,'2020'!N8,DATI!D$1:D$65536,'2020'!L102)</f>
        <v>668</v>
      </c>
      <c r="U102" s="96">
        <f>SUMIFS(DATI!E$1:E$65536,DATI!A$1:A$65536,'2020'!B4,DATI!B$1:B$65536,'2020'!U12,DATI!C$1:C$65536,'2020'!N8,DATI!D$1:D$65536,'2020'!L102)</f>
        <v>79439</v>
      </c>
      <c r="V102" s="30">
        <f>SUMIFS(DATI!E$1:E$65536,DATI!A$1:A$65536,'2020'!B4,DATI!B$1:B$65536,'2020'!V12,DATI!C$1:C$65536,'2020'!N8,DATI!D$1:D$65536,'2020'!L102)</f>
        <v>0</v>
      </c>
      <c r="W102" s="31">
        <f>U102+V102</f>
        <v>79439</v>
      </c>
    </row>
    <row r="103" spans="1:23" ht="25">
      <c r="A103" s="7"/>
      <c r="B103" s="115">
        <f>C103+D103</f>
        <v>212959</v>
      </c>
      <c r="C103" s="91">
        <f>C106</f>
        <v>131</v>
      </c>
      <c r="D103" s="91">
        <f>D106</f>
        <v>212828</v>
      </c>
      <c r="E103" s="91">
        <f>E106+E104+E107</f>
        <v>687755</v>
      </c>
      <c r="F103" s="91">
        <f>F106</f>
        <v>195059</v>
      </c>
      <c r="G103" s="91">
        <f>G106</f>
        <v>313720</v>
      </c>
      <c r="H103" s="28"/>
      <c r="I103" s="94">
        <f>B103+E103+F103+G103</f>
        <v>1409493</v>
      </c>
      <c r="J103" s="121">
        <f>J104+J106+J107</f>
        <v>906525</v>
      </c>
      <c r="K103" s="31">
        <f t="shared" si="8"/>
        <v>2316018</v>
      </c>
      <c r="L103" s="53" t="s">
        <v>184</v>
      </c>
      <c r="M103" s="54" t="s">
        <v>244</v>
      </c>
      <c r="N103" s="91">
        <f>O103+P103</f>
        <v>2316017</v>
      </c>
      <c r="O103" s="94">
        <f>O104+O106+O107</f>
        <v>540956</v>
      </c>
      <c r="P103" s="29">
        <f>R103+S103+T103+W103</f>
        <v>1775061</v>
      </c>
      <c r="Q103" s="28"/>
      <c r="R103" s="29">
        <f>R106</f>
        <v>118469</v>
      </c>
      <c r="S103" s="99">
        <f>S106</f>
        <v>35171</v>
      </c>
      <c r="T103" s="29">
        <f>T104+T106</f>
        <v>441506</v>
      </c>
      <c r="U103" s="29">
        <f>U106</f>
        <v>760353</v>
      </c>
      <c r="V103" s="94">
        <f>V106</f>
        <v>419562</v>
      </c>
      <c r="W103" s="31">
        <f>U103+V103</f>
        <v>1179915</v>
      </c>
    </row>
    <row r="104" spans="1:23">
      <c r="A104" s="7"/>
      <c r="B104" s="28"/>
      <c r="C104" s="28"/>
      <c r="D104" s="28"/>
      <c r="E104" s="49">
        <f>SUMIFS(DATI!E$1:E$65536,DATI!A$1:A$65536,'2020'!B4,DATI!B$1:B$65536,'2020'!E12,DATI!C$1:C$65536,'2020'!B8,DATI!D$1:D$65536,'2020'!L104)</f>
        <v>52410</v>
      </c>
      <c r="F104" s="28"/>
      <c r="G104" s="28"/>
      <c r="H104" s="28"/>
      <c r="I104" s="94">
        <f>E104</f>
        <v>52410</v>
      </c>
      <c r="J104" s="30">
        <f>SUMIFS(DATI!E$1:E$65536,DATI!A$1:A$65536,'2020'!B4,DATI!B$1:B$65536,'2020'!J12,DATI!C$1:C$65536,'2020'!B8,DATI!D$1:D$65536,'2020'!L104)</f>
        <v>202797</v>
      </c>
      <c r="K104" s="31">
        <f t="shared" si="8"/>
        <v>255207</v>
      </c>
      <c r="L104" s="53" t="s">
        <v>62</v>
      </c>
      <c r="M104" s="199" t="s">
        <v>245</v>
      </c>
      <c r="N104" s="91">
        <f t="shared" si="9"/>
        <v>255207</v>
      </c>
      <c r="O104" s="30">
        <f>SUMIFS(DATI!E$1:E$65536,DATI!A$1:A$65536,'2020'!B4,DATI!B$1:B$65536,'2020'!O12,DATI!C$1:C$65536,'2020'!N8,DATI!D$1:D$65536,'2020'!L104)</f>
        <v>52410</v>
      </c>
      <c r="P104" s="29">
        <f>T104</f>
        <v>202797</v>
      </c>
      <c r="Q104" s="28"/>
      <c r="R104" s="28"/>
      <c r="S104" s="28"/>
      <c r="T104" s="49">
        <f>SUMIFS(DATI!E$1:E$65536,DATI!A$1:A$65536,'2020'!B4,DATI!B$1:B$65536,'2020'!T12,DATI!C$1:C$65536,'2020'!N8,DATI!D$1:D$65536,'2020'!L104)</f>
        <v>202797</v>
      </c>
      <c r="U104" s="28"/>
      <c r="V104" s="28"/>
      <c r="W104" s="42"/>
    </row>
    <row r="105" spans="1:23" ht="25">
      <c r="A105" s="7"/>
      <c r="B105" s="28"/>
      <c r="C105" s="28"/>
      <c r="D105" s="28"/>
      <c r="E105" s="49">
        <f>SUMIFS(DATI!E$1:E$65536,DATI!A$1:A$65536,'2020'!B4,DATI!B$1:B$65536,'2020'!E12,DATI!C$1:C$65536,'2020'!B8,DATI!D$1:D$65536,'2020'!L105)</f>
        <v>0</v>
      </c>
      <c r="F105" s="28"/>
      <c r="G105" s="28"/>
      <c r="H105" s="28"/>
      <c r="I105" s="94">
        <f>E105</f>
        <v>0</v>
      </c>
      <c r="J105" s="30">
        <f>SUMIFS(DATI!E$1:E$65536,DATI!A$1:A$65536,'2020'!B4,DATI!B$1:B$65536,'2020'!J12,DATI!C$1:C$65536,'2020'!B8,DATI!D$1:D$65536,'2020'!L105)</f>
        <v>0</v>
      </c>
      <c r="K105" s="31">
        <f t="shared" si="8"/>
        <v>0</v>
      </c>
      <c r="L105" s="53" t="s">
        <v>63</v>
      </c>
      <c r="M105" s="78" t="s">
        <v>185</v>
      </c>
      <c r="N105" s="91">
        <f t="shared" si="9"/>
        <v>0</v>
      </c>
      <c r="O105" s="30">
        <f>SUMIFS(DATI!E$1:E$65536,DATI!A$1:A$65536,'2020'!B4,DATI!B$1:B$65536,'2020'!O12,DATI!C$1:C$65536,'2020'!N8,DATI!D$1:D$65536,'2020'!L105)</f>
        <v>0</v>
      </c>
      <c r="P105" s="29">
        <f>T105</f>
        <v>0</v>
      </c>
      <c r="Q105" s="50"/>
      <c r="R105" s="28"/>
      <c r="S105" s="28"/>
      <c r="T105" s="49">
        <f>SUMIFS(DATI!E$1:E$65536,DATI!A$1:A$65536,'2020'!B4,DATI!B$1:B$65536,'2020'!T12,DATI!C$1:C$65536,'2020'!N8,DATI!D$1:D$65536,'2020'!L105)</f>
        <v>0</v>
      </c>
      <c r="U105" s="28"/>
      <c r="V105" s="28"/>
      <c r="W105" s="42"/>
    </row>
    <row r="106" spans="1:23">
      <c r="A106" s="7"/>
      <c r="B106" s="115">
        <f>C106+D106</f>
        <v>212959</v>
      </c>
      <c r="C106" s="103">
        <f>SUMIFS(DATI!E$1:E$65536,DATI!A$1:A$65536,'2020'!B4,DATI!B$1:B$65536,'2020'!C12,DATI!C$1:C$65536,'2020'!B8,DATI!D$1:D$65536,'2020'!L106)</f>
        <v>131</v>
      </c>
      <c r="D106" s="103">
        <f>SUMIFS(DATI!E$1:E$65536,DATI!A$1:A$65536,'2020'!B4,DATI!B$1:B$65536,'2020'!D12,DATI!C$1:C$65536,'2020'!B8,DATI!D$1:D$65536,'2020'!L106)</f>
        <v>212828</v>
      </c>
      <c r="E106" s="49">
        <f>SUMIFS(DATI!E$1:E$65536,DATI!A$1:A$65536,'2020'!B4,DATI!B$1:B$65536,'2020'!E12,DATI!C$1:C$65536,'2020'!B8,DATI!D$1:D$65536,'2020'!L106)</f>
        <v>350245</v>
      </c>
      <c r="F106" s="30">
        <f>SUMIFS(DATI!E$1:E$65536,DATI!A$1:A$65536,'2020'!B4,DATI!B$1:B$65536,'2020'!F12,DATI!C$1:C$65536,'2020'!B8,DATI!D$1:D$65536,'2020'!L106)</f>
        <v>195059</v>
      </c>
      <c r="G106" s="49">
        <f>SUMIFS(DATI!E$1:E$65536,DATI!A$1:A$65536,'2020'!B4,DATI!B$1:B$65536,'2020'!G12,DATI!C$1:C$65536,'2020'!B8,DATI!D$1:D$65536,'2020'!L106)</f>
        <v>313720</v>
      </c>
      <c r="H106" s="28"/>
      <c r="I106" s="94">
        <f>B106+E106+F106+G106</f>
        <v>1071983</v>
      </c>
      <c r="J106" s="30">
        <f>SUMIFS(DATI!E$1:E$65536,DATI!A$1:A$65536,'2020'!B4,DATI!B$1:B$65536,'2020'!J12,DATI!C$1:C$65536,'2020'!B8,DATI!D$1:D$65536,'2020'!L106)</f>
        <v>703728</v>
      </c>
      <c r="K106" s="31">
        <f t="shared" si="8"/>
        <v>1775711</v>
      </c>
      <c r="L106" s="119" t="s">
        <v>64</v>
      </c>
      <c r="M106" s="205" t="s">
        <v>246</v>
      </c>
      <c r="N106" s="91">
        <f>O106+P106</f>
        <v>1775710</v>
      </c>
      <c r="O106" s="30">
        <f>SUMIFS(DATI!E$1:E$65536,DATI!A$1:A$65536,'2020'!B4,DATI!B$1:B$65536,'2020'!O12,DATI!C$1:C$65536,'2020'!N8,DATI!D$1:D$65536,'2020'!L106)</f>
        <v>203446</v>
      </c>
      <c r="P106" s="29">
        <f>R106+S106+T106+W106</f>
        <v>1572264</v>
      </c>
      <c r="Q106" s="28"/>
      <c r="R106" s="49">
        <v>118469</v>
      </c>
      <c r="S106" s="49">
        <f>SUMIFS(DATI!E$1:E$65536,DATI!A$1:A$65536,'2020'!B4,DATI!B$1:B$65536,'2020'!S12,DATI!C$1:C$65536,'2020'!N8,DATI!D$1:D$65536,'2020'!L106)</f>
        <v>35171</v>
      </c>
      <c r="T106" s="49">
        <f>SUMIFS(DATI!E$1:E$65536,DATI!A$1:A$65536,'2020'!B4,DATI!B$1:B$65536,'2020'!T12,DATI!C$1:C$65536,'2020'!N8,DATI!D$1:D$65536,'2020'!L106)</f>
        <v>238709</v>
      </c>
      <c r="U106" s="96">
        <f>SUMIFS(DATI!E$1:E$65536,DATI!A$1:A$65536,'2020'!B4,DATI!B$1:B$65536,'2020'!U12,DATI!C$1:C$65536,'2020'!N8,DATI!D$1:D$65536,'2020'!L106)</f>
        <v>760353</v>
      </c>
      <c r="V106" s="24">
        <f>SUMIFS(DATI!E$1:E$65536,DATI!A$1:A$65536,'2020'!B4,DATI!B$1:B$65536,'2020'!V12,DATI!C$1:C$65536,'2020'!N8,DATI!D$1:D$65536,'2020'!L106)</f>
        <v>419562</v>
      </c>
      <c r="W106" s="63">
        <f>U106+V106</f>
        <v>1179915</v>
      </c>
    </row>
    <row r="107" spans="1:23">
      <c r="A107" s="7"/>
      <c r="B107" s="122"/>
      <c r="C107" s="74"/>
      <c r="D107" s="74"/>
      <c r="E107" s="49">
        <f>SUMIFS(DATI!E$1:E$65536,DATI!A$1:A$65536,'2020'!B4,DATI!B$1:B$65536,'2020'!E12,DATI!C$1:C$65536,'2020'!B8,DATI!D$1:D$65536,'2020'!L107)</f>
        <v>285100</v>
      </c>
      <c r="F107" s="74"/>
      <c r="G107" s="74"/>
      <c r="H107" s="28"/>
      <c r="I107" s="94">
        <f>E107</f>
        <v>285100</v>
      </c>
      <c r="J107" s="92"/>
      <c r="K107" s="31">
        <f>I107</f>
        <v>285100</v>
      </c>
      <c r="L107" s="119" t="s">
        <v>65</v>
      </c>
      <c r="M107" s="205" t="s">
        <v>186</v>
      </c>
      <c r="N107" s="91">
        <f>O107</f>
        <v>285100</v>
      </c>
      <c r="O107" s="30">
        <f>SUMIFS(DATI!E$1:E$65536,DATI!A$1:A$65536,'2020'!B4,DATI!B$1:B$65536,'2020'!O12,DATI!C$1:C$65536,'2020'!N8,DATI!D$1:D$65536,'2020'!L107)</f>
        <v>285100</v>
      </c>
      <c r="P107" s="23"/>
      <c r="Q107" s="28"/>
      <c r="R107" s="23"/>
      <c r="S107" s="23"/>
      <c r="T107" s="23"/>
      <c r="U107" s="23"/>
      <c r="V107" s="23"/>
      <c r="W107" s="32"/>
    </row>
    <row r="108" spans="1:23" ht="13">
      <c r="A108" s="7"/>
      <c r="B108" s="115">
        <f>C108+D108</f>
        <v>18272022</v>
      </c>
      <c r="C108" s="91">
        <f>V85+W86+V90+V100-C86-C96-C100</f>
        <v>445128</v>
      </c>
      <c r="D108" s="91">
        <f>U85+U86+U90+U96+U100-D86-D90-D96-D100</f>
        <v>17826894</v>
      </c>
      <c r="E108" s="29">
        <f>T85+T86+T90+T100-E86-E96-E100</f>
        <v>6576769</v>
      </c>
      <c r="F108" s="29">
        <f>S85+S90+S100-F86-F96-F100</f>
        <v>722745</v>
      </c>
      <c r="G108" s="29">
        <f>R85+R90+R100-G86-G96-G100</f>
        <v>4121585</v>
      </c>
      <c r="H108" s="28"/>
      <c r="I108" s="94">
        <f>B108+E108+F108+G108</f>
        <v>29693121</v>
      </c>
      <c r="J108" s="50"/>
      <c r="K108" s="32"/>
      <c r="L108" s="106" t="s">
        <v>19</v>
      </c>
      <c r="M108" s="197" t="s">
        <v>187</v>
      </c>
      <c r="N108" s="23"/>
      <c r="O108" s="28"/>
      <c r="P108" s="28"/>
      <c r="Q108" s="28"/>
      <c r="R108" s="28"/>
      <c r="S108" s="28"/>
      <c r="T108" s="28"/>
      <c r="U108" s="28"/>
      <c r="V108" s="28"/>
      <c r="W108" s="42"/>
    </row>
    <row r="109" spans="1:23">
      <c r="A109" s="7"/>
      <c r="B109" s="115">
        <f>C109+D109</f>
        <v>922361</v>
      </c>
      <c r="C109" s="91">
        <f>C22</f>
        <v>26187</v>
      </c>
      <c r="D109" s="91">
        <f>D22</f>
        <v>896174</v>
      </c>
      <c r="E109" s="91">
        <f>E22</f>
        <v>1276428</v>
      </c>
      <c r="F109" s="91">
        <f>F22</f>
        <v>86060</v>
      </c>
      <c r="G109" s="91">
        <f>G22</f>
        <v>3242712</v>
      </c>
      <c r="H109" s="28"/>
      <c r="I109" s="94">
        <f>B109+E109+F109+G109</f>
        <v>5527561</v>
      </c>
      <c r="J109" s="50"/>
      <c r="K109" s="42"/>
      <c r="L109" s="53" t="s">
        <v>77</v>
      </c>
      <c r="M109" s="65" t="s">
        <v>167</v>
      </c>
      <c r="N109" s="28"/>
      <c r="O109" s="28"/>
      <c r="P109" s="28"/>
      <c r="Q109" s="28"/>
      <c r="R109" s="28"/>
      <c r="S109" s="28"/>
      <c r="T109" s="28"/>
      <c r="U109" s="28"/>
      <c r="V109" s="28"/>
      <c r="W109" s="42"/>
    </row>
    <row r="110" spans="1:23" ht="13.5" thickBot="1">
      <c r="A110" s="7"/>
      <c r="B110" s="115">
        <f>C110+D110</f>
        <v>17349661</v>
      </c>
      <c r="C110" s="123">
        <f>C108-C109</f>
        <v>418941</v>
      </c>
      <c r="D110" s="123">
        <f>D108-D109</f>
        <v>16930720</v>
      </c>
      <c r="E110" s="123">
        <f>E108-E109</f>
        <v>5300341</v>
      </c>
      <c r="F110" s="123">
        <f>F108-F109</f>
        <v>636685</v>
      </c>
      <c r="G110" s="123">
        <f>G108-G109</f>
        <v>878873</v>
      </c>
      <c r="H110" s="124"/>
      <c r="I110" s="125">
        <f>B110+E110+F110+G110</f>
        <v>24165560</v>
      </c>
      <c r="J110" s="126"/>
      <c r="K110" s="109"/>
      <c r="L110" s="127" t="s">
        <v>188</v>
      </c>
      <c r="M110" s="198" t="s">
        <v>189</v>
      </c>
      <c r="N110" s="124"/>
      <c r="O110" s="124"/>
      <c r="P110" s="124"/>
      <c r="Q110" s="124"/>
      <c r="R110" s="124"/>
      <c r="S110" s="124"/>
      <c r="T110" s="124"/>
      <c r="U110" s="124"/>
      <c r="V110" s="124"/>
      <c r="W110" s="109"/>
    </row>
    <row r="111" spans="1:23" ht="14" thickTop="1" thickBot="1">
      <c r="A111" s="7"/>
      <c r="B111" s="269"/>
      <c r="C111" s="270"/>
      <c r="D111" s="270"/>
      <c r="E111" s="270"/>
      <c r="F111" s="270"/>
      <c r="G111" s="270"/>
      <c r="H111" s="270"/>
      <c r="I111" s="270"/>
      <c r="J111" s="270"/>
      <c r="K111" s="270"/>
      <c r="L111" s="270"/>
      <c r="M111" s="270"/>
      <c r="N111" s="270"/>
      <c r="O111" s="270"/>
      <c r="P111" s="270"/>
      <c r="Q111" s="270"/>
      <c r="R111" s="270"/>
      <c r="S111" s="270"/>
      <c r="T111" s="270"/>
      <c r="U111" s="270"/>
      <c r="V111" s="270"/>
      <c r="W111" s="271"/>
    </row>
    <row r="112" spans="1:23" ht="13.5" thickTop="1">
      <c r="A112" s="7"/>
      <c r="B112" s="47"/>
      <c r="C112" s="47"/>
      <c r="D112" s="47"/>
      <c r="E112" s="47"/>
      <c r="F112" s="128"/>
      <c r="G112" s="128"/>
      <c r="H112" s="128"/>
      <c r="I112" s="47"/>
      <c r="J112" s="128"/>
      <c r="K112" s="129"/>
      <c r="L112" s="130" t="s">
        <v>19</v>
      </c>
      <c r="M112" s="197" t="s">
        <v>187</v>
      </c>
      <c r="N112" s="28"/>
      <c r="O112" s="28"/>
      <c r="P112" s="22">
        <f>R112+S112+T112+W112</f>
        <v>29693121</v>
      </c>
      <c r="Q112" s="50"/>
      <c r="R112" s="22">
        <f>G108</f>
        <v>4121585</v>
      </c>
      <c r="S112" s="22">
        <f>F108</f>
        <v>722745</v>
      </c>
      <c r="T112" s="22">
        <f>E108</f>
        <v>6576769</v>
      </c>
      <c r="U112" s="114">
        <f>D108</f>
        <v>17826894</v>
      </c>
      <c r="V112" s="62">
        <f>C108</f>
        <v>445128</v>
      </c>
      <c r="W112" s="63">
        <f>U112+V112</f>
        <v>18272022</v>
      </c>
    </row>
    <row r="113" spans="1:23">
      <c r="A113" s="7"/>
      <c r="B113" s="115">
        <f>C113+D113</f>
        <v>16201315</v>
      </c>
      <c r="C113" s="29">
        <f>C114</f>
        <v>358040</v>
      </c>
      <c r="D113" s="29">
        <f>D114</f>
        <v>15843275</v>
      </c>
      <c r="E113" s="91">
        <f>E114+E115</f>
        <v>6128795</v>
      </c>
      <c r="F113" s="50"/>
      <c r="G113" s="28"/>
      <c r="H113" s="61"/>
      <c r="I113" s="94">
        <f>B113+E113</f>
        <v>22330110</v>
      </c>
      <c r="J113" s="50"/>
      <c r="K113" s="42"/>
      <c r="L113" s="53" t="s">
        <v>73</v>
      </c>
      <c r="M113" s="54" t="s">
        <v>190</v>
      </c>
      <c r="N113" s="28"/>
      <c r="O113" s="28"/>
      <c r="P113" s="23"/>
      <c r="Q113" s="28"/>
      <c r="R113" s="23"/>
      <c r="S113" s="23"/>
      <c r="T113" s="23"/>
      <c r="U113" s="28"/>
      <c r="V113" s="28"/>
      <c r="W113" s="42"/>
    </row>
    <row r="114" spans="1:23">
      <c r="A114" s="7"/>
      <c r="B114" s="115">
        <f>C114+D114</f>
        <v>16201315</v>
      </c>
      <c r="C114" s="103">
        <f>SUMIFS(DATI!E$1:E$65536,DATI!A$1:A$65536,'2020'!B4,DATI!B$1:B$65536,'2020'!C12,DATI!C$1:C$65536,'2020'!B8,DATI!D$1:D$65536,'2020'!L114)</f>
        <v>358040</v>
      </c>
      <c r="D114" s="103">
        <f>SUMIFS(DATI!E$1:E$65536,DATI!A$1:A$65536,'2020'!B4,DATI!B$1:B$65536,'2020'!D12,DATI!C$1:C$65536,'2020'!B8,DATI!D$1:D$65536,'2020'!L114)</f>
        <v>15843275</v>
      </c>
      <c r="E114" s="49">
        <f>SUMIFS(DATI!E$1:E$65536,DATI!A$1:A$65536,'2020'!B4,DATI!B$1:B$65536,'2020'!E12,DATI!C$1:C$65536,'2020'!B8,DATI!D$1:D$65536,'2020'!L114)</f>
        <v>2771653</v>
      </c>
      <c r="F114" s="50"/>
      <c r="G114" s="28"/>
      <c r="H114" s="61"/>
      <c r="I114" s="94">
        <f>B114+E114</f>
        <v>18972968</v>
      </c>
      <c r="J114" s="50"/>
      <c r="K114" s="42"/>
      <c r="L114" s="53" t="s">
        <v>74</v>
      </c>
      <c r="M114" s="199" t="s">
        <v>238</v>
      </c>
      <c r="N114" s="28"/>
      <c r="O114" s="28"/>
      <c r="P114" s="28"/>
      <c r="Q114" s="28"/>
      <c r="R114" s="28"/>
      <c r="S114" s="28"/>
      <c r="T114" s="28"/>
      <c r="U114" s="28"/>
      <c r="V114" s="28"/>
      <c r="W114" s="42"/>
    </row>
    <row r="115" spans="1:23">
      <c r="A115" s="7"/>
      <c r="B115" s="131"/>
      <c r="C115" s="88"/>
      <c r="D115" s="88"/>
      <c r="E115" s="49">
        <f>SUMIFS(DATI!E$1:E$65536,DATI!A$1:A$65536,'2020'!B4,DATI!B$1:B$65536,'2020'!E12,DATI!C$1:C$65536,'2020'!B8,DATI!D$1:D$65536,'2020'!L115)</f>
        <v>3357142</v>
      </c>
      <c r="F115" s="97"/>
      <c r="G115" s="47"/>
      <c r="H115" s="28"/>
      <c r="I115" s="94">
        <f>E115</f>
        <v>3357142</v>
      </c>
      <c r="J115" s="97"/>
      <c r="K115" s="72"/>
      <c r="L115" s="53" t="s">
        <v>75</v>
      </c>
      <c r="M115" s="199" t="s">
        <v>239</v>
      </c>
      <c r="N115" s="47"/>
      <c r="O115" s="47"/>
      <c r="P115" s="47"/>
      <c r="Q115" s="28"/>
      <c r="R115" s="28"/>
      <c r="S115" s="28"/>
      <c r="T115" s="28"/>
      <c r="U115" s="28"/>
      <c r="V115" s="28"/>
      <c r="W115" s="42"/>
    </row>
    <row r="116" spans="1:23">
      <c r="A116" s="7"/>
      <c r="B116" s="115">
        <f>C116+D116</f>
        <v>0</v>
      </c>
      <c r="C116" s="132">
        <f>SUMIFS(DATI!E$1:E$65536,DATI!A$1:A$65536,'2020'!B4,DATI!B$1:B$65536,'2020'!C12,DATI!C$1:C$65536,'2020'!B8,DATI!D$1:D$65536,'2020'!L116)</f>
        <v>0</v>
      </c>
      <c r="D116" s="132">
        <f>SUMIFS(DATI!E$1:E$65536,DATI!A$1:A$65536,'2020'!B4,DATI!B$1:B$65536,'2020'!D12,DATI!C$1:C$65536,'2020'!B8,DATI!D$1:D$65536,'2020'!L116)</f>
        <v>0</v>
      </c>
      <c r="E116" s="49">
        <f>SUMIFS(DATI!E$1:E$65536,DATI!A$1:A$65536,'2020'!B4,DATI!B$1:B$65536,'2020'!E12,DATI!C$1:C$65536,'2020'!B8,DATI!D$1:D$65536,'2020'!L116)</f>
        <v>0</v>
      </c>
      <c r="F116" s="49">
        <f>SUMIFS(DATI!E$1:E$65536,DATI!A$1:A$65536,'2020'!B4,DATI!B$1:B$65536,'2020'!F12,DATI!C$1:C$65536,'2020'!B8,DATI!D$1:D$65536,'2020'!L116)</f>
        <v>583586</v>
      </c>
      <c r="G116" s="30">
        <f>SUMIFS(DATI!E$1:E$65536,DATI!A$1:A$65536,'2020'!B4,DATI!B$1:B$65536,'2020'!G12,DATI!C$1:C$65536,'2020'!B8,DATI!D$1:D$65536,'2020'!L116)</f>
        <v>0</v>
      </c>
      <c r="H116" s="28"/>
      <c r="I116" s="94">
        <f>B116+E116+F116+G116</f>
        <v>583586</v>
      </c>
      <c r="J116" s="49">
        <f>SUMIFS(DATI!E$1:E$65536,DATI!A$1:A$65536,'2020'!B4,DATI!B$1:B$65536,'2020'!J12,DATI!C$1:C$65536,'2020'!B8,DATI!D$1:D$65536,'2020'!L116)</f>
        <v>0</v>
      </c>
      <c r="K116" s="31">
        <f>I116+J116</f>
        <v>583586</v>
      </c>
      <c r="L116" s="53" t="s">
        <v>66</v>
      </c>
      <c r="M116" s="54" t="s">
        <v>191</v>
      </c>
      <c r="N116" s="91">
        <f>O116+P116</f>
        <v>583586</v>
      </c>
      <c r="O116" s="30">
        <f>SUMIFS(DATI!E$1:E$65536,DATI!A$1:A$65536,'2020'!B4,DATI!B$1:B$65536,'2020'!O12,DATI!C$1:C$65536,'2020'!B8,DATI!D$1:D$65536,'2020'!L116)</f>
        <v>0</v>
      </c>
      <c r="P116" s="29">
        <f>W116</f>
        <v>583586</v>
      </c>
      <c r="Q116" s="28"/>
      <c r="R116" s="28"/>
      <c r="S116" s="28"/>
      <c r="T116" s="28"/>
      <c r="U116" s="49">
        <f>SUMIFS(DATI!E$1:E$65536,DATI!A$1:A$65536,'2020'!B4,DATI!B$1:B$65536,'2020'!U12,DATI!C$1:C$65536,'2020'!N8,DATI!D$1:D$65536,'2020'!L116)</f>
        <v>583586</v>
      </c>
      <c r="V116" s="28"/>
      <c r="W116" s="31">
        <f>U116</f>
        <v>583586</v>
      </c>
    </row>
    <row r="117" spans="1:23" ht="13">
      <c r="A117" s="7"/>
      <c r="B117" s="115">
        <f>C117+D117</f>
        <v>2654293</v>
      </c>
      <c r="C117" s="27">
        <f>V112-C113-C116</f>
        <v>87088</v>
      </c>
      <c r="D117" s="27">
        <f>U112+U116-D113-D116</f>
        <v>2567205</v>
      </c>
      <c r="E117" s="94">
        <f>T112-E113-E116</f>
        <v>447974</v>
      </c>
      <c r="F117" s="94">
        <f>S112-F116</f>
        <v>139159</v>
      </c>
      <c r="G117" s="94">
        <f>R112-G116</f>
        <v>4121585</v>
      </c>
      <c r="H117" s="28"/>
      <c r="I117" s="94">
        <f>B117+E117+F117+G117</f>
        <v>7363011</v>
      </c>
      <c r="J117" s="28"/>
      <c r="K117" s="32"/>
      <c r="L117" s="113" t="s">
        <v>21</v>
      </c>
      <c r="M117" s="206" t="s">
        <v>192</v>
      </c>
      <c r="N117" s="23"/>
      <c r="O117" s="28"/>
      <c r="P117" s="23"/>
      <c r="Q117" s="28"/>
      <c r="R117" s="28"/>
      <c r="S117" s="28"/>
      <c r="T117" s="28"/>
      <c r="U117" s="28"/>
      <c r="V117" s="28"/>
      <c r="W117" s="42"/>
    </row>
    <row r="118" spans="1:23">
      <c r="A118" s="7"/>
      <c r="B118" s="115">
        <f>C118+D118</f>
        <v>922361</v>
      </c>
      <c r="C118" s="91">
        <f>C22</f>
        <v>26187</v>
      </c>
      <c r="D118" s="91">
        <f>D22</f>
        <v>896174</v>
      </c>
      <c r="E118" s="91">
        <f>E22</f>
        <v>1276428</v>
      </c>
      <c r="F118" s="91">
        <f>F22</f>
        <v>86060</v>
      </c>
      <c r="G118" s="91">
        <f>G22</f>
        <v>3242712</v>
      </c>
      <c r="H118" s="28"/>
      <c r="I118" s="94">
        <f>B118+E118+F118+G118</f>
        <v>5527561</v>
      </c>
      <c r="J118" s="50"/>
      <c r="K118" s="42"/>
      <c r="L118" s="53" t="s">
        <v>77</v>
      </c>
      <c r="M118" s="65" t="s">
        <v>167</v>
      </c>
      <c r="N118" s="28"/>
      <c r="O118" s="28"/>
      <c r="P118" s="28"/>
      <c r="Q118" s="28"/>
      <c r="R118" s="28"/>
      <c r="S118" s="28"/>
      <c r="T118" s="28"/>
      <c r="U118" s="28"/>
      <c r="V118" s="28"/>
      <c r="W118" s="42"/>
    </row>
    <row r="119" spans="1:23" ht="13.5" thickBot="1">
      <c r="A119" s="7"/>
      <c r="B119" s="115">
        <f>C119+D119</f>
        <v>1731932</v>
      </c>
      <c r="C119" s="133">
        <f>C117-C118</f>
        <v>60901</v>
      </c>
      <c r="D119" s="133">
        <f>D117-D118</f>
        <v>1671031</v>
      </c>
      <c r="E119" s="133">
        <f>E117-E118</f>
        <v>-828454</v>
      </c>
      <c r="F119" s="133">
        <f>F117-F118</f>
        <v>53099</v>
      </c>
      <c r="G119" s="133">
        <f>G117-G118</f>
        <v>878873</v>
      </c>
      <c r="H119" s="28"/>
      <c r="I119" s="94">
        <f>B119+E119+F119+G119</f>
        <v>1835450</v>
      </c>
      <c r="J119" s="50"/>
      <c r="K119" s="109"/>
      <c r="L119" s="130" t="s">
        <v>193</v>
      </c>
      <c r="M119" s="207" t="s">
        <v>194</v>
      </c>
      <c r="N119" s="28"/>
      <c r="O119" s="28"/>
      <c r="P119" s="28"/>
      <c r="Q119" s="28"/>
      <c r="R119" s="28"/>
      <c r="S119" s="28"/>
      <c r="T119" s="28"/>
      <c r="U119" s="28"/>
      <c r="V119" s="28"/>
      <c r="W119" s="42"/>
    </row>
    <row r="120" spans="1:23" ht="13.5" thickTop="1" thickBot="1">
      <c r="A120" s="7"/>
      <c r="B120" s="272"/>
      <c r="C120" s="272"/>
      <c r="D120" s="272"/>
      <c r="E120" s="272"/>
      <c r="F120" s="272"/>
      <c r="G120" s="272"/>
      <c r="H120" s="272"/>
      <c r="I120" s="272"/>
      <c r="J120" s="272"/>
      <c r="K120" s="272"/>
      <c r="L120" s="272"/>
      <c r="M120" s="272"/>
      <c r="N120" s="272"/>
      <c r="O120" s="272"/>
      <c r="P120" s="272"/>
      <c r="Q120" s="272"/>
      <c r="R120" s="272"/>
      <c r="S120" s="272"/>
      <c r="T120" s="272"/>
      <c r="U120" s="272"/>
      <c r="V120" s="272"/>
      <c r="W120" s="273"/>
    </row>
    <row r="121" spans="1:23" ht="21.75" customHeight="1" thickTop="1" thickBot="1">
      <c r="A121" s="7"/>
      <c r="B121" s="253" t="s">
        <v>119</v>
      </c>
      <c r="C121" s="253"/>
      <c r="D121" s="253"/>
      <c r="E121" s="253"/>
      <c r="F121" s="253"/>
      <c r="G121" s="253"/>
      <c r="H121" s="253"/>
      <c r="I121" s="253"/>
      <c r="J121" s="253"/>
      <c r="K121" s="254"/>
      <c r="L121" s="274" t="s">
        <v>120</v>
      </c>
      <c r="M121" s="275"/>
      <c r="N121" s="278" t="s">
        <v>121</v>
      </c>
      <c r="O121" s="279"/>
      <c r="P121" s="279"/>
      <c r="Q121" s="279"/>
      <c r="R121" s="279"/>
      <c r="S121" s="279"/>
      <c r="T121" s="279"/>
      <c r="U121" s="280"/>
      <c r="V121" s="280"/>
      <c r="W121" s="281"/>
    </row>
    <row r="122" spans="1:23" ht="13.5" customHeight="1" thickTop="1">
      <c r="A122" s="7"/>
      <c r="B122" s="261" t="s">
        <v>122</v>
      </c>
      <c r="C122" s="264" t="s">
        <v>123</v>
      </c>
      <c r="D122" s="264" t="s">
        <v>124</v>
      </c>
      <c r="E122" s="239" t="s">
        <v>125</v>
      </c>
      <c r="F122" s="239" t="s">
        <v>126</v>
      </c>
      <c r="G122" s="239" t="s">
        <v>127</v>
      </c>
      <c r="H122" s="239" t="s">
        <v>128</v>
      </c>
      <c r="I122" s="239" t="s">
        <v>129</v>
      </c>
      <c r="J122" s="239" t="s">
        <v>130</v>
      </c>
      <c r="K122" s="243" t="s">
        <v>131</v>
      </c>
      <c r="L122" s="276"/>
      <c r="M122" s="277"/>
      <c r="N122" s="264" t="s">
        <v>131</v>
      </c>
      <c r="O122" s="239" t="s">
        <v>130</v>
      </c>
      <c r="P122" s="239" t="s">
        <v>129</v>
      </c>
      <c r="Q122" s="239" t="s">
        <v>128</v>
      </c>
      <c r="R122" s="239" t="s">
        <v>127</v>
      </c>
      <c r="S122" s="239" t="s">
        <v>126</v>
      </c>
      <c r="T122" s="239" t="s">
        <v>125</v>
      </c>
      <c r="U122" s="264" t="s">
        <v>124</v>
      </c>
      <c r="V122" s="264" t="s">
        <v>123</v>
      </c>
      <c r="W122" s="266" t="s">
        <v>122</v>
      </c>
    </row>
    <row r="123" spans="1:23" ht="12.75" customHeight="1">
      <c r="A123" s="7"/>
      <c r="B123" s="262"/>
      <c r="C123" s="216"/>
      <c r="D123" s="216"/>
      <c r="E123" s="213"/>
      <c r="F123" s="213"/>
      <c r="G123" s="213"/>
      <c r="H123" s="229"/>
      <c r="I123" s="213"/>
      <c r="J123" s="213"/>
      <c r="K123" s="244"/>
      <c r="L123" s="276"/>
      <c r="M123" s="277"/>
      <c r="N123" s="215"/>
      <c r="O123" s="213"/>
      <c r="P123" s="213"/>
      <c r="Q123" s="229"/>
      <c r="R123" s="213"/>
      <c r="S123" s="213"/>
      <c r="T123" s="213"/>
      <c r="U123" s="216"/>
      <c r="V123" s="216"/>
      <c r="W123" s="219"/>
    </row>
    <row r="124" spans="1:23" ht="53.25" customHeight="1" thickBot="1">
      <c r="A124" s="7"/>
      <c r="B124" s="263"/>
      <c r="C124" s="265"/>
      <c r="D124" s="265"/>
      <c r="E124" s="241"/>
      <c r="F124" s="241"/>
      <c r="G124" s="241"/>
      <c r="H124" s="242"/>
      <c r="I124" s="241"/>
      <c r="J124" s="240"/>
      <c r="K124" s="245"/>
      <c r="L124" s="276"/>
      <c r="M124" s="277"/>
      <c r="N124" s="268"/>
      <c r="O124" s="240"/>
      <c r="P124" s="241"/>
      <c r="Q124" s="242"/>
      <c r="R124" s="241"/>
      <c r="S124" s="241"/>
      <c r="T124" s="241"/>
      <c r="U124" s="265"/>
      <c r="V124" s="265"/>
      <c r="W124" s="267"/>
    </row>
    <row r="125" spans="1:23" ht="19" thickTop="1" thickBot="1">
      <c r="A125" s="7"/>
      <c r="B125" s="249" t="s">
        <v>195</v>
      </c>
      <c r="C125" s="249"/>
      <c r="D125" s="249"/>
      <c r="E125" s="249"/>
      <c r="F125" s="249"/>
      <c r="G125" s="249"/>
      <c r="H125" s="249"/>
      <c r="I125" s="249"/>
      <c r="J125" s="249"/>
      <c r="K125" s="249"/>
      <c r="L125" s="249"/>
      <c r="M125" s="249"/>
      <c r="N125" s="249"/>
      <c r="O125" s="249"/>
      <c r="P125" s="249"/>
      <c r="Q125" s="249"/>
      <c r="R125" s="249"/>
      <c r="S125" s="249"/>
      <c r="T125" s="249"/>
      <c r="U125" s="249"/>
      <c r="V125" s="249"/>
      <c r="W125" s="250"/>
    </row>
    <row r="126" spans="1:23" ht="13" thickTop="1">
      <c r="A126" s="7"/>
      <c r="B126" s="28"/>
      <c r="C126" s="28"/>
      <c r="D126" s="28"/>
      <c r="E126" s="28"/>
      <c r="F126" s="28"/>
      <c r="G126" s="28"/>
      <c r="H126" s="28"/>
      <c r="I126" s="28"/>
      <c r="J126" s="22">
        <f>J127+J128</f>
        <v>18311751</v>
      </c>
      <c r="K126" s="129"/>
      <c r="L126" s="18" t="s">
        <v>109</v>
      </c>
      <c r="M126" s="19" t="s">
        <v>196</v>
      </c>
      <c r="N126" s="44"/>
      <c r="O126" s="44"/>
      <c r="P126" s="44"/>
      <c r="Q126" s="44"/>
      <c r="R126" s="44"/>
      <c r="S126" s="44"/>
      <c r="T126" s="44"/>
      <c r="U126" s="44"/>
      <c r="V126" s="44"/>
      <c r="W126" s="45"/>
    </row>
    <row r="127" spans="1:23">
      <c r="A127" s="7"/>
      <c r="B127" s="28"/>
      <c r="C127" s="28"/>
      <c r="D127" s="28"/>
      <c r="E127" s="28"/>
      <c r="F127" s="28"/>
      <c r="G127" s="28"/>
      <c r="H127" s="28"/>
      <c r="I127" s="28"/>
      <c r="J127" s="49">
        <f>SUMIFS(DATI!E$1:E$65536,DATI!A$1:A$65536,'2020'!B4,DATI!B$1:B$65536,'2020'!J12,DATI!C$1:C$65536,'2020'!B8,DATI!D$1:D$65536,'2020'!L127)</f>
        <v>13453377</v>
      </c>
      <c r="K127" s="42"/>
      <c r="L127" s="40" t="s">
        <v>110</v>
      </c>
      <c r="M127" s="134" t="s">
        <v>234</v>
      </c>
      <c r="N127" s="44"/>
      <c r="O127" s="44"/>
      <c r="P127" s="44"/>
      <c r="Q127" s="44"/>
      <c r="R127" s="44"/>
      <c r="S127" s="44"/>
      <c r="T127" s="44"/>
      <c r="U127" s="44"/>
      <c r="V127" s="44"/>
      <c r="W127" s="45"/>
    </row>
    <row r="128" spans="1:23">
      <c r="A128" s="7"/>
      <c r="B128" s="28"/>
      <c r="C128" s="28"/>
      <c r="D128" s="28"/>
      <c r="E128" s="28"/>
      <c r="F128" s="28"/>
      <c r="G128" s="28"/>
      <c r="H128" s="28"/>
      <c r="I128" s="28"/>
      <c r="J128" s="49">
        <v>4858374</v>
      </c>
      <c r="K128" s="42"/>
      <c r="L128" s="40" t="s">
        <v>111</v>
      </c>
      <c r="M128" s="134" t="s">
        <v>235</v>
      </c>
      <c r="N128" s="44"/>
      <c r="O128" s="44"/>
      <c r="P128" s="44"/>
      <c r="Q128" s="44"/>
      <c r="R128" s="44"/>
      <c r="S128" s="44"/>
      <c r="T128" s="44"/>
      <c r="U128" s="44"/>
      <c r="V128" s="44"/>
      <c r="W128" s="45"/>
    </row>
    <row r="129" spans="1:23">
      <c r="A129" s="7"/>
      <c r="B129" s="28"/>
      <c r="C129" s="28"/>
      <c r="D129" s="28"/>
      <c r="E129" s="28"/>
      <c r="F129" s="28"/>
      <c r="G129" s="28"/>
      <c r="H129" s="28"/>
      <c r="I129" s="61"/>
      <c r="J129" s="49">
        <f>SUMIFS(DATI!E$1:E$65536,DATI!A$1:A$65536,'2020'!B4,DATI!B$1:B$65536,'2020'!J12,DATI!C$1:C$65536,'2020'!B8,DATI!D$1:D$65536,'2020'!L129)</f>
        <v>29129</v>
      </c>
      <c r="K129" s="42"/>
      <c r="L129" s="40" t="s">
        <v>112</v>
      </c>
      <c r="M129" s="185" t="s">
        <v>227</v>
      </c>
      <c r="N129" s="44"/>
      <c r="O129" s="44"/>
      <c r="P129" s="44"/>
      <c r="Q129" s="44"/>
      <c r="R129" s="44"/>
      <c r="S129" s="44"/>
      <c r="T129" s="44"/>
      <c r="U129" s="44"/>
      <c r="V129" s="44"/>
      <c r="W129" s="45"/>
    </row>
    <row r="130" spans="1:23">
      <c r="A130" s="7"/>
      <c r="B130" s="28"/>
      <c r="C130" s="28"/>
      <c r="D130" s="28"/>
      <c r="E130" s="28"/>
      <c r="F130" s="28"/>
      <c r="G130" s="28"/>
      <c r="H130" s="28"/>
      <c r="I130" s="28"/>
      <c r="J130" s="28"/>
      <c r="K130" s="42"/>
      <c r="L130" s="40" t="s">
        <v>113</v>
      </c>
      <c r="M130" s="41" t="s">
        <v>197</v>
      </c>
      <c r="N130" s="44"/>
      <c r="O130" s="43">
        <f>O131+O132</f>
        <v>17892297</v>
      </c>
      <c r="P130" s="44"/>
      <c r="Q130" s="44"/>
      <c r="R130" s="44"/>
      <c r="S130" s="44"/>
      <c r="T130" s="44"/>
      <c r="U130" s="44"/>
      <c r="V130" s="44"/>
      <c r="W130" s="45"/>
    </row>
    <row r="131" spans="1:23">
      <c r="A131" s="7"/>
      <c r="B131" s="28"/>
      <c r="C131" s="28"/>
      <c r="D131" s="28"/>
      <c r="E131" s="28"/>
      <c r="F131" s="28"/>
      <c r="G131" s="28"/>
      <c r="H131" s="28"/>
      <c r="I131" s="28"/>
      <c r="J131" s="28"/>
      <c r="K131" s="42"/>
      <c r="L131" s="40" t="s">
        <v>114</v>
      </c>
      <c r="M131" s="134" t="s">
        <v>236</v>
      </c>
      <c r="N131" s="44"/>
      <c r="O131" s="36">
        <f>SUMIFS(DATI!E$1:E$65536,DATI!A$1:A$65536,'2020'!B4,DATI!B$1:B$65536,'2020'!O12,DATI!C$1:C$65536,'2020'!N8,DATI!D$1:D$65536,'2020'!L131)</f>
        <v>15007298</v>
      </c>
      <c r="P131" s="44"/>
      <c r="Q131" s="44"/>
      <c r="R131" s="44"/>
      <c r="S131" s="44"/>
      <c r="T131" s="44"/>
      <c r="U131" s="44"/>
      <c r="V131" s="44"/>
      <c r="W131" s="45"/>
    </row>
    <row r="132" spans="1:23">
      <c r="A132" s="7"/>
      <c r="B132" s="28"/>
      <c r="C132" s="28"/>
      <c r="D132" s="28"/>
      <c r="E132" s="28"/>
      <c r="F132" s="28"/>
      <c r="G132" s="28"/>
      <c r="H132" s="28"/>
      <c r="I132" s="28"/>
      <c r="J132" s="28"/>
      <c r="K132" s="42"/>
      <c r="L132" s="40" t="s">
        <v>115</v>
      </c>
      <c r="M132" s="134" t="s">
        <v>237</v>
      </c>
      <c r="N132" s="44"/>
      <c r="O132" s="36">
        <f>SUMIFS(DATI!E$1:E$65536,DATI!A$1:A$65536,'2020'!B4,DATI!B$1:B$65536,'2020'!O12,DATI!C$1:C$65536,'2020'!N8,DATI!D$1:D$65536,'2020'!L132)</f>
        <v>2884999</v>
      </c>
      <c r="P132" s="44"/>
      <c r="Q132" s="44"/>
      <c r="R132" s="44"/>
      <c r="S132" s="44"/>
      <c r="T132" s="44"/>
      <c r="U132" s="44"/>
      <c r="V132" s="44"/>
      <c r="W132" s="45"/>
    </row>
    <row r="133" spans="1:23">
      <c r="A133" s="7"/>
      <c r="B133" s="28"/>
      <c r="C133" s="28"/>
      <c r="D133" s="28"/>
      <c r="E133" s="28"/>
      <c r="F133" s="28"/>
      <c r="G133" s="28"/>
      <c r="H133" s="28"/>
      <c r="I133" s="28"/>
      <c r="J133" s="28"/>
      <c r="K133" s="42"/>
      <c r="L133" s="40" t="s">
        <v>116</v>
      </c>
      <c r="M133" s="185" t="s">
        <v>228</v>
      </c>
      <c r="N133" s="44"/>
      <c r="O133" s="36">
        <f>SUMIFS(DATI!E$1:E$65536,DATI!A$1:A$65536,'2020'!B4,DATI!B$1:B$65536,'2020'!O12,DATI!C$1:C$65536,'2020'!N8,DATI!D$1:D$65536,'2020'!L133)</f>
        <v>59082</v>
      </c>
      <c r="P133" s="44"/>
      <c r="Q133" s="44"/>
      <c r="R133" s="44"/>
      <c r="S133" s="44"/>
      <c r="T133" s="44"/>
      <c r="U133" s="44"/>
      <c r="V133" s="44"/>
      <c r="W133" s="45"/>
    </row>
    <row r="134" spans="1:23" ht="13">
      <c r="A134" s="7"/>
      <c r="B134" s="28"/>
      <c r="C134" s="28"/>
      <c r="D134" s="28"/>
      <c r="E134" s="28"/>
      <c r="F134" s="28"/>
      <c r="G134" s="28"/>
      <c r="H134" s="28"/>
      <c r="I134" s="28"/>
      <c r="J134" s="29">
        <f>O130-J126</f>
        <v>-419454</v>
      </c>
      <c r="K134" s="42"/>
      <c r="L134" s="135" t="s">
        <v>107</v>
      </c>
      <c r="M134" s="202" t="s">
        <v>198</v>
      </c>
      <c r="N134" s="44"/>
      <c r="O134" s="44"/>
      <c r="P134" s="44"/>
      <c r="Q134" s="44"/>
      <c r="R134" s="44"/>
      <c r="S134" s="44"/>
      <c r="T134" s="44"/>
      <c r="U134" s="44"/>
      <c r="V134" s="44"/>
      <c r="W134" s="45"/>
    </row>
    <row r="135" spans="1:23">
      <c r="A135" s="7"/>
      <c r="B135" s="28"/>
      <c r="C135" s="28"/>
      <c r="D135" s="28"/>
      <c r="E135" s="28"/>
      <c r="F135" s="28"/>
      <c r="G135" s="28"/>
      <c r="H135" s="61"/>
      <c r="I135" s="94">
        <f>I27+I30+I55+I58+I86+I89+I100+I116</f>
        <v>38772148</v>
      </c>
      <c r="J135" s="94">
        <f>J27+J30+J55+J58+J86+J89+J100+J116</f>
        <v>2397374</v>
      </c>
      <c r="K135" s="31">
        <f>I135+J135</f>
        <v>41169522</v>
      </c>
      <c r="L135" s="40" t="s">
        <v>199</v>
      </c>
      <c r="M135" s="41" t="s">
        <v>200</v>
      </c>
      <c r="N135" s="33">
        <f>O135+P135</f>
        <v>41169524</v>
      </c>
      <c r="O135" s="37">
        <f>O46+O49+O58+O86+O89+O100+O116</f>
        <v>1928596</v>
      </c>
      <c r="P135" s="43">
        <f>P33+P46+P49+P58+P86+P89+P100+P116</f>
        <v>39240928</v>
      </c>
      <c r="Q135" s="43">
        <f>Q33</f>
        <v>71214</v>
      </c>
      <c r="R135" s="136"/>
      <c r="S135" s="44"/>
      <c r="T135" s="44"/>
      <c r="U135" s="44"/>
      <c r="V135" s="44"/>
      <c r="W135" s="45"/>
    </row>
    <row r="136" spans="1:23" ht="13.5" thickBot="1">
      <c r="A136" s="7"/>
      <c r="B136" s="28"/>
      <c r="C136" s="28"/>
      <c r="D136" s="28"/>
      <c r="E136" s="28"/>
      <c r="F136" s="28"/>
      <c r="G136" s="28"/>
      <c r="H136" s="28"/>
      <c r="I136" s="23"/>
      <c r="J136" s="137">
        <f>J134+O46+O49+O58+O86+O90+O96+O100+O116+O97-J27-J55-J58-J86-J90-J96-J100-J116-J97</f>
        <v>-888232</v>
      </c>
      <c r="K136" s="138"/>
      <c r="L136" s="130" t="s">
        <v>108</v>
      </c>
      <c r="M136" s="207" t="s">
        <v>201</v>
      </c>
      <c r="N136" s="44"/>
      <c r="O136" s="44"/>
      <c r="P136" s="44"/>
      <c r="Q136" s="44"/>
      <c r="R136" s="44"/>
      <c r="S136" s="44"/>
      <c r="T136" s="44"/>
      <c r="U136" s="44"/>
      <c r="V136" s="44"/>
      <c r="W136" s="45"/>
    </row>
    <row r="137" spans="1:23" ht="13.5" thickTop="1" thickBot="1">
      <c r="A137" s="7"/>
      <c r="B137" s="251"/>
      <c r="C137" s="251"/>
      <c r="D137" s="251"/>
      <c r="E137" s="251"/>
      <c r="F137" s="251"/>
      <c r="G137" s="251"/>
      <c r="H137" s="251"/>
      <c r="I137" s="251"/>
      <c r="J137" s="251"/>
      <c r="K137" s="251"/>
      <c r="L137" s="251"/>
      <c r="M137" s="251"/>
      <c r="N137" s="251"/>
      <c r="O137" s="251"/>
      <c r="P137" s="251"/>
      <c r="Q137" s="251"/>
      <c r="R137" s="251"/>
      <c r="S137" s="251"/>
      <c r="T137" s="251"/>
      <c r="U137" s="251"/>
      <c r="V137" s="251"/>
      <c r="W137" s="252"/>
    </row>
    <row r="138" spans="1:23" ht="21.75" customHeight="1" thickTop="1" thickBot="1">
      <c r="A138" s="7"/>
      <c r="B138" s="253" t="s">
        <v>202</v>
      </c>
      <c r="C138" s="253"/>
      <c r="D138" s="253"/>
      <c r="E138" s="253"/>
      <c r="F138" s="253"/>
      <c r="G138" s="253"/>
      <c r="H138" s="253"/>
      <c r="I138" s="253"/>
      <c r="J138" s="253"/>
      <c r="K138" s="254"/>
      <c r="L138" s="255" t="s">
        <v>203</v>
      </c>
      <c r="M138" s="256"/>
      <c r="N138" s="259" t="s">
        <v>204</v>
      </c>
      <c r="O138" s="259"/>
      <c r="P138" s="259"/>
      <c r="Q138" s="259"/>
      <c r="R138" s="259"/>
      <c r="S138" s="259"/>
      <c r="T138" s="259"/>
      <c r="U138" s="259"/>
      <c r="V138" s="259"/>
      <c r="W138" s="260"/>
    </row>
    <row r="139" spans="1:23" ht="13.5" customHeight="1" thickTop="1">
      <c r="A139" s="7"/>
      <c r="B139" s="261" t="s">
        <v>122</v>
      </c>
      <c r="C139" s="264" t="s">
        <v>123</v>
      </c>
      <c r="D139" s="264" t="s">
        <v>124</v>
      </c>
      <c r="E139" s="239" t="s">
        <v>125</v>
      </c>
      <c r="F139" s="239" t="s">
        <v>126</v>
      </c>
      <c r="G139" s="239" t="s">
        <v>127</v>
      </c>
      <c r="H139" s="239" t="s">
        <v>128</v>
      </c>
      <c r="I139" s="239" t="s">
        <v>129</v>
      </c>
      <c r="J139" s="239" t="s">
        <v>130</v>
      </c>
      <c r="K139" s="243" t="s">
        <v>131</v>
      </c>
      <c r="L139" s="222"/>
      <c r="M139" s="223"/>
      <c r="N139" s="246" t="s">
        <v>131</v>
      </c>
      <c r="O139" s="239" t="s">
        <v>130</v>
      </c>
      <c r="P139" s="239" t="s">
        <v>129</v>
      </c>
      <c r="Q139" s="239" t="s">
        <v>128</v>
      </c>
      <c r="R139" s="239" t="s">
        <v>127</v>
      </c>
      <c r="S139" s="239" t="s">
        <v>126</v>
      </c>
      <c r="T139" s="239" t="s">
        <v>125</v>
      </c>
      <c r="U139" s="264" t="s">
        <v>124</v>
      </c>
      <c r="V139" s="264" t="s">
        <v>123</v>
      </c>
      <c r="W139" s="266" t="s">
        <v>122</v>
      </c>
    </row>
    <row r="140" spans="1:23" ht="12.75" customHeight="1">
      <c r="A140" s="7"/>
      <c r="B140" s="262"/>
      <c r="C140" s="216"/>
      <c r="D140" s="216"/>
      <c r="E140" s="213"/>
      <c r="F140" s="213"/>
      <c r="G140" s="213"/>
      <c r="H140" s="229"/>
      <c r="I140" s="213"/>
      <c r="J140" s="213"/>
      <c r="K140" s="244"/>
      <c r="L140" s="222"/>
      <c r="M140" s="223"/>
      <c r="N140" s="247"/>
      <c r="O140" s="213"/>
      <c r="P140" s="213"/>
      <c r="Q140" s="229"/>
      <c r="R140" s="213"/>
      <c r="S140" s="213"/>
      <c r="T140" s="213"/>
      <c r="U140" s="216"/>
      <c r="V140" s="216"/>
      <c r="W140" s="219"/>
    </row>
    <row r="141" spans="1:23" ht="57.75" customHeight="1" thickBot="1">
      <c r="A141" s="7"/>
      <c r="B141" s="263"/>
      <c r="C141" s="265"/>
      <c r="D141" s="265"/>
      <c r="E141" s="241"/>
      <c r="F141" s="241"/>
      <c r="G141" s="241"/>
      <c r="H141" s="242"/>
      <c r="I141" s="241"/>
      <c r="J141" s="240"/>
      <c r="K141" s="245"/>
      <c r="L141" s="257"/>
      <c r="M141" s="258"/>
      <c r="N141" s="248"/>
      <c r="O141" s="240"/>
      <c r="P141" s="241"/>
      <c r="Q141" s="242"/>
      <c r="R141" s="241"/>
      <c r="S141" s="241"/>
      <c r="T141" s="241"/>
      <c r="U141" s="265"/>
      <c r="V141" s="265"/>
      <c r="W141" s="267"/>
    </row>
    <row r="142" spans="1:23" ht="19" thickTop="1" thickBot="1">
      <c r="A142" s="7"/>
      <c r="B142" s="231" t="s">
        <v>205</v>
      </c>
      <c r="C142" s="231"/>
      <c r="D142" s="231"/>
      <c r="E142" s="231"/>
      <c r="F142" s="231"/>
      <c r="G142" s="231"/>
      <c r="H142" s="231"/>
      <c r="I142" s="231"/>
      <c r="J142" s="231"/>
      <c r="K142" s="231"/>
      <c r="L142" s="231"/>
      <c r="M142" s="231"/>
      <c r="N142" s="231"/>
      <c r="O142" s="231"/>
      <c r="P142" s="231"/>
      <c r="Q142" s="231"/>
      <c r="R142" s="231"/>
      <c r="S142" s="231"/>
      <c r="T142" s="231"/>
      <c r="U142" s="231"/>
      <c r="V142" s="231"/>
      <c r="W142" s="232"/>
    </row>
    <row r="143" spans="1:23" ht="13.5" thickTop="1">
      <c r="A143" s="7"/>
      <c r="B143" s="76"/>
      <c r="C143" s="76"/>
      <c r="D143" s="76"/>
      <c r="E143" s="76"/>
      <c r="F143" s="76"/>
      <c r="G143" s="76"/>
      <c r="H143" s="28"/>
      <c r="I143" s="76"/>
      <c r="J143" s="76"/>
      <c r="K143" s="139"/>
      <c r="L143" s="113" t="s">
        <v>206</v>
      </c>
      <c r="M143" s="208" t="s">
        <v>207</v>
      </c>
      <c r="N143" s="140">
        <f t="shared" ref="N143:N148" si="14">O143+P143</f>
        <v>947218</v>
      </c>
      <c r="O143" s="141">
        <f>J136</f>
        <v>-888232</v>
      </c>
      <c r="P143" s="141">
        <f>R143+S143+T143+W143</f>
        <v>1835450</v>
      </c>
      <c r="Q143" s="28"/>
      <c r="R143" s="142">
        <f>G119</f>
        <v>878873</v>
      </c>
      <c r="S143" s="142">
        <f>F119</f>
        <v>53099</v>
      </c>
      <c r="T143" s="142">
        <f>E119</f>
        <v>-828454</v>
      </c>
      <c r="U143" s="143">
        <f>D119</f>
        <v>1671031</v>
      </c>
      <c r="V143" s="62">
        <f>C119</f>
        <v>60901</v>
      </c>
      <c r="W143" s="63">
        <f>U143+V143</f>
        <v>1731932</v>
      </c>
    </row>
    <row r="144" spans="1:23">
      <c r="A144" s="7"/>
      <c r="B144" s="115">
        <f>C144+D144</f>
        <v>0</v>
      </c>
      <c r="C144" s="144">
        <f>C145+C146</f>
        <v>0</v>
      </c>
      <c r="D144" s="144">
        <f>D145+D146</f>
        <v>0</v>
      </c>
      <c r="E144" s="144">
        <f>E146</f>
        <v>348419</v>
      </c>
      <c r="F144" s="144">
        <f>F145+F146</f>
        <v>1067</v>
      </c>
      <c r="G144" s="144">
        <f>G145+G146</f>
        <v>16785</v>
      </c>
      <c r="H144" s="28"/>
      <c r="I144" s="37">
        <f>B144+E144+F144+G144</f>
        <v>366271</v>
      </c>
      <c r="J144" s="37">
        <f>J145+J146</f>
        <v>518131</v>
      </c>
      <c r="K144" s="145">
        <f t="shared" ref="K144:K149" si="15">I144+J144</f>
        <v>884402</v>
      </c>
      <c r="L144" s="53" t="s">
        <v>67</v>
      </c>
      <c r="M144" s="65" t="s">
        <v>208</v>
      </c>
      <c r="N144" s="140">
        <f t="shared" si="14"/>
        <v>884402</v>
      </c>
      <c r="O144" s="37">
        <f>O145+O146</f>
        <v>1642</v>
      </c>
      <c r="P144" s="43">
        <f>R144+S144+T144+W144</f>
        <v>882760</v>
      </c>
      <c r="Q144" s="28"/>
      <c r="R144" s="146">
        <f>R146</f>
        <v>498389</v>
      </c>
      <c r="S144" s="146">
        <f>S146</f>
        <v>356</v>
      </c>
      <c r="T144" s="146">
        <f>T146+T145</f>
        <v>383461</v>
      </c>
      <c r="U144" s="146">
        <f>U146</f>
        <v>0</v>
      </c>
      <c r="V144" s="62">
        <f>V146</f>
        <v>554</v>
      </c>
      <c r="W144" s="63">
        <f>U144+V144</f>
        <v>554</v>
      </c>
    </row>
    <row r="145" spans="1:23">
      <c r="A145" s="7"/>
      <c r="B145" s="115">
        <f>C145+D145</f>
        <v>0</v>
      </c>
      <c r="C145" s="147">
        <f>SUMIFS(DATI!E$1:E$65536,DATI!A$1:A$65536,'2020'!B4,DATI!B$1:B$65536,'2020'!C12,DATI!C$1:C$65536,'2020'!B8,DATI!D$1:D$65536,'2020'!L145)</f>
        <v>0</v>
      </c>
      <c r="D145" s="147">
        <f>SUMIFS(DATI!E$1:E$65536,DATI!A$1:A$65536,'2020'!B4,DATI!B$1:B$65536,'2020'!D12,DATI!C$1:C$65536,'2020'!B8,DATI!D$1:D$65536,'2020'!L145)</f>
        <v>0</v>
      </c>
      <c r="E145" s="148"/>
      <c r="F145" s="149">
        <f>SUMIFS(DATI!E$1:E$65536,DATI!A$1:A$65536,'2020'!B4,DATI!B$1:B$65536,'2020'!F12,DATI!C$1:C$65536,'2020'!B8,DATI!D$1:D$65536,'2020'!L145)</f>
        <v>0</v>
      </c>
      <c r="G145" s="149">
        <f>SUMIFS(DATI!E$1:E$65536,DATI!A$1:A$65536,'2020'!B4,DATI!B$1:B$65536,'2020'!G12,DATI!C$1:C$65536,'2020'!B8,DATI!D$1:D$65536,'2020'!L145)</f>
        <v>14787</v>
      </c>
      <c r="H145" s="28"/>
      <c r="I145" s="37">
        <f>B145+F145+G145</f>
        <v>14787</v>
      </c>
      <c r="J145" s="149">
        <f>SUMIFS(DATI!E$1:E$65536,DATI!A$1:A$65536,'2020'!B4,DATI!B$1:B$65536,'2020'!J12,DATI!C$1:C$65536,'2020'!B8,DATI!D$1:D$65536,'2020'!L145)</f>
        <v>0</v>
      </c>
      <c r="K145" s="145">
        <f t="shared" si="15"/>
        <v>14787</v>
      </c>
      <c r="L145" s="53" t="s">
        <v>68</v>
      </c>
      <c r="M145" s="199" t="s">
        <v>230</v>
      </c>
      <c r="N145" s="140">
        <f t="shared" si="14"/>
        <v>14787</v>
      </c>
      <c r="O145" s="149">
        <f>SUMIFS(DATI!E$1:E$65536,DATI!A$1:A$65536,'2020'!B4,DATI!B$1:B$65536,'2020'!O12,DATI!C$1:C$65536,'2020'!N8,DATI!D$1:D$65536,'2020'!L145)</f>
        <v>0</v>
      </c>
      <c r="P145" s="43">
        <f>T145</f>
        <v>14787</v>
      </c>
      <c r="Q145" s="28"/>
      <c r="R145" s="150"/>
      <c r="S145" s="151"/>
      <c r="T145" s="36">
        <f>SUMIFS(DATI!E$1:E$65536,DATI!A$1:A$65536,'2020'!B4,DATI!B$1:B$65536,'2020'!T12,DATI!C$1:C$65536,'2020'!N8,DATI!D$1:D$65536,'2020'!L145)</f>
        <v>14787</v>
      </c>
      <c r="U145" s="152"/>
      <c r="V145" s="28"/>
      <c r="W145" s="42"/>
    </row>
    <row r="146" spans="1:23">
      <c r="A146" s="7"/>
      <c r="B146" s="115">
        <f>C146+D146</f>
        <v>0</v>
      </c>
      <c r="C146" s="144">
        <f>C148</f>
        <v>0</v>
      </c>
      <c r="D146" s="144">
        <f>D148</f>
        <v>0</v>
      </c>
      <c r="E146" s="144">
        <f>E147+E148</f>
        <v>348419</v>
      </c>
      <c r="F146" s="144">
        <f>F148</f>
        <v>1067</v>
      </c>
      <c r="G146" s="144">
        <f>G148</f>
        <v>1998</v>
      </c>
      <c r="H146" s="44"/>
      <c r="I146" s="37">
        <f>B146+E146+F146+G146</f>
        <v>351484</v>
      </c>
      <c r="J146" s="144">
        <f>J147+J148</f>
        <v>518131</v>
      </c>
      <c r="K146" s="145">
        <f t="shared" si="15"/>
        <v>869615</v>
      </c>
      <c r="L146" s="53" t="s">
        <v>209</v>
      </c>
      <c r="M146" s="199" t="s">
        <v>231</v>
      </c>
      <c r="N146" s="140">
        <f t="shared" si="14"/>
        <v>869615</v>
      </c>
      <c r="O146" s="37">
        <f>O147+O148</f>
        <v>1642</v>
      </c>
      <c r="P146" s="43">
        <f>R146+S146+T146+W146</f>
        <v>867973</v>
      </c>
      <c r="Q146" s="44"/>
      <c r="R146" s="146">
        <f>R147+R148</f>
        <v>498389</v>
      </c>
      <c r="S146" s="146">
        <f>S147+S148</f>
        <v>356</v>
      </c>
      <c r="T146" s="146">
        <f>T147+T148</f>
        <v>368674</v>
      </c>
      <c r="U146" s="146">
        <f>U147+U148</f>
        <v>0</v>
      </c>
      <c r="V146" s="94">
        <f>V147+V148</f>
        <v>554</v>
      </c>
      <c r="W146" s="31">
        <f>U146+V146</f>
        <v>554</v>
      </c>
    </row>
    <row r="147" spans="1:23">
      <c r="A147" s="7"/>
      <c r="B147" s="153"/>
      <c r="C147" s="154"/>
      <c r="D147" s="154"/>
      <c r="E147" s="149">
        <f>SUMIFS(DATI!E$1:E$65536,DATI!A$1:A$65536,'2020'!B4,DATI!B$1:B$65536,'2020'!E12,DATI!C$1:C$65536,'2020'!B8,DATI!D$1:D$65536,'2020'!L147)</f>
        <v>0</v>
      </c>
      <c r="F147" s="152"/>
      <c r="G147" s="71"/>
      <c r="H147" s="44"/>
      <c r="I147" s="37">
        <f>E147</f>
        <v>0</v>
      </c>
      <c r="J147" s="149">
        <f>SUMIFS(DATI!E$1:E$65536,DATI!A$1:A$65536,'2020'!B4,DATI!B$1:B$65536,'2020'!J12,DATI!C$1:C$65536,'2020'!B8,DATI!D$1:D$65536,'2020'!L147)</f>
        <v>507380</v>
      </c>
      <c r="K147" s="145">
        <f t="shared" si="15"/>
        <v>507380</v>
      </c>
      <c r="L147" s="53" t="s">
        <v>69</v>
      </c>
      <c r="M147" s="78" t="s">
        <v>232</v>
      </c>
      <c r="N147" s="140">
        <f t="shared" si="14"/>
        <v>507380</v>
      </c>
      <c r="O147" s="149">
        <f>SUMIFS(DATI!E$1:E$65536,DATI!A$1:A$65536,'2020'!B4,DATI!B$1:B$65536,'2020'!O12,DATI!C$1:C$65536,'2020'!N8,DATI!D$1:D$65536,'2020'!L147)</f>
        <v>0</v>
      </c>
      <c r="P147" s="43">
        <f>R147+S147+T147+W147</f>
        <v>507380</v>
      </c>
      <c r="Q147" s="44"/>
      <c r="R147" s="149">
        <f>SUMIFS(DATI!E$1:E$65536,DATI!A$1:A$65536,'2020'!B4,DATI!B$1:B$65536,'2020'!R12,DATI!C$1:C$65536,'2020'!N8,DATI!D$1:D$65536,'2020'!L147)</f>
        <v>138706</v>
      </c>
      <c r="S147" s="149">
        <f>SUMIFS(DATI!E$1:E$65536,DATI!A$1:A$65536,'2020'!B4,DATI!B$1:B$65536,'2020'!D12,DATI!C$1:C$65536,'2020'!N8,DATI!D$1:D$65536,'2020'!L147)</f>
        <v>0</v>
      </c>
      <c r="T147" s="36">
        <f>SUMIFS(DATI!E$1:E$65536,DATI!A$1:A$65536,'2020'!B4,DATI!B$1:B$65536,'2020'!T12,DATI!C$1:C$65536,'2020'!N8,DATI!D$1:D$65536,'2020'!L147)</f>
        <v>368674</v>
      </c>
      <c r="U147" s="155">
        <f>SUMIFS(DATI!E$1:E$65536,DATI!A$1:A$65536,'2020'!B4,DATI!B$1:B$65536,'2020'!U12,DATI!C$1:C$65536,'2020'!N8,DATI!D$1:D$65536,'2020'!L147)</f>
        <v>0</v>
      </c>
      <c r="V147" s="30">
        <f>SUMIFS(DATI!E$1:E$65536,DATI!A$1:A$65536,'2020'!B4,DATI!B$1:B$65536,'2020'!V12,DATI!C$1:C$65536,'2020'!N8,DATI!D$1:D$65536,'2020'!L147)</f>
        <v>0</v>
      </c>
      <c r="W147" s="31">
        <f>U147+V147</f>
        <v>0</v>
      </c>
    </row>
    <row r="148" spans="1:23">
      <c r="A148" s="7"/>
      <c r="B148" s="115">
        <f>C148+D148</f>
        <v>0</v>
      </c>
      <c r="C148" s="156">
        <f>SUMIFS(DATI!E$1:E$65536,DATI!A$1:A$65536,'2020'!B4,DATI!B$1:B$65536,'2020'!C12,DATI!C$1:C$65536,'2020'!B8,DATI!D$1:D$65536,'2020'!L148)</f>
        <v>0</v>
      </c>
      <c r="D148" s="156">
        <f>SUMIFS(DATI!E$1:E$65536,DATI!A$1:A$65536,'2020'!B4,DATI!B$1:B$65536,'2020'!D12,DATI!C$1:C$65536,'2020'!B8,DATI!D$1:D$65536,'2020'!L148)</f>
        <v>0</v>
      </c>
      <c r="E148" s="149">
        <f>SUMIFS(DATI!E$1:E$65536,DATI!A$1:A$65536,'2020'!B4,DATI!B$1:B$65536,'2020'!E12,DATI!C$1:C$65536,'2020'!B8,DATI!D$1:D$65536,'2020'!L148)</f>
        <v>348419</v>
      </c>
      <c r="F148" s="149">
        <f>SUMIFS(DATI!E$1:E$65536,DATI!A$1:A$65536,'2020'!B4,DATI!B$1:B$65536,'2020'!F12,DATI!C$1:C$65536,'2020'!B8,DATI!D$1:D$65536,'2020'!L148)</f>
        <v>1067</v>
      </c>
      <c r="G148" s="149">
        <f>SUMIFS(DATI!E$1:E$65536,DATI!A$1:A$65536,'2020'!B4,DATI!B$1:B$65536,'2020'!G12,DATI!C$1:C$65536,'2020'!B8,DATI!D$1:D$65536,'2020'!L148)</f>
        <v>1998</v>
      </c>
      <c r="H148" s="44"/>
      <c r="I148" s="37">
        <f>B148+E148+F148+G148</f>
        <v>351484</v>
      </c>
      <c r="J148" s="149">
        <f>SUMIFS(DATI!E$1:E$65536,DATI!A$1:A$65536,'2020'!B4,DATI!B$1:B$65536,'2020'!J12,DATI!C$1:C$65536,'2020'!B8,DATI!D$1:D$65536,'2020'!L148)</f>
        <v>10751</v>
      </c>
      <c r="K148" s="145">
        <f t="shared" si="15"/>
        <v>362235</v>
      </c>
      <c r="L148" s="53" t="s">
        <v>70</v>
      </c>
      <c r="M148" s="78" t="s">
        <v>233</v>
      </c>
      <c r="N148" s="140">
        <f t="shared" si="14"/>
        <v>362235</v>
      </c>
      <c r="O148" s="149">
        <f>SUMIFS(DATI!E$1:E$65536,DATI!A$1:A$65536,'2020'!B4,DATI!B$1:B$65536,'2020'!O12,DATI!C$1:C$65536,'2020'!N8,DATI!D$1:D$65536,'2020'!L148)</f>
        <v>1642</v>
      </c>
      <c r="P148" s="43">
        <f>R148+S148+T148+W148</f>
        <v>360593</v>
      </c>
      <c r="Q148" s="44"/>
      <c r="R148" s="149">
        <f>SUMIFS(DATI!E$1:E$65536,DATI!A$1:A$65536,'2020'!B4,DATI!B$1:B$65536,'2020'!R12,DATI!C$1:C$65536,'2020'!N8,DATI!D$1:D$65536,'2020'!L148)</f>
        <v>359683</v>
      </c>
      <c r="S148" s="149">
        <f>SUMIFS(DATI!E$1:E$65536,DATI!A$1:A$65536,'2020'!B4,DATI!B$1:B$65536,'2020'!S12,DATI!C$1:C$65536,'2020'!N8,DATI!D$1:D$65536,'2020'!L148)</f>
        <v>356</v>
      </c>
      <c r="T148" s="36">
        <f>SUMIFS(DATI!E$1:E$65536,DATI!A$1:A$65536,'2020'!B4,DATI!B$1:B$65536,'2020'!T12,DATI!C$1:C$65536,'2020'!N8,DATI!D$1:D$65536,'2020'!L148)</f>
        <v>0</v>
      </c>
      <c r="U148" s="155">
        <f>SUMIFS(DATI!E$1:E$65536,DATI!A$1:A$65536,'2020'!B4,DATI!B$1:B$65536,'2020'!U12,DATI!C$1:C$65536,'2020'!N8,DATI!D$1:D$65536,'2020'!L148)</f>
        <v>0</v>
      </c>
      <c r="V148" s="30">
        <f>SUMIFS(DATI!E$1:E$65536,DATI!A$1:A$65536,'2020'!B4,DATI!B$1:B$65536,'2020'!V12,DATI!C$1:C$65536,'2020'!N8,DATI!D$1:D$65536,'2020'!L148)</f>
        <v>554</v>
      </c>
      <c r="W148" s="31">
        <f>U148+V148</f>
        <v>554</v>
      </c>
    </row>
    <row r="149" spans="1:23" ht="26.5" thickBot="1">
      <c r="A149" s="7"/>
      <c r="B149" s="115">
        <f>C149+D149</f>
        <v>1732486</v>
      </c>
      <c r="C149" s="157">
        <f>V143+V144-C144</f>
        <v>61455</v>
      </c>
      <c r="D149" s="157">
        <f>U143+U144-D144</f>
        <v>1671031</v>
      </c>
      <c r="E149" s="80">
        <f>T143+T144-E144</f>
        <v>-793412</v>
      </c>
      <c r="F149" s="80">
        <f>S143+S144-F144</f>
        <v>52388</v>
      </c>
      <c r="G149" s="80">
        <f>G119+R144-G144</f>
        <v>1360477</v>
      </c>
      <c r="H149" s="44"/>
      <c r="I149" s="80">
        <f>B149+E149+F149+G149</f>
        <v>2351939</v>
      </c>
      <c r="J149" s="80">
        <f>O143+O144-J144</f>
        <v>-1404721</v>
      </c>
      <c r="K149" s="158">
        <f t="shared" si="15"/>
        <v>947218</v>
      </c>
      <c r="L149" s="130" t="s">
        <v>11</v>
      </c>
      <c r="M149" s="200" t="s">
        <v>210</v>
      </c>
      <c r="N149" s="44"/>
      <c r="O149" s="44"/>
      <c r="P149" s="44"/>
      <c r="Q149" s="44"/>
      <c r="R149" s="44"/>
      <c r="S149" s="44"/>
      <c r="T149" s="44"/>
      <c r="U149" s="44"/>
      <c r="V149" s="44"/>
      <c r="W149" s="45"/>
    </row>
    <row r="150" spans="1:23" ht="19" thickTop="1" thickBot="1">
      <c r="A150" s="7"/>
      <c r="B150" s="233" t="s">
        <v>211</v>
      </c>
      <c r="C150" s="234"/>
      <c r="D150" s="234"/>
      <c r="E150" s="234"/>
      <c r="F150" s="234"/>
      <c r="G150" s="234"/>
      <c r="H150" s="234"/>
      <c r="I150" s="234"/>
      <c r="J150" s="234"/>
      <c r="K150" s="234"/>
      <c r="L150" s="234"/>
      <c r="M150" s="234"/>
      <c r="N150" s="234"/>
      <c r="O150" s="234"/>
      <c r="P150" s="234"/>
      <c r="Q150" s="234"/>
      <c r="R150" s="234"/>
      <c r="S150" s="234"/>
      <c r="T150" s="234"/>
      <c r="U150" s="234"/>
      <c r="V150" s="234"/>
      <c r="W150" s="235"/>
    </row>
    <row r="151" spans="1:23" ht="26.5" thickTop="1">
      <c r="B151" s="159"/>
      <c r="C151" s="76"/>
      <c r="D151" s="76"/>
      <c r="E151" s="76"/>
      <c r="F151" s="76"/>
      <c r="G151" s="76"/>
      <c r="H151" s="28"/>
      <c r="I151" s="76"/>
      <c r="J151" s="44"/>
      <c r="K151" s="160"/>
      <c r="L151" s="113" t="s">
        <v>11</v>
      </c>
      <c r="M151" s="200" t="s">
        <v>210</v>
      </c>
      <c r="N151" s="161">
        <f>O151+P151</f>
        <v>947218</v>
      </c>
      <c r="O151" s="162">
        <f>J149</f>
        <v>-1404721</v>
      </c>
      <c r="P151" s="163">
        <f>R151+S151+T151+W151</f>
        <v>2351939</v>
      </c>
      <c r="Q151" s="28"/>
      <c r="R151" s="162">
        <f>G149</f>
        <v>1360477</v>
      </c>
      <c r="S151" s="162">
        <f>F149</f>
        <v>52388</v>
      </c>
      <c r="T151" s="163">
        <f>E149</f>
        <v>-793412</v>
      </c>
      <c r="U151" s="164">
        <f>D149</f>
        <v>1671031</v>
      </c>
      <c r="V151" s="62">
        <f>C149</f>
        <v>61455</v>
      </c>
      <c r="W151" s="63">
        <f>U151+V151</f>
        <v>1732486</v>
      </c>
    </row>
    <row r="152" spans="1:23">
      <c r="B152" s="115">
        <f>C152+D152</f>
        <v>1007139</v>
      </c>
      <c r="C152" s="43">
        <f>C153+C154</f>
        <v>29358</v>
      </c>
      <c r="D152" s="43">
        <f>D153+D154</f>
        <v>977781</v>
      </c>
      <c r="E152" s="33">
        <f>E153+E154</f>
        <v>1693853</v>
      </c>
      <c r="F152" s="33">
        <f>F153+F154</f>
        <v>41874</v>
      </c>
      <c r="G152" s="33">
        <f>G153+G154</f>
        <v>3731913</v>
      </c>
      <c r="H152" s="28"/>
      <c r="I152" s="37">
        <f>B152+E152+F152+G152</f>
        <v>6474779</v>
      </c>
      <c r="J152" s="148"/>
      <c r="K152" s="165">
        <f>I152</f>
        <v>6474779</v>
      </c>
      <c r="L152" s="53" t="s">
        <v>76</v>
      </c>
      <c r="M152" s="65" t="s">
        <v>212</v>
      </c>
      <c r="N152" s="166"/>
      <c r="O152" s="44"/>
      <c r="P152" s="166"/>
      <c r="Q152" s="28"/>
      <c r="R152" s="166"/>
      <c r="S152" s="166"/>
      <c r="T152" s="166"/>
      <c r="U152" s="166"/>
      <c r="V152" s="166"/>
      <c r="W152" s="70"/>
    </row>
    <row r="153" spans="1:23">
      <c r="B153" s="115">
        <f>C153+D153</f>
        <v>1065030</v>
      </c>
      <c r="C153" s="34">
        <f>SUMIFS(DATI!E$1:E$65536,DATI!A$1:A$65536,'2020'!B4,DATI!B$1:B$65536,'2020'!C12,DATI!C$1:C$65536,'2020'!B8,DATI!D$1:D$65536,'2020'!L153)</f>
        <v>29700</v>
      </c>
      <c r="D153" s="34">
        <f>SUMIFS(DATI!E$1:E$65536,DATI!A$1:A$65536,'2020'!B4,DATI!B$1:B$65536,'2020'!D12,DATI!C$1:C$65536,'2020'!B8,DATI!D$1:D$65536,'2020'!L153)</f>
        <v>1035330</v>
      </c>
      <c r="E153" s="36">
        <f>SUMIFS(DATI!E$1:E$65536,DATI!A$1:A$65536,'2020'!B4,DATI!B$1:B$65536,'2020'!E12,DATI!C$1:C$65536,'2020'!B8,DATI!D$1:D$65536,'2020'!L153)</f>
        <v>1735029</v>
      </c>
      <c r="F153" s="36">
        <f>SUMIFS(DATI!E$1:E$65536,DATI!A$1:A$65536,'2020'!B4,DATI!B$1:B$65536,'2020'!F12,DATI!C$1:C$65536,'2020'!B8,DATI!D$1:D$65536,'2020'!L153)</f>
        <v>50765</v>
      </c>
      <c r="G153" s="36">
        <f>SUMIFS(DATI!E$1:E$65536,DATI!A$1:A$65536,'2020'!B4,DATI!B$1:B$65536,'2020'!G12,DATI!C$1:C$65536,'2020'!B8,DATI!D$1:D$65536,'2020'!L153)</f>
        <v>3879429</v>
      </c>
      <c r="H153" s="28"/>
      <c r="I153" s="37">
        <f>B153+E153+F153+G153</f>
        <v>6730253</v>
      </c>
      <c r="J153" s="148"/>
      <c r="K153" s="165">
        <f>I153</f>
        <v>6730253</v>
      </c>
      <c r="L153" s="53" t="s">
        <v>78</v>
      </c>
      <c r="M153" s="199" t="s">
        <v>213</v>
      </c>
      <c r="N153" s="44"/>
      <c r="O153" s="44"/>
      <c r="P153" s="44"/>
      <c r="Q153" s="28"/>
      <c r="R153" s="44"/>
      <c r="S153" s="44"/>
      <c r="T153" s="44"/>
      <c r="U153" s="44"/>
      <c r="V153" s="44"/>
      <c r="W153" s="45"/>
    </row>
    <row r="154" spans="1:23">
      <c r="B154" s="115">
        <f>C154+D154</f>
        <v>-57891</v>
      </c>
      <c r="C154" s="33">
        <f>C155+C156</f>
        <v>-342</v>
      </c>
      <c r="D154" s="33">
        <f>D155+D156</f>
        <v>-57549</v>
      </c>
      <c r="E154" s="33">
        <f>E155+E156</f>
        <v>-41176</v>
      </c>
      <c r="F154" s="33">
        <f>F155+F156</f>
        <v>-8891</v>
      </c>
      <c r="G154" s="33">
        <f>G155+G156</f>
        <v>-147516</v>
      </c>
      <c r="H154" s="44"/>
      <c r="I154" s="37">
        <f>B154+E154+F154+G154</f>
        <v>-255474</v>
      </c>
      <c r="J154" s="148"/>
      <c r="K154" s="165">
        <f>I154</f>
        <v>-255474</v>
      </c>
      <c r="L154" s="53" t="s">
        <v>214</v>
      </c>
      <c r="M154" s="199" t="s">
        <v>215</v>
      </c>
      <c r="N154" s="44"/>
      <c r="O154" s="44"/>
      <c r="P154" s="44"/>
      <c r="Q154" s="44"/>
      <c r="R154" s="44"/>
      <c r="S154" s="44"/>
      <c r="T154" s="44"/>
      <c r="U154" s="44"/>
      <c r="V154" s="44"/>
      <c r="W154" s="45"/>
    </row>
    <row r="155" spans="1:23">
      <c r="B155" s="115">
        <f>C155+D155</f>
        <v>-60108</v>
      </c>
      <c r="C155" s="34">
        <f>SUMIFS(DATI!E$1:E$65536,DATI!A$1:A$65536,'2020'!B4,DATI!B$1:B$65536,'2020'!C12,DATI!C$1:C$65536,'2020'!B8,DATI!D$1:D$65536,'2020'!L155)</f>
        <v>-342</v>
      </c>
      <c r="D155" s="34">
        <f>SUMIFS(DATI!E$1:E$65536,DATI!A$1:A$65536,'2020'!B4,DATI!B$1:B$65536,'2020'!D12,DATI!C$1:C$65536,'2020'!B8,DATI!D$1:D$65536,'2020'!L155)</f>
        <v>-59766</v>
      </c>
      <c r="E155" s="36">
        <f>SUMIFS(DATI!E$1:E$65536,DATI!A$1:A$65536,'2020'!B4,DATI!B$1:B$65536,'2020'!E12,DATI!C$1:C$65536,'2020'!B8,DATI!D$1:D$65536,'2020'!L155)</f>
        <v>-42613</v>
      </c>
      <c r="F155" s="36">
        <f>SUMIFS(DATI!E$1:E$65536,DATI!A$1:A$65536,'2020'!B4,DATI!B$1:B$65536,'2020'!F12,DATI!C$1:C$65536,'2020'!B8,DATI!D$1:D$65536,'2020'!L155)</f>
        <v>-11961</v>
      </c>
      <c r="G155" s="36">
        <v>-147516</v>
      </c>
      <c r="H155" s="44"/>
      <c r="I155" s="37">
        <f>B155+E155+F155+G155</f>
        <v>-262198</v>
      </c>
      <c r="J155" s="148"/>
      <c r="K155" s="165">
        <f>I155</f>
        <v>-262198</v>
      </c>
      <c r="L155" s="53" t="s">
        <v>79</v>
      </c>
      <c r="M155" s="78" t="s">
        <v>216</v>
      </c>
      <c r="N155" s="44"/>
      <c r="O155" s="44"/>
      <c r="P155" s="44"/>
      <c r="Q155" s="44"/>
      <c r="R155" s="44"/>
      <c r="S155" s="44"/>
      <c r="T155" s="44"/>
      <c r="U155" s="44"/>
      <c r="V155" s="44"/>
      <c r="W155" s="45"/>
    </row>
    <row r="156" spans="1:23">
      <c r="B156" s="115">
        <f>C156+D156</f>
        <v>2217</v>
      </c>
      <c r="C156" s="167">
        <f>SUMIFS(DATI!E$1:E$65536,DATI!A$1:A$65536,'2020'!B4,DATI!B$1:B$65536,'2020'!C12,DATI!C$1:C$65536,'2020'!B8,DATI!D$1:D$65536,'2020'!L156)</f>
        <v>0</v>
      </c>
      <c r="D156" s="167">
        <f>SUMIFS(DATI!E$1:E$65536,DATI!A$1:A$65536,'2020'!B4,DATI!B$1:B$65536,'2020'!D12,DATI!C$1:C$65536,'2020'!B8,DATI!D$1:D$65536,'2020'!L156)</f>
        <v>2217</v>
      </c>
      <c r="E156" s="168">
        <f>SUMIFS(DATI!E$1:E$65536,DATI!A$1:A$65536,'2020'!B4,DATI!B$1:B$65536,'2020'!E12,DATI!C$1:C$65536,'2020'!B8,DATI!D$1:D$65536,'2020'!L156)</f>
        <v>1437</v>
      </c>
      <c r="F156" s="168">
        <f>SUMIFS(DATI!E$1:E$65536,DATI!A$1:A$65536,'2020'!B4,DATI!B$1:B$65536,'2020'!F12,DATI!C$1:C$65536,'2020'!B8,DATI!D$1:D$65536,'2020'!L156)</f>
        <v>3070</v>
      </c>
      <c r="G156" s="168">
        <f>SUMIFS(DATI!E$1:E$65536,DATI!A$1:A$65536,'2020'!B4,DATI!B$1:B$65536,'2020'!G12,DATI!C$1:C$65536,'2020'!B8,DATI!D$1:D$65536,'2020'!L156)</f>
        <v>0</v>
      </c>
      <c r="H156" s="44"/>
      <c r="I156" s="37">
        <f>B156+E156+F156+G156</f>
        <v>6724</v>
      </c>
      <c r="J156" s="148"/>
      <c r="K156" s="165">
        <f>I156</f>
        <v>6724</v>
      </c>
      <c r="L156" s="53" t="s">
        <v>80</v>
      </c>
      <c r="M156" s="78" t="s">
        <v>217</v>
      </c>
      <c r="N156" s="44"/>
      <c r="O156" s="44"/>
      <c r="P156" s="44"/>
      <c r="Q156" s="44"/>
      <c r="R156" s="44"/>
      <c r="S156" s="44"/>
      <c r="T156" s="44"/>
      <c r="U156" s="44"/>
      <c r="V156" s="44"/>
      <c r="W156" s="45"/>
    </row>
    <row r="157" spans="1:23">
      <c r="B157" s="169"/>
      <c r="C157" s="71"/>
      <c r="D157" s="71"/>
      <c r="E157" s="71"/>
      <c r="F157" s="71"/>
      <c r="G157" s="71"/>
      <c r="H157" s="44"/>
      <c r="I157" s="71"/>
      <c r="J157" s="76"/>
      <c r="K157" s="170"/>
      <c r="L157" s="53" t="s">
        <v>77</v>
      </c>
      <c r="M157" s="65" t="s">
        <v>167</v>
      </c>
      <c r="N157" s="33">
        <f>P157</f>
        <v>5527561</v>
      </c>
      <c r="O157" s="136"/>
      <c r="P157" s="43">
        <f>R157+S157+T157+W157</f>
        <v>5527561</v>
      </c>
      <c r="Q157" s="44"/>
      <c r="R157" s="146">
        <f>G22</f>
        <v>3242712</v>
      </c>
      <c r="S157" s="146">
        <f>F22</f>
        <v>86060</v>
      </c>
      <c r="T157" s="146">
        <f>E22</f>
        <v>1276428</v>
      </c>
      <c r="U157" s="146">
        <f>D22</f>
        <v>896174</v>
      </c>
      <c r="V157" s="94">
        <f>C22</f>
        <v>26187</v>
      </c>
      <c r="W157" s="31">
        <f>U157+V157</f>
        <v>922361</v>
      </c>
    </row>
    <row r="158" spans="1:23">
      <c r="B158" s="115">
        <f>C158+D158</f>
        <v>1389</v>
      </c>
      <c r="C158" s="34">
        <f>SUMIFS(DATI!E$1:E$65536,DATI!A$1:A$65536,'2020'!B4,DATI!B$1:B$65536,'2020'!C12,DATI!C$1:C$65536,'2020'!B8,DATI!D$1:D$65536,'2020'!L158)</f>
        <v>1389</v>
      </c>
      <c r="D158" s="34">
        <f>SUMIFS(DATI!E$1:E$65536,DATI!A$1:A$65536,'2020'!B4,DATI!B$1:B$65536,'2020'!D12,DATI!C$1:C$65536,'2020'!B8,DATI!D$1:D$65536,'2020'!L158)</f>
        <v>0</v>
      </c>
      <c r="E158" s="36">
        <f>SUMIFS(DATI!E$1:E$65536,DATI!A$1:A$65536,'2020'!B4,DATI!B$1:B$65536,'2020'!E12,DATI!C$1:C$65536,'2020'!B8,DATI!D$1:D$65536,'2020'!L158)</f>
        <v>-16313</v>
      </c>
      <c r="F158" s="171">
        <f>SUMIFS(DATI!E$1:E$65536,DATI!A$1:A$65536,'2020'!B4,DATI!B$1:B$65536,'2020'!F12,DATI!C$1:C$65536,'2020'!B8,DATI!D$1:D$65536,'2020'!L158)</f>
        <v>3789</v>
      </c>
      <c r="G158" s="171">
        <f>SUMIFS(DATI!E$1:E$65536,DATI!A$1:A$65536,'2020'!B4,DATI!B$1:B$65536,'2020'!G12,DATI!C$1:C$65536,'2020'!B8,DATI!D$1:D$65536,'2020'!L158)</f>
        <v>11974</v>
      </c>
      <c r="H158" s="44"/>
      <c r="I158" s="37">
        <f>B158+E158+F158+G158</f>
        <v>839</v>
      </c>
      <c r="J158" s="171">
        <f>SUMIFS(DATI!E$1:E$65536,DATI!A$1:A$65536,'2020'!B4,DATI!B$1:B$65536,'2020'!J12,DATI!C$1:C$65536,'2020'!B8,DATI!D$1:D$65536,'2020'!L158)</f>
        <v>-839</v>
      </c>
      <c r="K158" s="39">
        <f>I158+J158</f>
        <v>0</v>
      </c>
      <c r="L158" s="53" t="s">
        <v>71</v>
      </c>
      <c r="M158" s="65" t="s">
        <v>218</v>
      </c>
      <c r="N158" s="44"/>
      <c r="O158" s="44"/>
      <c r="P158" s="166"/>
      <c r="Q158" s="44"/>
      <c r="R158" s="166"/>
      <c r="S158" s="44"/>
      <c r="T158" s="44"/>
      <c r="U158" s="44"/>
      <c r="V158" s="44"/>
      <c r="W158" s="45"/>
    </row>
    <row r="159" spans="1:23" ht="13">
      <c r="B159" s="115">
        <f>C159+D159</f>
        <v>1646319</v>
      </c>
      <c r="C159" s="172">
        <f>V151+V157-C152-C158</f>
        <v>56895</v>
      </c>
      <c r="D159" s="172">
        <f>U151+U157-D152-D158</f>
        <v>1589424</v>
      </c>
      <c r="E159" s="172">
        <f>T151+T157-E152-E158</f>
        <v>-1194524</v>
      </c>
      <c r="F159" s="172">
        <f>S151+S157-F152-F158</f>
        <v>92785</v>
      </c>
      <c r="G159" s="172">
        <f>R151+R157-G152-G158</f>
        <v>859302</v>
      </c>
      <c r="H159" s="44"/>
      <c r="I159" s="80">
        <f>B159+E159+F159+G159</f>
        <v>1403882</v>
      </c>
      <c r="J159" s="80">
        <f>O151-J158</f>
        <v>-1403882</v>
      </c>
      <c r="K159" s="39">
        <f>I159+J159</f>
        <v>0</v>
      </c>
      <c r="L159" s="106" t="s">
        <v>22</v>
      </c>
      <c r="M159" s="203" t="s">
        <v>219</v>
      </c>
      <c r="N159" s="44"/>
      <c r="O159" s="44"/>
      <c r="P159" s="44"/>
      <c r="Q159" s="44"/>
      <c r="R159" s="44"/>
      <c r="S159" s="44"/>
      <c r="T159" s="44"/>
      <c r="U159" s="44"/>
      <c r="V159" s="44"/>
      <c r="W159" s="45"/>
    </row>
    <row r="160" spans="1:23" ht="13" thickBot="1">
      <c r="B160" s="236"/>
      <c r="C160" s="237"/>
      <c r="D160" s="237"/>
      <c r="E160" s="237"/>
      <c r="F160" s="237"/>
      <c r="G160" s="237"/>
      <c r="H160" s="237"/>
      <c r="I160" s="237"/>
      <c r="J160" s="237"/>
      <c r="K160" s="237"/>
      <c r="L160" s="237"/>
      <c r="M160" s="237"/>
      <c r="N160" s="237"/>
      <c r="O160" s="237"/>
      <c r="P160" s="237"/>
      <c r="Q160" s="237"/>
      <c r="R160" s="237"/>
      <c r="S160" s="237"/>
      <c r="T160" s="237"/>
      <c r="U160" s="237"/>
      <c r="V160" s="237"/>
      <c r="W160" s="238"/>
    </row>
    <row r="161" spans="2:23" ht="21.75" customHeight="1" thickTop="1">
      <c r="L161" s="222" t="s">
        <v>220</v>
      </c>
      <c r="M161" s="223"/>
      <c r="N161" s="226" t="s">
        <v>131</v>
      </c>
      <c r="O161" s="213" t="s">
        <v>130</v>
      </c>
      <c r="P161" s="213" t="s">
        <v>129</v>
      </c>
      <c r="Q161" s="213" t="s">
        <v>128</v>
      </c>
      <c r="R161" s="213" t="s">
        <v>127</v>
      </c>
      <c r="S161" s="213" t="s">
        <v>126</v>
      </c>
      <c r="T161" s="213" t="s">
        <v>125</v>
      </c>
      <c r="U161" s="215" t="s">
        <v>124</v>
      </c>
      <c r="V161" s="215" t="s">
        <v>123</v>
      </c>
      <c r="W161" s="218" t="s">
        <v>122</v>
      </c>
    </row>
    <row r="162" spans="2:23" ht="13.5" customHeight="1">
      <c r="L162" s="222"/>
      <c r="M162" s="223"/>
      <c r="N162" s="226"/>
      <c r="O162" s="213"/>
      <c r="P162" s="213"/>
      <c r="Q162" s="229"/>
      <c r="R162" s="213"/>
      <c r="S162" s="213"/>
      <c r="T162" s="213"/>
      <c r="U162" s="216"/>
      <c r="V162" s="216"/>
      <c r="W162" s="219"/>
    </row>
    <row r="163" spans="2:23" ht="51.75" customHeight="1" thickBot="1">
      <c r="B163" s="221" t="s">
        <v>221</v>
      </c>
      <c r="C163" s="221"/>
      <c r="D163" s="221"/>
      <c r="E163" s="221"/>
      <c r="F163" s="221"/>
      <c r="G163" s="221"/>
      <c r="H163" s="221"/>
      <c r="I163" s="221"/>
      <c r="K163" s="7"/>
      <c r="L163" s="224"/>
      <c r="M163" s="225"/>
      <c r="N163" s="227"/>
      <c r="O163" s="228"/>
      <c r="P163" s="214"/>
      <c r="Q163" s="230"/>
      <c r="R163" s="214"/>
      <c r="S163" s="214"/>
      <c r="T163" s="214"/>
      <c r="U163" s="217"/>
      <c r="V163" s="217"/>
      <c r="W163" s="220"/>
    </row>
    <row r="164" spans="2:23" ht="13.5" thickTop="1">
      <c r="B164" s="173"/>
      <c r="C164" s="173"/>
      <c r="D164" s="173"/>
      <c r="E164" s="173"/>
      <c r="F164" s="173"/>
      <c r="G164" s="173"/>
      <c r="H164" s="173"/>
      <c r="K164" s="7"/>
      <c r="L164" s="193" t="s">
        <v>263</v>
      </c>
      <c r="M164" s="209" t="s">
        <v>222</v>
      </c>
      <c r="N164" s="140">
        <f>O164+P164</f>
        <v>0</v>
      </c>
      <c r="O164" s="174">
        <f>SUMIFS(DATI!E$1:E$65536,DATI!A$1:A$65536,'2020'!B4,DATI!B$1:B$65536,'2020'!O12,DATI!D$1:D$65536,'2020'!L164)</f>
        <v>441119</v>
      </c>
      <c r="P164" s="142">
        <f>R164+S164+T164+W164</f>
        <v>-441119</v>
      </c>
      <c r="Q164" s="44"/>
      <c r="R164" s="175">
        <v>-21699</v>
      </c>
      <c r="S164" s="174">
        <f>SUMIFS(DATI!E$1:E$65536,DATI!A$1:A$65536,'2020'!B4,DATI!B$1:B$65536,'2020'!S12,DATI!D$1:D$65536,'2020'!L164)</f>
        <v>-386216</v>
      </c>
      <c r="T164" s="175">
        <f>SUMIFS(DATI!E$1:E$65536,DATI!A$1:A$65536,'2020'!B4,DATI!B$1:B$65536,'2020'!T12,DATI!D$1:D$65536,'2020'!L164)</f>
        <v>1476</v>
      </c>
      <c r="U164" s="176">
        <f>SUMIFS(DATI!E$1:E$65536,DATI!A$1:A$65536,'2020'!B4,DATI!B$1:B$65536,'2020'!U12,DATI!D$1:D$65536,'2020'!L164)</f>
        <v>-74576</v>
      </c>
      <c r="V164" s="175">
        <f>SUMIFS(DATI!E$1:E$65536,DATI!A$1:A$65536,'2020'!B4,DATI!B$1:B$65536,'2020'!V12,DATI!D$1:D$65536,'2020'!L164)</f>
        <v>39896</v>
      </c>
      <c r="W164" s="177">
        <f>U164+V164</f>
        <v>-34680</v>
      </c>
    </row>
    <row r="165" spans="2:23">
      <c r="B165" s="173"/>
      <c r="C165" s="173"/>
      <c r="D165" s="173"/>
      <c r="E165" s="173"/>
      <c r="F165" s="173"/>
      <c r="G165" s="173"/>
      <c r="H165" s="173"/>
      <c r="K165" s="7"/>
      <c r="L165" s="191" t="s">
        <v>99</v>
      </c>
      <c r="M165" s="187" t="s">
        <v>223</v>
      </c>
      <c r="N165" s="166"/>
      <c r="O165" s="44"/>
      <c r="P165" s="44"/>
      <c r="Q165" s="44"/>
      <c r="R165" s="166"/>
      <c r="S165" s="166"/>
      <c r="T165" s="178">
        <f>SUMIFS(DATI!E$1:E$65536,DATI!A$1:A$65536,'2020'!B4,DATI!B$1:B$65536,'2020'!T12,DATI!C$1:C$65536,'2020'!B8,DATI!D$1:D$65536,'2020'!L165)</f>
        <v>12933705</v>
      </c>
      <c r="U165" s="166"/>
      <c r="V165" s="166"/>
      <c r="W165" s="179"/>
    </row>
    <row r="166" spans="2:23">
      <c r="B166" s="173"/>
      <c r="C166" s="173"/>
      <c r="D166" s="173"/>
      <c r="E166" s="173"/>
      <c r="F166" s="173"/>
      <c r="G166" s="173"/>
      <c r="H166" s="173"/>
      <c r="K166" s="7"/>
      <c r="L166" s="191" t="s">
        <v>100</v>
      </c>
      <c r="M166" s="188" t="s">
        <v>224</v>
      </c>
      <c r="N166" s="44"/>
      <c r="O166" s="44"/>
      <c r="P166" s="44"/>
      <c r="Q166" s="44"/>
      <c r="R166" s="44"/>
      <c r="S166" s="44"/>
      <c r="T166" s="180">
        <f>SUMIFS(DATI!E$1:E$65536,DATI!A$1:A$65536,'2020'!B4,DATI!B$1:B$65536,'2020'!T12,DATI!C$1:C$65536,'2020'!N8,DATI!D$1:D$65536,'2020'!L166)</f>
        <v>11739181</v>
      </c>
      <c r="U166" s="44"/>
      <c r="V166" s="44"/>
      <c r="W166" s="181"/>
    </row>
    <row r="167" spans="2:23">
      <c r="B167" s="173"/>
      <c r="C167" s="173"/>
      <c r="D167" s="173"/>
      <c r="E167" s="173"/>
      <c r="F167" s="173"/>
      <c r="G167" s="173"/>
      <c r="H167" s="173"/>
      <c r="K167" s="7"/>
      <c r="L167" s="191" t="s">
        <v>8</v>
      </c>
      <c r="M167" s="189" t="s">
        <v>225</v>
      </c>
      <c r="N167" s="44"/>
      <c r="O167" s="44"/>
      <c r="P167" s="178">
        <f>SUMIFS(DATI!E$1:E$65536,DATI!A$1:A$65536,'2020'!B4,DATI!B$1:B$65536,'2020'!P12,DATI!D$1:D$65536,'2020'!L167)</f>
        <v>915930</v>
      </c>
      <c r="Q167" s="44"/>
      <c r="R167" s="44"/>
      <c r="S167" s="44"/>
      <c r="T167" s="178">
        <f>SUMIFS(DATI!E$1:E$65536,DATI!A$1:A$65536,'2020'!B4,DATI!B$1:B$65536,'2020'!T12,DATI!D$1:D$65536,'2020'!L167)</f>
        <v>181853</v>
      </c>
      <c r="U167" s="44"/>
      <c r="V167" s="44"/>
      <c r="W167" s="181"/>
    </row>
    <row r="168" spans="2:23" ht="25.5" thickBot="1">
      <c r="B168" s="173"/>
      <c r="C168" s="173"/>
      <c r="D168" s="173"/>
      <c r="E168" s="173"/>
      <c r="F168" s="173"/>
      <c r="G168" s="173"/>
      <c r="H168" s="173"/>
      <c r="K168" s="7"/>
      <c r="L168" s="192" t="s">
        <v>9</v>
      </c>
      <c r="M168" s="190" t="s">
        <v>226</v>
      </c>
      <c r="N168" s="182"/>
      <c r="O168" s="182"/>
      <c r="P168" s="183">
        <f>SUMIFS(DATI!E$1:E$65536,DATI!A$1:A$65536,'2020'!B4,DATI!B$1:B$65536,'2020'!P12,DATI!D$1:D$65536,'2020'!L168)</f>
        <v>1644981</v>
      </c>
      <c r="Q168" s="182"/>
      <c r="R168" s="182"/>
      <c r="S168" s="182"/>
      <c r="T168" s="183">
        <f>SUMIFS(DATI!E$1:E$65536,DATI!A$1:A$65536,'2020'!B4,DATI!B$1:B$65536,'2020'!T12,DATI!D$1:D$65536,'2020'!L168)</f>
        <v>337333</v>
      </c>
      <c r="U168" s="182"/>
      <c r="V168" s="182"/>
      <c r="W168" s="184"/>
    </row>
    <row r="169" spans="2:23" ht="13" thickTop="1">
      <c r="N169" s="6"/>
    </row>
    <row r="172" spans="2:23">
      <c r="V172" s="6"/>
    </row>
    <row r="173" spans="2:23">
      <c r="V173" s="6"/>
    </row>
    <row r="174" spans="2:23">
      <c r="V174" s="6"/>
    </row>
    <row r="175" spans="2:23">
      <c r="V175" s="6"/>
    </row>
  </sheetData>
  <sheetProtection algorithmName="SHA-512" hashValue="ffO0erdWOMrQBl5llEUS9XyRSYkgbp2htIThd9VOm7eCJAqNky6RP338BEtvmUo2u1WyTMTh1FTzOKF1m0EcWQ==" saltValue="j0+yEFSdPNu+2FdCbPLToA==" spinCount="100000" sheet="1" objects="1" scenarios="1"/>
  <mergeCells count="146">
    <mergeCell ref="S161:S163"/>
    <mergeCell ref="T161:T163"/>
    <mergeCell ref="U161:U163"/>
    <mergeCell ref="V161:V163"/>
    <mergeCell ref="W161:W163"/>
    <mergeCell ref="B163:I163"/>
    <mergeCell ref="L161:M163"/>
    <mergeCell ref="N161:N163"/>
    <mergeCell ref="O161:O163"/>
    <mergeCell ref="P161:P163"/>
    <mergeCell ref="Q161:Q163"/>
    <mergeCell ref="R161:R163"/>
    <mergeCell ref="B142:W142"/>
    <mergeCell ref="B150:W150"/>
    <mergeCell ref="B160:W160"/>
    <mergeCell ref="O139:O141"/>
    <mergeCell ref="P139:P141"/>
    <mergeCell ref="Q139:Q141"/>
    <mergeCell ref="R139:R141"/>
    <mergeCell ref="S139:S141"/>
    <mergeCell ref="T139:T141"/>
    <mergeCell ref="G139:G141"/>
    <mergeCell ref="H139:H141"/>
    <mergeCell ref="I139:I141"/>
    <mergeCell ref="J139:J141"/>
    <mergeCell ref="K139:K141"/>
    <mergeCell ref="N139:N141"/>
    <mergeCell ref="B125:W125"/>
    <mergeCell ref="B137:W137"/>
    <mergeCell ref="B138:K138"/>
    <mergeCell ref="L138:M141"/>
    <mergeCell ref="N138:W138"/>
    <mergeCell ref="B139:B141"/>
    <mergeCell ref="C139:C141"/>
    <mergeCell ref="D139:D141"/>
    <mergeCell ref="E139:E141"/>
    <mergeCell ref="F139:F141"/>
    <mergeCell ref="U139:U141"/>
    <mergeCell ref="V139:V141"/>
    <mergeCell ref="W139:W141"/>
    <mergeCell ref="R122:R124"/>
    <mergeCell ref="S122:S124"/>
    <mergeCell ref="T122:T124"/>
    <mergeCell ref="U122:U124"/>
    <mergeCell ref="V122:V124"/>
    <mergeCell ref="W122:W124"/>
    <mergeCell ref="J122:J124"/>
    <mergeCell ref="K122:K124"/>
    <mergeCell ref="N122:N124"/>
    <mergeCell ref="O122:O124"/>
    <mergeCell ref="P122:P124"/>
    <mergeCell ref="Q122:Q124"/>
    <mergeCell ref="D122:D124"/>
    <mergeCell ref="E122:E124"/>
    <mergeCell ref="F122:F124"/>
    <mergeCell ref="G122:G124"/>
    <mergeCell ref="H122:H124"/>
    <mergeCell ref="I122:I124"/>
    <mergeCell ref="V81:V83"/>
    <mergeCell ref="W81:W83"/>
    <mergeCell ref="B84:W84"/>
    <mergeCell ref="B111:W111"/>
    <mergeCell ref="B120:W120"/>
    <mergeCell ref="B121:K121"/>
    <mergeCell ref="L121:M124"/>
    <mergeCell ref="N121:W121"/>
    <mergeCell ref="B122:B124"/>
    <mergeCell ref="C122:C124"/>
    <mergeCell ref="P81:P83"/>
    <mergeCell ref="Q81:Q83"/>
    <mergeCell ref="R81:R83"/>
    <mergeCell ref="S81:S83"/>
    <mergeCell ref="T81:T83"/>
    <mergeCell ref="U81:U83"/>
    <mergeCell ref="H81:H83"/>
    <mergeCell ref="I81:I83"/>
    <mergeCell ref="J81:J83"/>
    <mergeCell ref="K81:K83"/>
    <mergeCell ref="N81:N83"/>
    <mergeCell ref="O81:O83"/>
    <mergeCell ref="B44:W44"/>
    <mergeCell ref="B80:K80"/>
    <mergeCell ref="L80:M83"/>
    <mergeCell ref="N80:W80"/>
    <mergeCell ref="B81:B83"/>
    <mergeCell ref="C81:C83"/>
    <mergeCell ref="D81:D83"/>
    <mergeCell ref="E81:E83"/>
    <mergeCell ref="F81:F83"/>
    <mergeCell ref="G81:G83"/>
    <mergeCell ref="R41:R43"/>
    <mergeCell ref="S41:S43"/>
    <mergeCell ref="T41:T43"/>
    <mergeCell ref="U41:U43"/>
    <mergeCell ref="V41:V43"/>
    <mergeCell ref="W41:W43"/>
    <mergeCell ref="J41:J43"/>
    <mergeCell ref="K41:K43"/>
    <mergeCell ref="N41:N43"/>
    <mergeCell ref="O41:O43"/>
    <mergeCell ref="P41:P43"/>
    <mergeCell ref="Q41:Q43"/>
    <mergeCell ref="D41:D43"/>
    <mergeCell ref="E41:E43"/>
    <mergeCell ref="F41:F43"/>
    <mergeCell ref="G41:G43"/>
    <mergeCell ref="H41:H43"/>
    <mergeCell ref="I41:I43"/>
    <mergeCell ref="V9:V11"/>
    <mergeCell ref="W9:W11"/>
    <mergeCell ref="B13:W13"/>
    <mergeCell ref="B24:W24"/>
    <mergeCell ref="B25:W25"/>
    <mergeCell ref="B40:K40"/>
    <mergeCell ref="L40:M43"/>
    <mergeCell ref="N40:W40"/>
    <mergeCell ref="B41:B43"/>
    <mergeCell ref="C41:C43"/>
    <mergeCell ref="P9:P11"/>
    <mergeCell ref="Q9:Q11"/>
    <mergeCell ref="R9:R11"/>
    <mergeCell ref="S9:S11"/>
    <mergeCell ref="T9:T11"/>
    <mergeCell ref="U9:U11"/>
    <mergeCell ref="H9:H11"/>
    <mergeCell ref="I9:I11"/>
    <mergeCell ref="B2:W2"/>
    <mergeCell ref="B3:W3"/>
    <mergeCell ref="B4:W4"/>
    <mergeCell ref="B5:W5"/>
    <mergeCell ref="B6:W6"/>
    <mergeCell ref="B7:K7"/>
    <mergeCell ref="L7:M12"/>
    <mergeCell ref="N7:W7"/>
    <mergeCell ref="B8:K8"/>
    <mergeCell ref="N8:W8"/>
    <mergeCell ref="J9:J11"/>
    <mergeCell ref="K9:K11"/>
    <mergeCell ref="N9:N11"/>
    <mergeCell ref="O9:O11"/>
    <mergeCell ref="B9:B11"/>
    <mergeCell ref="C9:C11"/>
    <mergeCell ref="D9:D11"/>
    <mergeCell ref="E9:E11"/>
    <mergeCell ref="F9:F11"/>
    <mergeCell ref="G9:G11"/>
  </mergeCells>
  <conditionalFormatting sqref="B2:W37 B38:K38 N38:W38">
    <cfRule type="containsText" dxfId="467" priority="26" stopIfTrue="1" operator="containsText" text="SUMIFS">
      <formula>NOT(ISERROR(SEARCH("SUMIFS",B2)))</formula>
    </cfRule>
  </conditionalFormatting>
  <conditionalFormatting sqref="C95">
    <cfRule type="containsText" dxfId="466" priority="10" stopIfTrue="1" operator="containsText" text="SUMIFS">
      <formula>NOT(ISERROR(SEARCH("SUMIFS",C95)))</formula>
    </cfRule>
  </conditionalFormatting>
  <conditionalFormatting sqref="E95:G95">
    <cfRule type="containsText" dxfId="465" priority="11" stopIfTrue="1" operator="containsText" text="SUMIFS">
      <formula>NOT(ISERROR(SEARCH("SUMIFS",E95)))</formula>
    </cfRule>
  </conditionalFormatting>
  <conditionalFormatting sqref="H74:H75">
    <cfRule type="containsText" dxfId="464" priority="1" stopIfTrue="1" operator="containsText" text="SUMIFS">
      <formula>NOT(ISERROR(SEARCH("SUMIFS",H74)))</formula>
    </cfRule>
  </conditionalFormatting>
  <conditionalFormatting sqref="H86:H87">
    <cfRule type="containsText" dxfId="463" priority="8" stopIfTrue="1" operator="containsText" text="SUMIFS">
      <formula>NOT(ISERROR(SEARCH("SUMIFS",H86)))</formula>
    </cfRule>
  </conditionalFormatting>
  <conditionalFormatting sqref="H95:H96">
    <cfRule type="containsText" dxfId="462" priority="16" stopIfTrue="1" operator="containsText" text="SUMIFS">
      <formula>NOT(ISERROR(SEARCH("SUMIFS",H95)))</formula>
    </cfRule>
  </conditionalFormatting>
  <conditionalFormatting sqref="H102">
    <cfRule type="containsText" dxfId="461" priority="9" stopIfTrue="1" operator="containsText" text="SUMIFS">
      <formula>NOT(ISERROR(SEARCH("SUMIFS",H102)))</formula>
    </cfRule>
  </conditionalFormatting>
  <conditionalFormatting sqref="H106:H107">
    <cfRule type="containsText" dxfId="460" priority="15" stopIfTrue="1" operator="containsText" text="SUMIFS">
      <formula>NOT(ISERROR(SEARCH("SUMIFS",H106)))</formula>
    </cfRule>
  </conditionalFormatting>
  <conditionalFormatting sqref="L47:M48">
    <cfRule type="containsText" dxfId="459" priority="5" stopIfTrue="1" operator="containsText" text="SUMIFS">
      <formula>NOT(ISERROR(SEARCH("SUMIFS",L47)))</formula>
    </cfRule>
  </conditionalFormatting>
  <conditionalFormatting sqref="L50:M51">
    <cfRule type="containsText" dxfId="458" priority="3" stopIfTrue="1" operator="containsText" text="SUMIFS">
      <formula>NOT(ISERROR(SEARCH("SUMIFS",L50)))</formula>
    </cfRule>
  </conditionalFormatting>
  <conditionalFormatting sqref="Q45 Q54:Q56">
    <cfRule type="containsText" dxfId="457" priority="25" stopIfTrue="1" operator="containsText" text="SUMIFS">
      <formula>NOT(ISERROR(SEARCH("SUMIFS",Q45)))</formula>
    </cfRule>
  </conditionalFormatting>
  <conditionalFormatting sqref="Q58:Q64">
    <cfRule type="containsText" dxfId="456" priority="21" stopIfTrue="1" operator="containsText" text="SUMIFS">
      <formula>NOT(ISERROR(SEARCH("SUMIFS",Q58)))</formula>
    </cfRule>
  </conditionalFormatting>
  <conditionalFormatting sqref="Q69:Q74">
    <cfRule type="containsText" dxfId="455" priority="22" stopIfTrue="1" operator="containsText" text="SUMIFS">
      <formula>NOT(ISERROR(SEARCH("SUMIFS",Q69)))</formula>
    </cfRule>
  </conditionalFormatting>
  <conditionalFormatting sqref="Q85">
    <cfRule type="containsText" dxfId="454" priority="20" stopIfTrue="1" operator="containsText" text="SUMIFS">
      <formula>NOT(ISERROR(SEARCH("SUMIFS",Q85)))</formula>
    </cfRule>
  </conditionalFormatting>
  <conditionalFormatting sqref="Q94:Q96">
    <cfRule type="containsText" dxfId="453" priority="14" stopIfTrue="1" operator="containsText" text="SUMIFS">
      <formula>NOT(ISERROR(SEARCH("SUMIFS",Q94)))</formula>
    </cfRule>
  </conditionalFormatting>
  <conditionalFormatting sqref="Q99:Q102">
    <cfRule type="containsText" dxfId="452" priority="18" stopIfTrue="1" operator="containsText" text="SUMIFS">
      <formula>NOT(ISERROR(SEARCH("SUMIFS",Q99)))</formula>
    </cfRule>
  </conditionalFormatting>
  <conditionalFormatting sqref="Q105:Q107">
    <cfRule type="containsText" dxfId="451" priority="17" stopIfTrue="1" operator="containsText" text="SUMIFS">
      <formula>NOT(ISERROR(SEARCH("SUMIFS",Q105)))</formula>
    </cfRule>
  </conditionalFormatting>
  <conditionalFormatting sqref="Q112">
    <cfRule type="containsText" dxfId="450" priority="7" stopIfTrue="1" operator="containsText" text="SUMIFS">
      <formula>NOT(ISERROR(SEARCH("SUMIFS",Q112)))</formula>
    </cfRule>
  </conditionalFormatting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29818-1BB0-4969-86B7-2D46F51CD43C}">
  <sheetPr codeName="Sheet4"/>
  <dimension ref="A1:W175"/>
  <sheetViews>
    <sheetView zoomScale="70" zoomScaleNormal="70" workbookViewId="0">
      <selection activeCell="R73" sqref="R73"/>
    </sheetView>
  </sheetViews>
  <sheetFormatPr defaultColWidth="9.1796875" defaultRowHeight="12.5"/>
  <cols>
    <col min="1" max="1" width="4.81640625" style="2" customWidth="1"/>
    <col min="2" max="2" width="16.81640625" style="2" customWidth="1"/>
    <col min="3" max="4" width="15.54296875" style="2" customWidth="1"/>
    <col min="5" max="11" width="11.7265625" style="2" customWidth="1"/>
    <col min="12" max="12" width="18.453125" style="2" customWidth="1"/>
    <col min="13" max="13" width="52.1796875" style="2" customWidth="1"/>
    <col min="14" max="14" width="12.54296875" style="2" customWidth="1"/>
    <col min="15" max="15" width="13.1796875" style="2" customWidth="1"/>
    <col min="16" max="20" width="11.7265625" style="2" customWidth="1"/>
    <col min="21" max="22" width="15.54296875" style="2" customWidth="1"/>
    <col min="23" max="23" width="16.7265625" style="2" customWidth="1"/>
    <col min="24" max="16384" width="9.1796875" style="2"/>
  </cols>
  <sheetData>
    <row r="1" spans="1:23">
      <c r="B1" s="3"/>
      <c r="C1" s="3"/>
      <c r="D1" s="3"/>
      <c r="E1" s="3"/>
      <c r="F1" s="3"/>
      <c r="G1" s="3"/>
      <c r="H1" s="3"/>
      <c r="I1" s="3"/>
      <c r="J1" s="3"/>
      <c r="K1" s="3"/>
      <c r="L1" s="4"/>
      <c r="M1" s="5"/>
      <c r="N1" s="3"/>
      <c r="O1" s="3"/>
      <c r="P1" s="3"/>
      <c r="Q1" s="3"/>
      <c r="R1" s="3"/>
      <c r="S1" s="3"/>
      <c r="T1" s="3"/>
      <c r="U1" s="3"/>
      <c r="V1" s="3"/>
      <c r="W1" s="3"/>
    </row>
    <row r="2" spans="1:23" ht="32.5">
      <c r="B2" s="286" t="s">
        <v>117</v>
      </c>
      <c r="C2" s="286"/>
      <c r="D2" s="286"/>
      <c r="E2" s="286"/>
      <c r="F2" s="286"/>
      <c r="G2" s="286"/>
      <c r="H2" s="286"/>
      <c r="I2" s="286"/>
      <c r="J2" s="286"/>
      <c r="K2" s="286"/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W2" s="286"/>
    </row>
    <row r="3" spans="1:23" ht="13">
      <c r="B3" s="287"/>
      <c r="C3" s="287"/>
      <c r="D3" s="287"/>
      <c r="E3" s="287"/>
      <c r="F3" s="287"/>
      <c r="G3" s="287"/>
      <c r="H3" s="287"/>
      <c r="I3" s="287"/>
      <c r="J3" s="287"/>
      <c r="K3" s="287"/>
      <c r="L3" s="287"/>
      <c r="M3" s="287"/>
      <c r="N3" s="287"/>
      <c r="O3" s="287"/>
      <c r="P3" s="287"/>
      <c r="Q3" s="287"/>
      <c r="R3" s="287"/>
      <c r="S3" s="287"/>
      <c r="T3" s="287"/>
      <c r="U3" s="287"/>
      <c r="V3" s="287"/>
      <c r="W3" s="287"/>
    </row>
    <row r="4" spans="1:23" ht="25">
      <c r="B4" s="288">
        <v>2019</v>
      </c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</row>
    <row r="5" spans="1:23" ht="25">
      <c r="B5" s="289" t="s">
        <v>118</v>
      </c>
      <c r="C5" s="289"/>
      <c r="D5" s="289"/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89"/>
      <c r="P5" s="289"/>
      <c r="Q5" s="289"/>
      <c r="R5" s="289"/>
      <c r="S5" s="289"/>
      <c r="T5" s="289"/>
      <c r="U5" s="289"/>
      <c r="V5" s="289"/>
      <c r="W5" s="289"/>
    </row>
    <row r="6" spans="1:23" ht="18" customHeight="1" thickBot="1">
      <c r="B6" s="290" t="str">
        <f>DATI!I1</f>
        <v>pēdējais datu labošanas datums: 21.10.2025</v>
      </c>
      <c r="C6" s="291"/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2"/>
      <c r="O6" s="292"/>
      <c r="P6" s="292"/>
      <c r="Q6" s="292"/>
      <c r="R6" s="292"/>
      <c r="S6" s="292"/>
      <c r="T6" s="292"/>
      <c r="U6" s="292"/>
      <c r="V6" s="292"/>
      <c r="W6" s="292"/>
    </row>
    <row r="7" spans="1:23" ht="21.75" customHeight="1" thickTop="1" thickBot="1">
      <c r="A7" s="7"/>
      <c r="B7" s="293" t="s">
        <v>119</v>
      </c>
      <c r="C7" s="294"/>
      <c r="D7" s="294"/>
      <c r="E7" s="294"/>
      <c r="F7" s="294"/>
      <c r="G7" s="294"/>
      <c r="H7" s="294"/>
      <c r="I7" s="294"/>
      <c r="J7" s="294"/>
      <c r="K7" s="295"/>
      <c r="L7" s="296" t="s">
        <v>120</v>
      </c>
      <c r="M7" s="297"/>
      <c r="N7" s="299" t="s">
        <v>121</v>
      </c>
      <c r="O7" s="300"/>
      <c r="P7" s="300"/>
      <c r="Q7" s="300"/>
      <c r="R7" s="300"/>
      <c r="S7" s="300"/>
      <c r="T7" s="300"/>
      <c r="U7" s="301"/>
      <c r="V7" s="301"/>
      <c r="W7" s="302"/>
    </row>
    <row r="8" spans="1:23" ht="21.75" customHeight="1" thickTop="1" thickBot="1">
      <c r="A8" s="7"/>
      <c r="B8" s="303" t="s">
        <v>23</v>
      </c>
      <c r="C8" s="231"/>
      <c r="D8" s="231"/>
      <c r="E8" s="231"/>
      <c r="F8" s="231"/>
      <c r="G8" s="231"/>
      <c r="H8" s="231"/>
      <c r="I8" s="231"/>
      <c r="J8" s="231"/>
      <c r="K8" s="232"/>
      <c r="L8" s="276"/>
      <c r="M8" s="223"/>
      <c r="N8" s="304" t="s">
        <v>81</v>
      </c>
      <c r="O8" s="304"/>
      <c r="P8" s="304"/>
      <c r="Q8" s="304"/>
      <c r="R8" s="304"/>
      <c r="S8" s="304"/>
      <c r="T8" s="304"/>
      <c r="U8" s="304"/>
      <c r="V8" s="304"/>
      <c r="W8" s="305"/>
    </row>
    <row r="9" spans="1:23" ht="13.5" customHeight="1" thickTop="1">
      <c r="A9" s="7"/>
      <c r="B9" s="306" t="s">
        <v>122</v>
      </c>
      <c r="C9" s="239" t="s">
        <v>123</v>
      </c>
      <c r="D9" s="246" t="s">
        <v>124</v>
      </c>
      <c r="E9" s="239" t="s">
        <v>125</v>
      </c>
      <c r="F9" s="261" t="s">
        <v>126</v>
      </c>
      <c r="G9" s="239" t="s">
        <v>127</v>
      </c>
      <c r="H9" s="239" t="s">
        <v>128</v>
      </c>
      <c r="I9" s="239" t="s">
        <v>129</v>
      </c>
      <c r="J9" s="239" t="s">
        <v>130</v>
      </c>
      <c r="K9" s="243" t="s">
        <v>131</v>
      </c>
      <c r="L9" s="276"/>
      <c r="M9" s="223"/>
      <c r="N9" s="246" t="s">
        <v>131</v>
      </c>
      <c r="O9" s="239" t="s">
        <v>130</v>
      </c>
      <c r="P9" s="239" t="s">
        <v>129</v>
      </c>
      <c r="Q9" s="239" t="s">
        <v>128</v>
      </c>
      <c r="R9" s="239" t="s">
        <v>127</v>
      </c>
      <c r="S9" s="239" t="s">
        <v>126</v>
      </c>
      <c r="T9" s="239" t="s">
        <v>125</v>
      </c>
      <c r="U9" s="264" t="s">
        <v>124</v>
      </c>
      <c r="V9" s="264" t="s">
        <v>123</v>
      </c>
      <c r="W9" s="266" t="s">
        <v>122</v>
      </c>
    </row>
    <row r="10" spans="1:23" ht="12.75" customHeight="1">
      <c r="A10" s="7"/>
      <c r="B10" s="307"/>
      <c r="C10" s="229"/>
      <c r="D10" s="309"/>
      <c r="E10" s="213"/>
      <c r="F10" s="311"/>
      <c r="G10" s="213"/>
      <c r="H10" s="229"/>
      <c r="I10" s="213"/>
      <c r="J10" s="213"/>
      <c r="K10" s="244"/>
      <c r="L10" s="276"/>
      <c r="M10" s="223"/>
      <c r="N10" s="247"/>
      <c r="O10" s="213"/>
      <c r="P10" s="213"/>
      <c r="Q10" s="229"/>
      <c r="R10" s="213"/>
      <c r="S10" s="213"/>
      <c r="T10" s="213"/>
      <c r="U10" s="216"/>
      <c r="V10" s="216"/>
      <c r="W10" s="219"/>
    </row>
    <row r="11" spans="1:23" ht="55.5" customHeight="1" thickBot="1">
      <c r="A11" s="7"/>
      <c r="B11" s="308"/>
      <c r="C11" s="242"/>
      <c r="D11" s="310"/>
      <c r="E11" s="241"/>
      <c r="F11" s="312"/>
      <c r="G11" s="241"/>
      <c r="H11" s="242"/>
      <c r="I11" s="241"/>
      <c r="J11" s="240"/>
      <c r="K11" s="245"/>
      <c r="L11" s="276"/>
      <c r="M11" s="223"/>
      <c r="N11" s="248"/>
      <c r="O11" s="240"/>
      <c r="P11" s="241"/>
      <c r="Q11" s="242"/>
      <c r="R11" s="241"/>
      <c r="S11" s="241"/>
      <c r="T11" s="241"/>
      <c r="U11" s="265"/>
      <c r="V11" s="265"/>
      <c r="W11" s="267"/>
    </row>
    <row r="12" spans="1:23" ht="33.75" customHeight="1" thickTop="1" thickBot="1">
      <c r="A12" s="7"/>
      <c r="B12" s="8" t="s">
        <v>103</v>
      </c>
      <c r="C12" s="9" t="s">
        <v>104</v>
      </c>
      <c r="D12" s="9" t="s">
        <v>102</v>
      </c>
      <c r="E12" s="10" t="s">
        <v>98</v>
      </c>
      <c r="F12" s="10" t="s">
        <v>97</v>
      </c>
      <c r="G12" s="10" t="s">
        <v>90</v>
      </c>
      <c r="H12" s="9" t="s">
        <v>105</v>
      </c>
      <c r="I12" s="10" t="s">
        <v>6</v>
      </c>
      <c r="J12" s="9" t="s">
        <v>106</v>
      </c>
      <c r="K12" s="11" t="s">
        <v>132</v>
      </c>
      <c r="L12" s="298"/>
      <c r="M12" s="225"/>
      <c r="N12" s="12" t="s">
        <v>132</v>
      </c>
      <c r="O12" s="13" t="s">
        <v>106</v>
      </c>
      <c r="P12" s="14" t="s">
        <v>6</v>
      </c>
      <c r="Q12" s="13" t="s">
        <v>105</v>
      </c>
      <c r="R12" s="14" t="s">
        <v>90</v>
      </c>
      <c r="S12" s="14" t="s">
        <v>97</v>
      </c>
      <c r="T12" s="14" t="s">
        <v>98</v>
      </c>
      <c r="U12" s="14" t="s">
        <v>102</v>
      </c>
      <c r="V12" s="13" t="s">
        <v>104</v>
      </c>
      <c r="W12" s="15" t="s">
        <v>103</v>
      </c>
    </row>
    <row r="13" spans="1:23" ht="19" thickTop="1" thickBot="1">
      <c r="A13" s="7"/>
      <c r="B13" s="283" t="s">
        <v>133</v>
      </c>
      <c r="C13" s="283"/>
      <c r="D13" s="283"/>
      <c r="E13" s="283"/>
      <c r="F13" s="283"/>
      <c r="G13" s="283"/>
      <c r="H13" s="283"/>
      <c r="I13" s="283"/>
      <c r="J13" s="283"/>
      <c r="K13" s="283"/>
      <c r="L13" s="283"/>
      <c r="M13" s="283"/>
      <c r="N13" s="231"/>
      <c r="O13" s="231"/>
      <c r="P13" s="231"/>
      <c r="Q13" s="231"/>
      <c r="R13" s="231"/>
      <c r="S13" s="231"/>
      <c r="T13" s="231"/>
      <c r="U13" s="231"/>
      <c r="V13" s="231"/>
      <c r="W13" s="232"/>
    </row>
    <row r="14" spans="1:23" ht="13.5" thickTop="1">
      <c r="A14" s="7"/>
      <c r="B14" s="16"/>
      <c r="C14" s="16"/>
      <c r="D14" s="16"/>
      <c r="E14" s="16"/>
      <c r="F14" s="16"/>
      <c r="G14" s="16"/>
      <c r="H14" s="16"/>
      <c r="I14" s="16"/>
      <c r="J14" s="16"/>
      <c r="K14" s="17"/>
      <c r="L14" s="18" t="s">
        <v>86</v>
      </c>
      <c r="M14" s="19" t="s">
        <v>134</v>
      </c>
      <c r="N14" s="20">
        <f>P14</f>
        <v>54761967</v>
      </c>
      <c r="O14" s="21"/>
      <c r="P14" s="22">
        <f>R14+S14+T14+W14</f>
        <v>54761967</v>
      </c>
      <c r="Q14" s="23"/>
      <c r="R14" s="24">
        <f>SUMIFS(DATI!E$1:E$65536,DATI!A$1:A$65536,'2019'!B4,DATI!B$1:B$65536,'2019'!R12,DATI!C$1:C$65536,'2019'!N8,DATI!D$1:D$65536,'2019'!L14)</f>
        <v>41962076</v>
      </c>
      <c r="S14" s="24">
        <f>SUMIFS(DATI!E$1:E$65536,DATI!A$1:A$65536,'2019'!B4,DATI!B$1:B$65536,'2019'!S12,DATI!C$1:C$65536,'2019'!N8,DATI!D$1:D$65536,'2019'!L14)</f>
        <v>1692175</v>
      </c>
      <c r="T14" s="24">
        <f>SUMIFS(DATI!E$1:E$65536,DATI!A$1:A$65536,'2019'!B4,DATI!B$1:B$65536,'2019'!T12,DATI!C$1:C$65536,'2019'!N8,DATI!D$1:D$65536,'2019'!L14)</f>
        <v>6366250</v>
      </c>
      <c r="U14" s="24">
        <f>SUMIFS(DATI!E$1:E$65536,DATI!A$1:A$65536,'2019'!B4,DATI!B$1:B$65536,'2019'!U12,DATI!C$1:C$65536,'2019'!N8,DATI!D$1:D$65536,'2019'!L14)</f>
        <v>4432520</v>
      </c>
      <c r="V14" s="24">
        <f>SUMIFS(DATI!E$1:E$65536,DATI!A$1:A$65536,'2019'!B4,DATI!B$1:B$65536,'2019'!V12,DATI!C$1:C$65536,'2019'!N8,DATI!D$1:D$65536,'2019'!L14)</f>
        <v>308946</v>
      </c>
      <c r="W14" s="25">
        <f>U14+V14</f>
        <v>4741466</v>
      </c>
    </row>
    <row r="15" spans="1:23" ht="13">
      <c r="A15" s="7"/>
      <c r="B15" s="16"/>
      <c r="C15" s="16"/>
      <c r="D15" s="16"/>
      <c r="E15" s="16"/>
      <c r="F15" s="16"/>
      <c r="G15" s="16"/>
      <c r="H15" s="16"/>
      <c r="I15" s="16"/>
      <c r="J15" s="16"/>
      <c r="K15" s="26"/>
      <c r="L15" s="40" t="s">
        <v>87</v>
      </c>
      <c r="M15" s="134" t="s">
        <v>136</v>
      </c>
      <c r="N15" s="27">
        <f>P15</f>
        <v>46511915</v>
      </c>
      <c r="O15" s="28"/>
      <c r="P15" s="29">
        <f>R15+S15+T15+W15</f>
        <v>46511915</v>
      </c>
      <c r="Q15" s="28"/>
      <c r="R15" s="30">
        <f>SUMIFS(DATI!E$1:E$65536,DATI!A$1:A$65536,'2019'!B4,DATI!B$1:B$65536,'2019'!R12,DATI!C$1:C$65536,'2019'!N8,DATI!D$1:D$65536,'2019'!L15)</f>
        <v>41703735</v>
      </c>
      <c r="S15" s="30">
        <f>SUMIFS(DATI!E$1:E$65536,DATI!A$1:A$65536,'2019'!B4,DATI!B$1:B$65536,'2019'!S12,DATI!C$1:C$65536,'2019'!N8,DATI!D$1:D$65536,'2019'!L15)</f>
        <v>1664528</v>
      </c>
      <c r="T15" s="30">
        <f>SUMIFS(DATI!E$1:E$65536,DATI!A$1:A$65536,'2019'!B4,DATI!B$1:B$65536,'2019'!T12,DATI!C$1:C$65536,'2019'!N8,DATI!D$1:D$65536,'2019'!L15)</f>
        <v>702349</v>
      </c>
      <c r="U15" s="30">
        <f>SUMIFS(DATI!E$1:E$65536,DATI!A$1:A$65536,'2019'!B4,DATI!B$1:B$65536,'2019'!U12,DATI!C$1:C$65536,'2019'!N8,DATI!D$1:D$65536,'2019'!L15)</f>
        <v>2388426</v>
      </c>
      <c r="V15" s="30">
        <f>SUMIFS(DATI!E$1:E$65536,DATI!A$1:A$65536,'2019'!B4,DATI!B$1:B$65536,'2019'!V12,DATI!C$1:C$65536,'2019'!N8,DATI!D$1:D$65536,'2019'!L15)</f>
        <v>52877</v>
      </c>
      <c r="W15" s="31">
        <f>U15+V15</f>
        <v>2441303</v>
      </c>
    </row>
    <row r="16" spans="1:23" ht="13">
      <c r="A16" s="7"/>
      <c r="B16" s="16"/>
      <c r="C16" s="16"/>
      <c r="D16" s="16"/>
      <c r="E16" s="16"/>
      <c r="F16" s="16"/>
      <c r="G16" s="16"/>
      <c r="H16" s="16"/>
      <c r="I16" s="16"/>
      <c r="J16" s="16"/>
      <c r="K16" s="26"/>
      <c r="L16" s="40" t="s">
        <v>88</v>
      </c>
      <c r="M16" s="134" t="s">
        <v>137</v>
      </c>
      <c r="N16" s="27">
        <f>P16</f>
        <v>2472408</v>
      </c>
      <c r="O16" s="28"/>
      <c r="P16" s="29">
        <f>R16+S16+T16+W16</f>
        <v>2472408</v>
      </c>
      <c r="Q16" s="28"/>
      <c r="R16" s="30">
        <f>SUMIFS(DATI!E$1:E$65536,DATI!A$1:A$65536,'2019'!B4,DATI!B$1:B$65536,'2019'!R12,DATI!C$1:C$65536,'2019'!N8,DATI!D$1:D$65536,'2019'!L16)</f>
        <v>258341</v>
      </c>
      <c r="S16" s="30">
        <f>SUMIFS(DATI!E$1:E$65536,DATI!A$1:A$65536,'2019'!B4,DATI!B$1:B$65536,'2019'!S12,DATI!C$1:C$65536,'2019'!N8,DATI!D$1:D$65536,'2019'!L16)</f>
        <v>27648</v>
      </c>
      <c r="T16" s="30">
        <f>SUMIFS(DATI!E$1:E$65536,DATI!A$1:A$65536,'2019'!B4,DATI!B$1:B$65536,'2019'!T12,DATI!C$1:C$65536,'2019'!N8,DATI!D$1:D$65536,'2019'!L16)</f>
        <v>140947</v>
      </c>
      <c r="U16" s="30">
        <f>SUMIFS(DATI!E$1:E$65536,DATI!A$1:A$65536,'2019'!B4,DATI!B$1:B$65536,'2019'!U12,DATI!C$1:C$65536,'2019'!N8,DATI!D$1:D$65536,'2019'!L16)</f>
        <v>2044094</v>
      </c>
      <c r="V16" s="30">
        <f>SUMIFS(DATI!E$1:E$65536,DATI!A$1:A$65536,'2019'!B4,DATI!B$1:B$65536,'2019'!V12,DATI!C$1:C$65536,'2019'!N8,DATI!D$1:D$65536,'2019'!L16)</f>
        <v>1378</v>
      </c>
      <c r="W16" s="31">
        <f>U16+V16</f>
        <v>2045472</v>
      </c>
    </row>
    <row r="17" spans="1:23" ht="13">
      <c r="A17" s="7"/>
      <c r="B17" s="16"/>
      <c r="C17" s="16"/>
      <c r="D17" s="16"/>
      <c r="E17" s="16"/>
      <c r="F17" s="16"/>
      <c r="G17" s="16"/>
      <c r="H17" s="16"/>
      <c r="I17" s="16"/>
      <c r="J17" s="16"/>
      <c r="K17" s="26"/>
      <c r="L17" s="40" t="s">
        <v>89</v>
      </c>
      <c r="M17" s="134" t="s">
        <v>138</v>
      </c>
      <c r="N17" s="27">
        <f>P17</f>
        <v>5777644</v>
      </c>
      <c r="O17" s="28"/>
      <c r="P17" s="29">
        <f>R17+S17+T17+W17</f>
        <v>5777644</v>
      </c>
      <c r="Q17" s="28"/>
      <c r="R17" s="28"/>
      <c r="S17" s="28"/>
      <c r="T17" s="30">
        <f>SUMIFS(DATI!E$1:E$65536,DATI!A$1:A$65536,'2019'!B4,DATI!B$1:B$65536,'2019'!T12,DATI!C$1:C$65536,'2019'!N8,DATI!D$1:D$65536,'2019'!L17)</f>
        <v>5522954</v>
      </c>
      <c r="U17" s="28"/>
      <c r="V17" s="30">
        <f>SUMIFS(DATI!E$1:E$65536,DATI!A$1:A$65536,'2019'!B4,DATI!B$1:B$65536,'2019'!V12,DATI!C$1:C$65536,'2019'!N8,DATI!D$1:D$65536,'2019'!L17)</f>
        <v>254690</v>
      </c>
      <c r="W17" s="31">
        <f>V17</f>
        <v>254690</v>
      </c>
    </row>
    <row r="18" spans="1:23" ht="13">
      <c r="A18" s="7"/>
      <c r="B18" s="33">
        <f>C18+D18</f>
        <v>2298858</v>
      </c>
      <c r="C18" s="34">
        <f>SUMIFS(DATI!E$1:E$65536,DATI!A$1:A$65536,'2019'!B4,DATI!B$1:B$65536,'2019'!C12,DATI!C$1:C$65536,'2019'!B8,DATI!D$1:D$65536,'2019'!L18)</f>
        <v>179149</v>
      </c>
      <c r="D18" s="34">
        <f>SUMIFS(DATI!E$1:E$65536,DATI!A$1:A$65536,'2019'!B4,DATI!B$1:B$65536,'2019'!D12,DATI!C$1:C$65536,'2019'!B8,DATI!D$1:D$65536,'2019'!L18)</f>
        <v>2119709</v>
      </c>
      <c r="E18" s="35">
        <f>SUMIFS(DATI!E$1:E$65536,DATI!A$1:A$65536,'2019'!B4,DATI!B$1:B$65536,'2019'!E12,DATI!C$1:C$65536,'2019'!B8,DATI!D$1:D$65536,'2019'!L18)</f>
        <v>1939050</v>
      </c>
      <c r="F18" s="36">
        <f>SUMIFS(DATI!E$1:E$65536,DATI!A$1:A$65536,'2019'!B4,DATI!B$1:B$65536,'2019'!F12,DATI!C$1:C$65536,'2019'!B8,DATI!D$1:D$65536,'2019'!L18)</f>
        <v>833785</v>
      </c>
      <c r="G18" s="36">
        <f>SUMIFS(DATI!E$1:E$65536,DATI!A$1:A$65536,'2019'!B4,DATI!B$1:B$65536,'2019'!G12,DATI!C$1:C$65536,'2019'!B8,DATI!D$1:D$65536,'2019'!L18)</f>
        <v>24099738</v>
      </c>
      <c r="H18" s="16"/>
      <c r="I18" s="37">
        <f>B18+E18+F18+G18</f>
        <v>29171431</v>
      </c>
      <c r="J18" s="38"/>
      <c r="K18" s="39">
        <f>I18</f>
        <v>29171431</v>
      </c>
      <c r="L18" s="40" t="s">
        <v>72</v>
      </c>
      <c r="M18" s="41" t="s">
        <v>139</v>
      </c>
      <c r="N18" s="28"/>
      <c r="O18" s="28"/>
      <c r="P18" s="28"/>
      <c r="Q18" s="28"/>
      <c r="R18" s="28"/>
      <c r="S18" s="28"/>
      <c r="T18" s="23"/>
      <c r="U18" s="28"/>
      <c r="V18" s="28"/>
      <c r="W18" s="42"/>
    </row>
    <row r="19" spans="1:23" ht="13">
      <c r="A19" s="7"/>
      <c r="B19" s="33">
        <f>C19+D19</f>
        <v>2442608</v>
      </c>
      <c r="C19" s="43">
        <f>V14-C18</f>
        <v>129797</v>
      </c>
      <c r="D19" s="33">
        <f>U14-D18</f>
        <v>2312811</v>
      </c>
      <c r="E19" s="43">
        <f>T14-E18</f>
        <v>4427200</v>
      </c>
      <c r="F19" s="43">
        <f>S14-F18</f>
        <v>858390</v>
      </c>
      <c r="G19" s="43">
        <f>R14-G18</f>
        <v>17862338</v>
      </c>
      <c r="H19" s="16"/>
      <c r="I19" s="37">
        <f>B19+E19+F19+G19</f>
        <v>25590536</v>
      </c>
      <c r="J19" s="44"/>
      <c r="K19" s="45"/>
      <c r="L19" s="46" t="s">
        <v>91</v>
      </c>
      <c r="M19" s="194" t="s">
        <v>140</v>
      </c>
      <c r="N19" s="28"/>
      <c r="O19" s="28"/>
      <c r="P19" s="28"/>
      <c r="Q19" s="47"/>
      <c r="R19" s="28"/>
      <c r="S19" s="28"/>
      <c r="T19" s="28"/>
      <c r="U19" s="28"/>
      <c r="V19" s="28"/>
      <c r="W19" s="42"/>
    </row>
    <row r="20" spans="1:23">
      <c r="A20" s="7"/>
      <c r="B20" s="44"/>
      <c r="C20" s="44"/>
      <c r="D20" s="48"/>
      <c r="E20" s="44"/>
      <c r="F20" s="44"/>
      <c r="G20" s="44"/>
      <c r="H20" s="44"/>
      <c r="I20" s="48"/>
      <c r="J20" s="44"/>
      <c r="K20" s="45"/>
      <c r="L20" s="40" t="s">
        <v>85</v>
      </c>
      <c r="M20" s="41" t="s">
        <v>141</v>
      </c>
      <c r="N20" s="28"/>
      <c r="O20" s="28"/>
      <c r="P20" s="29">
        <f>Q20</f>
        <v>3976464</v>
      </c>
      <c r="Q20" s="49">
        <f>SUMIFS(DATI!E$1:E$65536,DATI!A$1:A$65536,'2019'!B4,DATI!B$1:B$65536,'2019'!Q12,DATI!C$1:C$65536,'2019'!N8,DATI!D$1:D$65536,'2019'!L20)</f>
        <v>3976464</v>
      </c>
      <c r="R20" s="50"/>
      <c r="S20" s="28"/>
      <c r="T20" s="28"/>
      <c r="U20" s="28"/>
      <c r="V20" s="28"/>
      <c r="W20" s="42"/>
    </row>
    <row r="21" spans="1:23" ht="13">
      <c r="A21" s="7"/>
      <c r="B21" s="44"/>
      <c r="C21" s="44"/>
      <c r="D21" s="48"/>
      <c r="E21" s="44"/>
      <c r="F21" s="44"/>
      <c r="G21" s="44"/>
      <c r="H21" s="44"/>
      <c r="I21" s="43">
        <f>I19+P20</f>
        <v>29567000</v>
      </c>
      <c r="J21" s="44"/>
      <c r="K21" s="45"/>
      <c r="L21" s="46" t="s">
        <v>12</v>
      </c>
      <c r="M21" s="194" t="s">
        <v>142</v>
      </c>
      <c r="N21" s="28"/>
      <c r="O21" s="28"/>
      <c r="P21" s="23"/>
      <c r="Q21" s="23"/>
      <c r="R21" s="28"/>
      <c r="S21" s="28"/>
      <c r="T21" s="28"/>
      <c r="U21" s="28"/>
      <c r="V21" s="28"/>
      <c r="W21" s="42"/>
    </row>
    <row r="22" spans="1:23" ht="13">
      <c r="A22" s="7"/>
      <c r="B22" s="51">
        <f>C22+D22</f>
        <v>867330</v>
      </c>
      <c r="C22" s="52">
        <f>SUMIFS(DATI!E$1:E$65536,DATI!A$1:A$65536,'2019'!B4,DATI!B$1:B$65536,'2019'!C12,DATI!C$1:C$65536,'2019'!B8,DATI!D$1:D$65536,'2019'!L22)</f>
        <v>25262</v>
      </c>
      <c r="D22" s="52">
        <f>SUMIFS(DATI!E$1:E$65536,DATI!A$1:A$65536,'2019'!B4,DATI!B$1:B$65536,'2019'!D12,DATI!C$1:C$65536,'2019'!B8,DATI!D$1:D$65536,'2019'!L22)</f>
        <v>842068</v>
      </c>
      <c r="E22" s="52">
        <f>SUMIFS(DATI!E$1:E$65536,DATI!A$1:A$65536,'2019'!B4,DATI!B$1:B$65536,'2019'!E12,DATI!C$1:C$65536,'2019'!B8,DATI!D$1:D$65536,'2019'!L22)</f>
        <v>1110750</v>
      </c>
      <c r="F22" s="52">
        <f>SUMIFS(DATI!E$1:E$65536,DATI!A$1:A$65536,'2019'!B4,DATI!B$1:B$65536,'2019'!F12,DATI!C$1:C$65536,'2019'!B8,DATI!D$1:D$65536,'2019'!L22)</f>
        <v>89150</v>
      </c>
      <c r="G22" s="52">
        <f>SUMIFS(DATI!E$1:E$65536,DATI!A$1:A$65536,'2019'!B4,DATI!B$1:B$65536,'2019'!G12,DATI!C$1:C$65536,'2019'!B8,DATI!D$1:D$65536,'2019'!L22)</f>
        <v>3166625</v>
      </c>
      <c r="H22" s="16"/>
      <c r="I22" s="43">
        <f>C22+D22+E22+F22+G22</f>
        <v>5233855</v>
      </c>
      <c r="J22" s="44"/>
      <c r="K22" s="45"/>
      <c r="L22" s="53" t="s">
        <v>77</v>
      </c>
      <c r="M22" s="54" t="s">
        <v>167</v>
      </c>
      <c r="N22" s="28"/>
      <c r="O22" s="28"/>
      <c r="P22" s="28"/>
      <c r="Q22" s="28"/>
      <c r="R22" s="28" t="s">
        <v>135</v>
      </c>
      <c r="S22" s="28"/>
      <c r="T22" s="28"/>
      <c r="U22" s="28"/>
      <c r="V22" s="28"/>
      <c r="W22" s="42"/>
    </row>
    <row r="23" spans="1:23" ht="13.5" thickBot="1">
      <c r="A23" s="7"/>
      <c r="B23" s="55">
        <f>C23+D23</f>
        <v>1575278</v>
      </c>
      <c r="C23" s="56">
        <f>C19-C22</f>
        <v>104535</v>
      </c>
      <c r="D23" s="56">
        <f>D19-D22</f>
        <v>1470743</v>
      </c>
      <c r="E23" s="56">
        <f>E19-E22</f>
        <v>3316450</v>
      </c>
      <c r="F23" s="56">
        <f>F19-F22</f>
        <v>769240</v>
      </c>
      <c r="G23" s="56">
        <f>G19-G22</f>
        <v>14695713</v>
      </c>
      <c r="H23" s="43">
        <f>P20</f>
        <v>3976464</v>
      </c>
      <c r="I23" s="43">
        <f>B23+E23+F23+G23+H23</f>
        <v>24333145</v>
      </c>
      <c r="J23" s="44"/>
      <c r="K23" s="57"/>
      <c r="L23" s="46" t="s">
        <v>13</v>
      </c>
      <c r="M23" s="195" t="s">
        <v>247</v>
      </c>
      <c r="N23" s="28"/>
      <c r="O23" s="28"/>
      <c r="P23" s="28"/>
      <c r="Q23" s="28"/>
      <c r="R23" s="28"/>
      <c r="S23" s="28"/>
      <c r="T23" s="28"/>
      <c r="U23" s="28"/>
      <c r="V23" s="28"/>
      <c r="W23" s="42"/>
    </row>
    <row r="24" spans="1:23" ht="26.25" customHeight="1" thickTop="1" thickBot="1">
      <c r="A24" s="7"/>
      <c r="B24" s="284" t="s">
        <v>143</v>
      </c>
      <c r="C24" s="284"/>
      <c r="D24" s="284"/>
      <c r="E24" s="284"/>
      <c r="F24" s="284"/>
      <c r="G24" s="284"/>
      <c r="H24" s="284"/>
      <c r="I24" s="284"/>
      <c r="J24" s="284"/>
      <c r="K24" s="284"/>
      <c r="L24" s="284"/>
      <c r="M24" s="284"/>
      <c r="N24" s="284"/>
      <c r="O24" s="284"/>
      <c r="P24" s="284"/>
      <c r="Q24" s="284"/>
      <c r="R24" s="284"/>
      <c r="S24" s="284"/>
      <c r="T24" s="284"/>
      <c r="U24" s="284"/>
      <c r="V24" s="284"/>
      <c r="W24" s="285"/>
    </row>
    <row r="25" spans="1:23" ht="19" thickTop="1" thickBot="1">
      <c r="A25" s="7"/>
      <c r="B25" s="231" t="s">
        <v>144</v>
      </c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232"/>
    </row>
    <row r="26" spans="1:23" ht="13.5" thickTop="1">
      <c r="A26" s="7"/>
      <c r="B26" s="58"/>
      <c r="C26" s="58"/>
      <c r="D26" s="58"/>
      <c r="E26" s="58"/>
      <c r="F26" s="58"/>
      <c r="G26" s="58"/>
      <c r="H26" s="58"/>
      <c r="I26" s="59"/>
      <c r="J26" s="58"/>
      <c r="K26" s="60"/>
      <c r="L26" s="46" t="s">
        <v>12</v>
      </c>
      <c r="M26" s="196" t="s">
        <v>145</v>
      </c>
      <c r="N26" s="28"/>
      <c r="O26" s="61"/>
      <c r="P26" s="22">
        <f>R26+S26+T26+W26+Q26</f>
        <v>29567000</v>
      </c>
      <c r="Q26" s="22">
        <f>H23</f>
        <v>3976464</v>
      </c>
      <c r="R26" s="62">
        <f>G19</f>
        <v>17862338</v>
      </c>
      <c r="S26" s="62">
        <f>F19</f>
        <v>858390</v>
      </c>
      <c r="T26" s="62">
        <f>E19</f>
        <v>4427200</v>
      </c>
      <c r="U26" s="62">
        <f>D19</f>
        <v>2312811</v>
      </c>
      <c r="V26" s="62">
        <f>C19</f>
        <v>129797</v>
      </c>
      <c r="W26" s="63">
        <f>U26+V26</f>
        <v>2442608</v>
      </c>
    </row>
    <row r="27" spans="1:23">
      <c r="A27" s="7"/>
      <c r="B27" s="64">
        <f>C27+D27</f>
        <v>279596</v>
      </c>
      <c r="C27" s="64">
        <f>C28+C29</f>
        <v>103102</v>
      </c>
      <c r="D27" s="64">
        <f>D28+D29</f>
        <v>176494</v>
      </c>
      <c r="E27" s="64">
        <f>E28+E29</f>
        <v>3311917</v>
      </c>
      <c r="F27" s="64">
        <f>F28+F29</f>
        <v>521911</v>
      </c>
      <c r="G27" s="64">
        <f>G28+G29</f>
        <v>10820427</v>
      </c>
      <c r="H27" s="44"/>
      <c r="I27" s="37">
        <f>B27+E27+F27+G27</f>
        <v>14933851</v>
      </c>
      <c r="J27" s="43">
        <f>J28+J29</f>
        <v>585264</v>
      </c>
      <c r="K27" s="39">
        <f>J27+I27</f>
        <v>15519115</v>
      </c>
      <c r="L27" s="53" t="s">
        <v>24</v>
      </c>
      <c r="M27" s="65" t="s">
        <v>146</v>
      </c>
      <c r="N27" s="28"/>
      <c r="O27" s="28"/>
      <c r="P27" s="23"/>
      <c r="Q27" s="23"/>
      <c r="R27" s="23"/>
      <c r="S27" s="23"/>
      <c r="T27" s="23"/>
      <c r="U27" s="23"/>
      <c r="V27" s="23"/>
      <c r="W27" s="32"/>
    </row>
    <row r="28" spans="1:23">
      <c r="A28" s="7"/>
      <c r="B28" s="66">
        <f>C28+D28</f>
        <v>238548</v>
      </c>
      <c r="C28" s="67">
        <f>SUMIFS(DATI!E$1:E$65536,DATI!A$1:A$65536,'2019'!B4,DATI!B$1:B$65536,'2019'!C12,DATI!C$1:C$65536,'2019'!B8,DATI!D$1:D$65536,'2019'!L28)</f>
        <v>83526</v>
      </c>
      <c r="D28" s="67">
        <f>SUMIFS(DATI!E$1:E$65536,DATI!A$1:A$65536,'2019'!B4,DATI!B$1:B$65536,'2019'!D12,DATI!C$1:C$65536,'2019'!B8,DATI!D$1:D$65536,'2019'!L28)</f>
        <v>155022</v>
      </c>
      <c r="E28" s="67">
        <f>SUMIFS(DATI!E$1:E$65536,DATI!A$1:A$65536,'2019'!B4,DATI!B$1:B$65536,'2019'!E12,DATI!C$1:C$65536,'2019'!B8,DATI!D$1:D$65536,'2019'!L28)</f>
        <v>2525312</v>
      </c>
      <c r="F28" s="67">
        <f>SUMIFS(DATI!E$1:E$65536,DATI!A$1:A$65536,'2019'!B4,DATI!B$1:B$65536,'2019'!F12,DATI!C$1:C$65536,'2019'!B8,DATI!D$1:D$65536,'2019'!L28)</f>
        <v>414413</v>
      </c>
      <c r="G28" s="67">
        <f>SUMIFS(DATI!E$1:E$65536,DATI!A$1:A$65536,'2019'!B4,DATI!B$1:B$65536,'2019'!G12,DATI!C$1:C$65536,'2019'!B8,DATI!D$1:D$65536,'2019'!L28)</f>
        <v>9036789</v>
      </c>
      <c r="H28" s="44"/>
      <c r="I28" s="37">
        <f>B28+E28+F28+G28</f>
        <v>12215062</v>
      </c>
      <c r="J28" s="36">
        <f>SUMIFS(DATI!E$1:E$65536,DATI!A$1:A$65536,'2019'!B4,DATI!B$1:B$65536,'2019'!J12,DATI!C$1:C$65536,'2019'!B8,DATI!D$1:D$65536,'2019'!L28)</f>
        <v>585264</v>
      </c>
      <c r="K28" s="39">
        <f>J28+I28</f>
        <v>12800326</v>
      </c>
      <c r="L28" s="53" t="s">
        <v>25</v>
      </c>
      <c r="M28" s="199" t="s">
        <v>248</v>
      </c>
      <c r="N28" s="28"/>
      <c r="O28" s="28"/>
      <c r="P28" s="28"/>
      <c r="Q28" s="28"/>
      <c r="R28" s="28"/>
      <c r="S28" s="28"/>
      <c r="T28" s="28"/>
      <c r="U28" s="28"/>
      <c r="V28" s="28"/>
      <c r="W28" s="42"/>
    </row>
    <row r="29" spans="1:23">
      <c r="A29" s="7"/>
      <c r="B29" s="66">
        <f>C29+D29</f>
        <v>41048</v>
      </c>
      <c r="C29" s="67">
        <f>SUMIFS(DATI!E$1:E$65536,DATI!A$1:A$65536,'2019'!B4,DATI!B$1:B$65536,'2019'!C12,DATI!C$1:C$65536,'2019'!B8,DATI!D$1:D$65536,'2019'!L29)</f>
        <v>19576</v>
      </c>
      <c r="D29" s="67">
        <f>SUMIFS(DATI!E$1:E$65536,DATI!A$1:A$65536,'2019'!B4,DATI!B$1:B$65536,'2019'!D12,DATI!C$1:C$65536,'2019'!B8,DATI!D$1:D$65536,'2019'!L29)</f>
        <v>21472</v>
      </c>
      <c r="E29" s="67">
        <f>SUMIFS(DATI!E$1:E$65536,DATI!A$1:A$65536,'2019'!B4,DATI!B$1:B$65536,'2019'!E12,DATI!C$1:C$65536,'2019'!B8,DATI!D$1:D$65536,'2019'!L29)</f>
        <v>786605</v>
      </c>
      <c r="F29" s="67">
        <f>SUMIFS(DATI!E$1:E$65536,DATI!A$1:A$65536,'2019'!B4,DATI!B$1:B$65536,'2019'!F12,DATI!C$1:C$65536,'2019'!B8,DATI!D$1:D$65536,'2019'!L29)</f>
        <v>107498</v>
      </c>
      <c r="G29" s="67">
        <f>SUMIFS(DATI!E$1:E$65536,DATI!A$1:A$65536,'2019'!B4,DATI!B$1:B$65536,'2019'!G12,DATI!C$1:C$65536,'2019'!B8,DATI!D$1:D$65536,'2019'!L29)</f>
        <v>1783638</v>
      </c>
      <c r="H29" s="44"/>
      <c r="I29" s="37">
        <f>B29+E29+F29+G29</f>
        <v>2718789</v>
      </c>
      <c r="J29" s="36">
        <f>SUMIFS(DATI!E$1:E$65536,DATI!A$1:A$65536,'2019'!B4,DATI!B$1:B$65536,'2019'!J12,DATI!C$1:C$65536,'2019'!B8,DATI!D$1:D$65536,'2019'!L29)</f>
        <v>0</v>
      </c>
      <c r="K29" s="39">
        <f>J29+I29</f>
        <v>2718789</v>
      </c>
      <c r="L29" s="53" t="s">
        <v>26</v>
      </c>
      <c r="M29" s="199" t="s">
        <v>249</v>
      </c>
      <c r="N29" s="28"/>
      <c r="O29" s="28"/>
      <c r="P29" s="28"/>
      <c r="Q29" s="28"/>
      <c r="R29" s="28"/>
      <c r="S29" s="28"/>
      <c r="T29" s="28"/>
      <c r="U29" s="28"/>
      <c r="V29" s="28"/>
      <c r="W29" s="42"/>
    </row>
    <row r="30" spans="1:23">
      <c r="A30" s="7"/>
      <c r="B30" s="68">
        <f>C30+D30</f>
        <v>31731</v>
      </c>
      <c r="C30" s="68">
        <f>C32</f>
        <v>1432</v>
      </c>
      <c r="D30" s="68">
        <f>D32</f>
        <v>30299</v>
      </c>
      <c r="E30" s="68">
        <f>E32</f>
        <v>4533</v>
      </c>
      <c r="F30" s="68">
        <f>F32</f>
        <v>32996</v>
      </c>
      <c r="G30" s="68">
        <f>G32</f>
        <v>299800</v>
      </c>
      <c r="H30" s="68">
        <f>H31</f>
        <v>4034204</v>
      </c>
      <c r="I30" s="69">
        <f>I31+I32</f>
        <v>4403264</v>
      </c>
      <c r="J30" s="44"/>
      <c r="K30" s="70"/>
      <c r="L30" s="53" t="s">
        <v>27</v>
      </c>
      <c r="M30" s="65" t="s">
        <v>147</v>
      </c>
      <c r="N30" s="28"/>
      <c r="O30" s="28"/>
      <c r="P30" s="28"/>
      <c r="Q30" s="28"/>
      <c r="R30" s="28"/>
      <c r="S30" s="28"/>
      <c r="T30" s="28"/>
      <c r="U30" s="28"/>
      <c r="V30" s="28"/>
      <c r="W30" s="42"/>
    </row>
    <row r="31" spans="1:23">
      <c r="A31" s="7"/>
      <c r="B31" s="71"/>
      <c r="C31" s="71"/>
      <c r="D31" s="71"/>
      <c r="E31" s="71"/>
      <c r="F31" s="71"/>
      <c r="G31" s="71"/>
      <c r="H31" s="36">
        <f>SUMIFS(DATI!E$1:E$65536,DATI!A$1:A$65536,'2019'!B4,DATI!B$1:B$65536,'2019'!H12,DATI!C$1:C$65536,'2019'!B8,DATI!D$1:D$65536,'2019'!L31)</f>
        <v>4034204</v>
      </c>
      <c r="I31" s="37">
        <f>H31</f>
        <v>4034204</v>
      </c>
      <c r="J31" s="44"/>
      <c r="K31" s="45"/>
      <c r="L31" s="53" t="s">
        <v>28</v>
      </c>
      <c r="M31" s="199" t="s">
        <v>250</v>
      </c>
      <c r="N31" s="28"/>
      <c r="O31" s="28"/>
      <c r="P31" s="28"/>
      <c r="Q31" s="28"/>
      <c r="R31" s="28"/>
      <c r="S31" s="28"/>
      <c r="T31" s="28"/>
      <c r="U31" s="28"/>
      <c r="V31" s="28"/>
      <c r="W31" s="42"/>
    </row>
    <row r="32" spans="1:23">
      <c r="A32" s="7"/>
      <c r="B32" s="33">
        <f>C32+D32</f>
        <v>31731</v>
      </c>
      <c r="C32" s="36">
        <f>SUMIFS(DATI!E$1:E$65536,DATI!A$1:A$65536,'2019'!B4,DATI!B$1:B$65536,'2019'!C12,DATI!C$1:C$65536,'2019'!B8,DATI!D$1:D$65536,'2019'!L32)</f>
        <v>1432</v>
      </c>
      <c r="D32" s="34">
        <f>SUMIFS(DATI!E$1:E$65536,DATI!A$1:A$65536,'2019'!B4,DATI!B$1:B$65536,'2019'!D12,DATI!C$1:C$65536,'2019'!B8,DATI!D$1:D$65536,'2019'!L32)</f>
        <v>30299</v>
      </c>
      <c r="E32" s="36">
        <f>SUMIFS(DATI!E$1:E$65536,DATI!A$1:A$65536,'2019'!B4,DATI!B$1:B$65536,'2019'!E12,DATI!C$1:C$65536,'2019'!B8,DATI!D$1:D$65536,'2019'!L32)</f>
        <v>4533</v>
      </c>
      <c r="F32" s="36">
        <f>SUMIFS(DATI!E$1:E$65536,DATI!A$1:A$65536,'2019'!B4,DATI!B$1:B$65536,'2019'!F12,DATI!C$1:C$65536,'2019'!B8,DATI!D$1:D$65536,'2019'!L32)</f>
        <v>32996</v>
      </c>
      <c r="G32" s="36">
        <f>SUMIFS(DATI!E$1:E$65536,DATI!A$1:A$65536,'2019'!B4,DATI!B$1:B$65536,'2019'!G12,DATI!C$1:C$65536,'2019'!B8,DATI!D$1:D$65536,'2019'!L32)</f>
        <v>299800</v>
      </c>
      <c r="H32" s="44"/>
      <c r="I32" s="37">
        <f>B32+E32+F32+G32</f>
        <v>369060</v>
      </c>
      <c r="J32" s="44"/>
      <c r="K32" s="45"/>
      <c r="L32" s="53" t="s">
        <v>29</v>
      </c>
      <c r="M32" s="199" t="s">
        <v>251</v>
      </c>
      <c r="N32" s="28"/>
      <c r="O32" s="28"/>
      <c r="P32" s="47"/>
      <c r="Q32" s="47"/>
      <c r="R32" s="47"/>
      <c r="S32" s="47"/>
      <c r="T32" s="47"/>
      <c r="U32" s="47"/>
      <c r="V32" s="47"/>
      <c r="W32" s="72"/>
    </row>
    <row r="33" spans="1:23">
      <c r="A33" s="7"/>
      <c r="B33" s="44"/>
      <c r="C33" s="44"/>
      <c r="D33" s="44"/>
      <c r="E33" s="44"/>
      <c r="F33" s="44"/>
      <c r="G33" s="44"/>
      <c r="H33" s="44"/>
      <c r="I33" s="44"/>
      <c r="J33" s="44"/>
      <c r="K33" s="45"/>
      <c r="L33" s="53" t="s">
        <v>30</v>
      </c>
      <c r="M33" s="65" t="s">
        <v>148</v>
      </c>
      <c r="N33" s="28"/>
      <c r="O33" s="61"/>
      <c r="P33" s="29">
        <f>P34+P35</f>
        <v>672527</v>
      </c>
      <c r="Q33" s="29">
        <f>Q34+Q35</f>
        <v>57740</v>
      </c>
      <c r="R33" s="29">
        <f>R35</f>
        <v>254443</v>
      </c>
      <c r="S33" s="29">
        <f>S35</f>
        <v>0</v>
      </c>
      <c r="T33" s="29">
        <f>T35</f>
        <v>0</v>
      </c>
      <c r="U33" s="29">
        <f>U35</f>
        <v>360344</v>
      </c>
      <c r="V33" s="62">
        <f>V35</f>
        <v>0</v>
      </c>
      <c r="W33" s="63">
        <f>U33+V33</f>
        <v>360344</v>
      </c>
    </row>
    <row r="34" spans="1:23">
      <c r="A34" s="7"/>
      <c r="B34" s="44"/>
      <c r="C34" s="44"/>
      <c r="D34" s="44"/>
      <c r="E34" s="44"/>
      <c r="F34" s="44"/>
      <c r="G34" s="44"/>
      <c r="H34" s="44"/>
      <c r="I34" s="44"/>
      <c r="J34" s="44"/>
      <c r="K34" s="45"/>
      <c r="L34" s="53" t="s">
        <v>31</v>
      </c>
      <c r="M34" s="199" t="s">
        <v>252</v>
      </c>
      <c r="N34" s="28"/>
      <c r="O34" s="61"/>
      <c r="P34" s="29">
        <f>Q34</f>
        <v>57740</v>
      </c>
      <c r="Q34" s="49">
        <f>SUMIFS(DATI!E$1:E$65536,DATI!A$1:A$65536,'2019'!B4,DATI!B$1:B$65536,'2019'!Q12,DATI!C$1:C$65536,'2019'!N8,DATI!D$1:D$65536,'2019'!L34)</f>
        <v>57740</v>
      </c>
      <c r="R34" s="73"/>
      <c r="S34" s="74"/>
      <c r="T34" s="74"/>
      <c r="U34" s="74"/>
      <c r="V34" s="74"/>
      <c r="W34" s="75"/>
    </row>
    <row r="35" spans="1:23">
      <c r="A35" s="7"/>
      <c r="B35" s="44"/>
      <c r="C35" s="44"/>
      <c r="D35" s="44"/>
      <c r="E35" s="44"/>
      <c r="F35" s="44"/>
      <c r="G35" s="76"/>
      <c r="H35" s="44"/>
      <c r="I35" s="76"/>
      <c r="J35" s="44"/>
      <c r="K35" s="45"/>
      <c r="L35" s="53" t="s">
        <v>32</v>
      </c>
      <c r="M35" s="199" t="s">
        <v>253</v>
      </c>
      <c r="N35" s="28"/>
      <c r="O35" s="61"/>
      <c r="P35" s="29">
        <f>R35+S35+T35+W35</f>
        <v>614787</v>
      </c>
      <c r="Q35" s="44"/>
      <c r="R35" s="49">
        <f>SUMIFS(DATI!E$1:E$65536,DATI!A$1:A$65536,'2019'!B4,DATI!B$1:B$65536,'2019'!R12,DATI!C$1:C$65536,'2019'!N8,DATI!D$1:D$65536,'2019'!L35)</f>
        <v>254443</v>
      </c>
      <c r="S35" s="49">
        <f>SUMIFS(DATI!E$1:E$65536,DATI!A$1:A$65536,'2019'!B4,DATI!B$1:B$65536,'2019'!S12,DATI!C$1:C$65536,'2019'!N8,DATI!D$1:D$65536,'2019'!L35)</f>
        <v>0</v>
      </c>
      <c r="T35" s="49">
        <f>SUMIFS(DATI!E$1:E$65536,DATI!A$1:A$65536,'2019'!B4,DATI!B$1:B$65536,'2019'!T12,DATI!C$1:C$65536,'2019'!N8,DATI!D$1:D$65536,'2019'!L35)</f>
        <v>0</v>
      </c>
      <c r="U35" s="49">
        <f>SUMIFS(DATI!E$1:E$65536,DATI!A$1:A$65536,'2019'!B4,DATI!B$1:B$65536,'2019'!U12,DATI!C$1:C$65536,'2019'!N8,DATI!D$1:D$65536,'2019'!L35)</f>
        <v>360344</v>
      </c>
      <c r="V35" s="24">
        <f>SUMIFS(DATI!E$1:E$65536,DATI!A$1:A$65536,'2019'!B4,DATI!B$1:B$65536,'2019'!V12,DATI!C$1:C$65536,'2019'!N8,DATI!D$1:D$65536,'2019'!L35)</f>
        <v>0</v>
      </c>
      <c r="W35" s="63">
        <f>U35+V35</f>
        <v>360344</v>
      </c>
    </row>
    <row r="36" spans="1:23" ht="13">
      <c r="A36" s="7"/>
      <c r="B36" s="33">
        <f>C36+D36</f>
        <v>2491625</v>
      </c>
      <c r="C36" s="43">
        <f>V26+V35-C27-C32</f>
        <v>25263</v>
      </c>
      <c r="D36" s="33">
        <f>U26+U35-D27-D32</f>
        <v>2466362</v>
      </c>
      <c r="E36" s="43">
        <f>T26+T35-E27-E32</f>
        <v>1110750</v>
      </c>
      <c r="F36" s="43">
        <f>S26+S35-F27-F32</f>
        <v>303483</v>
      </c>
      <c r="G36" s="43">
        <f>R26+R35-G27-G32</f>
        <v>6996554</v>
      </c>
      <c r="H36" s="44"/>
      <c r="I36" s="37">
        <f>B36+E36+F36+G36</f>
        <v>10902412</v>
      </c>
      <c r="J36" s="44"/>
      <c r="K36" s="45"/>
      <c r="L36" s="77" t="s">
        <v>14</v>
      </c>
      <c r="M36" s="197" t="s">
        <v>149</v>
      </c>
      <c r="N36" s="28"/>
      <c r="O36" s="28"/>
      <c r="P36" s="23"/>
      <c r="Q36" s="44"/>
      <c r="R36" s="23"/>
      <c r="S36" s="23"/>
      <c r="T36" s="23"/>
      <c r="U36" s="23"/>
      <c r="V36" s="23"/>
      <c r="W36" s="32"/>
    </row>
    <row r="37" spans="1:23">
      <c r="A37" s="7"/>
      <c r="B37" s="33">
        <f>C37+D37</f>
        <v>867330</v>
      </c>
      <c r="C37" s="33">
        <f>C22</f>
        <v>25262</v>
      </c>
      <c r="D37" s="33">
        <f>D22</f>
        <v>842068</v>
      </c>
      <c r="E37" s="33">
        <f>E22</f>
        <v>1110750</v>
      </c>
      <c r="F37" s="33">
        <f>F22</f>
        <v>89150</v>
      </c>
      <c r="G37" s="33">
        <f>G22</f>
        <v>3166625</v>
      </c>
      <c r="H37" s="44"/>
      <c r="I37" s="37">
        <f>B37+E37+F37+G37</f>
        <v>5233855</v>
      </c>
      <c r="J37" s="44"/>
      <c r="K37" s="45"/>
      <c r="L37" s="53" t="s">
        <v>77</v>
      </c>
      <c r="M37" s="65" t="s">
        <v>150</v>
      </c>
      <c r="N37" s="28"/>
      <c r="O37" s="28"/>
      <c r="P37" s="28"/>
      <c r="Q37" s="28"/>
      <c r="R37" s="28"/>
      <c r="S37" s="28"/>
      <c r="T37" s="28"/>
      <c r="U37" s="28"/>
      <c r="V37" s="28"/>
      <c r="W37" s="42"/>
    </row>
    <row r="38" spans="1:23" ht="26.5" thickBot="1">
      <c r="A38" s="7"/>
      <c r="B38" s="79">
        <f>C38+D38</f>
        <v>1624295</v>
      </c>
      <c r="C38" s="79">
        <f>C36-C37</f>
        <v>1</v>
      </c>
      <c r="D38" s="79">
        <f>D36-D37</f>
        <v>1624294</v>
      </c>
      <c r="E38" s="79">
        <f>E36-E37</f>
        <v>0</v>
      </c>
      <c r="F38" s="79">
        <f>F36-F37</f>
        <v>214333</v>
      </c>
      <c r="G38" s="79">
        <f>G36-G37</f>
        <v>3829929</v>
      </c>
      <c r="H38" s="44"/>
      <c r="I38" s="80">
        <f>B38+E38+F38+G38</f>
        <v>5668557</v>
      </c>
      <c r="J38" s="44"/>
      <c r="K38" s="57"/>
      <c r="L38" s="106" t="s">
        <v>151</v>
      </c>
      <c r="M38" s="198" t="s">
        <v>152</v>
      </c>
      <c r="N38" s="81"/>
      <c r="O38" s="81"/>
      <c r="P38" s="81"/>
      <c r="Q38" s="81"/>
      <c r="R38" s="81"/>
      <c r="S38" s="81"/>
      <c r="T38" s="81"/>
      <c r="U38" s="81"/>
      <c r="V38" s="81"/>
      <c r="W38" s="82"/>
    </row>
    <row r="39" spans="1:23" ht="16.5" thickTop="1" thickBot="1">
      <c r="A39" s="7"/>
      <c r="B39" s="83"/>
      <c r="C39" s="83"/>
      <c r="D39" s="83"/>
      <c r="E39" s="84"/>
      <c r="F39" s="84"/>
      <c r="G39" s="84"/>
      <c r="H39" s="84"/>
      <c r="I39" s="84"/>
      <c r="J39" s="84"/>
      <c r="K39" s="84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6"/>
    </row>
    <row r="40" spans="1:23" ht="21.75" customHeight="1" thickTop="1" thickBot="1">
      <c r="A40" s="7"/>
      <c r="B40" s="253" t="s">
        <v>119</v>
      </c>
      <c r="C40" s="253"/>
      <c r="D40" s="253"/>
      <c r="E40" s="253"/>
      <c r="F40" s="253"/>
      <c r="G40" s="253"/>
      <c r="H40" s="253"/>
      <c r="I40" s="253"/>
      <c r="J40" s="253"/>
      <c r="K40" s="254"/>
      <c r="L40" s="274" t="s">
        <v>120</v>
      </c>
      <c r="M40" s="275"/>
      <c r="N40" s="278" t="s">
        <v>121</v>
      </c>
      <c r="O40" s="279"/>
      <c r="P40" s="279"/>
      <c r="Q40" s="279"/>
      <c r="R40" s="279"/>
      <c r="S40" s="279"/>
      <c r="T40" s="279"/>
      <c r="U40" s="280"/>
      <c r="V40" s="280"/>
      <c r="W40" s="281"/>
    </row>
    <row r="41" spans="1:23" ht="13.5" customHeight="1" thickTop="1">
      <c r="A41" s="7"/>
      <c r="B41" s="261" t="s">
        <v>122</v>
      </c>
      <c r="C41" s="264" t="s">
        <v>123</v>
      </c>
      <c r="D41" s="264" t="s">
        <v>124</v>
      </c>
      <c r="E41" s="239" t="s">
        <v>125</v>
      </c>
      <c r="F41" s="239" t="s">
        <v>126</v>
      </c>
      <c r="G41" s="239" t="s">
        <v>127</v>
      </c>
      <c r="H41" s="239" t="s">
        <v>128</v>
      </c>
      <c r="I41" s="239" t="s">
        <v>129</v>
      </c>
      <c r="J41" s="239" t="s">
        <v>130</v>
      </c>
      <c r="K41" s="243" t="s">
        <v>131</v>
      </c>
      <c r="L41" s="276"/>
      <c r="M41" s="277"/>
      <c r="N41" s="264" t="s">
        <v>131</v>
      </c>
      <c r="O41" s="239" t="s">
        <v>130</v>
      </c>
      <c r="P41" s="239" t="s">
        <v>129</v>
      </c>
      <c r="Q41" s="239" t="s">
        <v>128</v>
      </c>
      <c r="R41" s="239" t="s">
        <v>127</v>
      </c>
      <c r="S41" s="239" t="s">
        <v>126</v>
      </c>
      <c r="T41" s="239" t="s">
        <v>125</v>
      </c>
      <c r="U41" s="264" t="s">
        <v>124</v>
      </c>
      <c r="V41" s="264" t="s">
        <v>123</v>
      </c>
      <c r="W41" s="266" t="s">
        <v>122</v>
      </c>
    </row>
    <row r="42" spans="1:23" ht="12.75" customHeight="1">
      <c r="A42" s="7"/>
      <c r="B42" s="262"/>
      <c r="C42" s="216"/>
      <c r="D42" s="216"/>
      <c r="E42" s="213"/>
      <c r="F42" s="213"/>
      <c r="G42" s="213"/>
      <c r="H42" s="229"/>
      <c r="I42" s="213"/>
      <c r="J42" s="213"/>
      <c r="K42" s="244"/>
      <c r="L42" s="276"/>
      <c r="M42" s="277"/>
      <c r="N42" s="215"/>
      <c r="O42" s="213"/>
      <c r="P42" s="213"/>
      <c r="Q42" s="229"/>
      <c r="R42" s="213"/>
      <c r="S42" s="213"/>
      <c r="T42" s="213"/>
      <c r="U42" s="216"/>
      <c r="V42" s="216"/>
      <c r="W42" s="219"/>
    </row>
    <row r="43" spans="1:23" ht="63" customHeight="1" thickBot="1">
      <c r="A43" s="7"/>
      <c r="B43" s="262"/>
      <c r="C43" s="216"/>
      <c r="D43" s="216"/>
      <c r="E43" s="213"/>
      <c r="F43" s="213"/>
      <c r="G43" s="213"/>
      <c r="H43" s="229"/>
      <c r="I43" s="213"/>
      <c r="J43" s="282"/>
      <c r="K43" s="244"/>
      <c r="L43" s="276"/>
      <c r="M43" s="277"/>
      <c r="N43" s="215"/>
      <c r="O43" s="282"/>
      <c r="P43" s="213"/>
      <c r="Q43" s="229"/>
      <c r="R43" s="213"/>
      <c r="S43" s="213"/>
      <c r="T43" s="213"/>
      <c r="U43" s="216"/>
      <c r="V43" s="216"/>
      <c r="W43" s="219"/>
    </row>
    <row r="44" spans="1:23" ht="19" thickTop="1" thickBot="1">
      <c r="A44" s="7"/>
      <c r="B44" s="233" t="s">
        <v>153</v>
      </c>
      <c r="C44" s="234"/>
      <c r="D44" s="234"/>
      <c r="E44" s="234"/>
      <c r="F44" s="234"/>
      <c r="G44" s="234"/>
      <c r="H44" s="234"/>
      <c r="I44" s="234"/>
      <c r="J44" s="234"/>
      <c r="K44" s="234"/>
      <c r="L44" s="234"/>
      <c r="M44" s="234"/>
      <c r="N44" s="234"/>
      <c r="O44" s="234"/>
      <c r="P44" s="234"/>
      <c r="Q44" s="234"/>
      <c r="R44" s="234"/>
      <c r="S44" s="234"/>
      <c r="T44" s="234"/>
      <c r="U44" s="234"/>
      <c r="V44" s="234"/>
      <c r="W44" s="235"/>
    </row>
    <row r="45" spans="1:23" ht="13.5" thickTop="1">
      <c r="A45" s="7"/>
      <c r="B45" s="28"/>
      <c r="C45" s="28"/>
      <c r="D45" s="28"/>
      <c r="E45" s="28"/>
      <c r="F45" s="28"/>
      <c r="G45" s="28"/>
      <c r="H45" s="28"/>
      <c r="I45" s="28"/>
      <c r="J45" s="28"/>
      <c r="K45" s="42"/>
      <c r="L45" s="87" t="s">
        <v>14</v>
      </c>
      <c r="M45" s="200" t="s">
        <v>149</v>
      </c>
      <c r="N45" s="47"/>
      <c r="O45" s="88"/>
      <c r="P45" s="22">
        <f>R45+S45+T45+W45</f>
        <v>10902412</v>
      </c>
      <c r="Q45" s="50"/>
      <c r="R45" s="22">
        <f>G36</f>
        <v>6996554</v>
      </c>
      <c r="S45" s="22">
        <f>F36</f>
        <v>303483</v>
      </c>
      <c r="T45" s="22">
        <f>E36</f>
        <v>1110750</v>
      </c>
      <c r="U45" s="22">
        <f>D36</f>
        <v>2466362</v>
      </c>
      <c r="V45" s="89">
        <f>C36</f>
        <v>25263</v>
      </c>
      <c r="W45" s="90">
        <f>U45+V45</f>
        <v>2491625</v>
      </c>
    </row>
    <row r="46" spans="1:23" ht="12.75" customHeight="1">
      <c r="A46" s="7"/>
      <c r="B46" s="28"/>
      <c r="C46" s="28"/>
      <c r="D46" s="28"/>
      <c r="E46" s="28"/>
      <c r="F46" s="28"/>
      <c r="G46" s="28"/>
      <c r="H46" s="28"/>
      <c r="I46" s="28"/>
      <c r="J46" s="28"/>
      <c r="K46" s="42"/>
      <c r="L46" s="53" t="s">
        <v>24</v>
      </c>
      <c r="M46" s="65" t="s">
        <v>146</v>
      </c>
      <c r="N46" s="91">
        <f t="shared" ref="N46:N54" si="0">O46+P46</f>
        <v>15519117</v>
      </c>
      <c r="O46" s="49">
        <f>SUMIFS(DATI!E$1:E$65536,DATI!A$1:A$65536,'2019'!B4,DATI!B$1:B$65536,'2019'!O12,DATI!C$1:C$65536,'2019'!N8,DATI!D$1:D$65536,'2019'!L46)</f>
        <v>81414</v>
      </c>
      <c r="P46" s="29">
        <f>U46</f>
        <v>15437703</v>
      </c>
      <c r="Q46" s="28"/>
      <c r="R46" s="23"/>
      <c r="S46" s="23"/>
      <c r="T46" s="28"/>
      <c r="U46" s="49">
        <f>SUMIFS(DATI!E$1:E$65536,DATI!A$1:A$65536,'2019'!B4,DATI!B$1:B$65536,'2019'!U12,DATI!C$1:C$65536,'2019'!N8,DATI!D$1:D$65536,'2019'!L46)</f>
        <v>15437703</v>
      </c>
      <c r="V46" s="28"/>
      <c r="W46" s="31">
        <f>U46</f>
        <v>15437703</v>
      </c>
    </row>
    <row r="47" spans="1:23" ht="12.75" customHeight="1">
      <c r="A47" s="7"/>
      <c r="B47" s="28"/>
      <c r="C47" s="28"/>
      <c r="D47" s="28"/>
      <c r="E47" s="28"/>
      <c r="F47" s="28"/>
      <c r="G47" s="28"/>
      <c r="H47" s="28"/>
      <c r="I47" s="28"/>
      <c r="J47" s="28"/>
      <c r="K47" s="42"/>
      <c r="L47" s="40" t="s">
        <v>25</v>
      </c>
      <c r="M47" s="134" t="s">
        <v>248</v>
      </c>
      <c r="N47" s="91">
        <f t="shared" si="0"/>
        <v>12800326</v>
      </c>
      <c r="O47" s="49">
        <f>SUMIFS(DATI!E$1:E$65536,DATI!A$1:A$65536,'2019'!B4,DATI!B$1:B$65536,'2019'!O12,DATI!C$1:C$65536,'2019'!N8,DATI!D$1:D$65536,'2019'!L47)</f>
        <v>66724</v>
      </c>
      <c r="P47" s="49">
        <f>SUMIFS(DATI!E$1:E$65536,DATI!A$1:A$65536,'2019'!B4,DATI!B$1:B$65536,'2019'!P12,DATI!C$1:C$65536,'2019'!N8,DATI!D$1:D$65536,'2019'!L47)</f>
        <v>12733602</v>
      </c>
      <c r="Q47" s="28"/>
      <c r="R47" s="28"/>
      <c r="S47" s="28"/>
      <c r="T47" s="28"/>
      <c r="U47" s="49">
        <f>SUMIFS(DATI!E$1:E$65536,DATI!A$1:A$65536,'2019'!B4,DATI!B$1:B$65536,'2019'!U12,DATI!C$1:C$65536,'2019'!N8,DATI!D$1:D$65536,'2019'!L47)</f>
        <v>12733602</v>
      </c>
      <c r="V47" s="28"/>
      <c r="W47" s="31">
        <f>U47</f>
        <v>12733602</v>
      </c>
    </row>
    <row r="48" spans="1:23" ht="12.75" customHeight="1">
      <c r="A48" s="7"/>
      <c r="B48" s="28"/>
      <c r="C48" s="28"/>
      <c r="D48" s="28"/>
      <c r="E48" s="28"/>
      <c r="F48" s="28"/>
      <c r="G48" s="28"/>
      <c r="H48" s="28"/>
      <c r="I48" s="28"/>
      <c r="J48" s="28"/>
      <c r="K48" s="42"/>
      <c r="L48" s="40" t="s">
        <v>26</v>
      </c>
      <c r="M48" s="134" t="s">
        <v>249</v>
      </c>
      <c r="N48" s="91">
        <f t="shared" si="0"/>
        <v>2718790</v>
      </c>
      <c r="O48" s="49">
        <f>SUMIFS(DATI!E$1:E$65536,DATI!A$1:A$65536,'2019'!B4,DATI!B$1:B$65536,'2019'!O12,DATI!C$1:C$65536,'2019'!N8,DATI!D$1:D$65536,'2019'!L48)</f>
        <v>14690</v>
      </c>
      <c r="P48" s="49">
        <f>SUMIFS(DATI!E$1:E$65536,DATI!A$1:A$65536,'2019'!B4,DATI!B$1:B$65536,'2019'!P12,DATI!C$1:C$65536,'2019'!N8,DATI!D$1:D$65536,'2019'!L48)</f>
        <v>2704100</v>
      </c>
      <c r="Q48" s="28"/>
      <c r="R48" s="28"/>
      <c r="S48" s="28"/>
      <c r="T48" s="28"/>
      <c r="U48" s="49">
        <f>SUMIFS(DATI!E$1:E$65536,DATI!A$1:A$65536,'2019'!B4,DATI!B$1:B$65536,'2019'!U12,DATI!C$1:C$65536,'2019'!N8,DATI!D$1:D$65536,'2019'!L48)</f>
        <v>2704100</v>
      </c>
      <c r="V48" s="28"/>
      <c r="W48" s="31">
        <f>U48</f>
        <v>2704100</v>
      </c>
    </row>
    <row r="49" spans="1:23" ht="12.75" customHeight="1">
      <c r="A49" s="7"/>
      <c r="B49" s="28"/>
      <c r="C49" s="28"/>
      <c r="D49" s="28"/>
      <c r="E49" s="28"/>
      <c r="F49" s="28"/>
      <c r="G49" s="28"/>
      <c r="H49" s="28"/>
      <c r="I49" s="28"/>
      <c r="J49" s="28"/>
      <c r="K49" s="42"/>
      <c r="L49" s="40" t="s">
        <v>27</v>
      </c>
      <c r="M49" s="41" t="s">
        <v>147</v>
      </c>
      <c r="N49" s="91">
        <f t="shared" si="0"/>
        <v>4403263</v>
      </c>
      <c r="O49" s="29">
        <f>O50+O54</f>
        <v>14864</v>
      </c>
      <c r="P49" s="29">
        <f t="shared" ref="P49:P54" si="1">T49</f>
        <v>4388399</v>
      </c>
      <c r="Q49" s="28"/>
      <c r="R49" s="28"/>
      <c r="S49" s="28"/>
      <c r="T49" s="29">
        <f>T50+T54</f>
        <v>4388399</v>
      </c>
      <c r="U49" s="92"/>
      <c r="V49" s="28"/>
      <c r="W49" s="42"/>
    </row>
    <row r="50" spans="1:23" ht="12.75" customHeight="1">
      <c r="A50" s="7"/>
      <c r="B50" s="28"/>
      <c r="C50" s="28"/>
      <c r="D50" s="28"/>
      <c r="E50" s="28"/>
      <c r="F50" s="28"/>
      <c r="G50" s="28"/>
      <c r="H50" s="28"/>
      <c r="I50" s="28"/>
      <c r="J50" s="28"/>
      <c r="K50" s="42"/>
      <c r="L50" s="40" t="s">
        <v>28</v>
      </c>
      <c r="M50" s="134" t="s">
        <v>250</v>
      </c>
      <c r="N50" s="91">
        <f t="shared" si="0"/>
        <v>4034204</v>
      </c>
      <c r="O50" s="49">
        <f>SUMIFS(DATI!E$1:E$65536,DATI!A$1:A$65536,'2019'!B4,DATI!B$1:B$65536,'2019'!O12,DATI!C$1:C$65536,'2019'!N8,DATI!D$1:D$65536,'2019'!L50)</f>
        <v>49579</v>
      </c>
      <c r="P50" s="29">
        <f t="shared" si="1"/>
        <v>3984625</v>
      </c>
      <c r="Q50" s="28"/>
      <c r="R50" s="28"/>
      <c r="S50" s="28"/>
      <c r="T50" s="49">
        <f>SUMIFS(DATI!E$1:E$65536,DATI!A$1:A$65536,'2019'!B4,DATI!B$1:B$65536,'2019'!T12,DATI!C$1:C$65536,'2019'!N8,DATI!D$1:D$65536,'2019'!L50)</f>
        <v>3984625</v>
      </c>
      <c r="U50" s="50"/>
      <c r="V50" s="28"/>
      <c r="W50" s="42"/>
    </row>
    <row r="51" spans="1:23" ht="12.75" customHeight="1">
      <c r="A51" s="7"/>
      <c r="B51" s="28"/>
      <c r="C51" s="28"/>
      <c r="D51" s="28"/>
      <c r="E51" s="28"/>
      <c r="F51" s="28"/>
      <c r="G51" s="28"/>
      <c r="H51" s="28"/>
      <c r="I51" s="28"/>
      <c r="J51" s="28"/>
      <c r="K51" s="42"/>
      <c r="L51" s="40" t="s">
        <v>82</v>
      </c>
      <c r="M51" s="185" t="s">
        <v>154</v>
      </c>
      <c r="N51" s="91">
        <f t="shared" si="0"/>
        <v>2652471</v>
      </c>
      <c r="O51" s="49">
        <f>SUMIFS(DATI!E$1:E$65536,DATI!A$1:A$65536,'2019'!B4,DATI!B$1:B$65536,'2019'!O12,DATI!C$1:C$65536,'2019'!N8,DATI!D$1:D$65536,'2019'!L51)</f>
        <v>0</v>
      </c>
      <c r="P51" s="29">
        <f t="shared" si="1"/>
        <v>2652471</v>
      </c>
      <c r="Q51" s="28"/>
      <c r="R51" s="28"/>
      <c r="S51" s="28"/>
      <c r="T51" s="49">
        <f>SUMIFS(DATI!E$1:E$65536,DATI!A$1:A$65536,'2019'!B4,DATI!B$1:B$65536,'2019'!T12,DATI!C$1:C$65536,'2019'!N8,DATI!D$1:D$65536,'2019'!L51)</f>
        <v>2652471</v>
      </c>
      <c r="U51" s="50"/>
      <c r="V51" s="28"/>
      <c r="W51" s="42"/>
    </row>
    <row r="52" spans="1:23" ht="12.75" customHeight="1">
      <c r="A52" s="7"/>
      <c r="B52" s="28"/>
      <c r="C52" s="28"/>
      <c r="D52" s="28"/>
      <c r="E52" s="28"/>
      <c r="F52" s="28"/>
      <c r="G52" s="28"/>
      <c r="H52" s="28"/>
      <c r="I52" s="28"/>
      <c r="J52" s="28"/>
      <c r="K52" s="42"/>
      <c r="L52" s="40" t="s">
        <v>83</v>
      </c>
      <c r="M52" s="185" t="s">
        <v>155</v>
      </c>
      <c r="N52" s="91">
        <f t="shared" si="0"/>
        <v>52054</v>
      </c>
      <c r="O52" s="49">
        <f>SUMIFS(DATI!E$1:E$65536,DATI!A$1:A$65536,'2019'!B4,DATI!B$1:B$65536,'2019'!O12,DATI!C$1:C$65536,'2019'!N8,DATI!D$1:D$65536,'2019'!L52)</f>
        <v>49579</v>
      </c>
      <c r="P52" s="29">
        <f t="shared" si="1"/>
        <v>2475</v>
      </c>
      <c r="Q52" s="28"/>
      <c r="R52" s="28"/>
      <c r="S52" s="28"/>
      <c r="T52" s="49">
        <f>SUMIFS(DATI!E$1:E$65536,DATI!A$1:A$65536,'2019'!B4,DATI!B$1:B$65536,'2019'!T12,DATI!C$1:C$65536,'2019'!N8,DATI!D$1:D$65536,'2019'!L52)</f>
        <v>2475</v>
      </c>
      <c r="U52" s="50"/>
      <c r="V52" s="28"/>
      <c r="W52" s="42"/>
    </row>
    <row r="53" spans="1:23" ht="12.75" customHeight="1">
      <c r="A53" s="7"/>
      <c r="B53" s="28"/>
      <c r="C53" s="28"/>
      <c r="D53" s="28"/>
      <c r="E53" s="28"/>
      <c r="F53" s="28"/>
      <c r="G53" s="28"/>
      <c r="H53" s="28"/>
      <c r="I53" s="28"/>
      <c r="J53" s="28"/>
      <c r="K53" s="42"/>
      <c r="L53" s="40" t="s">
        <v>84</v>
      </c>
      <c r="M53" s="185" t="s">
        <v>156</v>
      </c>
      <c r="N53" s="91">
        <f t="shared" si="0"/>
        <v>1329679</v>
      </c>
      <c r="O53" s="49">
        <f>SUMIFS(DATI!E$1:E$65536,DATI!A$1:A$65536,'2019'!B4,DATI!B$1:B$65536,'2019'!O12,DATI!C$1:C$65536,'2019'!N8,DATI!D$1:D$65536,'2019'!L53)</f>
        <v>0</v>
      </c>
      <c r="P53" s="29">
        <f t="shared" si="1"/>
        <v>1329679</v>
      </c>
      <c r="Q53" s="28"/>
      <c r="R53" s="28"/>
      <c r="S53" s="28"/>
      <c r="T53" s="49">
        <f>SUMIFS(DATI!E$1:E$65536,DATI!A$1:A$65536,'2019'!B4,DATI!B$1:B$65536,'2019'!T12,DATI!C$1:C$65536,'2019'!N8,DATI!D$1:D$65536,'2019'!L53)</f>
        <v>1329679</v>
      </c>
      <c r="U53" s="50"/>
      <c r="V53" s="28"/>
      <c r="W53" s="42"/>
    </row>
    <row r="54" spans="1:23" ht="12.75" customHeight="1">
      <c r="A54" s="7"/>
      <c r="B54" s="28"/>
      <c r="C54" s="28"/>
      <c r="D54" s="28"/>
      <c r="E54" s="28"/>
      <c r="F54" s="28"/>
      <c r="G54" s="28"/>
      <c r="H54" s="28"/>
      <c r="I54" s="47"/>
      <c r="J54" s="47"/>
      <c r="K54" s="72"/>
      <c r="L54" s="40" t="s">
        <v>29</v>
      </c>
      <c r="M54" s="134" t="s">
        <v>251</v>
      </c>
      <c r="N54" s="91">
        <f t="shared" si="0"/>
        <v>369059</v>
      </c>
      <c r="O54" s="49">
        <f>SUMIFS(DATI!E$1:E$65536,DATI!A$1:A$65536,'2019'!B4,DATI!B$1:B$65536,'2019'!O12,DATI!C$1:C$65536,'2019'!N8,DATI!D$1:D$65536,'2019'!L54)</f>
        <v>-34715</v>
      </c>
      <c r="P54" s="29">
        <f t="shared" si="1"/>
        <v>403774</v>
      </c>
      <c r="Q54" s="50"/>
      <c r="R54" s="28"/>
      <c r="S54" s="28"/>
      <c r="T54" s="49">
        <f>SUMIFS(DATI!E$1:E$65536,DATI!A$1:A$65536,'2019'!B4,DATI!B$1:B$65536,'2019'!T12,DATI!C$1:C$65536,'2019'!N8,DATI!D$1:D$65536,'2019'!L54)</f>
        <v>403774</v>
      </c>
      <c r="U54" s="50"/>
      <c r="V54" s="28"/>
      <c r="W54" s="42"/>
    </row>
    <row r="55" spans="1:23" ht="12.75" customHeight="1">
      <c r="A55" s="7"/>
      <c r="B55" s="28"/>
      <c r="C55" s="28"/>
      <c r="D55" s="28"/>
      <c r="E55" s="93">
        <f>E56+E57</f>
        <v>263620</v>
      </c>
      <c r="F55" s="50"/>
      <c r="G55" s="28"/>
      <c r="H55" s="61"/>
      <c r="I55" s="94">
        <f>E55</f>
        <v>263620</v>
      </c>
      <c r="J55" s="29">
        <f>J56+J57</f>
        <v>408907</v>
      </c>
      <c r="K55" s="95">
        <f>I55+J55</f>
        <v>672527</v>
      </c>
      <c r="L55" s="40" t="s">
        <v>30</v>
      </c>
      <c r="M55" s="41" t="s">
        <v>148</v>
      </c>
      <c r="N55" s="23"/>
      <c r="O55" s="28"/>
      <c r="P55" s="28"/>
      <c r="Q55" s="28"/>
      <c r="R55" s="28"/>
      <c r="S55" s="28"/>
      <c r="T55" s="23"/>
      <c r="U55" s="28"/>
      <c r="V55" s="28"/>
      <c r="W55" s="42"/>
    </row>
    <row r="56" spans="1:23">
      <c r="A56" s="7"/>
      <c r="B56" s="28"/>
      <c r="C56" s="28"/>
      <c r="D56" s="28"/>
      <c r="E56" s="96">
        <f>SUMIFS(DATI!E$1:E$65536,DATI!A$1:A$65536,'2019'!B4,DATI!B$1:B$65536,'2019'!E12,DATI!C$1:C$65536,'2019'!B8,DATI!D$1:D$65536,'2019'!L56)</f>
        <v>57740</v>
      </c>
      <c r="F56" s="50"/>
      <c r="G56" s="28"/>
      <c r="H56" s="28"/>
      <c r="I56" s="94">
        <f>E56</f>
        <v>57740</v>
      </c>
      <c r="J56" s="49">
        <f>SUMIFS(DATI!E$1:E$65536,DATI!A$1:A$65536,'2019'!B4,DATI!B$1:B$65536,'2019'!J12,DATI!C$1:C$65536,'2019'!B8,DATI!D$1:D$65536,'2019'!L56)</f>
        <v>0</v>
      </c>
      <c r="K56" s="95">
        <f t="shared" ref="K56:K64" si="2">I56+J56</f>
        <v>57740</v>
      </c>
      <c r="L56" s="40" t="s">
        <v>31</v>
      </c>
      <c r="M56" s="134" t="s">
        <v>252</v>
      </c>
      <c r="N56" s="28"/>
      <c r="O56" s="28"/>
      <c r="P56" s="28"/>
      <c r="Q56" s="28"/>
      <c r="R56" s="28"/>
      <c r="S56" s="28"/>
      <c r="T56" s="28"/>
      <c r="U56" s="28"/>
      <c r="V56" s="28"/>
      <c r="W56" s="42"/>
    </row>
    <row r="57" spans="1:23">
      <c r="A57" s="7"/>
      <c r="B57" s="47"/>
      <c r="C57" s="47"/>
      <c r="D57" s="47"/>
      <c r="E57" s="96">
        <f>SUMIFS(DATI!E$1:E$65536,DATI!A$1:A$65536,'2019'!B4,DATI!B$1:B$65536,'2019'!E12,DATI!C$1:C$65536,'2019'!B8,DATI!D$1:D$65536,'2019'!L57)</f>
        <v>205880</v>
      </c>
      <c r="F57" s="97"/>
      <c r="G57" s="47"/>
      <c r="H57" s="28"/>
      <c r="I57" s="94">
        <f>E57</f>
        <v>205880</v>
      </c>
      <c r="J57" s="210">
        <f>SUMIFS(DATI!E$1:E$65536,DATI!A$1:A$65536,'2019'!B4,DATI!B$1:B$65536,'2019'!J12,DATI!C$1:C$65536,'2019'!B8,DATI!D$1:D$65536,'2019'!L57)</f>
        <v>408907</v>
      </c>
      <c r="K57" s="95">
        <f t="shared" si="2"/>
        <v>614787</v>
      </c>
      <c r="L57" s="40" t="s">
        <v>32</v>
      </c>
      <c r="M57" s="134" t="s">
        <v>253</v>
      </c>
      <c r="N57" s="47"/>
      <c r="O57" s="47"/>
      <c r="P57" s="47"/>
      <c r="Q57" s="28"/>
      <c r="R57" s="47"/>
      <c r="S57" s="47"/>
      <c r="T57" s="47"/>
      <c r="U57" s="47"/>
      <c r="V57" s="47"/>
      <c r="W57" s="72"/>
    </row>
    <row r="58" spans="1:23">
      <c r="A58" s="7"/>
      <c r="B58" s="98">
        <f>C58+D58</f>
        <v>199540</v>
      </c>
      <c r="C58" s="29">
        <f>C59+C60</f>
        <v>2305</v>
      </c>
      <c r="D58" s="29">
        <f>D59+D60</f>
        <v>197235</v>
      </c>
      <c r="E58" s="99">
        <f>E59+E60</f>
        <v>224805</v>
      </c>
      <c r="F58" s="29">
        <f>F59+F60</f>
        <v>1076777</v>
      </c>
      <c r="G58" s="91">
        <f>G59+G60</f>
        <v>3375938</v>
      </c>
      <c r="H58" s="28"/>
      <c r="I58" s="94">
        <f>B58+E58+F58+G58</f>
        <v>4877060</v>
      </c>
      <c r="J58" s="94">
        <f>J59+J60</f>
        <v>474570</v>
      </c>
      <c r="K58" s="95">
        <f t="shared" si="2"/>
        <v>5351630</v>
      </c>
      <c r="L58" s="40" t="s">
        <v>33</v>
      </c>
      <c r="M58" s="41" t="s">
        <v>157</v>
      </c>
      <c r="N58" s="91">
        <f t="shared" ref="N58:N74" si="3">O58+P58</f>
        <v>5351630</v>
      </c>
      <c r="O58" s="94">
        <f>O59+O60</f>
        <v>1790019</v>
      </c>
      <c r="P58" s="29">
        <f t="shared" ref="P58:P63" si="4">R58+S58+T58+W58</f>
        <v>3561611</v>
      </c>
      <c r="Q58" s="50"/>
      <c r="R58" s="29">
        <f>R59+R60</f>
        <v>750702</v>
      </c>
      <c r="S58" s="29">
        <f>S59+S60</f>
        <v>985035</v>
      </c>
      <c r="T58" s="29">
        <f>T59+T60</f>
        <v>188453</v>
      </c>
      <c r="U58" s="29">
        <f>U59+U60</f>
        <v>1635606</v>
      </c>
      <c r="V58" s="62">
        <f>V59+V60</f>
        <v>1815</v>
      </c>
      <c r="W58" s="63">
        <f>U58+V58</f>
        <v>1637421</v>
      </c>
    </row>
    <row r="59" spans="1:23">
      <c r="A59" s="7"/>
      <c r="B59" s="98">
        <f>C59+D59</f>
        <v>178782</v>
      </c>
      <c r="C59" s="49">
        <f>SUMIFS(DATI!E$1:E$65536,DATI!A$1:A$65536,'2019'!B4,DATI!B$1:B$65536,'2019'!C12,DATI!C$1:C$65536,'2019'!B8,DATI!D$1:D$65536,'2019'!L59)</f>
        <v>2305</v>
      </c>
      <c r="D59" s="49">
        <f>SUMIFS(DATI!E$1:E$65536,DATI!A$1:A$65536,'2019'!B4,DATI!B$1:B$65536,'2019'!D12,DATI!C$1:C$65536,'2019'!B8,DATI!D$1:D$65536,'2019'!L59)</f>
        <v>176477</v>
      </c>
      <c r="E59" s="100">
        <f>SUMIFS(DATI!E$1:E$65536,DATI!A$1:A$65536,'2019'!B4,DATI!B$1:B$65536,'2019'!E12,DATI!C$1:C$65536,'2019'!B8,DATI!D$1:D$65536,'2019'!L59)</f>
        <v>223028</v>
      </c>
      <c r="F59" s="30">
        <f>SUMIFS(DATI!E$1:E$65536,DATI!A$1:A$65536,'2019'!B4,DATI!B$1:B$65536,'2019'!F12,DATI!C$1:C$65536,'2019'!B8,DATI!D$1:D$65536,'2019'!L59)</f>
        <v>286958</v>
      </c>
      <c r="G59" s="30">
        <v>427553</v>
      </c>
      <c r="H59" s="28"/>
      <c r="I59" s="94">
        <f>B59+E59+F59+G59</f>
        <v>1116321</v>
      </c>
      <c r="J59" s="30">
        <f>SUMIFS(DATI!E$1:E$65536,DATI!A$1:A$65536,'2019'!B4,DATI!B$1:B$65536,'2019'!J12,DATI!C$1:C$65536,'2019'!B8,DATI!D$1:D$65536,'2019'!L59)</f>
        <v>330006</v>
      </c>
      <c r="K59" s="95">
        <f t="shared" si="2"/>
        <v>1446327</v>
      </c>
      <c r="L59" s="40" t="s">
        <v>34</v>
      </c>
      <c r="M59" s="134" t="s">
        <v>262</v>
      </c>
      <c r="N59" s="91">
        <f t="shared" si="3"/>
        <v>1446327</v>
      </c>
      <c r="O59" s="30">
        <f>SUMIFS(DATI!E$1:E$65536,DATI!A$1:A$65536,'2019'!B4,DATI!B$1:B$65536,'2019'!O12,DATI!C$1:C$65536,'2019'!N8,DATI!D$1:D$65536,'2019'!L59)</f>
        <v>344093</v>
      </c>
      <c r="P59" s="29">
        <f t="shared" si="4"/>
        <v>1102234</v>
      </c>
      <c r="Q59" s="28"/>
      <c r="R59" s="49">
        <f>SUMIFS(DATI!E$1:E$65536,DATI!A$1:A$65536,'2019'!B4,DATI!B$1:B$65536,'2019'!R12,DATI!C$1:C$65536,'2019'!N8,DATI!D$1:D$65536,'2019'!L59)</f>
        <v>288878</v>
      </c>
      <c r="S59" s="49">
        <f>SUMIFS(DATI!E$1:E$65536,DATI!A$1:A$65536,'2019'!B4,DATI!B$1:B$65536,'2019'!S12,DATI!C$1:C$65536,'2019'!N8,DATI!D$1:D$65536,'2019'!L59)</f>
        <v>722552</v>
      </c>
      <c r="T59" s="49">
        <f>SUMIFS(DATI!E$1:E$65536,DATI!A$1:A$65536,'2019'!B4,DATI!B$1:B$65536,'2019'!T12,DATI!C$1:C$65536,'2019'!N8,DATI!D$1:D$65536,'2019'!L59)</f>
        <v>13027</v>
      </c>
      <c r="U59" s="49">
        <f>SUMIFS(DATI!E$1:E$65536,DATI!A$1:A$65536,'2019'!B4,DATI!B$1:B$65536,'2019'!U12,DATI!C$1:C$65536,'2019'!N8,DATI!D$1:D$65536,'2019'!L59)</f>
        <v>75983</v>
      </c>
      <c r="V59" s="24">
        <f>SUMIFS(DATI!E$1:E$65536,DATI!A$1:A$65536,'2019'!B4,DATI!B$1:B$65536,'2019'!V12,DATI!C$1:C$65536,'2019'!N8,DATI!D$1:D$65536,'2019'!L59)</f>
        <v>1794</v>
      </c>
      <c r="W59" s="63">
        <f t="shared" ref="W59:W74" si="5">U59+V59</f>
        <v>77777</v>
      </c>
    </row>
    <row r="60" spans="1:23">
      <c r="A60" s="7"/>
      <c r="B60" s="98">
        <f>C60+D60</f>
        <v>20758</v>
      </c>
      <c r="C60" s="29">
        <f>C61+C64+C69+C73</f>
        <v>0</v>
      </c>
      <c r="D60" s="29">
        <f>D61+D64+D69+D73</f>
        <v>20758</v>
      </c>
      <c r="E60" s="99">
        <f>E69+E73</f>
        <v>1777</v>
      </c>
      <c r="F60" s="29">
        <f>F61+F64+F69+F73</f>
        <v>789819</v>
      </c>
      <c r="G60" s="91">
        <f>G61+G64+G69+G73</f>
        <v>2948385</v>
      </c>
      <c r="H60" s="28"/>
      <c r="I60" s="94">
        <f>B60+E60+F60+G60</f>
        <v>3760739</v>
      </c>
      <c r="J60" s="94">
        <f>J61+J64+J69</f>
        <v>144564</v>
      </c>
      <c r="K60" s="95">
        <f>I60+J60</f>
        <v>3905303</v>
      </c>
      <c r="L60" s="40" t="s">
        <v>158</v>
      </c>
      <c r="M60" s="134" t="s">
        <v>261</v>
      </c>
      <c r="N60" s="91">
        <f>O60+P60</f>
        <v>3905303</v>
      </c>
      <c r="O60" s="94">
        <f>O61+O64+O69</f>
        <v>1445926</v>
      </c>
      <c r="P60" s="29">
        <f t="shared" si="4"/>
        <v>2459377</v>
      </c>
      <c r="Q60" s="50"/>
      <c r="R60" s="29">
        <f>R61+R64+R69+R73</f>
        <v>461824</v>
      </c>
      <c r="S60" s="29">
        <f>S61+S64+S69+S73</f>
        <v>262483</v>
      </c>
      <c r="T60" s="29">
        <f>T61+T64+T69+T73</f>
        <v>175426</v>
      </c>
      <c r="U60" s="29">
        <f>U61+U64+U69+U73</f>
        <v>1559623</v>
      </c>
      <c r="V60" s="62">
        <f>V61+V64+V69+V73</f>
        <v>21</v>
      </c>
      <c r="W60" s="63">
        <f t="shared" si="5"/>
        <v>1559644</v>
      </c>
    </row>
    <row r="61" spans="1:23">
      <c r="A61" s="7"/>
      <c r="B61" s="28"/>
      <c r="C61" s="28"/>
      <c r="D61" s="28"/>
      <c r="E61" s="28"/>
      <c r="F61" s="49">
        <f>SUMIFS(DATI!E$1:E$65536,DATI!A$1:A$65536,'2019'!B4,DATI!B$1:B$65536,'2019'!F12,DATI!C$1:C$65536,'2019'!B8,DATI!D$1:D$65536,'2019'!L61)</f>
        <v>528616</v>
      </c>
      <c r="G61" s="29">
        <f>G62+G63</f>
        <v>2603861</v>
      </c>
      <c r="H61" s="28"/>
      <c r="I61" s="94">
        <f>F61+G61</f>
        <v>3132477</v>
      </c>
      <c r="J61" s="30">
        <f>SUMIFS(DATI!E$1:E$65536,DATI!A$1:A$65536,'2019'!B4,DATI!B$1:B$65536,'2019'!J12,DATI!C$1:C$65536,'2019'!B8,DATI!D$1:D$65536,'2019'!L61)</f>
        <v>111049</v>
      </c>
      <c r="K61" s="95">
        <f>I61+J61</f>
        <v>3243526</v>
      </c>
      <c r="L61" s="40" t="s">
        <v>36</v>
      </c>
      <c r="M61" s="185" t="s">
        <v>260</v>
      </c>
      <c r="N61" s="91">
        <f t="shared" si="3"/>
        <v>3243525</v>
      </c>
      <c r="O61" s="30">
        <f>SUMIFS(DATI!E$1:E$65536,DATI!A$1:A$65536,'2019'!B4,DATI!B$1:B$65536,'2019'!O12,DATI!C$1:C$65536,'2019'!N8,DATI!D$1:D$65536,'2019'!L61)</f>
        <v>1039317</v>
      </c>
      <c r="P61" s="29">
        <f t="shared" si="4"/>
        <v>2204208</v>
      </c>
      <c r="Q61" s="50"/>
      <c r="R61" s="49">
        <f>SUMIFS(DATI!E$1:E$65536,DATI!A$1:A$65536,'2019'!B4,DATI!B$1:B$65536,'2019'!R12,DATI!C$1:C$65536,'2019'!N8,DATI!D$1:D$65536,'2019'!L61)</f>
        <v>421307</v>
      </c>
      <c r="S61" s="30">
        <f>SUMIFS(DATI!E$1:E$65536,DATI!A$1:A$65536,'2019'!B4,DATI!B$1:B$65536,'2019'!S12,DATI!C$1:C$65536,'2019'!N8,DATI!D$1:D$65536,'2019'!L61)</f>
        <v>198131</v>
      </c>
      <c r="T61" s="30">
        <f>SUMIFS(DATI!E$1:E$65536,DATI!A$1:A$65536,'2019'!B4,DATI!B$1:B$65536,'2019'!T12,DATI!C$1:C$65536,'2019'!N8,DATI!D$1:D$65536,'2019'!L61)</f>
        <v>165818</v>
      </c>
      <c r="U61" s="30">
        <f>SUMIFS(DATI!E$1:E$65536,DATI!A$1:A$65536,'2019'!B4,DATI!B$1:B$65536,'2019'!U12,DATI!C$1:C$65536,'2019'!N8,DATI!D$1:D$65536,'2019'!L61)</f>
        <v>1418952</v>
      </c>
      <c r="V61" s="30">
        <f>SUMIFS(DATI!E$1:E$65536,DATI!A$1:A$65536,'2019'!B4,DATI!B$1:B$65536,'2019'!V12,DATI!C$1:C$65536,'2019'!N8,DATI!D$1:D$65536,'2019'!L61)</f>
        <v>0</v>
      </c>
      <c r="W61" s="63">
        <f t="shared" si="5"/>
        <v>1418952</v>
      </c>
    </row>
    <row r="62" spans="1:23">
      <c r="A62" s="7"/>
      <c r="B62" s="28"/>
      <c r="C62" s="28"/>
      <c r="D62" s="28"/>
      <c r="E62" s="28"/>
      <c r="F62" s="49">
        <f>SUMIFS(DATI!E$1:E$65536,DATI!A$1:A$65536,'2019'!B4,DATI!B$1:B$65536,'2019'!F12,DATI!C$1:C$65536,'2019'!B8,DATI!D$1:D$65536,'2019'!L62)</f>
        <v>528616</v>
      </c>
      <c r="G62" s="49">
        <f>SUMIFS(DATI!E$1:E$65536,DATI!A$1:A$65536,'2019'!B4,DATI!B$1:B$65536,'2019'!G12,DATI!C$1:C$65536,'2019'!B8,DATI!D$1:D$65536,'2019'!L62)</f>
        <v>1778618</v>
      </c>
      <c r="H62" s="28"/>
      <c r="I62" s="94">
        <f>F62+G62</f>
        <v>2307234</v>
      </c>
      <c r="J62" s="30">
        <f>SUMIFS(DATI!E$1:E$65536,DATI!A$1:A$65536,'2019'!B4,DATI!B$1:B$65536,'2019'!J12,DATI!C$1:C$65536,'2019'!B8,DATI!D$1:D$65536,'2019'!L62)</f>
        <v>111049</v>
      </c>
      <c r="K62" s="95">
        <f>I62+J62</f>
        <v>2418283</v>
      </c>
      <c r="L62" s="40" t="s">
        <v>37</v>
      </c>
      <c r="M62" s="186" t="s">
        <v>159</v>
      </c>
      <c r="N62" s="91">
        <f t="shared" si="3"/>
        <v>2418282</v>
      </c>
      <c r="O62" s="30">
        <f>SUMIFS(DATI!E$1:E$65536,DATI!A$1:A$65536,'2019'!B4,DATI!B$1:B$65536,'2019'!O12,DATI!C$1:C$65536,'2019'!N8,DATI!D$1:D$65536,'2019'!L62)</f>
        <v>1039317</v>
      </c>
      <c r="P62" s="29">
        <f t="shared" si="4"/>
        <v>1378965</v>
      </c>
      <c r="Q62" s="50"/>
      <c r="R62" s="49">
        <f>SUMIFS(DATI!E$1:E$65536,DATI!A$1:A$65536,'2019'!B4,DATI!B$1:B$65536,'2019'!R12,DATI!C$1:C$65536,'2019'!N8,DATI!D$1:D$65536,'2019'!L62)</f>
        <v>421307</v>
      </c>
      <c r="S62" s="49">
        <f>SUMIFS(DATI!E$1:E$65536,DATI!A$1:A$65536,'2019'!B4,DATI!B$1:B$65536,'2019'!S12,DATI!C$1:C$65536,'2019'!N8,DATI!D$1:D$65536,'2019'!L62)</f>
        <v>198131</v>
      </c>
      <c r="T62" s="49">
        <f>SUMIFS(DATI!E$1:E$65536,DATI!A$1:A$65536,'2019'!B4,DATI!B$1:B$65536,'2019'!T12,DATI!C$1:C$65536,'2019'!N8,DATI!D$1:D$65536,'2019'!L62)</f>
        <v>165818</v>
      </c>
      <c r="U62" s="49">
        <f>SUMIFS(DATI!E$1:E$65536,DATI!A$1:A$65536,'2019'!B4,DATI!B$1:B$65536,'2019'!U12,DATI!C$1:C$65536,'2019'!N8,DATI!D$1:D$65536,'2019'!L62)</f>
        <v>593709</v>
      </c>
      <c r="V62" s="24">
        <f>SUMIFS(DATI!E$1:E$65536,DATI!A$1:A$65536,'2019'!B4,DATI!B$1:B$65536,'2019'!V12,DATI!C$1:C$65536,'2019'!N8,DATI!D$1:D$65536,'2019'!L62)</f>
        <v>0</v>
      </c>
      <c r="W62" s="63">
        <f t="shared" si="5"/>
        <v>593709</v>
      </c>
    </row>
    <row r="63" spans="1:23">
      <c r="A63" s="7"/>
      <c r="B63" s="28"/>
      <c r="C63" s="28"/>
      <c r="D63" s="28"/>
      <c r="E63" s="28"/>
      <c r="F63" s="49">
        <f>SUMIFS(DATI!E$1:E$65536,DATI!A$1:A$65536,'2019'!B4,DATI!B$1:B$65536,'2019'!F12,DATI!C$1:C$65536,'2019'!B8,DATI!D$1:D$65536,'2019'!L63)</f>
        <v>0</v>
      </c>
      <c r="G63" s="49">
        <f>SUMIFS(DATI!E$1:E$65536,DATI!A$1:A$65536,'2019'!B4,DATI!B$1:B$65536,'2019'!G12,DATI!C$1:C$65536,'2019'!B8,DATI!D$1:D$65536,'2019'!L63)</f>
        <v>825243</v>
      </c>
      <c r="H63" s="28"/>
      <c r="I63" s="94">
        <f>F63+G63</f>
        <v>825243</v>
      </c>
      <c r="J63" s="30">
        <f>SUMIFS(DATI!E$1:E$65536,DATI!A$1:A$65536,'2019'!B4,DATI!B$1:B$65536,'2019'!J12,DATI!C$1:C$65536,'2019'!B8,DATI!D$1:D$65536,'2019'!L63)</f>
        <v>0</v>
      </c>
      <c r="K63" s="95">
        <f>I63+J63</f>
        <v>825243</v>
      </c>
      <c r="L63" s="40" t="s">
        <v>38</v>
      </c>
      <c r="M63" s="186" t="s">
        <v>160</v>
      </c>
      <c r="N63" s="91">
        <f t="shared" si="3"/>
        <v>825243</v>
      </c>
      <c r="O63" s="30">
        <f>SUMIFS(DATI!E$1:E$65536,DATI!A$1:A$65536,'2019'!B4,DATI!B$1:B$65536,'2019'!O12,DATI!C$1:C$65536,'2019'!N8,DATI!D$1:D$65536,'2019'!L63)</f>
        <v>0</v>
      </c>
      <c r="P63" s="29">
        <f t="shared" si="4"/>
        <v>825243</v>
      </c>
      <c r="Q63" s="50"/>
      <c r="R63" s="49">
        <f>SUMIFS(DATI!E$1:E$65536,DATI!A$1:A$65536,'2019'!B4,DATI!B$1:B$65536,'2019'!R12,DATI!C$1:C$65536,'2019'!N8,DATI!D$1:D$65536,'2019'!L63)</f>
        <v>0</v>
      </c>
      <c r="S63" s="49">
        <f>SUMIFS(DATI!E$1:E$65536,DATI!A$1:A$65536,'2019'!B4,DATI!B$1:B$65536,'2019'!S12,DATI!C$1:C$65536,'2019'!N8,DATI!D$1:D$65536,'2019'!L63)</f>
        <v>0</v>
      </c>
      <c r="T63" s="49">
        <f>SUMIFS(DATI!E$1:E$65536,DATI!A$1:A$65536,'2019'!B4,DATI!B$1:B$65536,'2019'!T12,DATI!C$1:C$65536,'2019'!N8,DATI!D$1:D$65536,'2019'!L63)</f>
        <v>0</v>
      </c>
      <c r="U63" s="49">
        <f>SUMIFS(DATI!E$1:E$65536,DATI!A$1:A$65536,'2019'!B4,DATI!B$1:B$65536,'2019'!U12,DATI!C$1:C$65536,'2019'!N8,DATI!D$1:D$65536,'2019'!L63)</f>
        <v>825243</v>
      </c>
      <c r="V63" s="24">
        <f>SUMIFS(DATI!E$1:E$65536,DATI!A$1:A$65536,'2019'!B4,DATI!B$1:B$65536,'2019'!V12,DATI!C$1:C$65536,'2019'!N8,DATI!D$1:D$65536,'2019'!L63)</f>
        <v>0</v>
      </c>
      <c r="W63" s="63">
        <f t="shared" si="5"/>
        <v>825243</v>
      </c>
    </row>
    <row r="64" spans="1:23" ht="25">
      <c r="A64" s="7"/>
      <c r="B64" s="98">
        <f>C64+D64</f>
        <v>0</v>
      </c>
      <c r="C64" s="30">
        <f>SUMIFS(DATI!E$1:E$65536,DATI!A$1:A$65536,'2019'!B4,DATI!B$1:B$65536,'2019'!C12,DATI!C$1:C$65536,'2019'!B8,DATI!D$1:D$65536,'2019'!L64)</f>
        <v>0</v>
      </c>
      <c r="D64" s="30">
        <f>SUMIFS(DATI!E$1:E$65536,DATI!A$1:A$65536,'2019'!B4,DATI!B$1:B$65536,'2019'!D12,DATI!C$1:C$65536,'2019'!B8,DATI!D$1:D$65536,'2019'!L64)</f>
        <v>0</v>
      </c>
      <c r="E64" s="28"/>
      <c r="F64" s="49">
        <f>SUMIFS(DATI!E$1:E$65536,DATI!A$1:A$65536,'2019'!B4,DATI!B$1:B$65536,'2019'!F12,DATI!C$1:C$65536,'2019'!B8,DATI!D$1:D$65536,'2019'!L64)</f>
        <v>128275</v>
      </c>
      <c r="G64" s="49">
        <f>SUMIFS(DATI!E$1:E$65536,DATI!A$1:A$65536,'2019'!B4,DATI!B$1:B$65536,'2019'!G12,DATI!C$1:C$65536,'2019'!B8,DATI!D$1:D$65536,'2019'!L64)</f>
        <v>278265</v>
      </c>
      <c r="H64" s="28"/>
      <c r="I64" s="94">
        <f>F64+G64</f>
        <v>406540</v>
      </c>
      <c r="J64" s="30">
        <f>SUMIFS(DATI!E$1:E$65536,DATI!A$1:A$65536,'2019'!B4,DATI!B$1:B$65536,'2019'!J12,DATI!C$1:C$65536,'2019'!B8,DATI!D$1:D$65536,'2019'!L64)</f>
        <v>6748</v>
      </c>
      <c r="K64" s="95">
        <f t="shared" si="2"/>
        <v>413288</v>
      </c>
      <c r="L64" s="40" t="s">
        <v>39</v>
      </c>
      <c r="M64" s="185" t="s">
        <v>259</v>
      </c>
      <c r="N64" s="91">
        <f t="shared" si="3"/>
        <v>413288</v>
      </c>
      <c r="O64" s="30">
        <f>SUMIFS(DATI!E$1:E$65536,DATI!A$1:A$65536,'2019'!B4,DATI!B$1:B$65536,'2019'!O12,DATI!C$1:C$65536,'2019'!N8,DATI!D$1:D$65536,'2019'!L64)</f>
        <v>406540</v>
      </c>
      <c r="P64" s="29">
        <f>R64+S64+T64+U64+V64</f>
        <v>6748</v>
      </c>
      <c r="Q64" s="50"/>
      <c r="R64" s="49">
        <f>SUMIFS(DATI!E$1:E$65536,DATI!A$1:A$65536,'2019'!B4,DATI!B$1:B$65536,'2019'!R12,DATI!C$1:C$65536,'2019'!N8,DATI!D$1:D$65536,'2019'!L64)</f>
        <v>15933</v>
      </c>
      <c r="S64" s="49">
        <f>SUMIFS(DATI!E$1:E$65536,DATI!A$1:A$65536,'2019'!B4,DATI!B$1:B$65536,'2019'!S12,DATI!C$1:C$65536,'2019'!N8,DATI!D$1:D$65536,'2019'!L64)</f>
        <v>-9185</v>
      </c>
      <c r="T64" s="49">
        <f>SUMIFS(DATI!E$1:E$65536,DATI!A$1:A$65536,'2019'!B4,DATI!B$1:B$65536,'2019'!T12,DATI!C$1:C$65536,'2019'!N8,DATI!D$1:D$65536,'2019'!L64)</f>
        <v>0</v>
      </c>
      <c r="U64" s="49">
        <f>SUMIFS(DATI!E$1:E$65536,DATI!A$1:A$65536,'2019'!B4,DATI!B$1:B$65536,'2019'!U12,DATI!C$1:C$65536,'2019'!N8,DATI!D$1:D$65536,'2019'!L64)</f>
        <v>0</v>
      </c>
      <c r="V64" s="24">
        <f>SUMIFS(DATI!E$1:E$65536,DATI!A$1:A$65536,'2019'!B4,DATI!B$1:B$65536,'2019'!V12,DATI!C$1:C$65536,'2019'!N8,DATI!D$1:D$65536,'2019'!L64)</f>
        <v>0</v>
      </c>
      <c r="W64" s="63">
        <f t="shared" si="5"/>
        <v>0</v>
      </c>
    </row>
    <row r="65" spans="1:23" ht="25">
      <c r="A65" s="7"/>
      <c r="B65" s="28"/>
      <c r="C65" s="28"/>
      <c r="D65" s="28"/>
      <c r="E65" s="28"/>
      <c r="F65" s="49">
        <f>SUMIFS(DATI!E$1:E$65536,DATI!A$1:A$65536,'2019'!B4,DATI!B$1:B$65536,'2019'!F12,DATI!C$1:C$65536,'2019'!B8,DATI!D$1:D$65536,'2019'!L65)</f>
        <v>123786</v>
      </c>
      <c r="G65" s="49">
        <f>SUMIFS(DATI!E$1:E$65536,DATI!A$1:A$65536,'2019'!B4,DATI!B$1:B$65536,'2019'!G12,DATI!C$1:C$65536,'2019'!B8,DATI!D$1:D$65536,'2019'!L65)</f>
        <v>127785</v>
      </c>
      <c r="H65" s="28"/>
      <c r="I65" s="28"/>
      <c r="J65" s="28"/>
      <c r="K65" s="42"/>
      <c r="L65" s="40" t="s">
        <v>93</v>
      </c>
      <c r="M65" s="186" t="s">
        <v>161</v>
      </c>
      <c r="N65" s="28"/>
      <c r="O65" s="28"/>
      <c r="P65" s="28"/>
      <c r="Q65" s="28"/>
      <c r="R65" s="49">
        <f>SUMIFS(DATI!E$1:E$65536,DATI!A$1:A$65536,'2019'!B4,DATI!B$1:B$65536,'2019'!R12,DATI!C$1:C$65536,'2019'!N8,DATI!D$1:D$65536,'2019'!L65)</f>
        <v>2901</v>
      </c>
      <c r="S65" s="49">
        <f>SUMIFS(DATI!E$1:E$65536,DATI!A$1:A$65536,'2019'!B4,DATI!B$1:B$65536,'2019'!S12,DATI!C$1:C$65536,'2019'!N8,DATI!D$1:D$65536,'2019'!L65)</f>
        <v>-13677</v>
      </c>
      <c r="T65" s="28"/>
      <c r="U65" s="28"/>
      <c r="V65" s="28"/>
      <c r="W65" s="42"/>
    </row>
    <row r="66" spans="1:23" ht="25">
      <c r="A66" s="7"/>
      <c r="B66" s="28"/>
      <c r="C66" s="28"/>
      <c r="D66" s="28"/>
      <c r="E66" s="28"/>
      <c r="F66" s="49">
        <f>SUMIFS(DATI!E$1:E$65536,DATI!A$1:A$65536,'2019'!B4,DATI!B$1:B$65536,'2019'!F12,DATI!C$1:C$65536,'2019'!B8,DATI!D$1:D$65536,'2019'!L66)</f>
        <v>4489</v>
      </c>
      <c r="G66" s="49">
        <f>SUMIFS(DATI!E$1:E$65536,DATI!A$1:A$65536,'2019'!B4,DATI!B$1:B$65536,'2019'!G12,DATI!C$1:C$65536,'2019'!B8,DATI!D$1:D$65536,'2019'!L66)</f>
        <v>150479</v>
      </c>
      <c r="H66" s="28"/>
      <c r="I66" s="28"/>
      <c r="J66" s="28"/>
      <c r="K66" s="42"/>
      <c r="L66" s="40" t="s">
        <v>94</v>
      </c>
      <c r="M66" s="186" t="s">
        <v>162</v>
      </c>
      <c r="N66" s="28"/>
      <c r="O66" s="28"/>
      <c r="P66" s="28"/>
      <c r="Q66" s="28"/>
      <c r="R66" s="49">
        <f>SUMIFS(DATI!E$1:E$65536,DATI!A$1:A$65536,'2019'!B4,DATI!B$1:B$65536,'2019'!R12,DATI!C$1:C$65536,'2019'!N8,DATI!D$1:D$65536,'2019'!L66)</f>
        <v>13032</v>
      </c>
      <c r="S66" s="49">
        <f>SUMIFS(DATI!E$1:E$65536,DATI!A$1:A$65536,'2019'!B4,DATI!B$1:B$65536,'2019'!S12,DATI!C$1:C$65536,'2019'!N8,DATI!D$1:D$65536,'2019'!L66)</f>
        <v>4492</v>
      </c>
      <c r="T66" s="28"/>
      <c r="U66" s="28"/>
      <c r="V66" s="28"/>
      <c r="W66" s="42"/>
    </row>
    <row r="67" spans="1:23" ht="25">
      <c r="A67" s="7"/>
      <c r="B67" s="28"/>
      <c r="C67" s="28"/>
      <c r="D67" s="28"/>
      <c r="E67" s="28"/>
      <c r="F67" s="49">
        <f>SUMIFS(DATI!E$1:E$65536,DATI!A$1:A$65536,'2019'!B4,DATI!B$1:B$65536,'2019'!F12,DATI!C$1:C$65536,'2019'!B8,DATI!D$1:D$65536,'2019'!L67)</f>
        <v>52332</v>
      </c>
      <c r="G67" s="49">
        <f>SUMIFS(DATI!E$1:E$65536,DATI!A$1:A$65536,'2019'!B4,DATI!B$1:B$65536,'2019'!G12,DATI!C$1:C$65536,'2019'!B8,DATI!D$1:D$65536,'2019'!L67)</f>
        <v>133575</v>
      </c>
      <c r="H67" s="28"/>
      <c r="I67" s="28"/>
      <c r="J67" s="28"/>
      <c r="K67" s="42"/>
      <c r="L67" s="40" t="s">
        <v>95</v>
      </c>
      <c r="M67" s="186" t="s">
        <v>163</v>
      </c>
      <c r="N67" s="28"/>
      <c r="O67" s="28"/>
      <c r="P67" s="28"/>
      <c r="Q67" s="28"/>
      <c r="R67" s="49">
        <f>SUMIFS(DATI!E$1:E$65536,DATI!A$1:A$65536,'2019'!B4,DATI!B$1:B$65536,'2019'!R12,DATI!C$1:C$65536,'2019'!N8,DATI!D$1:D$65536,'2019'!L67)</f>
        <v>4593</v>
      </c>
      <c r="S67" s="49">
        <f>SUMIFS(DATI!E$1:E$65536,DATI!A$1:A$65536,'2019'!B4,DATI!B$1:B$65536,'2019'!S12,DATI!C$1:C$65536,'2019'!N8,DATI!D$1:D$65536,'2019'!L67)</f>
        <v>-9144</v>
      </c>
      <c r="T67" s="28"/>
      <c r="U67" s="28"/>
      <c r="V67" s="28"/>
      <c r="W67" s="42"/>
    </row>
    <row r="68" spans="1:23" ht="25">
      <c r="A68" s="7"/>
      <c r="B68" s="28"/>
      <c r="C68" s="28"/>
      <c r="D68" s="28"/>
      <c r="E68" s="28"/>
      <c r="F68" s="49">
        <f>SUMIFS(DATI!E$1:E$65536,DATI!A$1:A$65536,'2019'!B4,DATI!B$1:B$65536,'2019'!F12,DATI!C$1:C$65536,'2019'!B8,DATI!D$1:D$65536,'2019'!L68)</f>
        <v>75944</v>
      </c>
      <c r="G68" s="49">
        <f>SUMIFS(DATI!E$1:E$65536,DATI!A$1:A$65536,'2019'!B4,DATI!B$1:B$65536,'2019'!G12,DATI!C$1:C$65536,'2019'!B8,DATI!D$1:D$65536,'2019'!L68)</f>
        <v>144690</v>
      </c>
      <c r="H68" s="28"/>
      <c r="I68" s="28"/>
      <c r="J68" s="28"/>
      <c r="K68" s="42"/>
      <c r="L68" s="40" t="s">
        <v>96</v>
      </c>
      <c r="M68" s="186" t="s">
        <v>164</v>
      </c>
      <c r="N68" s="28"/>
      <c r="O68" s="28"/>
      <c r="P68" s="28"/>
      <c r="Q68" s="28"/>
      <c r="R68" s="49">
        <f>SUMIFS(DATI!E$1:E$65536,DATI!A$1:A$65536,'2019'!B4,DATI!B$1:B$65536,'2019'!R12,DATI!C$1:C$65536,'2019'!N8,DATI!D$1:D$65536,'2019'!L68)</f>
        <v>11341</v>
      </c>
      <c r="S68" s="49">
        <f>SUMIFS(DATI!E$1:E$65536,DATI!A$1:A$65536,'2019'!B4,DATI!B$1:B$65536,'2019'!S12,DATI!C$1:C$65536,'2019'!N8,DATI!D$1:D$65536,'2019'!L68)</f>
        <v>-41</v>
      </c>
      <c r="T68" s="28"/>
      <c r="U68" s="28"/>
      <c r="V68" s="28"/>
      <c r="W68" s="42"/>
    </row>
    <row r="69" spans="1:23">
      <c r="A69" s="7"/>
      <c r="B69" s="98">
        <f t="shared" ref="B69:B78" si="6">C69+D69</f>
        <v>0</v>
      </c>
      <c r="C69" s="94">
        <f>C70+C71+C72</f>
        <v>0</v>
      </c>
      <c r="D69" s="94">
        <f>D70+D71+D72</f>
        <v>0</v>
      </c>
      <c r="E69" s="94">
        <f>E70+E71+E72</f>
        <v>0</v>
      </c>
      <c r="F69" s="94">
        <f>F70+F71+F72</f>
        <v>132928</v>
      </c>
      <c r="G69" s="94">
        <f>G70+G71+G72</f>
        <v>0</v>
      </c>
      <c r="H69" s="28"/>
      <c r="I69" s="94">
        <f t="shared" ref="I69:I74" si="7">E69+F69+G69+B69</f>
        <v>132928</v>
      </c>
      <c r="J69" s="94">
        <f>J70+J71+J72</f>
        <v>26767</v>
      </c>
      <c r="K69" s="95">
        <f>I69+J69</f>
        <v>159695</v>
      </c>
      <c r="L69" s="53" t="s">
        <v>40</v>
      </c>
      <c r="M69" s="78" t="s">
        <v>258</v>
      </c>
      <c r="N69" s="91">
        <f t="shared" si="3"/>
        <v>159695</v>
      </c>
      <c r="O69" s="94">
        <f>O70+O71+O72</f>
        <v>69</v>
      </c>
      <c r="P69" s="29">
        <f>R69+S69+T69+U69+V69</f>
        <v>159626</v>
      </c>
      <c r="Q69" s="50"/>
      <c r="R69" s="29">
        <f>R70+R71+R72</f>
        <v>24584</v>
      </c>
      <c r="S69" s="29">
        <f>S70+S71+S72</f>
        <v>73537</v>
      </c>
      <c r="T69" s="29">
        <f>T70+T71+T72</f>
        <v>297</v>
      </c>
      <c r="U69" s="29">
        <f>U70+U71+U72</f>
        <v>61187</v>
      </c>
      <c r="V69" s="62">
        <f>V70+V71+V72</f>
        <v>21</v>
      </c>
      <c r="W69" s="63">
        <f t="shared" si="5"/>
        <v>61208</v>
      </c>
    </row>
    <row r="70" spans="1:23" ht="23.25" customHeight="1">
      <c r="A70" s="7"/>
      <c r="B70" s="98">
        <f t="shared" si="6"/>
        <v>0</v>
      </c>
      <c r="C70" s="30">
        <f>SUMIFS(DATI!E$1:E$65536,DATI!A$1:A$65536,'2019'!B4,DATI!B$1:B$65536,'2019'!C12,DATI!C$1:C$65536,'2019'!B8,DATI!D$1:D$65536,'2019'!L70)</f>
        <v>0</v>
      </c>
      <c r="D70" s="30">
        <f>SUMIFS(DATI!E$1:E$65536,DATI!A$1:A$65536,'2019'!B4,DATI!B$1:B$65536,'2019'!D12,DATI!C$1:C$65536,'2019'!B8,DATI!D$1:D$65536,'2019'!L70)</f>
        <v>0</v>
      </c>
      <c r="E70" s="30">
        <f>SUMIFS(DATI!E$1:E$65536,DATI!A$1:A$65536,'2019'!B4,DATI!B$1:B$65536,'2019'!E12,DATI!C$1:C$65536,'2019'!B8,DATI!D$1:D$65536,'2019'!L70)</f>
        <v>0</v>
      </c>
      <c r="F70" s="30">
        <f>SUMIFS(DATI!E$1:E$65536,DATI!A$1:A$65536,'2019'!B4,DATI!B$1:B$65536,'2019'!F12,DATI!C$1:C$65536,'2019'!B8,DATI!D$1:D$65536,'2019'!L70)</f>
        <v>6515</v>
      </c>
      <c r="G70" s="49">
        <f>SUMIFS(DATI!E$1:E$65536,DATI!A$1:A$65536,'2019'!B4,DATI!B$1:B$65536,'2019'!G12,DATI!C$1:C$65536,'2019'!B8,DATI!D$1:D$65536,'2019'!L70)</f>
        <v>0</v>
      </c>
      <c r="H70" s="28"/>
      <c r="I70" s="94">
        <f t="shared" si="7"/>
        <v>6515</v>
      </c>
      <c r="J70" s="101">
        <f>SUMIFS(DATI!E$1:E$65536,DATI!A$1:A$65536,'2019'!B4,DATI!B$1:B$65536,'2019'!J12,DATI!C$1:C$65536,'2019'!B8,DATI!D$1:D$65536,'2019'!L70)</f>
        <v>0</v>
      </c>
      <c r="K70" s="95">
        <f>I70+J70</f>
        <v>6515</v>
      </c>
      <c r="L70" s="53" t="s">
        <v>41</v>
      </c>
      <c r="M70" s="201" t="s">
        <v>257</v>
      </c>
      <c r="N70" s="91">
        <f t="shared" si="3"/>
        <v>6515</v>
      </c>
      <c r="O70" s="102">
        <f>SUMIFS(DATI!E$1:E$65536,DATI!A$1:A$65536,'2019'!B4,DATI!B$1:B$65536,'2019'!O12,DATI!C$1:C$65536,'2019'!N8,DATI!D$1:D$65536,'2019'!L70)</f>
        <v>0</v>
      </c>
      <c r="P70" s="29">
        <f>R70+S70+T70+W70</f>
        <v>6515</v>
      </c>
      <c r="Q70" s="50"/>
      <c r="R70" s="49">
        <f>SUMIFS(DATI!E$1:E$65536,DATI!A$1:A$65536,'2019'!B4,DATI!B$1:B$65536,'2019'!R12,DATI!C$1:C$65536,'2019'!N8,DATI!D$1:D$65536,'2019'!L70)</f>
        <v>3644</v>
      </c>
      <c r="S70" s="49">
        <f>SUMIFS(DATI!E$1:E$65536,DATI!A$1:A$65536,'2019'!B4,DATI!B$1:B$65536,'2019'!S12,DATI!C$1:C$65536,'2019'!N8,DATI!D$1:D$65536,'2019'!L70)</f>
        <v>147</v>
      </c>
      <c r="T70" s="49">
        <f>SUMIFS(DATI!E$1:E$65536,DATI!A$1:A$65536,'2019'!B4,DATI!B$1:B$65536,'2019'!T12,DATI!C$1:C$65536,'2019'!N8,DATI!D$1:D$65536,'2019'!L70)</f>
        <v>297</v>
      </c>
      <c r="U70" s="49">
        <f>SUMIFS(DATI!E$1:E$65536,DATI!A$1:A$65536,'2019'!B4,DATI!B$1:B$65536,'2019'!U12,DATI!C$1:C$65536,'2019'!N8,DATI!D$1:D$65536,'2019'!L70)</f>
        <v>2427</v>
      </c>
      <c r="V70" s="24">
        <f>SUMIFS(DATI!E$1:E$65536,DATI!A$1:A$65536,'2019'!B4,DATI!B$1:B$65536,'2019'!V12,DATI!C$1:C$65536,'2019'!N8,DATI!D$1:D$65536,'2019'!L70)</f>
        <v>0</v>
      </c>
      <c r="W70" s="63">
        <f t="shared" si="5"/>
        <v>2427</v>
      </c>
    </row>
    <row r="71" spans="1:23">
      <c r="A71" s="7"/>
      <c r="B71" s="98">
        <f t="shared" si="6"/>
        <v>0</v>
      </c>
      <c r="C71" s="30">
        <f>SUMIFS(DATI!E$1:E$65536,DATI!A$1:A$65536,'2019'!B4,DATI!B$1:B$65536,'2019'!C12,DATI!C$1:C$65536,'2019'!B8,DATI!D$1:D$65536,'2019'!L71)</f>
        <v>0</v>
      </c>
      <c r="D71" s="30">
        <f>SUMIFS(DATI!E$1:E$65536,DATI!A$1:A$65536,'2019'!B4,DATI!B$1:B$65536,'2019'!D12,DATI!C$1:C$65536,'2019'!B8,DATI!D$1:D$65536,'2019'!L71)</f>
        <v>0</v>
      </c>
      <c r="E71" s="30">
        <f>SUMIFS(DATI!E$1:E$65536,DATI!A$1:A$65536,'2019'!B4,DATI!B$1:B$65536,'2019'!E12,DATI!C$1:C$65536,'2019'!B8,DATI!D$1:D$65536,'2019'!L71)</f>
        <v>0</v>
      </c>
      <c r="F71" s="30">
        <f>SUMIFS(DATI!E$1:E$65536,DATI!A$1:A$65536,'2019'!B4,DATI!B$1:B$65536,'2019'!F12,DATI!C$1:C$65536,'2019'!B8,DATI!D$1:D$65536,'2019'!L71)</f>
        <v>57609</v>
      </c>
      <c r="G71" s="49">
        <f>SUMIFS(DATI!E$1:E$65536,DATI!A$1:A$65536,'2019'!B4,DATI!B$1:B$65536,'2019'!G12,DATI!C$1:C$65536,'2019'!B8,DATI!D$1:D$65536,'2019'!L71)</f>
        <v>0</v>
      </c>
      <c r="H71" s="28"/>
      <c r="I71" s="94">
        <f t="shared" si="7"/>
        <v>57609</v>
      </c>
      <c r="J71" s="101">
        <f>SUMIFS(DATI!E$1:E$65536,DATI!A$1:A$65536,'2019'!B4,DATI!B$1:B$65536,'2019'!J12,DATI!C$1:C$65536,'2019'!B8,DATI!D$1:D$65536,'2019'!L71)</f>
        <v>0</v>
      </c>
      <c r="K71" s="95">
        <f>I71+J71</f>
        <v>57609</v>
      </c>
      <c r="L71" s="53" t="s">
        <v>42</v>
      </c>
      <c r="M71" s="201" t="s">
        <v>256</v>
      </c>
      <c r="N71" s="91">
        <f t="shared" si="3"/>
        <v>57609</v>
      </c>
      <c r="O71" s="102">
        <f>SUMIFS(DATI!E$1:E$65536,DATI!A$1:A$65536,'2019'!B4,DATI!B$1:B$65536,'2019'!O12,DATI!C$1:C$65536,'2019'!N8,DATI!D$1:D$65536,'2019'!L71)</f>
        <v>0</v>
      </c>
      <c r="P71" s="29">
        <f>R71+S71+T71+W71</f>
        <v>57609</v>
      </c>
      <c r="Q71" s="50"/>
      <c r="R71" s="49">
        <f>SUMIFS(DATI!E$1:E$65536,DATI!A$1:A$65536,'2019'!B4,DATI!B$1:B$65536,'2019'!R12,DATI!C$1:C$65536,'2019'!N8,DATI!D$1:D$65536,'2019'!L71)</f>
        <v>0</v>
      </c>
      <c r="S71" s="49">
        <f>SUMIFS(DATI!E$1:E$65536,DATI!A$1:A$65536,'2019'!B4,DATI!B$1:B$65536,'2019'!S12,DATI!C$1:C$65536,'2019'!N8,DATI!D$1:D$65536,'2019'!L71)</f>
        <v>0</v>
      </c>
      <c r="T71" s="49">
        <f>SUMIFS(DATI!E$1:E$65536,DATI!A$1:A$65536,'2019'!B4,DATI!B$1:B$65536,'2019'!T12,DATI!C$1:C$65536,'2019'!N8,DATI!D$1:D$65536,'2019'!L71)</f>
        <v>0</v>
      </c>
      <c r="U71" s="49">
        <f>SUMIFS(DATI!E$1:E$65536,DATI!A$1:A$65536,'2019'!B4,DATI!B$1:B$65536,'2019'!U12,DATI!C$1:C$65536,'2019'!N8,DATI!D$1:D$65536,'2019'!L71)</f>
        <v>57609</v>
      </c>
      <c r="V71" s="24">
        <f>SUMIFS(DATI!E$1:E$65536,DATI!A$1:A$65536,'2019'!B4,DATI!B$1:B$65536,'2019'!V12,DATI!C$1:C$65536,'2019'!N8,DATI!D$1:D$65536,'2019'!L71)</f>
        <v>0</v>
      </c>
      <c r="W71" s="63">
        <f t="shared" si="5"/>
        <v>57609</v>
      </c>
    </row>
    <row r="72" spans="1:23">
      <c r="A72" s="7"/>
      <c r="B72" s="98">
        <f t="shared" si="6"/>
        <v>0</v>
      </c>
      <c r="C72" s="30">
        <f>SUMIFS(DATI!E$1:E$65536,DATI!A$1:A$65536,'2019'!B4,DATI!B$1:B$65536,'2019'!C12,DATI!C$1:C$65536,'2019'!B8,DATI!D$1:D$65536,'2019'!L72)</f>
        <v>0</v>
      </c>
      <c r="D72" s="30">
        <f>SUMIFS(DATI!E$1:E$65536,DATI!A$1:A$65536,'2019'!B4,DATI!B$1:B$65536,'2019'!D12,DATI!C$1:C$65536,'2019'!B8,DATI!D$1:D$65536,'2019'!L72)</f>
        <v>0</v>
      </c>
      <c r="E72" s="30">
        <f>SUMIFS(DATI!E$1:E$65536,DATI!A$1:A$65536,'2019'!B4,DATI!B$1:B$65536,'2019'!E12,DATI!C$1:C$65536,'2019'!B8,DATI!D$1:D$65536,'2019'!L72)</f>
        <v>0</v>
      </c>
      <c r="F72" s="30">
        <f>SUMIFS(DATI!E$1:E$65536,DATI!A$1:A$65536,'2019'!B4,DATI!B$1:B$65536,'2019'!F12,DATI!C$1:C$65536,'2019'!B8,DATI!D$1:D$65536,'2019'!L72)</f>
        <v>68804</v>
      </c>
      <c r="G72" s="49">
        <f>SUMIFS(DATI!E$1:E$65536,DATI!A$1:A$65536,'2019'!B4,DATI!B$1:B$65536,'2019'!G12,DATI!C$1:C$65536,'2019'!B8,DATI!D$1:D$65536,'2019'!L72)</f>
        <v>0</v>
      </c>
      <c r="H72" s="28"/>
      <c r="I72" s="94">
        <f t="shared" si="7"/>
        <v>68804</v>
      </c>
      <c r="J72" s="101">
        <f>SUMIFS(DATI!E$1:E$65536,DATI!A$1:A$65536,'2019'!B4,DATI!B$1:B$65536,'2019'!J12,DATI!C$1:C$65536,'2019'!B8,DATI!D$1:D$65536,'2019'!L72)</f>
        <v>26767</v>
      </c>
      <c r="K72" s="95">
        <f>I72+J72</f>
        <v>95571</v>
      </c>
      <c r="L72" s="53" t="s">
        <v>43</v>
      </c>
      <c r="M72" s="201" t="s">
        <v>255</v>
      </c>
      <c r="N72" s="91">
        <f t="shared" si="3"/>
        <v>95571</v>
      </c>
      <c r="O72" s="102">
        <f>SUMIFS(DATI!E$1:E$65536,DATI!A$1:A$65536,'2019'!B4,DATI!B$1:B$65536,'2019'!O12,DATI!C$1:C$65536,'2019'!N8,DATI!D$1:D$65536,'2019'!L72)</f>
        <v>69</v>
      </c>
      <c r="P72" s="29">
        <f>R72+S72+T72+W72</f>
        <v>95502</v>
      </c>
      <c r="Q72" s="50"/>
      <c r="R72" s="49">
        <v>20940</v>
      </c>
      <c r="S72" s="49">
        <f>SUMIFS(DATI!E$1:E$65536,DATI!A$1:A$65536,'2019'!B4,DATI!B$1:B$65536,'2019'!S12,DATI!C$1:C$65536,'2019'!N8,DATI!D$1:D$65536,'2019'!L72)</f>
        <v>73390</v>
      </c>
      <c r="T72" s="49">
        <f>SUMIFS(DATI!E$1:E$65536,DATI!A$1:A$65536,'2019'!B4,DATI!B$1:B$65536,'2019'!T12,DATI!C$1:C$65536,'2019'!N8,DATI!D$1:D$65536,'2019'!L72)</f>
        <v>0</v>
      </c>
      <c r="U72" s="49">
        <f>SUMIFS(DATI!E$1:E$65536,DATI!A$1:A$65536,'2019'!B4,DATI!B$1:B$65536,'2019'!U12,DATI!C$1:C$65536,'2019'!N8,DATI!D$1:D$65536,'2019'!L72)</f>
        <v>1151</v>
      </c>
      <c r="V72" s="24">
        <f>SUMIFS(DATI!E$1:E$65536,DATI!A$1:A$65536,'2019'!B4,DATI!B$1:B$65536,'2019'!V12,DATI!C$1:C$65536,'2019'!N8,DATI!D$1:D$65536,'2019'!L72)</f>
        <v>21</v>
      </c>
      <c r="W72" s="63">
        <f t="shared" si="5"/>
        <v>1172</v>
      </c>
    </row>
    <row r="73" spans="1:23">
      <c r="A73" s="7"/>
      <c r="B73" s="98">
        <f t="shared" si="6"/>
        <v>20758</v>
      </c>
      <c r="C73" s="103">
        <f>SUMIFS(DATI!E$1:E$65536,DATI!A$1:A$65536,'2019'!B4,DATI!B$1:B$65536,'2019'!C12,DATI!C$1:C$65536,'2019'!B8,DATI!D$1:D$65536,'2019'!L73)</f>
        <v>0</v>
      </c>
      <c r="D73" s="103">
        <f>SUMIFS(DATI!E$1:E$65536,DATI!A$1:A$65536,'2019'!B4,DATI!B$1:B$65536,'2019'!D12,DATI!C$1:C$65536,'2019'!B8,DATI!D$1:D$65536,'2019'!L73)</f>
        <v>20758</v>
      </c>
      <c r="E73" s="49">
        <f>SUMIFS(DATI!E$1:E$65536,DATI!A$1:A$65536,'2019'!B4,DATI!B$1:B$65536,'2019'!E12,DATI!C$1:C$65536,'2019'!B8,DATI!D$1:D$65536,'2019'!L73)</f>
        <v>1777</v>
      </c>
      <c r="F73" s="49">
        <f>SUMIFS(DATI!E$1:E$65536,DATI!A$1:A$65536,'2019'!B4,DATI!B$1:B$65536,'2019'!F12,DATI!C$1:C$65536,'2019'!B8,DATI!D$1:D$65536,'2019'!L73)</f>
        <v>0</v>
      </c>
      <c r="G73" s="49">
        <f>SUMIFS(DATI!E$1:E$65536,DATI!A$1:A$65536,'2019'!B4,DATI!B$1:B$65536,'2019'!G12,DATI!C$1:C$65536,'2019'!B8,DATI!D$1:D$65536,'2019'!L73)</f>
        <v>66259</v>
      </c>
      <c r="H73" s="28"/>
      <c r="I73" s="94">
        <f t="shared" si="7"/>
        <v>88794</v>
      </c>
      <c r="J73" s="104"/>
      <c r="K73" s="31">
        <f>I73</f>
        <v>88794</v>
      </c>
      <c r="L73" s="40" t="s">
        <v>44</v>
      </c>
      <c r="M73" s="134" t="s">
        <v>254</v>
      </c>
      <c r="N73" s="91">
        <f>P73</f>
        <v>88795</v>
      </c>
      <c r="O73" s="105"/>
      <c r="P73" s="29">
        <f>R73+S73+T73+W73</f>
        <v>88795</v>
      </c>
      <c r="Q73" s="50"/>
      <c r="R73" s="49">
        <f>SUMIFS(DATI!E$1:E$65536,DATI!A$1:A$65536,'2019'!B4,DATI!B$1:B$65536,'2019'!R12,DATI!C$1:C$65536,'2019'!N8,DATI!D$1:D$65536,'2019'!L73)</f>
        <v>0</v>
      </c>
      <c r="S73" s="49">
        <f>SUMIFS(DATI!E$1:E$65536,DATI!A$1:A$65536,'2019'!B4,DATI!B$1:B$65536,'2019'!S12,DATI!C$1:C$65536,'2019'!N8,DATI!D$1:D$65536,'2019'!L73)</f>
        <v>0</v>
      </c>
      <c r="T73" s="49">
        <f>SUMIFS(DATI!E$1:E$65536,DATI!A$1:A$65536,'2019'!B4,DATI!B$1:B$65536,'2019'!T12,DATI!C$1:C$65536,'2019'!N8,DATI!D$1:D$65536,'2019'!L73)</f>
        <v>9311</v>
      </c>
      <c r="U73" s="49">
        <f>SUMIFS(DATI!E$1:E$65536,DATI!A$1:A$65536,'2019'!B4,DATI!B$1:B$65536,'2019'!U12,DATI!C$1:C$65536,'2019'!N8,DATI!D$1:D$65536,'2019'!L73)</f>
        <v>79484</v>
      </c>
      <c r="V73" s="24">
        <f>SUMIFS(DATI!E$1:E$65536,DATI!A$1:A$65536,'2019'!B4,DATI!B$1:B$65536,'2019'!V12,DATI!C$1:C$65536,'2019'!N8,DATI!D$1:D$65536,'2019'!L73)</f>
        <v>0</v>
      </c>
      <c r="W73" s="63">
        <f t="shared" si="5"/>
        <v>79484</v>
      </c>
    </row>
    <row r="74" spans="1:23">
      <c r="A74" s="7"/>
      <c r="B74" s="98">
        <f t="shared" si="6"/>
        <v>447242</v>
      </c>
      <c r="C74" s="49">
        <f>SUMIFS(DATI!E$1:E$65536,DATI!A$1:A$65536,'2019'!B4,DATI!B$1:B$65536,'2019'!C12,DATI!C$1:C$65536,'2019'!B8,DATI!D$1:D$65536,'2019'!L74)</f>
        <v>3850</v>
      </c>
      <c r="D74" s="49">
        <f>SUMIFS(DATI!E$1:E$65536,DATI!A$1:A$65536,'2019'!B4,DATI!B$1:B$65536,'2019'!D12,DATI!C$1:C$65536,'2019'!B8,DATI!D$1:D$65536,'2019'!L74)</f>
        <v>443392</v>
      </c>
      <c r="E74" s="132">
        <f>SUMIFS(DATI!E$1:E$65536,DATI!A$1:A$65536,'2019'!B4,DATI!B$1:B$65536,'2019'!E12,DATI!C$1:C$65536,'2019'!B8,DATI!D$1:D$65536,'2019'!L74)</f>
        <v>244438</v>
      </c>
      <c r="F74" s="132">
        <f>SUMIFS(DATI!E$1:E$65536,DATI!A$1:A$65536,'2019'!B4,DATI!B$1:B$65536,'2019'!F12,DATI!C$1:C$65536,'2019'!B8,DATI!D$1:D$65536,'2019'!L74)</f>
        <v>184116</v>
      </c>
      <c r="G74" s="132">
        <f>SUMIFS(DATI!E$1:E$65536,DATI!A$1:A$65536,'2019'!B4,DATI!B$1:B$65536,'2019'!G12,DATI!C$1:C$65536,'2019'!B8,DATI!D$1:D$65536,'2019'!L74)</f>
        <v>602915</v>
      </c>
      <c r="H74" s="50"/>
      <c r="I74" s="94">
        <f t="shared" si="7"/>
        <v>1478711</v>
      </c>
      <c r="J74" s="30">
        <f>SUMIFS(DATI!E$1:E$65536,DATI!A$1:A$65536,'2019'!B4,DATI!B$1:B$65536,'2019'!J12,DATI!C$1:C$65536,'2019'!B8,DATI!D$1:D$65536,'2019'!L74)</f>
        <v>367502</v>
      </c>
      <c r="K74" s="95">
        <f>I74+J74</f>
        <v>1846213</v>
      </c>
      <c r="L74" s="40" t="s">
        <v>35</v>
      </c>
      <c r="M74" s="134" t="s">
        <v>229</v>
      </c>
      <c r="N74" s="91">
        <f t="shared" si="3"/>
        <v>1846214</v>
      </c>
      <c r="O74" s="30">
        <f>SUMIFS(DATI!E$1:E$65536,DATI!A$1:A$65536,'2019'!B4,DATI!B$1:B$65536,'2019'!O12,DATI!C$1:C$65536,'2019'!N8,DATI!D$1:D$65536,'2019'!L74)</f>
        <v>405174</v>
      </c>
      <c r="P74" s="29">
        <f>R74+S74+T74+W74</f>
        <v>1441040</v>
      </c>
      <c r="Q74" s="50"/>
      <c r="R74" s="49">
        <f>SUMIFS(DATI!E$1:E$65536,DATI!A$1:A$65536,'2019'!B4,DATI!B$1:B$65536,'2019'!R12,DATI!C$1:C$65536,'2019'!N8,DATI!D$1:D$65536,'2019'!L74)</f>
        <v>245557</v>
      </c>
      <c r="S74" s="49">
        <f>SUMIFS(DATI!E$1:E$65536,DATI!A$1:A$65536,'2019'!B4,DATI!B$1:B$65536,'2019'!S12,DATI!C$1:C$65536,'2019'!N8,DATI!D$1:D$65536,'2019'!L74)</f>
        <v>1171357</v>
      </c>
      <c r="T74" s="49">
        <f>SUMIFS(DATI!E$1:E$65536,DATI!A$1:A$65536,'2019'!B4,DATI!B$1:B$65536,'2019'!T12,DATI!C$1:C$65536,'2019'!N8,DATI!D$1:D$65536,'2019'!L74)</f>
        <v>704</v>
      </c>
      <c r="U74" s="49">
        <f>SUMIFS(DATI!E$1:E$65536,DATI!A$1:A$65536,'2019'!B4,DATI!B$1:B$65536,'2019'!U12,DATI!C$1:C$65536,'2019'!N8,DATI!D$1:D$65536,'2019'!L74)</f>
        <v>22892</v>
      </c>
      <c r="V74" s="24">
        <f>SUMIFS(DATI!E$1:E$65536,DATI!A$1:A$65536,'2019'!B4,DATI!B$1:B$65536,'2019'!V12,DATI!C$1:C$65536,'2019'!N8,DATI!D$1:D$65536,'2019'!L74)</f>
        <v>530</v>
      </c>
      <c r="W74" s="63">
        <f t="shared" si="5"/>
        <v>23422</v>
      </c>
    </row>
    <row r="75" spans="1:23" ht="13">
      <c r="A75" s="7"/>
      <c r="B75" s="28"/>
      <c r="C75" s="28"/>
      <c r="D75" s="28"/>
      <c r="E75" s="28"/>
      <c r="F75" s="29">
        <f>R45+R58-G59-G69-G73</f>
        <v>7253444</v>
      </c>
      <c r="G75" s="29">
        <f>S45+S58-F59-F69-F73</f>
        <v>868632</v>
      </c>
      <c r="H75" s="50"/>
      <c r="I75" s="28"/>
      <c r="J75" s="28"/>
      <c r="K75" s="42"/>
      <c r="L75" s="135" t="s">
        <v>17</v>
      </c>
      <c r="M75" s="202" t="s">
        <v>165</v>
      </c>
      <c r="N75" s="28"/>
      <c r="O75" s="28"/>
      <c r="P75" s="28"/>
      <c r="Q75" s="28"/>
      <c r="R75" s="28"/>
      <c r="S75" s="28"/>
      <c r="T75" s="28"/>
      <c r="U75" s="28"/>
      <c r="V75" s="28"/>
      <c r="W75" s="42"/>
    </row>
    <row r="76" spans="1:23" ht="27.75" customHeight="1">
      <c r="A76" s="7"/>
      <c r="B76" s="98">
        <f t="shared" si="6"/>
        <v>19367209</v>
      </c>
      <c r="C76" s="91">
        <f>V45+W49+V58-C58</f>
        <v>24773</v>
      </c>
      <c r="D76" s="91">
        <f>U45+U46+U49+U58-D58</f>
        <v>19342436</v>
      </c>
      <c r="E76" s="29">
        <f>T45+T49+T58-E55-E58</f>
        <v>5199177</v>
      </c>
      <c r="F76" s="29">
        <f>S45+S58-F58</f>
        <v>211741</v>
      </c>
      <c r="G76" s="29">
        <f>R45+R58-G58</f>
        <v>4371318</v>
      </c>
      <c r="H76" s="61"/>
      <c r="I76" s="94">
        <f>B76+E76+F76+G76</f>
        <v>29149445</v>
      </c>
      <c r="J76" s="28"/>
      <c r="K76" s="42"/>
      <c r="L76" s="106" t="s">
        <v>18</v>
      </c>
      <c r="M76" s="203" t="s">
        <v>166</v>
      </c>
      <c r="N76" s="28"/>
      <c r="O76" s="28"/>
      <c r="P76" s="28"/>
      <c r="Q76" s="28"/>
      <c r="R76" s="28"/>
      <c r="S76" s="28"/>
      <c r="T76" s="28"/>
      <c r="U76" s="28"/>
      <c r="V76" s="28"/>
      <c r="W76" s="42"/>
    </row>
    <row r="77" spans="1:23">
      <c r="A77" s="7"/>
      <c r="B77" s="98">
        <f t="shared" si="6"/>
        <v>867330</v>
      </c>
      <c r="C77" s="91">
        <f>C22</f>
        <v>25262</v>
      </c>
      <c r="D77" s="91">
        <f>D22</f>
        <v>842068</v>
      </c>
      <c r="E77" s="91">
        <f>E22</f>
        <v>1110750</v>
      </c>
      <c r="F77" s="91">
        <f>F22</f>
        <v>89150</v>
      </c>
      <c r="G77" s="91">
        <f>G22</f>
        <v>3166625</v>
      </c>
      <c r="H77" s="61"/>
      <c r="I77" s="94">
        <f>B77+E77+F77+G77</f>
        <v>5233855</v>
      </c>
      <c r="J77" s="28"/>
      <c r="K77" s="42"/>
      <c r="L77" s="53" t="s">
        <v>77</v>
      </c>
      <c r="M77" s="65" t="s">
        <v>167</v>
      </c>
      <c r="N77" s="28"/>
      <c r="O77" s="28"/>
      <c r="P77" s="28"/>
      <c r="Q77" s="28"/>
      <c r="R77" s="28"/>
      <c r="S77" s="28"/>
      <c r="T77" s="28"/>
      <c r="U77" s="28"/>
      <c r="V77" s="28"/>
      <c r="W77" s="42"/>
    </row>
    <row r="78" spans="1:23" ht="13.5" thickBot="1">
      <c r="A78" s="7"/>
      <c r="B78" s="98">
        <f t="shared" si="6"/>
        <v>18499879</v>
      </c>
      <c r="C78" s="107">
        <f>C76-C77</f>
        <v>-489</v>
      </c>
      <c r="D78" s="107">
        <f>D76-D77</f>
        <v>18500368</v>
      </c>
      <c r="E78" s="107">
        <f>E76-E77</f>
        <v>4088427</v>
      </c>
      <c r="F78" s="107">
        <f>F76-F77</f>
        <v>122591</v>
      </c>
      <c r="G78" s="107">
        <f>G76-G77</f>
        <v>1204693</v>
      </c>
      <c r="H78" s="88"/>
      <c r="I78" s="108">
        <f>B78+E78+F78+G78</f>
        <v>23915590</v>
      </c>
      <c r="J78" s="28"/>
      <c r="K78" s="109"/>
      <c r="L78" s="106" t="s">
        <v>168</v>
      </c>
      <c r="M78" s="198" t="s">
        <v>169</v>
      </c>
      <c r="N78" s="28"/>
      <c r="O78" s="28"/>
      <c r="P78" s="28"/>
      <c r="Q78" s="28"/>
      <c r="R78" s="28"/>
      <c r="S78" s="28"/>
      <c r="T78" s="28"/>
      <c r="U78" s="28"/>
      <c r="V78" s="28"/>
      <c r="W78" s="42"/>
    </row>
    <row r="79" spans="1:23" ht="14" thickTop="1" thickBot="1">
      <c r="A79" s="7"/>
      <c r="B79" s="110"/>
      <c r="C79" s="110"/>
      <c r="D79" s="110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6"/>
    </row>
    <row r="80" spans="1:23" ht="21.75" customHeight="1" thickTop="1" thickBot="1">
      <c r="A80" s="7"/>
      <c r="B80" s="253" t="s">
        <v>119</v>
      </c>
      <c r="C80" s="253"/>
      <c r="D80" s="253"/>
      <c r="E80" s="253"/>
      <c r="F80" s="253"/>
      <c r="G80" s="253"/>
      <c r="H80" s="253"/>
      <c r="I80" s="253"/>
      <c r="J80" s="253"/>
      <c r="K80" s="254"/>
      <c r="L80" s="274" t="s">
        <v>120</v>
      </c>
      <c r="M80" s="275"/>
      <c r="N80" s="278" t="s">
        <v>121</v>
      </c>
      <c r="O80" s="279"/>
      <c r="P80" s="279"/>
      <c r="Q80" s="279"/>
      <c r="R80" s="279"/>
      <c r="S80" s="279"/>
      <c r="T80" s="279"/>
      <c r="U80" s="280"/>
      <c r="V80" s="280"/>
      <c r="W80" s="281"/>
    </row>
    <row r="81" spans="1:23" ht="13.5" customHeight="1" thickTop="1">
      <c r="A81" s="7"/>
      <c r="B81" s="261" t="s">
        <v>122</v>
      </c>
      <c r="C81" s="264" t="s">
        <v>123</v>
      </c>
      <c r="D81" s="264" t="s">
        <v>124</v>
      </c>
      <c r="E81" s="239" t="s">
        <v>125</v>
      </c>
      <c r="F81" s="239" t="s">
        <v>126</v>
      </c>
      <c r="G81" s="239" t="s">
        <v>127</v>
      </c>
      <c r="H81" s="239" t="s">
        <v>128</v>
      </c>
      <c r="I81" s="239" t="s">
        <v>129</v>
      </c>
      <c r="J81" s="239" t="s">
        <v>130</v>
      </c>
      <c r="K81" s="243" t="s">
        <v>131</v>
      </c>
      <c r="L81" s="276"/>
      <c r="M81" s="277"/>
      <c r="N81" s="264" t="s">
        <v>131</v>
      </c>
      <c r="O81" s="239" t="s">
        <v>130</v>
      </c>
      <c r="P81" s="239" t="s">
        <v>129</v>
      </c>
      <c r="Q81" s="239" t="s">
        <v>128</v>
      </c>
      <c r="R81" s="239" t="s">
        <v>127</v>
      </c>
      <c r="S81" s="239" t="s">
        <v>126</v>
      </c>
      <c r="T81" s="239" t="s">
        <v>125</v>
      </c>
      <c r="U81" s="264" t="s">
        <v>124</v>
      </c>
      <c r="V81" s="264" t="s">
        <v>123</v>
      </c>
      <c r="W81" s="266" t="s">
        <v>122</v>
      </c>
    </row>
    <row r="82" spans="1:23" ht="12.75" customHeight="1">
      <c r="A82" s="7"/>
      <c r="B82" s="262"/>
      <c r="C82" s="216"/>
      <c r="D82" s="216"/>
      <c r="E82" s="213"/>
      <c r="F82" s="213"/>
      <c r="G82" s="213"/>
      <c r="H82" s="229"/>
      <c r="I82" s="213"/>
      <c r="J82" s="213"/>
      <c r="K82" s="244"/>
      <c r="L82" s="276"/>
      <c r="M82" s="277"/>
      <c r="N82" s="215"/>
      <c r="O82" s="213"/>
      <c r="P82" s="213"/>
      <c r="Q82" s="229"/>
      <c r="R82" s="213"/>
      <c r="S82" s="213"/>
      <c r="T82" s="213"/>
      <c r="U82" s="216"/>
      <c r="V82" s="216"/>
      <c r="W82" s="219"/>
    </row>
    <row r="83" spans="1:23" ht="51" customHeight="1" thickBot="1">
      <c r="A83" s="7"/>
      <c r="B83" s="263"/>
      <c r="C83" s="265"/>
      <c r="D83" s="265"/>
      <c r="E83" s="241"/>
      <c r="F83" s="241"/>
      <c r="G83" s="241"/>
      <c r="H83" s="242"/>
      <c r="I83" s="241"/>
      <c r="J83" s="240"/>
      <c r="K83" s="245"/>
      <c r="L83" s="276"/>
      <c r="M83" s="277"/>
      <c r="N83" s="268"/>
      <c r="O83" s="240"/>
      <c r="P83" s="241"/>
      <c r="Q83" s="242"/>
      <c r="R83" s="241"/>
      <c r="S83" s="241"/>
      <c r="T83" s="241"/>
      <c r="U83" s="265"/>
      <c r="V83" s="265"/>
      <c r="W83" s="267"/>
    </row>
    <row r="84" spans="1:23" ht="19" thickTop="1" thickBot="1">
      <c r="A84" s="7"/>
      <c r="B84" s="231" t="s">
        <v>170</v>
      </c>
      <c r="C84" s="231"/>
      <c r="D84" s="231"/>
      <c r="E84" s="231"/>
      <c r="F84" s="231"/>
      <c r="G84" s="231"/>
      <c r="H84" s="231"/>
      <c r="I84" s="231"/>
      <c r="J84" s="231"/>
      <c r="K84" s="231"/>
      <c r="L84" s="231"/>
      <c r="M84" s="231"/>
      <c r="N84" s="231"/>
      <c r="O84" s="231"/>
      <c r="P84" s="231"/>
      <c r="Q84" s="231"/>
      <c r="R84" s="231"/>
      <c r="S84" s="231"/>
      <c r="T84" s="231"/>
      <c r="U84" s="231"/>
      <c r="V84" s="231"/>
      <c r="W84" s="232"/>
    </row>
    <row r="85" spans="1:23" ht="32.25" customHeight="1" thickTop="1">
      <c r="A85" s="7"/>
      <c r="B85" s="111"/>
      <c r="C85" s="111"/>
      <c r="D85" s="111"/>
      <c r="E85" s="111"/>
      <c r="F85" s="111"/>
      <c r="G85" s="111"/>
      <c r="H85" s="28"/>
      <c r="I85" s="111"/>
      <c r="J85" s="111"/>
      <c r="K85" s="112"/>
      <c r="L85" s="113" t="s">
        <v>18</v>
      </c>
      <c r="M85" s="204" t="s">
        <v>166</v>
      </c>
      <c r="N85" s="47"/>
      <c r="O85" s="47"/>
      <c r="P85" s="22">
        <f>R85+S85+T85+W85</f>
        <v>29149445</v>
      </c>
      <c r="Q85" s="50"/>
      <c r="R85" s="22">
        <f>G76</f>
        <v>4371318</v>
      </c>
      <c r="S85" s="22">
        <f>F76</f>
        <v>211741</v>
      </c>
      <c r="T85" s="22">
        <f>E76</f>
        <v>5199177</v>
      </c>
      <c r="U85" s="114">
        <f>D76</f>
        <v>19342436</v>
      </c>
      <c r="V85" s="62">
        <f>C76</f>
        <v>24773</v>
      </c>
      <c r="W85" s="63">
        <f>U85+V85</f>
        <v>19367209</v>
      </c>
    </row>
    <row r="86" spans="1:23">
      <c r="A86" s="7"/>
      <c r="B86" s="115">
        <f>C86+D86</f>
        <v>2042910</v>
      </c>
      <c r="C86" s="91">
        <f>C87+C88</f>
        <v>0</v>
      </c>
      <c r="D86" s="91">
        <f>D87+D88</f>
        <v>2042910</v>
      </c>
      <c r="E86" s="91">
        <f>E87+E88</f>
        <v>0</v>
      </c>
      <c r="F86" s="91">
        <f>F87+F88</f>
        <v>16236</v>
      </c>
      <c r="G86" s="91">
        <f>G87+G88</f>
        <v>148458</v>
      </c>
      <c r="H86" s="28"/>
      <c r="I86" s="94">
        <f>B86+E86+F86+G86</f>
        <v>2207604</v>
      </c>
      <c r="J86" s="94">
        <f>J87+J88</f>
        <v>16476</v>
      </c>
      <c r="K86" s="31">
        <f>I86+J86</f>
        <v>2224080</v>
      </c>
      <c r="L86" s="53" t="s">
        <v>45</v>
      </c>
      <c r="M86" s="54" t="s">
        <v>171</v>
      </c>
      <c r="N86" s="91">
        <f>O86+P86</f>
        <v>2224080</v>
      </c>
      <c r="O86" s="116">
        <f>O87+O88</f>
        <v>678</v>
      </c>
      <c r="P86" s="29">
        <f>T86</f>
        <v>2223402</v>
      </c>
      <c r="Q86" s="28"/>
      <c r="R86" s="28"/>
      <c r="S86" s="104"/>
      <c r="T86" s="29">
        <f>T87+T88</f>
        <v>2223402</v>
      </c>
      <c r="U86" s="92"/>
      <c r="V86" s="23"/>
      <c r="W86" s="32"/>
    </row>
    <row r="87" spans="1:23">
      <c r="A87" s="7"/>
      <c r="B87" s="115">
        <f>C87+D87</f>
        <v>1977535</v>
      </c>
      <c r="C87" s="103">
        <f>SUMIFS(DATI!E$1:E$65536,DATI!A$1:A$65536,'2019'!B4,DATI!B$1:B$65536,'2019'!C12,DATI!C$1:C$65536,'2019'!B8,DATI!D$1:D$65536,'2019'!L87)</f>
        <v>0</v>
      </c>
      <c r="D87" s="117">
        <f>SUMIFS(DATI!E$1:E$65536,DATI!A$1:A$65536,'2019'!B4,DATI!B$1:B$65536,'2019'!D12,DATI!C$1:C$65536,'2019'!B8,DATI!D$1:D$65536,'2019'!L87)</f>
        <v>1977535</v>
      </c>
      <c r="E87" s="49">
        <f>SUMIFS(DATI!E$1:E$65536,DATI!A$1:A$65536,'2019'!B4,DATI!B$1:B$65536,'2019'!E12,DATI!C$1:C$65536,'2019'!B8,DATI!D$1:D$65536,'2019'!L87)</f>
        <v>0</v>
      </c>
      <c r="F87" s="49">
        <f>SUMIFS(DATI!E$1:E$65536,DATI!A$1:A$65536,'2019'!B4,DATI!B$1:B$65536,'2019'!F12,DATI!C$1:C$65536,'2019'!B8,DATI!D$1:D$65536,'2019'!L87)</f>
        <v>16073</v>
      </c>
      <c r="G87" s="49">
        <f>SUMIFS(DATI!E$1:E$65536,DATI!A$1:A$65536,'2019'!B4,DATI!B$1:B$65536,'2019'!G12,DATI!C$1:C$65536,'2019'!B8,DATI!D$1:D$65536,'2019'!L87)</f>
        <v>148458</v>
      </c>
      <c r="H87" s="28"/>
      <c r="I87" s="94">
        <f>B87+E87+F87+G87</f>
        <v>2142066</v>
      </c>
      <c r="J87" s="30">
        <f>SUMIFS(DATI!E$1:E$65536,DATI!A$1:A$65536,'2019'!B4,DATI!B$1:B$65536,'2019'!J12,DATI!C$1:C$65536,'2019'!B8,DATI!D$1:D$65536,'2019'!L87)</f>
        <v>16476</v>
      </c>
      <c r="K87" s="31">
        <f t="shared" ref="K87:K106" si="8">I87+J87</f>
        <v>2158542</v>
      </c>
      <c r="L87" s="53" t="s">
        <v>46</v>
      </c>
      <c r="M87" s="199" t="s">
        <v>240</v>
      </c>
      <c r="N87" s="91">
        <f t="shared" ref="N87:N105" si="9">O87+P87</f>
        <v>2158542</v>
      </c>
      <c r="O87" s="100">
        <f>SUMIFS(DATI!E$1:E$65536,DATI!A$1:A$65536,'2019'!B4,DATI!B$1:B$65536,'2019'!O12,DATI!C$1:C$65536,'2019'!N8,DATI!D$1:D$65536,'2019'!L87)</f>
        <v>0</v>
      </c>
      <c r="P87" s="29">
        <f>+T87+U87+W87</f>
        <v>2158542</v>
      </c>
      <c r="Q87" s="28"/>
      <c r="R87" s="28"/>
      <c r="S87" s="61"/>
      <c r="T87" s="49">
        <f>SUMIFS(DATI!E$1:E$65536,DATI!A$1:A$65536,'2019'!B4,DATI!B$1:B$65536,'2019'!T12,DATI!C$1:C$65536,'2019'!N8,DATI!D$1:D$65536,'2019'!L87)</f>
        <v>2158542</v>
      </c>
      <c r="U87" s="50"/>
      <c r="V87" s="28"/>
      <c r="W87" s="42"/>
    </row>
    <row r="88" spans="1:23">
      <c r="A88" s="7"/>
      <c r="B88" s="115">
        <f>C88+D88</f>
        <v>65375</v>
      </c>
      <c r="C88" s="103">
        <f>SUMIFS(DATI!E$1:E$65536,DATI!A$1:A$65536,'2019'!B4,DATI!B$1:B$65536,'2019'!C12,DATI!C$1:C$65536,'2019'!B8,DATI!D$1:D$65536,'2019'!L88)</f>
        <v>0</v>
      </c>
      <c r="D88" s="117">
        <f>SUMIFS(DATI!E$1:E$65536,DATI!A$1:A$65536,'2019'!B4,DATI!B$1:B$65536,'2019'!D12,DATI!C$1:C$65536,'2019'!B8,DATI!D$1:D$65536,'2019'!L88)</f>
        <v>65375</v>
      </c>
      <c r="E88" s="49">
        <f>SUMIFS(DATI!E$1:E$65536,DATI!A$1:A$65536,'2019'!B4,DATI!B$1:B$65536,'2019'!E12,DATI!C$1:C$65536,'2019'!B8,DATI!D$1:D$65536,'2019'!L88)</f>
        <v>0</v>
      </c>
      <c r="F88" s="49">
        <f>SUMIFS(DATI!E$1:E$65536,DATI!A$1:A$65536,'2019'!B4,DATI!B$1:B$65536,'2019'!F12,DATI!C$1:C$65536,'2019'!B8,DATI!D$1:D$65536,'2019'!L88)</f>
        <v>163</v>
      </c>
      <c r="G88" s="49">
        <f>SUMIFS(DATI!E$1:E$65536,DATI!A$1:A$65536,'2019'!B4,DATI!B$1:B$65536,'2019'!G12,DATI!C$1:C$65536,'2019'!B8,DATI!D$1:D$65536,'2019'!L88)</f>
        <v>0</v>
      </c>
      <c r="H88" s="28"/>
      <c r="I88" s="94">
        <f>B88+E88+F88+G88</f>
        <v>65538</v>
      </c>
      <c r="J88" s="30">
        <f>SUMIFS(DATI!E$1:E$65536,DATI!A$1:A$65536,'2019'!B4,DATI!B$1:B$65536,'2019'!J12,DATI!C$1:C$65536,'2019'!B8,DATI!D$1:D$65536,'2019'!L88)</f>
        <v>0</v>
      </c>
      <c r="K88" s="31">
        <f t="shared" si="8"/>
        <v>65538</v>
      </c>
      <c r="L88" s="53" t="s">
        <v>47</v>
      </c>
      <c r="M88" s="199" t="s">
        <v>241</v>
      </c>
      <c r="N88" s="91">
        <f t="shared" si="9"/>
        <v>65538</v>
      </c>
      <c r="O88" s="100">
        <f>SUMIFS(DATI!E$1:E$65536,DATI!A$1:A$65536,'2019'!B4,DATI!B$1:B$65536,'2019'!O12,DATI!C$1:C$65536,'2019'!N8,DATI!D$1:D$65536,'2019'!L88)</f>
        <v>678</v>
      </c>
      <c r="P88" s="29">
        <f>+T88+U88+W88</f>
        <v>64860</v>
      </c>
      <c r="Q88" s="28"/>
      <c r="R88" s="28"/>
      <c r="S88" s="28"/>
      <c r="T88" s="49">
        <f>SUMIFS(DATI!E$1:E$65536,DATI!A$1:A$65536,'2019'!B4,DATI!B$1:B$65536,'2019'!T12,DATI!C$1:C$65536,'2019'!N8,DATI!D$1:D$65536,'2019'!L88)</f>
        <v>64860</v>
      </c>
      <c r="U88" s="28"/>
      <c r="V88" s="28"/>
      <c r="W88" s="42"/>
    </row>
    <row r="89" spans="1:23">
      <c r="A89" s="7"/>
      <c r="B89" s="115">
        <f>C89+D89</f>
        <v>4171056</v>
      </c>
      <c r="C89" s="91">
        <f>C96+C97</f>
        <v>383478</v>
      </c>
      <c r="D89" s="99">
        <f>D90+D96</f>
        <v>3787578</v>
      </c>
      <c r="E89" s="29">
        <f>E96+E97</f>
        <v>5971107</v>
      </c>
      <c r="F89" s="29">
        <f>F96</f>
        <v>24123</v>
      </c>
      <c r="G89" s="29">
        <f>G96</f>
        <v>124011</v>
      </c>
      <c r="H89" s="28"/>
      <c r="I89" s="94">
        <f>B89+E89+F89+G89</f>
        <v>10290297</v>
      </c>
      <c r="J89" s="94">
        <f>J90+J96</f>
        <v>105367</v>
      </c>
      <c r="K89" s="31">
        <f t="shared" si="8"/>
        <v>10395664</v>
      </c>
      <c r="L89" s="53" t="s">
        <v>48</v>
      </c>
      <c r="M89" s="54" t="s">
        <v>172</v>
      </c>
      <c r="N89" s="91">
        <f>O89+P89</f>
        <v>10395665</v>
      </c>
      <c r="O89" s="116">
        <f>O90+O96</f>
        <v>32196</v>
      </c>
      <c r="P89" s="29">
        <f t="shared" ref="P89:P95" si="10">R89+S89+T89+W89</f>
        <v>10363469</v>
      </c>
      <c r="Q89" s="28"/>
      <c r="R89" s="29">
        <f>R90</f>
        <v>93839</v>
      </c>
      <c r="S89" s="29">
        <f>S90</f>
        <v>645253</v>
      </c>
      <c r="T89" s="91">
        <f>T90</f>
        <v>3059661</v>
      </c>
      <c r="U89" s="29">
        <f>U90+U96+U97</f>
        <v>6564128</v>
      </c>
      <c r="V89" s="29">
        <f>V90</f>
        <v>588</v>
      </c>
      <c r="W89" s="63">
        <f t="shared" ref="W89:W95" si="11">U89+V89</f>
        <v>6564716</v>
      </c>
    </row>
    <row r="90" spans="1:23">
      <c r="A90" s="7"/>
      <c r="B90" s="115">
        <f t="shared" ref="B90:B95" si="12">D90</f>
        <v>3787126</v>
      </c>
      <c r="C90" s="28"/>
      <c r="D90" s="49">
        <f>SUMIFS(DATI!E$1:E$65536,DATI!A$1:A$65536,'2019'!B4,DATI!B$1:B$65536,'2019'!D12,DATI!C$1:C$65536,'2019'!B8,DATI!D$1:D$65536,'2019'!L90)</f>
        <v>3787126</v>
      </c>
      <c r="E90" s="28"/>
      <c r="F90" s="28"/>
      <c r="G90" s="28"/>
      <c r="H90" s="28"/>
      <c r="I90" s="94">
        <f t="shared" ref="I90:I95" si="13">B90</f>
        <v>3787126</v>
      </c>
      <c r="J90" s="49">
        <f>SUMIFS(DATI!E$1:E$65536,DATI!A$1:A$65536,'2019'!B4,DATI!B$1:B$65536,'2019'!J12,DATI!C$1:C$65536,'2019'!B8,DATI!D$1:D$65536,'2019'!L90)</f>
        <v>14690</v>
      </c>
      <c r="K90" s="31">
        <f t="shared" si="8"/>
        <v>3801816</v>
      </c>
      <c r="L90" s="53" t="s">
        <v>49</v>
      </c>
      <c r="M90" s="199" t="s">
        <v>173</v>
      </c>
      <c r="N90" s="91">
        <f t="shared" si="9"/>
        <v>3801817</v>
      </c>
      <c r="O90" s="49">
        <f>SUMIFS(DATI!E$1:E$65536,DATI!A$1:A$65536,'2019'!B4,DATI!B$1:B$65536,'2019'!O12,DATI!C$1:C$65536,'2019'!N8,DATI!D$1:D$65536,'2019'!L90)</f>
        <v>2024</v>
      </c>
      <c r="P90" s="29">
        <f t="shared" si="10"/>
        <v>3799793</v>
      </c>
      <c r="Q90" s="28"/>
      <c r="R90" s="49">
        <f>SUMIFS(DATI!E$1:E$65536,DATI!A$1:A$65536,'2019'!B4,DATI!B$1:B$65536,'2019'!R12,DATI!C$1:C$65536,'2019'!N8,DATI!D$1:D$65536,'2019'!L90)</f>
        <v>93839</v>
      </c>
      <c r="S90" s="49">
        <f>SUMIFS(DATI!E$1:E$65536,DATI!A$1:A$65536,'2019'!B4,DATI!B$1:B$65536,'2019'!S12,DATI!C$1:C$65536,'2019'!N8,DATI!D$1:D$65536,'2019'!L90)</f>
        <v>645253</v>
      </c>
      <c r="T90" s="103">
        <f>SUMIFS(DATI!E$1:E$65536,DATI!A$1:A$65536,'2019'!B4,DATI!B$1:B$65536,'2019'!T12,DATI!C$1:C$65536,'2019'!N8,DATI!D$1:D$65536,'2019'!L90)</f>
        <v>3059661</v>
      </c>
      <c r="U90" s="49">
        <f>SUMIFS(DATI!E$1:E$65536,DATI!A$1:A$65536,'2019'!B4,DATI!B$1:B$65536,'2019'!U12,DATI!C$1:C$65536,'2019'!N8,DATI!D$1:D$65536,'2019'!L90)</f>
        <v>452</v>
      </c>
      <c r="V90" s="49">
        <f>SUMIFS(DATI!E$1:E$65536,DATI!A$1:A$65536,'2019'!B4,DATI!B$1:B$65536,'2019'!V12,DATI!C$1:C$65536,'2019'!N8,DATI!D$1:D$65536,'2019'!L90)</f>
        <v>588</v>
      </c>
      <c r="W90" s="63">
        <f t="shared" si="11"/>
        <v>1040</v>
      </c>
    </row>
    <row r="91" spans="1:23">
      <c r="A91" s="7"/>
      <c r="B91" s="115">
        <f t="shared" si="12"/>
        <v>2451677</v>
      </c>
      <c r="C91" s="28"/>
      <c r="D91" s="49">
        <f>SUMIFS(DATI!E$1:E$65536,DATI!A$1:A$65536,'2019'!B4,DATI!B$1:B$65536,'2019'!D12,DATI!C$1:C$65536,'2019'!B8,DATI!D$1:D$65536,'2019'!L91)</f>
        <v>2451677</v>
      </c>
      <c r="E91" s="28"/>
      <c r="F91" s="28"/>
      <c r="G91" s="28"/>
      <c r="H91" s="28"/>
      <c r="I91" s="94">
        <f t="shared" si="13"/>
        <v>2451677</v>
      </c>
      <c r="J91" s="49">
        <f>SUMIFS(DATI!E$1:E$65536,DATI!A$1:A$65536,'2019'!B4,DATI!B$1:B$65536,'2019'!J12,DATI!C$1:C$65536,'2019'!B8,DATI!D$1:D$65536,'2019'!L91)</f>
        <v>14690</v>
      </c>
      <c r="K91" s="31">
        <f t="shared" si="8"/>
        <v>2466367</v>
      </c>
      <c r="L91" s="53" t="s">
        <v>50</v>
      </c>
      <c r="M91" s="78" t="s">
        <v>174</v>
      </c>
      <c r="N91" s="91">
        <f t="shared" si="9"/>
        <v>2466367</v>
      </c>
      <c r="O91" s="49">
        <f>SUMIFS(DATI!E$1:E$65536,DATI!A$1:A$65536,'2019'!B4,DATI!B$1:B$65536,'2019'!O12,DATI!C$1:C$65536,'2019'!N8,DATI!D$1:D$65536,'2019'!L91)</f>
        <v>0</v>
      </c>
      <c r="P91" s="22">
        <f t="shared" si="10"/>
        <v>2466367</v>
      </c>
      <c r="Q91" s="28"/>
      <c r="R91" s="49">
        <f>SUMIFS(DATI!E$1:E$65536,DATI!A$1:A$65536,'2019'!B4,DATI!B$1:B$65536,'2019'!R12,DATI!C$1:C$65536,'2019'!N8,DATI!D$1:D$65536,'2019'!L91)</f>
        <v>0</v>
      </c>
      <c r="S91" s="49">
        <f>SUMIFS(DATI!E$1:E$65536,DATI!A$1:A$65536,'2019'!B4,DATI!B$1:B$65536,'2019'!S12,DATI!C$1:C$65536,'2019'!N8,DATI!D$1:D$65536,'2019'!L91)</f>
        <v>418809</v>
      </c>
      <c r="T91" s="117">
        <f>SUMIFS(DATI!E$1:E$65536,DATI!A$1:A$65536,'2019'!B4,DATI!B$1:B$65536,'2019'!T12,DATI!C$1:C$65536,'2019'!N8,DATI!D$1:D$65536,'2019'!L91)</f>
        <v>2047558</v>
      </c>
      <c r="U91" s="96">
        <f>SUMIFS(DATI!E$1:E$65536,DATI!A$1:A$65536,'2019'!B4,DATI!B$1:B$65536,'2019'!U12,DATI!C$1:C$65536,'2019'!N8,DATI!D$1:D$65536,'2019'!L91)</f>
        <v>0</v>
      </c>
      <c r="V91" s="30">
        <f>SUMIFS(DATI!E$1:E$65536,DATI!A$1:A$65536,'2019'!B4,DATI!B$1:B$65536,'2019'!V12,DATI!C$1:C$65536,'2019'!N8,DATI!D$1:D$65536,'2019'!L91)</f>
        <v>0</v>
      </c>
      <c r="W91" s="63">
        <f t="shared" si="11"/>
        <v>0</v>
      </c>
    </row>
    <row r="92" spans="1:23">
      <c r="A92" s="7"/>
      <c r="B92" s="115">
        <f t="shared" si="12"/>
        <v>252423</v>
      </c>
      <c r="C92" s="28"/>
      <c r="D92" s="49">
        <f>SUMIFS(DATI!E$1:E$65536,DATI!A$1:A$65536,'2019'!B4,DATI!B$1:B$65536,'2019'!D12,DATI!C$1:C$65536,'2019'!B8,DATI!D$1:D$65536,'2019'!L92)</f>
        <v>252423</v>
      </c>
      <c r="E92" s="28"/>
      <c r="F92" s="28"/>
      <c r="G92" s="28"/>
      <c r="H92" s="28"/>
      <c r="I92" s="94">
        <f t="shared" si="13"/>
        <v>252423</v>
      </c>
      <c r="J92" s="49">
        <f>SUMIFS(DATI!E$1:E$65536,DATI!A$1:A$65536,'2019'!B4,DATI!B$1:B$65536,'2019'!J12,DATI!C$1:C$65536,'2019'!B8,DATI!D$1:D$65536,'2019'!L92)</f>
        <v>0</v>
      </c>
      <c r="K92" s="31">
        <f t="shared" si="8"/>
        <v>252423</v>
      </c>
      <c r="L92" s="53" t="s">
        <v>51</v>
      </c>
      <c r="M92" s="78" t="s">
        <v>175</v>
      </c>
      <c r="N92" s="91">
        <f t="shared" si="9"/>
        <v>252423</v>
      </c>
      <c r="O92" s="49">
        <f>SUMIFS(DATI!E$1:E$65536,DATI!A$1:A$65536,'2019'!B4,DATI!B$1:B$65536,'2019'!O12,DATI!C$1:C$65536,'2019'!N8,DATI!D$1:D$65536,'2019'!L92)</f>
        <v>0</v>
      </c>
      <c r="P92" s="22">
        <f t="shared" si="10"/>
        <v>252423</v>
      </c>
      <c r="Q92" s="28"/>
      <c r="R92" s="49">
        <f>SUMIFS(DATI!E$1:E$65536,DATI!A$1:A$65536,'2019'!B4,DATI!B$1:B$65536,'2019'!R12,DATI!C$1:C$65536,'2019'!N8,DATI!D$1:D$65536,'2019'!L92)</f>
        <v>93839</v>
      </c>
      <c r="S92" s="49">
        <f>SUMIFS(DATI!E$1:E$65536,DATI!A$1:A$65536,'2019'!B4,DATI!B$1:B$65536,'2019'!S12,DATI!C$1:C$65536,'2019'!N8,DATI!D$1:D$65536,'2019'!L92)</f>
        <v>8980</v>
      </c>
      <c r="T92" s="117">
        <f>SUMIFS(DATI!E$1:E$65536,DATI!A$1:A$65536,'2019'!B4,DATI!B$1:B$65536,'2019'!T12,DATI!C$1:C$65536,'2019'!N8,DATI!D$1:D$65536,'2019'!L92)</f>
        <v>148564</v>
      </c>
      <c r="U92" s="96">
        <f>SUMIFS(DATI!E$1:E$65536,DATI!A$1:A$65536,'2019'!B4,DATI!B$1:B$65536,'2019'!U12,DATI!C$1:C$65536,'2019'!N8,DATI!D$1:D$65536,'2019'!L92)</f>
        <v>452</v>
      </c>
      <c r="V92" s="30">
        <f>SUMIFS(DATI!E$1:E$65536,DATI!A$1:A$65536,'2019'!B4,DATI!B$1:B$65536,'2019'!V12,DATI!C$1:C$65536,'2019'!N8,DATI!D$1:D$65536,'2019'!L92)</f>
        <v>588</v>
      </c>
      <c r="W92" s="63">
        <f t="shared" si="11"/>
        <v>1040</v>
      </c>
    </row>
    <row r="93" spans="1:23">
      <c r="A93" s="7"/>
      <c r="B93" s="115">
        <f t="shared" si="12"/>
        <v>1049256</v>
      </c>
      <c r="C93" s="28"/>
      <c r="D93" s="49">
        <f>SUMIFS(DATI!E$1:E$65536,DATI!A$1:A$65536,'2019'!B4,DATI!B$1:B$65536,'2019'!D12,DATI!C$1:C$65536,'2019'!B8,DATI!D$1:D$65536,'2019'!L93)</f>
        <v>1049256</v>
      </c>
      <c r="E93" s="28"/>
      <c r="F93" s="28"/>
      <c r="G93" s="28"/>
      <c r="H93" s="28"/>
      <c r="I93" s="94">
        <f t="shared" si="13"/>
        <v>1049256</v>
      </c>
      <c r="J93" s="49">
        <f>SUMIFS(DATI!E$1:E$65536,DATI!A$1:A$65536,'2019'!B4,DATI!B$1:B$65536,'2019'!J12,DATI!C$1:C$65536,'2019'!B8,DATI!D$1:D$65536,'2019'!L93)</f>
        <v>0</v>
      </c>
      <c r="K93" s="31">
        <f t="shared" si="8"/>
        <v>1049256</v>
      </c>
      <c r="L93" s="53" t="s">
        <v>52</v>
      </c>
      <c r="M93" s="78" t="s">
        <v>176</v>
      </c>
      <c r="N93" s="91">
        <f t="shared" si="9"/>
        <v>1049256</v>
      </c>
      <c r="O93" s="49">
        <f>SUMIFS(DATI!E$1:E$65536,DATI!A$1:A$65536,'2019'!B4,DATI!B$1:B$65536,'2019'!O12,DATI!C$1:C$65536,'2019'!N8,DATI!D$1:D$65536,'2019'!L93)</f>
        <v>2024</v>
      </c>
      <c r="P93" s="22">
        <f t="shared" si="10"/>
        <v>1047232</v>
      </c>
      <c r="Q93" s="28"/>
      <c r="R93" s="49">
        <f>SUMIFS(DATI!E$1:E$65536,DATI!A$1:A$65536,'2019'!B4,DATI!B$1:B$65536,'2019'!R12,DATI!C$1:C$65536,'2019'!N8,DATI!D$1:D$65536,'2019'!L93)</f>
        <v>0</v>
      </c>
      <c r="S93" s="49">
        <f>SUMIFS(DATI!E$1:E$65536,DATI!A$1:A$65536,'2019'!B4,DATI!B$1:B$65536,'2019'!S12,DATI!C$1:C$65536,'2019'!N8,DATI!D$1:D$65536,'2019'!L93)</f>
        <v>183693</v>
      </c>
      <c r="T93" s="117">
        <f>SUMIFS(DATI!E$1:E$65536,DATI!A$1:A$65536,'2019'!B4,DATI!B$1:B$65536,'2019'!T12,DATI!C$1:C$65536,'2019'!N8,DATI!D$1:D$65536,'2019'!L93)</f>
        <v>863539</v>
      </c>
      <c r="U93" s="96">
        <f>SUMIFS(DATI!E$1:E$65536,DATI!A$1:A$65536,'2019'!B4,DATI!B$1:B$65536,'2019'!U12,DATI!C$1:C$65536,'2019'!N8,DATI!D$1:D$65536,'2019'!L93)</f>
        <v>0</v>
      </c>
      <c r="V93" s="30">
        <f>SUMIFS(DATI!E$1:E$65536,DATI!A$1:A$65536,'2019'!B4,DATI!B$1:B$65536,'2019'!V12,DATI!C$1:C$65536,'2019'!N8,DATI!D$1:D$65536,'2019'!L93)</f>
        <v>0</v>
      </c>
      <c r="W93" s="63">
        <f t="shared" si="11"/>
        <v>0</v>
      </c>
    </row>
    <row r="94" spans="1:23">
      <c r="A94" s="7"/>
      <c r="B94" s="115">
        <f t="shared" si="12"/>
        <v>57609</v>
      </c>
      <c r="C94" s="28"/>
      <c r="D94" s="49">
        <f>SUMIFS(DATI!E$1:E$65536,DATI!A$1:A$65536,'2019'!B4,DATI!B$1:B$65536,'2019'!D12,DATI!C$1:C$65536,'2019'!B8,DATI!D$1:D$65536,'2019'!L94)</f>
        <v>57609</v>
      </c>
      <c r="E94" s="28"/>
      <c r="F94" s="28"/>
      <c r="G94" s="28"/>
      <c r="H94" s="28"/>
      <c r="I94" s="94">
        <f t="shared" si="13"/>
        <v>57609</v>
      </c>
      <c r="J94" s="49">
        <f>SUMIFS(DATI!E$1:E$65536,DATI!A$1:A$65536,'2019'!B4,DATI!B$1:B$65536,'2019'!J12,DATI!C$1:C$65536,'2019'!B8,DATI!D$1:D$65536,'2019'!L94)</f>
        <v>0</v>
      </c>
      <c r="K94" s="31">
        <f t="shared" si="8"/>
        <v>57609</v>
      </c>
      <c r="L94" s="53" t="s">
        <v>53</v>
      </c>
      <c r="M94" s="78" t="s">
        <v>177</v>
      </c>
      <c r="N94" s="91">
        <f t="shared" si="9"/>
        <v>57609</v>
      </c>
      <c r="O94" s="49">
        <f>SUMIFS(DATI!E$1:E$65536,DATI!A$1:A$65536,'2019'!B4,DATI!B$1:B$65536,'2019'!O12,DATI!C$1:C$65536,'2019'!N8,DATI!D$1:D$65536,'2019'!L94)</f>
        <v>0</v>
      </c>
      <c r="P94" s="22">
        <f t="shared" si="10"/>
        <v>57609</v>
      </c>
      <c r="Q94" s="50"/>
      <c r="R94" s="49">
        <f>SUMIFS(DATI!E$1:E$65536,DATI!A$1:A$65536,'2019'!B4,DATI!B$1:B$65536,'2019'!R12,DATI!C$1:C$65536,'2019'!N8,DATI!D$1:D$65536,'2019'!L94)</f>
        <v>0</v>
      </c>
      <c r="S94" s="49">
        <f>SUMIFS(DATI!E$1:E$65536,DATI!A$1:A$65536,'2019'!B4,DATI!B$1:B$65536,'2019'!S12,DATI!C$1:C$65536,'2019'!N8,DATI!D$1:D$65536,'2019'!L94)</f>
        <v>57609</v>
      </c>
      <c r="T94" s="117">
        <f>SUMIFS(DATI!E$1:E$65536,DATI!A$1:A$65536,'2019'!B4,DATI!B$1:B$65536,'2019'!T12,DATI!C$1:C$65536,'2019'!N8,DATI!D$1:D$65536,'2019'!L94)</f>
        <v>0</v>
      </c>
      <c r="U94" s="96">
        <f>SUMIFS(DATI!E$1:E$65536,DATI!A$1:A$65536,'2019'!B4,DATI!B$1:B$65536,'2019'!U12,DATI!C$1:C$65536,'2019'!N8,DATI!D$1:D$65536,'2019'!L94)</f>
        <v>0</v>
      </c>
      <c r="V94" s="30">
        <f>SUMIFS(DATI!E$1:E$65536,DATI!A$1:A$65536,'2019'!B4,DATI!B$1:B$65536,'2019'!V12,DATI!C$1:C$65536,'2019'!N8,DATI!D$1:D$65536,'2019'!L94)</f>
        <v>0</v>
      </c>
      <c r="W94" s="63">
        <f t="shared" si="11"/>
        <v>0</v>
      </c>
    </row>
    <row r="95" spans="1:23">
      <c r="A95" s="7"/>
      <c r="B95" s="115">
        <f t="shared" si="12"/>
        <v>23838</v>
      </c>
      <c r="C95" s="28"/>
      <c r="D95" s="49">
        <f>SUMIFS(DATI!E$1:E$65536,DATI!A$1:A$65536,'2019'!B4,DATI!B$1:B$65536,'2019'!D12,DATI!C$1:C$65536,'2019'!B8,DATI!D$1:D$65536,'2019'!L95)</f>
        <v>23838</v>
      </c>
      <c r="E95" s="28"/>
      <c r="F95" s="28"/>
      <c r="G95" s="28"/>
      <c r="H95" s="28"/>
      <c r="I95" s="94">
        <f t="shared" si="13"/>
        <v>23838</v>
      </c>
      <c r="J95" s="49">
        <f>SUMIFS(DATI!E$1:E$65536,DATI!A$1:A$65536,'2019'!B4,DATI!B$1:B$65536,'2019'!J12,DATI!C$1:C$65536,'2019'!B8,DATI!D$1:D$65536,'2019'!L95)</f>
        <v>0</v>
      </c>
      <c r="K95" s="31">
        <f t="shared" si="8"/>
        <v>23838</v>
      </c>
      <c r="L95" s="53" t="s">
        <v>54</v>
      </c>
      <c r="M95" s="78" t="s">
        <v>178</v>
      </c>
      <c r="N95" s="91">
        <f t="shared" si="9"/>
        <v>23838</v>
      </c>
      <c r="O95" s="49">
        <f>SUMIFS(DATI!E$1:E$65536,DATI!A$1:A$65536,'2019'!B4,DATI!B$1:B$65536,'2019'!O12,DATI!C$1:C$65536,'2019'!N8,DATI!D$1:D$65536,'2019'!L95)</f>
        <v>0</v>
      </c>
      <c r="P95" s="22">
        <f t="shared" si="10"/>
        <v>23838</v>
      </c>
      <c r="Q95" s="50"/>
      <c r="R95" s="49">
        <f>SUMIFS(DATI!E$1:E$65536,DATI!A$1:A$65536,'2019'!B4,DATI!B$1:B$65536,'2019'!R12,DATI!C$1:C$65536,'2019'!N8,DATI!D$1:D$65536,'2019'!L95)</f>
        <v>0</v>
      </c>
      <c r="S95" s="49">
        <f>SUMIFS(DATI!E$1:E$65536,DATI!A$1:A$65536,'2019'!B4,DATI!B$1:B$65536,'2019'!S12,DATI!C$1:C$65536,'2019'!N8,DATI!D$1:D$65536,'2019'!L95)</f>
        <v>23838</v>
      </c>
      <c r="T95" s="117">
        <f>SUMIFS(DATI!E$1:E$65536,DATI!A$1:A$65536,'2019'!B4,DATI!B$1:B$65536,'2019'!T12,DATI!C$1:C$65536,'2019'!N8,DATI!D$1:D$65536,'2019'!L95)</f>
        <v>0</v>
      </c>
      <c r="U95" s="96">
        <f>SUMIFS(DATI!E$1:E$65536,DATI!A$1:A$65536,'2019'!B4,DATI!B$1:B$65536,'2019'!U12,DATI!C$1:C$65536,'2019'!N8,DATI!D$1:D$65536,'2019'!L95)</f>
        <v>0</v>
      </c>
      <c r="V95" s="30">
        <f>SUMIFS(DATI!E$1:E$65536,DATI!A$1:A$65536,'2019'!B4,DATI!B$1:B$65536,'2019'!V12,DATI!C$1:C$65536,'2019'!N8,DATI!D$1:D$65536,'2019'!L95)</f>
        <v>0</v>
      </c>
      <c r="W95" s="63">
        <f t="shared" si="11"/>
        <v>0</v>
      </c>
    </row>
    <row r="96" spans="1:23">
      <c r="A96" s="7"/>
      <c r="B96" s="118">
        <f>C96+D96</f>
        <v>1040</v>
      </c>
      <c r="C96" s="49">
        <f>SUMIFS(DATI!E$1:E$65536,DATI!A$1:A$65536,'2019'!B4,DATI!B$1:B$65536,'2019'!C12,DATI!C$1:C$65536,'2019'!B8,DATI!D$1:D$65536,'2019'!L96)</f>
        <v>588</v>
      </c>
      <c r="D96" s="96">
        <f>SUMIFS(DATI!E$1:E$65536,DATI!A$1:A$65536,'2019'!B4,DATI!B$1:B$65536,'2019'!D12,DATI!C$1:C$65536,'2019'!B8,DATI!D$1:D$65536,'2019'!L96)</f>
        <v>452</v>
      </c>
      <c r="E96" s="49">
        <f>SUMIFS(DATI!E$1:E$65536,DATI!A$1:A$65536,'2019'!B4,DATI!B$1:B$65536,'2019'!E12,DATI!C$1:C$65536,'2019'!B8,DATI!D$1:D$65536,'2019'!L96)</f>
        <v>3277495</v>
      </c>
      <c r="F96" s="49">
        <f>SUMIFS(DATI!E$1:E$65536,DATI!A$1:A$65536,'2019'!B4,DATI!B$1:B$65536,'2019'!F12,DATI!C$1:C$65536,'2019'!B8,DATI!D$1:D$65536,'2019'!L96)</f>
        <v>24123</v>
      </c>
      <c r="G96" s="49">
        <f>SUMIFS(DATI!E$1:E$65536,DATI!A$1:A$65536,'2019'!B4,DATI!B$1:B$65536,'2019'!G12,DATI!C$1:C$65536,'2019'!B8,DATI!D$1:D$65536,'2019'!L96)</f>
        <v>124011</v>
      </c>
      <c r="H96" s="28"/>
      <c r="I96" s="94">
        <f>B96+E96+F96+G96</f>
        <v>3426669</v>
      </c>
      <c r="J96" s="30">
        <f>SUMIFS(DATI!E$1:E$65536,DATI!A$1:A$65536,'2019'!B4,DATI!B$1:B$65536,'2019'!J12,DATI!C$1:C$65536,'2019'!B8,DATI!D$1:D$65536,'2019'!L96)</f>
        <v>90677</v>
      </c>
      <c r="K96" s="31">
        <f t="shared" si="8"/>
        <v>3517346</v>
      </c>
      <c r="L96" s="53" t="s">
        <v>55</v>
      </c>
      <c r="M96" s="199" t="s">
        <v>179</v>
      </c>
      <c r="N96" s="91">
        <f t="shared" si="9"/>
        <v>3517346</v>
      </c>
      <c r="O96" s="49">
        <f>SUMIFS(DATI!E$1:E$65536,DATI!A$1:A$65536,'2019'!B4,DATI!B$1:B$65536,'2019'!O12,DATI!C$1:C$65536,'2019'!N8,DATI!D$1:D$65536,'2019'!L96)</f>
        <v>30172</v>
      </c>
      <c r="P96" s="29">
        <f>W96</f>
        <v>3487174</v>
      </c>
      <c r="Q96" s="50"/>
      <c r="R96" s="23"/>
      <c r="S96" s="23"/>
      <c r="T96" s="23"/>
      <c r="U96" s="49">
        <f>SUMIFS(DATI!E$1:E$65536,DATI!A$1:A$65536,'2019'!B4,DATI!B$1:B$65536,'2019'!U12,DATI!C$1:C$65536,'2019'!N8,DATI!D$1:D$65536,'2019'!L96)</f>
        <v>3487174</v>
      </c>
      <c r="V96" s="28"/>
      <c r="W96" s="63">
        <f>U96</f>
        <v>3487174</v>
      </c>
    </row>
    <row r="97" spans="1:23">
      <c r="A97" s="7"/>
      <c r="B97" s="28"/>
      <c r="C97" s="49">
        <f>SUMIFS(DATI!E$1:E$65536,DATI!A$1:A$65536,'2019'!B4,DATI!B$1:B$65536,'2019'!C12,DATI!C$1:C$65536,'2019'!B8,DATI!D$1:D$65536,'2019'!L97)</f>
        <v>382890</v>
      </c>
      <c r="D97" s="28"/>
      <c r="E97" s="49">
        <f>SUMIFS(DATI!E$1:E$65536,DATI!A$1:A$65536,'2019'!B4,DATI!B$1:B$65536,'2019'!E12,DATI!C$1:C$65536,'2019'!B8,DATI!D$1:D$65536,'2019'!L97)</f>
        <v>2693612</v>
      </c>
      <c r="F97" s="28"/>
      <c r="G97" s="28"/>
      <c r="H97" s="28"/>
      <c r="I97" s="94">
        <f>C97+E97+F97+G97</f>
        <v>3076502</v>
      </c>
      <c r="J97" s="28"/>
      <c r="K97" s="31">
        <f>I97</f>
        <v>3076502</v>
      </c>
      <c r="L97" s="53" t="s">
        <v>56</v>
      </c>
      <c r="M97" s="199" t="s">
        <v>180</v>
      </c>
      <c r="N97" s="91">
        <f>P97</f>
        <v>3076502</v>
      </c>
      <c r="O97" s="28"/>
      <c r="P97" s="29">
        <f>W97</f>
        <v>3076502</v>
      </c>
      <c r="Q97" s="28"/>
      <c r="R97" s="28"/>
      <c r="S97" s="28"/>
      <c r="T97" s="28"/>
      <c r="U97" s="49">
        <f>SUMIFS(DATI!E$1:E$65536,DATI!A$1:A$65536,'2019'!B4,DATI!B$1:B$65536,'2019'!U12,DATI!C$1:C$65536,'2019'!N8,DATI!D$1:D$65536,'2019'!L97)</f>
        <v>3076502</v>
      </c>
      <c r="V97" s="28"/>
      <c r="W97" s="31">
        <f>U97</f>
        <v>3076502</v>
      </c>
    </row>
    <row r="98" spans="1:23">
      <c r="A98" s="7"/>
      <c r="B98" s="28"/>
      <c r="C98" s="49">
        <f>SUMIFS(DATI!E$1:E$65536,DATI!A$1:A$65536,'2019'!B4,DATI!B$1:B$65536,'2019'!C12,DATI!C$1:C$65536,'2019'!B8,DATI!D$1:D$65536,'2019'!L98)</f>
        <v>254690</v>
      </c>
      <c r="D98" s="28"/>
      <c r="E98" s="49">
        <f>SUMIFS(DATI!E$1:E$65536,DATI!A$1:A$65536,'2019'!B4,DATI!B$1:B$65536,'2019'!E12,DATI!C$1:C$65536,'2019'!B8,DATI!D$1:D$65536,'2019'!L98)</f>
        <v>2305271</v>
      </c>
      <c r="F98" s="28"/>
      <c r="G98" s="28"/>
      <c r="H98" s="28"/>
      <c r="I98" s="94">
        <f>E98+C98</f>
        <v>2559961</v>
      </c>
      <c r="J98" s="28"/>
      <c r="K98" s="31">
        <f>I98</f>
        <v>2559961</v>
      </c>
      <c r="L98" s="53" t="s">
        <v>57</v>
      </c>
      <c r="M98" s="78" t="s">
        <v>181</v>
      </c>
      <c r="N98" s="91">
        <f>P98</f>
        <v>2559961</v>
      </c>
      <c r="O98" s="28"/>
      <c r="P98" s="29">
        <f>W98</f>
        <v>2559961</v>
      </c>
      <c r="Q98" s="28"/>
      <c r="R98" s="28"/>
      <c r="S98" s="28"/>
      <c r="T98" s="28"/>
      <c r="U98" s="49">
        <f>SUMIFS(DATI!E$1:E$65536,DATI!A$1:A$65536,'2019'!B4,DATI!B$1:B$65536,'2019'!U12,DATI!C$1:C$65536,'2019'!N8,DATI!D$1:D$65536,'2019'!L98)</f>
        <v>2559961</v>
      </c>
      <c r="V98" s="28"/>
      <c r="W98" s="31">
        <f>U98</f>
        <v>2559961</v>
      </c>
    </row>
    <row r="99" spans="1:23">
      <c r="A99" s="7"/>
      <c r="B99" s="28"/>
      <c r="C99" s="49">
        <f>SUMIFS(DATI!E$1:E$65536,DATI!A$1:A$65536,'2019'!B4,DATI!B$1:B$65536,'2019'!C12,DATI!C$1:C$65536,'2019'!B8,DATI!D$1:D$65536,'2019'!L99)</f>
        <v>128200</v>
      </c>
      <c r="D99" s="28"/>
      <c r="E99" s="49">
        <f>SUMIFS(DATI!E$1:E$65536,DATI!A$1:A$65536,'2019'!B4,DATI!B$1:B$65536,'2019'!E12,DATI!C$1:C$65536,'2019'!B8,DATI!D$1:D$65536,'2019'!L99)</f>
        <v>388341</v>
      </c>
      <c r="F99" s="28"/>
      <c r="G99" s="28"/>
      <c r="H99" s="28"/>
      <c r="I99" s="94">
        <f>E99+C99</f>
        <v>516541</v>
      </c>
      <c r="J99" s="28"/>
      <c r="K99" s="31">
        <f>I99</f>
        <v>516541</v>
      </c>
      <c r="L99" s="53" t="s">
        <v>58</v>
      </c>
      <c r="M99" s="78" t="s">
        <v>182</v>
      </c>
      <c r="N99" s="91">
        <f>P99</f>
        <v>516541</v>
      </c>
      <c r="O99" s="28"/>
      <c r="P99" s="29">
        <f>W99</f>
        <v>516541</v>
      </c>
      <c r="Q99" s="28"/>
      <c r="R99" s="28"/>
      <c r="S99" s="28"/>
      <c r="T99" s="28"/>
      <c r="U99" s="49">
        <f>SUMIFS(DATI!E$1:E$65536,DATI!A$1:A$65536,'2019'!B4,DATI!B$1:B$65536,'2019'!U12,DATI!C$1:C$65536,'2019'!N8,DATI!D$1:D$65536,'2019'!L99)</f>
        <v>516541</v>
      </c>
      <c r="V99" s="28"/>
      <c r="W99" s="31">
        <f>U99</f>
        <v>516541</v>
      </c>
    </row>
    <row r="100" spans="1:23">
      <c r="A100" s="7"/>
      <c r="B100" s="115">
        <f>C100+D100</f>
        <v>368011</v>
      </c>
      <c r="C100" s="91">
        <f>C101+C103</f>
        <v>108</v>
      </c>
      <c r="D100" s="99">
        <f>D101+D103</f>
        <v>367903</v>
      </c>
      <c r="E100" s="29">
        <f>E101+E102+E103</f>
        <v>768689</v>
      </c>
      <c r="F100" s="91">
        <f>F101+F102+F103</f>
        <v>513013</v>
      </c>
      <c r="G100" s="91">
        <f>G101+G103</f>
        <v>415846</v>
      </c>
      <c r="H100" s="28"/>
      <c r="I100" s="94">
        <f>B100+E100+F100+G100</f>
        <v>2065559</v>
      </c>
      <c r="J100" s="94">
        <f>J101+J102+J103</f>
        <v>940657</v>
      </c>
      <c r="K100" s="31">
        <f t="shared" si="8"/>
        <v>3006216</v>
      </c>
      <c r="L100" s="53" t="s">
        <v>59</v>
      </c>
      <c r="M100" s="54" t="s">
        <v>183</v>
      </c>
      <c r="N100" s="91">
        <f t="shared" si="9"/>
        <v>3006216</v>
      </c>
      <c r="O100" s="94">
        <f>O101+O102+O103</f>
        <v>598266</v>
      </c>
      <c r="P100" s="29">
        <f>R100+S100+T100+W100</f>
        <v>2407950</v>
      </c>
      <c r="Q100" s="50"/>
      <c r="R100" s="29">
        <f>R102+R103</f>
        <v>293481</v>
      </c>
      <c r="S100" s="29">
        <f>S101+S102+S103</f>
        <v>374395</v>
      </c>
      <c r="T100" s="29">
        <f>T101+T102+T103</f>
        <v>443462</v>
      </c>
      <c r="U100" s="93">
        <f>U102+U103</f>
        <v>907743</v>
      </c>
      <c r="V100" s="94">
        <f>V102+V103</f>
        <v>388869</v>
      </c>
      <c r="W100" s="63">
        <f>U100+V100</f>
        <v>1296612</v>
      </c>
    </row>
    <row r="101" spans="1:23">
      <c r="A101" s="7"/>
      <c r="B101" s="115">
        <f>C101+D101</f>
        <v>100554</v>
      </c>
      <c r="C101" s="103">
        <f>SUMIFS(DATI!E$1:E$65536,DATI!A$1:A$65536,'2019'!B4,DATI!B$1:B$65536,'2019'!C12,DATI!C$1:C$65536,'2019'!B8,DATI!D$1:D$65536,'2019'!L101)</f>
        <v>0</v>
      </c>
      <c r="D101" s="117">
        <f>SUMIFS(DATI!E$1:E$65536,DATI!A$1:A$65536,'2019'!B4,DATI!B$1:B$65536,'2019'!D12,DATI!C$1:C$65536,'2019'!B8,DATI!D$1:D$65536,'2019'!L101)</f>
        <v>100554</v>
      </c>
      <c r="E101" s="49">
        <f>SUMIFS(DATI!E$1:E$65536,DATI!A$1:A$65536,'2019'!B4,DATI!B$1:B$65536,'2019'!E12,DATI!C$1:C$65536,'2019'!B8,DATI!D$1:D$65536,'2019'!L101)</f>
        <v>297</v>
      </c>
      <c r="F101" s="49">
        <f>SUMIFS(DATI!E$1:E$65536,DATI!A$1:A$65536,'2019'!B4,DATI!B$1:B$65536,'2019'!F12,DATI!C$1:C$65536,'2019'!B8,DATI!D$1:D$65536,'2019'!L101)</f>
        <v>54121</v>
      </c>
      <c r="G101" s="49">
        <f>SUMIFS(DATI!E$1:E$65536,DATI!A$1:A$65536,'2019'!B4,DATI!B$1:B$65536,'2019'!G12,DATI!C$1:C$65536,'2019'!B8,DATI!D$1:D$65536,'2019'!L101)</f>
        <v>153146</v>
      </c>
      <c r="H101" s="28"/>
      <c r="I101" s="94">
        <f>B101+E101+F101+G101</f>
        <v>308118</v>
      </c>
      <c r="J101" s="30">
        <f>SUMIFS(DATI!E$1:E$65536,DATI!A$1:A$65536,'2019'!B4,DATI!B$1:B$65536,'2019'!J12,DATI!C$1:C$65536,'2019'!B8,DATI!D$1:D$65536,'2019'!L101)</f>
        <v>1702</v>
      </c>
      <c r="K101" s="31">
        <f t="shared" si="8"/>
        <v>309820</v>
      </c>
      <c r="L101" s="119" t="s">
        <v>60</v>
      </c>
      <c r="M101" s="205" t="s">
        <v>242</v>
      </c>
      <c r="N101" s="91">
        <f t="shared" si="9"/>
        <v>309820</v>
      </c>
      <c r="O101" s="30">
        <f>SUMIFS(DATI!E$1:E$65536,DATI!A$1:A$65536,'2019'!B4,DATI!B$1:B$65536,'2019'!O12,DATI!C$1:C$65536,'2019'!N8,DATI!D$1:D$65536,'2019'!L101)</f>
        <v>27741</v>
      </c>
      <c r="P101" s="29">
        <f>S101+T101</f>
        <v>282079</v>
      </c>
      <c r="Q101" s="50"/>
      <c r="R101" s="73"/>
      <c r="S101" s="49">
        <f>SUMIFS(DATI!E$1:E$65536,DATI!A$1:A$65536,'2019'!B4,DATI!B$1:B$65536,'2019'!S12,DATI!C$1:C$65536,'2019'!N8,DATI!D$1:D$65536,'2019'!L101)</f>
        <v>282079</v>
      </c>
      <c r="T101" s="49">
        <f>SUMIFS(DATI!E$1:E$65536,DATI!A$1:A$65536,'2019'!B4,DATI!B$1:B$65536,'2019'!T12,DATI!C$1:C$65536,'2019'!N8,DATI!D$1:D$65536,'2019'!L101)</f>
        <v>0</v>
      </c>
      <c r="U101" s="73"/>
      <c r="V101" s="28"/>
      <c r="W101" s="42"/>
    </row>
    <row r="102" spans="1:23">
      <c r="A102" s="7"/>
      <c r="B102" s="120"/>
      <c r="C102" s="23"/>
      <c r="D102" s="28"/>
      <c r="E102" s="30">
        <f>SUMIFS(DATI!E$1:E$65536,DATI!A$1:A$65536,'2019'!B4,DATI!B$1:B$65536,'2019'!E12,DATI!C$1:C$65536,'2019'!B8,DATI!D$1:D$65536,'2019'!L102)</f>
        <v>0</v>
      </c>
      <c r="F102" s="49">
        <f>SUMIFS(DATI!E$1:E$65536,DATI!A$1:A$65536,'2019'!B4,DATI!B$1:B$65536,'2019'!F12,DATI!C$1:C$65536,'2019'!B8,DATI!D$1:D$65536,'2019'!L102)</f>
        <v>282519</v>
      </c>
      <c r="G102" s="73"/>
      <c r="H102" s="28"/>
      <c r="I102" s="94">
        <f>F102</f>
        <v>282519</v>
      </c>
      <c r="J102" s="30">
        <f>SUMIFS(DATI!E$1:E$65536,DATI!A$1:A$65536,'2019'!B4,DATI!B$1:B$65536,'2019'!J12,DATI!C$1:C$65536,'2019'!B8,DATI!D$1:D$65536,'2019'!L102)</f>
        <v>23895</v>
      </c>
      <c r="K102" s="31">
        <f t="shared" si="8"/>
        <v>306414</v>
      </c>
      <c r="L102" s="53" t="s">
        <v>61</v>
      </c>
      <c r="M102" s="199" t="s">
        <v>243</v>
      </c>
      <c r="N102" s="91">
        <f t="shared" si="9"/>
        <v>306414</v>
      </c>
      <c r="O102" s="30">
        <f>SUMIFS(DATI!E$1:E$65536,DATI!A$1:A$65536,'2019'!B4,DATI!B$1:B$65536,'2019'!O12,DATI!C$1:C$65536,'2019'!N8,DATI!D$1:D$65536,'2019'!L102)</f>
        <v>6431</v>
      </c>
      <c r="P102" s="29">
        <f>R102+S102+T102+U102+V102</f>
        <v>299983</v>
      </c>
      <c r="Q102" s="50"/>
      <c r="R102" s="49">
        <v>180067</v>
      </c>
      <c r="S102" s="49">
        <f>SUMIFS(DATI!E$1:E$65536,DATI!A$1:A$65536,'2019'!B4,DATI!B$1:B$65536,'2019'!S12,DATI!C$1:C$65536,'2019'!N8,DATI!D$1:D$65536,'2019'!L102)</f>
        <v>20446</v>
      </c>
      <c r="T102" s="49">
        <f>SUMIFS(DATI!E$1:E$65536,DATI!A$1:A$65536,'2019'!B4,DATI!B$1:B$65536,'2019'!T12,DATI!C$1:C$65536,'2019'!N8,DATI!D$1:D$65536,'2019'!L102)</f>
        <v>2936</v>
      </c>
      <c r="U102" s="96">
        <f>SUMIFS(DATI!E$1:E$65536,DATI!A$1:A$65536,'2019'!B4,DATI!B$1:B$65536,'2019'!U12,DATI!C$1:C$65536,'2019'!N8,DATI!D$1:D$65536,'2019'!L102)</f>
        <v>96534</v>
      </c>
      <c r="V102" s="30">
        <f>SUMIFS(DATI!E$1:E$65536,DATI!A$1:A$65536,'2019'!B4,DATI!B$1:B$65536,'2019'!V12,DATI!C$1:C$65536,'2019'!N8,DATI!D$1:D$65536,'2019'!L102)</f>
        <v>0</v>
      </c>
      <c r="W102" s="31">
        <f>U102+V102</f>
        <v>96534</v>
      </c>
    </row>
    <row r="103" spans="1:23" ht="25">
      <c r="A103" s="7"/>
      <c r="B103" s="115">
        <f>C103+D103</f>
        <v>267457</v>
      </c>
      <c r="C103" s="91">
        <f>C106</f>
        <v>108</v>
      </c>
      <c r="D103" s="91">
        <f>D106</f>
        <v>267349</v>
      </c>
      <c r="E103" s="91">
        <f>E106+E104+E107</f>
        <v>768392</v>
      </c>
      <c r="F103" s="91">
        <f>F106</f>
        <v>176373</v>
      </c>
      <c r="G103" s="91">
        <f>G106</f>
        <v>262700</v>
      </c>
      <c r="H103" s="28"/>
      <c r="I103" s="94">
        <f>B103+E103+F103+G103</f>
        <v>1474922</v>
      </c>
      <c r="J103" s="121">
        <f>J104+J106+J107</f>
        <v>915060</v>
      </c>
      <c r="K103" s="31">
        <f t="shared" si="8"/>
        <v>2389982</v>
      </c>
      <c r="L103" s="53" t="s">
        <v>184</v>
      </c>
      <c r="M103" s="54" t="s">
        <v>244</v>
      </c>
      <c r="N103" s="91">
        <f>O103+P103</f>
        <v>2389982</v>
      </c>
      <c r="O103" s="94">
        <f>O104+O106+O107</f>
        <v>564094</v>
      </c>
      <c r="P103" s="29">
        <f>R103+S103+T103+W103</f>
        <v>1825888</v>
      </c>
      <c r="Q103" s="28"/>
      <c r="R103" s="29">
        <f>R106</f>
        <v>113414</v>
      </c>
      <c r="S103" s="99">
        <f>S106</f>
        <v>71870</v>
      </c>
      <c r="T103" s="29">
        <f>T104+T106</f>
        <v>440526</v>
      </c>
      <c r="U103" s="29">
        <f>U106</f>
        <v>811209</v>
      </c>
      <c r="V103" s="94">
        <f>V106</f>
        <v>388869</v>
      </c>
      <c r="W103" s="31">
        <f>U103+V103</f>
        <v>1200078</v>
      </c>
    </row>
    <row r="104" spans="1:23">
      <c r="A104" s="7"/>
      <c r="B104" s="28"/>
      <c r="C104" s="28"/>
      <c r="D104" s="28"/>
      <c r="E104" s="49">
        <f>SUMIFS(DATI!E$1:E$65536,DATI!A$1:A$65536,'2019'!B4,DATI!B$1:B$65536,'2019'!E12,DATI!C$1:C$65536,'2019'!B8,DATI!D$1:D$65536,'2019'!L104)</f>
        <v>59230</v>
      </c>
      <c r="F104" s="28"/>
      <c r="G104" s="28"/>
      <c r="H104" s="28"/>
      <c r="I104" s="94">
        <f>E104</f>
        <v>59230</v>
      </c>
      <c r="J104" s="30">
        <f>SUMIFS(DATI!E$1:E$65536,DATI!A$1:A$65536,'2019'!B4,DATI!B$1:B$65536,'2019'!J12,DATI!C$1:C$65536,'2019'!B8,DATI!D$1:D$65536,'2019'!L104)</f>
        <v>252901</v>
      </c>
      <c r="K104" s="31">
        <f t="shared" si="8"/>
        <v>312131</v>
      </c>
      <c r="L104" s="53" t="s">
        <v>62</v>
      </c>
      <c r="M104" s="199" t="s">
        <v>245</v>
      </c>
      <c r="N104" s="91">
        <f t="shared" si="9"/>
        <v>312131</v>
      </c>
      <c r="O104" s="30">
        <f>SUMIFS(DATI!E$1:E$65536,DATI!A$1:A$65536,'2019'!B4,DATI!B$1:B$65536,'2019'!O12,DATI!C$1:C$65536,'2019'!N8,DATI!D$1:D$65536,'2019'!L104)</f>
        <v>59230</v>
      </c>
      <c r="P104" s="29">
        <f>T104</f>
        <v>252901</v>
      </c>
      <c r="Q104" s="28"/>
      <c r="R104" s="28"/>
      <c r="S104" s="28"/>
      <c r="T104" s="49">
        <f>SUMIFS(DATI!E$1:E$65536,DATI!A$1:A$65536,'2019'!B4,DATI!B$1:B$65536,'2019'!T12,DATI!C$1:C$65536,'2019'!N8,DATI!D$1:D$65536,'2019'!L104)</f>
        <v>252901</v>
      </c>
      <c r="U104" s="28"/>
      <c r="V104" s="28"/>
      <c r="W104" s="42"/>
    </row>
    <row r="105" spans="1:23" ht="25">
      <c r="A105" s="7"/>
      <c r="B105" s="28"/>
      <c r="C105" s="28"/>
      <c r="D105" s="28"/>
      <c r="E105" s="49">
        <f>SUMIFS(DATI!E$1:E$65536,DATI!A$1:A$65536,'2019'!B4,DATI!B$1:B$65536,'2019'!E12,DATI!C$1:C$65536,'2019'!B8,DATI!D$1:D$65536,'2019'!L105)</f>
        <v>0</v>
      </c>
      <c r="F105" s="28"/>
      <c r="G105" s="28"/>
      <c r="H105" s="28"/>
      <c r="I105" s="94">
        <f>E105</f>
        <v>0</v>
      </c>
      <c r="J105" s="30">
        <f>SUMIFS(DATI!E$1:E$65536,DATI!A$1:A$65536,'2019'!B4,DATI!B$1:B$65536,'2019'!J12,DATI!C$1:C$65536,'2019'!B8,DATI!D$1:D$65536,'2019'!L105)</f>
        <v>0</v>
      </c>
      <c r="K105" s="31">
        <f t="shared" si="8"/>
        <v>0</v>
      </c>
      <c r="L105" s="53" t="s">
        <v>63</v>
      </c>
      <c r="M105" s="78" t="s">
        <v>185</v>
      </c>
      <c r="N105" s="91">
        <f t="shared" si="9"/>
        <v>0</v>
      </c>
      <c r="O105" s="30">
        <f>SUMIFS(DATI!E$1:E$65536,DATI!A$1:A$65536,'2019'!B4,DATI!B$1:B$65536,'2019'!O12,DATI!C$1:C$65536,'2019'!N8,DATI!D$1:D$65536,'2019'!L105)</f>
        <v>0</v>
      </c>
      <c r="P105" s="29">
        <f>T105</f>
        <v>0</v>
      </c>
      <c r="Q105" s="50"/>
      <c r="R105" s="28"/>
      <c r="S105" s="28"/>
      <c r="T105" s="49">
        <f>SUMIFS(DATI!E$1:E$65536,DATI!A$1:A$65536,'2019'!B4,DATI!B$1:B$65536,'2019'!T12,DATI!C$1:C$65536,'2019'!N8,DATI!D$1:D$65536,'2019'!L105)</f>
        <v>0</v>
      </c>
      <c r="U105" s="28"/>
      <c r="V105" s="28"/>
      <c r="W105" s="42"/>
    </row>
    <row r="106" spans="1:23">
      <c r="A106" s="7"/>
      <c r="B106" s="115">
        <f>C106+D106</f>
        <v>267457</v>
      </c>
      <c r="C106" s="103">
        <f>SUMIFS(DATI!E$1:E$65536,DATI!A$1:A$65536,'2019'!B4,DATI!B$1:B$65536,'2019'!C12,DATI!C$1:C$65536,'2019'!B8,DATI!D$1:D$65536,'2019'!L106)</f>
        <v>108</v>
      </c>
      <c r="D106" s="103">
        <f>SUMIFS(DATI!E$1:E$65536,DATI!A$1:A$65536,'2019'!B4,DATI!B$1:B$65536,'2019'!D12,DATI!C$1:C$65536,'2019'!B8,DATI!D$1:D$65536,'2019'!L106)</f>
        <v>267349</v>
      </c>
      <c r="E106" s="49">
        <f>SUMIFS(DATI!E$1:E$65536,DATI!A$1:A$65536,'2019'!B4,DATI!B$1:B$65536,'2019'!E12,DATI!C$1:C$65536,'2019'!B8,DATI!D$1:D$65536,'2019'!L106)</f>
        <v>462679</v>
      </c>
      <c r="F106" s="30">
        <f>SUMIFS(DATI!E$1:E$65536,DATI!A$1:A$65536,'2019'!B4,DATI!B$1:B$65536,'2019'!F12,DATI!C$1:C$65536,'2019'!B8,DATI!D$1:D$65536,'2019'!L106)</f>
        <v>176373</v>
      </c>
      <c r="G106" s="49">
        <f>SUMIFS(DATI!E$1:E$65536,DATI!A$1:A$65536,'2019'!B4,DATI!B$1:B$65536,'2019'!G12,DATI!C$1:C$65536,'2019'!B8,DATI!D$1:D$65536,'2019'!L106)</f>
        <v>262700</v>
      </c>
      <c r="H106" s="28"/>
      <c r="I106" s="94">
        <f>B106+E106+F106+G106</f>
        <v>1169209</v>
      </c>
      <c r="J106" s="30">
        <f>SUMIFS(DATI!E$1:E$65536,DATI!A$1:A$65536,'2019'!B4,DATI!B$1:B$65536,'2019'!J12,DATI!C$1:C$65536,'2019'!B8,DATI!D$1:D$65536,'2019'!L106)</f>
        <v>662159</v>
      </c>
      <c r="K106" s="31">
        <f t="shared" si="8"/>
        <v>1831368</v>
      </c>
      <c r="L106" s="119" t="s">
        <v>64</v>
      </c>
      <c r="M106" s="205" t="s">
        <v>246</v>
      </c>
      <c r="N106" s="91">
        <f>O106+P106</f>
        <v>1831368</v>
      </c>
      <c r="O106" s="30">
        <f>SUMIFS(DATI!E$1:E$65536,DATI!A$1:A$65536,'2019'!B4,DATI!B$1:B$65536,'2019'!O12,DATI!C$1:C$65536,'2019'!N8,DATI!D$1:D$65536,'2019'!L106)</f>
        <v>258381</v>
      </c>
      <c r="P106" s="29">
        <f>R106+S106+T106+W106</f>
        <v>1572987</v>
      </c>
      <c r="Q106" s="28"/>
      <c r="R106" s="49">
        <f>SUMIFS(DATI!E$1:E$65536,DATI!A$1:A$65536,'2019'!B4,DATI!B$1:B$65536,'2019'!R12,DATI!C$1:C$65536,'2019'!N8,DATI!D$1:D$65536,'2019'!L106)</f>
        <v>113414</v>
      </c>
      <c r="S106" s="49">
        <f>SUMIFS(DATI!E$1:E$65536,DATI!A$1:A$65536,'2019'!B4,DATI!B$1:B$65536,'2019'!S12,DATI!C$1:C$65536,'2019'!N8,DATI!D$1:D$65536,'2019'!L106)</f>
        <v>71870</v>
      </c>
      <c r="T106" s="49">
        <f>SUMIFS(DATI!E$1:E$65536,DATI!A$1:A$65536,'2019'!B4,DATI!B$1:B$65536,'2019'!T12,DATI!C$1:C$65536,'2019'!N8,DATI!D$1:D$65536,'2019'!L106)</f>
        <v>187625</v>
      </c>
      <c r="U106" s="96">
        <f>SUMIFS(DATI!E$1:E$65536,DATI!A$1:A$65536,'2019'!B4,DATI!B$1:B$65536,'2019'!U12,DATI!C$1:C$65536,'2019'!N8,DATI!D$1:D$65536,'2019'!L106)</f>
        <v>811209</v>
      </c>
      <c r="V106" s="24">
        <f>SUMIFS(DATI!E$1:E$65536,DATI!A$1:A$65536,'2019'!B4,DATI!B$1:B$65536,'2019'!V12,DATI!C$1:C$65536,'2019'!N8,DATI!D$1:D$65536,'2019'!L106)</f>
        <v>388869</v>
      </c>
      <c r="W106" s="63">
        <f>U106+V106</f>
        <v>1200078</v>
      </c>
    </row>
    <row r="107" spans="1:23">
      <c r="A107" s="7"/>
      <c r="B107" s="122"/>
      <c r="C107" s="74"/>
      <c r="D107" s="74"/>
      <c r="E107" s="49">
        <f>SUMIFS(DATI!E$1:E$65536,DATI!A$1:A$65536,'2019'!B4,DATI!B$1:B$65536,'2019'!E12,DATI!C$1:C$65536,'2019'!B8,DATI!D$1:D$65536,'2019'!L107)</f>
        <v>246483</v>
      </c>
      <c r="F107" s="74"/>
      <c r="G107" s="74"/>
      <c r="H107" s="28"/>
      <c r="I107" s="94">
        <f>E107</f>
        <v>246483</v>
      </c>
      <c r="J107" s="92"/>
      <c r="K107" s="31">
        <f>I107</f>
        <v>246483</v>
      </c>
      <c r="L107" s="119" t="s">
        <v>65</v>
      </c>
      <c r="M107" s="205" t="s">
        <v>186</v>
      </c>
      <c r="N107" s="91">
        <f>O107</f>
        <v>246483</v>
      </c>
      <c r="O107" s="30">
        <f>SUMIFS(DATI!E$1:E$65536,DATI!A$1:A$65536,'2019'!B4,DATI!B$1:B$65536,'2019'!O12,DATI!C$1:C$65536,'2019'!N8,DATI!D$1:D$65536,'2019'!L107)</f>
        <v>246483</v>
      </c>
      <c r="P107" s="23"/>
      <c r="Q107" s="28"/>
      <c r="R107" s="23"/>
      <c r="S107" s="23"/>
      <c r="T107" s="23"/>
      <c r="U107" s="23"/>
      <c r="V107" s="23"/>
      <c r="W107" s="32"/>
    </row>
    <row r="108" spans="1:23" ht="13">
      <c r="A108" s="7"/>
      <c r="B108" s="115">
        <f>C108+D108</f>
        <v>17952948</v>
      </c>
      <c r="C108" s="91">
        <f>V85+W86+V90+V100-C86-C96-C100</f>
        <v>413534</v>
      </c>
      <c r="D108" s="91">
        <f>U85+U86+U90+U96+U100-D86-D90-D96-D100</f>
        <v>17539414</v>
      </c>
      <c r="E108" s="29">
        <f>T85+T86+T90+T100-E86-E96-E100</f>
        <v>6879518</v>
      </c>
      <c r="F108" s="29">
        <f>S85+S90+S100-F86-F96-F100</f>
        <v>678017</v>
      </c>
      <c r="G108" s="29">
        <f>R85+R90+R100-G86-G96-G100</f>
        <v>4070323</v>
      </c>
      <c r="H108" s="28"/>
      <c r="I108" s="94">
        <f>B108+E108+F108+G108</f>
        <v>29580806</v>
      </c>
      <c r="J108" s="50"/>
      <c r="K108" s="32"/>
      <c r="L108" s="106" t="s">
        <v>19</v>
      </c>
      <c r="M108" s="197" t="s">
        <v>187</v>
      </c>
      <c r="N108" s="23"/>
      <c r="O108" s="28"/>
      <c r="P108" s="28"/>
      <c r="Q108" s="28"/>
      <c r="R108" s="28"/>
      <c r="S108" s="28"/>
      <c r="T108" s="28"/>
      <c r="U108" s="28"/>
      <c r="V108" s="28"/>
      <c r="W108" s="42"/>
    </row>
    <row r="109" spans="1:23">
      <c r="A109" s="7"/>
      <c r="B109" s="115">
        <f>C109+D109</f>
        <v>867330</v>
      </c>
      <c r="C109" s="91">
        <f>C22</f>
        <v>25262</v>
      </c>
      <c r="D109" s="91">
        <f>D22</f>
        <v>842068</v>
      </c>
      <c r="E109" s="91">
        <f>E22</f>
        <v>1110750</v>
      </c>
      <c r="F109" s="91">
        <f>F22</f>
        <v>89150</v>
      </c>
      <c r="G109" s="91">
        <f>G22</f>
        <v>3166625</v>
      </c>
      <c r="H109" s="28"/>
      <c r="I109" s="94">
        <f>B109+E109+F109+G109</f>
        <v>5233855</v>
      </c>
      <c r="J109" s="50"/>
      <c r="K109" s="42"/>
      <c r="L109" s="53" t="s">
        <v>77</v>
      </c>
      <c r="M109" s="65" t="s">
        <v>167</v>
      </c>
      <c r="N109" s="28"/>
      <c r="O109" s="28"/>
      <c r="P109" s="28"/>
      <c r="Q109" s="28"/>
      <c r="R109" s="28"/>
      <c r="S109" s="28"/>
      <c r="T109" s="28"/>
      <c r="U109" s="28"/>
      <c r="V109" s="28"/>
      <c r="W109" s="42"/>
    </row>
    <row r="110" spans="1:23" ht="13.5" thickBot="1">
      <c r="A110" s="7"/>
      <c r="B110" s="115">
        <f>C110+D110</f>
        <v>17085618</v>
      </c>
      <c r="C110" s="123">
        <f>C108-C109</f>
        <v>388272</v>
      </c>
      <c r="D110" s="123">
        <f>D108-D109</f>
        <v>16697346</v>
      </c>
      <c r="E110" s="123">
        <f>E108-E109</f>
        <v>5768768</v>
      </c>
      <c r="F110" s="123">
        <f>F108-F109</f>
        <v>588867</v>
      </c>
      <c r="G110" s="123">
        <f>G108-G109</f>
        <v>903698</v>
      </c>
      <c r="H110" s="124"/>
      <c r="I110" s="125">
        <f>B110+E110+F110+G110</f>
        <v>24346951</v>
      </c>
      <c r="J110" s="126"/>
      <c r="K110" s="109"/>
      <c r="L110" s="127" t="s">
        <v>188</v>
      </c>
      <c r="M110" s="198" t="s">
        <v>189</v>
      </c>
      <c r="N110" s="124"/>
      <c r="O110" s="124"/>
      <c r="P110" s="124"/>
      <c r="Q110" s="124"/>
      <c r="R110" s="124"/>
      <c r="S110" s="124"/>
      <c r="T110" s="124"/>
      <c r="U110" s="124"/>
      <c r="V110" s="124"/>
      <c r="W110" s="109"/>
    </row>
    <row r="111" spans="1:23" ht="14" thickTop="1" thickBot="1">
      <c r="A111" s="7"/>
      <c r="B111" s="269"/>
      <c r="C111" s="270"/>
      <c r="D111" s="270"/>
      <c r="E111" s="270"/>
      <c r="F111" s="270"/>
      <c r="G111" s="270"/>
      <c r="H111" s="270"/>
      <c r="I111" s="270"/>
      <c r="J111" s="270"/>
      <c r="K111" s="270"/>
      <c r="L111" s="270"/>
      <c r="M111" s="270"/>
      <c r="N111" s="270"/>
      <c r="O111" s="270"/>
      <c r="P111" s="270"/>
      <c r="Q111" s="270"/>
      <c r="R111" s="270"/>
      <c r="S111" s="270"/>
      <c r="T111" s="270"/>
      <c r="U111" s="270"/>
      <c r="V111" s="270"/>
      <c r="W111" s="271"/>
    </row>
    <row r="112" spans="1:23" ht="13.5" thickTop="1">
      <c r="A112" s="7"/>
      <c r="B112" s="47"/>
      <c r="C112" s="47"/>
      <c r="D112" s="47"/>
      <c r="E112" s="47"/>
      <c r="F112" s="128"/>
      <c r="G112" s="128"/>
      <c r="H112" s="128"/>
      <c r="I112" s="47"/>
      <c r="J112" s="128"/>
      <c r="K112" s="129"/>
      <c r="L112" s="130" t="s">
        <v>19</v>
      </c>
      <c r="M112" s="197" t="s">
        <v>187</v>
      </c>
      <c r="N112" s="28"/>
      <c r="O112" s="28"/>
      <c r="P112" s="22">
        <f>R112+S112+T112+W112</f>
        <v>29580806</v>
      </c>
      <c r="Q112" s="50"/>
      <c r="R112" s="22">
        <f>G108</f>
        <v>4070323</v>
      </c>
      <c r="S112" s="22">
        <f>F108</f>
        <v>678017</v>
      </c>
      <c r="T112" s="22">
        <f>E108</f>
        <v>6879518</v>
      </c>
      <c r="U112" s="114">
        <f>D108</f>
        <v>17539414</v>
      </c>
      <c r="V112" s="62">
        <f>C108</f>
        <v>413534</v>
      </c>
      <c r="W112" s="63">
        <f>U112+V112</f>
        <v>17952948</v>
      </c>
    </row>
    <row r="113" spans="1:23">
      <c r="A113" s="7"/>
      <c r="B113" s="115">
        <f>C113+D113</f>
        <v>16971882</v>
      </c>
      <c r="C113" s="29">
        <f>C114</f>
        <v>382890</v>
      </c>
      <c r="D113" s="29">
        <f>D114</f>
        <v>16588992</v>
      </c>
      <c r="E113" s="91">
        <f>E114+E115</f>
        <v>5759071</v>
      </c>
      <c r="F113" s="50"/>
      <c r="G113" s="28"/>
      <c r="H113" s="61"/>
      <c r="I113" s="94">
        <f>B113+E113</f>
        <v>22730953</v>
      </c>
      <c r="J113" s="50"/>
      <c r="K113" s="42"/>
      <c r="L113" s="53" t="s">
        <v>73</v>
      </c>
      <c r="M113" s="54" t="s">
        <v>190</v>
      </c>
      <c r="N113" s="28"/>
      <c r="O113" s="28"/>
      <c r="P113" s="23"/>
      <c r="Q113" s="28"/>
      <c r="R113" s="23"/>
      <c r="S113" s="23"/>
      <c r="T113" s="23"/>
      <c r="U113" s="28"/>
      <c r="V113" s="28"/>
      <c r="W113" s="42"/>
    </row>
    <row r="114" spans="1:23">
      <c r="A114" s="7"/>
      <c r="B114" s="115">
        <f>C114+D114</f>
        <v>16971882</v>
      </c>
      <c r="C114" s="103">
        <f>SUMIFS(DATI!E$1:E$65536,DATI!A$1:A$65536,'2019'!B4,DATI!B$1:B$65536,'2019'!C12,DATI!C$1:C$65536,'2019'!B8,DATI!D$1:D$65536,'2019'!L114)</f>
        <v>382890</v>
      </c>
      <c r="D114" s="103">
        <f>SUMIFS(DATI!E$1:E$65536,DATI!A$1:A$65536,'2019'!B4,DATI!B$1:B$65536,'2019'!D12,DATI!C$1:C$65536,'2019'!B8,DATI!D$1:D$65536,'2019'!L114)</f>
        <v>16588992</v>
      </c>
      <c r="E114" s="49">
        <f>SUMIFS(DATI!E$1:E$65536,DATI!A$1:A$65536,'2019'!B4,DATI!B$1:B$65536,'2019'!E12,DATI!C$1:C$65536,'2019'!B8,DATI!D$1:D$65536,'2019'!L114)</f>
        <v>2693612</v>
      </c>
      <c r="F114" s="50"/>
      <c r="G114" s="28"/>
      <c r="H114" s="61"/>
      <c r="I114" s="94">
        <f>B114+E114</f>
        <v>19665494</v>
      </c>
      <c r="J114" s="50"/>
      <c r="K114" s="42"/>
      <c r="L114" s="53" t="s">
        <v>74</v>
      </c>
      <c r="M114" s="199" t="s">
        <v>238</v>
      </c>
      <c r="N114" s="28"/>
      <c r="O114" s="28"/>
      <c r="P114" s="28"/>
      <c r="Q114" s="28"/>
      <c r="R114" s="28"/>
      <c r="S114" s="28"/>
      <c r="T114" s="28"/>
      <c r="U114" s="28"/>
      <c r="V114" s="28"/>
      <c r="W114" s="42"/>
    </row>
    <row r="115" spans="1:23">
      <c r="A115" s="7"/>
      <c r="B115" s="131"/>
      <c r="C115" s="88"/>
      <c r="D115" s="88"/>
      <c r="E115" s="49">
        <f>SUMIFS(DATI!E$1:E$65536,DATI!A$1:A$65536,'2019'!B4,DATI!B$1:B$65536,'2019'!E12,DATI!C$1:C$65536,'2019'!B8,DATI!D$1:D$65536,'2019'!L115)</f>
        <v>3065459</v>
      </c>
      <c r="F115" s="97"/>
      <c r="G115" s="47"/>
      <c r="H115" s="28"/>
      <c r="I115" s="94">
        <f>E115</f>
        <v>3065459</v>
      </c>
      <c r="J115" s="97"/>
      <c r="K115" s="72"/>
      <c r="L115" s="53" t="s">
        <v>75</v>
      </c>
      <c r="M115" s="199" t="s">
        <v>239</v>
      </c>
      <c r="N115" s="47"/>
      <c r="O115" s="47"/>
      <c r="P115" s="47"/>
      <c r="Q115" s="28"/>
      <c r="R115" s="28"/>
      <c r="S115" s="28"/>
      <c r="T115" s="28"/>
      <c r="U115" s="28"/>
      <c r="V115" s="28"/>
      <c r="W115" s="42"/>
    </row>
    <row r="116" spans="1:23">
      <c r="A116" s="7"/>
      <c r="B116" s="115">
        <f>C116+D116</f>
        <v>0</v>
      </c>
      <c r="C116" s="132">
        <f>SUMIFS(DATI!E$1:E$65536,DATI!A$1:A$65536,'2019'!B4,DATI!B$1:B$65536,'2019'!C12,DATI!C$1:C$65536,'2019'!B8,DATI!D$1:D$65536,'2019'!L116)</f>
        <v>0</v>
      </c>
      <c r="D116" s="132">
        <f>SUMIFS(DATI!E$1:E$65536,DATI!A$1:A$65536,'2019'!B4,DATI!B$1:B$65536,'2019'!D12,DATI!C$1:C$65536,'2019'!B8,DATI!D$1:D$65536,'2019'!L116)</f>
        <v>0</v>
      </c>
      <c r="E116" s="49">
        <f>SUMIFS(DATI!E$1:E$65536,DATI!A$1:A$65536,'2019'!B4,DATI!B$1:B$65536,'2019'!E12,DATI!C$1:C$65536,'2019'!B8,DATI!D$1:D$65536,'2019'!L116)</f>
        <v>0</v>
      </c>
      <c r="F116" s="49">
        <f>SUMIFS(DATI!E$1:E$65536,DATI!A$1:A$65536,'2019'!B4,DATI!B$1:B$65536,'2019'!F12,DATI!C$1:C$65536,'2019'!B8,DATI!D$1:D$65536,'2019'!L116)</f>
        <v>621130</v>
      </c>
      <c r="G116" s="30">
        <f>SUMIFS(DATI!E$1:E$65536,DATI!A$1:A$65536,'2019'!B4,DATI!B$1:B$65536,'2019'!G12,DATI!C$1:C$65536,'2019'!B8,DATI!D$1:D$65536,'2019'!L116)</f>
        <v>0</v>
      </c>
      <c r="H116" s="28"/>
      <c r="I116" s="94">
        <f>B116+E116+F116+G116</f>
        <v>621130</v>
      </c>
      <c r="J116" s="49">
        <f>SUMIFS(DATI!E$1:E$65536,DATI!A$1:A$65536,'2019'!B4,DATI!B$1:B$65536,'2019'!J12,DATI!C$1:C$65536,'2019'!B8,DATI!D$1:D$65536,'2019'!L116)</f>
        <v>0</v>
      </c>
      <c r="K116" s="31">
        <f>I116+J116</f>
        <v>621130</v>
      </c>
      <c r="L116" s="53" t="s">
        <v>66</v>
      </c>
      <c r="M116" s="54" t="s">
        <v>191</v>
      </c>
      <c r="N116" s="91">
        <f>O116+P116</f>
        <v>621130</v>
      </c>
      <c r="O116" s="30">
        <f>SUMIFS(DATI!E$1:E$65536,DATI!A$1:A$65536,'2019'!B4,DATI!B$1:B$65536,'2019'!O12,DATI!C$1:C$65536,'2019'!B8,DATI!D$1:D$65536,'2019'!L116)</f>
        <v>0</v>
      </c>
      <c r="P116" s="29">
        <f>W116</f>
        <v>621130</v>
      </c>
      <c r="Q116" s="28"/>
      <c r="R116" s="28"/>
      <c r="S116" s="28"/>
      <c r="T116" s="28"/>
      <c r="U116" s="49">
        <f>SUMIFS(DATI!E$1:E$65536,DATI!A$1:A$65536,'2019'!B4,DATI!B$1:B$65536,'2019'!U12,DATI!C$1:C$65536,'2019'!N8,DATI!D$1:D$65536,'2019'!L116)</f>
        <v>621130</v>
      </c>
      <c r="V116" s="28"/>
      <c r="W116" s="31">
        <f>U116</f>
        <v>621130</v>
      </c>
    </row>
    <row r="117" spans="1:23" ht="13">
      <c r="A117" s="7"/>
      <c r="B117" s="115">
        <f>C117+D117</f>
        <v>1602196</v>
      </c>
      <c r="C117" s="27">
        <f>V112-C113-C116</f>
        <v>30644</v>
      </c>
      <c r="D117" s="27">
        <f>U112+U116-D113-D116</f>
        <v>1571552</v>
      </c>
      <c r="E117" s="94">
        <f>T112-E113-E116</f>
        <v>1120447</v>
      </c>
      <c r="F117" s="94">
        <f>S112-F116</f>
        <v>56887</v>
      </c>
      <c r="G117" s="94">
        <f>R112-G116</f>
        <v>4070323</v>
      </c>
      <c r="H117" s="28"/>
      <c r="I117" s="94">
        <f>B117+E117+F117+G117</f>
        <v>6849853</v>
      </c>
      <c r="J117" s="28"/>
      <c r="K117" s="32"/>
      <c r="L117" s="113" t="s">
        <v>21</v>
      </c>
      <c r="M117" s="206" t="s">
        <v>192</v>
      </c>
      <c r="N117" s="23"/>
      <c r="O117" s="28"/>
      <c r="P117" s="23"/>
      <c r="Q117" s="28"/>
      <c r="R117" s="28"/>
      <c r="S117" s="28"/>
      <c r="T117" s="28"/>
      <c r="U117" s="28"/>
      <c r="V117" s="28"/>
      <c r="W117" s="42"/>
    </row>
    <row r="118" spans="1:23">
      <c r="A118" s="7"/>
      <c r="B118" s="115">
        <f>C118+D118</f>
        <v>867330</v>
      </c>
      <c r="C118" s="91">
        <f>C22</f>
        <v>25262</v>
      </c>
      <c r="D118" s="91">
        <f>D22</f>
        <v>842068</v>
      </c>
      <c r="E118" s="91">
        <f>E22</f>
        <v>1110750</v>
      </c>
      <c r="F118" s="91">
        <f>F22</f>
        <v>89150</v>
      </c>
      <c r="G118" s="91">
        <f>G22</f>
        <v>3166625</v>
      </c>
      <c r="H118" s="28"/>
      <c r="I118" s="94">
        <f>B118+E118+F118+G118</f>
        <v>5233855</v>
      </c>
      <c r="J118" s="50"/>
      <c r="K118" s="42"/>
      <c r="L118" s="53" t="s">
        <v>77</v>
      </c>
      <c r="M118" s="65" t="s">
        <v>167</v>
      </c>
      <c r="N118" s="28"/>
      <c r="O118" s="28"/>
      <c r="P118" s="28"/>
      <c r="Q118" s="28"/>
      <c r="R118" s="28"/>
      <c r="S118" s="28"/>
      <c r="T118" s="28"/>
      <c r="U118" s="28"/>
      <c r="V118" s="28"/>
      <c r="W118" s="42"/>
    </row>
    <row r="119" spans="1:23" ht="13.5" thickBot="1">
      <c r="A119" s="7"/>
      <c r="B119" s="115">
        <f>C119+D119</f>
        <v>734866</v>
      </c>
      <c r="C119" s="133">
        <f>C117-C118</f>
        <v>5382</v>
      </c>
      <c r="D119" s="133">
        <f>D117-D118</f>
        <v>729484</v>
      </c>
      <c r="E119" s="133">
        <f>E117-E118</f>
        <v>9697</v>
      </c>
      <c r="F119" s="133">
        <f>F117-F118</f>
        <v>-32263</v>
      </c>
      <c r="G119" s="133">
        <f>G117-G118</f>
        <v>903698</v>
      </c>
      <c r="H119" s="28"/>
      <c r="I119" s="94">
        <f>B119+E119+F119+G119</f>
        <v>1615998</v>
      </c>
      <c r="J119" s="50"/>
      <c r="K119" s="109"/>
      <c r="L119" s="130" t="s">
        <v>193</v>
      </c>
      <c r="M119" s="207" t="s">
        <v>194</v>
      </c>
      <c r="N119" s="28"/>
      <c r="O119" s="28"/>
      <c r="P119" s="28"/>
      <c r="Q119" s="28"/>
      <c r="R119" s="28"/>
      <c r="S119" s="28"/>
      <c r="T119" s="28"/>
      <c r="U119" s="28"/>
      <c r="V119" s="28"/>
      <c r="W119" s="42"/>
    </row>
    <row r="120" spans="1:23" ht="13.5" thickTop="1" thickBot="1">
      <c r="A120" s="7"/>
      <c r="B120" s="272"/>
      <c r="C120" s="272"/>
      <c r="D120" s="272"/>
      <c r="E120" s="272"/>
      <c r="F120" s="272"/>
      <c r="G120" s="272"/>
      <c r="H120" s="272"/>
      <c r="I120" s="272"/>
      <c r="J120" s="272"/>
      <c r="K120" s="272"/>
      <c r="L120" s="272"/>
      <c r="M120" s="272"/>
      <c r="N120" s="272"/>
      <c r="O120" s="272"/>
      <c r="P120" s="272"/>
      <c r="Q120" s="272"/>
      <c r="R120" s="272"/>
      <c r="S120" s="272"/>
      <c r="T120" s="272"/>
      <c r="U120" s="272"/>
      <c r="V120" s="272"/>
      <c r="W120" s="273"/>
    </row>
    <row r="121" spans="1:23" ht="21.75" customHeight="1" thickTop="1" thickBot="1">
      <c r="A121" s="7"/>
      <c r="B121" s="253" t="s">
        <v>119</v>
      </c>
      <c r="C121" s="253"/>
      <c r="D121" s="253"/>
      <c r="E121" s="253"/>
      <c r="F121" s="253"/>
      <c r="G121" s="253"/>
      <c r="H121" s="253"/>
      <c r="I121" s="253"/>
      <c r="J121" s="253"/>
      <c r="K121" s="254"/>
      <c r="L121" s="274" t="s">
        <v>120</v>
      </c>
      <c r="M121" s="275"/>
      <c r="N121" s="278" t="s">
        <v>121</v>
      </c>
      <c r="O121" s="279"/>
      <c r="P121" s="279"/>
      <c r="Q121" s="279"/>
      <c r="R121" s="279"/>
      <c r="S121" s="279"/>
      <c r="T121" s="279"/>
      <c r="U121" s="280"/>
      <c r="V121" s="280"/>
      <c r="W121" s="281"/>
    </row>
    <row r="122" spans="1:23" ht="13.5" customHeight="1" thickTop="1">
      <c r="A122" s="7"/>
      <c r="B122" s="261" t="s">
        <v>122</v>
      </c>
      <c r="C122" s="264" t="s">
        <v>123</v>
      </c>
      <c r="D122" s="264" t="s">
        <v>124</v>
      </c>
      <c r="E122" s="239" t="s">
        <v>125</v>
      </c>
      <c r="F122" s="239" t="s">
        <v>126</v>
      </c>
      <c r="G122" s="239" t="s">
        <v>127</v>
      </c>
      <c r="H122" s="239" t="s">
        <v>128</v>
      </c>
      <c r="I122" s="239" t="s">
        <v>129</v>
      </c>
      <c r="J122" s="239" t="s">
        <v>130</v>
      </c>
      <c r="K122" s="243" t="s">
        <v>131</v>
      </c>
      <c r="L122" s="276"/>
      <c r="M122" s="277"/>
      <c r="N122" s="264" t="s">
        <v>131</v>
      </c>
      <c r="O122" s="239" t="s">
        <v>130</v>
      </c>
      <c r="P122" s="239" t="s">
        <v>129</v>
      </c>
      <c r="Q122" s="239" t="s">
        <v>128</v>
      </c>
      <c r="R122" s="239" t="s">
        <v>127</v>
      </c>
      <c r="S122" s="239" t="s">
        <v>126</v>
      </c>
      <c r="T122" s="239" t="s">
        <v>125</v>
      </c>
      <c r="U122" s="264" t="s">
        <v>124</v>
      </c>
      <c r="V122" s="264" t="s">
        <v>123</v>
      </c>
      <c r="W122" s="266" t="s">
        <v>122</v>
      </c>
    </row>
    <row r="123" spans="1:23" ht="12.75" customHeight="1">
      <c r="A123" s="7"/>
      <c r="B123" s="262"/>
      <c r="C123" s="216"/>
      <c r="D123" s="216"/>
      <c r="E123" s="213"/>
      <c r="F123" s="213"/>
      <c r="G123" s="213"/>
      <c r="H123" s="229"/>
      <c r="I123" s="213"/>
      <c r="J123" s="213"/>
      <c r="K123" s="244"/>
      <c r="L123" s="276"/>
      <c r="M123" s="277"/>
      <c r="N123" s="215"/>
      <c r="O123" s="213"/>
      <c r="P123" s="213"/>
      <c r="Q123" s="229"/>
      <c r="R123" s="213"/>
      <c r="S123" s="213"/>
      <c r="T123" s="213"/>
      <c r="U123" s="216"/>
      <c r="V123" s="216"/>
      <c r="W123" s="219"/>
    </row>
    <row r="124" spans="1:23" ht="53.25" customHeight="1" thickBot="1">
      <c r="A124" s="7"/>
      <c r="B124" s="263"/>
      <c r="C124" s="265"/>
      <c r="D124" s="265"/>
      <c r="E124" s="241"/>
      <c r="F124" s="241"/>
      <c r="G124" s="241"/>
      <c r="H124" s="242"/>
      <c r="I124" s="241"/>
      <c r="J124" s="240"/>
      <c r="K124" s="245"/>
      <c r="L124" s="276"/>
      <c r="M124" s="277"/>
      <c r="N124" s="268"/>
      <c r="O124" s="240"/>
      <c r="P124" s="241"/>
      <c r="Q124" s="242"/>
      <c r="R124" s="241"/>
      <c r="S124" s="241"/>
      <c r="T124" s="241"/>
      <c r="U124" s="265"/>
      <c r="V124" s="265"/>
      <c r="W124" s="267"/>
    </row>
    <row r="125" spans="1:23" ht="19" thickTop="1" thickBot="1">
      <c r="A125" s="7"/>
      <c r="B125" s="249" t="s">
        <v>195</v>
      </c>
      <c r="C125" s="249"/>
      <c r="D125" s="249"/>
      <c r="E125" s="249"/>
      <c r="F125" s="249"/>
      <c r="G125" s="249"/>
      <c r="H125" s="249"/>
      <c r="I125" s="249"/>
      <c r="J125" s="249"/>
      <c r="K125" s="249"/>
      <c r="L125" s="249"/>
      <c r="M125" s="249"/>
      <c r="N125" s="249"/>
      <c r="O125" s="249"/>
      <c r="P125" s="249"/>
      <c r="Q125" s="249"/>
      <c r="R125" s="249"/>
      <c r="S125" s="249"/>
      <c r="T125" s="249"/>
      <c r="U125" s="249"/>
      <c r="V125" s="249"/>
      <c r="W125" s="250"/>
    </row>
    <row r="126" spans="1:23" ht="13" thickTop="1">
      <c r="A126" s="7"/>
      <c r="B126" s="28"/>
      <c r="C126" s="28"/>
      <c r="D126" s="28"/>
      <c r="E126" s="28"/>
      <c r="F126" s="28"/>
      <c r="G126" s="28"/>
      <c r="H126" s="28"/>
      <c r="I126" s="28"/>
      <c r="J126" s="22">
        <f>J127+J128</f>
        <v>18490270</v>
      </c>
      <c r="K126" s="129"/>
      <c r="L126" s="18" t="s">
        <v>109</v>
      </c>
      <c r="M126" s="19" t="s">
        <v>196</v>
      </c>
      <c r="N126" s="44"/>
      <c r="O126" s="44"/>
      <c r="P126" s="44"/>
      <c r="Q126" s="44"/>
      <c r="R126" s="44"/>
      <c r="S126" s="44"/>
      <c r="T126" s="44"/>
      <c r="U126" s="44"/>
      <c r="V126" s="44"/>
      <c r="W126" s="45"/>
    </row>
    <row r="127" spans="1:23">
      <c r="A127" s="7"/>
      <c r="B127" s="28"/>
      <c r="C127" s="28"/>
      <c r="D127" s="28"/>
      <c r="E127" s="28"/>
      <c r="F127" s="28"/>
      <c r="G127" s="28"/>
      <c r="H127" s="28"/>
      <c r="I127" s="28"/>
      <c r="J127" s="49">
        <f>SUMIFS(DATI!E$1:E$65536,DATI!A$1:A$65536,'2019'!B4,DATI!B$1:B$65536,'2019'!J12,DATI!C$1:C$65536,'2019'!B8,DATI!D$1:D$65536,'2019'!L127)</f>
        <v>12763215</v>
      </c>
      <c r="K127" s="42"/>
      <c r="L127" s="40" t="s">
        <v>110</v>
      </c>
      <c r="M127" s="134" t="s">
        <v>234</v>
      </c>
      <c r="N127" s="44"/>
      <c r="O127" s="44"/>
      <c r="P127" s="44"/>
      <c r="Q127" s="44"/>
      <c r="R127" s="44"/>
      <c r="S127" s="44"/>
      <c r="T127" s="44"/>
      <c r="U127" s="44"/>
      <c r="V127" s="44"/>
      <c r="W127" s="45"/>
    </row>
    <row r="128" spans="1:23">
      <c r="A128" s="7"/>
      <c r="B128" s="28"/>
      <c r="C128" s="28"/>
      <c r="D128" s="28"/>
      <c r="E128" s="28"/>
      <c r="F128" s="28"/>
      <c r="G128" s="28"/>
      <c r="H128" s="28"/>
      <c r="I128" s="28"/>
      <c r="J128" s="49">
        <v>5727055</v>
      </c>
      <c r="K128" s="42"/>
      <c r="L128" s="40" t="s">
        <v>111</v>
      </c>
      <c r="M128" s="134" t="s">
        <v>235</v>
      </c>
      <c r="N128" s="44"/>
      <c r="O128" s="44"/>
      <c r="P128" s="44"/>
      <c r="Q128" s="44"/>
      <c r="R128" s="44"/>
      <c r="S128" s="44"/>
      <c r="T128" s="44"/>
      <c r="U128" s="44"/>
      <c r="V128" s="44"/>
      <c r="W128" s="45"/>
    </row>
    <row r="129" spans="1:23">
      <c r="A129" s="7"/>
      <c r="B129" s="28"/>
      <c r="C129" s="28"/>
      <c r="D129" s="28"/>
      <c r="E129" s="28"/>
      <c r="F129" s="28"/>
      <c r="G129" s="28"/>
      <c r="H129" s="28"/>
      <c r="I129" s="61"/>
      <c r="J129" s="49">
        <f>SUMIFS(DATI!E$1:E$65536,DATI!A$1:A$65536,'2019'!B4,DATI!B$1:B$65536,'2019'!J12,DATI!C$1:C$65536,'2019'!B8,DATI!D$1:D$65536,'2019'!L129)</f>
        <v>39447</v>
      </c>
      <c r="K129" s="42"/>
      <c r="L129" s="40" t="s">
        <v>112</v>
      </c>
      <c r="M129" s="185" t="s">
        <v>227</v>
      </c>
      <c r="N129" s="44"/>
      <c r="O129" s="44"/>
      <c r="P129" s="44"/>
      <c r="Q129" s="44"/>
      <c r="R129" s="44"/>
      <c r="S129" s="44"/>
      <c r="T129" s="44"/>
      <c r="U129" s="44"/>
      <c r="V129" s="44"/>
      <c r="W129" s="45"/>
    </row>
    <row r="130" spans="1:23">
      <c r="A130" s="7"/>
      <c r="B130" s="28"/>
      <c r="C130" s="28"/>
      <c r="D130" s="28"/>
      <c r="E130" s="28"/>
      <c r="F130" s="28"/>
      <c r="G130" s="28"/>
      <c r="H130" s="28"/>
      <c r="I130" s="28"/>
      <c r="J130" s="28"/>
      <c r="K130" s="42"/>
      <c r="L130" s="40" t="s">
        <v>113</v>
      </c>
      <c r="M130" s="41" t="s">
        <v>197</v>
      </c>
      <c r="N130" s="44"/>
      <c r="O130" s="43">
        <f>O131+O132</f>
        <v>18554709</v>
      </c>
      <c r="P130" s="44"/>
      <c r="Q130" s="44"/>
      <c r="R130" s="44"/>
      <c r="S130" s="44"/>
      <c r="T130" s="44"/>
      <c r="U130" s="44"/>
      <c r="V130" s="44"/>
      <c r="W130" s="45"/>
    </row>
    <row r="131" spans="1:23">
      <c r="A131" s="7"/>
      <c r="B131" s="28"/>
      <c r="C131" s="28"/>
      <c r="D131" s="28"/>
      <c r="E131" s="28"/>
      <c r="F131" s="28"/>
      <c r="G131" s="28"/>
      <c r="H131" s="28"/>
      <c r="I131" s="28"/>
      <c r="J131" s="28"/>
      <c r="K131" s="42"/>
      <c r="L131" s="40" t="s">
        <v>114</v>
      </c>
      <c r="M131" s="134" t="s">
        <v>236</v>
      </c>
      <c r="N131" s="44"/>
      <c r="O131" s="36">
        <f>SUMIFS(DATI!E$1:E$65536,DATI!A$1:A$65536,'2019'!B4,DATI!B$1:B$65536,'2019'!O12,DATI!C$1:C$65536,'2019'!N8,DATI!D$1:D$65536,'2019'!L131)</f>
        <v>15386628</v>
      </c>
      <c r="P131" s="44"/>
      <c r="Q131" s="44"/>
      <c r="R131" s="44"/>
      <c r="S131" s="44"/>
      <c r="T131" s="44"/>
      <c r="U131" s="44"/>
      <c r="V131" s="44"/>
      <c r="W131" s="45"/>
    </row>
    <row r="132" spans="1:23">
      <c r="A132" s="7"/>
      <c r="B132" s="28"/>
      <c r="C132" s="28"/>
      <c r="D132" s="28"/>
      <c r="E132" s="28"/>
      <c r="F132" s="28"/>
      <c r="G132" s="28"/>
      <c r="H132" s="28"/>
      <c r="I132" s="28"/>
      <c r="J132" s="28"/>
      <c r="K132" s="42"/>
      <c r="L132" s="40" t="s">
        <v>115</v>
      </c>
      <c r="M132" s="134" t="s">
        <v>237</v>
      </c>
      <c r="N132" s="44"/>
      <c r="O132" s="36">
        <f>SUMIFS(DATI!E$1:E$65536,DATI!A$1:A$65536,'2019'!B4,DATI!B$1:B$65536,'2019'!O12,DATI!C$1:C$65536,'2019'!N8,DATI!D$1:D$65536,'2019'!L132)</f>
        <v>3168081</v>
      </c>
      <c r="P132" s="44"/>
      <c r="Q132" s="44"/>
      <c r="R132" s="44"/>
      <c r="S132" s="44"/>
      <c r="T132" s="44"/>
      <c r="U132" s="44"/>
      <c r="V132" s="44"/>
      <c r="W132" s="45"/>
    </row>
    <row r="133" spans="1:23">
      <c r="A133" s="7"/>
      <c r="B133" s="28"/>
      <c r="C133" s="28"/>
      <c r="D133" s="28"/>
      <c r="E133" s="28"/>
      <c r="F133" s="28"/>
      <c r="G133" s="28"/>
      <c r="H133" s="28"/>
      <c r="I133" s="28"/>
      <c r="J133" s="28"/>
      <c r="K133" s="42"/>
      <c r="L133" s="40" t="s">
        <v>116</v>
      </c>
      <c r="M133" s="185" t="s">
        <v>228</v>
      </c>
      <c r="N133" s="44"/>
      <c r="O133" s="36">
        <f>SUMIFS(DATI!E$1:E$65536,DATI!A$1:A$65536,'2019'!B4,DATI!B$1:B$65536,'2019'!O12,DATI!C$1:C$65536,'2019'!N8,DATI!D$1:D$65536,'2019'!L133)</f>
        <v>63032</v>
      </c>
      <c r="P133" s="44"/>
      <c r="Q133" s="44"/>
      <c r="R133" s="44"/>
      <c r="S133" s="44"/>
      <c r="T133" s="44"/>
      <c r="U133" s="44"/>
      <c r="V133" s="44"/>
      <c r="W133" s="45"/>
    </row>
    <row r="134" spans="1:23" ht="13">
      <c r="A134" s="7"/>
      <c r="B134" s="28"/>
      <c r="C134" s="28"/>
      <c r="D134" s="28"/>
      <c r="E134" s="28"/>
      <c r="F134" s="28"/>
      <c r="G134" s="28"/>
      <c r="H134" s="28"/>
      <c r="I134" s="28"/>
      <c r="J134" s="29">
        <f>O130-J126</f>
        <v>64439</v>
      </c>
      <c r="K134" s="42"/>
      <c r="L134" s="135" t="s">
        <v>107</v>
      </c>
      <c r="M134" s="202" t="s">
        <v>198</v>
      </c>
      <c r="N134" s="44"/>
      <c r="O134" s="44"/>
      <c r="P134" s="44"/>
      <c r="Q134" s="44"/>
      <c r="R134" s="44"/>
      <c r="S134" s="44"/>
      <c r="T134" s="44"/>
      <c r="U134" s="44"/>
      <c r="V134" s="44"/>
      <c r="W134" s="45"/>
    </row>
    <row r="135" spans="1:23">
      <c r="A135" s="7"/>
      <c r="B135" s="28"/>
      <c r="C135" s="28"/>
      <c r="D135" s="28"/>
      <c r="E135" s="28"/>
      <c r="F135" s="28"/>
      <c r="G135" s="28"/>
      <c r="H135" s="61"/>
      <c r="I135" s="94">
        <f>I27+I30+I55+I58+I86+I89+I100+I116</f>
        <v>39662385</v>
      </c>
      <c r="J135" s="94">
        <f>J27+J30+J55+J58+J86+J89+J100+J116</f>
        <v>2531241</v>
      </c>
      <c r="K135" s="31">
        <f>I135+J135</f>
        <v>42193626</v>
      </c>
      <c r="L135" s="40" t="s">
        <v>199</v>
      </c>
      <c r="M135" s="41" t="s">
        <v>200</v>
      </c>
      <c r="N135" s="33">
        <f>O135+P135</f>
        <v>42193628</v>
      </c>
      <c r="O135" s="37">
        <f>O46+O49+O58+O86+O89+O100+O116</f>
        <v>2517437</v>
      </c>
      <c r="P135" s="43">
        <f>P33+P46+P49+P58+P86+P89+P100+P116</f>
        <v>39676191</v>
      </c>
      <c r="Q135" s="43">
        <f>Q33</f>
        <v>57740</v>
      </c>
      <c r="R135" s="136"/>
      <c r="S135" s="44"/>
      <c r="T135" s="44"/>
      <c r="U135" s="44"/>
      <c r="V135" s="44"/>
      <c r="W135" s="45"/>
    </row>
    <row r="136" spans="1:23" ht="13.5" thickBot="1">
      <c r="A136" s="7"/>
      <c r="B136" s="28"/>
      <c r="C136" s="28"/>
      <c r="D136" s="28"/>
      <c r="E136" s="28"/>
      <c r="F136" s="28"/>
      <c r="G136" s="28"/>
      <c r="H136" s="28"/>
      <c r="I136" s="23"/>
      <c r="J136" s="137">
        <f>J134+O46+O49+O58+O86+O90+O96+O100+O116+O97-J27-J55-J58-J86-J90-J96-J100-J116-J97</f>
        <v>50635</v>
      </c>
      <c r="K136" s="138"/>
      <c r="L136" s="130" t="s">
        <v>108</v>
      </c>
      <c r="M136" s="207" t="s">
        <v>201</v>
      </c>
      <c r="N136" s="44"/>
      <c r="O136" s="44"/>
      <c r="P136" s="44"/>
      <c r="Q136" s="44"/>
      <c r="R136" s="44"/>
      <c r="S136" s="44"/>
      <c r="T136" s="44"/>
      <c r="U136" s="44"/>
      <c r="V136" s="44"/>
      <c r="W136" s="45"/>
    </row>
    <row r="137" spans="1:23" ht="13.5" thickTop="1" thickBot="1">
      <c r="A137" s="7"/>
      <c r="B137" s="251"/>
      <c r="C137" s="251"/>
      <c r="D137" s="251"/>
      <c r="E137" s="251"/>
      <c r="F137" s="251"/>
      <c r="G137" s="251"/>
      <c r="H137" s="251"/>
      <c r="I137" s="251"/>
      <c r="J137" s="251"/>
      <c r="K137" s="251"/>
      <c r="L137" s="251"/>
      <c r="M137" s="251"/>
      <c r="N137" s="251"/>
      <c r="O137" s="251"/>
      <c r="P137" s="251"/>
      <c r="Q137" s="251"/>
      <c r="R137" s="251"/>
      <c r="S137" s="251"/>
      <c r="T137" s="251"/>
      <c r="U137" s="251"/>
      <c r="V137" s="251"/>
      <c r="W137" s="252"/>
    </row>
    <row r="138" spans="1:23" ht="21.75" customHeight="1" thickTop="1" thickBot="1">
      <c r="A138" s="7"/>
      <c r="B138" s="253" t="s">
        <v>202</v>
      </c>
      <c r="C138" s="253"/>
      <c r="D138" s="253"/>
      <c r="E138" s="253"/>
      <c r="F138" s="253"/>
      <c r="G138" s="253"/>
      <c r="H138" s="253"/>
      <c r="I138" s="253"/>
      <c r="J138" s="253"/>
      <c r="K138" s="254"/>
      <c r="L138" s="255" t="s">
        <v>203</v>
      </c>
      <c r="M138" s="256"/>
      <c r="N138" s="259" t="s">
        <v>204</v>
      </c>
      <c r="O138" s="259"/>
      <c r="P138" s="259"/>
      <c r="Q138" s="259"/>
      <c r="R138" s="259"/>
      <c r="S138" s="259"/>
      <c r="T138" s="259"/>
      <c r="U138" s="259"/>
      <c r="V138" s="259"/>
      <c r="W138" s="260"/>
    </row>
    <row r="139" spans="1:23" ht="13.5" customHeight="1" thickTop="1">
      <c r="A139" s="7"/>
      <c r="B139" s="261" t="s">
        <v>122</v>
      </c>
      <c r="C139" s="264" t="s">
        <v>123</v>
      </c>
      <c r="D139" s="264" t="s">
        <v>124</v>
      </c>
      <c r="E139" s="239" t="s">
        <v>125</v>
      </c>
      <c r="F139" s="239" t="s">
        <v>126</v>
      </c>
      <c r="G139" s="239" t="s">
        <v>127</v>
      </c>
      <c r="H139" s="239" t="s">
        <v>128</v>
      </c>
      <c r="I139" s="239" t="s">
        <v>129</v>
      </c>
      <c r="J139" s="239" t="s">
        <v>130</v>
      </c>
      <c r="K139" s="243" t="s">
        <v>131</v>
      </c>
      <c r="L139" s="222"/>
      <c r="M139" s="223"/>
      <c r="N139" s="246" t="s">
        <v>131</v>
      </c>
      <c r="O139" s="239" t="s">
        <v>130</v>
      </c>
      <c r="P139" s="239" t="s">
        <v>129</v>
      </c>
      <c r="Q139" s="239" t="s">
        <v>128</v>
      </c>
      <c r="R139" s="239" t="s">
        <v>127</v>
      </c>
      <c r="S139" s="239" t="s">
        <v>126</v>
      </c>
      <c r="T139" s="239" t="s">
        <v>125</v>
      </c>
      <c r="U139" s="264" t="s">
        <v>124</v>
      </c>
      <c r="V139" s="264" t="s">
        <v>123</v>
      </c>
      <c r="W139" s="266" t="s">
        <v>122</v>
      </c>
    </row>
    <row r="140" spans="1:23" ht="12.75" customHeight="1">
      <c r="A140" s="7"/>
      <c r="B140" s="262"/>
      <c r="C140" s="216"/>
      <c r="D140" s="216"/>
      <c r="E140" s="213"/>
      <c r="F140" s="213"/>
      <c r="G140" s="213"/>
      <c r="H140" s="229"/>
      <c r="I140" s="213"/>
      <c r="J140" s="213"/>
      <c r="K140" s="244"/>
      <c r="L140" s="222"/>
      <c r="M140" s="223"/>
      <c r="N140" s="247"/>
      <c r="O140" s="213"/>
      <c r="P140" s="213"/>
      <c r="Q140" s="229"/>
      <c r="R140" s="213"/>
      <c r="S140" s="213"/>
      <c r="T140" s="213"/>
      <c r="U140" s="216"/>
      <c r="V140" s="216"/>
      <c r="W140" s="219"/>
    </row>
    <row r="141" spans="1:23" ht="57.75" customHeight="1" thickBot="1">
      <c r="A141" s="7"/>
      <c r="B141" s="263"/>
      <c r="C141" s="265"/>
      <c r="D141" s="265"/>
      <c r="E141" s="241"/>
      <c r="F141" s="241"/>
      <c r="G141" s="241"/>
      <c r="H141" s="242"/>
      <c r="I141" s="241"/>
      <c r="J141" s="240"/>
      <c r="K141" s="245"/>
      <c r="L141" s="257"/>
      <c r="M141" s="258"/>
      <c r="N141" s="248"/>
      <c r="O141" s="240"/>
      <c r="P141" s="241"/>
      <c r="Q141" s="242"/>
      <c r="R141" s="241"/>
      <c r="S141" s="241"/>
      <c r="T141" s="241"/>
      <c r="U141" s="265"/>
      <c r="V141" s="265"/>
      <c r="W141" s="267"/>
    </row>
    <row r="142" spans="1:23" ht="19" thickTop="1" thickBot="1">
      <c r="A142" s="7"/>
      <c r="B142" s="231" t="s">
        <v>205</v>
      </c>
      <c r="C142" s="231"/>
      <c r="D142" s="231"/>
      <c r="E142" s="231"/>
      <c r="F142" s="231"/>
      <c r="G142" s="231"/>
      <c r="H142" s="231"/>
      <c r="I142" s="231"/>
      <c r="J142" s="231"/>
      <c r="K142" s="231"/>
      <c r="L142" s="231"/>
      <c r="M142" s="231"/>
      <c r="N142" s="231"/>
      <c r="O142" s="231"/>
      <c r="P142" s="231"/>
      <c r="Q142" s="231"/>
      <c r="R142" s="231"/>
      <c r="S142" s="231"/>
      <c r="T142" s="231"/>
      <c r="U142" s="231"/>
      <c r="V142" s="231"/>
      <c r="W142" s="232"/>
    </row>
    <row r="143" spans="1:23" ht="13.5" thickTop="1">
      <c r="A143" s="7"/>
      <c r="B143" s="76"/>
      <c r="C143" s="76"/>
      <c r="D143" s="76"/>
      <c r="E143" s="76"/>
      <c r="F143" s="76"/>
      <c r="G143" s="76"/>
      <c r="H143" s="28"/>
      <c r="I143" s="76"/>
      <c r="J143" s="76"/>
      <c r="K143" s="139"/>
      <c r="L143" s="113" t="s">
        <v>206</v>
      </c>
      <c r="M143" s="208" t="s">
        <v>207</v>
      </c>
      <c r="N143" s="140">
        <f t="shared" ref="N143:N148" si="14">O143+P143</f>
        <v>1666633</v>
      </c>
      <c r="O143" s="141">
        <f>J136</f>
        <v>50635</v>
      </c>
      <c r="P143" s="141">
        <f>R143+S143+T143+W143</f>
        <v>1615998</v>
      </c>
      <c r="Q143" s="28"/>
      <c r="R143" s="142">
        <f>G119</f>
        <v>903698</v>
      </c>
      <c r="S143" s="142">
        <f>F119</f>
        <v>-32263</v>
      </c>
      <c r="T143" s="142">
        <f>E119</f>
        <v>9697</v>
      </c>
      <c r="U143" s="143">
        <f>D119</f>
        <v>729484</v>
      </c>
      <c r="V143" s="62">
        <f>C119</f>
        <v>5382</v>
      </c>
      <c r="W143" s="63">
        <f>U143+V143</f>
        <v>734866</v>
      </c>
    </row>
    <row r="144" spans="1:23">
      <c r="A144" s="7"/>
      <c r="B144" s="115">
        <f>C144+D144</f>
        <v>0</v>
      </c>
      <c r="C144" s="144">
        <f>C145+C146</f>
        <v>0</v>
      </c>
      <c r="D144" s="144">
        <f>D145+D146</f>
        <v>0</v>
      </c>
      <c r="E144" s="144">
        <f>E146</f>
        <v>24423</v>
      </c>
      <c r="F144" s="144">
        <f>F145+F146</f>
        <v>1605</v>
      </c>
      <c r="G144" s="144">
        <f>G145+G146</f>
        <v>22639</v>
      </c>
      <c r="H144" s="28"/>
      <c r="I144" s="37">
        <f>B144+E144+F144+G144</f>
        <v>48667</v>
      </c>
      <c r="J144" s="37">
        <f>J145+J146</f>
        <v>543383</v>
      </c>
      <c r="K144" s="145">
        <f t="shared" ref="K144:K149" si="15">I144+J144</f>
        <v>592050</v>
      </c>
      <c r="L144" s="53" t="s">
        <v>67</v>
      </c>
      <c r="M144" s="65" t="s">
        <v>208</v>
      </c>
      <c r="N144" s="140">
        <f t="shared" si="14"/>
        <v>592050</v>
      </c>
      <c r="O144" s="37">
        <f>O145+O146</f>
        <v>6747</v>
      </c>
      <c r="P144" s="43">
        <f>R144+S144+T144+W144</f>
        <v>585303</v>
      </c>
      <c r="Q144" s="28"/>
      <c r="R144" s="146">
        <f>R146</f>
        <v>203165</v>
      </c>
      <c r="S144" s="146">
        <f>S146</f>
        <v>220</v>
      </c>
      <c r="T144" s="146">
        <f>T146+T145</f>
        <v>379880</v>
      </c>
      <c r="U144" s="146">
        <f>U146</f>
        <v>0</v>
      </c>
      <c r="V144" s="62">
        <f>V146</f>
        <v>2038</v>
      </c>
      <c r="W144" s="63">
        <f>U144+V144</f>
        <v>2038</v>
      </c>
    </row>
    <row r="145" spans="1:23">
      <c r="A145" s="7"/>
      <c r="B145" s="115">
        <f>C145+D145</f>
        <v>0</v>
      </c>
      <c r="C145" s="147">
        <f>SUMIFS(DATI!E$1:E$65536,DATI!A$1:A$65536,'2019'!B4,DATI!B$1:B$65536,'2019'!C12,DATI!C$1:C$65536,'2019'!B8,DATI!D$1:D$65536,'2019'!L145)</f>
        <v>0</v>
      </c>
      <c r="D145" s="147">
        <f>SUMIFS(DATI!E$1:E$65536,DATI!A$1:A$65536,'2019'!B4,DATI!B$1:B$65536,'2019'!D12,DATI!C$1:C$65536,'2019'!B8,DATI!D$1:D$65536,'2019'!L145)</f>
        <v>0</v>
      </c>
      <c r="E145" s="148"/>
      <c r="F145" s="149">
        <f>SUMIFS(DATI!E$1:E$65536,DATI!A$1:A$65536,'2019'!B4,DATI!B$1:B$65536,'2019'!F12,DATI!C$1:C$65536,'2019'!B8,DATI!D$1:D$65536,'2019'!L145)</f>
        <v>0</v>
      </c>
      <c r="G145" s="149">
        <f>SUMIFS(DATI!E$1:E$65536,DATI!A$1:A$65536,'2019'!B4,DATI!B$1:B$65536,'2019'!G12,DATI!C$1:C$65536,'2019'!B8,DATI!D$1:D$65536,'2019'!L145)</f>
        <v>15672</v>
      </c>
      <c r="H145" s="28"/>
      <c r="I145" s="37">
        <f>B145+F145+G145</f>
        <v>15672</v>
      </c>
      <c r="J145" s="149">
        <f>SUMIFS(DATI!E$1:E$65536,DATI!A$1:A$65536,'2019'!B4,DATI!B$1:B$65536,'2019'!J12,DATI!C$1:C$65536,'2019'!B8,DATI!D$1:D$65536,'2019'!L145)</f>
        <v>0</v>
      </c>
      <c r="K145" s="145">
        <f t="shared" si="15"/>
        <v>15672</v>
      </c>
      <c r="L145" s="53" t="s">
        <v>68</v>
      </c>
      <c r="M145" s="199" t="s">
        <v>230</v>
      </c>
      <c r="N145" s="140">
        <f t="shared" si="14"/>
        <v>15672</v>
      </c>
      <c r="O145" s="149">
        <f>SUMIFS(DATI!E$1:E$65536,DATI!A$1:A$65536,'2019'!B4,DATI!B$1:B$65536,'2019'!O12,DATI!C$1:C$65536,'2019'!N8,DATI!D$1:D$65536,'2019'!L145)</f>
        <v>0</v>
      </c>
      <c r="P145" s="43">
        <f>T145</f>
        <v>15672</v>
      </c>
      <c r="Q145" s="28"/>
      <c r="R145" s="150"/>
      <c r="S145" s="151"/>
      <c r="T145" s="36">
        <f>SUMIFS(DATI!E$1:E$65536,DATI!A$1:A$65536,'2019'!B4,DATI!B$1:B$65536,'2019'!T12,DATI!C$1:C$65536,'2019'!N8,DATI!D$1:D$65536,'2019'!L145)</f>
        <v>15672</v>
      </c>
      <c r="U145" s="152"/>
      <c r="V145" s="28"/>
      <c r="W145" s="42"/>
    </row>
    <row r="146" spans="1:23">
      <c r="A146" s="7"/>
      <c r="B146" s="115">
        <f>C146+D146</f>
        <v>0</v>
      </c>
      <c r="C146" s="144">
        <f>C148</f>
        <v>0</v>
      </c>
      <c r="D146" s="144">
        <f>D148</f>
        <v>0</v>
      </c>
      <c r="E146" s="144">
        <f>E147+E148</f>
        <v>24423</v>
      </c>
      <c r="F146" s="144">
        <f>F148</f>
        <v>1605</v>
      </c>
      <c r="G146" s="144">
        <f>G148</f>
        <v>6967</v>
      </c>
      <c r="H146" s="44"/>
      <c r="I146" s="37">
        <f>B146+E146+F146+G146</f>
        <v>32995</v>
      </c>
      <c r="J146" s="144">
        <f>J147+J148</f>
        <v>543383</v>
      </c>
      <c r="K146" s="145">
        <f t="shared" si="15"/>
        <v>576378</v>
      </c>
      <c r="L146" s="53" t="s">
        <v>209</v>
      </c>
      <c r="M146" s="199" t="s">
        <v>231</v>
      </c>
      <c r="N146" s="140">
        <f t="shared" si="14"/>
        <v>576378</v>
      </c>
      <c r="O146" s="37">
        <f>O147+O148</f>
        <v>6747</v>
      </c>
      <c r="P146" s="43">
        <f>R146+S146+T146+W146</f>
        <v>569631</v>
      </c>
      <c r="Q146" s="44"/>
      <c r="R146" s="146">
        <f>R147+R148</f>
        <v>203165</v>
      </c>
      <c r="S146" s="146">
        <f>S147+S148</f>
        <v>220</v>
      </c>
      <c r="T146" s="146">
        <f>T147+T148</f>
        <v>364208</v>
      </c>
      <c r="U146" s="146">
        <f>U147+U148</f>
        <v>0</v>
      </c>
      <c r="V146" s="94">
        <f>V147+V148</f>
        <v>2038</v>
      </c>
      <c r="W146" s="31">
        <f>U146+V146</f>
        <v>2038</v>
      </c>
    </row>
    <row r="147" spans="1:23">
      <c r="A147" s="7"/>
      <c r="B147" s="153"/>
      <c r="C147" s="154"/>
      <c r="D147" s="154"/>
      <c r="E147" s="149">
        <f>SUMIFS(DATI!E$1:E$65536,DATI!A$1:A$65536,'2019'!B4,DATI!B$1:B$65536,'2019'!E12,DATI!C$1:C$65536,'2019'!B8,DATI!D$1:D$65536,'2019'!L147)</f>
        <v>0</v>
      </c>
      <c r="F147" s="152"/>
      <c r="G147" s="71"/>
      <c r="H147" s="44"/>
      <c r="I147" s="37">
        <f>E147</f>
        <v>0</v>
      </c>
      <c r="J147" s="149">
        <f>SUMIFS(DATI!E$1:E$65536,DATI!A$1:A$65536,'2019'!B4,DATI!B$1:B$65536,'2019'!J12,DATI!C$1:C$65536,'2019'!B8,DATI!D$1:D$65536,'2019'!L147)</f>
        <v>539944</v>
      </c>
      <c r="K147" s="145">
        <f t="shared" si="15"/>
        <v>539944</v>
      </c>
      <c r="L147" s="53" t="s">
        <v>69</v>
      </c>
      <c r="M147" s="78" t="s">
        <v>232</v>
      </c>
      <c r="N147" s="140">
        <f t="shared" si="14"/>
        <v>539944</v>
      </c>
      <c r="O147" s="149">
        <f>SUMIFS(DATI!E$1:E$65536,DATI!A$1:A$65536,'2019'!B4,DATI!B$1:B$65536,'2019'!O12,DATI!C$1:C$65536,'2019'!N8,DATI!D$1:D$65536,'2019'!L147)</f>
        <v>0</v>
      </c>
      <c r="P147" s="43">
        <f>R147+S147+T147+W147</f>
        <v>539944</v>
      </c>
      <c r="Q147" s="44"/>
      <c r="R147" s="149">
        <f>SUMIFS(DATI!E$1:E$65536,DATI!A$1:A$65536,'2019'!B4,DATI!B$1:B$65536,'2019'!R12,DATI!C$1:C$65536,'2019'!N8,DATI!D$1:D$65536,'2019'!L147)</f>
        <v>175736</v>
      </c>
      <c r="S147" s="149">
        <f>SUMIFS(DATI!E$1:E$65536,DATI!A$1:A$65536,'2019'!B4,DATI!B$1:B$65536,'2019'!D12,DATI!C$1:C$65536,'2019'!N8,DATI!D$1:D$65536,'2019'!L147)</f>
        <v>0</v>
      </c>
      <c r="T147" s="36">
        <f>SUMIFS(DATI!E$1:E$65536,DATI!A$1:A$65536,'2019'!B4,DATI!B$1:B$65536,'2019'!T12,DATI!C$1:C$65536,'2019'!N8,DATI!D$1:D$65536,'2019'!L147)</f>
        <v>364208</v>
      </c>
      <c r="U147" s="155">
        <f>SUMIFS(DATI!E$1:E$65536,DATI!A$1:A$65536,'2019'!B4,DATI!B$1:B$65536,'2019'!U12,DATI!C$1:C$65536,'2019'!N8,DATI!D$1:D$65536,'2019'!L147)</f>
        <v>0</v>
      </c>
      <c r="V147" s="30">
        <f>SUMIFS(DATI!E$1:E$65536,DATI!A$1:A$65536,'2019'!B4,DATI!B$1:B$65536,'2019'!V12,DATI!C$1:C$65536,'2019'!N8,DATI!D$1:D$65536,'2019'!L147)</f>
        <v>0</v>
      </c>
      <c r="W147" s="31">
        <f>U147+V147</f>
        <v>0</v>
      </c>
    </row>
    <row r="148" spans="1:23">
      <c r="A148" s="7"/>
      <c r="B148" s="115">
        <f>C148+D148</f>
        <v>0</v>
      </c>
      <c r="C148" s="156">
        <f>SUMIFS(DATI!E$1:E$65536,DATI!A$1:A$65536,'2019'!B4,DATI!B$1:B$65536,'2019'!C12,DATI!C$1:C$65536,'2019'!B8,DATI!D$1:D$65536,'2019'!L148)</f>
        <v>0</v>
      </c>
      <c r="D148" s="156">
        <f>SUMIFS(DATI!E$1:E$65536,DATI!A$1:A$65536,'2019'!B4,DATI!B$1:B$65536,'2019'!D12,DATI!C$1:C$65536,'2019'!B8,DATI!D$1:D$65536,'2019'!L148)</f>
        <v>0</v>
      </c>
      <c r="E148" s="149">
        <f>SUMIFS(DATI!E$1:E$65536,DATI!A$1:A$65536,'2019'!B4,DATI!B$1:B$65536,'2019'!E12,DATI!C$1:C$65536,'2019'!B8,DATI!D$1:D$65536,'2019'!L148)</f>
        <v>24423</v>
      </c>
      <c r="F148" s="149">
        <f>SUMIFS(DATI!E$1:E$65536,DATI!A$1:A$65536,'2019'!B4,DATI!B$1:B$65536,'2019'!F12,DATI!C$1:C$65536,'2019'!B8,DATI!D$1:D$65536,'2019'!L148)</f>
        <v>1605</v>
      </c>
      <c r="G148" s="149">
        <f>SUMIFS(DATI!E$1:E$65536,DATI!A$1:A$65536,'2019'!B4,DATI!B$1:B$65536,'2019'!G12,DATI!C$1:C$65536,'2019'!B8,DATI!D$1:D$65536,'2019'!L148)</f>
        <v>6967</v>
      </c>
      <c r="H148" s="44"/>
      <c r="I148" s="37">
        <f>B148+E148+F148+G148</f>
        <v>32995</v>
      </c>
      <c r="J148" s="149">
        <f>SUMIFS(DATI!E$1:E$65536,DATI!A$1:A$65536,'2019'!B4,DATI!B$1:B$65536,'2019'!J12,DATI!C$1:C$65536,'2019'!B8,DATI!D$1:D$65536,'2019'!L148)</f>
        <v>3439</v>
      </c>
      <c r="K148" s="145">
        <f t="shared" si="15"/>
        <v>36434</v>
      </c>
      <c r="L148" s="53" t="s">
        <v>70</v>
      </c>
      <c r="M148" s="78" t="s">
        <v>233</v>
      </c>
      <c r="N148" s="140">
        <f t="shared" si="14"/>
        <v>36434</v>
      </c>
      <c r="O148" s="149">
        <f>SUMIFS(DATI!E$1:E$65536,DATI!A$1:A$65536,'2019'!B4,DATI!B$1:B$65536,'2019'!O12,DATI!C$1:C$65536,'2019'!N8,DATI!D$1:D$65536,'2019'!L148)</f>
        <v>6747</v>
      </c>
      <c r="P148" s="43">
        <f>R148+S148+T148+W148</f>
        <v>29687</v>
      </c>
      <c r="Q148" s="44"/>
      <c r="R148" s="149">
        <f>SUMIFS(DATI!E$1:E$65536,DATI!A$1:A$65536,'2019'!B4,DATI!B$1:B$65536,'2019'!R12,DATI!C$1:C$65536,'2019'!N8,DATI!D$1:D$65536,'2019'!L148)</f>
        <v>27429</v>
      </c>
      <c r="S148" s="149">
        <f>SUMIFS(DATI!E$1:E$65536,DATI!A$1:A$65536,'2019'!B4,DATI!B$1:B$65536,'2019'!S12,DATI!C$1:C$65536,'2019'!N8,DATI!D$1:D$65536,'2019'!L148)</f>
        <v>220</v>
      </c>
      <c r="T148" s="36">
        <f>SUMIFS(DATI!E$1:E$65536,DATI!A$1:A$65536,'2019'!B4,DATI!B$1:B$65536,'2019'!T12,DATI!C$1:C$65536,'2019'!N8,DATI!D$1:D$65536,'2019'!L148)</f>
        <v>0</v>
      </c>
      <c r="U148" s="155">
        <f>SUMIFS(DATI!E$1:E$65536,DATI!A$1:A$65536,'2019'!B4,DATI!B$1:B$65536,'2019'!U12,DATI!C$1:C$65536,'2019'!N8,DATI!D$1:D$65536,'2019'!L148)</f>
        <v>0</v>
      </c>
      <c r="V148" s="30">
        <f>SUMIFS(DATI!E$1:E$65536,DATI!A$1:A$65536,'2019'!B4,DATI!B$1:B$65536,'2019'!V12,DATI!C$1:C$65536,'2019'!N8,DATI!D$1:D$65536,'2019'!L148)</f>
        <v>2038</v>
      </c>
      <c r="W148" s="31">
        <f>U148+V148</f>
        <v>2038</v>
      </c>
    </row>
    <row r="149" spans="1:23" ht="26.5" thickBot="1">
      <c r="A149" s="7"/>
      <c r="B149" s="115">
        <f>C149+D149</f>
        <v>736904</v>
      </c>
      <c r="C149" s="157">
        <f>V143+V144-C144</f>
        <v>7420</v>
      </c>
      <c r="D149" s="157">
        <f>U143+U144-D144</f>
        <v>729484</v>
      </c>
      <c r="E149" s="80">
        <f>T143+T144-E144</f>
        <v>365154</v>
      </c>
      <c r="F149" s="80">
        <f>S143+S144-F144</f>
        <v>-33648</v>
      </c>
      <c r="G149" s="80">
        <f>G119+R144-G144</f>
        <v>1084224</v>
      </c>
      <c r="H149" s="44"/>
      <c r="I149" s="80">
        <f>B149+E149+F149+G149</f>
        <v>2152634</v>
      </c>
      <c r="J149" s="80">
        <f>O143+O144-J144</f>
        <v>-486001</v>
      </c>
      <c r="K149" s="158">
        <f t="shared" si="15"/>
        <v>1666633</v>
      </c>
      <c r="L149" s="130" t="s">
        <v>11</v>
      </c>
      <c r="M149" s="200" t="s">
        <v>210</v>
      </c>
      <c r="N149" s="44"/>
      <c r="O149" s="44"/>
      <c r="P149" s="44"/>
      <c r="Q149" s="44"/>
      <c r="R149" s="44"/>
      <c r="S149" s="44"/>
      <c r="T149" s="44"/>
      <c r="U149" s="44"/>
      <c r="V149" s="44"/>
      <c r="W149" s="45"/>
    </row>
    <row r="150" spans="1:23" ht="19" thickTop="1" thickBot="1">
      <c r="A150" s="7"/>
      <c r="B150" s="233" t="s">
        <v>211</v>
      </c>
      <c r="C150" s="234"/>
      <c r="D150" s="234"/>
      <c r="E150" s="234"/>
      <c r="F150" s="234"/>
      <c r="G150" s="234"/>
      <c r="H150" s="234"/>
      <c r="I150" s="234"/>
      <c r="J150" s="234"/>
      <c r="K150" s="234"/>
      <c r="L150" s="234"/>
      <c r="M150" s="234"/>
      <c r="N150" s="234"/>
      <c r="O150" s="234"/>
      <c r="P150" s="234"/>
      <c r="Q150" s="234"/>
      <c r="R150" s="234"/>
      <c r="S150" s="234"/>
      <c r="T150" s="234"/>
      <c r="U150" s="234"/>
      <c r="V150" s="234"/>
      <c r="W150" s="235"/>
    </row>
    <row r="151" spans="1:23" ht="26.5" thickTop="1">
      <c r="B151" s="159"/>
      <c r="C151" s="76"/>
      <c r="D151" s="76"/>
      <c r="E151" s="76"/>
      <c r="F151" s="76"/>
      <c r="G151" s="76"/>
      <c r="H151" s="28"/>
      <c r="I151" s="76"/>
      <c r="J151" s="44"/>
      <c r="K151" s="160"/>
      <c r="L151" s="113" t="s">
        <v>11</v>
      </c>
      <c r="M151" s="200" t="s">
        <v>210</v>
      </c>
      <c r="N151" s="161">
        <f>O151+P151</f>
        <v>1666633</v>
      </c>
      <c r="O151" s="162">
        <f>J149</f>
        <v>-486001</v>
      </c>
      <c r="P151" s="163">
        <f>R151+S151+T151+W151</f>
        <v>2152634</v>
      </c>
      <c r="Q151" s="28"/>
      <c r="R151" s="162">
        <f>G149</f>
        <v>1084224</v>
      </c>
      <c r="S151" s="162">
        <f>F149</f>
        <v>-33648</v>
      </c>
      <c r="T151" s="163">
        <f>E149</f>
        <v>365154</v>
      </c>
      <c r="U151" s="164">
        <f>D149</f>
        <v>729484</v>
      </c>
      <c r="V151" s="62">
        <f>C149</f>
        <v>7420</v>
      </c>
      <c r="W151" s="63">
        <f>U151+V151</f>
        <v>736904</v>
      </c>
    </row>
    <row r="152" spans="1:23">
      <c r="B152" s="115">
        <f>C152+D152</f>
        <v>1055521</v>
      </c>
      <c r="C152" s="43">
        <f>C153+C154</f>
        <v>12632</v>
      </c>
      <c r="D152" s="43">
        <f>D153+D154</f>
        <v>1042889</v>
      </c>
      <c r="E152" s="33">
        <f>E153+E154</f>
        <v>1486858</v>
      </c>
      <c r="F152" s="33">
        <f>F153+F154</f>
        <v>56661</v>
      </c>
      <c r="G152" s="33">
        <f>G153+G154</f>
        <v>4301448</v>
      </c>
      <c r="H152" s="28"/>
      <c r="I152" s="37">
        <f>B152+E152+F152+G152</f>
        <v>6900488</v>
      </c>
      <c r="J152" s="148"/>
      <c r="K152" s="165">
        <f>I152</f>
        <v>6900488</v>
      </c>
      <c r="L152" s="53" t="s">
        <v>76</v>
      </c>
      <c r="M152" s="65" t="s">
        <v>212</v>
      </c>
      <c r="N152" s="166"/>
      <c r="O152" s="44"/>
      <c r="P152" s="166"/>
      <c r="Q152" s="28"/>
      <c r="R152" s="166"/>
      <c r="S152" s="166"/>
      <c r="T152" s="166"/>
      <c r="U152" s="166"/>
      <c r="V152" s="166"/>
      <c r="W152" s="70"/>
    </row>
    <row r="153" spans="1:23">
      <c r="B153" s="115">
        <f>C153+D153</f>
        <v>1134625</v>
      </c>
      <c r="C153" s="34">
        <f>SUMIFS(DATI!E$1:E$65536,DATI!A$1:A$65536,'2019'!B4,DATI!B$1:B$65536,'2019'!C12,DATI!C$1:C$65536,'2019'!B8,DATI!D$1:D$65536,'2019'!L153)</f>
        <v>12948</v>
      </c>
      <c r="D153" s="34">
        <f>SUMIFS(DATI!E$1:E$65536,DATI!A$1:A$65536,'2019'!B4,DATI!B$1:B$65536,'2019'!D12,DATI!C$1:C$65536,'2019'!B8,DATI!D$1:D$65536,'2019'!L153)</f>
        <v>1121677</v>
      </c>
      <c r="E153" s="36">
        <f>SUMIFS(DATI!E$1:E$65536,DATI!A$1:A$65536,'2019'!B4,DATI!B$1:B$65536,'2019'!E12,DATI!C$1:C$65536,'2019'!B8,DATI!D$1:D$65536,'2019'!L153)</f>
        <v>1516655</v>
      </c>
      <c r="F153" s="36">
        <f>SUMIFS(DATI!E$1:E$65536,DATI!A$1:A$65536,'2019'!B4,DATI!B$1:B$65536,'2019'!F12,DATI!C$1:C$65536,'2019'!B8,DATI!D$1:D$65536,'2019'!L153)</f>
        <v>50097</v>
      </c>
      <c r="G153" s="36">
        <f>SUMIFS(DATI!E$1:E$65536,DATI!A$1:A$65536,'2019'!B4,DATI!B$1:B$65536,'2019'!G12,DATI!C$1:C$65536,'2019'!B8,DATI!D$1:D$65536,'2019'!L153)</f>
        <v>4017441</v>
      </c>
      <c r="H153" s="28"/>
      <c r="I153" s="37">
        <f>B153+E153+F153+G153</f>
        <v>6718818</v>
      </c>
      <c r="J153" s="148"/>
      <c r="K153" s="165">
        <f>I153</f>
        <v>6718818</v>
      </c>
      <c r="L153" s="53" t="s">
        <v>78</v>
      </c>
      <c r="M153" s="199" t="s">
        <v>213</v>
      </c>
      <c r="N153" s="44"/>
      <c r="O153" s="44"/>
      <c r="P153" s="44"/>
      <c r="Q153" s="28"/>
      <c r="R153" s="44"/>
      <c r="S153" s="44"/>
      <c r="T153" s="44"/>
      <c r="U153" s="44"/>
      <c r="V153" s="44"/>
      <c r="W153" s="45"/>
    </row>
    <row r="154" spans="1:23">
      <c r="B154" s="115">
        <f>C154+D154</f>
        <v>-79104</v>
      </c>
      <c r="C154" s="33">
        <f>C155+C156</f>
        <v>-316</v>
      </c>
      <c r="D154" s="33">
        <f>D155+D156</f>
        <v>-78788</v>
      </c>
      <c r="E154" s="33">
        <f>E155+E156</f>
        <v>-29797</v>
      </c>
      <c r="F154" s="33">
        <f>F155+F156</f>
        <v>6564</v>
      </c>
      <c r="G154" s="33">
        <f>G155+G156</f>
        <v>284007</v>
      </c>
      <c r="H154" s="44"/>
      <c r="I154" s="37">
        <f>B154+E154+F154+G154</f>
        <v>181670</v>
      </c>
      <c r="J154" s="148"/>
      <c r="K154" s="165">
        <f>I154</f>
        <v>181670</v>
      </c>
      <c r="L154" s="53" t="s">
        <v>214</v>
      </c>
      <c r="M154" s="199" t="s">
        <v>215</v>
      </c>
      <c r="N154" s="44"/>
      <c r="O154" s="44"/>
      <c r="P154" s="44"/>
      <c r="Q154" s="44"/>
      <c r="R154" s="44"/>
      <c r="S154" s="44"/>
      <c r="T154" s="44"/>
      <c r="U154" s="44"/>
      <c r="V154" s="44"/>
      <c r="W154" s="45"/>
    </row>
    <row r="155" spans="1:23">
      <c r="B155" s="115">
        <f>C155+D155</f>
        <v>-81216</v>
      </c>
      <c r="C155" s="34">
        <f>SUMIFS(DATI!E$1:E$65536,DATI!A$1:A$65536,'2019'!B4,DATI!B$1:B$65536,'2019'!C12,DATI!C$1:C$65536,'2019'!B8,DATI!D$1:D$65536,'2019'!L155)</f>
        <v>-316</v>
      </c>
      <c r="D155" s="34">
        <f>SUMIFS(DATI!E$1:E$65536,DATI!A$1:A$65536,'2019'!B4,DATI!B$1:B$65536,'2019'!D12,DATI!C$1:C$65536,'2019'!B8,DATI!D$1:D$65536,'2019'!L155)</f>
        <v>-80900</v>
      </c>
      <c r="E155" s="36">
        <f>SUMIFS(DATI!E$1:E$65536,DATI!A$1:A$65536,'2019'!B4,DATI!B$1:B$65536,'2019'!E12,DATI!C$1:C$65536,'2019'!B8,DATI!D$1:D$65536,'2019'!L155)</f>
        <v>-31035</v>
      </c>
      <c r="F155" s="36">
        <f>SUMIFS(DATI!E$1:E$65536,DATI!A$1:A$65536,'2019'!B4,DATI!B$1:B$65536,'2019'!F12,DATI!C$1:C$65536,'2019'!B8,DATI!D$1:D$65536,'2019'!L155)</f>
        <v>6593</v>
      </c>
      <c r="G155" s="36">
        <f>SUMIFS(DATI!E$1:E$65536,DATI!A$1:A$65536,'2019'!B4,DATI!B$1:B$65536,'2019'!G12,DATI!C$1:C$65536,'2019'!B8,DATI!D$1:D$65536,'2019'!L155)</f>
        <v>284007</v>
      </c>
      <c r="H155" s="44"/>
      <c r="I155" s="37">
        <f>B155+E155+F155+G155</f>
        <v>178349</v>
      </c>
      <c r="J155" s="148"/>
      <c r="K155" s="165">
        <f>I155</f>
        <v>178349</v>
      </c>
      <c r="L155" s="53" t="s">
        <v>79</v>
      </c>
      <c r="M155" s="78" t="s">
        <v>216</v>
      </c>
      <c r="N155" s="44"/>
      <c r="O155" s="44"/>
      <c r="P155" s="44"/>
      <c r="Q155" s="44"/>
      <c r="R155" s="44"/>
      <c r="S155" s="44"/>
      <c r="T155" s="44"/>
      <c r="U155" s="44"/>
      <c r="V155" s="44"/>
      <c r="W155" s="45"/>
    </row>
    <row r="156" spans="1:23">
      <c r="B156" s="115">
        <f>C156+D156</f>
        <v>2112</v>
      </c>
      <c r="C156" s="167">
        <f>SUMIFS(DATI!E$1:E$65536,DATI!A$1:A$65536,'2019'!B4,DATI!B$1:B$65536,'2019'!C12,DATI!C$1:C$65536,'2019'!B8,DATI!D$1:D$65536,'2019'!L156)</f>
        <v>0</v>
      </c>
      <c r="D156" s="167">
        <f>SUMIFS(DATI!E$1:E$65536,DATI!A$1:A$65536,'2019'!B4,DATI!B$1:B$65536,'2019'!D12,DATI!C$1:C$65536,'2019'!B8,DATI!D$1:D$65536,'2019'!L156)</f>
        <v>2112</v>
      </c>
      <c r="E156" s="168">
        <f>SUMIFS(DATI!E$1:E$65536,DATI!A$1:A$65536,'2019'!B4,DATI!B$1:B$65536,'2019'!E12,DATI!C$1:C$65536,'2019'!B8,DATI!D$1:D$65536,'2019'!L156)</f>
        <v>1238</v>
      </c>
      <c r="F156" s="168">
        <f>SUMIFS(DATI!E$1:E$65536,DATI!A$1:A$65536,'2019'!B4,DATI!B$1:B$65536,'2019'!F12,DATI!C$1:C$65536,'2019'!B8,DATI!D$1:D$65536,'2019'!L156)</f>
        <v>-29</v>
      </c>
      <c r="G156" s="168">
        <f>SUMIFS(DATI!E$1:E$65536,DATI!A$1:A$65536,'2019'!B4,DATI!B$1:B$65536,'2019'!G12,DATI!C$1:C$65536,'2019'!B8,DATI!D$1:D$65536,'2019'!L156)</f>
        <v>0</v>
      </c>
      <c r="H156" s="44"/>
      <c r="I156" s="37">
        <f>B156+E156+F156+G156</f>
        <v>3321</v>
      </c>
      <c r="J156" s="148"/>
      <c r="K156" s="165">
        <f>I156</f>
        <v>3321</v>
      </c>
      <c r="L156" s="53" t="s">
        <v>80</v>
      </c>
      <c r="M156" s="78" t="s">
        <v>217</v>
      </c>
      <c r="N156" s="44"/>
      <c r="O156" s="44"/>
      <c r="P156" s="44"/>
      <c r="Q156" s="44"/>
      <c r="R156" s="44"/>
      <c r="S156" s="44"/>
      <c r="T156" s="44"/>
      <c r="U156" s="44"/>
      <c r="V156" s="44"/>
      <c r="W156" s="45"/>
    </row>
    <row r="157" spans="1:23">
      <c r="B157" s="169"/>
      <c r="C157" s="71"/>
      <c r="D157" s="71"/>
      <c r="E157" s="71"/>
      <c r="F157" s="71"/>
      <c r="G157" s="71"/>
      <c r="H157" s="44"/>
      <c r="I157" s="71"/>
      <c r="J157" s="76"/>
      <c r="K157" s="170"/>
      <c r="L157" s="53" t="s">
        <v>77</v>
      </c>
      <c r="M157" s="65" t="s">
        <v>167</v>
      </c>
      <c r="N157" s="33">
        <f>P157</f>
        <v>5233855</v>
      </c>
      <c r="O157" s="136"/>
      <c r="P157" s="43">
        <f>R157+S157+T157+W157</f>
        <v>5233855</v>
      </c>
      <c r="Q157" s="44"/>
      <c r="R157" s="146">
        <f>G22</f>
        <v>3166625</v>
      </c>
      <c r="S157" s="146">
        <f>F22</f>
        <v>89150</v>
      </c>
      <c r="T157" s="146">
        <f>E22</f>
        <v>1110750</v>
      </c>
      <c r="U157" s="146">
        <f>D22</f>
        <v>842068</v>
      </c>
      <c r="V157" s="94">
        <f>C22</f>
        <v>25262</v>
      </c>
      <c r="W157" s="31">
        <f>U157+V157</f>
        <v>867330</v>
      </c>
    </row>
    <row r="158" spans="1:23">
      <c r="B158" s="115">
        <f>C158+D158</f>
        <v>1753</v>
      </c>
      <c r="C158" s="34">
        <f>SUMIFS(DATI!E$1:E$65536,DATI!A$1:A$65536,'2019'!B4,DATI!B$1:B$65536,'2019'!C12,DATI!C$1:C$65536,'2019'!B8,DATI!D$1:D$65536,'2019'!L158)</f>
        <v>1753</v>
      </c>
      <c r="D158" s="34">
        <f>SUMIFS(DATI!E$1:E$65536,DATI!A$1:A$65536,'2019'!B4,DATI!B$1:B$65536,'2019'!D12,DATI!C$1:C$65536,'2019'!B8,DATI!D$1:D$65536,'2019'!L158)</f>
        <v>0</v>
      </c>
      <c r="E158" s="36">
        <f>SUMIFS(DATI!E$1:E$65536,DATI!A$1:A$65536,'2019'!B4,DATI!B$1:B$65536,'2019'!E12,DATI!C$1:C$65536,'2019'!B8,DATI!D$1:D$65536,'2019'!L158)</f>
        <v>34973</v>
      </c>
      <c r="F158" s="171">
        <f>SUMIFS(DATI!E$1:E$65536,DATI!A$1:A$65536,'2019'!B4,DATI!B$1:B$65536,'2019'!F12,DATI!C$1:C$65536,'2019'!B8,DATI!D$1:D$65536,'2019'!L158)</f>
        <v>3476</v>
      </c>
      <c r="G158" s="171">
        <f>SUMIFS(DATI!E$1:E$65536,DATI!A$1:A$65536,'2019'!B4,DATI!B$1:B$65536,'2019'!G12,DATI!C$1:C$65536,'2019'!B8,DATI!D$1:D$65536,'2019'!L158)</f>
        <v>41589</v>
      </c>
      <c r="H158" s="44"/>
      <c r="I158" s="37">
        <f>B158+E158+F158+G158</f>
        <v>81791</v>
      </c>
      <c r="J158" s="171">
        <f>SUMIFS(DATI!E$1:E$65536,DATI!A$1:A$65536,'2019'!B4,DATI!B$1:B$65536,'2019'!J12,DATI!C$1:C$65536,'2019'!B8,DATI!D$1:D$65536,'2019'!L158)</f>
        <v>-81791</v>
      </c>
      <c r="K158" s="39">
        <f>I158+J158</f>
        <v>0</v>
      </c>
      <c r="L158" s="53" t="s">
        <v>71</v>
      </c>
      <c r="M158" s="65" t="s">
        <v>218</v>
      </c>
      <c r="N158" s="44"/>
      <c r="O158" s="44"/>
      <c r="P158" s="166"/>
      <c r="Q158" s="44"/>
      <c r="R158" s="166"/>
      <c r="S158" s="44"/>
      <c r="T158" s="44"/>
      <c r="U158" s="44"/>
      <c r="V158" s="44"/>
      <c r="W158" s="45"/>
    </row>
    <row r="159" spans="1:23" ht="13">
      <c r="B159" s="115">
        <f>C159+D159</f>
        <v>546960</v>
      </c>
      <c r="C159" s="172">
        <f>V151+V157-C152-C158</f>
        <v>18297</v>
      </c>
      <c r="D159" s="172">
        <f>U151+U157-D152-D158</f>
        <v>528663</v>
      </c>
      <c r="E159" s="172">
        <f>T151+T157-E152-E158</f>
        <v>-45927</v>
      </c>
      <c r="F159" s="172">
        <f>S151+S157-F152-F158</f>
        <v>-4635</v>
      </c>
      <c r="G159" s="172">
        <f>R151+R157-G152-G158</f>
        <v>-92188</v>
      </c>
      <c r="H159" s="44"/>
      <c r="I159" s="80">
        <f>B159+E159+F159+G159</f>
        <v>404210</v>
      </c>
      <c r="J159" s="80">
        <f>O151-J158</f>
        <v>-404210</v>
      </c>
      <c r="K159" s="39">
        <f>I159+J159</f>
        <v>0</v>
      </c>
      <c r="L159" s="106" t="s">
        <v>22</v>
      </c>
      <c r="M159" s="203" t="s">
        <v>219</v>
      </c>
      <c r="N159" s="44"/>
      <c r="O159" s="44"/>
      <c r="P159" s="44"/>
      <c r="Q159" s="44"/>
      <c r="R159" s="44"/>
      <c r="S159" s="44"/>
      <c r="T159" s="44"/>
      <c r="U159" s="44"/>
      <c r="V159" s="44"/>
      <c r="W159" s="45"/>
    </row>
    <row r="160" spans="1:23" ht="13" thickBot="1">
      <c r="B160" s="236"/>
      <c r="C160" s="237"/>
      <c r="D160" s="237"/>
      <c r="E160" s="237"/>
      <c r="F160" s="237"/>
      <c r="G160" s="237"/>
      <c r="H160" s="237"/>
      <c r="I160" s="237"/>
      <c r="J160" s="237"/>
      <c r="K160" s="237"/>
      <c r="L160" s="237"/>
      <c r="M160" s="237"/>
      <c r="N160" s="237"/>
      <c r="O160" s="237"/>
      <c r="P160" s="237"/>
      <c r="Q160" s="237"/>
      <c r="R160" s="237"/>
      <c r="S160" s="237"/>
      <c r="T160" s="237"/>
      <c r="U160" s="237"/>
      <c r="V160" s="237"/>
      <c r="W160" s="238"/>
    </row>
    <row r="161" spans="2:23" ht="21.75" customHeight="1" thickTop="1">
      <c r="L161" s="222" t="s">
        <v>220</v>
      </c>
      <c r="M161" s="223"/>
      <c r="N161" s="226" t="s">
        <v>131</v>
      </c>
      <c r="O161" s="213" t="s">
        <v>130</v>
      </c>
      <c r="P161" s="213" t="s">
        <v>129</v>
      </c>
      <c r="Q161" s="213" t="s">
        <v>128</v>
      </c>
      <c r="R161" s="213" t="s">
        <v>127</v>
      </c>
      <c r="S161" s="213" t="s">
        <v>126</v>
      </c>
      <c r="T161" s="213" t="s">
        <v>125</v>
      </c>
      <c r="U161" s="215" t="s">
        <v>124</v>
      </c>
      <c r="V161" s="215" t="s">
        <v>123</v>
      </c>
      <c r="W161" s="218" t="s">
        <v>122</v>
      </c>
    </row>
    <row r="162" spans="2:23" ht="13.5" customHeight="1">
      <c r="L162" s="222"/>
      <c r="M162" s="223"/>
      <c r="N162" s="226"/>
      <c r="O162" s="213"/>
      <c r="P162" s="213"/>
      <c r="Q162" s="229"/>
      <c r="R162" s="213"/>
      <c r="S162" s="213"/>
      <c r="T162" s="213"/>
      <c r="U162" s="216"/>
      <c r="V162" s="216"/>
      <c r="W162" s="219"/>
    </row>
    <row r="163" spans="2:23" ht="51.75" customHeight="1" thickBot="1">
      <c r="B163" s="221" t="s">
        <v>221</v>
      </c>
      <c r="C163" s="221"/>
      <c r="D163" s="221"/>
      <c r="E163" s="221"/>
      <c r="F163" s="221"/>
      <c r="G163" s="221"/>
      <c r="H163" s="221"/>
      <c r="I163" s="221"/>
      <c r="K163" s="7"/>
      <c r="L163" s="224"/>
      <c r="M163" s="225"/>
      <c r="N163" s="227"/>
      <c r="O163" s="228"/>
      <c r="P163" s="214"/>
      <c r="Q163" s="230"/>
      <c r="R163" s="214"/>
      <c r="S163" s="214"/>
      <c r="T163" s="214"/>
      <c r="U163" s="217"/>
      <c r="V163" s="217"/>
      <c r="W163" s="220"/>
    </row>
    <row r="164" spans="2:23" ht="13.5" thickTop="1">
      <c r="B164" s="173"/>
      <c r="C164" s="173"/>
      <c r="D164" s="173"/>
      <c r="E164" s="173"/>
      <c r="F164" s="173"/>
      <c r="G164" s="173"/>
      <c r="H164" s="173"/>
      <c r="K164" s="7"/>
      <c r="L164" s="193" t="s">
        <v>263</v>
      </c>
      <c r="M164" s="209" t="s">
        <v>222</v>
      </c>
      <c r="N164" s="140">
        <f>O164+P164</f>
        <v>0</v>
      </c>
      <c r="O164" s="174">
        <f>SUMIFS(DATI!E$1:E$65536,DATI!A$1:A$65536,'2019'!B4,DATI!B$1:B$65536,'2019'!O12,DATI!D$1:D$65536,'2019'!L164)</f>
        <v>16790</v>
      </c>
      <c r="P164" s="142">
        <f>R164+S164+T164+W164</f>
        <v>-16790</v>
      </c>
      <c r="Q164" s="44"/>
      <c r="R164" s="175">
        <f>SUMIFS(DATI!E$1:E$65536,DATI!A$1:A$65536,'2019'!B4,DATI!B$1:B$65536,'2019'!R12,DATI!D$1:D$65536,'2019'!L164)</f>
        <v>-43184</v>
      </c>
      <c r="S164" s="174">
        <f>SUMIFS(DATI!E$1:E$65536,DATI!A$1:A$65536,'2019'!B4,DATI!B$1:B$65536,'2019'!S12,DATI!D$1:D$65536,'2019'!L164)</f>
        <v>16364</v>
      </c>
      <c r="T164" s="175">
        <f>SUMIFS(DATI!E$1:E$65536,DATI!A$1:A$65536,'2019'!B4,DATI!B$1:B$65536,'2019'!T12,DATI!D$1:D$65536,'2019'!L164)</f>
        <v>-36927</v>
      </c>
      <c r="U164" s="176">
        <f>SUMIFS(DATI!E$1:E$65536,DATI!A$1:A$65536,'2019'!B4,DATI!B$1:B$65536,'2019'!U12,DATI!D$1:D$65536,'2019'!L164)</f>
        <v>47661</v>
      </c>
      <c r="V164" s="175">
        <f>SUMIFS(DATI!E$1:E$65536,DATI!A$1:A$65536,'2019'!B4,DATI!B$1:B$65536,'2019'!V12,DATI!D$1:D$65536,'2019'!L164)</f>
        <v>-704</v>
      </c>
      <c r="W164" s="177">
        <f>U164+V164</f>
        <v>46957</v>
      </c>
    </row>
    <row r="165" spans="2:23">
      <c r="B165" s="173"/>
      <c r="C165" s="173"/>
      <c r="D165" s="173"/>
      <c r="E165" s="173"/>
      <c r="F165" s="173"/>
      <c r="G165" s="173"/>
      <c r="H165" s="173"/>
      <c r="K165" s="7"/>
      <c r="L165" s="191" t="s">
        <v>99</v>
      </c>
      <c r="M165" s="187" t="s">
        <v>223</v>
      </c>
      <c r="N165" s="166"/>
      <c r="O165" s="44"/>
      <c r="P165" s="44"/>
      <c r="Q165" s="44"/>
      <c r="R165" s="166"/>
      <c r="S165" s="166"/>
      <c r="T165" s="178">
        <f>SUMIFS(DATI!E$1:E$65536,DATI!A$1:A$65536,'2019'!B4,DATI!B$1:B$65536,'2019'!T12,DATI!C$1:C$65536,'2019'!B8,DATI!D$1:D$65536,'2019'!L165)</f>
        <v>11724704</v>
      </c>
      <c r="U165" s="166"/>
      <c r="V165" s="166"/>
      <c r="W165" s="179"/>
    </row>
    <row r="166" spans="2:23">
      <c r="B166" s="173"/>
      <c r="C166" s="173"/>
      <c r="D166" s="173"/>
      <c r="E166" s="173"/>
      <c r="F166" s="173"/>
      <c r="G166" s="173"/>
      <c r="H166" s="173"/>
      <c r="K166" s="7"/>
      <c r="L166" s="191" t="s">
        <v>100</v>
      </c>
      <c r="M166" s="188" t="s">
        <v>224</v>
      </c>
      <c r="N166" s="44"/>
      <c r="O166" s="44"/>
      <c r="P166" s="44"/>
      <c r="Q166" s="44"/>
      <c r="R166" s="44"/>
      <c r="S166" s="44"/>
      <c r="T166" s="180">
        <f>SUMIFS(DATI!E$1:E$65536,DATI!A$1:A$65536,'2019'!B4,DATI!B$1:B$65536,'2019'!T12,DATI!C$1:C$65536,'2019'!N8,DATI!D$1:D$65536,'2019'!L166)</f>
        <v>11678777</v>
      </c>
      <c r="U166" s="44"/>
      <c r="V166" s="44"/>
      <c r="W166" s="181"/>
    </row>
    <row r="167" spans="2:23">
      <c r="B167" s="173"/>
      <c r="C167" s="173"/>
      <c r="D167" s="173"/>
      <c r="E167" s="173"/>
      <c r="F167" s="173"/>
      <c r="G167" s="173"/>
      <c r="H167" s="173"/>
      <c r="K167" s="7"/>
      <c r="L167" s="191" t="s">
        <v>8</v>
      </c>
      <c r="M167" s="189" t="s">
        <v>225</v>
      </c>
      <c r="N167" s="44"/>
      <c r="O167" s="44"/>
      <c r="P167" s="178">
        <f>SUMIFS(DATI!E$1:E$65536,DATI!A$1:A$65536,'2019'!B4,DATI!B$1:B$65536,'2019'!P12,DATI!D$1:D$65536,'2019'!L167)</f>
        <v>922191</v>
      </c>
      <c r="Q167" s="44"/>
      <c r="R167" s="44"/>
      <c r="S167" s="44"/>
      <c r="T167" s="178">
        <f>SUMIFS(DATI!E$1:E$65536,DATI!A$1:A$65536,'2019'!B4,DATI!B$1:B$65536,'2019'!T12,DATI!D$1:D$65536,'2019'!L167)</f>
        <v>176101</v>
      </c>
      <c r="U167" s="44"/>
      <c r="V167" s="44"/>
      <c r="W167" s="181"/>
    </row>
    <row r="168" spans="2:23" ht="25.5" thickBot="1">
      <c r="B168" s="173"/>
      <c r="C168" s="173"/>
      <c r="D168" s="173"/>
      <c r="E168" s="173"/>
      <c r="F168" s="173"/>
      <c r="G168" s="173"/>
      <c r="H168" s="173"/>
      <c r="K168" s="7"/>
      <c r="L168" s="192" t="s">
        <v>9</v>
      </c>
      <c r="M168" s="190" t="s">
        <v>226</v>
      </c>
      <c r="N168" s="182"/>
      <c r="O168" s="182"/>
      <c r="P168" s="183">
        <f>SUMIFS(DATI!E$1:E$65536,DATI!A$1:A$65536,'2019'!B4,DATI!B$1:B$65536,'2019'!P12,DATI!D$1:D$65536,'2019'!L168)</f>
        <v>1751075</v>
      </c>
      <c r="Q168" s="182"/>
      <c r="R168" s="182"/>
      <c r="S168" s="182"/>
      <c r="T168" s="183">
        <f>SUMIFS(DATI!E$1:E$65536,DATI!A$1:A$65536,'2019'!B4,DATI!B$1:B$65536,'2019'!T12,DATI!D$1:D$65536,'2019'!L168)</f>
        <v>326347</v>
      </c>
      <c r="U168" s="182"/>
      <c r="V168" s="182"/>
      <c r="W168" s="184"/>
    </row>
    <row r="169" spans="2:23" ht="13" thickTop="1">
      <c r="N169" s="6"/>
    </row>
    <row r="172" spans="2:23">
      <c r="V172" s="6"/>
    </row>
    <row r="173" spans="2:23">
      <c r="V173" s="6"/>
    </row>
    <row r="174" spans="2:23">
      <c r="V174" s="6"/>
    </row>
    <row r="175" spans="2:23">
      <c r="V175" s="6"/>
    </row>
  </sheetData>
  <sheetProtection algorithmName="SHA-512" hashValue="PSUSyxyc/dKqvk+n1vDkap0rWQ2zt4LgGqeCRwampTnol9F3XFcUMRQZTr/XJS/O7qs7kO2c4JPTS5YB8xBDrw==" saltValue="Ic79/5u5IYsx0C24MW3KCw==" spinCount="100000" sheet="1" objects="1" scenarios="1"/>
  <mergeCells count="146">
    <mergeCell ref="S161:S163"/>
    <mergeCell ref="T161:T163"/>
    <mergeCell ref="U161:U163"/>
    <mergeCell ref="V161:V163"/>
    <mergeCell ref="W161:W163"/>
    <mergeCell ref="B163:I163"/>
    <mergeCell ref="L161:M163"/>
    <mergeCell ref="N161:N163"/>
    <mergeCell ref="O161:O163"/>
    <mergeCell ref="P161:P163"/>
    <mergeCell ref="Q161:Q163"/>
    <mergeCell ref="R161:R163"/>
    <mergeCell ref="B142:W142"/>
    <mergeCell ref="B150:W150"/>
    <mergeCell ref="B160:W160"/>
    <mergeCell ref="O139:O141"/>
    <mergeCell ref="P139:P141"/>
    <mergeCell ref="Q139:Q141"/>
    <mergeCell ref="R139:R141"/>
    <mergeCell ref="S139:S141"/>
    <mergeCell ref="T139:T141"/>
    <mergeCell ref="G139:G141"/>
    <mergeCell ref="H139:H141"/>
    <mergeCell ref="I139:I141"/>
    <mergeCell ref="J139:J141"/>
    <mergeCell ref="K139:K141"/>
    <mergeCell ref="N139:N141"/>
    <mergeCell ref="B125:W125"/>
    <mergeCell ref="B137:W137"/>
    <mergeCell ref="B138:K138"/>
    <mergeCell ref="L138:M141"/>
    <mergeCell ref="N138:W138"/>
    <mergeCell ref="B139:B141"/>
    <mergeCell ref="C139:C141"/>
    <mergeCell ref="D139:D141"/>
    <mergeCell ref="E139:E141"/>
    <mergeCell ref="F139:F141"/>
    <mergeCell ref="U139:U141"/>
    <mergeCell ref="V139:V141"/>
    <mergeCell ref="W139:W141"/>
    <mergeCell ref="R122:R124"/>
    <mergeCell ref="S122:S124"/>
    <mergeCell ref="T122:T124"/>
    <mergeCell ref="U122:U124"/>
    <mergeCell ref="V122:V124"/>
    <mergeCell ref="W122:W124"/>
    <mergeCell ref="J122:J124"/>
    <mergeCell ref="K122:K124"/>
    <mergeCell ref="N122:N124"/>
    <mergeCell ref="O122:O124"/>
    <mergeCell ref="P122:P124"/>
    <mergeCell ref="Q122:Q124"/>
    <mergeCell ref="D122:D124"/>
    <mergeCell ref="E122:E124"/>
    <mergeCell ref="F122:F124"/>
    <mergeCell ref="G122:G124"/>
    <mergeCell ref="H122:H124"/>
    <mergeCell ref="I122:I124"/>
    <mergeCell ref="V81:V83"/>
    <mergeCell ref="W81:W83"/>
    <mergeCell ref="B84:W84"/>
    <mergeCell ref="B111:W111"/>
    <mergeCell ref="B120:W120"/>
    <mergeCell ref="B121:K121"/>
    <mergeCell ref="L121:M124"/>
    <mergeCell ref="N121:W121"/>
    <mergeCell ref="B122:B124"/>
    <mergeCell ref="C122:C124"/>
    <mergeCell ref="P81:P83"/>
    <mergeCell ref="Q81:Q83"/>
    <mergeCell ref="R81:R83"/>
    <mergeCell ref="S81:S83"/>
    <mergeCell ref="T81:T83"/>
    <mergeCell ref="U81:U83"/>
    <mergeCell ref="H81:H83"/>
    <mergeCell ref="I81:I83"/>
    <mergeCell ref="J81:J83"/>
    <mergeCell ref="K81:K83"/>
    <mergeCell ref="N81:N83"/>
    <mergeCell ref="O81:O83"/>
    <mergeCell ref="B44:W44"/>
    <mergeCell ref="B80:K80"/>
    <mergeCell ref="L80:M83"/>
    <mergeCell ref="N80:W80"/>
    <mergeCell ref="B81:B83"/>
    <mergeCell ref="C81:C83"/>
    <mergeCell ref="D81:D83"/>
    <mergeCell ref="E81:E83"/>
    <mergeCell ref="F81:F83"/>
    <mergeCell ref="G81:G83"/>
    <mergeCell ref="R41:R43"/>
    <mergeCell ref="S41:S43"/>
    <mergeCell ref="T41:T43"/>
    <mergeCell ref="U41:U43"/>
    <mergeCell ref="V41:V43"/>
    <mergeCell ref="W41:W43"/>
    <mergeCell ref="J41:J43"/>
    <mergeCell ref="K41:K43"/>
    <mergeCell ref="N41:N43"/>
    <mergeCell ref="O41:O43"/>
    <mergeCell ref="P41:P43"/>
    <mergeCell ref="Q41:Q43"/>
    <mergeCell ref="D41:D43"/>
    <mergeCell ref="E41:E43"/>
    <mergeCell ref="F41:F43"/>
    <mergeCell ref="G41:G43"/>
    <mergeCell ref="H41:H43"/>
    <mergeCell ref="I41:I43"/>
    <mergeCell ref="V9:V11"/>
    <mergeCell ref="W9:W11"/>
    <mergeCell ref="B13:W13"/>
    <mergeCell ref="B24:W24"/>
    <mergeCell ref="B25:W25"/>
    <mergeCell ref="B40:K40"/>
    <mergeCell ref="L40:M43"/>
    <mergeCell ref="N40:W40"/>
    <mergeCell ref="B41:B43"/>
    <mergeCell ref="C41:C43"/>
    <mergeCell ref="P9:P11"/>
    <mergeCell ref="Q9:Q11"/>
    <mergeCell ref="R9:R11"/>
    <mergeCell ref="S9:S11"/>
    <mergeCell ref="T9:T11"/>
    <mergeCell ref="U9:U11"/>
    <mergeCell ref="H9:H11"/>
    <mergeCell ref="I9:I11"/>
    <mergeCell ref="B2:W2"/>
    <mergeCell ref="B3:W3"/>
    <mergeCell ref="B4:W4"/>
    <mergeCell ref="B5:W5"/>
    <mergeCell ref="B6:W6"/>
    <mergeCell ref="B7:K7"/>
    <mergeCell ref="L7:M12"/>
    <mergeCell ref="N7:W7"/>
    <mergeCell ref="B8:K8"/>
    <mergeCell ref="N8:W8"/>
    <mergeCell ref="J9:J11"/>
    <mergeCell ref="K9:K11"/>
    <mergeCell ref="N9:N11"/>
    <mergeCell ref="O9:O11"/>
    <mergeCell ref="B9:B11"/>
    <mergeCell ref="C9:C11"/>
    <mergeCell ref="D9:D11"/>
    <mergeCell ref="E9:E11"/>
    <mergeCell ref="F9:F11"/>
    <mergeCell ref="G9:G11"/>
  </mergeCells>
  <conditionalFormatting sqref="B2:W37 B38:K38 N38:W38">
    <cfRule type="containsText" dxfId="449" priority="26" stopIfTrue="1" operator="containsText" text="SUMIFS">
      <formula>NOT(ISERROR(SEARCH("SUMIFS",B2)))</formula>
    </cfRule>
  </conditionalFormatting>
  <conditionalFormatting sqref="C95">
    <cfRule type="containsText" dxfId="448" priority="10" stopIfTrue="1" operator="containsText" text="SUMIFS">
      <formula>NOT(ISERROR(SEARCH("SUMIFS",C95)))</formula>
    </cfRule>
  </conditionalFormatting>
  <conditionalFormatting sqref="E95:G95">
    <cfRule type="containsText" dxfId="447" priority="11" stopIfTrue="1" operator="containsText" text="SUMIFS">
      <formula>NOT(ISERROR(SEARCH("SUMIFS",E95)))</formula>
    </cfRule>
  </conditionalFormatting>
  <conditionalFormatting sqref="H74:H75">
    <cfRule type="containsText" dxfId="446" priority="1" stopIfTrue="1" operator="containsText" text="SUMIFS">
      <formula>NOT(ISERROR(SEARCH("SUMIFS",H74)))</formula>
    </cfRule>
  </conditionalFormatting>
  <conditionalFormatting sqref="H86:H87">
    <cfRule type="containsText" dxfId="445" priority="8" stopIfTrue="1" operator="containsText" text="SUMIFS">
      <formula>NOT(ISERROR(SEARCH("SUMIFS",H86)))</formula>
    </cfRule>
  </conditionalFormatting>
  <conditionalFormatting sqref="H95:H96">
    <cfRule type="containsText" dxfId="444" priority="16" stopIfTrue="1" operator="containsText" text="SUMIFS">
      <formula>NOT(ISERROR(SEARCH("SUMIFS",H95)))</formula>
    </cfRule>
  </conditionalFormatting>
  <conditionalFormatting sqref="H102">
    <cfRule type="containsText" dxfId="443" priority="9" stopIfTrue="1" operator="containsText" text="SUMIFS">
      <formula>NOT(ISERROR(SEARCH("SUMIFS",H102)))</formula>
    </cfRule>
  </conditionalFormatting>
  <conditionalFormatting sqref="H106:H107">
    <cfRule type="containsText" dxfId="442" priority="15" stopIfTrue="1" operator="containsText" text="SUMIFS">
      <formula>NOT(ISERROR(SEARCH("SUMIFS",H106)))</formula>
    </cfRule>
  </conditionalFormatting>
  <conditionalFormatting sqref="L47:M48">
    <cfRule type="containsText" dxfId="441" priority="5" stopIfTrue="1" operator="containsText" text="SUMIFS">
      <formula>NOT(ISERROR(SEARCH("SUMIFS",L47)))</formula>
    </cfRule>
  </conditionalFormatting>
  <conditionalFormatting sqref="L50:M51">
    <cfRule type="containsText" dxfId="440" priority="3" stopIfTrue="1" operator="containsText" text="SUMIFS">
      <formula>NOT(ISERROR(SEARCH("SUMIFS",L50)))</formula>
    </cfRule>
  </conditionalFormatting>
  <conditionalFormatting sqref="Q45 Q54:Q56">
    <cfRule type="containsText" dxfId="439" priority="25" stopIfTrue="1" operator="containsText" text="SUMIFS">
      <formula>NOT(ISERROR(SEARCH("SUMIFS",Q45)))</formula>
    </cfRule>
  </conditionalFormatting>
  <conditionalFormatting sqref="Q58:Q64">
    <cfRule type="containsText" dxfId="438" priority="21" stopIfTrue="1" operator="containsText" text="SUMIFS">
      <formula>NOT(ISERROR(SEARCH("SUMIFS",Q58)))</formula>
    </cfRule>
  </conditionalFormatting>
  <conditionalFormatting sqref="Q69:Q74">
    <cfRule type="containsText" dxfId="437" priority="22" stopIfTrue="1" operator="containsText" text="SUMIFS">
      <formula>NOT(ISERROR(SEARCH("SUMIFS",Q69)))</formula>
    </cfRule>
  </conditionalFormatting>
  <conditionalFormatting sqref="Q85">
    <cfRule type="containsText" dxfId="436" priority="20" stopIfTrue="1" operator="containsText" text="SUMIFS">
      <formula>NOT(ISERROR(SEARCH("SUMIFS",Q85)))</formula>
    </cfRule>
  </conditionalFormatting>
  <conditionalFormatting sqref="Q94:Q96">
    <cfRule type="containsText" dxfId="435" priority="14" stopIfTrue="1" operator="containsText" text="SUMIFS">
      <formula>NOT(ISERROR(SEARCH("SUMIFS",Q94)))</formula>
    </cfRule>
  </conditionalFormatting>
  <conditionalFormatting sqref="Q99:Q102">
    <cfRule type="containsText" dxfId="434" priority="18" stopIfTrue="1" operator="containsText" text="SUMIFS">
      <formula>NOT(ISERROR(SEARCH("SUMIFS",Q99)))</formula>
    </cfRule>
  </conditionalFormatting>
  <conditionalFormatting sqref="Q105:Q107">
    <cfRule type="containsText" dxfId="433" priority="17" stopIfTrue="1" operator="containsText" text="SUMIFS">
      <formula>NOT(ISERROR(SEARCH("SUMIFS",Q105)))</formula>
    </cfRule>
  </conditionalFormatting>
  <conditionalFormatting sqref="Q112">
    <cfRule type="containsText" dxfId="432" priority="7" stopIfTrue="1" operator="containsText" text="SUMIFS">
      <formula>NOT(ISERROR(SEARCH("SUMIFS",Q112)))</formula>
    </cfRule>
  </conditionalFormatting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14749-3745-48A4-9636-09355A75B223}">
  <sheetPr codeName="Sheet5"/>
  <dimension ref="A1:W175"/>
  <sheetViews>
    <sheetView zoomScale="70" zoomScaleNormal="70" workbookViewId="0">
      <selection activeCell="U97" sqref="U97"/>
    </sheetView>
  </sheetViews>
  <sheetFormatPr defaultColWidth="9.1796875" defaultRowHeight="12.5"/>
  <cols>
    <col min="1" max="1" width="4.81640625" style="2" customWidth="1"/>
    <col min="2" max="2" width="16.81640625" style="2" customWidth="1"/>
    <col min="3" max="4" width="15.54296875" style="2" customWidth="1"/>
    <col min="5" max="11" width="11.7265625" style="2" customWidth="1"/>
    <col min="12" max="12" width="18.453125" style="2" customWidth="1"/>
    <col min="13" max="13" width="52.1796875" style="2" customWidth="1"/>
    <col min="14" max="14" width="12.54296875" style="2" customWidth="1"/>
    <col min="15" max="15" width="13.1796875" style="2" customWidth="1"/>
    <col min="16" max="20" width="11.7265625" style="2" customWidth="1"/>
    <col min="21" max="22" width="15.54296875" style="2" customWidth="1"/>
    <col min="23" max="23" width="16.7265625" style="2" customWidth="1"/>
    <col min="24" max="16384" width="9.1796875" style="2"/>
  </cols>
  <sheetData>
    <row r="1" spans="1:23">
      <c r="B1" s="3"/>
      <c r="C1" s="3"/>
      <c r="D1" s="3"/>
      <c r="E1" s="3"/>
      <c r="F1" s="3"/>
      <c r="G1" s="3"/>
      <c r="H1" s="3"/>
      <c r="I1" s="3"/>
      <c r="J1" s="3"/>
      <c r="K1" s="3"/>
      <c r="L1" s="4"/>
      <c r="M1" s="5"/>
      <c r="N1" s="3"/>
      <c r="O1" s="3"/>
      <c r="P1" s="3"/>
      <c r="Q1" s="3"/>
      <c r="R1" s="3"/>
      <c r="S1" s="3"/>
      <c r="T1" s="3"/>
      <c r="U1" s="3"/>
      <c r="V1" s="3"/>
      <c r="W1" s="3"/>
    </row>
    <row r="2" spans="1:23" ht="32.5">
      <c r="B2" s="286" t="s">
        <v>117</v>
      </c>
      <c r="C2" s="286"/>
      <c r="D2" s="286"/>
      <c r="E2" s="286"/>
      <c r="F2" s="286"/>
      <c r="G2" s="286"/>
      <c r="H2" s="286"/>
      <c r="I2" s="286"/>
      <c r="J2" s="286"/>
      <c r="K2" s="286"/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W2" s="286"/>
    </row>
    <row r="3" spans="1:23" ht="13">
      <c r="B3" s="287"/>
      <c r="C3" s="287"/>
      <c r="D3" s="287"/>
      <c r="E3" s="287"/>
      <c r="F3" s="287"/>
      <c r="G3" s="287"/>
      <c r="H3" s="287"/>
      <c r="I3" s="287"/>
      <c r="J3" s="287"/>
      <c r="K3" s="287"/>
      <c r="L3" s="287"/>
      <c r="M3" s="287"/>
      <c r="N3" s="287"/>
      <c r="O3" s="287"/>
      <c r="P3" s="287"/>
      <c r="Q3" s="287"/>
      <c r="R3" s="287"/>
      <c r="S3" s="287"/>
      <c r="T3" s="287"/>
      <c r="U3" s="287"/>
      <c r="V3" s="287"/>
      <c r="W3" s="287"/>
    </row>
    <row r="4" spans="1:23" ht="25">
      <c r="B4" s="288">
        <v>2018</v>
      </c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</row>
    <row r="5" spans="1:23" ht="25">
      <c r="B5" s="289" t="s">
        <v>118</v>
      </c>
      <c r="C5" s="289"/>
      <c r="D5" s="289"/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89"/>
      <c r="P5" s="289"/>
      <c r="Q5" s="289"/>
      <c r="R5" s="289"/>
      <c r="S5" s="289"/>
      <c r="T5" s="289"/>
      <c r="U5" s="289"/>
      <c r="V5" s="289"/>
      <c r="W5" s="289"/>
    </row>
    <row r="6" spans="1:23" ht="18" customHeight="1" thickBot="1">
      <c r="B6" s="290" t="str">
        <f>DATI!I1</f>
        <v>pēdējais datu labošanas datums: 21.10.2025</v>
      </c>
      <c r="C6" s="291"/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2"/>
      <c r="O6" s="292"/>
      <c r="P6" s="292"/>
      <c r="Q6" s="292"/>
      <c r="R6" s="292"/>
      <c r="S6" s="292"/>
      <c r="T6" s="292"/>
      <c r="U6" s="292"/>
      <c r="V6" s="292"/>
      <c r="W6" s="292"/>
    </row>
    <row r="7" spans="1:23" ht="21.75" customHeight="1" thickTop="1" thickBot="1">
      <c r="A7" s="7"/>
      <c r="B7" s="293" t="s">
        <v>119</v>
      </c>
      <c r="C7" s="294"/>
      <c r="D7" s="294"/>
      <c r="E7" s="294"/>
      <c r="F7" s="294"/>
      <c r="G7" s="294"/>
      <c r="H7" s="294"/>
      <c r="I7" s="294"/>
      <c r="J7" s="294"/>
      <c r="K7" s="295"/>
      <c r="L7" s="296" t="s">
        <v>120</v>
      </c>
      <c r="M7" s="297"/>
      <c r="N7" s="299" t="s">
        <v>121</v>
      </c>
      <c r="O7" s="300"/>
      <c r="P7" s="300"/>
      <c r="Q7" s="300"/>
      <c r="R7" s="300"/>
      <c r="S7" s="300"/>
      <c r="T7" s="300"/>
      <c r="U7" s="301"/>
      <c r="V7" s="301"/>
      <c r="W7" s="302"/>
    </row>
    <row r="8" spans="1:23" ht="21.75" customHeight="1" thickTop="1" thickBot="1">
      <c r="A8" s="7"/>
      <c r="B8" s="303" t="s">
        <v>23</v>
      </c>
      <c r="C8" s="231"/>
      <c r="D8" s="231"/>
      <c r="E8" s="231"/>
      <c r="F8" s="231"/>
      <c r="G8" s="231"/>
      <c r="H8" s="231"/>
      <c r="I8" s="231"/>
      <c r="J8" s="231"/>
      <c r="K8" s="232"/>
      <c r="L8" s="276"/>
      <c r="M8" s="223"/>
      <c r="N8" s="304" t="s">
        <v>81</v>
      </c>
      <c r="O8" s="304"/>
      <c r="P8" s="304"/>
      <c r="Q8" s="304"/>
      <c r="R8" s="304"/>
      <c r="S8" s="304"/>
      <c r="T8" s="304"/>
      <c r="U8" s="304"/>
      <c r="V8" s="304"/>
      <c r="W8" s="305"/>
    </row>
    <row r="9" spans="1:23" ht="13.5" customHeight="1" thickTop="1">
      <c r="A9" s="7"/>
      <c r="B9" s="306" t="s">
        <v>122</v>
      </c>
      <c r="C9" s="239" t="s">
        <v>123</v>
      </c>
      <c r="D9" s="246" t="s">
        <v>124</v>
      </c>
      <c r="E9" s="239" t="s">
        <v>125</v>
      </c>
      <c r="F9" s="261" t="s">
        <v>126</v>
      </c>
      <c r="G9" s="239" t="s">
        <v>127</v>
      </c>
      <c r="H9" s="239" t="s">
        <v>128</v>
      </c>
      <c r="I9" s="239" t="s">
        <v>129</v>
      </c>
      <c r="J9" s="239" t="s">
        <v>130</v>
      </c>
      <c r="K9" s="243" t="s">
        <v>131</v>
      </c>
      <c r="L9" s="276"/>
      <c r="M9" s="223"/>
      <c r="N9" s="246" t="s">
        <v>131</v>
      </c>
      <c r="O9" s="239" t="s">
        <v>130</v>
      </c>
      <c r="P9" s="239" t="s">
        <v>129</v>
      </c>
      <c r="Q9" s="239" t="s">
        <v>128</v>
      </c>
      <c r="R9" s="239" t="s">
        <v>127</v>
      </c>
      <c r="S9" s="239" t="s">
        <v>126</v>
      </c>
      <c r="T9" s="239" t="s">
        <v>125</v>
      </c>
      <c r="U9" s="264" t="s">
        <v>124</v>
      </c>
      <c r="V9" s="264" t="s">
        <v>123</v>
      </c>
      <c r="W9" s="266" t="s">
        <v>122</v>
      </c>
    </row>
    <row r="10" spans="1:23" ht="12.75" customHeight="1">
      <c r="A10" s="7"/>
      <c r="B10" s="307"/>
      <c r="C10" s="229"/>
      <c r="D10" s="309"/>
      <c r="E10" s="213"/>
      <c r="F10" s="311"/>
      <c r="G10" s="213"/>
      <c r="H10" s="229"/>
      <c r="I10" s="213"/>
      <c r="J10" s="213"/>
      <c r="K10" s="244"/>
      <c r="L10" s="276"/>
      <c r="M10" s="223"/>
      <c r="N10" s="247"/>
      <c r="O10" s="213"/>
      <c r="P10" s="213"/>
      <c r="Q10" s="229"/>
      <c r="R10" s="213"/>
      <c r="S10" s="213"/>
      <c r="T10" s="213"/>
      <c r="U10" s="216"/>
      <c r="V10" s="216"/>
      <c r="W10" s="219"/>
    </row>
    <row r="11" spans="1:23" ht="55.5" customHeight="1" thickBot="1">
      <c r="A11" s="7"/>
      <c r="B11" s="308"/>
      <c r="C11" s="242"/>
      <c r="D11" s="310"/>
      <c r="E11" s="241"/>
      <c r="F11" s="312"/>
      <c r="G11" s="241"/>
      <c r="H11" s="242"/>
      <c r="I11" s="241"/>
      <c r="J11" s="240"/>
      <c r="K11" s="245"/>
      <c r="L11" s="276"/>
      <c r="M11" s="223"/>
      <c r="N11" s="248"/>
      <c r="O11" s="240"/>
      <c r="P11" s="241"/>
      <c r="Q11" s="242"/>
      <c r="R11" s="241"/>
      <c r="S11" s="241"/>
      <c r="T11" s="241"/>
      <c r="U11" s="265"/>
      <c r="V11" s="265"/>
      <c r="W11" s="267"/>
    </row>
    <row r="12" spans="1:23" ht="33.75" customHeight="1" thickTop="1" thickBot="1">
      <c r="A12" s="7"/>
      <c r="B12" s="8" t="s">
        <v>103</v>
      </c>
      <c r="C12" s="9" t="s">
        <v>104</v>
      </c>
      <c r="D12" s="9" t="s">
        <v>102</v>
      </c>
      <c r="E12" s="10" t="s">
        <v>98</v>
      </c>
      <c r="F12" s="10" t="s">
        <v>97</v>
      </c>
      <c r="G12" s="10" t="s">
        <v>90</v>
      </c>
      <c r="H12" s="9" t="s">
        <v>105</v>
      </c>
      <c r="I12" s="10" t="s">
        <v>6</v>
      </c>
      <c r="J12" s="9" t="s">
        <v>106</v>
      </c>
      <c r="K12" s="11" t="s">
        <v>132</v>
      </c>
      <c r="L12" s="298"/>
      <c r="M12" s="225"/>
      <c r="N12" s="12" t="s">
        <v>132</v>
      </c>
      <c r="O12" s="13" t="s">
        <v>106</v>
      </c>
      <c r="P12" s="14" t="s">
        <v>6</v>
      </c>
      <c r="Q12" s="13" t="s">
        <v>105</v>
      </c>
      <c r="R12" s="14" t="s">
        <v>90</v>
      </c>
      <c r="S12" s="14" t="s">
        <v>97</v>
      </c>
      <c r="T12" s="14" t="s">
        <v>98</v>
      </c>
      <c r="U12" s="14" t="s">
        <v>102</v>
      </c>
      <c r="V12" s="13" t="s">
        <v>104</v>
      </c>
      <c r="W12" s="15" t="s">
        <v>103</v>
      </c>
    </row>
    <row r="13" spans="1:23" ht="19" thickTop="1" thickBot="1">
      <c r="A13" s="7"/>
      <c r="B13" s="283" t="s">
        <v>133</v>
      </c>
      <c r="C13" s="283"/>
      <c r="D13" s="283"/>
      <c r="E13" s="283"/>
      <c r="F13" s="283"/>
      <c r="G13" s="283"/>
      <c r="H13" s="283"/>
      <c r="I13" s="283"/>
      <c r="J13" s="283"/>
      <c r="K13" s="283"/>
      <c r="L13" s="283"/>
      <c r="M13" s="283"/>
      <c r="N13" s="231"/>
      <c r="O13" s="231"/>
      <c r="P13" s="231"/>
      <c r="Q13" s="231"/>
      <c r="R13" s="231"/>
      <c r="S13" s="231"/>
      <c r="T13" s="231"/>
      <c r="U13" s="231"/>
      <c r="V13" s="231"/>
      <c r="W13" s="232"/>
    </row>
    <row r="14" spans="1:23" ht="13.5" thickTop="1">
      <c r="A14" s="7"/>
      <c r="B14" s="16"/>
      <c r="C14" s="16"/>
      <c r="D14" s="16"/>
      <c r="E14" s="16"/>
      <c r="F14" s="16"/>
      <c r="G14" s="16"/>
      <c r="H14" s="16"/>
      <c r="I14" s="16"/>
      <c r="J14" s="16"/>
      <c r="K14" s="17"/>
      <c r="L14" s="18" t="s">
        <v>86</v>
      </c>
      <c r="M14" s="19" t="s">
        <v>134</v>
      </c>
      <c r="N14" s="20">
        <f>P14</f>
        <v>52756361</v>
      </c>
      <c r="O14" s="21"/>
      <c r="P14" s="22">
        <f>R14+S14+T14+W14</f>
        <v>52756361</v>
      </c>
      <c r="Q14" s="23"/>
      <c r="R14" s="24">
        <f>SUMIFS(DATI!E$1:E$65536,DATI!A$1:A$65536,'2018'!B4,DATI!B$1:B$65536,'2018'!R12,DATI!C$1:C$65536,'2018'!N8,DATI!D$1:D$65536,'2018'!L14)</f>
        <v>40762334</v>
      </c>
      <c r="S14" s="24">
        <f>SUMIFS(DATI!E$1:E$65536,DATI!A$1:A$65536,'2018'!B4,DATI!B$1:B$65536,'2018'!S12,DATI!C$1:C$65536,'2018'!N8,DATI!D$1:D$65536,'2018'!L14)</f>
        <v>1710395</v>
      </c>
      <c r="T14" s="24">
        <f>SUMIFS(DATI!E$1:E$65536,DATI!A$1:A$65536,'2018'!B4,DATI!B$1:B$65536,'2018'!T12,DATI!C$1:C$65536,'2018'!N8,DATI!D$1:D$65536,'2018'!L14)</f>
        <v>5851269</v>
      </c>
      <c r="U14" s="24">
        <f>SUMIFS(DATI!E$1:E$65536,DATI!A$1:A$65536,'2018'!B4,DATI!B$1:B$65536,'2018'!U12,DATI!C$1:C$65536,'2018'!N8,DATI!D$1:D$65536,'2018'!L14)</f>
        <v>4117706</v>
      </c>
      <c r="V14" s="24">
        <f>SUMIFS(DATI!E$1:E$65536,DATI!A$1:A$65536,'2018'!B4,DATI!B$1:B$65536,'2018'!V12,DATI!C$1:C$65536,'2018'!N8,DATI!D$1:D$65536,'2018'!L14)</f>
        <v>314657</v>
      </c>
      <c r="W14" s="25">
        <f>U14+V14</f>
        <v>4432363</v>
      </c>
    </row>
    <row r="15" spans="1:23" ht="13">
      <c r="A15" s="7"/>
      <c r="B15" s="16"/>
      <c r="C15" s="16"/>
      <c r="D15" s="16"/>
      <c r="E15" s="16"/>
      <c r="F15" s="16"/>
      <c r="G15" s="16"/>
      <c r="H15" s="16"/>
      <c r="I15" s="16"/>
      <c r="J15" s="16"/>
      <c r="K15" s="26"/>
      <c r="L15" s="40" t="s">
        <v>87</v>
      </c>
      <c r="M15" s="134" t="s">
        <v>136</v>
      </c>
      <c r="N15" s="27">
        <f>P15</f>
        <v>45334284</v>
      </c>
      <c r="O15" s="28"/>
      <c r="P15" s="29">
        <f>R15+S15+T15+W15</f>
        <v>45334284</v>
      </c>
      <c r="Q15" s="28"/>
      <c r="R15" s="30">
        <f>SUMIFS(DATI!E$1:E$65536,DATI!A$1:A$65536,'2018'!B4,DATI!B$1:B$65536,'2018'!R12,DATI!C$1:C$65536,'2018'!N8,DATI!D$1:D$65536,'2018'!L15)</f>
        <v>40530230</v>
      </c>
      <c r="S15" s="30">
        <f>SUMIFS(DATI!E$1:E$65536,DATI!A$1:A$65536,'2018'!B4,DATI!B$1:B$65536,'2018'!S12,DATI!C$1:C$65536,'2018'!N8,DATI!D$1:D$65536,'2018'!L15)</f>
        <v>1685330</v>
      </c>
      <c r="T15" s="30">
        <f>SUMIFS(DATI!E$1:E$65536,DATI!A$1:A$65536,'2018'!B4,DATI!B$1:B$65536,'2018'!T12,DATI!C$1:C$65536,'2018'!N8,DATI!D$1:D$65536,'2018'!L15)</f>
        <v>813502</v>
      </c>
      <c r="U15" s="30">
        <f>SUMIFS(DATI!E$1:E$65536,DATI!A$1:A$65536,'2018'!B4,DATI!B$1:B$65536,'2018'!U12,DATI!C$1:C$65536,'2018'!N8,DATI!D$1:D$65536,'2018'!L15)</f>
        <v>2252016</v>
      </c>
      <c r="V15" s="30">
        <f>SUMIFS(DATI!E$1:E$65536,DATI!A$1:A$65536,'2018'!B4,DATI!B$1:B$65536,'2018'!V12,DATI!C$1:C$65536,'2018'!N8,DATI!D$1:D$65536,'2018'!L15)</f>
        <v>53206</v>
      </c>
      <c r="W15" s="31">
        <f>U15+V15</f>
        <v>2305222</v>
      </c>
    </row>
    <row r="16" spans="1:23" ht="13">
      <c r="A16" s="7"/>
      <c r="B16" s="16"/>
      <c r="C16" s="16"/>
      <c r="D16" s="16"/>
      <c r="E16" s="16"/>
      <c r="F16" s="16"/>
      <c r="G16" s="16"/>
      <c r="H16" s="16"/>
      <c r="I16" s="16"/>
      <c r="J16" s="16"/>
      <c r="K16" s="26"/>
      <c r="L16" s="40" t="s">
        <v>88</v>
      </c>
      <c r="M16" s="134" t="s">
        <v>137</v>
      </c>
      <c r="N16" s="27">
        <f>P16</f>
        <v>2246644</v>
      </c>
      <c r="O16" s="28"/>
      <c r="P16" s="29">
        <f>R16+S16+T16+W16</f>
        <v>2246644</v>
      </c>
      <c r="Q16" s="28"/>
      <c r="R16" s="30">
        <f>SUMIFS(DATI!E$1:E$65536,DATI!A$1:A$65536,'2018'!B4,DATI!B$1:B$65536,'2018'!R12,DATI!C$1:C$65536,'2018'!N8,DATI!D$1:D$65536,'2018'!L16)</f>
        <v>232104</v>
      </c>
      <c r="S16" s="30">
        <f>SUMIFS(DATI!E$1:E$65536,DATI!A$1:A$65536,'2018'!B4,DATI!B$1:B$65536,'2018'!S12,DATI!C$1:C$65536,'2018'!N8,DATI!D$1:D$65536,'2018'!L16)</f>
        <v>25065</v>
      </c>
      <c r="T16" s="30">
        <f>SUMIFS(DATI!E$1:E$65536,DATI!A$1:A$65536,'2018'!B4,DATI!B$1:B$65536,'2018'!T12,DATI!C$1:C$65536,'2018'!N8,DATI!D$1:D$65536,'2018'!L16)</f>
        <v>122323</v>
      </c>
      <c r="U16" s="30">
        <f>SUMIFS(DATI!E$1:E$65536,DATI!A$1:A$65536,'2018'!B4,DATI!B$1:B$65536,'2018'!U12,DATI!C$1:C$65536,'2018'!N8,DATI!D$1:D$65536,'2018'!L16)</f>
        <v>1865689</v>
      </c>
      <c r="V16" s="30">
        <f>SUMIFS(DATI!E$1:E$65536,DATI!A$1:A$65536,'2018'!B4,DATI!B$1:B$65536,'2018'!V12,DATI!C$1:C$65536,'2018'!N8,DATI!D$1:D$65536,'2018'!L16)</f>
        <v>1463</v>
      </c>
      <c r="W16" s="31">
        <f>U16+V16</f>
        <v>1867152</v>
      </c>
    </row>
    <row r="17" spans="1:23" ht="13">
      <c r="A17" s="7"/>
      <c r="B17" s="16"/>
      <c r="C17" s="16"/>
      <c r="D17" s="16"/>
      <c r="E17" s="16"/>
      <c r="F17" s="16"/>
      <c r="G17" s="16"/>
      <c r="H17" s="16"/>
      <c r="I17" s="16"/>
      <c r="J17" s="16"/>
      <c r="K17" s="26"/>
      <c r="L17" s="40" t="s">
        <v>89</v>
      </c>
      <c r="M17" s="134" t="s">
        <v>138</v>
      </c>
      <c r="N17" s="27">
        <f>P17</f>
        <v>5175432</v>
      </c>
      <c r="O17" s="28"/>
      <c r="P17" s="29">
        <f>R17+S17+T17+W17</f>
        <v>5175432</v>
      </c>
      <c r="Q17" s="28"/>
      <c r="R17" s="28"/>
      <c r="S17" s="28"/>
      <c r="T17" s="30">
        <f>SUMIFS(DATI!E$1:E$65536,DATI!A$1:A$65536,'2018'!B4,DATI!B$1:B$65536,'2018'!T12,DATI!C$1:C$65536,'2018'!N8,DATI!D$1:D$65536,'2018'!L17)</f>
        <v>4915444</v>
      </c>
      <c r="U17" s="28"/>
      <c r="V17" s="30">
        <f>SUMIFS(DATI!E$1:E$65536,DATI!A$1:A$65536,'2018'!B4,DATI!B$1:B$65536,'2018'!V12,DATI!C$1:C$65536,'2018'!N8,DATI!D$1:D$65536,'2018'!L17)</f>
        <v>259988</v>
      </c>
      <c r="W17" s="31">
        <f>V17</f>
        <v>259988</v>
      </c>
    </row>
    <row r="18" spans="1:23" ht="13">
      <c r="A18" s="7"/>
      <c r="B18" s="33">
        <f>C18+D18</f>
        <v>2140561</v>
      </c>
      <c r="C18" s="34">
        <f>SUMIFS(DATI!E$1:E$65536,DATI!A$1:A$65536,'2018'!B4,DATI!B$1:B$65536,'2018'!C12,DATI!C$1:C$65536,'2018'!B8,DATI!D$1:D$65536,'2018'!L18)</f>
        <v>185418</v>
      </c>
      <c r="D18" s="34">
        <f>SUMIFS(DATI!E$1:E$65536,DATI!A$1:A$65536,'2018'!B4,DATI!B$1:B$65536,'2018'!D12,DATI!C$1:C$65536,'2018'!B8,DATI!D$1:D$65536,'2018'!L18)</f>
        <v>1955143</v>
      </c>
      <c r="E18" s="35">
        <f>SUMIFS(DATI!E$1:E$65536,DATI!A$1:A$65536,'2018'!B4,DATI!B$1:B$65536,'2018'!E12,DATI!C$1:C$65536,'2018'!B8,DATI!D$1:D$65536,'2018'!L18)</f>
        <v>1710047</v>
      </c>
      <c r="F18" s="36">
        <f>SUMIFS(DATI!E$1:E$65536,DATI!A$1:A$65536,'2018'!B4,DATI!B$1:B$65536,'2018'!F12,DATI!C$1:C$65536,'2018'!B8,DATI!D$1:D$65536,'2018'!L18)</f>
        <v>805942</v>
      </c>
      <c r="G18" s="36">
        <f>SUMIFS(DATI!E$1:E$65536,DATI!A$1:A$65536,'2018'!B4,DATI!B$1:B$65536,'2018'!G12,DATI!C$1:C$65536,'2018'!B8,DATI!D$1:D$65536,'2018'!L18)</f>
        <v>23811883</v>
      </c>
      <c r="H18" s="16"/>
      <c r="I18" s="37">
        <f>B18+E18+F18+G18</f>
        <v>28468433</v>
      </c>
      <c r="J18" s="38"/>
      <c r="K18" s="39">
        <f>I18</f>
        <v>28468433</v>
      </c>
      <c r="L18" s="40" t="s">
        <v>72</v>
      </c>
      <c r="M18" s="41" t="s">
        <v>139</v>
      </c>
      <c r="N18" s="28"/>
      <c r="O18" s="28"/>
      <c r="P18" s="28"/>
      <c r="Q18" s="28"/>
      <c r="R18" s="28"/>
      <c r="S18" s="28"/>
      <c r="T18" s="23"/>
      <c r="U18" s="28"/>
      <c r="V18" s="28"/>
      <c r="W18" s="42"/>
    </row>
    <row r="19" spans="1:23" ht="13">
      <c r="A19" s="7"/>
      <c r="B19" s="33">
        <f>C19+D19</f>
        <v>2291802</v>
      </c>
      <c r="C19" s="43">
        <f>V14-C18</f>
        <v>129239</v>
      </c>
      <c r="D19" s="33">
        <f>U14-D18</f>
        <v>2162563</v>
      </c>
      <c r="E19" s="43">
        <f>T14-E18</f>
        <v>4141222</v>
      </c>
      <c r="F19" s="43">
        <f>S14-F18</f>
        <v>904453</v>
      </c>
      <c r="G19" s="43">
        <f>R14-G18</f>
        <v>16950451</v>
      </c>
      <c r="H19" s="16"/>
      <c r="I19" s="37">
        <f>B19+E19+F19+G19</f>
        <v>24287928</v>
      </c>
      <c r="J19" s="44"/>
      <c r="K19" s="45"/>
      <c r="L19" s="46" t="s">
        <v>91</v>
      </c>
      <c r="M19" s="194" t="s">
        <v>140</v>
      </c>
      <c r="N19" s="28"/>
      <c r="O19" s="28"/>
      <c r="P19" s="28"/>
      <c r="Q19" s="47"/>
      <c r="R19" s="28"/>
      <c r="S19" s="28"/>
      <c r="T19" s="28"/>
      <c r="U19" s="28"/>
      <c r="V19" s="28"/>
      <c r="W19" s="42"/>
    </row>
    <row r="20" spans="1:23">
      <c r="A20" s="7"/>
      <c r="B20" s="44"/>
      <c r="C20" s="44"/>
      <c r="D20" s="48"/>
      <c r="E20" s="44"/>
      <c r="F20" s="44"/>
      <c r="G20" s="44"/>
      <c r="H20" s="44"/>
      <c r="I20" s="48"/>
      <c r="J20" s="44"/>
      <c r="K20" s="45"/>
      <c r="L20" s="40" t="s">
        <v>85</v>
      </c>
      <c r="M20" s="41" t="s">
        <v>141</v>
      </c>
      <c r="N20" s="28"/>
      <c r="O20" s="28"/>
      <c r="P20" s="29">
        <f>Q20</f>
        <v>3865516</v>
      </c>
      <c r="Q20" s="49">
        <f>SUMIFS(DATI!E$1:E$65536,DATI!A$1:A$65536,'2018'!B4,DATI!B$1:B$65536,'2018'!Q12,DATI!C$1:C$65536,'2018'!N8,DATI!D$1:D$65536,'2018'!L20)</f>
        <v>3865516</v>
      </c>
      <c r="R20" s="50"/>
      <c r="S20" s="28"/>
      <c r="T20" s="28"/>
      <c r="U20" s="28"/>
      <c r="V20" s="28"/>
      <c r="W20" s="42"/>
    </row>
    <row r="21" spans="1:23" ht="13">
      <c r="A21" s="7"/>
      <c r="B21" s="44"/>
      <c r="C21" s="44"/>
      <c r="D21" s="48"/>
      <c r="E21" s="44"/>
      <c r="F21" s="44"/>
      <c r="G21" s="44"/>
      <c r="H21" s="44"/>
      <c r="I21" s="43">
        <f>I19+P20</f>
        <v>28153444</v>
      </c>
      <c r="J21" s="44"/>
      <c r="K21" s="45"/>
      <c r="L21" s="46" t="s">
        <v>12</v>
      </c>
      <c r="M21" s="194" t="s">
        <v>142</v>
      </c>
      <c r="N21" s="28"/>
      <c r="O21" s="28"/>
      <c r="P21" s="23"/>
      <c r="Q21" s="23"/>
      <c r="R21" s="28"/>
      <c r="S21" s="28"/>
      <c r="T21" s="28"/>
      <c r="U21" s="28"/>
      <c r="V21" s="28"/>
      <c r="W21" s="42"/>
    </row>
    <row r="22" spans="1:23" ht="13">
      <c r="A22" s="7"/>
      <c r="B22" s="51">
        <f>C22+D22</f>
        <v>809654</v>
      </c>
      <c r="C22" s="52">
        <f>SUMIFS(DATI!E$1:E$65536,DATI!A$1:A$65536,'2018'!B4,DATI!B$1:B$65536,'2018'!C12,DATI!C$1:C$65536,'2018'!B8,DATI!D$1:D$65536,'2018'!L22)</f>
        <v>25499</v>
      </c>
      <c r="D22" s="52">
        <f>SUMIFS(DATI!E$1:E$65536,DATI!A$1:A$65536,'2018'!B4,DATI!B$1:B$65536,'2018'!D12,DATI!C$1:C$65536,'2018'!B8,DATI!D$1:D$65536,'2018'!L22)</f>
        <v>784155</v>
      </c>
      <c r="E22" s="52">
        <f>SUMIFS(DATI!E$1:E$65536,DATI!A$1:A$65536,'2018'!B4,DATI!B$1:B$65536,'2018'!E12,DATI!C$1:C$65536,'2018'!B8,DATI!D$1:D$65536,'2018'!L22)</f>
        <v>1047615</v>
      </c>
      <c r="F22" s="52">
        <f>SUMIFS(DATI!E$1:E$65536,DATI!A$1:A$65536,'2018'!B4,DATI!B$1:B$65536,'2018'!F12,DATI!C$1:C$65536,'2018'!B8,DATI!D$1:D$65536,'2018'!L22)</f>
        <v>91970</v>
      </c>
      <c r="G22" s="52">
        <f>SUMIFS(DATI!E$1:E$65536,DATI!A$1:A$65536,'2018'!B4,DATI!B$1:B$65536,'2018'!G12,DATI!C$1:C$65536,'2018'!B8,DATI!D$1:D$65536,'2018'!L22)</f>
        <v>3065986</v>
      </c>
      <c r="H22" s="16"/>
      <c r="I22" s="43">
        <f>C22+D22+E22+F22+G22</f>
        <v>5015225</v>
      </c>
      <c r="J22" s="44"/>
      <c r="K22" s="45"/>
      <c r="L22" s="53" t="s">
        <v>77</v>
      </c>
      <c r="M22" s="54" t="s">
        <v>167</v>
      </c>
      <c r="N22" s="28"/>
      <c r="O22" s="28"/>
      <c r="P22" s="28"/>
      <c r="Q22" s="28"/>
      <c r="R22" s="28" t="s">
        <v>135</v>
      </c>
      <c r="S22" s="28"/>
      <c r="T22" s="28"/>
      <c r="U22" s="28"/>
      <c r="V22" s="28"/>
      <c r="W22" s="42"/>
    </row>
    <row r="23" spans="1:23" ht="13.5" thickBot="1">
      <c r="A23" s="7"/>
      <c r="B23" s="55">
        <f>C23+D23</f>
        <v>1482148</v>
      </c>
      <c r="C23" s="56">
        <f>C19-C22</f>
        <v>103740</v>
      </c>
      <c r="D23" s="56">
        <f>D19-D22</f>
        <v>1378408</v>
      </c>
      <c r="E23" s="56">
        <f>E19-E22</f>
        <v>3093607</v>
      </c>
      <c r="F23" s="56">
        <f>F19-F22</f>
        <v>812483</v>
      </c>
      <c r="G23" s="56">
        <f>G19-G22</f>
        <v>13884465</v>
      </c>
      <c r="H23" s="43">
        <f>P20</f>
        <v>3865516</v>
      </c>
      <c r="I23" s="43">
        <f>B23+E23+F23+G23+H23</f>
        <v>23138219</v>
      </c>
      <c r="J23" s="44"/>
      <c r="K23" s="57"/>
      <c r="L23" s="46" t="s">
        <v>13</v>
      </c>
      <c r="M23" s="195" t="s">
        <v>247</v>
      </c>
      <c r="N23" s="28"/>
      <c r="O23" s="28"/>
      <c r="P23" s="28"/>
      <c r="Q23" s="28"/>
      <c r="R23" s="28"/>
      <c r="S23" s="28"/>
      <c r="T23" s="28"/>
      <c r="U23" s="28"/>
      <c r="V23" s="28"/>
      <c r="W23" s="42"/>
    </row>
    <row r="24" spans="1:23" ht="26.25" customHeight="1" thickTop="1" thickBot="1">
      <c r="A24" s="7"/>
      <c r="B24" s="284" t="s">
        <v>143</v>
      </c>
      <c r="C24" s="284"/>
      <c r="D24" s="284"/>
      <c r="E24" s="284"/>
      <c r="F24" s="284"/>
      <c r="G24" s="284"/>
      <c r="H24" s="284"/>
      <c r="I24" s="284"/>
      <c r="J24" s="284"/>
      <c r="K24" s="284"/>
      <c r="L24" s="284"/>
      <c r="M24" s="284"/>
      <c r="N24" s="284"/>
      <c r="O24" s="284"/>
      <c r="P24" s="284"/>
      <c r="Q24" s="284"/>
      <c r="R24" s="284"/>
      <c r="S24" s="284"/>
      <c r="T24" s="284"/>
      <c r="U24" s="284"/>
      <c r="V24" s="284"/>
      <c r="W24" s="285"/>
    </row>
    <row r="25" spans="1:23" ht="19" thickTop="1" thickBot="1">
      <c r="A25" s="7"/>
      <c r="B25" s="231" t="s">
        <v>144</v>
      </c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232"/>
    </row>
    <row r="26" spans="1:23" ht="13.5" thickTop="1">
      <c r="A26" s="7"/>
      <c r="B26" s="58"/>
      <c r="C26" s="58"/>
      <c r="D26" s="58"/>
      <c r="E26" s="58"/>
      <c r="F26" s="58"/>
      <c r="G26" s="58"/>
      <c r="H26" s="58"/>
      <c r="I26" s="59"/>
      <c r="J26" s="58"/>
      <c r="K26" s="60"/>
      <c r="L26" s="46" t="s">
        <v>12</v>
      </c>
      <c r="M26" s="196" t="s">
        <v>145</v>
      </c>
      <c r="N26" s="28"/>
      <c r="O26" s="61"/>
      <c r="P26" s="22">
        <f>R26+S26+T26+W26+Q26</f>
        <v>28153444</v>
      </c>
      <c r="Q26" s="22">
        <f>H23</f>
        <v>3865516</v>
      </c>
      <c r="R26" s="62">
        <f>G19</f>
        <v>16950451</v>
      </c>
      <c r="S26" s="62">
        <f>F19</f>
        <v>904453</v>
      </c>
      <c r="T26" s="62">
        <f>E19</f>
        <v>4141222</v>
      </c>
      <c r="U26" s="62">
        <f>D19</f>
        <v>2162563</v>
      </c>
      <c r="V26" s="62">
        <f>C19</f>
        <v>129239</v>
      </c>
      <c r="W26" s="63">
        <f>U26+V26</f>
        <v>2291802</v>
      </c>
    </row>
    <row r="27" spans="1:23">
      <c r="A27" s="7"/>
      <c r="B27" s="64">
        <f>C27+D27</f>
        <v>250017</v>
      </c>
      <c r="C27" s="64">
        <f>C28+C29</f>
        <v>95937</v>
      </c>
      <c r="D27" s="64">
        <f>D28+D29</f>
        <v>154080</v>
      </c>
      <c r="E27" s="64">
        <f>E28+E29</f>
        <v>3089061</v>
      </c>
      <c r="F27" s="64">
        <f>F28+F29</f>
        <v>508328</v>
      </c>
      <c r="G27" s="64">
        <f>G28+G29</f>
        <v>10027064</v>
      </c>
      <c r="H27" s="44"/>
      <c r="I27" s="37">
        <f>B27+E27+F27+G27</f>
        <v>13874470</v>
      </c>
      <c r="J27" s="43">
        <f>J28+J29</f>
        <v>553985</v>
      </c>
      <c r="K27" s="39">
        <f>J27+I27</f>
        <v>14428455</v>
      </c>
      <c r="L27" s="53" t="s">
        <v>24</v>
      </c>
      <c r="M27" s="65" t="s">
        <v>146</v>
      </c>
      <c r="N27" s="28"/>
      <c r="O27" s="28"/>
      <c r="P27" s="23"/>
      <c r="Q27" s="23"/>
      <c r="R27" s="23"/>
      <c r="S27" s="23"/>
      <c r="T27" s="23"/>
      <c r="U27" s="23"/>
      <c r="V27" s="23"/>
      <c r="W27" s="32"/>
    </row>
    <row r="28" spans="1:23">
      <c r="A28" s="7"/>
      <c r="B28" s="66">
        <f>C28+D28</f>
        <v>213064</v>
      </c>
      <c r="C28" s="67">
        <f>SUMIFS(DATI!E$1:E$65536,DATI!A$1:A$65536,'2018'!B4,DATI!B$1:B$65536,'2018'!C12,DATI!C$1:C$65536,'2018'!B8,DATI!D$1:D$65536,'2018'!L28)</f>
        <v>77513</v>
      </c>
      <c r="D28" s="67">
        <f>SUMIFS(DATI!E$1:E$65536,DATI!A$1:A$65536,'2018'!B4,DATI!B$1:B$65536,'2018'!D12,DATI!C$1:C$65536,'2018'!B8,DATI!D$1:D$65536,'2018'!L28)</f>
        <v>135551</v>
      </c>
      <c r="E28" s="67">
        <f>SUMIFS(DATI!E$1:E$65536,DATI!A$1:A$65536,'2018'!B4,DATI!B$1:B$65536,'2018'!E12,DATI!C$1:C$65536,'2018'!B8,DATI!D$1:D$65536,'2018'!L28)</f>
        <v>2404385</v>
      </c>
      <c r="F28" s="67">
        <f>SUMIFS(DATI!E$1:E$65536,DATI!A$1:A$65536,'2018'!B4,DATI!B$1:B$65536,'2018'!F12,DATI!C$1:C$65536,'2018'!B8,DATI!D$1:D$65536,'2018'!L28)</f>
        <v>400469</v>
      </c>
      <c r="G28" s="67">
        <f>SUMIFS(DATI!E$1:E$65536,DATI!A$1:A$65536,'2018'!B4,DATI!B$1:B$65536,'2018'!G12,DATI!C$1:C$65536,'2018'!B8,DATI!D$1:D$65536,'2018'!L28)</f>
        <v>8403987</v>
      </c>
      <c r="H28" s="44"/>
      <c r="I28" s="37">
        <f>B28+E28+F28+G28</f>
        <v>11421905</v>
      </c>
      <c r="J28" s="36">
        <f>SUMIFS(DATI!E$1:E$65536,DATI!A$1:A$65536,'2018'!B4,DATI!B$1:B$65536,'2018'!J12,DATI!C$1:C$65536,'2018'!B8,DATI!D$1:D$65536,'2018'!L28)</f>
        <v>553985</v>
      </c>
      <c r="K28" s="39">
        <f>J28+I28</f>
        <v>11975890</v>
      </c>
      <c r="L28" s="53" t="s">
        <v>25</v>
      </c>
      <c r="M28" s="199" t="s">
        <v>248</v>
      </c>
      <c r="N28" s="28"/>
      <c r="O28" s="28"/>
      <c r="P28" s="28"/>
      <c r="Q28" s="28"/>
      <c r="R28" s="28"/>
      <c r="S28" s="28"/>
      <c r="T28" s="28"/>
      <c r="U28" s="28"/>
      <c r="V28" s="28"/>
      <c r="W28" s="42"/>
    </row>
    <row r="29" spans="1:23">
      <c r="A29" s="7"/>
      <c r="B29" s="66">
        <f>C29+D29</f>
        <v>36953</v>
      </c>
      <c r="C29" s="67">
        <f>SUMIFS(DATI!E$1:E$65536,DATI!A$1:A$65536,'2018'!B4,DATI!B$1:B$65536,'2018'!C12,DATI!C$1:C$65536,'2018'!B8,DATI!D$1:D$65536,'2018'!L29)</f>
        <v>18424</v>
      </c>
      <c r="D29" s="67">
        <f>SUMIFS(DATI!E$1:E$65536,DATI!A$1:A$65536,'2018'!B4,DATI!B$1:B$65536,'2018'!D12,DATI!C$1:C$65536,'2018'!B8,DATI!D$1:D$65536,'2018'!L29)</f>
        <v>18529</v>
      </c>
      <c r="E29" s="67">
        <f>SUMIFS(DATI!E$1:E$65536,DATI!A$1:A$65536,'2018'!B4,DATI!B$1:B$65536,'2018'!E12,DATI!C$1:C$65536,'2018'!B8,DATI!D$1:D$65536,'2018'!L29)</f>
        <v>684676</v>
      </c>
      <c r="F29" s="67">
        <f>SUMIFS(DATI!E$1:E$65536,DATI!A$1:A$65536,'2018'!B4,DATI!B$1:B$65536,'2018'!F12,DATI!C$1:C$65536,'2018'!B8,DATI!D$1:D$65536,'2018'!L29)</f>
        <v>107859</v>
      </c>
      <c r="G29" s="67">
        <f>SUMIFS(DATI!E$1:E$65536,DATI!A$1:A$65536,'2018'!B4,DATI!B$1:B$65536,'2018'!G12,DATI!C$1:C$65536,'2018'!B8,DATI!D$1:D$65536,'2018'!L29)</f>
        <v>1623077</v>
      </c>
      <c r="H29" s="44"/>
      <c r="I29" s="37">
        <f>B29+E29+F29+G29</f>
        <v>2452565</v>
      </c>
      <c r="J29" s="36">
        <f>SUMIFS(DATI!E$1:E$65536,DATI!A$1:A$65536,'2018'!B4,DATI!B$1:B$65536,'2018'!J12,DATI!C$1:C$65536,'2018'!B8,DATI!D$1:D$65536,'2018'!L29)</f>
        <v>0</v>
      </c>
      <c r="K29" s="39">
        <f>J29+I29</f>
        <v>2452565</v>
      </c>
      <c r="L29" s="53" t="s">
        <v>26</v>
      </c>
      <c r="M29" s="199" t="s">
        <v>249</v>
      </c>
      <c r="N29" s="28"/>
      <c r="O29" s="28"/>
      <c r="P29" s="28"/>
      <c r="Q29" s="28"/>
      <c r="R29" s="28"/>
      <c r="S29" s="28"/>
      <c r="T29" s="28"/>
      <c r="U29" s="28"/>
      <c r="V29" s="28"/>
      <c r="W29" s="42"/>
    </row>
    <row r="30" spans="1:23">
      <c r="A30" s="7"/>
      <c r="B30" s="68">
        <f>C30+D30</f>
        <v>37017</v>
      </c>
      <c r="C30" s="68">
        <f>C32</f>
        <v>7805</v>
      </c>
      <c r="D30" s="68">
        <f>D32</f>
        <v>29212</v>
      </c>
      <c r="E30" s="68">
        <f>E32</f>
        <v>4546</v>
      </c>
      <c r="F30" s="68">
        <f>F32</f>
        <v>36062</v>
      </c>
      <c r="G30" s="68">
        <f>G32</f>
        <v>276472</v>
      </c>
      <c r="H30" s="68">
        <f>H31</f>
        <v>3918155</v>
      </c>
      <c r="I30" s="69">
        <f>I31+I32</f>
        <v>4272252</v>
      </c>
      <c r="J30" s="44"/>
      <c r="K30" s="70"/>
      <c r="L30" s="53" t="s">
        <v>27</v>
      </c>
      <c r="M30" s="65" t="s">
        <v>147</v>
      </c>
      <c r="N30" s="28"/>
      <c r="O30" s="28"/>
      <c r="P30" s="28"/>
      <c r="Q30" s="28"/>
      <c r="R30" s="28"/>
      <c r="S30" s="28"/>
      <c r="T30" s="28"/>
      <c r="U30" s="28"/>
      <c r="V30" s="28"/>
      <c r="W30" s="42"/>
    </row>
    <row r="31" spans="1:23">
      <c r="A31" s="7"/>
      <c r="B31" s="71"/>
      <c r="C31" s="71"/>
      <c r="D31" s="71"/>
      <c r="E31" s="71"/>
      <c r="F31" s="71"/>
      <c r="G31" s="71"/>
      <c r="H31" s="36">
        <f>SUMIFS(DATI!E$1:E$65536,DATI!A$1:A$65536,'2018'!B4,DATI!B$1:B$65536,'2018'!H12,DATI!C$1:C$65536,'2018'!B8,DATI!D$1:D$65536,'2018'!L31)</f>
        <v>3918155</v>
      </c>
      <c r="I31" s="37">
        <f>H31</f>
        <v>3918155</v>
      </c>
      <c r="J31" s="44"/>
      <c r="K31" s="45"/>
      <c r="L31" s="53" t="s">
        <v>28</v>
      </c>
      <c r="M31" s="199" t="s">
        <v>250</v>
      </c>
      <c r="N31" s="28"/>
      <c r="O31" s="28"/>
      <c r="P31" s="28"/>
      <c r="Q31" s="28"/>
      <c r="R31" s="28"/>
      <c r="S31" s="28"/>
      <c r="T31" s="28"/>
      <c r="U31" s="28"/>
      <c r="V31" s="28"/>
      <c r="W31" s="42"/>
    </row>
    <row r="32" spans="1:23">
      <c r="A32" s="7"/>
      <c r="B32" s="33">
        <f>C32+D32</f>
        <v>37017</v>
      </c>
      <c r="C32" s="36">
        <f>SUMIFS(DATI!E$1:E$65536,DATI!A$1:A$65536,'2018'!B4,DATI!B$1:B$65536,'2018'!C12,DATI!C$1:C$65536,'2018'!B8,DATI!D$1:D$65536,'2018'!L32)</f>
        <v>7805</v>
      </c>
      <c r="D32" s="34">
        <f>SUMIFS(DATI!E$1:E$65536,DATI!A$1:A$65536,'2018'!B4,DATI!B$1:B$65536,'2018'!D12,DATI!C$1:C$65536,'2018'!B8,DATI!D$1:D$65536,'2018'!L32)</f>
        <v>29212</v>
      </c>
      <c r="E32" s="36">
        <f>SUMIFS(DATI!E$1:E$65536,DATI!A$1:A$65536,'2018'!B4,DATI!B$1:B$65536,'2018'!E12,DATI!C$1:C$65536,'2018'!B8,DATI!D$1:D$65536,'2018'!L32)</f>
        <v>4546</v>
      </c>
      <c r="F32" s="36">
        <f>SUMIFS(DATI!E$1:E$65536,DATI!A$1:A$65536,'2018'!B4,DATI!B$1:B$65536,'2018'!F12,DATI!C$1:C$65536,'2018'!B8,DATI!D$1:D$65536,'2018'!L32)</f>
        <v>36062</v>
      </c>
      <c r="G32" s="36">
        <f>SUMIFS(DATI!E$1:E$65536,DATI!A$1:A$65536,'2018'!B4,DATI!B$1:B$65536,'2018'!G12,DATI!C$1:C$65536,'2018'!B8,DATI!D$1:D$65536,'2018'!L32)</f>
        <v>276472</v>
      </c>
      <c r="H32" s="44"/>
      <c r="I32" s="37">
        <f>B32+E32+F32+G32</f>
        <v>354097</v>
      </c>
      <c r="J32" s="44"/>
      <c r="K32" s="45"/>
      <c r="L32" s="53" t="s">
        <v>29</v>
      </c>
      <c r="M32" s="199" t="s">
        <v>251</v>
      </c>
      <c r="N32" s="28"/>
      <c r="O32" s="28"/>
      <c r="P32" s="47"/>
      <c r="Q32" s="47"/>
      <c r="R32" s="47"/>
      <c r="S32" s="47"/>
      <c r="T32" s="47"/>
      <c r="U32" s="47"/>
      <c r="V32" s="47"/>
      <c r="W32" s="72"/>
    </row>
    <row r="33" spans="1:23">
      <c r="A33" s="7"/>
      <c r="B33" s="44"/>
      <c r="C33" s="44"/>
      <c r="D33" s="44"/>
      <c r="E33" s="44"/>
      <c r="F33" s="44"/>
      <c r="G33" s="44"/>
      <c r="H33" s="44"/>
      <c r="I33" s="44"/>
      <c r="J33" s="44"/>
      <c r="K33" s="45"/>
      <c r="L33" s="53" t="s">
        <v>30</v>
      </c>
      <c r="M33" s="65" t="s">
        <v>148</v>
      </c>
      <c r="N33" s="28"/>
      <c r="O33" s="61"/>
      <c r="P33" s="29">
        <f>P34+P35</f>
        <v>728833</v>
      </c>
      <c r="Q33" s="29">
        <f>Q34+Q35</f>
        <v>52639</v>
      </c>
      <c r="R33" s="29">
        <f>R35</f>
        <v>273436</v>
      </c>
      <c r="S33" s="29">
        <f>S35</f>
        <v>0</v>
      </c>
      <c r="T33" s="29">
        <f>T35</f>
        <v>0</v>
      </c>
      <c r="U33" s="29">
        <f>U35</f>
        <v>402758</v>
      </c>
      <c r="V33" s="62">
        <f>V35</f>
        <v>0</v>
      </c>
      <c r="W33" s="63">
        <f>U33+V33</f>
        <v>402758</v>
      </c>
    </row>
    <row r="34" spans="1:23">
      <c r="A34" s="7"/>
      <c r="B34" s="44"/>
      <c r="C34" s="44"/>
      <c r="D34" s="44"/>
      <c r="E34" s="44"/>
      <c r="F34" s="44"/>
      <c r="G34" s="44"/>
      <c r="H34" s="44"/>
      <c r="I34" s="44"/>
      <c r="J34" s="44"/>
      <c r="K34" s="45"/>
      <c r="L34" s="53" t="s">
        <v>31</v>
      </c>
      <c r="M34" s="199" t="s">
        <v>252</v>
      </c>
      <c r="N34" s="28"/>
      <c r="O34" s="61"/>
      <c r="P34" s="29">
        <f>Q34</f>
        <v>52639</v>
      </c>
      <c r="Q34" s="49">
        <f>SUMIFS(DATI!E$1:E$65536,DATI!A$1:A$65536,'2018'!B4,DATI!B$1:B$65536,'2018'!Q12,DATI!C$1:C$65536,'2018'!N8,DATI!D$1:D$65536,'2018'!L34)</f>
        <v>52639</v>
      </c>
      <c r="R34" s="73"/>
      <c r="S34" s="74"/>
      <c r="T34" s="74"/>
      <c r="U34" s="74"/>
      <c r="V34" s="74"/>
      <c r="W34" s="75"/>
    </row>
    <row r="35" spans="1:23">
      <c r="A35" s="7"/>
      <c r="B35" s="44"/>
      <c r="C35" s="44"/>
      <c r="D35" s="44"/>
      <c r="E35" s="44"/>
      <c r="F35" s="44"/>
      <c r="G35" s="76"/>
      <c r="H35" s="44"/>
      <c r="I35" s="76"/>
      <c r="J35" s="44"/>
      <c r="K35" s="45"/>
      <c r="L35" s="53" t="s">
        <v>32</v>
      </c>
      <c r="M35" s="199" t="s">
        <v>253</v>
      </c>
      <c r="N35" s="28"/>
      <c r="O35" s="61"/>
      <c r="P35" s="29">
        <f>R35+S35+T35+W35</f>
        <v>676194</v>
      </c>
      <c r="Q35" s="44"/>
      <c r="R35" s="49">
        <f>SUMIFS(DATI!E$1:E$65536,DATI!A$1:A$65536,'2018'!B4,DATI!B$1:B$65536,'2018'!R12,DATI!C$1:C$65536,'2018'!N8,DATI!D$1:D$65536,'2018'!L35)</f>
        <v>273436</v>
      </c>
      <c r="S35" s="49">
        <f>SUMIFS(DATI!E$1:E$65536,DATI!A$1:A$65536,'2018'!B4,DATI!B$1:B$65536,'2018'!S12,DATI!C$1:C$65536,'2018'!N8,DATI!D$1:D$65536,'2018'!L35)</f>
        <v>0</v>
      </c>
      <c r="T35" s="49">
        <f>SUMIFS(DATI!E$1:E$65536,DATI!A$1:A$65536,'2018'!B4,DATI!B$1:B$65536,'2018'!T12,DATI!C$1:C$65536,'2018'!N8,DATI!D$1:D$65536,'2018'!L35)</f>
        <v>0</v>
      </c>
      <c r="U35" s="49">
        <f>SUMIFS(DATI!E$1:E$65536,DATI!A$1:A$65536,'2018'!B4,DATI!B$1:B$65536,'2018'!U12,DATI!C$1:C$65536,'2018'!N8,DATI!D$1:D$65536,'2018'!L35)</f>
        <v>402758</v>
      </c>
      <c r="V35" s="24">
        <f>SUMIFS(DATI!E$1:E$65536,DATI!A$1:A$65536,'2018'!B4,DATI!B$1:B$65536,'2018'!V12,DATI!C$1:C$65536,'2018'!N8,DATI!D$1:D$65536,'2018'!L35)</f>
        <v>0</v>
      </c>
      <c r="W35" s="63">
        <f>U35+V35</f>
        <v>402758</v>
      </c>
    </row>
    <row r="36" spans="1:23" ht="13">
      <c r="A36" s="7"/>
      <c r="B36" s="33">
        <f>C36+D36</f>
        <v>2407526</v>
      </c>
      <c r="C36" s="43">
        <f>V26+V35-C27-C32</f>
        <v>25497</v>
      </c>
      <c r="D36" s="33">
        <f>U26+U35-D27-D32</f>
        <v>2382029</v>
      </c>
      <c r="E36" s="43">
        <f>T26+T35-E27-E32</f>
        <v>1047615</v>
      </c>
      <c r="F36" s="43">
        <f>S26+S35-F27-F32</f>
        <v>360063</v>
      </c>
      <c r="G36" s="43">
        <f>R26+R35-G27-G32</f>
        <v>6920351</v>
      </c>
      <c r="H36" s="44"/>
      <c r="I36" s="37">
        <f>B36+E36+F36+G36</f>
        <v>10735555</v>
      </c>
      <c r="J36" s="44"/>
      <c r="K36" s="45"/>
      <c r="L36" s="77" t="s">
        <v>14</v>
      </c>
      <c r="M36" s="197" t="s">
        <v>149</v>
      </c>
      <c r="N36" s="28"/>
      <c r="O36" s="28"/>
      <c r="P36" s="23"/>
      <c r="Q36" s="44"/>
      <c r="R36" s="23"/>
      <c r="S36" s="23"/>
      <c r="T36" s="23"/>
      <c r="U36" s="23"/>
      <c r="V36" s="23"/>
      <c r="W36" s="32"/>
    </row>
    <row r="37" spans="1:23">
      <c r="A37" s="7"/>
      <c r="B37" s="33">
        <f>C37+D37</f>
        <v>809654</v>
      </c>
      <c r="C37" s="33">
        <f>C22</f>
        <v>25499</v>
      </c>
      <c r="D37" s="33">
        <f>D22</f>
        <v>784155</v>
      </c>
      <c r="E37" s="33">
        <f>E22</f>
        <v>1047615</v>
      </c>
      <c r="F37" s="33">
        <f>F22</f>
        <v>91970</v>
      </c>
      <c r="G37" s="33">
        <f>G22</f>
        <v>3065986</v>
      </c>
      <c r="H37" s="44"/>
      <c r="I37" s="37">
        <f>B37+E37+F37+G37</f>
        <v>5015225</v>
      </c>
      <c r="J37" s="44"/>
      <c r="K37" s="45"/>
      <c r="L37" s="53" t="s">
        <v>77</v>
      </c>
      <c r="M37" s="65" t="s">
        <v>150</v>
      </c>
      <c r="N37" s="28"/>
      <c r="O37" s="28"/>
      <c r="P37" s="28"/>
      <c r="Q37" s="28"/>
      <c r="R37" s="28"/>
      <c r="S37" s="28"/>
      <c r="T37" s="28"/>
      <c r="U37" s="28"/>
      <c r="V37" s="28"/>
      <c r="W37" s="42"/>
    </row>
    <row r="38" spans="1:23" ht="26.5" thickBot="1">
      <c r="A38" s="7"/>
      <c r="B38" s="79">
        <f>C38+D38</f>
        <v>1597872</v>
      </c>
      <c r="C38" s="79">
        <f>C36-C37</f>
        <v>-2</v>
      </c>
      <c r="D38" s="79">
        <f>D36-D37</f>
        <v>1597874</v>
      </c>
      <c r="E38" s="79">
        <f>E36-E37</f>
        <v>0</v>
      </c>
      <c r="F38" s="79">
        <f>F36-F37</f>
        <v>268093</v>
      </c>
      <c r="G38" s="79">
        <f>G36-G37</f>
        <v>3854365</v>
      </c>
      <c r="H38" s="44"/>
      <c r="I38" s="80">
        <f>B38+E38+F38+G38</f>
        <v>5720330</v>
      </c>
      <c r="J38" s="44"/>
      <c r="K38" s="57"/>
      <c r="L38" s="106" t="s">
        <v>151</v>
      </c>
      <c r="M38" s="198" t="s">
        <v>152</v>
      </c>
      <c r="N38" s="81"/>
      <c r="O38" s="81"/>
      <c r="P38" s="81"/>
      <c r="Q38" s="81"/>
      <c r="R38" s="81"/>
      <c r="S38" s="81"/>
      <c r="T38" s="81"/>
      <c r="U38" s="81"/>
      <c r="V38" s="81"/>
      <c r="W38" s="82"/>
    </row>
    <row r="39" spans="1:23" ht="16.5" thickTop="1" thickBot="1">
      <c r="A39" s="7"/>
      <c r="B39" s="83"/>
      <c r="C39" s="83"/>
      <c r="D39" s="83"/>
      <c r="E39" s="84"/>
      <c r="F39" s="84"/>
      <c r="G39" s="84"/>
      <c r="H39" s="84"/>
      <c r="I39" s="84"/>
      <c r="J39" s="84"/>
      <c r="K39" s="84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6"/>
    </row>
    <row r="40" spans="1:23" ht="21.75" customHeight="1" thickTop="1" thickBot="1">
      <c r="A40" s="7"/>
      <c r="B40" s="253" t="s">
        <v>119</v>
      </c>
      <c r="C40" s="253"/>
      <c r="D40" s="253"/>
      <c r="E40" s="253"/>
      <c r="F40" s="253"/>
      <c r="G40" s="253"/>
      <c r="H40" s="253"/>
      <c r="I40" s="253"/>
      <c r="J40" s="253"/>
      <c r="K40" s="254"/>
      <c r="L40" s="274" t="s">
        <v>120</v>
      </c>
      <c r="M40" s="275"/>
      <c r="N40" s="278" t="s">
        <v>121</v>
      </c>
      <c r="O40" s="279"/>
      <c r="P40" s="279"/>
      <c r="Q40" s="279"/>
      <c r="R40" s="279"/>
      <c r="S40" s="279"/>
      <c r="T40" s="279"/>
      <c r="U40" s="280"/>
      <c r="V40" s="280"/>
      <c r="W40" s="281"/>
    </row>
    <row r="41" spans="1:23" ht="13.5" customHeight="1" thickTop="1">
      <c r="A41" s="7"/>
      <c r="B41" s="261" t="s">
        <v>122</v>
      </c>
      <c r="C41" s="264" t="s">
        <v>123</v>
      </c>
      <c r="D41" s="264" t="s">
        <v>124</v>
      </c>
      <c r="E41" s="239" t="s">
        <v>125</v>
      </c>
      <c r="F41" s="239" t="s">
        <v>126</v>
      </c>
      <c r="G41" s="239" t="s">
        <v>127</v>
      </c>
      <c r="H41" s="239" t="s">
        <v>128</v>
      </c>
      <c r="I41" s="239" t="s">
        <v>129</v>
      </c>
      <c r="J41" s="239" t="s">
        <v>130</v>
      </c>
      <c r="K41" s="243" t="s">
        <v>131</v>
      </c>
      <c r="L41" s="276"/>
      <c r="M41" s="277"/>
      <c r="N41" s="264" t="s">
        <v>131</v>
      </c>
      <c r="O41" s="239" t="s">
        <v>130</v>
      </c>
      <c r="P41" s="239" t="s">
        <v>129</v>
      </c>
      <c r="Q41" s="239" t="s">
        <v>128</v>
      </c>
      <c r="R41" s="239" t="s">
        <v>127</v>
      </c>
      <c r="S41" s="239" t="s">
        <v>126</v>
      </c>
      <c r="T41" s="239" t="s">
        <v>125</v>
      </c>
      <c r="U41" s="264" t="s">
        <v>124</v>
      </c>
      <c r="V41" s="264" t="s">
        <v>123</v>
      </c>
      <c r="W41" s="266" t="s">
        <v>122</v>
      </c>
    </row>
    <row r="42" spans="1:23" ht="12.75" customHeight="1">
      <c r="A42" s="7"/>
      <c r="B42" s="262"/>
      <c r="C42" s="216"/>
      <c r="D42" s="216"/>
      <c r="E42" s="213"/>
      <c r="F42" s="213"/>
      <c r="G42" s="213"/>
      <c r="H42" s="229"/>
      <c r="I42" s="213"/>
      <c r="J42" s="213"/>
      <c r="K42" s="244"/>
      <c r="L42" s="276"/>
      <c r="M42" s="277"/>
      <c r="N42" s="215"/>
      <c r="O42" s="213"/>
      <c r="P42" s="213"/>
      <c r="Q42" s="229"/>
      <c r="R42" s="213"/>
      <c r="S42" s="213"/>
      <c r="T42" s="213"/>
      <c r="U42" s="216"/>
      <c r="V42" s="216"/>
      <c r="W42" s="219"/>
    </row>
    <row r="43" spans="1:23" ht="63" customHeight="1" thickBot="1">
      <c r="A43" s="7"/>
      <c r="B43" s="262"/>
      <c r="C43" s="216"/>
      <c r="D43" s="216"/>
      <c r="E43" s="213"/>
      <c r="F43" s="213"/>
      <c r="G43" s="213"/>
      <c r="H43" s="229"/>
      <c r="I43" s="213"/>
      <c r="J43" s="282"/>
      <c r="K43" s="244"/>
      <c r="L43" s="276"/>
      <c r="M43" s="277"/>
      <c r="N43" s="215"/>
      <c r="O43" s="282"/>
      <c r="P43" s="213"/>
      <c r="Q43" s="229"/>
      <c r="R43" s="213"/>
      <c r="S43" s="213"/>
      <c r="T43" s="213"/>
      <c r="U43" s="216"/>
      <c r="V43" s="216"/>
      <c r="W43" s="219"/>
    </row>
    <row r="44" spans="1:23" ht="19" thickTop="1" thickBot="1">
      <c r="A44" s="7"/>
      <c r="B44" s="233" t="s">
        <v>153</v>
      </c>
      <c r="C44" s="234"/>
      <c r="D44" s="234"/>
      <c r="E44" s="234"/>
      <c r="F44" s="234"/>
      <c r="G44" s="234"/>
      <c r="H44" s="234"/>
      <c r="I44" s="234"/>
      <c r="J44" s="234"/>
      <c r="K44" s="234"/>
      <c r="L44" s="234"/>
      <c r="M44" s="234"/>
      <c r="N44" s="234"/>
      <c r="O44" s="234"/>
      <c r="P44" s="234"/>
      <c r="Q44" s="234"/>
      <c r="R44" s="234"/>
      <c r="S44" s="234"/>
      <c r="T44" s="234"/>
      <c r="U44" s="234"/>
      <c r="V44" s="234"/>
      <c r="W44" s="235"/>
    </row>
    <row r="45" spans="1:23" ht="13.5" thickTop="1">
      <c r="A45" s="7"/>
      <c r="B45" s="28"/>
      <c r="C45" s="28"/>
      <c r="D45" s="28"/>
      <c r="E45" s="28"/>
      <c r="F45" s="28"/>
      <c r="G45" s="28"/>
      <c r="H45" s="28"/>
      <c r="I45" s="28"/>
      <c r="J45" s="28"/>
      <c r="K45" s="42"/>
      <c r="L45" s="87" t="s">
        <v>14</v>
      </c>
      <c r="M45" s="200" t="s">
        <v>149</v>
      </c>
      <c r="N45" s="47"/>
      <c r="O45" s="88"/>
      <c r="P45" s="22">
        <f>R45+S45+T45+W45</f>
        <v>10735555</v>
      </c>
      <c r="Q45" s="50"/>
      <c r="R45" s="22">
        <f>G36</f>
        <v>6920351</v>
      </c>
      <c r="S45" s="22">
        <f>F36</f>
        <v>360063</v>
      </c>
      <c r="T45" s="22">
        <f>E36</f>
        <v>1047615</v>
      </c>
      <c r="U45" s="22">
        <f>D36</f>
        <v>2382029</v>
      </c>
      <c r="V45" s="89">
        <f>C36</f>
        <v>25497</v>
      </c>
      <c r="W45" s="90">
        <f>U45+V45</f>
        <v>2407526</v>
      </c>
    </row>
    <row r="46" spans="1:23" ht="12.75" customHeight="1">
      <c r="A46" s="7"/>
      <c r="B46" s="28"/>
      <c r="C46" s="28"/>
      <c r="D46" s="28"/>
      <c r="E46" s="28"/>
      <c r="F46" s="28"/>
      <c r="G46" s="28"/>
      <c r="H46" s="28"/>
      <c r="I46" s="28"/>
      <c r="J46" s="28"/>
      <c r="K46" s="42"/>
      <c r="L46" s="53" t="s">
        <v>24</v>
      </c>
      <c r="M46" s="65" t="s">
        <v>146</v>
      </c>
      <c r="N46" s="91">
        <f t="shared" ref="N46:N54" si="0">O46+P46</f>
        <v>14428453</v>
      </c>
      <c r="O46" s="49">
        <f>SUMIFS(DATI!E$1:E$65536,DATI!A$1:A$65536,'2018'!B4,DATI!B$1:B$65536,'2018'!O12,DATI!C$1:C$65536,'2018'!N8,DATI!D$1:D$65536,'2018'!L46)</f>
        <v>66922</v>
      </c>
      <c r="P46" s="29">
        <f>U46</f>
        <v>14361531</v>
      </c>
      <c r="Q46" s="28"/>
      <c r="R46" s="23"/>
      <c r="S46" s="23"/>
      <c r="T46" s="28"/>
      <c r="U46" s="49">
        <f>SUMIFS(DATI!E$1:E$65536,DATI!A$1:A$65536,'2018'!B4,DATI!B$1:B$65536,'2018'!U12,DATI!C$1:C$65536,'2018'!N8,DATI!D$1:D$65536,'2018'!L46)</f>
        <v>14361531</v>
      </c>
      <c r="V46" s="28"/>
      <c r="W46" s="31">
        <f>U46</f>
        <v>14361531</v>
      </c>
    </row>
    <row r="47" spans="1:23" ht="12.75" customHeight="1">
      <c r="A47" s="7"/>
      <c r="B47" s="28"/>
      <c r="C47" s="28"/>
      <c r="D47" s="28"/>
      <c r="E47" s="28"/>
      <c r="F47" s="28"/>
      <c r="G47" s="28"/>
      <c r="H47" s="28"/>
      <c r="I47" s="28"/>
      <c r="J47" s="28"/>
      <c r="K47" s="42"/>
      <c r="L47" s="40" t="s">
        <v>25</v>
      </c>
      <c r="M47" s="134" t="s">
        <v>248</v>
      </c>
      <c r="N47" s="91">
        <f t="shared" si="0"/>
        <v>11975889</v>
      </c>
      <c r="O47" s="49">
        <f>SUMIFS(DATI!E$1:E$65536,DATI!A$1:A$65536,'2018'!B4,DATI!B$1:B$65536,'2018'!O12,DATI!C$1:C$65536,'2018'!N8,DATI!D$1:D$65536,'2018'!L47)</f>
        <v>54994</v>
      </c>
      <c r="P47" s="49">
        <f>SUMIFS(DATI!E$1:E$65536,DATI!A$1:A$65536,'2018'!B4,DATI!B$1:B$65536,'2018'!P12,DATI!C$1:C$65536,'2018'!N8,DATI!D$1:D$65536,'2018'!L47)</f>
        <v>11920895</v>
      </c>
      <c r="Q47" s="28"/>
      <c r="R47" s="28"/>
      <c r="S47" s="28"/>
      <c r="T47" s="28"/>
      <c r="U47" s="49">
        <f>SUMIFS(DATI!E$1:E$65536,DATI!A$1:A$65536,'2018'!B4,DATI!B$1:B$65536,'2018'!U12,DATI!C$1:C$65536,'2018'!N8,DATI!D$1:D$65536,'2018'!L47)</f>
        <v>11920895</v>
      </c>
      <c r="V47" s="28"/>
      <c r="W47" s="31">
        <f>U47</f>
        <v>11920895</v>
      </c>
    </row>
    <row r="48" spans="1:23" ht="12.75" customHeight="1">
      <c r="A48" s="7"/>
      <c r="B48" s="28"/>
      <c r="C48" s="28"/>
      <c r="D48" s="28"/>
      <c r="E48" s="28"/>
      <c r="F48" s="28"/>
      <c r="G48" s="28"/>
      <c r="H48" s="28"/>
      <c r="I48" s="28"/>
      <c r="J48" s="28"/>
      <c r="K48" s="42"/>
      <c r="L48" s="40" t="s">
        <v>26</v>
      </c>
      <c r="M48" s="134" t="s">
        <v>249</v>
      </c>
      <c r="N48" s="91">
        <f t="shared" si="0"/>
        <v>2452564</v>
      </c>
      <c r="O48" s="49">
        <f>SUMIFS(DATI!E$1:E$65536,DATI!A$1:A$65536,'2018'!B4,DATI!B$1:B$65536,'2018'!O12,DATI!C$1:C$65536,'2018'!N8,DATI!D$1:D$65536,'2018'!L48)</f>
        <v>11929</v>
      </c>
      <c r="P48" s="49">
        <f>SUMIFS(DATI!E$1:E$65536,DATI!A$1:A$65536,'2018'!B4,DATI!B$1:B$65536,'2018'!P12,DATI!C$1:C$65536,'2018'!N8,DATI!D$1:D$65536,'2018'!L48)</f>
        <v>2440635</v>
      </c>
      <c r="Q48" s="28"/>
      <c r="R48" s="28"/>
      <c r="S48" s="28"/>
      <c r="T48" s="28"/>
      <c r="U48" s="49">
        <f>SUMIFS(DATI!E$1:E$65536,DATI!A$1:A$65536,'2018'!B4,DATI!B$1:B$65536,'2018'!U12,DATI!C$1:C$65536,'2018'!N8,DATI!D$1:D$65536,'2018'!L48)</f>
        <v>2440635</v>
      </c>
      <c r="V48" s="28"/>
      <c r="W48" s="31">
        <f>U48</f>
        <v>2440635</v>
      </c>
    </row>
    <row r="49" spans="1:23" ht="12.75" customHeight="1">
      <c r="A49" s="7"/>
      <c r="B49" s="28"/>
      <c r="C49" s="28"/>
      <c r="D49" s="28"/>
      <c r="E49" s="28"/>
      <c r="F49" s="28"/>
      <c r="G49" s="28"/>
      <c r="H49" s="28"/>
      <c r="I49" s="28"/>
      <c r="J49" s="28"/>
      <c r="K49" s="42"/>
      <c r="L49" s="40" t="s">
        <v>27</v>
      </c>
      <c r="M49" s="41" t="s">
        <v>147</v>
      </c>
      <c r="N49" s="91">
        <f t="shared" si="0"/>
        <v>4272253</v>
      </c>
      <c r="O49" s="29">
        <f>O50+O54</f>
        <v>49347</v>
      </c>
      <c r="P49" s="29">
        <f t="shared" ref="P49:P54" si="1">T49</f>
        <v>4222906</v>
      </c>
      <c r="Q49" s="28"/>
      <c r="R49" s="28"/>
      <c r="S49" s="28"/>
      <c r="T49" s="29">
        <f>T50+T54</f>
        <v>4222906</v>
      </c>
      <c r="U49" s="92"/>
      <c r="V49" s="28"/>
      <c r="W49" s="42"/>
    </row>
    <row r="50" spans="1:23" ht="12.75" customHeight="1">
      <c r="A50" s="7"/>
      <c r="B50" s="28"/>
      <c r="C50" s="28"/>
      <c r="D50" s="28"/>
      <c r="E50" s="28"/>
      <c r="F50" s="28"/>
      <c r="G50" s="28"/>
      <c r="H50" s="28"/>
      <c r="I50" s="28"/>
      <c r="J50" s="28"/>
      <c r="K50" s="42"/>
      <c r="L50" s="40" t="s">
        <v>28</v>
      </c>
      <c r="M50" s="134" t="s">
        <v>250</v>
      </c>
      <c r="N50" s="91">
        <f t="shared" si="0"/>
        <v>3918156</v>
      </c>
      <c r="O50" s="49">
        <f>SUMIFS(DATI!E$1:E$65536,DATI!A$1:A$65536,'2018'!B4,DATI!B$1:B$65536,'2018'!O12,DATI!C$1:C$65536,'2018'!N8,DATI!D$1:D$65536,'2018'!L50)</f>
        <v>53249</v>
      </c>
      <c r="P50" s="29">
        <f t="shared" si="1"/>
        <v>3864907</v>
      </c>
      <c r="Q50" s="28"/>
      <c r="R50" s="28"/>
      <c r="S50" s="28"/>
      <c r="T50" s="49">
        <f>SUMIFS(DATI!E$1:E$65536,DATI!A$1:A$65536,'2018'!B4,DATI!B$1:B$65536,'2018'!T12,DATI!C$1:C$65536,'2018'!N8,DATI!D$1:D$65536,'2018'!L50)</f>
        <v>3864907</v>
      </c>
      <c r="U50" s="50"/>
      <c r="V50" s="28"/>
      <c r="W50" s="42"/>
    </row>
    <row r="51" spans="1:23" ht="12.75" customHeight="1">
      <c r="A51" s="7"/>
      <c r="B51" s="28"/>
      <c r="C51" s="28"/>
      <c r="D51" s="28"/>
      <c r="E51" s="28"/>
      <c r="F51" s="28"/>
      <c r="G51" s="28"/>
      <c r="H51" s="28"/>
      <c r="I51" s="28"/>
      <c r="J51" s="28"/>
      <c r="K51" s="42"/>
      <c r="L51" s="40" t="s">
        <v>82</v>
      </c>
      <c r="M51" s="185" t="s">
        <v>154</v>
      </c>
      <c r="N51" s="91">
        <f t="shared" si="0"/>
        <v>2468029</v>
      </c>
      <c r="O51" s="49">
        <f>SUMIFS(DATI!E$1:E$65536,DATI!A$1:A$65536,'2018'!B4,DATI!B$1:B$65536,'2018'!O12,DATI!C$1:C$65536,'2018'!N8,DATI!D$1:D$65536,'2018'!L51)</f>
        <v>0</v>
      </c>
      <c r="P51" s="29">
        <f t="shared" si="1"/>
        <v>2468029</v>
      </c>
      <c r="Q51" s="28"/>
      <c r="R51" s="28"/>
      <c r="S51" s="28"/>
      <c r="T51" s="49">
        <f>SUMIFS(DATI!E$1:E$65536,DATI!A$1:A$65536,'2018'!B4,DATI!B$1:B$65536,'2018'!T12,DATI!C$1:C$65536,'2018'!N8,DATI!D$1:D$65536,'2018'!L51)</f>
        <v>2468029</v>
      </c>
      <c r="U51" s="50"/>
      <c r="V51" s="28"/>
      <c r="W51" s="42"/>
    </row>
    <row r="52" spans="1:23" ht="12.75" customHeight="1">
      <c r="A52" s="7"/>
      <c r="B52" s="28"/>
      <c r="C52" s="28"/>
      <c r="D52" s="28"/>
      <c r="E52" s="28"/>
      <c r="F52" s="28"/>
      <c r="G52" s="28"/>
      <c r="H52" s="28"/>
      <c r="I52" s="28"/>
      <c r="J52" s="28"/>
      <c r="K52" s="42"/>
      <c r="L52" s="40" t="s">
        <v>83</v>
      </c>
      <c r="M52" s="185" t="s">
        <v>155</v>
      </c>
      <c r="N52" s="91">
        <f t="shared" si="0"/>
        <v>58287</v>
      </c>
      <c r="O52" s="49">
        <f>SUMIFS(DATI!E$1:E$65536,DATI!A$1:A$65536,'2018'!B4,DATI!B$1:B$65536,'2018'!O12,DATI!C$1:C$65536,'2018'!N8,DATI!D$1:D$65536,'2018'!L52)</f>
        <v>53249</v>
      </c>
      <c r="P52" s="29">
        <f t="shared" si="1"/>
        <v>5038</v>
      </c>
      <c r="Q52" s="28"/>
      <c r="R52" s="28"/>
      <c r="S52" s="28"/>
      <c r="T52" s="49">
        <f>SUMIFS(DATI!E$1:E$65536,DATI!A$1:A$65536,'2018'!B4,DATI!B$1:B$65536,'2018'!T12,DATI!C$1:C$65536,'2018'!N8,DATI!D$1:D$65536,'2018'!L52)</f>
        <v>5038</v>
      </c>
      <c r="U52" s="50"/>
      <c r="V52" s="28"/>
      <c r="W52" s="42"/>
    </row>
    <row r="53" spans="1:23" ht="12.75" customHeight="1">
      <c r="A53" s="7"/>
      <c r="B53" s="28"/>
      <c r="C53" s="28"/>
      <c r="D53" s="28"/>
      <c r="E53" s="28"/>
      <c r="F53" s="28"/>
      <c r="G53" s="28"/>
      <c r="H53" s="28"/>
      <c r="I53" s="28"/>
      <c r="J53" s="28"/>
      <c r="K53" s="42"/>
      <c r="L53" s="40" t="s">
        <v>84</v>
      </c>
      <c r="M53" s="185" t="s">
        <v>156</v>
      </c>
      <c r="N53" s="91">
        <f t="shared" si="0"/>
        <v>1391840</v>
      </c>
      <c r="O53" s="49">
        <f>SUMIFS(DATI!E$1:E$65536,DATI!A$1:A$65536,'2018'!B4,DATI!B$1:B$65536,'2018'!O12,DATI!C$1:C$65536,'2018'!N8,DATI!D$1:D$65536,'2018'!L53)</f>
        <v>0</v>
      </c>
      <c r="P53" s="29">
        <f t="shared" si="1"/>
        <v>1391840</v>
      </c>
      <c r="Q53" s="28"/>
      <c r="R53" s="28"/>
      <c r="S53" s="28"/>
      <c r="T53" s="49">
        <f>SUMIFS(DATI!E$1:E$65536,DATI!A$1:A$65536,'2018'!B4,DATI!B$1:B$65536,'2018'!T12,DATI!C$1:C$65536,'2018'!N8,DATI!D$1:D$65536,'2018'!L53)</f>
        <v>1391840</v>
      </c>
      <c r="U53" s="50"/>
      <c r="V53" s="28"/>
      <c r="W53" s="42"/>
    </row>
    <row r="54" spans="1:23" ht="12.75" customHeight="1">
      <c r="A54" s="7"/>
      <c r="B54" s="28"/>
      <c r="C54" s="28"/>
      <c r="D54" s="28"/>
      <c r="E54" s="28"/>
      <c r="F54" s="28"/>
      <c r="G54" s="28"/>
      <c r="H54" s="28"/>
      <c r="I54" s="47"/>
      <c r="J54" s="47"/>
      <c r="K54" s="72"/>
      <c r="L54" s="40" t="s">
        <v>29</v>
      </c>
      <c r="M54" s="134" t="s">
        <v>251</v>
      </c>
      <c r="N54" s="91">
        <f t="shared" si="0"/>
        <v>354097</v>
      </c>
      <c r="O54" s="49">
        <f>SUMIFS(DATI!E$1:E$65536,DATI!A$1:A$65536,'2018'!B4,DATI!B$1:B$65536,'2018'!O12,DATI!C$1:C$65536,'2018'!N8,DATI!D$1:D$65536,'2018'!L54)</f>
        <v>-3902</v>
      </c>
      <c r="P54" s="29">
        <f t="shared" si="1"/>
        <v>357999</v>
      </c>
      <c r="Q54" s="50"/>
      <c r="R54" s="28"/>
      <c r="S54" s="28"/>
      <c r="T54" s="49">
        <f>SUMIFS(DATI!E$1:E$65536,DATI!A$1:A$65536,'2018'!B4,DATI!B$1:B$65536,'2018'!T12,DATI!C$1:C$65536,'2018'!N8,DATI!D$1:D$65536,'2018'!L54)</f>
        <v>357999</v>
      </c>
      <c r="U54" s="50"/>
      <c r="V54" s="28"/>
      <c r="W54" s="42"/>
    </row>
    <row r="55" spans="1:23" ht="12.75" customHeight="1">
      <c r="A55" s="7"/>
      <c r="B55" s="28"/>
      <c r="C55" s="28"/>
      <c r="D55" s="28"/>
      <c r="E55" s="93">
        <f>E56+E57</f>
        <v>284891</v>
      </c>
      <c r="F55" s="50"/>
      <c r="G55" s="28"/>
      <c r="H55" s="61"/>
      <c r="I55" s="94">
        <f>E55</f>
        <v>284891</v>
      </c>
      <c r="J55" s="29">
        <f>J56+J57</f>
        <v>443942</v>
      </c>
      <c r="K55" s="95">
        <f>I55+J55</f>
        <v>728833</v>
      </c>
      <c r="L55" s="40" t="s">
        <v>30</v>
      </c>
      <c r="M55" s="41" t="s">
        <v>148</v>
      </c>
      <c r="N55" s="23"/>
      <c r="O55" s="28"/>
      <c r="P55" s="28"/>
      <c r="Q55" s="28"/>
      <c r="R55" s="28"/>
      <c r="S55" s="28"/>
      <c r="T55" s="23"/>
      <c r="U55" s="28"/>
      <c r="V55" s="28"/>
      <c r="W55" s="42"/>
    </row>
    <row r="56" spans="1:23">
      <c r="A56" s="7"/>
      <c r="B56" s="28"/>
      <c r="C56" s="28"/>
      <c r="D56" s="28"/>
      <c r="E56" s="96">
        <f>SUMIFS(DATI!E$1:E$65536,DATI!A$1:A$65536,'2018'!B4,DATI!B$1:B$65536,'2018'!E12,DATI!C$1:C$65536,'2018'!B8,DATI!D$1:D$65536,'2018'!L56)</f>
        <v>52639</v>
      </c>
      <c r="F56" s="50"/>
      <c r="G56" s="28"/>
      <c r="H56" s="28"/>
      <c r="I56" s="94">
        <f>E56</f>
        <v>52639</v>
      </c>
      <c r="J56" s="49">
        <f>SUMIFS(DATI!E$1:E$65536,DATI!A$1:A$65536,'2018'!B4,DATI!B$1:B$65536,'2018'!J12,DATI!C$1:C$65536,'2018'!B8,DATI!D$1:D$65536,'2018'!L56)</f>
        <v>0</v>
      </c>
      <c r="K56" s="95">
        <f t="shared" ref="K56:K64" si="2">I56+J56</f>
        <v>52639</v>
      </c>
      <c r="L56" s="40" t="s">
        <v>31</v>
      </c>
      <c r="M56" s="134" t="s">
        <v>252</v>
      </c>
      <c r="N56" s="28"/>
      <c r="O56" s="28"/>
      <c r="P56" s="28"/>
      <c r="Q56" s="28"/>
      <c r="R56" s="28"/>
      <c r="S56" s="28"/>
      <c r="T56" s="28"/>
      <c r="U56" s="28"/>
      <c r="V56" s="28"/>
      <c r="W56" s="42"/>
    </row>
    <row r="57" spans="1:23">
      <c r="A57" s="7"/>
      <c r="B57" s="47"/>
      <c r="C57" s="47"/>
      <c r="D57" s="47"/>
      <c r="E57" s="96">
        <f>SUMIFS(DATI!E$1:E$65536,DATI!A$1:A$65536,'2018'!B4,DATI!B$1:B$65536,'2018'!E12,DATI!C$1:C$65536,'2018'!B8,DATI!D$1:D$65536,'2018'!L57)</f>
        <v>232252</v>
      </c>
      <c r="F57" s="97"/>
      <c r="G57" s="47"/>
      <c r="H57" s="28"/>
      <c r="I57" s="94">
        <f>E57</f>
        <v>232252</v>
      </c>
      <c r="J57" s="210">
        <f>SUMIFS(DATI!E$1:E$65536,DATI!A$1:A$65536,'2018'!B4,DATI!B$1:B$65536,'2018'!J12,DATI!C$1:C$65536,'2018'!B8,DATI!D$1:D$65536,'2018'!L57)</f>
        <v>443942</v>
      </c>
      <c r="K57" s="95">
        <f t="shared" si="2"/>
        <v>676194</v>
      </c>
      <c r="L57" s="40" t="s">
        <v>32</v>
      </c>
      <c r="M57" s="134" t="s">
        <v>253</v>
      </c>
      <c r="N57" s="47"/>
      <c r="O57" s="47"/>
      <c r="P57" s="47"/>
      <c r="Q57" s="28"/>
      <c r="R57" s="47"/>
      <c r="S57" s="47"/>
      <c r="T57" s="47"/>
      <c r="U57" s="47"/>
      <c r="V57" s="47"/>
      <c r="W57" s="72"/>
    </row>
    <row r="58" spans="1:23">
      <c r="A58" s="7"/>
      <c r="B58" s="98">
        <f>C58+D58</f>
        <v>210519</v>
      </c>
      <c r="C58" s="29">
        <f>C59+C60</f>
        <v>2502</v>
      </c>
      <c r="D58" s="29">
        <f>D59+D60</f>
        <v>208017</v>
      </c>
      <c r="E58" s="99">
        <f>E59+E60</f>
        <v>227743</v>
      </c>
      <c r="F58" s="29">
        <f>F59+F60</f>
        <v>860885</v>
      </c>
      <c r="G58" s="91">
        <f>G59+G60</f>
        <v>3101242</v>
      </c>
      <c r="H58" s="28"/>
      <c r="I58" s="94">
        <f>B58+E58+F58+G58</f>
        <v>4400389</v>
      </c>
      <c r="J58" s="94">
        <f>J59+J60</f>
        <v>503090</v>
      </c>
      <c r="K58" s="95">
        <f t="shared" si="2"/>
        <v>4903479</v>
      </c>
      <c r="L58" s="40" t="s">
        <v>33</v>
      </c>
      <c r="M58" s="41" t="s">
        <v>157</v>
      </c>
      <c r="N58" s="91">
        <f t="shared" ref="N58:N74" si="3">O58+P58</f>
        <v>4903479</v>
      </c>
      <c r="O58" s="94">
        <f>O59+O60</f>
        <v>1849498</v>
      </c>
      <c r="P58" s="29">
        <f t="shared" ref="P58:P63" si="4">R58+S58+T58+W58</f>
        <v>3053981</v>
      </c>
      <c r="Q58" s="50"/>
      <c r="R58" s="29">
        <f>R59+R60</f>
        <v>654286</v>
      </c>
      <c r="S58" s="29">
        <f>S59+S60</f>
        <v>852917</v>
      </c>
      <c r="T58" s="29">
        <f>T59+T60</f>
        <v>273408</v>
      </c>
      <c r="U58" s="29">
        <f>U59+U60</f>
        <v>1271546</v>
      </c>
      <c r="V58" s="62">
        <f>V59+V60</f>
        <v>1824</v>
      </c>
      <c r="W58" s="63">
        <f>U58+V58</f>
        <v>1273370</v>
      </c>
    </row>
    <row r="59" spans="1:23">
      <c r="A59" s="7"/>
      <c r="B59" s="98">
        <f>C59+D59</f>
        <v>188643</v>
      </c>
      <c r="C59" s="49">
        <f>SUMIFS(DATI!E$1:E$65536,DATI!A$1:A$65536,'2018'!B4,DATI!B$1:B$65536,'2018'!C12,DATI!C$1:C$65536,'2018'!B8,DATI!D$1:D$65536,'2018'!L59)</f>
        <v>2502</v>
      </c>
      <c r="D59" s="49">
        <f>SUMIFS(DATI!E$1:E$65536,DATI!A$1:A$65536,'2018'!B4,DATI!B$1:B$65536,'2018'!D12,DATI!C$1:C$65536,'2018'!B8,DATI!D$1:D$65536,'2018'!L59)</f>
        <v>186141</v>
      </c>
      <c r="E59" s="100">
        <f>SUMIFS(DATI!E$1:E$65536,DATI!A$1:A$65536,'2018'!B4,DATI!B$1:B$65536,'2018'!E12,DATI!C$1:C$65536,'2018'!B8,DATI!D$1:D$65536,'2018'!L59)</f>
        <v>225830</v>
      </c>
      <c r="F59" s="30">
        <f>SUMIFS(DATI!E$1:E$65536,DATI!A$1:A$65536,'2018'!B4,DATI!B$1:B$65536,'2018'!F12,DATI!C$1:C$65536,'2018'!B8,DATI!D$1:D$65536,'2018'!L59)</f>
        <v>247585</v>
      </c>
      <c r="G59" s="30">
        <f>SUMIFS(DATI!E$1:E$65536,DATI!A$1:A$65536,'2018'!B4,DATI!B$1:B$65536,'2018'!G12,DATI!C$1:C$65536,'2018'!B8,DATI!D$1:D$65536,'2018'!L59)</f>
        <v>364395</v>
      </c>
      <c r="H59" s="28"/>
      <c r="I59" s="94">
        <f>B59+E59+F59+G59</f>
        <v>1026453</v>
      </c>
      <c r="J59" s="30">
        <f>SUMIFS(DATI!E$1:E$65536,DATI!A$1:A$65536,'2018'!B4,DATI!B$1:B$65536,'2018'!J12,DATI!C$1:C$65536,'2018'!B8,DATI!D$1:D$65536,'2018'!L59)</f>
        <v>343516</v>
      </c>
      <c r="K59" s="95">
        <f t="shared" si="2"/>
        <v>1369969</v>
      </c>
      <c r="L59" s="40" t="s">
        <v>34</v>
      </c>
      <c r="M59" s="134" t="s">
        <v>262</v>
      </c>
      <c r="N59" s="91">
        <f t="shared" si="3"/>
        <v>1369970</v>
      </c>
      <c r="O59" s="30">
        <f>SUMIFS(DATI!E$1:E$65536,DATI!A$1:A$65536,'2018'!B4,DATI!B$1:B$65536,'2018'!O12,DATI!C$1:C$65536,'2018'!N8,DATI!D$1:D$65536,'2018'!L59)</f>
        <v>296412</v>
      </c>
      <c r="P59" s="29">
        <f t="shared" si="4"/>
        <v>1073558</v>
      </c>
      <c r="Q59" s="28"/>
      <c r="R59" s="49">
        <f>SUMIFS(DATI!E$1:E$65536,DATI!A$1:A$65536,'2018'!B4,DATI!B$1:B$65536,'2018'!R12,DATI!C$1:C$65536,'2018'!N8,DATI!D$1:D$65536,'2018'!L59)</f>
        <v>300442</v>
      </c>
      <c r="S59" s="49">
        <f>SUMIFS(DATI!E$1:E$65536,DATI!A$1:A$65536,'2018'!B4,DATI!B$1:B$65536,'2018'!S12,DATI!C$1:C$65536,'2018'!N8,DATI!D$1:D$65536,'2018'!L59)</f>
        <v>680846</v>
      </c>
      <c r="T59" s="49">
        <f>SUMIFS(DATI!E$1:E$65536,DATI!A$1:A$65536,'2018'!B4,DATI!B$1:B$65536,'2018'!T12,DATI!C$1:C$65536,'2018'!N8,DATI!D$1:D$65536,'2018'!L59)</f>
        <v>18250</v>
      </c>
      <c r="U59" s="49">
        <f>SUMIFS(DATI!E$1:E$65536,DATI!A$1:A$65536,'2018'!B4,DATI!B$1:B$65536,'2018'!U12,DATI!C$1:C$65536,'2018'!N8,DATI!D$1:D$65536,'2018'!L59)</f>
        <v>72212</v>
      </c>
      <c r="V59" s="24">
        <f>SUMIFS(DATI!E$1:E$65536,DATI!A$1:A$65536,'2018'!B4,DATI!B$1:B$65536,'2018'!V12,DATI!C$1:C$65536,'2018'!N8,DATI!D$1:D$65536,'2018'!L59)</f>
        <v>1808</v>
      </c>
      <c r="W59" s="63">
        <f t="shared" ref="W59:W74" si="5">U59+V59</f>
        <v>74020</v>
      </c>
    </row>
    <row r="60" spans="1:23">
      <c r="A60" s="7"/>
      <c r="B60" s="98">
        <f>C60+D60</f>
        <v>21876</v>
      </c>
      <c r="C60" s="29">
        <f>C61+C64+C69+C73</f>
        <v>0</v>
      </c>
      <c r="D60" s="29">
        <f>D61+D64+D69+D73</f>
        <v>21876</v>
      </c>
      <c r="E60" s="99">
        <f>E69+E73</f>
        <v>1913</v>
      </c>
      <c r="F60" s="29">
        <f>F61+F64+F69+F73</f>
        <v>613300</v>
      </c>
      <c r="G60" s="91">
        <f>G61+G64+G69+G73</f>
        <v>2736847</v>
      </c>
      <c r="H60" s="28"/>
      <c r="I60" s="94">
        <f>B60+E60+F60+G60</f>
        <v>3373936</v>
      </c>
      <c r="J60" s="94">
        <f>J61+J64+J69</f>
        <v>159574</v>
      </c>
      <c r="K60" s="95">
        <f>I60+J60</f>
        <v>3533510</v>
      </c>
      <c r="L60" s="40" t="s">
        <v>158</v>
      </c>
      <c r="M60" s="134" t="s">
        <v>261</v>
      </c>
      <c r="N60" s="91">
        <f>O60+P60</f>
        <v>3533509</v>
      </c>
      <c r="O60" s="94">
        <f>O61+O64+O69</f>
        <v>1553086</v>
      </c>
      <c r="P60" s="29">
        <f t="shared" si="4"/>
        <v>1980423</v>
      </c>
      <c r="Q60" s="50"/>
      <c r="R60" s="29">
        <f>R61+R64+R69+R73</f>
        <v>353844</v>
      </c>
      <c r="S60" s="29">
        <f>S61+S64+S69+S73</f>
        <v>172071</v>
      </c>
      <c r="T60" s="29">
        <f>T61+T64+T69+T73</f>
        <v>255158</v>
      </c>
      <c r="U60" s="29">
        <f>U61+U64+U69+U73</f>
        <v>1199334</v>
      </c>
      <c r="V60" s="62">
        <f>V61+V64+V69+V73</f>
        <v>16</v>
      </c>
      <c r="W60" s="63">
        <f t="shared" si="5"/>
        <v>1199350</v>
      </c>
    </row>
    <row r="61" spans="1:23">
      <c r="A61" s="7"/>
      <c r="B61" s="28"/>
      <c r="C61" s="28"/>
      <c r="D61" s="28"/>
      <c r="E61" s="28"/>
      <c r="F61" s="49">
        <f>SUMIFS(DATI!E$1:E$65536,DATI!A$1:A$65536,'2018'!B4,DATI!B$1:B$65536,'2018'!F12,DATI!C$1:C$65536,'2018'!B8,DATI!D$1:D$65536,'2018'!L61)</f>
        <v>288498</v>
      </c>
      <c r="G61" s="29">
        <f>G62+G63</f>
        <v>2569659</v>
      </c>
      <c r="H61" s="28"/>
      <c r="I61" s="94">
        <f>F61+G61</f>
        <v>2858157</v>
      </c>
      <c r="J61" s="30">
        <f>SUMIFS(DATI!E$1:E$65536,DATI!A$1:A$65536,'2018'!B4,DATI!B$1:B$65536,'2018'!J12,DATI!C$1:C$65536,'2018'!B8,DATI!D$1:D$65536,'2018'!L61)</f>
        <v>132917</v>
      </c>
      <c r="K61" s="95">
        <f>I61+J61</f>
        <v>2991074</v>
      </c>
      <c r="L61" s="40" t="s">
        <v>36</v>
      </c>
      <c r="M61" s="185" t="s">
        <v>260</v>
      </c>
      <c r="N61" s="91">
        <f t="shared" si="3"/>
        <v>2991074</v>
      </c>
      <c r="O61" s="30">
        <f>SUMIFS(DATI!E$1:E$65536,DATI!A$1:A$65536,'2018'!B4,DATI!B$1:B$65536,'2018'!O12,DATI!C$1:C$65536,'2018'!N8,DATI!D$1:D$65536,'2018'!L61)</f>
        <v>1210977</v>
      </c>
      <c r="P61" s="29">
        <f t="shared" si="4"/>
        <v>1780097</v>
      </c>
      <c r="Q61" s="50"/>
      <c r="R61" s="49">
        <f>SUMIFS(DATI!E$1:E$65536,DATI!A$1:A$65536,'2018'!B4,DATI!B$1:B$65536,'2018'!R12,DATI!C$1:C$65536,'2018'!N8,DATI!D$1:D$65536,'2018'!L61)</f>
        <v>341386</v>
      </c>
      <c r="S61" s="30">
        <f>SUMIFS(DATI!E$1:E$65536,DATI!A$1:A$65536,'2018'!B4,DATI!B$1:B$65536,'2018'!S12,DATI!C$1:C$65536,'2018'!N8,DATI!D$1:D$65536,'2018'!L61)</f>
        <v>113034</v>
      </c>
      <c r="T61" s="30">
        <f>SUMIFS(DATI!E$1:E$65536,DATI!A$1:A$65536,'2018'!B4,DATI!B$1:B$65536,'2018'!T12,DATI!C$1:C$65536,'2018'!N8,DATI!D$1:D$65536,'2018'!L61)</f>
        <v>246430</v>
      </c>
      <c r="U61" s="30">
        <f>SUMIFS(DATI!E$1:E$65536,DATI!A$1:A$65536,'2018'!B4,DATI!B$1:B$65536,'2018'!U12,DATI!C$1:C$65536,'2018'!N8,DATI!D$1:D$65536,'2018'!L61)</f>
        <v>1079247</v>
      </c>
      <c r="V61" s="30">
        <f>SUMIFS(DATI!E$1:E$65536,DATI!A$1:A$65536,'2018'!B4,DATI!B$1:B$65536,'2018'!V12,DATI!C$1:C$65536,'2018'!N8,DATI!D$1:D$65536,'2018'!L61)</f>
        <v>0</v>
      </c>
      <c r="W61" s="63">
        <f t="shared" si="5"/>
        <v>1079247</v>
      </c>
    </row>
    <row r="62" spans="1:23">
      <c r="A62" s="7"/>
      <c r="B62" s="28"/>
      <c r="C62" s="28"/>
      <c r="D62" s="28"/>
      <c r="E62" s="28"/>
      <c r="F62" s="49">
        <f>SUMIFS(DATI!E$1:E$65536,DATI!A$1:A$65536,'2018'!B4,DATI!B$1:B$65536,'2018'!F12,DATI!C$1:C$65536,'2018'!B8,DATI!D$1:D$65536,'2018'!L62)</f>
        <v>288498</v>
      </c>
      <c r="G62" s="49">
        <f>SUMIFS(DATI!E$1:E$65536,DATI!A$1:A$65536,'2018'!B4,DATI!B$1:B$65536,'2018'!G12,DATI!C$1:C$65536,'2018'!B8,DATI!D$1:D$65536,'2018'!L62)</f>
        <v>1815516</v>
      </c>
      <c r="H62" s="28"/>
      <c r="I62" s="94">
        <f>F62+G62</f>
        <v>2104014</v>
      </c>
      <c r="J62" s="30">
        <f>SUMIFS(DATI!E$1:E$65536,DATI!A$1:A$65536,'2018'!B4,DATI!B$1:B$65536,'2018'!J12,DATI!C$1:C$65536,'2018'!B8,DATI!D$1:D$65536,'2018'!L62)</f>
        <v>132917</v>
      </c>
      <c r="K62" s="95">
        <f>I62+J62</f>
        <v>2236931</v>
      </c>
      <c r="L62" s="40" t="s">
        <v>37</v>
      </c>
      <c r="M62" s="186" t="s">
        <v>159</v>
      </c>
      <c r="N62" s="91">
        <f t="shared" si="3"/>
        <v>2236932</v>
      </c>
      <c r="O62" s="30">
        <f>SUMIFS(DATI!E$1:E$65536,DATI!A$1:A$65536,'2018'!B4,DATI!B$1:B$65536,'2018'!O12,DATI!C$1:C$65536,'2018'!N8,DATI!D$1:D$65536,'2018'!L62)</f>
        <v>1210977</v>
      </c>
      <c r="P62" s="29">
        <f t="shared" si="4"/>
        <v>1025955</v>
      </c>
      <c r="Q62" s="50"/>
      <c r="R62" s="49">
        <f>SUMIFS(DATI!E$1:E$65536,DATI!A$1:A$65536,'2018'!B4,DATI!B$1:B$65536,'2018'!R12,DATI!C$1:C$65536,'2018'!N8,DATI!D$1:D$65536,'2018'!L62)</f>
        <v>341386</v>
      </c>
      <c r="S62" s="49">
        <f>SUMIFS(DATI!E$1:E$65536,DATI!A$1:A$65536,'2018'!B4,DATI!B$1:B$65536,'2018'!S12,DATI!C$1:C$65536,'2018'!N8,DATI!D$1:D$65536,'2018'!L62)</f>
        <v>113034</v>
      </c>
      <c r="T62" s="49">
        <f>SUMIFS(DATI!E$1:E$65536,DATI!A$1:A$65536,'2018'!B4,DATI!B$1:B$65536,'2018'!T12,DATI!C$1:C$65536,'2018'!N8,DATI!D$1:D$65536,'2018'!L62)</f>
        <v>246430</v>
      </c>
      <c r="U62" s="49">
        <f>SUMIFS(DATI!E$1:E$65536,DATI!A$1:A$65536,'2018'!B4,DATI!B$1:B$65536,'2018'!U12,DATI!C$1:C$65536,'2018'!N8,DATI!D$1:D$65536,'2018'!L62)</f>
        <v>325105</v>
      </c>
      <c r="V62" s="24">
        <f>SUMIFS(DATI!E$1:E$65536,DATI!A$1:A$65536,'2018'!B4,DATI!B$1:B$65536,'2018'!V12,DATI!C$1:C$65536,'2018'!N8,DATI!D$1:D$65536,'2018'!L62)</f>
        <v>0</v>
      </c>
      <c r="W62" s="63">
        <f t="shared" si="5"/>
        <v>325105</v>
      </c>
    </row>
    <row r="63" spans="1:23">
      <c r="A63" s="7"/>
      <c r="B63" s="28"/>
      <c r="C63" s="28"/>
      <c r="D63" s="28"/>
      <c r="E63" s="28"/>
      <c r="F63" s="49">
        <f>SUMIFS(DATI!E$1:E$65536,DATI!A$1:A$65536,'2018'!B4,DATI!B$1:B$65536,'2018'!F12,DATI!C$1:C$65536,'2018'!B8,DATI!D$1:D$65536,'2018'!L63)</f>
        <v>0</v>
      </c>
      <c r="G63" s="49">
        <f>SUMIFS(DATI!E$1:E$65536,DATI!A$1:A$65536,'2018'!B4,DATI!B$1:B$65536,'2018'!G12,DATI!C$1:C$65536,'2018'!B8,DATI!D$1:D$65536,'2018'!L63)</f>
        <v>754143</v>
      </c>
      <c r="H63" s="28"/>
      <c r="I63" s="94">
        <f>F63+G63</f>
        <v>754143</v>
      </c>
      <c r="J63" s="30">
        <f>SUMIFS(DATI!E$1:E$65536,DATI!A$1:A$65536,'2018'!B4,DATI!B$1:B$65536,'2018'!J12,DATI!C$1:C$65536,'2018'!B8,DATI!D$1:D$65536,'2018'!L63)</f>
        <v>0</v>
      </c>
      <c r="K63" s="95">
        <f>I63+J63</f>
        <v>754143</v>
      </c>
      <c r="L63" s="40" t="s">
        <v>38</v>
      </c>
      <c r="M63" s="186" t="s">
        <v>160</v>
      </c>
      <c r="N63" s="91">
        <f t="shared" si="3"/>
        <v>754143</v>
      </c>
      <c r="O63" s="30">
        <f>SUMIFS(DATI!E$1:E$65536,DATI!A$1:A$65536,'2018'!B4,DATI!B$1:B$65536,'2018'!O12,DATI!C$1:C$65536,'2018'!N8,DATI!D$1:D$65536,'2018'!L63)</f>
        <v>0</v>
      </c>
      <c r="P63" s="29">
        <f t="shared" si="4"/>
        <v>754143</v>
      </c>
      <c r="Q63" s="50"/>
      <c r="R63" s="49">
        <f>SUMIFS(DATI!E$1:E$65536,DATI!A$1:A$65536,'2018'!B4,DATI!B$1:B$65536,'2018'!R12,DATI!C$1:C$65536,'2018'!N8,DATI!D$1:D$65536,'2018'!L63)</f>
        <v>0</v>
      </c>
      <c r="S63" s="49">
        <f>SUMIFS(DATI!E$1:E$65536,DATI!A$1:A$65536,'2018'!B4,DATI!B$1:B$65536,'2018'!S12,DATI!C$1:C$65536,'2018'!N8,DATI!D$1:D$65536,'2018'!L63)</f>
        <v>0</v>
      </c>
      <c r="T63" s="49">
        <f>SUMIFS(DATI!E$1:E$65536,DATI!A$1:A$65536,'2018'!B4,DATI!B$1:B$65536,'2018'!T12,DATI!C$1:C$65536,'2018'!N8,DATI!D$1:D$65536,'2018'!L63)</f>
        <v>0</v>
      </c>
      <c r="U63" s="49">
        <f>SUMIFS(DATI!E$1:E$65536,DATI!A$1:A$65536,'2018'!B4,DATI!B$1:B$65536,'2018'!U12,DATI!C$1:C$65536,'2018'!N8,DATI!D$1:D$65536,'2018'!L63)</f>
        <v>754143</v>
      </c>
      <c r="V63" s="24">
        <f>SUMIFS(DATI!E$1:E$65536,DATI!A$1:A$65536,'2018'!B4,DATI!B$1:B$65536,'2018'!V12,DATI!C$1:C$65536,'2018'!N8,DATI!D$1:D$65536,'2018'!L63)</f>
        <v>0</v>
      </c>
      <c r="W63" s="63">
        <f t="shared" si="5"/>
        <v>754143</v>
      </c>
    </row>
    <row r="64" spans="1:23" ht="25">
      <c r="A64" s="7"/>
      <c r="B64" s="98">
        <f>C64+D64</f>
        <v>0</v>
      </c>
      <c r="C64" s="30">
        <f>SUMIFS(DATI!E$1:E$65536,DATI!A$1:A$65536,'2018'!B4,DATI!B$1:B$65536,'2018'!C12,DATI!C$1:C$65536,'2018'!B8,DATI!D$1:D$65536,'2018'!L64)</f>
        <v>0</v>
      </c>
      <c r="D64" s="30">
        <f>SUMIFS(DATI!E$1:E$65536,DATI!A$1:A$65536,'2018'!B4,DATI!B$1:B$65536,'2018'!D12,DATI!C$1:C$65536,'2018'!B8,DATI!D$1:D$65536,'2018'!L64)</f>
        <v>0</v>
      </c>
      <c r="E64" s="28"/>
      <c r="F64" s="49">
        <f>SUMIFS(DATI!E$1:E$65536,DATI!A$1:A$65536,'2018'!B4,DATI!B$1:B$65536,'2018'!F12,DATI!C$1:C$65536,'2018'!B8,DATI!D$1:D$65536,'2018'!L64)</f>
        <v>223463</v>
      </c>
      <c r="G64" s="49">
        <f>SUMIFS(DATI!E$1:E$65536,DATI!A$1:A$65536,'2018'!B4,DATI!B$1:B$65536,'2018'!G12,DATI!C$1:C$65536,'2018'!B8,DATI!D$1:D$65536,'2018'!L64)</f>
        <v>118636</v>
      </c>
      <c r="H64" s="28"/>
      <c r="I64" s="94">
        <f>F64+G64</f>
        <v>342099</v>
      </c>
      <c r="J64" s="30">
        <f>SUMIFS(DATI!E$1:E$65536,DATI!A$1:A$65536,'2018'!B4,DATI!B$1:B$65536,'2018'!J12,DATI!C$1:C$65536,'2018'!B8,DATI!D$1:D$65536,'2018'!L64)</f>
        <v>9222</v>
      </c>
      <c r="K64" s="95">
        <f t="shared" si="2"/>
        <v>351321</v>
      </c>
      <c r="L64" s="40" t="s">
        <v>39</v>
      </c>
      <c r="M64" s="185" t="s">
        <v>259</v>
      </c>
      <c r="N64" s="91">
        <f t="shared" si="3"/>
        <v>351321</v>
      </c>
      <c r="O64" s="30">
        <f>SUMIFS(DATI!E$1:E$65536,DATI!A$1:A$65536,'2018'!B4,DATI!B$1:B$65536,'2018'!O12,DATI!C$1:C$65536,'2018'!N8,DATI!D$1:D$65536,'2018'!L64)</f>
        <v>342099</v>
      </c>
      <c r="P64" s="29">
        <f>R64+S64+T64+U64+V64</f>
        <v>9222</v>
      </c>
      <c r="Q64" s="50"/>
      <c r="R64" s="49">
        <f>SUMIFS(DATI!E$1:E$65536,DATI!A$1:A$65536,'2018'!B4,DATI!B$1:B$65536,'2018'!R12,DATI!C$1:C$65536,'2018'!N8,DATI!D$1:D$65536,'2018'!L64)</f>
        <v>-3474</v>
      </c>
      <c r="S64" s="49">
        <f>SUMIFS(DATI!E$1:E$65536,DATI!A$1:A$65536,'2018'!B4,DATI!B$1:B$65536,'2018'!S12,DATI!C$1:C$65536,'2018'!N8,DATI!D$1:D$65536,'2018'!L64)</f>
        <v>12696</v>
      </c>
      <c r="T64" s="49">
        <f>SUMIFS(DATI!E$1:E$65536,DATI!A$1:A$65536,'2018'!B4,DATI!B$1:B$65536,'2018'!T12,DATI!C$1:C$65536,'2018'!N8,DATI!D$1:D$65536,'2018'!L64)</f>
        <v>0</v>
      </c>
      <c r="U64" s="49">
        <f>SUMIFS(DATI!E$1:E$65536,DATI!A$1:A$65536,'2018'!B4,DATI!B$1:B$65536,'2018'!U12,DATI!C$1:C$65536,'2018'!N8,DATI!D$1:D$65536,'2018'!L64)</f>
        <v>0</v>
      </c>
      <c r="V64" s="24">
        <f>SUMIFS(DATI!E$1:E$65536,DATI!A$1:A$65536,'2018'!B4,DATI!B$1:B$65536,'2018'!V12,DATI!C$1:C$65536,'2018'!N8,DATI!D$1:D$65536,'2018'!L64)</f>
        <v>0</v>
      </c>
      <c r="W64" s="63">
        <f t="shared" si="5"/>
        <v>0</v>
      </c>
    </row>
    <row r="65" spans="1:23" ht="25">
      <c r="A65" s="7"/>
      <c r="B65" s="28"/>
      <c r="C65" s="28"/>
      <c r="D65" s="28"/>
      <c r="E65" s="28"/>
      <c r="F65" s="49">
        <f>SUMIFS(DATI!E$1:E$65536,DATI!A$1:A$65536,'2018'!B4,DATI!B$1:B$65536,'2018'!F12,DATI!C$1:C$65536,'2018'!B8,DATI!D$1:D$65536,'2018'!L65)</f>
        <v>192343</v>
      </c>
      <c r="G65" s="49">
        <f>SUMIFS(DATI!E$1:E$65536,DATI!A$1:A$65536,'2018'!B4,DATI!B$1:B$65536,'2018'!G12,DATI!C$1:C$65536,'2018'!B8,DATI!D$1:D$65536,'2018'!L65)</f>
        <v>-66586</v>
      </c>
      <c r="H65" s="28"/>
      <c r="I65" s="28"/>
      <c r="J65" s="28"/>
      <c r="K65" s="42"/>
      <c r="L65" s="40" t="s">
        <v>93</v>
      </c>
      <c r="M65" s="186" t="s">
        <v>161</v>
      </c>
      <c r="N65" s="28"/>
      <c r="O65" s="28"/>
      <c r="P65" s="28"/>
      <c r="Q65" s="28"/>
      <c r="R65" s="49">
        <f>SUMIFS(DATI!E$1:E$65536,DATI!A$1:A$65536,'2018'!B4,DATI!B$1:B$65536,'2018'!R12,DATI!C$1:C$65536,'2018'!N8,DATI!D$1:D$65536,'2018'!L65)</f>
        <v>-5506</v>
      </c>
      <c r="S65" s="49">
        <f>SUMIFS(DATI!E$1:E$65536,DATI!A$1:A$65536,'2018'!B4,DATI!B$1:B$65536,'2018'!S12,DATI!C$1:C$65536,'2018'!N8,DATI!D$1:D$65536,'2018'!L65)</f>
        <v>3779</v>
      </c>
      <c r="T65" s="28"/>
      <c r="U65" s="28"/>
      <c r="V65" s="28"/>
      <c r="W65" s="42"/>
    </row>
    <row r="66" spans="1:23" ht="25">
      <c r="A66" s="7"/>
      <c r="B66" s="28"/>
      <c r="C66" s="28"/>
      <c r="D66" s="28"/>
      <c r="E66" s="28"/>
      <c r="F66" s="49">
        <f>SUMIFS(DATI!E$1:E$65536,DATI!A$1:A$65536,'2018'!B4,DATI!B$1:B$65536,'2018'!F12,DATI!C$1:C$65536,'2018'!B8,DATI!D$1:D$65536,'2018'!L66)</f>
        <v>31121</v>
      </c>
      <c r="G66" s="49">
        <f>SUMIFS(DATI!E$1:E$65536,DATI!A$1:A$65536,'2018'!B4,DATI!B$1:B$65536,'2018'!G12,DATI!C$1:C$65536,'2018'!B8,DATI!D$1:D$65536,'2018'!L66)</f>
        <v>185221</v>
      </c>
      <c r="H66" s="28"/>
      <c r="I66" s="28"/>
      <c r="J66" s="28"/>
      <c r="K66" s="42"/>
      <c r="L66" s="40" t="s">
        <v>94</v>
      </c>
      <c r="M66" s="186" t="s">
        <v>162</v>
      </c>
      <c r="N66" s="28"/>
      <c r="O66" s="28"/>
      <c r="P66" s="28"/>
      <c r="Q66" s="28"/>
      <c r="R66" s="49">
        <f>SUMIFS(DATI!E$1:E$65536,DATI!A$1:A$65536,'2018'!B4,DATI!B$1:B$65536,'2018'!R12,DATI!C$1:C$65536,'2018'!N8,DATI!D$1:D$65536,'2018'!L66)</f>
        <v>2032</v>
      </c>
      <c r="S66" s="49">
        <f>SUMIFS(DATI!E$1:E$65536,DATI!A$1:A$65536,'2018'!B4,DATI!B$1:B$65536,'2018'!S12,DATI!C$1:C$65536,'2018'!N8,DATI!D$1:D$65536,'2018'!L66)</f>
        <v>8917</v>
      </c>
      <c r="T66" s="28"/>
      <c r="U66" s="28"/>
      <c r="V66" s="28"/>
      <c r="W66" s="42"/>
    </row>
    <row r="67" spans="1:23" ht="25">
      <c r="A67" s="7"/>
      <c r="B67" s="28"/>
      <c r="C67" s="28"/>
      <c r="D67" s="28"/>
      <c r="E67" s="28"/>
      <c r="F67" s="49">
        <f>SUMIFS(DATI!E$1:E$65536,DATI!A$1:A$65536,'2018'!B4,DATI!B$1:B$65536,'2018'!F12,DATI!C$1:C$65536,'2018'!B8,DATI!D$1:D$65536,'2018'!L67)</f>
        <v>110591</v>
      </c>
      <c r="G67" s="49">
        <f>SUMIFS(DATI!E$1:E$65536,DATI!A$1:A$65536,'2018'!B4,DATI!B$1:B$65536,'2018'!G12,DATI!C$1:C$65536,'2018'!B8,DATI!D$1:D$65536,'2018'!L67)</f>
        <v>-110377</v>
      </c>
      <c r="H67" s="28"/>
      <c r="I67" s="28"/>
      <c r="J67" s="28"/>
      <c r="K67" s="42"/>
      <c r="L67" s="40" t="s">
        <v>95</v>
      </c>
      <c r="M67" s="186" t="s">
        <v>163</v>
      </c>
      <c r="N67" s="28"/>
      <c r="O67" s="28"/>
      <c r="P67" s="28"/>
      <c r="Q67" s="28"/>
      <c r="R67" s="49">
        <f>SUMIFS(DATI!E$1:E$65536,DATI!A$1:A$65536,'2018'!B4,DATI!B$1:B$65536,'2018'!R12,DATI!C$1:C$65536,'2018'!N8,DATI!D$1:D$65536,'2018'!L67)</f>
        <v>-5675</v>
      </c>
      <c r="S67" s="49">
        <f>SUMIFS(DATI!E$1:E$65536,DATI!A$1:A$65536,'2018'!B4,DATI!B$1:B$65536,'2018'!S12,DATI!C$1:C$65536,'2018'!N8,DATI!D$1:D$65536,'2018'!L67)</f>
        <v>2663</v>
      </c>
      <c r="T67" s="28"/>
      <c r="U67" s="28"/>
      <c r="V67" s="28"/>
      <c r="W67" s="42"/>
    </row>
    <row r="68" spans="1:23" ht="25">
      <c r="A68" s="7"/>
      <c r="B68" s="28"/>
      <c r="C68" s="28"/>
      <c r="D68" s="28"/>
      <c r="E68" s="28"/>
      <c r="F68" s="49">
        <f>SUMIFS(DATI!E$1:E$65536,DATI!A$1:A$65536,'2018'!B4,DATI!B$1:B$65536,'2018'!F12,DATI!C$1:C$65536,'2018'!B8,DATI!D$1:D$65536,'2018'!L68)</f>
        <v>112873</v>
      </c>
      <c r="G68" s="49">
        <f>SUMIFS(DATI!E$1:E$65536,DATI!A$1:A$65536,'2018'!B4,DATI!B$1:B$65536,'2018'!G12,DATI!C$1:C$65536,'2018'!B8,DATI!D$1:D$65536,'2018'!L68)</f>
        <v>229012</v>
      </c>
      <c r="H68" s="28"/>
      <c r="I68" s="28"/>
      <c r="J68" s="28"/>
      <c r="K68" s="42"/>
      <c r="L68" s="40" t="s">
        <v>96</v>
      </c>
      <c r="M68" s="186" t="s">
        <v>164</v>
      </c>
      <c r="N68" s="28"/>
      <c r="O68" s="28"/>
      <c r="P68" s="28"/>
      <c r="Q68" s="28"/>
      <c r="R68" s="49">
        <f>SUMIFS(DATI!E$1:E$65536,DATI!A$1:A$65536,'2018'!B4,DATI!B$1:B$65536,'2018'!R12,DATI!C$1:C$65536,'2018'!N8,DATI!D$1:D$65536,'2018'!L68)</f>
        <v>2201</v>
      </c>
      <c r="S68" s="49">
        <f>SUMIFS(DATI!E$1:E$65536,DATI!A$1:A$65536,'2018'!B4,DATI!B$1:B$65536,'2018'!S12,DATI!C$1:C$65536,'2018'!N8,DATI!D$1:D$65536,'2018'!L68)</f>
        <v>10033</v>
      </c>
      <c r="T68" s="28"/>
      <c r="U68" s="28"/>
      <c r="V68" s="28"/>
      <c r="W68" s="42"/>
    </row>
    <row r="69" spans="1:23">
      <c r="A69" s="7"/>
      <c r="B69" s="98">
        <f t="shared" ref="B69:B78" si="6">C69+D69</f>
        <v>0</v>
      </c>
      <c r="C69" s="94">
        <f>C70+C71+C72</f>
        <v>0</v>
      </c>
      <c r="D69" s="94">
        <f>D70+D71+D72</f>
        <v>0</v>
      </c>
      <c r="E69" s="94">
        <f>E70+E71+E72</f>
        <v>0</v>
      </c>
      <c r="F69" s="94">
        <f>F70+F71+F72</f>
        <v>101339</v>
      </c>
      <c r="G69" s="94">
        <f>G70+G71+G72</f>
        <v>0</v>
      </c>
      <c r="H69" s="28"/>
      <c r="I69" s="94">
        <f t="shared" ref="I69:I74" si="7">E69+F69+G69+B69</f>
        <v>101339</v>
      </c>
      <c r="J69" s="94">
        <f>J70+J71+J72</f>
        <v>17435</v>
      </c>
      <c r="K69" s="95">
        <f>I69+J69</f>
        <v>118774</v>
      </c>
      <c r="L69" s="53" t="s">
        <v>40</v>
      </c>
      <c r="M69" s="78" t="s">
        <v>258</v>
      </c>
      <c r="N69" s="91">
        <f t="shared" si="3"/>
        <v>118774</v>
      </c>
      <c r="O69" s="94">
        <f>O70+O71+O72</f>
        <v>10</v>
      </c>
      <c r="P69" s="29">
        <f>R69+S69+T69+U69+V69</f>
        <v>118764</v>
      </c>
      <c r="Q69" s="50"/>
      <c r="R69" s="29">
        <f>R70+R71+R72</f>
        <v>15932</v>
      </c>
      <c r="S69" s="29">
        <f>S70+S71+S72</f>
        <v>46341</v>
      </c>
      <c r="T69" s="29">
        <f>T70+T71+T72</f>
        <v>338</v>
      </c>
      <c r="U69" s="29">
        <f>U70+U71+U72</f>
        <v>56137</v>
      </c>
      <c r="V69" s="62">
        <f>V70+V71+V72</f>
        <v>16</v>
      </c>
      <c r="W69" s="63">
        <f t="shared" si="5"/>
        <v>56153</v>
      </c>
    </row>
    <row r="70" spans="1:23" ht="23.25" customHeight="1">
      <c r="A70" s="7"/>
      <c r="B70" s="98">
        <f t="shared" si="6"/>
        <v>0</v>
      </c>
      <c r="C70" s="30">
        <f>SUMIFS(DATI!E$1:E$65536,DATI!A$1:A$65536,'2018'!B4,DATI!B$1:B$65536,'2018'!C12,DATI!C$1:C$65536,'2018'!B8,DATI!D$1:D$65536,'2018'!L70)</f>
        <v>0</v>
      </c>
      <c r="D70" s="30">
        <f>SUMIFS(DATI!E$1:E$65536,DATI!A$1:A$65536,'2018'!B4,DATI!B$1:B$65536,'2018'!D12,DATI!C$1:C$65536,'2018'!B8,DATI!D$1:D$65536,'2018'!L70)</f>
        <v>0</v>
      </c>
      <c r="E70" s="30">
        <f>SUMIFS(DATI!E$1:E$65536,DATI!A$1:A$65536,'2018'!B4,DATI!B$1:B$65536,'2018'!E12,DATI!C$1:C$65536,'2018'!B8,DATI!D$1:D$65536,'2018'!L70)</f>
        <v>0</v>
      </c>
      <c r="F70" s="30">
        <f>SUMIFS(DATI!E$1:E$65536,DATI!A$1:A$65536,'2018'!B4,DATI!B$1:B$65536,'2018'!F12,DATI!C$1:C$65536,'2018'!B8,DATI!D$1:D$65536,'2018'!L70)</f>
        <v>9019</v>
      </c>
      <c r="G70" s="49">
        <f>SUMIFS(DATI!E$1:E$65536,DATI!A$1:A$65536,'2018'!B4,DATI!B$1:B$65536,'2018'!G12,DATI!C$1:C$65536,'2018'!B8,DATI!D$1:D$65536,'2018'!L70)</f>
        <v>0</v>
      </c>
      <c r="H70" s="28"/>
      <c r="I70" s="94">
        <f t="shared" si="7"/>
        <v>9019</v>
      </c>
      <c r="J70" s="101">
        <f>SUMIFS(DATI!E$1:E$65536,DATI!A$1:A$65536,'2018'!B4,DATI!B$1:B$65536,'2018'!J12,DATI!C$1:C$65536,'2018'!B8,DATI!D$1:D$65536,'2018'!L70)</f>
        <v>0</v>
      </c>
      <c r="K70" s="95">
        <f>I70+J70</f>
        <v>9019</v>
      </c>
      <c r="L70" s="53" t="s">
        <v>41</v>
      </c>
      <c r="M70" s="201" t="s">
        <v>257</v>
      </c>
      <c r="N70" s="91">
        <f t="shared" si="3"/>
        <v>9018</v>
      </c>
      <c r="O70" s="102">
        <f>SUMIFS(DATI!E$1:E$65536,DATI!A$1:A$65536,'2018'!B4,DATI!B$1:B$65536,'2018'!O12,DATI!C$1:C$65536,'2018'!N8,DATI!D$1:D$65536,'2018'!L70)</f>
        <v>0</v>
      </c>
      <c r="P70" s="29">
        <f>R70+S70+T70+W70</f>
        <v>9018</v>
      </c>
      <c r="Q70" s="50"/>
      <c r="R70" s="49">
        <f>SUMIFS(DATI!E$1:E$65536,DATI!A$1:A$65536,'2018'!B4,DATI!B$1:B$65536,'2018'!R12,DATI!C$1:C$65536,'2018'!N8,DATI!D$1:D$65536,'2018'!L70)</f>
        <v>3450</v>
      </c>
      <c r="S70" s="49">
        <f>SUMIFS(DATI!E$1:E$65536,DATI!A$1:A$65536,'2018'!B4,DATI!B$1:B$65536,'2018'!S12,DATI!C$1:C$65536,'2018'!N8,DATI!D$1:D$65536,'2018'!L70)</f>
        <v>283</v>
      </c>
      <c r="T70" s="49">
        <f>SUMIFS(DATI!E$1:E$65536,DATI!A$1:A$65536,'2018'!B4,DATI!B$1:B$65536,'2018'!T12,DATI!C$1:C$65536,'2018'!N8,DATI!D$1:D$65536,'2018'!L70)</f>
        <v>338</v>
      </c>
      <c r="U70" s="49">
        <f>SUMIFS(DATI!E$1:E$65536,DATI!A$1:A$65536,'2018'!B4,DATI!B$1:B$65536,'2018'!U12,DATI!C$1:C$65536,'2018'!N8,DATI!D$1:D$65536,'2018'!L70)</f>
        <v>4947</v>
      </c>
      <c r="V70" s="24">
        <f>SUMIFS(DATI!E$1:E$65536,DATI!A$1:A$65536,'2018'!B4,DATI!B$1:B$65536,'2018'!V12,DATI!C$1:C$65536,'2018'!N8,DATI!D$1:D$65536,'2018'!L70)</f>
        <v>0</v>
      </c>
      <c r="W70" s="63">
        <f t="shared" si="5"/>
        <v>4947</v>
      </c>
    </row>
    <row r="71" spans="1:23">
      <c r="A71" s="7"/>
      <c r="B71" s="98">
        <f t="shared" si="6"/>
        <v>0</v>
      </c>
      <c r="C71" s="30">
        <f>SUMIFS(DATI!E$1:E$65536,DATI!A$1:A$65536,'2018'!B4,DATI!B$1:B$65536,'2018'!C12,DATI!C$1:C$65536,'2018'!B8,DATI!D$1:D$65536,'2018'!L71)</f>
        <v>0</v>
      </c>
      <c r="D71" s="30">
        <f>SUMIFS(DATI!E$1:E$65536,DATI!A$1:A$65536,'2018'!B4,DATI!B$1:B$65536,'2018'!D12,DATI!C$1:C$65536,'2018'!B8,DATI!D$1:D$65536,'2018'!L71)</f>
        <v>0</v>
      </c>
      <c r="E71" s="30">
        <f>SUMIFS(DATI!E$1:E$65536,DATI!A$1:A$65536,'2018'!B4,DATI!B$1:B$65536,'2018'!E12,DATI!C$1:C$65536,'2018'!B8,DATI!D$1:D$65536,'2018'!L71)</f>
        <v>0</v>
      </c>
      <c r="F71" s="30">
        <f>SUMIFS(DATI!E$1:E$65536,DATI!A$1:A$65536,'2018'!B4,DATI!B$1:B$65536,'2018'!F12,DATI!C$1:C$65536,'2018'!B8,DATI!D$1:D$65536,'2018'!L71)</f>
        <v>50158</v>
      </c>
      <c r="G71" s="49">
        <f>SUMIFS(DATI!E$1:E$65536,DATI!A$1:A$65536,'2018'!B4,DATI!B$1:B$65536,'2018'!G12,DATI!C$1:C$65536,'2018'!B8,DATI!D$1:D$65536,'2018'!L71)</f>
        <v>0</v>
      </c>
      <c r="H71" s="28"/>
      <c r="I71" s="94">
        <f t="shared" si="7"/>
        <v>50158</v>
      </c>
      <c r="J71" s="101">
        <f>SUMIFS(DATI!E$1:E$65536,DATI!A$1:A$65536,'2018'!B4,DATI!B$1:B$65536,'2018'!J12,DATI!C$1:C$65536,'2018'!B8,DATI!D$1:D$65536,'2018'!L71)</f>
        <v>0</v>
      </c>
      <c r="K71" s="95">
        <f>I71+J71</f>
        <v>50158</v>
      </c>
      <c r="L71" s="53" t="s">
        <v>42</v>
      </c>
      <c r="M71" s="201" t="s">
        <v>256</v>
      </c>
      <c r="N71" s="91">
        <f t="shared" si="3"/>
        <v>50158</v>
      </c>
      <c r="O71" s="102">
        <f>SUMIFS(DATI!E$1:E$65536,DATI!A$1:A$65536,'2018'!B4,DATI!B$1:B$65536,'2018'!O12,DATI!C$1:C$65536,'2018'!N8,DATI!D$1:D$65536,'2018'!L71)</f>
        <v>0</v>
      </c>
      <c r="P71" s="29">
        <f>R71+S71+T71+W71</f>
        <v>50158</v>
      </c>
      <c r="Q71" s="50"/>
      <c r="R71" s="49">
        <f>SUMIFS(DATI!E$1:E$65536,DATI!A$1:A$65536,'2018'!B4,DATI!B$1:B$65536,'2018'!R12,DATI!C$1:C$65536,'2018'!N8,DATI!D$1:D$65536,'2018'!L71)</f>
        <v>0</v>
      </c>
      <c r="S71" s="49">
        <f>SUMIFS(DATI!E$1:E$65536,DATI!A$1:A$65536,'2018'!B4,DATI!B$1:B$65536,'2018'!S12,DATI!C$1:C$65536,'2018'!N8,DATI!D$1:D$65536,'2018'!L71)</f>
        <v>0</v>
      </c>
      <c r="T71" s="49">
        <f>SUMIFS(DATI!E$1:E$65536,DATI!A$1:A$65536,'2018'!B4,DATI!B$1:B$65536,'2018'!T12,DATI!C$1:C$65536,'2018'!N8,DATI!D$1:D$65536,'2018'!L71)</f>
        <v>0</v>
      </c>
      <c r="U71" s="49">
        <f>SUMIFS(DATI!E$1:E$65536,DATI!A$1:A$65536,'2018'!B4,DATI!B$1:B$65536,'2018'!U12,DATI!C$1:C$65536,'2018'!N8,DATI!D$1:D$65536,'2018'!L71)</f>
        <v>50158</v>
      </c>
      <c r="V71" s="24">
        <f>SUMIFS(DATI!E$1:E$65536,DATI!A$1:A$65536,'2018'!B4,DATI!B$1:B$65536,'2018'!V12,DATI!C$1:C$65536,'2018'!N8,DATI!D$1:D$65536,'2018'!L71)</f>
        <v>0</v>
      </c>
      <c r="W71" s="63">
        <f t="shared" si="5"/>
        <v>50158</v>
      </c>
    </row>
    <row r="72" spans="1:23">
      <c r="A72" s="7"/>
      <c r="B72" s="98">
        <f t="shared" si="6"/>
        <v>0</v>
      </c>
      <c r="C72" s="30">
        <f>SUMIFS(DATI!E$1:E$65536,DATI!A$1:A$65536,'2018'!B4,DATI!B$1:B$65536,'2018'!C12,DATI!C$1:C$65536,'2018'!B8,DATI!D$1:D$65536,'2018'!L72)</f>
        <v>0</v>
      </c>
      <c r="D72" s="30">
        <f>SUMIFS(DATI!E$1:E$65536,DATI!A$1:A$65536,'2018'!B4,DATI!B$1:B$65536,'2018'!D12,DATI!C$1:C$65536,'2018'!B8,DATI!D$1:D$65536,'2018'!L72)</f>
        <v>0</v>
      </c>
      <c r="E72" s="30">
        <f>SUMIFS(DATI!E$1:E$65536,DATI!A$1:A$65536,'2018'!B4,DATI!B$1:B$65536,'2018'!E12,DATI!C$1:C$65536,'2018'!B8,DATI!D$1:D$65536,'2018'!L72)</f>
        <v>0</v>
      </c>
      <c r="F72" s="30">
        <f>SUMIFS(DATI!E$1:E$65536,DATI!A$1:A$65536,'2018'!B4,DATI!B$1:B$65536,'2018'!F12,DATI!C$1:C$65536,'2018'!B8,DATI!D$1:D$65536,'2018'!L72)</f>
        <v>42162</v>
      </c>
      <c r="G72" s="49">
        <f>SUMIFS(DATI!E$1:E$65536,DATI!A$1:A$65536,'2018'!B4,DATI!B$1:B$65536,'2018'!G12,DATI!C$1:C$65536,'2018'!B8,DATI!D$1:D$65536,'2018'!L72)</f>
        <v>0</v>
      </c>
      <c r="H72" s="28"/>
      <c r="I72" s="94">
        <f t="shared" si="7"/>
        <v>42162</v>
      </c>
      <c r="J72" s="101">
        <f>SUMIFS(DATI!E$1:E$65536,DATI!A$1:A$65536,'2018'!B4,DATI!B$1:B$65536,'2018'!J12,DATI!C$1:C$65536,'2018'!B8,DATI!D$1:D$65536,'2018'!L72)</f>
        <v>17435</v>
      </c>
      <c r="K72" s="95">
        <f>I72+J72</f>
        <v>59597</v>
      </c>
      <c r="L72" s="53" t="s">
        <v>43</v>
      </c>
      <c r="M72" s="201" t="s">
        <v>255</v>
      </c>
      <c r="N72" s="91">
        <f t="shared" si="3"/>
        <v>59598</v>
      </c>
      <c r="O72" s="102">
        <f>SUMIFS(DATI!E$1:E$65536,DATI!A$1:A$65536,'2018'!B4,DATI!B$1:B$65536,'2018'!O12,DATI!C$1:C$65536,'2018'!N8,DATI!D$1:D$65536,'2018'!L72)</f>
        <v>10</v>
      </c>
      <c r="P72" s="29">
        <f>R72+S72+T72+W72</f>
        <v>59588</v>
      </c>
      <c r="Q72" s="50"/>
      <c r="R72" s="49">
        <f>SUMIFS(DATI!E$1:E$65536,DATI!A$1:A$65536,'2018'!B4,DATI!B$1:B$65536,'2018'!R12,DATI!C$1:C$65536,'2018'!N8,DATI!D$1:D$65536,'2018'!L72)</f>
        <v>12482</v>
      </c>
      <c r="S72" s="49">
        <f>SUMIFS(DATI!E$1:E$65536,DATI!A$1:A$65536,'2018'!B4,DATI!B$1:B$65536,'2018'!S12,DATI!C$1:C$65536,'2018'!N8,DATI!D$1:D$65536,'2018'!L72)</f>
        <v>46058</v>
      </c>
      <c r="T72" s="49">
        <f>SUMIFS(DATI!E$1:E$65536,DATI!A$1:A$65536,'2018'!B4,DATI!B$1:B$65536,'2018'!T12,DATI!C$1:C$65536,'2018'!N8,DATI!D$1:D$65536,'2018'!L72)</f>
        <v>0</v>
      </c>
      <c r="U72" s="49">
        <f>SUMIFS(DATI!E$1:E$65536,DATI!A$1:A$65536,'2018'!B4,DATI!B$1:B$65536,'2018'!U12,DATI!C$1:C$65536,'2018'!N8,DATI!D$1:D$65536,'2018'!L72)</f>
        <v>1032</v>
      </c>
      <c r="V72" s="24">
        <f>SUMIFS(DATI!E$1:E$65536,DATI!A$1:A$65536,'2018'!B4,DATI!B$1:B$65536,'2018'!V12,DATI!C$1:C$65536,'2018'!N8,DATI!D$1:D$65536,'2018'!L72)</f>
        <v>16</v>
      </c>
      <c r="W72" s="63">
        <f t="shared" si="5"/>
        <v>1048</v>
      </c>
    </row>
    <row r="73" spans="1:23">
      <c r="A73" s="7"/>
      <c r="B73" s="98">
        <f t="shared" si="6"/>
        <v>21876</v>
      </c>
      <c r="C73" s="103">
        <f>SUMIFS(DATI!E$1:E$65536,DATI!A$1:A$65536,'2018'!B4,DATI!B$1:B$65536,'2018'!C12,DATI!C$1:C$65536,'2018'!B8,DATI!D$1:D$65536,'2018'!L73)</f>
        <v>0</v>
      </c>
      <c r="D73" s="103">
        <f>SUMIFS(DATI!E$1:E$65536,DATI!A$1:A$65536,'2018'!B4,DATI!B$1:B$65536,'2018'!D12,DATI!C$1:C$65536,'2018'!B8,DATI!D$1:D$65536,'2018'!L73)</f>
        <v>21876</v>
      </c>
      <c r="E73" s="49">
        <f>SUMIFS(DATI!E$1:E$65536,DATI!A$1:A$65536,'2018'!B4,DATI!B$1:B$65536,'2018'!E12,DATI!C$1:C$65536,'2018'!B8,DATI!D$1:D$65536,'2018'!L73)</f>
        <v>1913</v>
      </c>
      <c r="F73" s="49">
        <f>SUMIFS(DATI!E$1:E$65536,DATI!A$1:A$65536,'2018'!B4,DATI!B$1:B$65536,'2018'!F12,DATI!C$1:C$65536,'2018'!B8,DATI!D$1:D$65536,'2018'!L73)</f>
        <v>0</v>
      </c>
      <c r="G73" s="49">
        <f>SUMIFS(DATI!E$1:E$65536,DATI!A$1:A$65536,'2018'!B4,DATI!B$1:B$65536,'2018'!G12,DATI!C$1:C$65536,'2018'!B8,DATI!D$1:D$65536,'2018'!L73)</f>
        <v>48552</v>
      </c>
      <c r="H73" s="28"/>
      <c r="I73" s="94">
        <f t="shared" si="7"/>
        <v>72341</v>
      </c>
      <c r="J73" s="104"/>
      <c r="K73" s="31">
        <f>I73</f>
        <v>72341</v>
      </c>
      <c r="L73" s="40" t="s">
        <v>44</v>
      </c>
      <c r="M73" s="134" t="s">
        <v>254</v>
      </c>
      <c r="N73" s="91">
        <f>P73</f>
        <v>72340</v>
      </c>
      <c r="O73" s="105"/>
      <c r="P73" s="29">
        <f>R73+S73+T73+W73</f>
        <v>72340</v>
      </c>
      <c r="Q73" s="50"/>
      <c r="R73" s="49">
        <f>SUMIFS(DATI!E$1:E$65536,DATI!A$1:A$65536,'2018'!B4,DATI!B$1:B$65536,'2018'!R12,DATI!C$1:C$65536,'2018'!N8,DATI!D$1:D$65536,'2018'!L73)</f>
        <v>0</v>
      </c>
      <c r="S73" s="49">
        <f>SUMIFS(DATI!E$1:E$65536,DATI!A$1:A$65536,'2018'!B4,DATI!B$1:B$65536,'2018'!S12,DATI!C$1:C$65536,'2018'!N8,DATI!D$1:D$65536,'2018'!L73)</f>
        <v>0</v>
      </c>
      <c r="T73" s="49">
        <f>SUMIFS(DATI!E$1:E$65536,DATI!A$1:A$65536,'2018'!B4,DATI!B$1:B$65536,'2018'!T12,DATI!C$1:C$65536,'2018'!N8,DATI!D$1:D$65536,'2018'!L73)</f>
        <v>8390</v>
      </c>
      <c r="U73" s="49">
        <f>SUMIFS(DATI!E$1:E$65536,DATI!A$1:A$65536,'2018'!B4,DATI!B$1:B$65536,'2018'!U12,DATI!C$1:C$65536,'2018'!N8,DATI!D$1:D$65536,'2018'!L73)</f>
        <v>63950</v>
      </c>
      <c r="V73" s="24">
        <f>SUMIFS(DATI!E$1:E$65536,DATI!A$1:A$65536,'2018'!B4,DATI!B$1:B$65536,'2018'!V12,DATI!C$1:C$65536,'2018'!N8,DATI!D$1:D$65536,'2018'!L73)</f>
        <v>0</v>
      </c>
      <c r="W73" s="63">
        <f t="shared" si="5"/>
        <v>63950</v>
      </c>
    </row>
    <row r="74" spans="1:23">
      <c r="A74" s="7"/>
      <c r="B74" s="98">
        <f t="shared" si="6"/>
        <v>443248</v>
      </c>
      <c r="C74" s="49">
        <f>SUMIFS(DATI!E$1:E$65536,DATI!A$1:A$65536,'2018'!B4,DATI!B$1:B$65536,'2018'!C12,DATI!C$1:C$65536,'2018'!B8,DATI!D$1:D$65536,'2018'!L74)</f>
        <v>3954</v>
      </c>
      <c r="D74" s="49">
        <f>SUMIFS(DATI!E$1:E$65536,DATI!A$1:A$65536,'2018'!B4,DATI!B$1:B$65536,'2018'!D12,DATI!C$1:C$65536,'2018'!B8,DATI!D$1:D$65536,'2018'!L74)</f>
        <v>439294</v>
      </c>
      <c r="E74" s="132">
        <f>SUMIFS(DATI!E$1:E$65536,DATI!A$1:A$65536,'2018'!B4,DATI!B$1:B$65536,'2018'!E12,DATI!C$1:C$65536,'2018'!B8,DATI!D$1:D$65536,'2018'!L74)</f>
        <v>251079</v>
      </c>
      <c r="F74" s="132">
        <f>SUMIFS(DATI!E$1:E$65536,DATI!A$1:A$65536,'2018'!B4,DATI!B$1:B$65536,'2018'!F12,DATI!C$1:C$65536,'2018'!B8,DATI!D$1:D$65536,'2018'!L74)</f>
        <v>144245</v>
      </c>
      <c r="G74" s="132">
        <f>SUMIFS(DATI!E$1:E$65536,DATI!A$1:A$65536,'2018'!B4,DATI!B$1:B$65536,'2018'!G12,DATI!C$1:C$65536,'2018'!B8,DATI!D$1:D$65536,'2018'!L74)</f>
        <v>540590</v>
      </c>
      <c r="H74" s="50"/>
      <c r="I74" s="94">
        <f t="shared" si="7"/>
        <v>1379162</v>
      </c>
      <c r="J74" s="30">
        <f>SUMIFS(DATI!E$1:E$65536,DATI!A$1:A$65536,'2018'!B4,DATI!B$1:B$65536,'2018'!J12,DATI!C$1:C$65536,'2018'!B8,DATI!D$1:D$65536,'2018'!L74)</f>
        <v>390344</v>
      </c>
      <c r="K74" s="95">
        <f>I74+J74</f>
        <v>1769506</v>
      </c>
      <c r="L74" s="40" t="s">
        <v>35</v>
      </c>
      <c r="M74" s="134" t="s">
        <v>229</v>
      </c>
      <c r="N74" s="91">
        <f t="shared" si="3"/>
        <v>1769507</v>
      </c>
      <c r="O74" s="30">
        <f>SUMIFS(DATI!E$1:E$65536,DATI!A$1:A$65536,'2018'!B4,DATI!B$1:B$65536,'2018'!O12,DATI!C$1:C$65536,'2018'!N8,DATI!D$1:D$65536,'2018'!L74)</f>
        <v>363668</v>
      </c>
      <c r="P74" s="29">
        <f>R74+S74+T74+W74</f>
        <v>1405839</v>
      </c>
      <c r="Q74" s="50"/>
      <c r="R74" s="49">
        <f>SUMIFS(DATI!E$1:E$65536,DATI!A$1:A$65536,'2018'!B4,DATI!B$1:B$65536,'2018'!R12,DATI!C$1:C$65536,'2018'!N8,DATI!D$1:D$65536,'2018'!L74)</f>
        <v>254981</v>
      </c>
      <c r="S74" s="49">
        <f>SUMIFS(DATI!E$1:E$65536,DATI!A$1:A$65536,'2018'!B4,DATI!B$1:B$65536,'2018'!S12,DATI!C$1:C$65536,'2018'!N8,DATI!D$1:D$65536,'2018'!L74)</f>
        <v>1122505</v>
      </c>
      <c r="T74" s="49">
        <f>SUMIFS(DATI!E$1:E$65536,DATI!A$1:A$65536,'2018'!B4,DATI!B$1:B$65536,'2018'!T12,DATI!C$1:C$65536,'2018'!N8,DATI!D$1:D$65536,'2018'!L74)</f>
        <v>5652</v>
      </c>
      <c r="U74" s="49">
        <f>SUMIFS(DATI!E$1:E$65536,DATI!A$1:A$65536,'2018'!B4,DATI!B$1:B$65536,'2018'!U12,DATI!C$1:C$65536,'2018'!N8,DATI!D$1:D$65536,'2018'!L74)</f>
        <v>22168</v>
      </c>
      <c r="V74" s="24">
        <f>SUMIFS(DATI!E$1:E$65536,DATI!A$1:A$65536,'2018'!B4,DATI!B$1:B$65536,'2018'!V12,DATI!C$1:C$65536,'2018'!N8,DATI!D$1:D$65536,'2018'!L74)</f>
        <v>533</v>
      </c>
      <c r="W74" s="63">
        <f t="shared" si="5"/>
        <v>22701</v>
      </c>
    </row>
    <row r="75" spans="1:23" ht="13">
      <c r="A75" s="7"/>
      <c r="B75" s="28"/>
      <c r="C75" s="28"/>
      <c r="D75" s="28"/>
      <c r="E75" s="28"/>
      <c r="F75" s="29">
        <f>R45+R58-G59-G69-G73</f>
        <v>7161690</v>
      </c>
      <c r="G75" s="29">
        <f>S45+S58-F59-F69-F73</f>
        <v>864056</v>
      </c>
      <c r="H75" s="50"/>
      <c r="I75" s="28"/>
      <c r="J75" s="28"/>
      <c r="K75" s="42"/>
      <c r="L75" s="135" t="s">
        <v>17</v>
      </c>
      <c r="M75" s="202" t="s">
        <v>165</v>
      </c>
      <c r="N75" s="28"/>
      <c r="O75" s="28"/>
      <c r="P75" s="28"/>
      <c r="Q75" s="28"/>
      <c r="R75" s="28"/>
      <c r="S75" s="28"/>
      <c r="T75" s="28"/>
      <c r="U75" s="28"/>
      <c r="V75" s="28"/>
      <c r="W75" s="42"/>
    </row>
    <row r="76" spans="1:23" ht="27.75" customHeight="1">
      <c r="A76" s="7"/>
      <c r="B76" s="98">
        <f t="shared" si="6"/>
        <v>17831908</v>
      </c>
      <c r="C76" s="91">
        <f>V45+W49+V58-C58</f>
        <v>24819</v>
      </c>
      <c r="D76" s="91">
        <f>U45+U46+U49+U58-D58</f>
        <v>17807089</v>
      </c>
      <c r="E76" s="29">
        <f>T45+T49+T58-E55-E58</f>
        <v>5031295</v>
      </c>
      <c r="F76" s="29">
        <f>S45+S58-F58</f>
        <v>352095</v>
      </c>
      <c r="G76" s="29">
        <f>R45+R58-G58</f>
        <v>4473395</v>
      </c>
      <c r="H76" s="61"/>
      <c r="I76" s="94">
        <f>B76+E76+F76+G76</f>
        <v>27688693</v>
      </c>
      <c r="J76" s="28"/>
      <c r="K76" s="42"/>
      <c r="L76" s="106" t="s">
        <v>18</v>
      </c>
      <c r="M76" s="203" t="s">
        <v>166</v>
      </c>
      <c r="N76" s="28"/>
      <c r="O76" s="28"/>
      <c r="P76" s="28"/>
      <c r="Q76" s="28"/>
      <c r="R76" s="28"/>
      <c r="S76" s="28"/>
      <c r="T76" s="28"/>
      <c r="U76" s="28"/>
      <c r="V76" s="28"/>
      <c r="W76" s="42"/>
    </row>
    <row r="77" spans="1:23">
      <c r="A77" s="7"/>
      <c r="B77" s="98">
        <f t="shared" si="6"/>
        <v>809654</v>
      </c>
      <c r="C77" s="91">
        <f>C22</f>
        <v>25499</v>
      </c>
      <c r="D77" s="91">
        <f>D22</f>
        <v>784155</v>
      </c>
      <c r="E77" s="91">
        <f>E22</f>
        <v>1047615</v>
      </c>
      <c r="F77" s="91">
        <f>F22</f>
        <v>91970</v>
      </c>
      <c r="G77" s="91">
        <f>G22</f>
        <v>3065986</v>
      </c>
      <c r="H77" s="61"/>
      <c r="I77" s="94">
        <f>B77+E77+F77+G77</f>
        <v>5015225</v>
      </c>
      <c r="J77" s="28"/>
      <c r="K77" s="42"/>
      <c r="L77" s="53" t="s">
        <v>77</v>
      </c>
      <c r="M77" s="65" t="s">
        <v>167</v>
      </c>
      <c r="N77" s="28"/>
      <c r="O77" s="28"/>
      <c r="P77" s="28"/>
      <c r="Q77" s="28"/>
      <c r="R77" s="28"/>
      <c r="S77" s="28"/>
      <c r="T77" s="28"/>
      <c r="U77" s="28"/>
      <c r="V77" s="28"/>
      <c r="W77" s="42"/>
    </row>
    <row r="78" spans="1:23" ht="13.5" thickBot="1">
      <c r="A78" s="7"/>
      <c r="B78" s="98">
        <f t="shared" si="6"/>
        <v>17022254</v>
      </c>
      <c r="C78" s="107">
        <f>C76-C77</f>
        <v>-680</v>
      </c>
      <c r="D78" s="107">
        <f>D76-D77</f>
        <v>17022934</v>
      </c>
      <c r="E78" s="107">
        <f>E76-E77</f>
        <v>3983680</v>
      </c>
      <c r="F78" s="107">
        <f>F76-F77</f>
        <v>260125</v>
      </c>
      <c r="G78" s="107">
        <f>G76-G77</f>
        <v>1407409</v>
      </c>
      <c r="H78" s="88"/>
      <c r="I78" s="108">
        <f>B78+E78+F78+G78</f>
        <v>22673468</v>
      </c>
      <c r="J78" s="28"/>
      <c r="K78" s="109"/>
      <c r="L78" s="106" t="s">
        <v>168</v>
      </c>
      <c r="M78" s="198" t="s">
        <v>169</v>
      </c>
      <c r="N78" s="28"/>
      <c r="O78" s="28"/>
      <c r="P78" s="28"/>
      <c r="Q78" s="28"/>
      <c r="R78" s="28"/>
      <c r="S78" s="28"/>
      <c r="T78" s="28"/>
      <c r="U78" s="28"/>
      <c r="V78" s="28"/>
      <c r="W78" s="42"/>
    </row>
    <row r="79" spans="1:23" ht="14" thickTop="1" thickBot="1">
      <c r="A79" s="7"/>
      <c r="B79" s="110"/>
      <c r="C79" s="110"/>
      <c r="D79" s="110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6"/>
    </row>
    <row r="80" spans="1:23" ht="21.75" customHeight="1" thickTop="1" thickBot="1">
      <c r="A80" s="7"/>
      <c r="B80" s="253" t="s">
        <v>119</v>
      </c>
      <c r="C80" s="253"/>
      <c r="D80" s="253"/>
      <c r="E80" s="253"/>
      <c r="F80" s="253"/>
      <c r="G80" s="253"/>
      <c r="H80" s="253"/>
      <c r="I80" s="253"/>
      <c r="J80" s="253"/>
      <c r="K80" s="254"/>
      <c r="L80" s="274" t="s">
        <v>120</v>
      </c>
      <c r="M80" s="275"/>
      <c r="N80" s="278" t="s">
        <v>121</v>
      </c>
      <c r="O80" s="279"/>
      <c r="P80" s="279"/>
      <c r="Q80" s="279"/>
      <c r="R80" s="279"/>
      <c r="S80" s="279"/>
      <c r="T80" s="279"/>
      <c r="U80" s="280"/>
      <c r="V80" s="280"/>
      <c r="W80" s="281"/>
    </row>
    <row r="81" spans="1:23" ht="13.5" customHeight="1" thickTop="1">
      <c r="A81" s="7"/>
      <c r="B81" s="261" t="s">
        <v>122</v>
      </c>
      <c r="C81" s="264" t="s">
        <v>123</v>
      </c>
      <c r="D81" s="264" t="s">
        <v>124</v>
      </c>
      <c r="E81" s="239" t="s">
        <v>125</v>
      </c>
      <c r="F81" s="239" t="s">
        <v>126</v>
      </c>
      <c r="G81" s="239" t="s">
        <v>127</v>
      </c>
      <c r="H81" s="239" t="s">
        <v>128</v>
      </c>
      <c r="I81" s="239" t="s">
        <v>129</v>
      </c>
      <c r="J81" s="239" t="s">
        <v>130</v>
      </c>
      <c r="K81" s="243" t="s">
        <v>131</v>
      </c>
      <c r="L81" s="276"/>
      <c r="M81" s="277"/>
      <c r="N81" s="264" t="s">
        <v>131</v>
      </c>
      <c r="O81" s="239" t="s">
        <v>130</v>
      </c>
      <c r="P81" s="239" t="s">
        <v>129</v>
      </c>
      <c r="Q81" s="239" t="s">
        <v>128</v>
      </c>
      <c r="R81" s="239" t="s">
        <v>127</v>
      </c>
      <c r="S81" s="239" t="s">
        <v>126</v>
      </c>
      <c r="T81" s="239" t="s">
        <v>125</v>
      </c>
      <c r="U81" s="264" t="s">
        <v>124</v>
      </c>
      <c r="V81" s="264" t="s">
        <v>123</v>
      </c>
      <c r="W81" s="266" t="s">
        <v>122</v>
      </c>
    </row>
    <row r="82" spans="1:23" ht="12.75" customHeight="1">
      <c r="A82" s="7"/>
      <c r="B82" s="262"/>
      <c r="C82" s="216"/>
      <c r="D82" s="216"/>
      <c r="E82" s="213"/>
      <c r="F82" s="213"/>
      <c r="G82" s="213"/>
      <c r="H82" s="229"/>
      <c r="I82" s="213"/>
      <c r="J82" s="213"/>
      <c r="K82" s="244"/>
      <c r="L82" s="276"/>
      <c r="M82" s="277"/>
      <c r="N82" s="215"/>
      <c r="O82" s="213"/>
      <c r="P82" s="213"/>
      <c r="Q82" s="229"/>
      <c r="R82" s="213"/>
      <c r="S82" s="213"/>
      <c r="T82" s="213"/>
      <c r="U82" s="216"/>
      <c r="V82" s="216"/>
      <c r="W82" s="219"/>
    </row>
    <row r="83" spans="1:23" ht="51" customHeight="1" thickBot="1">
      <c r="A83" s="7"/>
      <c r="B83" s="263"/>
      <c r="C83" s="265"/>
      <c r="D83" s="265"/>
      <c r="E83" s="241"/>
      <c r="F83" s="241"/>
      <c r="G83" s="241"/>
      <c r="H83" s="242"/>
      <c r="I83" s="241"/>
      <c r="J83" s="240"/>
      <c r="K83" s="245"/>
      <c r="L83" s="276"/>
      <c r="M83" s="277"/>
      <c r="N83" s="268"/>
      <c r="O83" s="240"/>
      <c r="P83" s="241"/>
      <c r="Q83" s="242"/>
      <c r="R83" s="241"/>
      <c r="S83" s="241"/>
      <c r="T83" s="241"/>
      <c r="U83" s="265"/>
      <c r="V83" s="265"/>
      <c r="W83" s="267"/>
    </row>
    <row r="84" spans="1:23" ht="19" thickTop="1" thickBot="1">
      <c r="A84" s="7"/>
      <c r="B84" s="231" t="s">
        <v>170</v>
      </c>
      <c r="C84" s="231"/>
      <c r="D84" s="231"/>
      <c r="E84" s="231"/>
      <c r="F84" s="231"/>
      <c r="G84" s="231"/>
      <c r="H84" s="231"/>
      <c r="I84" s="231"/>
      <c r="J84" s="231"/>
      <c r="K84" s="231"/>
      <c r="L84" s="231"/>
      <c r="M84" s="231"/>
      <c r="N84" s="231"/>
      <c r="O84" s="231"/>
      <c r="P84" s="231"/>
      <c r="Q84" s="231"/>
      <c r="R84" s="231"/>
      <c r="S84" s="231"/>
      <c r="T84" s="231"/>
      <c r="U84" s="231"/>
      <c r="V84" s="231"/>
      <c r="W84" s="232"/>
    </row>
    <row r="85" spans="1:23" ht="32.25" customHeight="1" thickTop="1">
      <c r="A85" s="7"/>
      <c r="B85" s="111"/>
      <c r="C85" s="111"/>
      <c r="D85" s="111"/>
      <c r="E85" s="111"/>
      <c r="F85" s="111"/>
      <c r="G85" s="111"/>
      <c r="H85" s="28"/>
      <c r="I85" s="111"/>
      <c r="J85" s="111"/>
      <c r="K85" s="112"/>
      <c r="L85" s="113" t="s">
        <v>18</v>
      </c>
      <c r="M85" s="204" t="s">
        <v>166</v>
      </c>
      <c r="N85" s="47"/>
      <c r="O85" s="47"/>
      <c r="P85" s="22">
        <f>R85+S85+T85+W85</f>
        <v>27688693</v>
      </c>
      <c r="Q85" s="50"/>
      <c r="R85" s="22">
        <f>G76</f>
        <v>4473395</v>
      </c>
      <c r="S85" s="22">
        <f>F76</f>
        <v>352095</v>
      </c>
      <c r="T85" s="22">
        <f>E76</f>
        <v>5031295</v>
      </c>
      <c r="U85" s="114">
        <f>D76</f>
        <v>17807089</v>
      </c>
      <c r="V85" s="62">
        <f>C76</f>
        <v>24819</v>
      </c>
      <c r="W85" s="63">
        <f>U85+V85</f>
        <v>17831908</v>
      </c>
    </row>
    <row r="86" spans="1:23">
      <c r="A86" s="7"/>
      <c r="B86" s="115">
        <f>C86+D86</f>
        <v>1803433</v>
      </c>
      <c r="C86" s="91">
        <f>C87+C88</f>
        <v>0</v>
      </c>
      <c r="D86" s="91">
        <f>D87+D88</f>
        <v>1803433</v>
      </c>
      <c r="E86" s="91">
        <f>E87+E88</f>
        <v>0</v>
      </c>
      <c r="F86" s="91">
        <f>F87+F88</f>
        <v>11206</v>
      </c>
      <c r="G86" s="91">
        <f>G87+G88</f>
        <v>140978</v>
      </c>
      <c r="H86" s="28"/>
      <c r="I86" s="94">
        <f>B86+E86+F86+G86</f>
        <v>1955617</v>
      </c>
      <c r="J86" s="94">
        <f>J87+J88</f>
        <v>13152</v>
      </c>
      <c r="K86" s="31">
        <f>I86+J86</f>
        <v>1968769</v>
      </c>
      <c r="L86" s="53" t="s">
        <v>45</v>
      </c>
      <c r="M86" s="54" t="s">
        <v>171</v>
      </c>
      <c r="N86" s="91">
        <f>O86+P86</f>
        <v>1968769</v>
      </c>
      <c r="O86" s="116">
        <f>O87+O88</f>
        <v>707</v>
      </c>
      <c r="P86" s="29">
        <f>T86</f>
        <v>1968062</v>
      </c>
      <c r="Q86" s="28"/>
      <c r="R86" s="28"/>
      <c r="S86" s="104"/>
      <c r="T86" s="29">
        <f>T87+T88</f>
        <v>1968062</v>
      </c>
      <c r="U86" s="92"/>
      <c r="V86" s="23"/>
      <c r="W86" s="32"/>
    </row>
    <row r="87" spans="1:23">
      <c r="A87" s="7"/>
      <c r="B87" s="115">
        <f>C87+D87</f>
        <v>1739788</v>
      </c>
      <c r="C87" s="103">
        <f>SUMIFS(DATI!E$1:E$65536,DATI!A$1:A$65536,'2018'!B4,DATI!B$1:B$65536,'2018'!C12,DATI!C$1:C$65536,'2018'!B8,DATI!D$1:D$65536,'2018'!L87)</f>
        <v>0</v>
      </c>
      <c r="D87" s="117">
        <f>SUMIFS(DATI!E$1:E$65536,DATI!A$1:A$65536,'2018'!B4,DATI!B$1:B$65536,'2018'!D12,DATI!C$1:C$65536,'2018'!B8,DATI!D$1:D$65536,'2018'!L87)</f>
        <v>1739788</v>
      </c>
      <c r="E87" s="49">
        <f>SUMIFS(DATI!E$1:E$65536,DATI!A$1:A$65536,'2018'!B4,DATI!B$1:B$65536,'2018'!E12,DATI!C$1:C$65536,'2018'!B8,DATI!D$1:D$65536,'2018'!L87)</f>
        <v>0</v>
      </c>
      <c r="F87" s="49">
        <f>SUMIFS(DATI!E$1:E$65536,DATI!A$1:A$65536,'2018'!B4,DATI!B$1:B$65536,'2018'!F12,DATI!C$1:C$65536,'2018'!B8,DATI!D$1:D$65536,'2018'!L87)</f>
        <v>11005</v>
      </c>
      <c r="G87" s="49">
        <f>SUMIFS(DATI!E$1:E$65536,DATI!A$1:A$65536,'2018'!B4,DATI!B$1:B$65536,'2018'!G12,DATI!C$1:C$65536,'2018'!B8,DATI!D$1:D$65536,'2018'!L87)</f>
        <v>140978</v>
      </c>
      <c r="H87" s="28"/>
      <c r="I87" s="94">
        <f>B87+E87+F87+G87</f>
        <v>1891771</v>
      </c>
      <c r="J87" s="30">
        <f>SUMIFS(DATI!E$1:E$65536,DATI!A$1:A$65536,'2018'!B4,DATI!B$1:B$65536,'2018'!J12,DATI!C$1:C$65536,'2018'!B8,DATI!D$1:D$65536,'2018'!L87)</f>
        <v>13152</v>
      </c>
      <c r="K87" s="31">
        <f t="shared" ref="K87:K106" si="8">I87+J87</f>
        <v>1904923</v>
      </c>
      <c r="L87" s="53" t="s">
        <v>46</v>
      </c>
      <c r="M87" s="199" t="s">
        <v>240</v>
      </c>
      <c r="N87" s="91">
        <f t="shared" ref="N87:N105" si="9">O87+P87</f>
        <v>1904923</v>
      </c>
      <c r="O87" s="100">
        <f>SUMIFS(DATI!E$1:E$65536,DATI!A$1:A$65536,'2018'!B4,DATI!B$1:B$65536,'2018'!O12,DATI!C$1:C$65536,'2018'!N8,DATI!D$1:D$65536,'2018'!L87)</f>
        <v>0</v>
      </c>
      <c r="P87" s="29">
        <f>+T87+U87+W87</f>
        <v>1904923</v>
      </c>
      <c r="Q87" s="28"/>
      <c r="R87" s="28"/>
      <c r="S87" s="61"/>
      <c r="T87" s="49">
        <f>SUMIFS(DATI!E$1:E$65536,DATI!A$1:A$65536,'2018'!B4,DATI!B$1:B$65536,'2018'!T12,DATI!C$1:C$65536,'2018'!N8,DATI!D$1:D$65536,'2018'!L87)</f>
        <v>1904923</v>
      </c>
      <c r="U87" s="50"/>
      <c r="V87" s="28"/>
      <c r="W87" s="42"/>
    </row>
    <row r="88" spans="1:23">
      <c r="A88" s="7"/>
      <c r="B88" s="115">
        <f>C88+D88</f>
        <v>63645</v>
      </c>
      <c r="C88" s="103">
        <f>SUMIFS(DATI!E$1:E$65536,DATI!A$1:A$65536,'2018'!B4,DATI!B$1:B$65536,'2018'!C12,DATI!C$1:C$65536,'2018'!B8,DATI!D$1:D$65536,'2018'!L88)</f>
        <v>0</v>
      </c>
      <c r="D88" s="117">
        <f>SUMIFS(DATI!E$1:E$65536,DATI!A$1:A$65536,'2018'!B4,DATI!B$1:B$65536,'2018'!D12,DATI!C$1:C$65536,'2018'!B8,DATI!D$1:D$65536,'2018'!L88)</f>
        <v>63645</v>
      </c>
      <c r="E88" s="49">
        <f>SUMIFS(DATI!E$1:E$65536,DATI!A$1:A$65536,'2018'!B4,DATI!B$1:B$65536,'2018'!E12,DATI!C$1:C$65536,'2018'!B8,DATI!D$1:D$65536,'2018'!L88)</f>
        <v>0</v>
      </c>
      <c r="F88" s="49">
        <f>SUMIFS(DATI!E$1:E$65536,DATI!A$1:A$65536,'2018'!B4,DATI!B$1:B$65536,'2018'!F12,DATI!C$1:C$65536,'2018'!B8,DATI!D$1:D$65536,'2018'!L88)</f>
        <v>201</v>
      </c>
      <c r="G88" s="49">
        <f>SUMIFS(DATI!E$1:E$65536,DATI!A$1:A$65536,'2018'!B4,DATI!B$1:B$65536,'2018'!G12,DATI!C$1:C$65536,'2018'!B8,DATI!D$1:D$65536,'2018'!L88)</f>
        <v>0</v>
      </c>
      <c r="H88" s="28"/>
      <c r="I88" s="94">
        <f>B88+E88+F88+G88</f>
        <v>63846</v>
      </c>
      <c r="J88" s="30">
        <f>SUMIFS(DATI!E$1:E$65536,DATI!A$1:A$65536,'2018'!B4,DATI!B$1:B$65536,'2018'!J12,DATI!C$1:C$65536,'2018'!B8,DATI!D$1:D$65536,'2018'!L88)</f>
        <v>0</v>
      </c>
      <c r="K88" s="31">
        <f t="shared" si="8"/>
        <v>63846</v>
      </c>
      <c r="L88" s="53" t="s">
        <v>47</v>
      </c>
      <c r="M88" s="199" t="s">
        <v>241</v>
      </c>
      <c r="N88" s="91">
        <f t="shared" si="9"/>
        <v>63846</v>
      </c>
      <c r="O88" s="100">
        <f>SUMIFS(DATI!E$1:E$65536,DATI!A$1:A$65536,'2018'!B4,DATI!B$1:B$65536,'2018'!O12,DATI!C$1:C$65536,'2018'!N8,DATI!D$1:D$65536,'2018'!L88)</f>
        <v>707</v>
      </c>
      <c r="P88" s="29">
        <f>+T88+U88+W88</f>
        <v>63139</v>
      </c>
      <c r="Q88" s="28"/>
      <c r="R88" s="28"/>
      <c r="S88" s="28"/>
      <c r="T88" s="49">
        <f>SUMIFS(DATI!E$1:E$65536,DATI!A$1:A$65536,'2018'!B4,DATI!B$1:B$65536,'2018'!T12,DATI!C$1:C$65536,'2018'!N8,DATI!D$1:D$65536,'2018'!L88)</f>
        <v>63139</v>
      </c>
      <c r="U88" s="28"/>
      <c r="V88" s="28"/>
      <c r="W88" s="42"/>
    </row>
    <row r="89" spans="1:23">
      <c r="A89" s="7"/>
      <c r="B89" s="115">
        <f>C89+D89</f>
        <v>3812592</v>
      </c>
      <c r="C89" s="91">
        <f>C96+C97</f>
        <v>387447</v>
      </c>
      <c r="D89" s="99">
        <f>D90+D96</f>
        <v>3425145</v>
      </c>
      <c r="E89" s="29">
        <f>E96+E97</f>
        <v>5378952</v>
      </c>
      <c r="F89" s="29">
        <f>F96</f>
        <v>24329</v>
      </c>
      <c r="G89" s="29">
        <f>G96</f>
        <v>115824</v>
      </c>
      <c r="H89" s="28"/>
      <c r="I89" s="94">
        <f>B89+E89+F89+G89</f>
        <v>9331697</v>
      </c>
      <c r="J89" s="94">
        <f>J90+J96</f>
        <v>101849</v>
      </c>
      <c r="K89" s="31">
        <f t="shared" si="8"/>
        <v>9433546</v>
      </c>
      <c r="L89" s="53" t="s">
        <v>48</v>
      </c>
      <c r="M89" s="54" t="s">
        <v>172</v>
      </c>
      <c r="N89" s="91">
        <f>O89+P89</f>
        <v>9433545</v>
      </c>
      <c r="O89" s="116">
        <f>O90+O96</f>
        <v>28979</v>
      </c>
      <c r="P89" s="29">
        <f t="shared" ref="P89:P95" si="10">R89+S89+T89+W89</f>
        <v>9404566</v>
      </c>
      <c r="Q89" s="28"/>
      <c r="R89" s="29">
        <f>R90</f>
        <v>88848</v>
      </c>
      <c r="S89" s="29">
        <f>S90</f>
        <v>578192</v>
      </c>
      <c r="T89" s="91">
        <f>T90</f>
        <v>2766679</v>
      </c>
      <c r="U89" s="29">
        <f>U90+U96+U97</f>
        <v>5970321</v>
      </c>
      <c r="V89" s="29">
        <f>V90</f>
        <v>526</v>
      </c>
      <c r="W89" s="63">
        <f t="shared" ref="W89:W95" si="11">U89+V89</f>
        <v>5970847</v>
      </c>
    </row>
    <row r="90" spans="1:23">
      <c r="A90" s="7"/>
      <c r="B90" s="115">
        <f t="shared" ref="B90:B95" si="12">D90</f>
        <v>3424733</v>
      </c>
      <c r="C90" s="28"/>
      <c r="D90" s="49">
        <f>SUMIFS(DATI!E$1:E$65536,DATI!A$1:A$65536,'2018'!B4,DATI!B$1:B$65536,'2018'!D12,DATI!C$1:C$65536,'2018'!B8,DATI!D$1:D$65536,'2018'!L90)</f>
        <v>3424733</v>
      </c>
      <c r="E90" s="28"/>
      <c r="F90" s="28"/>
      <c r="G90" s="28"/>
      <c r="H90" s="28"/>
      <c r="I90" s="94">
        <f t="shared" ref="I90:I95" si="13">B90</f>
        <v>3424733</v>
      </c>
      <c r="J90" s="49">
        <f>SUMIFS(DATI!E$1:E$65536,DATI!A$1:A$65536,'2018'!B4,DATI!B$1:B$65536,'2018'!J12,DATI!C$1:C$65536,'2018'!B8,DATI!D$1:D$65536,'2018'!L90)</f>
        <v>11929</v>
      </c>
      <c r="K90" s="31">
        <f t="shared" si="8"/>
        <v>3436662</v>
      </c>
      <c r="L90" s="53" t="s">
        <v>49</v>
      </c>
      <c r="M90" s="199" t="s">
        <v>173</v>
      </c>
      <c r="N90" s="91">
        <f t="shared" si="9"/>
        <v>3436661</v>
      </c>
      <c r="O90" s="49">
        <f>SUMIFS(DATI!E$1:E$65536,DATI!A$1:A$65536,'2018'!B4,DATI!B$1:B$65536,'2018'!O12,DATI!C$1:C$65536,'2018'!N8,DATI!D$1:D$65536,'2018'!L90)</f>
        <v>2004</v>
      </c>
      <c r="P90" s="29">
        <f t="shared" si="10"/>
        <v>3434657</v>
      </c>
      <c r="Q90" s="28"/>
      <c r="R90" s="49">
        <f>SUMIFS(DATI!E$1:E$65536,DATI!A$1:A$65536,'2018'!B4,DATI!B$1:B$65536,'2018'!R12,DATI!C$1:C$65536,'2018'!N8,DATI!D$1:D$65536,'2018'!L90)</f>
        <v>88848</v>
      </c>
      <c r="S90" s="49">
        <f>SUMIFS(DATI!E$1:E$65536,DATI!A$1:A$65536,'2018'!B4,DATI!B$1:B$65536,'2018'!S12,DATI!C$1:C$65536,'2018'!N8,DATI!D$1:D$65536,'2018'!L90)</f>
        <v>578192</v>
      </c>
      <c r="T90" s="103">
        <f>SUMIFS(DATI!E$1:E$65536,DATI!A$1:A$65536,'2018'!B4,DATI!B$1:B$65536,'2018'!T12,DATI!C$1:C$65536,'2018'!N8,DATI!D$1:D$65536,'2018'!L90)</f>
        <v>2766679</v>
      </c>
      <c r="U90" s="49">
        <f>SUMIFS(DATI!E$1:E$65536,DATI!A$1:A$65536,'2018'!B4,DATI!B$1:B$65536,'2018'!U12,DATI!C$1:C$65536,'2018'!N8,DATI!D$1:D$65536,'2018'!L90)</f>
        <v>412</v>
      </c>
      <c r="V90" s="49">
        <f>SUMIFS(DATI!E$1:E$65536,DATI!A$1:A$65536,'2018'!B4,DATI!B$1:B$65536,'2018'!V12,DATI!C$1:C$65536,'2018'!N8,DATI!D$1:D$65536,'2018'!L90)</f>
        <v>526</v>
      </c>
      <c r="W90" s="63">
        <f t="shared" si="11"/>
        <v>938</v>
      </c>
    </row>
    <row r="91" spans="1:23">
      <c r="A91" s="7"/>
      <c r="B91" s="115">
        <f t="shared" si="12"/>
        <v>2230265</v>
      </c>
      <c r="C91" s="28"/>
      <c r="D91" s="49">
        <f>SUMIFS(DATI!E$1:E$65536,DATI!A$1:A$65536,'2018'!B4,DATI!B$1:B$65536,'2018'!D12,DATI!C$1:C$65536,'2018'!B8,DATI!D$1:D$65536,'2018'!L91)</f>
        <v>2230265</v>
      </c>
      <c r="E91" s="28"/>
      <c r="F91" s="28"/>
      <c r="G91" s="28"/>
      <c r="H91" s="28"/>
      <c r="I91" s="94">
        <f t="shared" si="13"/>
        <v>2230265</v>
      </c>
      <c r="J91" s="49">
        <f>SUMIFS(DATI!E$1:E$65536,DATI!A$1:A$65536,'2018'!B4,DATI!B$1:B$65536,'2018'!J12,DATI!C$1:C$65536,'2018'!B8,DATI!D$1:D$65536,'2018'!L91)</f>
        <v>11929</v>
      </c>
      <c r="K91" s="31">
        <f t="shared" si="8"/>
        <v>2242194</v>
      </c>
      <c r="L91" s="53" t="s">
        <v>50</v>
      </c>
      <c r="M91" s="78" t="s">
        <v>174</v>
      </c>
      <c r="N91" s="91">
        <f t="shared" si="9"/>
        <v>2242194</v>
      </c>
      <c r="O91" s="49">
        <f>SUMIFS(DATI!E$1:E$65536,DATI!A$1:A$65536,'2018'!B4,DATI!B$1:B$65536,'2018'!O12,DATI!C$1:C$65536,'2018'!N8,DATI!D$1:D$65536,'2018'!L91)</f>
        <v>0</v>
      </c>
      <c r="P91" s="22">
        <f t="shared" si="10"/>
        <v>2242194</v>
      </c>
      <c r="Q91" s="28"/>
      <c r="R91" s="49">
        <f>SUMIFS(DATI!E$1:E$65536,DATI!A$1:A$65536,'2018'!B4,DATI!B$1:B$65536,'2018'!R12,DATI!C$1:C$65536,'2018'!N8,DATI!D$1:D$65536,'2018'!L91)</f>
        <v>0</v>
      </c>
      <c r="S91" s="49">
        <f>SUMIFS(DATI!E$1:E$65536,DATI!A$1:A$65536,'2018'!B4,DATI!B$1:B$65536,'2018'!S12,DATI!C$1:C$65536,'2018'!N8,DATI!D$1:D$65536,'2018'!L91)</f>
        <v>377110</v>
      </c>
      <c r="T91" s="117">
        <f>SUMIFS(DATI!E$1:E$65536,DATI!A$1:A$65536,'2018'!B4,DATI!B$1:B$65536,'2018'!T12,DATI!C$1:C$65536,'2018'!N8,DATI!D$1:D$65536,'2018'!L91)</f>
        <v>1865084</v>
      </c>
      <c r="U91" s="96">
        <f>SUMIFS(DATI!E$1:E$65536,DATI!A$1:A$65536,'2018'!B4,DATI!B$1:B$65536,'2018'!U12,DATI!C$1:C$65536,'2018'!N8,DATI!D$1:D$65536,'2018'!L91)</f>
        <v>0</v>
      </c>
      <c r="V91" s="30">
        <f>SUMIFS(DATI!E$1:E$65536,DATI!A$1:A$65536,'2018'!B4,DATI!B$1:B$65536,'2018'!V12,DATI!C$1:C$65536,'2018'!N8,DATI!D$1:D$65536,'2018'!L91)</f>
        <v>0</v>
      </c>
      <c r="W91" s="63">
        <f t="shared" si="11"/>
        <v>0</v>
      </c>
    </row>
    <row r="92" spans="1:23">
      <c r="A92" s="7"/>
      <c r="B92" s="115">
        <f t="shared" si="12"/>
        <v>210370</v>
      </c>
      <c r="C92" s="28"/>
      <c r="D92" s="49">
        <f>SUMIFS(DATI!E$1:E$65536,DATI!A$1:A$65536,'2018'!B4,DATI!B$1:B$65536,'2018'!D12,DATI!C$1:C$65536,'2018'!B8,DATI!D$1:D$65536,'2018'!L92)</f>
        <v>210370</v>
      </c>
      <c r="E92" s="28"/>
      <c r="F92" s="28"/>
      <c r="G92" s="28"/>
      <c r="H92" s="28"/>
      <c r="I92" s="94">
        <f t="shared" si="13"/>
        <v>210370</v>
      </c>
      <c r="J92" s="49">
        <f>SUMIFS(DATI!E$1:E$65536,DATI!A$1:A$65536,'2018'!B4,DATI!B$1:B$65536,'2018'!J12,DATI!C$1:C$65536,'2018'!B8,DATI!D$1:D$65536,'2018'!L92)</f>
        <v>0</v>
      </c>
      <c r="K92" s="31">
        <f t="shared" si="8"/>
        <v>210370</v>
      </c>
      <c r="L92" s="53" t="s">
        <v>51</v>
      </c>
      <c r="M92" s="78" t="s">
        <v>175</v>
      </c>
      <c r="N92" s="91">
        <f t="shared" si="9"/>
        <v>210370</v>
      </c>
      <c r="O92" s="49">
        <f>SUMIFS(DATI!E$1:E$65536,DATI!A$1:A$65536,'2018'!B4,DATI!B$1:B$65536,'2018'!O12,DATI!C$1:C$65536,'2018'!N8,DATI!D$1:D$65536,'2018'!L92)</f>
        <v>0</v>
      </c>
      <c r="P92" s="22">
        <f t="shared" si="10"/>
        <v>210370</v>
      </c>
      <c r="Q92" s="28"/>
      <c r="R92" s="49">
        <f>SUMIFS(DATI!E$1:E$65536,DATI!A$1:A$65536,'2018'!B4,DATI!B$1:B$65536,'2018'!R12,DATI!C$1:C$65536,'2018'!N8,DATI!D$1:D$65536,'2018'!L92)</f>
        <v>88848</v>
      </c>
      <c r="S92" s="49">
        <f>SUMIFS(DATI!E$1:E$65536,DATI!A$1:A$65536,'2018'!B4,DATI!B$1:B$65536,'2018'!S12,DATI!C$1:C$65536,'2018'!N8,DATI!D$1:D$65536,'2018'!L92)</f>
        <v>12473</v>
      </c>
      <c r="T92" s="117">
        <f>SUMIFS(DATI!E$1:E$65536,DATI!A$1:A$65536,'2018'!B4,DATI!B$1:B$65536,'2018'!T12,DATI!C$1:C$65536,'2018'!N8,DATI!D$1:D$65536,'2018'!L92)</f>
        <v>108111</v>
      </c>
      <c r="U92" s="96">
        <f>SUMIFS(DATI!E$1:E$65536,DATI!A$1:A$65536,'2018'!B4,DATI!B$1:B$65536,'2018'!U12,DATI!C$1:C$65536,'2018'!N8,DATI!D$1:D$65536,'2018'!L92)</f>
        <v>412</v>
      </c>
      <c r="V92" s="30">
        <f>SUMIFS(DATI!E$1:E$65536,DATI!A$1:A$65536,'2018'!B4,DATI!B$1:B$65536,'2018'!V12,DATI!C$1:C$65536,'2018'!N8,DATI!D$1:D$65536,'2018'!L92)</f>
        <v>526</v>
      </c>
      <c r="W92" s="63">
        <f t="shared" si="11"/>
        <v>938</v>
      </c>
    </row>
    <row r="93" spans="1:23">
      <c r="A93" s="7"/>
      <c r="B93" s="115">
        <f t="shared" si="12"/>
        <v>960211</v>
      </c>
      <c r="C93" s="28"/>
      <c r="D93" s="49">
        <f>SUMIFS(DATI!E$1:E$65536,DATI!A$1:A$65536,'2018'!B4,DATI!B$1:B$65536,'2018'!D12,DATI!C$1:C$65536,'2018'!B8,DATI!D$1:D$65536,'2018'!L93)</f>
        <v>960211</v>
      </c>
      <c r="E93" s="28"/>
      <c r="F93" s="28"/>
      <c r="G93" s="28"/>
      <c r="H93" s="28"/>
      <c r="I93" s="94">
        <f t="shared" si="13"/>
        <v>960211</v>
      </c>
      <c r="J93" s="49">
        <f>SUMIFS(DATI!E$1:E$65536,DATI!A$1:A$65536,'2018'!B4,DATI!B$1:B$65536,'2018'!J12,DATI!C$1:C$65536,'2018'!B8,DATI!D$1:D$65536,'2018'!L93)</f>
        <v>0</v>
      </c>
      <c r="K93" s="31">
        <f t="shared" si="8"/>
        <v>960211</v>
      </c>
      <c r="L93" s="53" t="s">
        <v>52</v>
      </c>
      <c r="M93" s="78" t="s">
        <v>176</v>
      </c>
      <c r="N93" s="91">
        <f t="shared" si="9"/>
        <v>960211</v>
      </c>
      <c r="O93" s="49">
        <f>SUMIFS(DATI!E$1:E$65536,DATI!A$1:A$65536,'2018'!B4,DATI!B$1:B$65536,'2018'!O12,DATI!C$1:C$65536,'2018'!N8,DATI!D$1:D$65536,'2018'!L93)</f>
        <v>2004</v>
      </c>
      <c r="P93" s="22">
        <f t="shared" si="10"/>
        <v>958207</v>
      </c>
      <c r="Q93" s="28"/>
      <c r="R93" s="49">
        <f>SUMIFS(DATI!E$1:E$65536,DATI!A$1:A$65536,'2018'!B4,DATI!B$1:B$65536,'2018'!R12,DATI!C$1:C$65536,'2018'!N8,DATI!D$1:D$65536,'2018'!L93)</f>
        <v>0</v>
      </c>
      <c r="S93" s="49">
        <f>SUMIFS(DATI!E$1:E$65536,DATI!A$1:A$65536,'2018'!B4,DATI!B$1:B$65536,'2018'!S12,DATI!C$1:C$65536,'2018'!N8,DATI!D$1:D$65536,'2018'!L93)</f>
        <v>164723</v>
      </c>
      <c r="T93" s="117">
        <f>SUMIFS(DATI!E$1:E$65536,DATI!A$1:A$65536,'2018'!B4,DATI!B$1:B$65536,'2018'!T12,DATI!C$1:C$65536,'2018'!N8,DATI!D$1:D$65536,'2018'!L93)</f>
        <v>793484</v>
      </c>
      <c r="U93" s="96">
        <f>SUMIFS(DATI!E$1:E$65536,DATI!A$1:A$65536,'2018'!B4,DATI!B$1:B$65536,'2018'!U12,DATI!C$1:C$65536,'2018'!N8,DATI!D$1:D$65536,'2018'!L93)</f>
        <v>0</v>
      </c>
      <c r="V93" s="30">
        <f>SUMIFS(DATI!E$1:E$65536,DATI!A$1:A$65536,'2018'!B4,DATI!B$1:B$65536,'2018'!V12,DATI!C$1:C$65536,'2018'!N8,DATI!D$1:D$65536,'2018'!L93)</f>
        <v>0</v>
      </c>
      <c r="W93" s="63">
        <f t="shared" si="11"/>
        <v>0</v>
      </c>
    </row>
    <row r="94" spans="1:23">
      <c r="A94" s="7"/>
      <c r="B94" s="115">
        <f t="shared" si="12"/>
        <v>50158</v>
      </c>
      <c r="C94" s="28"/>
      <c r="D94" s="49">
        <f>SUMIFS(DATI!E$1:E$65536,DATI!A$1:A$65536,'2018'!B4,DATI!B$1:B$65536,'2018'!D12,DATI!C$1:C$65536,'2018'!B8,DATI!D$1:D$65536,'2018'!L94)</f>
        <v>50158</v>
      </c>
      <c r="E94" s="28"/>
      <c r="F94" s="28"/>
      <c r="G94" s="28"/>
      <c r="H94" s="28"/>
      <c r="I94" s="94">
        <f t="shared" si="13"/>
        <v>50158</v>
      </c>
      <c r="J94" s="49">
        <f>SUMIFS(DATI!E$1:E$65536,DATI!A$1:A$65536,'2018'!B4,DATI!B$1:B$65536,'2018'!J12,DATI!C$1:C$65536,'2018'!B8,DATI!D$1:D$65536,'2018'!L94)</f>
        <v>0</v>
      </c>
      <c r="K94" s="31">
        <f t="shared" si="8"/>
        <v>50158</v>
      </c>
      <c r="L94" s="53" t="s">
        <v>53</v>
      </c>
      <c r="M94" s="78" t="s">
        <v>177</v>
      </c>
      <c r="N94" s="91">
        <f t="shared" si="9"/>
        <v>50158</v>
      </c>
      <c r="O94" s="49">
        <f>SUMIFS(DATI!E$1:E$65536,DATI!A$1:A$65536,'2018'!B4,DATI!B$1:B$65536,'2018'!O12,DATI!C$1:C$65536,'2018'!N8,DATI!D$1:D$65536,'2018'!L94)</f>
        <v>0</v>
      </c>
      <c r="P94" s="22">
        <f t="shared" si="10"/>
        <v>50158</v>
      </c>
      <c r="Q94" s="50"/>
      <c r="R94" s="49">
        <f>SUMIFS(DATI!E$1:E$65536,DATI!A$1:A$65536,'2018'!B4,DATI!B$1:B$65536,'2018'!R12,DATI!C$1:C$65536,'2018'!N8,DATI!D$1:D$65536,'2018'!L94)</f>
        <v>0</v>
      </c>
      <c r="S94" s="49">
        <f>SUMIFS(DATI!E$1:E$65536,DATI!A$1:A$65536,'2018'!B4,DATI!B$1:B$65536,'2018'!S12,DATI!C$1:C$65536,'2018'!N8,DATI!D$1:D$65536,'2018'!L94)</f>
        <v>50158</v>
      </c>
      <c r="T94" s="117">
        <f>SUMIFS(DATI!E$1:E$65536,DATI!A$1:A$65536,'2018'!B4,DATI!B$1:B$65536,'2018'!T12,DATI!C$1:C$65536,'2018'!N8,DATI!D$1:D$65536,'2018'!L94)</f>
        <v>0</v>
      </c>
      <c r="U94" s="96">
        <f>SUMIFS(DATI!E$1:E$65536,DATI!A$1:A$65536,'2018'!B4,DATI!B$1:B$65536,'2018'!U12,DATI!C$1:C$65536,'2018'!N8,DATI!D$1:D$65536,'2018'!L94)</f>
        <v>0</v>
      </c>
      <c r="V94" s="30">
        <f>SUMIFS(DATI!E$1:E$65536,DATI!A$1:A$65536,'2018'!B4,DATI!B$1:B$65536,'2018'!V12,DATI!C$1:C$65536,'2018'!N8,DATI!D$1:D$65536,'2018'!L94)</f>
        <v>0</v>
      </c>
      <c r="W94" s="63">
        <f t="shared" si="11"/>
        <v>0</v>
      </c>
    </row>
    <row r="95" spans="1:23">
      <c r="A95" s="7"/>
      <c r="B95" s="115">
        <f t="shared" si="12"/>
        <v>26272</v>
      </c>
      <c r="C95" s="28"/>
      <c r="D95" s="49">
        <f>SUMIFS(DATI!E$1:E$65536,DATI!A$1:A$65536,'2018'!B4,DATI!B$1:B$65536,'2018'!D12,DATI!C$1:C$65536,'2018'!B8,DATI!D$1:D$65536,'2018'!L95)</f>
        <v>26272</v>
      </c>
      <c r="E95" s="28"/>
      <c r="F95" s="28"/>
      <c r="G95" s="28"/>
      <c r="H95" s="28"/>
      <c r="I95" s="94">
        <f t="shared" si="13"/>
        <v>26272</v>
      </c>
      <c r="J95" s="49">
        <f>SUMIFS(DATI!E$1:E$65536,DATI!A$1:A$65536,'2018'!B4,DATI!B$1:B$65536,'2018'!J12,DATI!C$1:C$65536,'2018'!B8,DATI!D$1:D$65536,'2018'!L95)</f>
        <v>0</v>
      </c>
      <c r="K95" s="31">
        <f t="shared" si="8"/>
        <v>26272</v>
      </c>
      <c r="L95" s="53" t="s">
        <v>54</v>
      </c>
      <c r="M95" s="78" t="s">
        <v>178</v>
      </c>
      <c r="N95" s="91">
        <f t="shared" si="9"/>
        <v>26272</v>
      </c>
      <c r="O95" s="49">
        <f>SUMIFS(DATI!E$1:E$65536,DATI!A$1:A$65536,'2018'!B4,DATI!B$1:B$65536,'2018'!O12,DATI!C$1:C$65536,'2018'!N8,DATI!D$1:D$65536,'2018'!L95)</f>
        <v>0</v>
      </c>
      <c r="P95" s="22">
        <f t="shared" si="10"/>
        <v>26272</v>
      </c>
      <c r="Q95" s="50"/>
      <c r="R95" s="49">
        <f>SUMIFS(DATI!E$1:E$65536,DATI!A$1:A$65536,'2018'!B4,DATI!B$1:B$65536,'2018'!R12,DATI!C$1:C$65536,'2018'!N8,DATI!D$1:D$65536,'2018'!L95)</f>
        <v>0</v>
      </c>
      <c r="S95" s="49">
        <f>SUMIFS(DATI!E$1:E$65536,DATI!A$1:A$65536,'2018'!B4,DATI!B$1:B$65536,'2018'!S12,DATI!C$1:C$65536,'2018'!N8,DATI!D$1:D$65536,'2018'!L95)</f>
        <v>26272</v>
      </c>
      <c r="T95" s="117">
        <f>SUMIFS(DATI!E$1:E$65536,DATI!A$1:A$65536,'2018'!B4,DATI!B$1:B$65536,'2018'!T12,DATI!C$1:C$65536,'2018'!N8,DATI!D$1:D$65536,'2018'!L95)</f>
        <v>0</v>
      </c>
      <c r="U95" s="96">
        <f>SUMIFS(DATI!E$1:E$65536,DATI!A$1:A$65536,'2018'!B4,DATI!B$1:B$65536,'2018'!U12,DATI!C$1:C$65536,'2018'!N8,DATI!D$1:D$65536,'2018'!L95)</f>
        <v>0</v>
      </c>
      <c r="V95" s="30">
        <f>SUMIFS(DATI!E$1:E$65536,DATI!A$1:A$65536,'2018'!B4,DATI!B$1:B$65536,'2018'!V12,DATI!C$1:C$65536,'2018'!N8,DATI!D$1:D$65536,'2018'!L95)</f>
        <v>0</v>
      </c>
      <c r="W95" s="63">
        <f t="shared" si="11"/>
        <v>0</v>
      </c>
    </row>
    <row r="96" spans="1:23">
      <c r="A96" s="7"/>
      <c r="B96" s="118">
        <f>C96+D96</f>
        <v>938</v>
      </c>
      <c r="C96" s="49">
        <f>SUMIFS(DATI!E$1:E$65536,DATI!A$1:A$65536,'2018'!B4,DATI!B$1:B$65536,'2018'!C12,DATI!C$1:C$65536,'2018'!B8,DATI!D$1:D$65536,'2018'!L96)</f>
        <v>526</v>
      </c>
      <c r="D96" s="96">
        <f>SUMIFS(DATI!E$1:E$65536,DATI!A$1:A$65536,'2018'!B4,DATI!B$1:B$65536,'2018'!D12,DATI!C$1:C$65536,'2018'!B8,DATI!D$1:D$65536,'2018'!L96)</f>
        <v>412</v>
      </c>
      <c r="E96" s="49">
        <f>SUMIFS(DATI!E$1:E$65536,DATI!A$1:A$65536,'2018'!B4,DATI!B$1:B$65536,'2018'!E12,DATI!C$1:C$65536,'2018'!B8,DATI!D$1:D$65536,'2018'!L96)</f>
        <v>2989945</v>
      </c>
      <c r="F96" s="49">
        <f>SUMIFS(DATI!E$1:E$65536,DATI!A$1:A$65536,'2018'!B4,DATI!B$1:B$65536,'2018'!F12,DATI!C$1:C$65536,'2018'!B8,DATI!D$1:D$65536,'2018'!L96)</f>
        <v>24329</v>
      </c>
      <c r="G96" s="49">
        <f>SUMIFS(DATI!E$1:E$65536,DATI!A$1:A$65536,'2018'!B4,DATI!B$1:B$65536,'2018'!G12,DATI!C$1:C$65536,'2018'!B8,DATI!D$1:D$65536,'2018'!L96)</f>
        <v>115824</v>
      </c>
      <c r="H96" s="28"/>
      <c r="I96" s="94">
        <f>B96+E96+F96+G96</f>
        <v>3131036</v>
      </c>
      <c r="J96" s="30">
        <f>SUMIFS(DATI!E$1:E$65536,DATI!A$1:A$65536,'2018'!B4,DATI!B$1:B$65536,'2018'!J12,DATI!C$1:C$65536,'2018'!B8,DATI!D$1:D$65536,'2018'!L96)</f>
        <v>89920</v>
      </c>
      <c r="K96" s="31">
        <f t="shared" si="8"/>
        <v>3220956</v>
      </c>
      <c r="L96" s="53" t="s">
        <v>55</v>
      </c>
      <c r="M96" s="199" t="s">
        <v>179</v>
      </c>
      <c r="N96" s="91">
        <f t="shared" si="9"/>
        <v>3220956</v>
      </c>
      <c r="O96" s="49">
        <f>SUMIFS(DATI!E$1:E$65536,DATI!A$1:A$65536,'2018'!B4,DATI!B$1:B$65536,'2018'!O12,DATI!C$1:C$65536,'2018'!N8,DATI!D$1:D$65536,'2018'!L96)</f>
        <v>26975</v>
      </c>
      <c r="P96" s="29">
        <f>W96</f>
        <v>3193981</v>
      </c>
      <c r="Q96" s="50"/>
      <c r="R96" s="23"/>
      <c r="S96" s="23"/>
      <c r="T96" s="23"/>
      <c r="U96" s="49">
        <v>3193981</v>
      </c>
      <c r="V96" s="28"/>
      <c r="W96" s="63">
        <f>U96</f>
        <v>3193981</v>
      </c>
    </row>
    <row r="97" spans="1:23">
      <c r="A97" s="7"/>
      <c r="B97" s="28"/>
      <c r="C97" s="49">
        <f>SUMIFS(DATI!E$1:E$65536,DATI!A$1:A$65536,'2018'!B4,DATI!B$1:B$65536,'2018'!C12,DATI!C$1:C$65536,'2018'!B8,DATI!D$1:D$65536,'2018'!L97)</f>
        <v>386921</v>
      </c>
      <c r="D97" s="28"/>
      <c r="E97" s="49">
        <f>SUMIFS(DATI!E$1:E$65536,DATI!A$1:A$65536,'2018'!B4,DATI!B$1:B$65536,'2018'!E12,DATI!C$1:C$65536,'2018'!B8,DATI!D$1:D$65536,'2018'!L97)</f>
        <v>2389007</v>
      </c>
      <c r="F97" s="28"/>
      <c r="G97" s="28"/>
      <c r="H97" s="28"/>
      <c r="I97" s="94">
        <f>C97+E97+F97+G97</f>
        <v>2775928</v>
      </c>
      <c r="J97" s="28"/>
      <c r="K97" s="31">
        <f>I97</f>
        <v>2775928</v>
      </c>
      <c r="L97" s="53" t="s">
        <v>56</v>
      </c>
      <c r="M97" s="199" t="s">
        <v>180</v>
      </c>
      <c r="N97" s="91">
        <f>P97</f>
        <v>2775928</v>
      </c>
      <c r="O97" s="28"/>
      <c r="P97" s="29">
        <f>W97</f>
        <v>2775928</v>
      </c>
      <c r="Q97" s="28"/>
      <c r="R97" s="28"/>
      <c r="S97" s="28"/>
      <c r="T97" s="28"/>
      <c r="U97" s="49">
        <f>SUMIFS(DATI!E$1:E$65536,DATI!A$1:A$65536,'2018'!B4,DATI!B$1:B$65536,'2018'!U12,DATI!C$1:C$65536,'2018'!N8,DATI!D$1:D$65536,'2018'!L97)</f>
        <v>2775928</v>
      </c>
      <c r="V97" s="28"/>
      <c r="W97" s="31">
        <f>U97</f>
        <v>2775928</v>
      </c>
    </row>
    <row r="98" spans="1:23">
      <c r="A98" s="7"/>
      <c r="B98" s="28"/>
      <c r="C98" s="49">
        <f>SUMIFS(DATI!E$1:E$65536,DATI!A$1:A$65536,'2018'!B4,DATI!B$1:B$65536,'2018'!C12,DATI!C$1:C$65536,'2018'!B8,DATI!D$1:D$65536,'2018'!L98)</f>
        <v>259988</v>
      </c>
      <c r="D98" s="28"/>
      <c r="E98" s="49">
        <f>SUMIFS(DATI!E$1:E$65536,DATI!A$1:A$65536,'2018'!B4,DATI!B$1:B$65536,'2018'!E12,DATI!C$1:C$65536,'2018'!B8,DATI!D$1:D$65536,'2018'!L98)</f>
        <v>2035726</v>
      </c>
      <c r="F98" s="28"/>
      <c r="G98" s="28"/>
      <c r="H98" s="28"/>
      <c r="I98" s="94">
        <f>E98+C98</f>
        <v>2295714</v>
      </c>
      <c r="J98" s="28"/>
      <c r="K98" s="31">
        <f>I98</f>
        <v>2295714</v>
      </c>
      <c r="L98" s="53" t="s">
        <v>57</v>
      </c>
      <c r="M98" s="78" t="s">
        <v>181</v>
      </c>
      <c r="N98" s="91">
        <f>P98</f>
        <v>2295714</v>
      </c>
      <c r="O98" s="28"/>
      <c r="P98" s="29">
        <f>W98</f>
        <v>2295714</v>
      </c>
      <c r="Q98" s="28"/>
      <c r="R98" s="28"/>
      <c r="S98" s="28"/>
      <c r="T98" s="28"/>
      <c r="U98" s="49">
        <f>SUMIFS(DATI!E$1:E$65536,DATI!A$1:A$65536,'2018'!B4,DATI!B$1:B$65536,'2018'!U12,DATI!C$1:C$65536,'2018'!N8,DATI!D$1:D$65536,'2018'!L98)</f>
        <v>2295714</v>
      </c>
      <c r="V98" s="28"/>
      <c r="W98" s="31">
        <f>U98</f>
        <v>2295714</v>
      </c>
    </row>
    <row r="99" spans="1:23">
      <c r="A99" s="7"/>
      <c r="B99" s="28"/>
      <c r="C99" s="49">
        <f>SUMIFS(DATI!E$1:E$65536,DATI!A$1:A$65536,'2018'!B4,DATI!B$1:B$65536,'2018'!C12,DATI!C$1:C$65536,'2018'!B8,DATI!D$1:D$65536,'2018'!L99)</f>
        <v>126932</v>
      </c>
      <c r="D99" s="28"/>
      <c r="E99" s="49">
        <f>SUMIFS(DATI!E$1:E$65536,DATI!A$1:A$65536,'2018'!B4,DATI!B$1:B$65536,'2018'!E12,DATI!C$1:C$65536,'2018'!B8,DATI!D$1:D$65536,'2018'!L99)</f>
        <v>353281</v>
      </c>
      <c r="F99" s="28"/>
      <c r="G99" s="28"/>
      <c r="H99" s="28"/>
      <c r="I99" s="94">
        <f>E99+C99</f>
        <v>480213</v>
      </c>
      <c r="J99" s="28"/>
      <c r="K99" s="31">
        <f>I99</f>
        <v>480213</v>
      </c>
      <c r="L99" s="53" t="s">
        <v>58</v>
      </c>
      <c r="M99" s="78" t="s">
        <v>182</v>
      </c>
      <c r="N99" s="91">
        <f>P99</f>
        <v>480213</v>
      </c>
      <c r="O99" s="28"/>
      <c r="P99" s="29">
        <f>W99</f>
        <v>480213</v>
      </c>
      <c r="Q99" s="28"/>
      <c r="R99" s="28"/>
      <c r="S99" s="28"/>
      <c r="T99" s="28"/>
      <c r="U99" s="49">
        <f>SUMIFS(DATI!E$1:E$65536,DATI!A$1:A$65536,'2018'!B4,DATI!B$1:B$65536,'2018'!U12,DATI!C$1:C$65536,'2018'!N8,DATI!D$1:D$65536,'2018'!L99)</f>
        <v>480213</v>
      </c>
      <c r="V99" s="28"/>
      <c r="W99" s="31">
        <f>U99</f>
        <v>480213</v>
      </c>
    </row>
    <row r="100" spans="1:23">
      <c r="A100" s="7"/>
      <c r="B100" s="115">
        <f>C100+D100</f>
        <v>362731</v>
      </c>
      <c r="C100" s="91">
        <f>C101+C103</f>
        <v>231</v>
      </c>
      <c r="D100" s="99">
        <f>D101+D103</f>
        <v>362500</v>
      </c>
      <c r="E100" s="29">
        <f>E101+E102+E103</f>
        <v>1049688</v>
      </c>
      <c r="F100" s="91">
        <f>F101+F102+F103</f>
        <v>456424</v>
      </c>
      <c r="G100" s="91">
        <f>G101+G103</f>
        <v>343490</v>
      </c>
      <c r="H100" s="28"/>
      <c r="I100" s="94">
        <f>B100+E100+F100+G100</f>
        <v>2212333</v>
      </c>
      <c r="J100" s="94">
        <f>J101+J102+J103</f>
        <v>972907</v>
      </c>
      <c r="K100" s="31">
        <f t="shared" si="8"/>
        <v>3185240</v>
      </c>
      <c r="L100" s="53" t="s">
        <v>59</v>
      </c>
      <c r="M100" s="54" t="s">
        <v>183</v>
      </c>
      <c r="N100" s="91">
        <f t="shared" si="9"/>
        <v>3185241</v>
      </c>
      <c r="O100" s="94">
        <f>O101+O102+O103</f>
        <v>564970</v>
      </c>
      <c r="P100" s="29">
        <f>R100+S100+T100+W100</f>
        <v>2620271</v>
      </c>
      <c r="Q100" s="50"/>
      <c r="R100" s="29">
        <f>R102+R103</f>
        <v>235670</v>
      </c>
      <c r="S100" s="29">
        <f>S101+S102+S103</f>
        <v>367501</v>
      </c>
      <c r="T100" s="29">
        <f>T101+T102+T103</f>
        <v>362769</v>
      </c>
      <c r="U100" s="93">
        <f>U102+U103</f>
        <v>1264788</v>
      </c>
      <c r="V100" s="94">
        <f>V102+V103</f>
        <v>389543</v>
      </c>
      <c r="W100" s="63">
        <f>U100+V100</f>
        <v>1654331</v>
      </c>
    </row>
    <row r="101" spans="1:23">
      <c r="A101" s="7"/>
      <c r="B101" s="115">
        <f>C101+D101</f>
        <v>87783</v>
      </c>
      <c r="C101" s="103">
        <f>SUMIFS(DATI!E$1:E$65536,DATI!A$1:A$65536,'2018'!B4,DATI!B$1:B$65536,'2018'!C12,DATI!C$1:C$65536,'2018'!B8,DATI!D$1:D$65536,'2018'!L101)</f>
        <v>0</v>
      </c>
      <c r="D101" s="117">
        <f>SUMIFS(DATI!E$1:E$65536,DATI!A$1:A$65536,'2018'!B4,DATI!B$1:B$65536,'2018'!D12,DATI!C$1:C$65536,'2018'!B8,DATI!D$1:D$65536,'2018'!L101)</f>
        <v>87783</v>
      </c>
      <c r="E101" s="49">
        <f>SUMIFS(DATI!E$1:E$65536,DATI!A$1:A$65536,'2018'!B4,DATI!B$1:B$65536,'2018'!E12,DATI!C$1:C$65536,'2018'!B8,DATI!D$1:D$65536,'2018'!L101)</f>
        <v>338</v>
      </c>
      <c r="F101" s="49">
        <f>SUMIFS(DATI!E$1:E$65536,DATI!A$1:A$65536,'2018'!B4,DATI!B$1:B$65536,'2018'!F12,DATI!C$1:C$65536,'2018'!B8,DATI!D$1:D$65536,'2018'!L101)</f>
        <v>61592</v>
      </c>
      <c r="G101" s="49">
        <f>SUMIFS(DATI!E$1:E$65536,DATI!A$1:A$65536,'2018'!B4,DATI!B$1:B$65536,'2018'!G12,DATI!C$1:C$65536,'2018'!B8,DATI!D$1:D$65536,'2018'!L101)</f>
        <v>114646</v>
      </c>
      <c r="H101" s="28"/>
      <c r="I101" s="94">
        <f>B101+E101+F101+G101</f>
        <v>264359</v>
      </c>
      <c r="J101" s="30">
        <f>SUMIFS(DATI!E$1:E$65536,DATI!A$1:A$65536,'2018'!B4,DATI!B$1:B$65536,'2018'!J12,DATI!C$1:C$65536,'2018'!B8,DATI!D$1:D$65536,'2018'!L101)</f>
        <v>1295</v>
      </c>
      <c r="K101" s="31">
        <f t="shared" si="8"/>
        <v>265654</v>
      </c>
      <c r="L101" s="119" t="s">
        <v>60</v>
      </c>
      <c r="M101" s="205" t="s">
        <v>242</v>
      </c>
      <c r="N101" s="91">
        <f t="shared" si="9"/>
        <v>265655</v>
      </c>
      <c r="O101" s="30">
        <f>SUMIFS(DATI!E$1:E$65536,DATI!A$1:A$65536,'2018'!B4,DATI!B$1:B$65536,'2018'!O12,DATI!C$1:C$65536,'2018'!N8,DATI!D$1:D$65536,'2018'!L101)</f>
        <v>27316</v>
      </c>
      <c r="P101" s="29">
        <f>S101+T101</f>
        <v>238339</v>
      </c>
      <c r="Q101" s="50"/>
      <c r="R101" s="73"/>
      <c r="S101" s="49">
        <f>SUMIFS(DATI!E$1:E$65536,DATI!A$1:A$65536,'2018'!B4,DATI!B$1:B$65536,'2018'!S12,DATI!C$1:C$65536,'2018'!N8,DATI!D$1:D$65536,'2018'!L101)</f>
        <v>238339</v>
      </c>
      <c r="T101" s="49">
        <f>SUMIFS(DATI!E$1:E$65536,DATI!A$1:A$65536,'2018'!B4,DATI!B$1:B$65536,'2018'!T12,DATI!C$1:C$65536,'2018'!N8,DATI!D$1:D$65536,'2018'!L101)</f>
        <v>0</v>
      </c>
      <c r="U101" s="73"/>
      <c r="V101" s="28"/>
      <c r="W101" s="42"/>
    </row>
    <row r="102" spans="1:23">
      <c r="A102" s="7"/>
      <c r="B102" s="120"/>
      <c r="C102" s="23"/>
      <c r="D102" s="28"/>
      <c r="E102" s="30">
        <f>SUMIFS(DATI!E$1:E$65536,DATI!A$1:A$65536,'2018'!B4,DATI!B$1:B$65536,'2018'!E12,DATI!C$1:C$65536,'2018'!B8,DATI!D$1:D$65536,'2018'!L102)</f>
        <v>0</v>
      </c>
      <c r="F102" s="49">
        <f>SUMIFS(DATI!E$1:E$65536,DATI!A$1:A$65536,'2018'!B4,DATI!B$1:B$65536,'2018'!F12,DATI!C$1:C$65536,'2018'!B8,DATI!D$1:D$65536,'2018'!L102)</f>
        <v>227638</v>
      </c>
      <c r="G102" s="73"/>
      <c r="H102" s="28"/>
      <c r="I102" s="94">
        <f>F102</f>
        <v>227638</v>
      </c>
      <c r="J102" s="30">
        <f>SUMIFS(DATI!E$1:E$65536,DATI!A$1:A$65536,'2018'!B4,DATI!B$1:B$65536,'2018'!J12,DATI!C$1:C$65536,'2018'!B8,DATI!D$1:D$65536,'2018'!L102)</f>
        <v>67106</v>
      </c>
      <c r="K102" s="31">
        <f t="shared" si="8"/>
        <v>294744</v>
      </c>
      <c r="L102" s="53" t="s">
        <v>61</v>
      </c>
      <c r="M102" s="199" t="s">
        <v>243</v>
      </c>
      <c r="N102" s="91">
        <f t="shared" si="9"/>
        <v>294744</v>
      </c>
      <c r="O102" s="30">
        <f>SUMIFS(DATI!E$1:E$65536,DATI!A$1:A$65536,'2018'!B4,DATI!B$1:B$65536,'2018'!O12,DATI!C$1:C$65536,'2018'!N8,DATI!D$1:D$65536,'2018'!L102)</f>
        <v>2082</v>
      </c>
      <c r="P102" s="29">
        <f>R102+S102+T102+U102+V102</f>
        <v>292662</v>
      </c>
      <c r="Q102" s="50"/>
      <c r="R102" s="49">
        <f>SUMIFS(DATI!E$1:E$65536,DATI!A$1:A$65536,'2018'!B4,DATI!B$1:B$65536,'2018'!R12,DATI!C$1:C$65536,'2018'!N8,DATI!D$1:D$65536,'2018'!L102)</f>
        <v>139768</v>
      </c>
      <c r="S102" s="49">
        <f>SUMIFS(DATI!E$1:E$65536,DATI!A$1:A$65536,'2018'!B4,DATI!B$1:B$65536,'2018'!S12,DATI!C$1:C$65536,'2018'!N8,DATI!D$1:D$65536,'2018'!L102)</f>
        <v>62487</v>
      </c>
      <c r="T102" s="49">
        <f>SUMIFS(DATI!E$1:E$65536,DATI!A$1:A$65536,'2018'!B4,DATI!B$1:B$65536,'2018'!T12,DATI!C$1:C$65536,'2018'!N8,DATI!D$1:D$65536,'2018'!L102)</f>
        <v>1291</v>
      </c>
      <c r="U102" s="96">
        <f>SUMIFS(DATI!E$1:E$65536,DATI!A$1:A$65536,'2018'!B4,DATI!B$1:B$65536,'2018'!U12,DATI!C$1:C$65536,'2018'!N8,DATI!D$1:D$65536,'2018'!L102)</f>
        <v>89116</v>
      </c>
      <c r="V102" s="30">
        <f>SUMIFS(DATI!E$1:E$65536,DATI!A$1:A$65536,'2018'!B4,DATI!B$1:B$65536,'2018'!V12,DATI!C$1:C$65536,'2018'!N8,DATI!D$1:D$65536,'2018'!L102)</f>
        <v>0</v>
      </c>
      <c r="W102" s="31">
        <f>U102+V102</f>
        <v>89116</v>
      </c>
    </row>
    <row r="103" spans="1:23" ht="25">
      <c r="A103" s="7"/>
      <c r="B103" s="115">
        <f>C103+D103</f>
        <v>274948</v>
      </c>
      <c r="C103" s="91">
        <f>C106</f>
        <v>231</v>
      </c>
      <c r="D103" s="91">
        <f>D106</f>
        <v>274717</v>
      </c>
      <c r="E103" s="91">
        <f>E106+E104+E107</f>
        <v>1049350</v>
      </c>
      <c r="F103" s="91">
        <f>F106</f>
        <v>167194</v>
      </c>
      <c r="G103" s="91">
        <f>G106</f>
        <v>228844</v>
      </c>
      <c r="H103" s="28"/>
      <c r="I103" s="94">
        <f>B103+E103+F103+G103</f>
        <v>1720336</v>
      </c>
      <c r="J103" s="121">
        <f>J104+J106+J107</f>
        <v>904506</v>
      </c>
      <c r="K103" s="31">
        <f t="shared" si="8"/>
        <v>2624842</v>
      </c>
      <c r="L103" s="53" t="s">
        <v>184</v>
      </c>
      <c r="M103" s="54" t="s">
        <v>244</v>
      </c>
      <c r="N103" s="91">
        <f>O103+P103</f>
        <v>2624842</v>
      </c>
      <c r="O103" s="94">
        <f>O104+O106+O107</f>
        <v>535572</v>
      </c>
      <c r="P103" s="29">
        <f>R103+S103+T103+W103</f>
        <v>2089270</v>
      </c>
      <c r="Q103" s="28"/>
      <c r="R103" s="29">
        <f>R106</f>
        <v>95902</v>
      </c>
      <c r="S103" s="99">
        <f>S106</f>
        <v>66675</v>
      </c>
      <c r="T103" s="29">
        <f>T104+T106</f>
        <v>361478</v>
      </c>
      <c r="U103" s="29">
        <f>U106</f>
        <v>1175672</v>
      </c>
      <c r="V103" s="94">
        <f>V106</f>
        <v>389543</v>
      </c>
      <c r="W103" s="31">
        <f>U103+V103</f>
        <v>1565215</v>
      </c>
    </row>
    <row r="104" spans="1:23">
      <c r="A104" s="7"/>
      <c r="B104" s="28"/>
      <c r="C104" s="28"/>
      <c r="D104" s="28"/>
      <c r="E104" s="49">
        <f>SUMIFS(DATI!E$1:E$65536,DATI!A$1:A$65536,'2018'!B4,DATI!B$1:B$65536,'2018'!E12,DATI!C$1:C$65536,'2018'!B8,DATI!D$1:D$65536,'2018'!L104)</f>
        <v>48287</v>
      </c>
      <c r="F104" s="28"/>
      <c r="G104" s="28"/>
      <c r="H104" s="28"/>
      <c r="I104" s="94">
        <f>E104</f>
        <v>48287</v>
      </c>
      <c r="J104" s="30">
        <f>SUMIFS(DATI!E$1:E$65536,DATI!A$1:A$65536,'2018'!B4,DATI!B$1:B$65536,'2018'!J12,DATI!C$1:C$65536,'2018'!B8,DATI!D$1:D$65536,'2018'!L104)</f>
        <v>201647</v>
      </c>
      <c r="K104" s="31">
        <f t="shared" si="8"/>
        <v>249934</v>
      </c>
      <c r="L104" s="53" t="s">
        <v>62</v>
      </c>
      <c r="M104" s="199" t="s">
        <v>245</v>
      </c>
      <c r="N104" s="91">
        <f t="shared" si="9"/>
        <v>249934</v>
      </c>
      <c r="O104" s="30">
        <f>SUMIFS(DATI!E$1:E$65536,DATI!A$1:A$65536,'2018'!B4,DATI!B$1:B$65536,'2018'!O12,DATI!C$1:C$65536,'2018'!N8,DATI!D$1:D$65536,'2018'!L104)</f>
        <v>48287</v>
      </c>
      <c r="P104" s="29">
        <f>T104</f>
        <v>201647</v>
      </c>
      <c r="Q104" s="28"/>
      <c r="R104" s="28"/>
      <c r="S104" s="28"/>
      <c r="T104" s="49">
        <f>SUMIFS(DATI!E$1:E$65536,DATI!A$1:A$65536,'2018'!B4,DATI!B$1:B$65536,'2018'!T12,DATI!C$1:C$65536,'2018'!N8,DATI!D$1:D$65536,'2018'!L104)</f>
        <v>201647</v>
      </c>
      <c r="U104" s="28"/>
      <c r="V104" s="28"/>
      <c r="W104" s="42"/>
    </row>
    <row r="105" spans="1:23" ht="25">
      <c r="A105" s="7"/>
      <c r="B105" s="28"/>
      <c r="C105" s="28"/>
      <c r="D105" s="28"/>
      <c r="E105" s="49">
        <f>SUMIFS(DATI!E$1:E$65536,DATI!A$1:A$65536,'2018'!B4,DATI!B$1:B$65536,'2018'!E12,DATI!C$1:C$65536,'2018'!B8,DATI!D$1:D$65536,'2018'!L105)</f>
        <v>0</v>
      </c>
      <c r="F105" s="28"/>
      <c r="G105" s="28"/>
      <c r="H105" s="28"/>
      <c r="I105" s="94">
        <f>E105</f>
        <v>0</v>
      </c>
      <c r="J105" s="30">
        <f>SUMIFS(DATI!E$1:E$65536,DATI!A$1:A$65536,'2018'!B4,DATI!B$1:B$65536,'2018'!J12,DATI!C$1:C$65536,'2018'!B8,DATI!D$1:D$65536,'2018'!L105)</f>
        <v>0</v>
      </c>
      <c r="K105" s="31">
        <f t="shared" si="8"/>
        <v>0</v>
      </c>
      <c r="L105" s="53" t="s">
        <v>63</v>
      </c>
      <c r="M105" s="78" t="s">
        <v>185</v>
      </c>
      <c r="N105" s="91">
        <f t="shared" si="9"/>
        <v>0</v>
      </c>
      <c r="O105" s="30">
        <f>SUMIFS(DATI!E$1:E$65536,DATI!A$1:A$65536,'2018'!B4,DATI!B$1:B$65536,'2018'!O12,DATI!C$1:C$65536,'2018'!N8,DATI!D$1:D$65536,'2018'!L105)</f>
        <v>0</v>
      </c>
      <c r="P105" s="29">
        <f>T105</f>
        <v>0</v>
      </c>
      <c r="Q105" s="50"/>
      <c r="R105" s="28"/>
      <c r="S105" s="28"/>
      <c r="T105" s="49">
        <f>SUMIFS(DATI!E$1:E$65536,DATI!A$1:A$65536,'2018'!B4,DATI!B$1:B$65536,'2018'!T12,DATI!C$1:C$65536,'2018'!N8,DATI!D$1:D$65536,'2018'!L105)</f>
        <v>0</v>
      </c>
      <c r="U105" s="28"/>
      <c r="V105" s="28"/>
      <c r="W105" s="42"/>
    </row>
    <row r="106" spans="1:23">
      <c r="A106" s="7"/>
      <c r="B106" s="115">
        <f>C106+D106</f>
        <v>274948</v>
      </c>
      <c r="C106" s="103">
        <f>SUMIFS(DATI!E$1:E$65536,DATI!A$1:A$65536,'2018'!B4,DATI!B$1:B$65536,'2018'!C12,DATI!C$1:C$65536,'2018'!B8,DATI!D$1:D$65536,'2018'!L106)</f>
        <v>231</v>
      </c>
      <c r="D106" s="103">
        <f>SUMIFS(DATI!E$1:E$65536,DATI!A$1:A$65536,'2018'!B4,DATI!B$1:B$65536,'2018'!D12,DATI!C$1:C$65536,'2018'!B8,DATI!D$1:D$65536,'2018'!L106)</f>
        <v>274717</v>
      </c>
      <c r="E106" s="49">
        <f>SUMIFS(DATI!E$1:E$65536,DATI!A$1:A$65536,'2018'!B4,DATI!B$1:B$65536,'2018'!E12,DATI!C$1:C$65536,'2018'!B8,DATI!D$1:D$65536,'2018'!L106)</f>
        <v>767021</v>
      </c>
      <c r="F106" s="30">
        <f>SUMIFS(DATI!E$1:E$65536,DATI!A$1:A$65536,'2018'!B4,DATI!B$1:B$65536,'2018'!F12,DATI!C$1:C$65536,'2018'!B8,DATI!D$1:D$65536,'2018'!L106)</f>
        <v>167194</v>
      </c>
      <c r="G106" s="49">
        <f>SUMIFS(DATI!E$1:E$65536,DATI!A$1:A$65536,'2018'!B4,DATI!B$1:B$65536,'2018'!G12,DATI!C$1:C$65536,'2018'!B8,DATI!D$1:D$65536,'2018'!L106)</f>
        <v>228844</v>
      </c>
      <c r="H106" s="28"/>
      <c r="I106" s="94">
        <f>B106+E106+F106+G106</f>
        <v>1438007</v>
      </c>
      <c r="J106" s="30">
        <f>SUMIFS(DATI!E$1:E$65536,DATI!A$1:A$65536,'2018'!B4,DATI!B$1:B$65536,'2018'!J12,DATI!C$1:C$65536,'2018'!B8,DATI!D$1:D$65536,'2018'!L106)</f>
        <v>702859</v>
      </c>
      <c r="K106" s="31">
        <f t="shared" si="8"/>
        <v>2140866</v>
      </c>
      <c r="L106" s="119" t="s">
        <v>64</v>
      </c>
      <c r="M106" s="205" t="s">
        <v>246</v>
      </c>
      <c r="N106" s="91">
        <f>O106+P106</f>
        <v>2140866</v>
      </c>
      <c r="O106" s="30">
        <f>SUMIFS(DATI!E$1:E$65536,DATI!A$1:A$65536,'2018'!B4,DATI!B$1:B$65536,'2018'!O12,DATI!C$1:C$65536,'2018'!N8,DATI!D$1:D$65536,'2018'!L106)</f>
        <v>253243</v>
      </c>
      <c r="P106" s="29">
        <f>R106+S106+T106+W106</f>
        <v>1887623</v>
      </c>
      <c r="Q106" s="28"/>
      <c r="R106" s="49">
        <f>SUMIFS(DATI!E$1:E$65536,DATI!A$1:A$65536,'2018'!B4,DATI!B$1:B$65536,'2018'!R12,DATI!C$1:C$65536,'2018'!N8,DATI!D$1:D$65536,'2018'!L106)</f>
        <v>95902</v>
      </c>
      <c r="S106" s="49">
        <f>SUMIFS(DATI!E$1:E$65536,DATI!A$1:A$65536,'2018'!B4,DATI!B$1:B$65536,'2018'!S12,DATI!C$1:C$65536,'2018'!N8,DATI!D$1:D$65536,'2018'!L106)</f>
        <v>66675</v>
      </c>
      <c r="T106" s="49">
        <f>SUMIFS(DATI!E$1:E$65536,DATI!A$1:A$65536,'2018'!B4,DATI!B$1:B$65536,'2018'!T12,DATI!C$1:C$65536,'2018'!N8,DATI!D$1:D$65536,'2018'!L106)</f>
        <v>159831</v>
      </c>
      <c r="U106" s="96">
        <f>SUMIFS(DATI!E$1:E$65536,DATI!A$1:A$65536,'2018'!B4,DATI!B$1:B$65536,'2018'!U12,DATI!C$1:C$65536,'2018'!N8,DATI!D$1:D$65536,'2018'!L106)</f>
        <v>1175672</v>
      </c>
      <c r="V106" s="24">
        <f>SUMIFS(DATI!E$1:E$65536,DATI!A$1:A$65536,'2018'!B4,DATI!B$1:B$65536,'2018'!V12,DATI!C$1:C$65536,'2018'!N8,DATI!D$1:D$65536,'2018'!L106)</f>
        <v>389543</v>
      </c>
      <c r="W106" s="63">
        <f>U106+V106</f>
        <v>1565215</v>
      </c>
    </row>
    <row r="107" spans="1:23">
      <c r="A107" s="7"/>
      <c r="B107" s="122"/>
      <c r="C107" s="74"/>
      <c r="D107" s="74"/>
      <c r="E107" s="49">
        <f>SUMIFS(DATI!E$1:E$65536,DATI!A$1:A$65536,'2018'!B4,DATI!B$1:B$65536,'2018'!E12,DATI!C$1:C$65536,'2018'!B8,DATI!D$1:D$65536,'2018'!L107)</f>
        <v>234042</v>
      </c>
      <c r="F107" s="74"/>
      <c r="G107" s="74"/>
      <c r="H107" s="28"/>
      <c r="I107" s="94">
        <f>E107</f>
        <v>234042</v>
      </c>
      <c r="J107" s="92"/>
      <c r="K107" s="31">
        <f>I107</f>
        <v>234042</v>
      </c>
      <c r="L107" s="119" t="s">
        <v>65</v>
      </c>
      <c r="M107" s="205" t="s">
        <v>186</v>
      </c>
      <c r="N107" s="91">
        <f>O107</f>
        <v>234042</v>
      </c>
      <c r="O107" s="30">
        <f>SUMIFS(DATI!E$1:E$65536,DATI!A$1:A$65536,'2018'!B4,DATI!B$1:B$65536,'2018'!O12,DATI!C$1:C$65536,'2018'!N8,DATI!D$1:D$65536,'2018'!L107)</f>
        <v>234042</v>
      </c>
      <c r="P107" s="23"/>
      <c r="Q107" s="28"/>
      <c r="R107" s="23"/>
      <c r="S107" s="23"/>
      <c r="T107" s="23"/>
      <c r="U107" s="23"/>
      <c r="V107" s="23"/>
      <c r="W107" s="32"/>
    </row>
    <row r="108" spans="1:23" ht="13">
      <c r="A108" s="7"/>
      <c r="B108" s="115">
        <f>C108+D108</f>
        <v>17089323</v>
      </c>
      <c r="C108" s="91">
        <f>V85+W86+V90+V100-C86-C96-C100</f>
        <v>414131</v>
      </c>
      <c r="D108" s="91">
        <f>U85+U86+U90+U96+U100-D86-D90-D96-D100</f>
        <v>16675192</v>
      </c>
      <c r="E108" s="29">
        <f>T85+T86+T90+T100-E86-E96-E100</f>
        <v>6089172</v>
      </c>
      <c r="F108" s="29">
        <f>S85+S90+S100-F86-F96-F100</f>
        <v>805829</v>
      </c>
      <c r="G108" s="29">
        <f>R85+R90+R100-G86-G96-G100</f>
        <v>4197621</v>
      </c>
      <c r="H108" s="28"/>
      <c r="I108" s="94">
        <f>B108+E108+F108+G108</f>
        <v>28181945</v>
      </c>
      <c r="J108" s="50"/>
      <c r="K108" s="32"/>
      <c r="L108" s="106" t="s">
        <v>19</v>
      </c>
      <c r="M108" s="197" t="s">
        <v>187</v>
      </c>
      <c r="N108" s="23"/>
      <c r="O108" s="28"/>
      <c r="P108" s="28"/>
      <c r="Q108" s="28"/>
      <c r="R108" s="28"/>
      <c r="S108" s="28"/>
      <c r="T108" s="28"/>
      <c r="U108" s="28"/>
      <c r="V108" s="28"/>
      <c r="W108" s="42"/>
    </row>
    <row r="109" spans="1:23">
      <c r="A109" s="7"/>
      <c r="B109" s="115">
        <f>C109+D109</f>
        <v>809654</v>
      </c>
      <c r="C109" s="91">
        <f>C22</f>
        <v>25499</v>
      </c>
      <c r="D109" s="91">
        <f>D22</f>
        <v>784155</v>
      </c>
      <c r="E109" s="91">
        <f>E22</f>
        <v>1047615</v>
      </c>
      <c r="F109" s="91">
        <f>F22</f>
        <v>91970</v>
      </c>
      <c r="G109" s="91">
        <f>G22</f>
        <v>3065986</v>
      </c>
      <c r="H109" s="28"/>
      <c r="I109" s="94">
        <f>B109+E109+F109+G109</f>
        <v>5015225</v>
      </c>
      <c r="J109" s="50"/>
      <c r="K109" s="42"/>
      <c r="L109" s="53" t="s">
        <v>77</v>
      </c>
      <c r="M109" s="65" t="s">
        <v>167</v>
      </c>
      <c r="N109" s="28"/>
      <c r="O109" s="28"/>
      <c r="P109" s="28"/>
      <c r="Q109" s="28"/>
      <c r="R109" s="28"/>
      <c r="S109" s="28"/>
      <c r="T109" s="28"/>
      <c r="U109" s="28"/>
      <c r="V109" s="28"/>
      <c r="W109" s="42"/>
    </row>
    <row r="110" spans="1:23" ht="13.5" thickBot="1">
      <c r="A110" s="7"/>
      <c r="B110" s="115">
        <f>C110+D110</f>
        <v>16279669</v>
      </c>
      <c r="C110" s="123">
        <f>C108-C109</f>
        <v>388632</v>
      </c>
      <c r="D110" s="123">
        <f>D108-D109</f>
        <v>15891037</v>
      </c>
      <c r="E110" s="123">
        <f>E108-E109</f>
        <v>5041557</v>
      </c>
      <c r="F110" s="123">
        <f>F108-F109</f>
        <v>713859</v>
      </c>
      <c r="G110" s="123">
        <f>G108-G109</f>
        <v>1131635</v>
      </c>
      <c r="H110" s="124"/>
      <c r="I110" s="125">
        <f>B110+E110+F110+G110</f>
        <v>23166720</v>
      </c>
      <c r="J110" s="126"/>
      <c r="K110" s="109"/>
      <c r="L110" s="127" t="s">
        <v>188</v>
      </c>
      <c r="M110" s="198" t="s">
        <v>189</v>
      </c>
      <c r="N110" s="124"/>
      <c r="O110" s="124"/>
      <c r="P110" s="124"/>
      <c r="Q110" s="124"/>
      <c r="R110" s="124"/>
      <c r="S110" s="124"/>
      <c r="T110" s="124"/>
      <c r="U110" s="124"/>
      <c r="V110" s="124"/>
      <c r="W110" s="109"/>
    </row>
    <row r="111" spans="1:23" ht="14" thickTop="1" thickBot="1">
      <c r="A111" s="7"/>
      <c r="B111" s="269"/>
      <c r="C111" s="270"/>
      <c r="D111" s="270"/>
      <c r="E111" s="270"/>
      <c r="F111" s="270"/>
      <c r="G111" s="270"/>
      <c r="H111" s="270"/>
      <c r="I111" s="270"/>
      <c r="J111" s="270"/>
      <c r="K111" s="270"/>
      <c r="L111" s="270"/>
      <c r="M111" s="270"/>
      <c r="N111" s="270"/>
      <c r="O111" s="270"/>
      <c r="P111" s="270"/>
      <c r="Q111" s="270"/>
      <c r="R111" s="270"/>
      <c r="S111" s="270"/>
      <c r="T111" s="270"/>
      <c r="U111" s="270"/>
      <c r="V111" s="270"/>
      <c r="W111" s="271"/>
    </row>
    <row r="112" spans="1:23" ht="13.5" thickTop="1">
      <c r="A112" s="7"/>
      <c r="B112" s="47"/>
      <c r="C112" s="47"/>
      <c r="D112" s="47"/>
      <c r="E112" s="47"/>
      <c r="F112" s="128"/>
      <c r="G112" s="128"/>
      <c r="H112" s="128"/>
      <c r="I112" s="47"/>
      <c r="J112" s="128"/>
      <c r="K112" s="129"/>
      <c r="L112" s="130" t="s">
        <v>19</v>
      </c>
      <c r="M112" s="197" t="s">
        <v>187</v>
      </c>
      <c r="N112" s="28"/>
      <c r="O112" s="28"/>
      <c r="P112" s="22">
        <f>R112+S112+T112+W112</f>
        <v>28181945</v>
      </c>
      <c r="Q112" s="50"/>
      <c r="R112" s="22">
        <f>G108</f>
        <v>4197621</v>
      </c>
      <c r="S112" s="22">
        <f>F108</f>
        <v>805829</v>
      </c>
      <c r="T112" s="22">
        <f>E108</f>
        <v>6089172</v>
      </c>
      <c r="U112" s="114">
        <f>D108</f>
        <v>16675192</v>
      </c>
      <c r="V112" s="62">
        <f>C108</f>
        <v>414131</v>
      </c>
      <c r="W112" s="63">
        <f>U112+V112</f>
        <v>17089323</v>
      </c>
    </row>
    <row r="113" spans="1:23">
      <c r="A113" s="7"/>
      <c r="B113" s="115">
        <f>C113+D113</f>
        <v>16447580</v>
      </c>
      <c r="C113" s="29">
        <f>C114</f>
        <v>386921</v>
      </c>
      <c r="D113" s="29">
        <f>D114</f>
        <v>16060659</v>
      </c>
      <c r="E113" s="91">
        <f>E114+E115</f>
        <v>5123637</v>
      </c>
      <c r="F113" s="50"/>
      <c r="G113" s="28"/>
      <c r="H113" s="61"/>
      <c r="I113" s="94">
        <f>B113+E113</f>
        <v>21571217</v>
      </c>
      <c r="J113" s="50"/>
      <c r="K113" s="42"/>
      <c r="L113" s="53" t="s">
        <v>73</v>
      </c>
      <c r="M113" s="54" t="s">
        <v>190</v>
      </c>
      <c r="N113" s="28"/>
      <c r="O113" s="28"/>
      <c r="P113" s="23"/>
      <c r="Q113" s="28"/>
      <c r="R113" s="23"/>
      <c r="S113" s="23"/>
      <c r="T113" s="23"/>
      <c r="U113" s="28"/>
      <c r="V113" s="28"/>
      <c r="W113" s="42"/>
    </row>
    <row r="114" spans="1:23">
      <c r="A114" s="7"/>
      <c r="B114" s="115">
        <f>C114+D114</f>
        <v>16447580</v>
      </c>
      <c r="C114" s="103">
        <f>SUMIFS(DATI!E$1:E$65536,DATI!A$1:A$65536,'2018'!B4,DATI!B$1:B$65536,'2018'!C12,DATI!C$1:C$65536,'2018'!B8,DATI!D$1:D$65536,'2018'!L114)</f>
        <v>386921</v>
      </c>
      <c r="D114" s="103">
        <f>SUMIFS(DATI!E$1:E$65536,DATI!A$1:A$65536,'2018'!B4,DATI!B$1:B$65536,'2018'!D12,DATI!C$1:C$65536,'2018'!B8,DATI!D$1:D$65536,'2018'!L114)</f>
        <v>16060659</v>
      </c>
      <c r="E114" s="49">
        <f>SUMIFS(DATI!E$1:E$65536,DATI!A$1:A$65536,'2018'!B4,DATI!B$1:B$65536,'2018'!E12,DATI!C$1:C$65536,'2018'!B8,DATI!D$1:D$65536,'2018'!L114)</f>
        <v>2389007</v>
      </c>
      <c r="F114" s="50"/>
      <c r="G114" s="28"/>
      <c r="H114" s="61"/>
      <c r="I114" s="94">
        <f>B114+E114</f>
        <v>18836587</v>
      </c>
      <c r="J114" s="50"/>
      <c r="K114" s="42"/>
      <c r="L114" s="53" t="s">
        <v>74</v>
      </c>
      <c r="M114" s="199" t="s">
        <v>238</v>
      </c>
      <c r="N114" s="28"/>
      <c r="O114" s="28"/>
      <c r="P114" s="28"/>
      <c r="Q114" s="28"/>
      <c r="R114" s="28"/>
      <c r="S114" s="28"/>
      <c r="T114" s="28"/>
      <c r="U114" s="28"/>
      <c r="V114" s="28"/>
      <c r="W114" s="42"/>
    </row>
    <row r="115" spans="1:23">
      <c r="A115" s="7"/>
      <c r="B115" s="131"/>
      <c r="C115" s="88"/>
      <c r="D115" s="88"/>
      <c r="E115" s="49">
        <f>SUMIFS(DATI!E$1:E$65536,DATI!A$1:A$65536,'2018'!B4,DATI!B$1:B$65536,'2018'!E12,DATI!C$1:C$65536,'2018'!B8,DATI!D$1:D$65536,'2018'!L115)</f>
        <v>2734630</v>
      </c>
      <c r="F115" s="97"/>
      <c r="G115" s="47"/>
      <c r="H115" s="28"/>
      <c r="I115" s="94">
        <f>E115</f>
        <v>2734630</v>
      </c>
      <c r="J115" s="97"/>
      <c r="K115" s="72"/>
      <c r="L115" s="53" t="s">
        <v>75</v>
      </c>
      <c r="M115" s="199" t="s">
        <v>239</v>
      </c>
      <c r="N115" s="47"/>
      <c r="O115" s="47"/>
      <c r="P115" s="47"/>
      <c r="Q115" s="28"/>
      <c r="R115" s="28"/>
      <c r="S115" s="28"/>
      <c r="T115" s="28"/>
      <c r="U115" s="28"/>
      <c r="V115" s="28"/>
      <c r="W115" s="42"/>
    </row>
    <row r="116" spans="1:23">
      <c r="A116" s="7"/>
      <c r="B116" s="115">
        <f>C116+D116</f>
        <v>0</v>
      </c>
      <c r="C116" s="132">
        <f>SUMIFS(DATI!E$1:E$65536,DATI!A$1:A$65536,'2018'!B4,DATI!B$1:B$65536,'2018'!C12,DATI!C$1:C$65536,'2018'!B8,DATI!D$1:D$65536,'2018'!L116)</f>
        <v>0</v>
      </c>
      <c r="D116" s="132">
        <f>SUMIFS(DATI!E$1:E$65536,DATI!A$1:A$65536,'2018'!B4,DATI!B$1:B$65536,'2018'!D12,DATI!C$1:C$65536,'2018'!B8,DATI!D$1:D$65536,'2018'!L116)</f>
        <v>0</v>
      </c>
      <c r="E116" s="49">
        <f>SUMIFS(DATI!E$1:E$65536,DATI!A$1:A$65536,'2018'!B4,DATI!B$1:B$65536,'2018'!E12,DATI!C$1:C$65536,'2018'!B8,DATI!D$1:D$65536,'2018'!L116)</f>
        <v>0</v>
      </c>
      <c r="F116" s="49">
        <f>SUMIFS(DATI!E$1:E$65536,DATI!A$1:A$65536,'2018'!B4,DATI!B$1:B$65536,'2018'!F12,DATI!C$1:C$65536,'2018'!B8,DATI!D$1:D$65536,'2018'!L116)</f>
        <v>553863</v>
      </c>
      <c r="G116" s="30">
        <f>SUMIFS(DATI!E$1:E$65536,DATI!A$1:A$65536,'2018'!B4,DATI!B$1:B$65536,'2018'!G12,DATI!C$1:C$65536,'2018'!B8,DATI!D$1:D$65536,'2018'!L116)</f>
        <v>0</v>
      </c>
      <c r="H116" s="28"/>
      <c r="I116" s="94">
        <f>B116+E116+F116+G116</f>
        <v>553863</v>
      </c>
      <c r="J116" s="49">
        <f>SUMIFS(DATI!E$1:E$65536,DATI!A$1:A$65536,'2018'!B4,DATI!B$1:B$65536,'2018'!J12,DATI!C$1:C$65536,'2018'!B8,DATI!D$1:D$65536,'2018'!L116)</f>
        <v>0</v>
      </c>
      <c r="K116" s="31">
        <f>I116+J116</f>
        <v>553863</v>
      </c>
      <c r="L116" s="53" t="s">
        <v>66</v>
      </c>
      <c r="M116" s="54" t="s">
        <v>191</v>
      </c>
      <c r="N116" s="91">
        <f>O116+P116</f>
        <v>553863</v>
      </c>
      <c r="O116" s="30">
        <f>SUMIFS(DATI!E$1:E$65536,DATI!A$1:A$65536,'2018'!B4,DATI!B$1:B$65536,'2018'!O12,DATI!C$1:C$65536,'2018'!B8,DATI!D$1:D$65536,'2018'!L116)</f>
        <v>0</v>
      </c>
      <c r="P116" s="29">
        <f>W116</f>
        <v>553863</v>
      </c>
      <c r="Q116" s="28"/>
      <c r="R116" s="28"/>
      <c r="S116" s="28"/>
      <c r="T116" s="28"/>
      <c r="U116" s="49">
        <f>SUMIFS(DATI!E$1:E$65536,DATI!A$1:A$65536,'2018'!B4,DATI!B$1:B$65536,'2018'!U12,DATI!C$1:C$65536,'2018'!N8,DATI!D$1:D$65536,'2018'!L116)</f>
        <v>553863</v>
      </c>
      <c r="V116" s="28"/>
      <c r="W116" s="31">
        <f>U116</f>
        <v>553863</v>
      </c>
    </row>
    <row r="117" spans="1:23" ht="13">
      <c r="A117" s="7"/>
      <c r="B117" s="115">
        <f>C117+D117</f>
        <v>1195606</v>
      </c>
      <c r="C117" s="27">
        <f>V112-C113-C116</f>
        <v>27210</v>
      </c>
      <c r="D117" s="27">
        <f>U112+U116-D113-D116</f>
        <v>1168396</v>
      </c>
      <c r="E117" s="94">
        <f>T112-E113-E116</f>
        <v>965535</v>
      </c>
      <c r="F117" s="94">
        <f>S112-F116</f>
        <v>251966</v>
      </c>
      <c r="G117" s="94">
        <f>R112-G116</f>
        <v>4197621</v>
      </c>
      <c r="H117" s="28"/>
      <c r="I117" s="94">
        <f>B117+E117+F117+G117</f>
        <v>6610728</v>
      </c>
      <c r="J117" s="28"/>
      <c r="K117" s="32"/>
      <c r="L117" s="113" t="s">
        <v>21</v>
      </c>
      <c r="M117" s="206" t="s">
        <v>192</v>
      </c>
      <c r="N117" s="23"/>
      <c r="O117" s="28"/>
      <c r="P117" s="23"/>
      <c r="Q117" s="28"/>
      <c r="R117" s="28"/>
      <c r="S117" s="28"/>
      <c r="T117" s="28"/>
      <c r="U117" s="28"/>
      <c r="V117" s="28"/>
      <c r="W117" s="42"/>
    </row>
    <row r="118" spans="1:23">
      <c r="A118" s="7"/>
      <c r="B118" s="115">
        <f>C118+D118</f>
        <v>809654</v>
      </c>
      <c r="C118" s="91">
        <f>C22</f>
        <v>25499</v>
      </c>
      <c r="D118" s="91">
        <f>D22</f>
        <v>784155</v>
      </c>
      <c r="E118" s="91">
        <f>E22</f>
        <v>1047615</v>
      </c>
      <c r="F118" s="91">
        <f>F22</f>
        <v>91970</v>
      </c>
      <c r="G118" s="91">
        <f>G22</f>
        <v>3065986</v>
      </c>
      <c r="H118" s="28"/>
      <c r="I118" s="94">
        <f>B118+E118+F118+G118</f>
        <v>5015225</v>
      </c>
      <c r="J118" s="50"/>
      <c r="K118" s="42"/>
      <c r="L118" s="53" t="s">
        <v>77</v>
      </c>
      <c r="M118" s="65" t="s">
        <v>167</v>
      </c>
      <c r="N118" s="28"/>
      <c r="O118" s="28"/>
      <c r="P118" s="28"/>
      <c r="Q118" s="28"/>
      <c r="R118" s="28"/>
      <c r="S118" s="28"/>
      <c r="T118" s="28"/>
      <c r="U118" s="28"/>
      <c r="V118" s="28"/>
      <c r="W118" s="42"/>
    </row>
    <row r="119" spans="1:23" ht="13.5" thickBot="1">
      <c r="A119" s="7"/>
      <c r="B119" s="115">
        <f>C119+D119</f>
        <v>385952</v>
      </c>
      <c r="C119" s="133">
        <f>C117-C118</f>
        <v>1711</v>
      </c>
      <c r="D119" s="133">
        <f>D117-D118</f>
        <v>384241</v>
      </c>
      <c r="E119" s="133">
        <f>E117-E118</f>
        <v>-82080</v>
      </c>
      <c r="F119" s="133">
        <f>F117-F118</f>
        <v>159996</v>
      </c>
      <c r="G119" s="133">
        <f>G117-G118</f>
        <v>1131635</v>
      </c>
      <c r="H119" s="28"/>
      <c r="I119" s="94">
        <f>B119+E119+F119+G119</f>
        <v>1595503</v>
      </c>
      <c r="J119" s="50"/>
      <c r="K119" s="109"/>
      <c r="L119" s="130" t="s">
        <v>193</v>
      </c>
      <c r="M119" s="207" t="s">
        <v>194</v>
      </c>
      <c r="N119" s="28"/>
      <c r="O119" s="28"/>
      <c r="P119" s="28"/>
      <c r="Q119" s="28"/>
      <c r="R119" s="28"/>
      <c r="S119" s="28"/>
      <c r="T119" s="28"/>
      <c r="U119" s="28"/>
      <c r="V119" s="28"/>
      <c r="W119" s="42"/>
    </row>
    <row r="120" spans="1:23" ht="13.5" thickTop="1" thickBot="1">
      <c r="A120" s="7"/>
      <c r="B120" s="272"/>
      <c r="C120" s="272"/>
      <c r="D120" s="272"/>
      <c r="E120" s="272"/>
      <c r="F120" s="272"/>
      <c r="G120" s="272"/>
      <c r="H120" s="272"/>
      <c r="I120" s="272"/>
      <c r="J120" s="272"/>
      <c r="K120" s="272"/>
      <c r="L120" s="272"/>
      <c r="M120" s="272"/>
      <c r="N120" s="272"/>
      <c r="O120" s="272"/>
      <c r="P120" s="272"/>
      <c r="Q120" s="272"/>
      <c r="R120" s="272"/>
      <c r="S120" s="272"/>
      <c r="T120" s="272"/>
      <c r="U120" s="272"/>
      <c r="V120" s="272"/>
      <c r="W120" s="273"/>
    </row>
    <row r="121" spans="1:23" ht="21.75" customHeight="1" thickTop="1" thickBot="1">
      <c r="A121" s="7"/>
      <c r="B121" s="253" t="s">
        <v>119</v>
      </c>
      <c r="C121" s="253"/>
      <c r="D121" s="253"/>
      <c r="E121" s="253"/>
      <c r="F121" s="253"/>
      <c r="G121" s="253"/>
      <c r="H121" s="253"/>
      <c r="I121" s="253"/>
      <c r="J121" s="253"/>
      <c r="K121" s="254"/>
      <c r="L121" s="274" t="s">
        <v>120</v>
      </c>
      <c r="M121" s="275"/>
      <c r="N121" s="278" t="s">
        <v>121</v>
      </c>
      <c r="O121" s="279"/>
      <c r="P121" s="279"/>
      <c r="Q121" s="279"/>
      <c r="R121" s="279"/>
      <c r="S121" s="279"/>
      <c r="T121" s="279"/>
      <c r="U121" s="280"/>
      <c r="V121" s="280"/>
      <c r="W121" s="281"/>
    </row>
    <row r="122" spans="1:23" ht="13.5" customHeight="1" thickTop="1">
      <c r="A122" s="7"/>
      <c r="B122" s="261" t="s">
        <v>122</v>
      </c>
      <c r="C122" s="264" t="s">
        <v>123</v>
      </c>
      <c r="D122" s="264" t="s">
        <v>124</v>
      </c>
      <c r="E122" s="239" t="s">
        <v>125</v>
      </c>
      <c r="F122" s="239" t="s">
        <v>126</v>
      </c>
      <c r="G122" s="239" t="s">
        <v>127</v>
      </c>
      <c r="H122" s="239" t="s">
        <v>128</v>
      </c>
      <c r="I122" s="239" t="s">
        <v>129</v>
      </c>
      <c r="J122" s="239" t="s">
        <v>130</v>
      </c>
      <c r="K122" s="243" t="s">
        <v>131</v>
      </c>
      <c r="L122" s="276"/>
      <c r="M122" s="277"/>
      <c r="N122" s="264" t="s">
        <v>131</v>
      </c>
      <c r="O122" s="239" t="s">
        <v>130</v>
      </c>
      <c r="P122" s="239" t="s">
        <v>129</v>
      </c>
      <c r="Q122" s="239" t="s">
        <v>128</v>
      </c>
      <c r="R122" s="239" t="s">
        <v>127</v>
      </c>
      <c r="S122" s="239" t="s">
        <v>126</v>
      </c>
      <c r="T122" s="239" t="s">
        <v>125</v>
      </c>
      <c r="U122" s="264" t="s">
        <v>124</v>
      </c>
      <c r="V122" s="264" t="s">
        <v>123</v>
      </c>
      <c r="W122" s="266" t="s">
        <v>122</v>
      </c>
    </row>
    <row r="123" spans="1:23" ht="12.75" customHeight="1">
      <c r="A123" s="7"/>
      <c r="B123" s="262"/>
      <c r="C123" s="216"/>
      <c r="D123" s="216"/>
      <c r="E123" s="213"/>
      <c r="F123" s="213"/>
      <c r="G123" s="213"/>
      <c r="H123" s="229"/>
      <c r="I123" s="213"/>
      <c r="J123" s="213"/>
      <c r="K123" s="244"/>
      <c r="L123" s="276"/>
      <c r="M123" s="277"/>
      <c r="N123" s="215"/>
      <c r="O123" s="213"/>
      <c r="P123" s="213"/>
      <c r="Q123" s="229"/>
      <c r="R123" s="213"/>
      <c r="S123" s="213"/>
      <c r="T123" s="213"/>
      <c r="U123" s="216"/>
      <c r="V123" s="216"/>
      <c r="W123" s="219"/>
    </row>
    <row r="124" spans="1:23" ht="53.25" customHeight="1" thickBot="1">
      <c r="A124" s="7"/>
      <c r="B124" s="263"/>
      <c r="C124" s="265"/>
      <c r="D124" s="265"/>
      <c r="E124" s="241"/>
      <c r="F124" s="241"/>
      <c r="G124" s="241"/>
      <c r="H124" s="242"/>
      <c r="I124" s="241"/>
      <c r="J124" s="240"/>
      <c r="K124" s="245"/>
      <c r="L124" s="276"/>
      <c r="M124" s="277"/>
      <c r="N124" s="268"/>
      <c r="O124" s="240"/>
      <c r="P124" s="241"/>
      <c r="Q124" s="242"/>
      <c r="R124" s="241"/>
      <c r="S124" s="241"/>
      <c r="T124" s="241"/>
      <c r="U124" s="265"/>
      <c r="V124" s="265"/>
      <c r="W124" s="267"/>
    </row>
    <row r="125" spans="1:23" ht="19" thickTop="1" thickBot="1">
      <c r="A125" s="7"/>
      <c r="B125" s="249" t="s">
        <v>195</v>
      </c>
      <c r="C125" s="249"/>
      <c r="D125" s="249"/>
      <c r="E125" s="249"/>
      <c r="F125" s="249"/>
      <c r="G125" s="249"/>
      <c r="H125" s="249"/>
      <c r="I125" s="249"/>
      <c r="J125" s="249"/>
      <c r="K125" s="249"/>
      <c r="L125" s="249"/>
      <c r="M125" s="249"/>
      <c r="N125" s="249"/>
      <c r="O125" s="249"/>
      <c r="P125" s="249"/>
      <c r="Q125" s="249"/>
      <c r="R125" s="249"/>
      <c r="S125" s="249"/>
      <c r="T125" s="249"/>
      <c r="U125" s="249"/>
      <c r="V125" s="249"/>
      <c r="W125" s="250"/>
    </row>
    <row r="126" spans="1:23" ht="13" thickTop="1">
      <c r="A126" s="7"/>
      <c r="B126" s="28"/>
      <c r="C126" s="28"/>
      <c r="D126" s="28"/>
      <c r="E126" s="28"/>
      <c r="F126" s="28"/>
      <c r="G126" s="28"/>
      <c r="H126" s="28"/>
      <c r="I126" s="28"/>
      <c r="J126" s="22">
        <f>J127+J128</f>
        <v>17981553</v>
      </c>
      <c r="K126" s="129"/>
      <c r="L126" s="18" t="s">
        <v>109</v>
      </c>
      <c r="M126" s="19" t="s">
        <v>196</v>
      </c>
      <c r="N126" s="44"/>
      <c r="O126" s="44"/>
      <c r="P126" s="44"/>
      <c r="Q126" s="44"/>
      <c r="R126" s="44"/>
      <c r="S126" s="44"/>
      <c r="T126" s="44"/>
      <c r="U126" s="44"/>
      <c r="V126" s="44"/>
      <c r="W126" s="45"/>
    </row>
    <row r="127" spans="1:23">
      <c r="A127" s="7"/>
      <c r="B127" s="28"/>
      <c r="C127" s="28"/>
      <c r="D127" s="28"/>
      <c r="E127" s="28"/>
      <c r="F127" s="28"/>
      <c r="G127" s="28"/>
      <c r="H127" s="28"/>
      <c r="I127" s="28"/>
      <c r="J127" s="49">
        <f>SUMIFS(DATI!E$1:E$65536,DATI!A$1:A$65536,'2018'!B4,DATI!B$1:B$65536,'2018'!J12,DATI!C$1:C$65536,'2018'!B8,DATI!D$1:D$65536,'2018'!L127)</f>
        <v>12561733</v>
      </c>
      <c r="K127" s="42"/>
      <c r="L127" s="40" t="s">
        <v>110</v>
      </c>
      <c r="M127" s="134" t="s">
        <v>234</v>
      </c>
      <c r="N127" s="44"/>
      <c r="O127" s="44"/>
      <c r="P127" s="44"/>
      <c r="Q127" s="44"/>
      <c r="R127" s="44"/>
      <c r="S127" s="44"/>
      <c r="T127" s="44"/>
      <c r="U127" s="44"/>
      <c r="V127" s="44"/>
      <c r="W127" s="45"/>
    </row>
    <row r="128" spans="1:23">
      <c r="A128" s="7"/>
      <c r="B128" s="28"/>
      <c r="C128" s="28"/>
      <c r="D128" s="28"/>
      <c r="E128" s="28"/>
      <c r="F128" s="28"/>
      <c r="G128" s="28"/>
      <c r="H128" s="28"/>
      <c r="I128" s="28"/>
      <c r="J128" s="49">
        <f>SUMIFS(DATI!E$1:E$65536,DATI!A$1:A$65536,'2018'!B4,DATI!B$1:B$65536,'2018'!J12,DATI!C$1:C$65536,'2018'!B8,DATI!D$1:D$65536,'2018'!L128)</f>
        <v>5419820</v>
      </c>
      <c r="K128" s="42"/>
      <c r="L128" s="40" t="s">
        <v>111</v>
      </c>
      <c r="M128" s="134" t="s">
        <v>235</v>
      </c>
      <c r="N128" s="44"/>
      <c r="O128" s="44"/>
      <c r="P128" s="44"/>
      <c r="Q128" s="44"/>
      <c r="R128" s="44"/>
      <c r="S128" s="44"/>
      <c r="T128" s="44"/>
      <c r="U128" s="44"/>
      <c r="V128" s="44"/>
      <c r="W128" s="45"/>
    </row>
    <row r="129" spans="1:23">
      <c r="A129" s="7"/>
      <c r="B129" s="28"/>
      <c r="C129" s="28"/>
      <c r="D129" s="28"/>
      <c r="E129" s="28"/>
      <c r="F129" s="28"/>
      <c r="G129" s="28"/>
      <c r="H129" s="28"/>
      <c r="I129" s="61"/>
      <c r="J129" s="49">
        <f>SUMIFS(DATI!E$1:E$65536,DATI!A$1:A$65536,'2018'!B4,DATI!B$1:B$65536,'2018'!J12,DATI!C$1:C$65536,'2018'!B8,DATI!D$1:D$65536,'2018'!L129)</f>
        <v>54555</v>
      </c>
      <c r="K129" s="42"/>
      <c r="L129" s="40" t="s">
        <v>112</v>
      </c>
      <c r="M129" s="185" t="s">
        <v>227</v>
      </c>
      <c r="N129" s="44"/>
      <c r="O129" s="44"/>
      <c r="P129" s="44"/>
      <c r="Q129" s="44"/>
      <c r="R129" s="44"/>
      <c r="S129" s="44"/>
      <c r="T129" s="44"/>
      <c r="U129" s="44"/>
      <c r="V129" s="44"/>
      <c r="W129" s="45"/>
    </row>
    <row r="130" spans="1:23">
      <c r="A130" s="7"/>
      <c r="B130" s="28"/>
      <c r="C130" s="28"/>
      <c r="D130" s="28"/>
      <c r="E130" s="28"/>
      <c r="F130" s="28"/>
      <c r="G130" s="28"/>
      <c r="H130" s="28"/>
      <c r="I130" s="28"/>
      <c r="J130" s="28"/>
      <c r="K130" s="42"/>
      <c r="L130" s="40" t="s">
        <v>113</v>
      </c>
      <c r="M130" s="41" t="s">
        <v>197</v>
      </c>
      <c r="N130" s="44"/>
      <c r="O130" s="43">
        <f>O131+O132</f>
        <v>18120760</v>
      </c>
      <c r="P130" s="44"/>
      <c r="Q130" s="44"/>
      <c r="R130" s="44"/>
      <c r="S130" s="44"/>
      <c r="T130" s="44"/>
      <c r="U130" s="44"/>
      <c r="V130" s="44"/>
      <c r="W130" s="45"/>
    </row>
    <row r="131" spans="1:23">
      <c r="A131" s="7"/>
      <c r="B131" s="28"/>
      <c r="C131" s="28"/>
      <c r="D131" s="28"/>
      <c r="E131" s="28"/>
      <c r="F131" s="28"/>
      <c r="G131" s="28"/>
      <c r="H131" s="28"/>
      <c r="I131" s="28"/>
      <c r="J131" s="28"/>
      <c r="K131" s="42"/>
      <c r="L131" s="40" t="s">
        <v>114</v>
      </c>
      <c r="M131" s="134" t="s">
        <v>236</v>
      </c>
      <c r="N131" s="44"/>
      <c r="O131" s="36">
        <f>SUMIFS(DATI!E$1:E$65536,DATI!A$1:A$65536,'2018'!B4,DATI!B$1:B$65536,'2018'!O12,DATI!C$1:C$65536,'2018'!N8,DATI!D$1:D$65536,'2018'!L131)</f>
        <v>15098005</v>
      </c>
      <c r="P131" s="44"/>
      <c r="Q131" s="44"/>
      <c r="R131" s="44"/>
      <c r="S131" s="44"/>
      <c r="T131" s="44"/>
      <c r="U131" s="44"/>
      <c r="V131" s="44"/>
      <c r="W131" s="45"/>
    </row>
    <row r="132" spans="1:23">
      <c r="A132" s="7"/>
      <c r="B132" s="28"/>
      <c r="C132" s="28"/>
      <c r="D132" s="28"/>
      <c r="E132" s="28"/>
      <c r="F132" s="28"/>
      <c r="G132" s="28"/>
      <c r="H132" s="28"/>
      <c r="I132" s="28"/>
      <c r="J132" s="28"/>
      <c r="K132" s="42"/>
      <c r="L132" s="40" t="s">
        <v>115</v>
      </c>
      <c r="M132" s="134" t="s">
        <v>237</v>
      </c>
      <c r="N132" s="44"/>
      <c r="O132" s="36">
        <f>SUMIFS(DATI!E$1:E$65536,DATI!A$1:A$65536,'2018'!B4,DATI!B$1:B$65536,'2018'!O12,DATI!C$1:C$65536,'2018'!N8,DATI!D$1:D$65536,'2018'!L132)</f>
        <v>3022755</v>
      </c>
      <c r="P132" s="44"/>
      <c r="Q132" s="44"/>
      <c r="R132" s="44"/>
      <c r="S132" s="44"/>
      <c r="T132" s="44"/>
      <c r="U132" s="44"/>
      <c r="V132" s="44"/>
      <c r="W132" s="45"/>
    </row>
    <row r="133" spans="1:23">
      <c r="A133" s="7"/>
      <c r="B133" s="28"/>
      <c r="C133" s="28"/>
      <c r="D133" s="28"/>
      <c r="E133" s="28"/>
      <c r="F133" s="28"/>
      <c r="G133" s="28"/>
      <c r="H133" s="28"/>
      <c r="I133" s="28"/>
      <c r="J133" s="28"/>
      <c r="K133" s="42"/>
      <c r="L133" s="40" t="s">
        <v>116</v>
      </c>
      <c r="M133" s="185" t="s">
        <v>228</v>
      </c>
      <c r="N133" s="44"/>
      <c r="O133" s="36">
        <f>SUMIFS(DATI!E$1:E$65536,DATI!A$1:A$65536,'2018'!B4,DATI!B$1:B$65536,'2018'!O12,DATI!C$1:C$65536,'2018'!N8,DATI!D$1:D$65536,'2018'!L133)</f>
        <v>74984</v>
      </c>
      <c r="P133" s="44"/>
      <c r="Q133" s="44"/>
      <c r="R133" s="44"/>
      <c r="S133" s="44"/>
      <c r="T133" s="44"/>
      <c r="U133" s="44"/>
      <c r="V133" s="44"/>
      <c r="W133" s="45"/>
    </row>
    <row r="134" spans="1:23" ht="13">
      <c r="A134" s="7"/>
      <c r="B134" s="28"/>
      <c r="C134" s="28"/>
      <c r="D134" s="28"/>
      <c r="E134" s="28"/>
      <c r="F134" s="28"/>
      <c r="G134" s="28"/>
      <c r="H134" s="28"/>
      <c r="I134" s="28"/>
      <c r="J134" s="29">
        <f>O130-J126</f>
        <v>139207</v>
      </c>
      <c r="K134" s="42"/>
      <c r="L134" s="135" t="s">
        <v>107</v>
      </c>
      <c r="M134" s="202" t="s">
        <v>198</v>
      </c>
      <c r="N134" s="44"/>
      <c r="O134" s="44"/>
      <c r="P134" s="44"/>
      <c r="Q134" s="44"/>
      <c r="R134" s="44"/>
      <c r="S134" s="44"/>
      <c r="T134" s="44"/>
      <c r="U134" s="44"/>
      <c r="V134" s="44"/>
      <c r="W134" s="45"/>
    </row>
    <row r="135" spans="1:23">
      <c r="A135" s="7"/>
      <c r="B135" s="28"/>
      <c r="C135" s="28"/>
      <c r="D135" s="28"/>
      <c r="E135" s="28"/>
      <c r="F135" s="28"/>
      <c r="G135" s="28"/>
      <c r="H135" s="61"/>
      <c r="I135" s="94">
        <f>I27+I30+I55+I58+I86+I89+I100+I116</f>
        <v>36885512</v>
      </c>
      <c r="J135" s="94">
        <f>J27+J30+J55+J58+J86+J89+J100+J116</f>
        <v>2588925</v>
      </c>
      <c r="K135" s="31">
        <f>I135+J135</f>
        <v>39474437</v>
      </c>
      <c r="L135" s="40" t="s">
        <v>199</v>
      </c>
      <c r="M135" s="41" t="s">
        <v>200</v>
      </c>
      <c r="N135" s="33">
        <f>O135+P135</f>
        <v>39474436</v>
      </c>
      <c r="O135" s="37">
        <f>O46+O49+O58+O86+O89+O100+O116</f>
        <v>2560423</v>
      </c>
      <c r="P135" s="43">
        <f>P33+P46+P49+P58+P86+P89+P100+P116</f>
        <v>36914013</v>
      </c>
      <c r="Q135" s="43">
        <f>Q33</f>
        <v>52639</v>
      </c>
      <c r="R135" s="136"/>
      <c r="S135" s="44"/>
      <c r="T135" s="44"/>
      <c r="U135" s="44"/>
      <c r="V135" s="44"/>
      <c r="W135" s="45"/>
    </row>
    <row r="136" spans="1:23" ht="13.5" thickBot="1">
      <c r="A136" s="7"/>
      <c r="B136" s="28"/>
      <c r="C136" s="28"/>
      <c r="D136" s="28"/>
      <c r="E136" s="28"/>
      <c r="F136" s="28"/>
      <c r="G136" s="28"/>
      <c r="H136" s="28"/>
      <c r="I136" s="23"/>
      <c r="J136" s="137">
        <f>J134+O46+O49+O58+O86+O90+O96+O100+O116+O97-J27-J55-J58-J86-J90-J96-J100-J116-J97</f>
        <v>110705</v>
      </c>
      <c r="K136" s="138"/>
      <c r="L136" s="130" t="s">
        <v>108</v>
      </c>
      <c r="M136" s="207" t="s">
        <v>201</v>
      </c>
      <c r="N136" s="44"/>
      <c r="O136" s="44"/>
      <c r="P136" s="44"/>
      <c r="Q136" s="44"/>
      <c r="R136" s="44"/>
      <c r="S136" s="44"/>
      <c r="T136" s="44"/>
      <c r="U136" s="44"/>
      <c r="V136" s="44"/>
      <c r="W136" s="45"/>
    </row>
    <row r="137" spans="1:23" ht="13.5" thickTop="1" thickBot="1">
      <c r="A137" s="7"/>
      <c r="B137" s="251"/>
      <c r="C137" s="251"/>
      <c r="D137" s="251"/>
      <c r="E137" s="251"/>
      <c r="F137" s="251"/>
      <c r="G137" s="251"/>
      <c r="H137" s="251"/>
      <c r="I137" s="251"/>
      <c r="J137" s="251"/>
      <c r="K137" s="251"/>
      <c r="L137" s="251"/>
      <c r="M137" s="251"/>
      <c r="N137" s="251"/>
      <c r="O137" s="251"/>
      <c r="P137" s="251"/>
      <c r="Q137" s="251"/>
      <c r="R137" s="251"/>
      <c r="S137" s="251"/>
      <c r="T137" s="251"/>
      <c r="U137" s="251"/>
      <c r="V137" s="251"/>
      <c r="W137" s="252"/>
    </row>
    <row r="138" spans="1:23" ht="21.75" customHeight="1" thickTop="1" thickBot="1">
      <c r="A138" s="7"/>
      <c r="B138" s="253" t="s">
        <v>202</v>
      </c>
      <c r="C138" s="253"/>
      <c r="D138" s="253"/>
      <c r="E138" s="253"/>
      <c r="F138" s="253"/>
      <c r="G138" s="253"/>
      <c r="H138" s="253"/>
      <c r="I138" s="253"/>
      <c r="J138" s="253"/>
      <c r="K138" s="254"/>
      <c r="L138" s="255" t="s">
        <v>203</v>
      </c>
      <c r="M138" s="256"/>
      <c r="N138" s="259" t="s">
        <v>204</v>
      </c>
      <c r="O138" s="259"/>
      <c r="P138" s="259"/>
      <c r="Q138" s="259"/>
      <c r="R138" s="259"/>
      <c r="S138" s="259"/>
      <c r="T138" s="259"/>
      <c r="U138" s="259"/>
      <c r="V138" s="259"/>
      <c r="W138" s="260"/>
    </row>
    <row r="139" spans="1:23" ht="13.5" customHeight="1" thickTop="1">
      <c r="A139" s="7"/>
      <c r="B139" s="261" t="s">
        <v>122</v>
      </c>
      <c r="C139" s="264" t="s">
        <v>123</v>
      </c>
      <c r="D139" s="264" t="s">
        <v>124</v>
      </c>
      <c r="E139" s="239" t="s">
        <v>125</v>
      </c>
      <c r="F139" s="239" t="s">
        <v>126</v>
      </c>
      <c r="G139" s="239" t="s">
        <v>127</v>
      </c>
      <c r="H139" s="239" t="s">
        <v>128</v>
      </c>
      <c r="I139" s="239" t="s">
        <v>129</v>
      </c>
      <c r="J139" s="239" t="s">
        <v>130</v>
      </c>
      <c r="K139" s="243" t="s">
        <v>131</v>
      </c>
      <c r="L139" s="222"/>
      <c r="M139" s="223"/>
      <c r="N139" s="246" t="s">
        <v>131</v>
      </c>
      <c r="O139" s="239" t="s">
        <v>130</v>
      </c>
      <c r="P139" s="239" t="s">
        <v>129</v>
      </c>
      <c r="Q139" s="239" t="s">
        <v>128</v>
      </c>
      <c r="R139" s="239" t="s">
        <v>127</v>
      </c>
      <c r="S139" s="239" t="s">
        <v>126</v>
      </c>
      <c r="T139" s="239" t="s">
        <v>125</v>
      </c>
      <c r="U139" s="264" t="s">
        <v>124</v>
      </c>
      <c r="V139" s="264" t="s">
        <v>123</v>
      </c>
      <c r="W139" s="266" t="s">
        <v>122</v>
      </c>
    </row>
    <row r="140" spans="1:23" ht="12.75" customHeight="1">
      <c r="A140" s="7"/>
      <c r="B140" s="262"/>
      <c r="C140" s="216"/>
      <c r="D140" s="216"/>
      <c r="E140" s="213"/>
      <c r="F140" s="213"/>
      <c r="G140" s="213"/>
      <c r="H140" s="229"/>
      <c r="I140" s="213"/>
      <c r="J140" s="213"/>
      <c r="K140" s="244"/>
      <c r="L140" s="222"/>
      <c r="M140" s="223"/>
      <c r="N140" s="247"/>
      <c r="O140" s="213"/>
      <c r="P140" s="213"/>
      <c r="Q140" s="229"/>
      <c r="R140" s="213"/>
      <c r="S140" s="213"/>
      <c r="T140" s="213"/>
      <c r="U140" s="216"/>
      <c r="V140" s="216"/>
      <c r="W140" s="219"/>
    </row>
    <row r="141" spans="1:23" ht="57.75" customHeight="1" thickBot="1">
      <c r="A141" s="7"/>
      <c r="B141" s="263"/>
      <c r="C141" s="265"/>
      <c r="D141" s="265"/>
      <c r="E141" s="241"/>
      <c r="F141" s="241"/>
      <c r="G141" s="241"/>
      <c r="H141" s="242"/>
      <c r="I141" s="241"/>
      <c r="J141" s="240"/>
      <c r="K141" s="245"/>
      <c r="L141" s="257"/>
      <c r="M141" s="258"/>
      <c r="N141" s="248"/>
      <c r="O141" s="240"/>
      <c r="P141" s="241"/>
      <c r="Q141" s="242"/>
      <c r="R141" s="241"/>
      <c r="S141" s="241"/>
      <c r="T141" s="241"/>
      <c r="U141" s="265"/>
      <c r="V141" s="265"/>
      <c r="W141" s="267"/>
    </row>
    <row r="142" spans="1:23" ht="19" thickTop="1" thickBot="1">
      <c r="A142" s="7"/>
      <c r="B142" s="231" t="s">
        <v>205</v>
      </c>
      <c r="C142" s="231"/>
      <c r="D142" s="231"/>
      <c r="E142" s="231"/>
      <c r="F142" s="231"/>
      <c r="G142" s="231"/>
      <c r="H142" s="231"/>
      <c r="I142" s="231"/>
      <c r="J142" s="231"/>
      <c r="K142" s="231"/>
      <c r="L142" s="231"/>
      <c r="M142" s="231"/>
      <c r="N142" s="231"/>
      <c r="O142" s="231"/>
      <c r="P142" s="231"/>
      <c r="Q142" s="231"/>
      <c r="R142" s="231"/>
      <c r="S142" s="231"/>
      <c r="T142" s="231"/>
      <c r="U142" s="231"/>
      <c r="V142" s="231"/>
      <c r="W142" s="232"/>
    </row>
    <row r="143" spans="1:23" ht="13.5" thickTop="1">
      <c r="A143" s="7"/>
      <c r="B143" s="76"/>
      <c r="C143" s="76"/>
      <c r="D143" s="76"/>
      <c r="E143" s="76"/>
      <c r="F143" s="76"/>
      <c r="G143" s="76"/>
      <c r="H143" s="28"/>
      <c r="I143" s="76"/>
      <c r="J143" s="76"/>
      <c r="K143" s="139"/>
      <c r="L143" s="113" t="s">
        <v>206</v>
      </c>
      <c r="M143" s="208" t="s">
        <v>207</v>
      </c>
      <c r="N143" s="140">
        <f t="shared" ref="N143:N148" si="14">O143+P143</f>
        <v>1706208</v>
      </c>
      <c r="O143" s="141">
        <f>J136</f>
        <v>110705</v>
      </c>
      <c r="P143" s="141">
        <f>R143+S143+T143+W143</f>
        <v>1595503</v>
      </c>
      <c r="Q143" s="28"/>
      <c r="R143" s="142">
        <f>G119</f>
        <v>1131635</v>
      </c>
      <c r="S143" s="142">
        <f>F119</f>
        <v>159996</v>
      </c>
      <c r="T143" s="142">
        <f>E119</f>
        <v>-82080</v>
      </c>
      <c r="U143" s="143">
        <f>D119</f>
        <v>384241</v>
      </c>
      <c r="V143" s="62">
        <f>C119</f>
        <v>1711</v>
      </c>
      <c r="W143" s="63">
        <f>U143+V143</f>
        <v>385952</v>
      </c>
    </row>
    <row r="144" spans="1:23">
      <c r="A144" s="7"/>
      <c r="B144" s="115">
        <f>C144+D144</f>
        <v>0</v>
      </c>
      <c r="C144" s="144">
        <f>C145+C146</f>
        <v>0</v>
      </c>
      <c r="D144" s="144">
        <f>D145+D146</f>
        <v>0</v>
      </c>
      <c r="E144" s="144">
        <f>E146</f>
        <v>7216</v>
      </c>
      <c r="F144" s="144">
        <f>F145+F146</f>
        <v>3970</v>
      </c>
      <c r="G144" s="144">
        <f>G145+G146</f>
        <v>21052</v>
      </c>
      <c r="H144" s="28"/>
      <c r="I144" s="37">
        <f>B144+E144+F144+G144</f>
        <v>32238</v>
      </c>
      <c r="J144" s="37">
        <f>J145+J146</f>
        <v>519083</v>
      </c>
      <c r="K144" s="145">
        <f t="shared" ref="K144:K149" si="15">I144+J144</f>
        <v>551321</v>
      </c>
      <c r="L144" s="53" t="s">
        <v>67</v>
      </c>
      <c r="M144" s="65" t="s">
        <v>208</v>
      </c>
      <c r="N144" s="140">
        <f t="shared" si="14"/>
        <v>551321</v>
      </c>
      <c r="O144" s="37">
        <f>O145+O146</f>
        <v>7675</v>
      </c>
      <c r="P144" s="43">
        <f>R144+S144+T144+W144</f>
        <v>543646</v>
      </c>
      <c r="Q144" s="28"/>
      <c r="R144" s="146">
        <f>R146</f>
        <v>137580</v>
      </c>
      <c r="S144" s="146">
        <f>S146</f>
        <v>0</v>
      </c>
      <c r="T144" s="146">
        <f>T146+T145</f>
        <v>400858</v>
      </c>
      <c r="U144" s="146">
        <f>U146</f>
        <v>0</v>
      </c>
      <c r="V144" s="62">
        <f>V146</f>
        <v>5208</v>
      </c>
      <c r="W144" s="63">
        <f>U144+V144</f>
        <v>5208</v>
      </c>
    </row>
    <row r="145" spans="1:23">
      <c r="A145" s="7"/>
      <c r="B145" s="115">
        <f>C145+D145</f>
        <v>0</v>
      </c>
      <c r="C145" s="147">
        <f>SUMIFS(DATI!E$1:E$65536,DATI!A$1:A$65536,'2018'!B4,DATI!B$1:B$65536,'2018'!C12,DATI!C$1:C$65536,'2018'!B8,DATI!D$1:D$65536,'2018'!L145)</f>
        <v>0</v>
      </c>
      <c r="D145" s="147">
        <f>SUMIFS(DATI!E$1:E$65536,DATI!A$1:A$65536,'2018'!B4,DATI!B$1:B$65536,'2018'!D12,DATI!C$1:C$65536,'2018'!B8,DATI!D$1:D$65536,'2018'!L145)</f>
        <v>0</v>
      </c>
      <c r="E145" s="148"/>
      <c r="F145" s="149">
        <f>SUMIFS(DATI!E$1:E$65536,DATI!A$1:A$65536,'2018'!B4,DATI!B$1:B$65536,'2018'!F12,DATI!C$1:C$65536,'2018'!B8,DATI!D$1:D$65536,'2018'!L145)</f>
        <v>0</v>
      </c>
      <c r="G145" s="149">
        <f>SUMIFS(DATI!E$1:E$65536,DATI!A$1:A$65536,'2018'!B4,DATI!B$1:B$65536,'2018'!G12,DATI!C$1:C$65536,'2018'!B8,DATI!D$1:D$65536,'2018'!L145)</f>
        <v>13377</v>
      </c>
      <c r="H145" s="28"/>
      <c r="I145" s="37">
        <f>B145+F145+G145</f>
        <v>13377</v>
      </c>
      <c r="J145" s="149">
        <f>SUMIFS(DATI!E$1:E$65536,DATI!A$1:A$65536,'2018'!B4,DATI!B$1:B$65536,'2018'!J12,DATI!C$1:C$65536,'2018'!B8,DATI!D$1:D$65536,'2018'!L145)</f>
        <v>0</v>
      </c>
      <c r="K145" s="145">
        <f t="shared" si="15"/>
        <v>13377</v>
      </c>
      <c r="L145" s="53" t="s">
        <v>68</v>
      </c>
      <c r="M145" s="199" t="s">
        <v>230</v>
      </c>
      <c r="N145" s="140">
        <f t="shared" si="14"/>
        <v>13377</v>
      </c>
      <c r="O145" s="149">
        <f>SUMIFS(DATI!E$1:E$65536,DATI!A$1:A$65536,'2018'!B4,DATI!B$1:B$65536,'2018'!O12,DATI!C$1:C$65536,'2018'!N8,DATI!D$1:D$65536,'2018'!L145)</f>
        <v>0</v>
      </c>
      <c r="P145" s="43">
        <f>T145</f>
        <v>13377</v>
      </c>
      <c r="Q145" s="28"/>
      <c r="R145" s="150"/>
      <c r="S145" s="151"/>
      <c r="T145" s="36">
        <f>SUMIFS(DATI!E$1:E$65536,DATI!A$1:A$65536,'2018'!B4,DATI!B$1:B$65536,'2018'!T12,DATI!C$1:C$65536,'2018'!N8,DATI!D$1:D$65536,'2018'!L145)</f>
        <v>13377</v>
      </c>
      <c r="U145" s="152"/>
      <c r="V145" s="28"/>
      <c r="W145" s="42"/>
    </row>
    <row r="146" spans="1:23">
      <c r="A146" s="7"/>
      <c r="B146" s="115">
        <f>C146+D146</f>
        <v>0</v>
      </c>
      <c r="C146" s="144">
        <f>C148</f>
        <v>0</v>
      </c>
      <c r="D146" s="144">
        <f>D148</f>
        <v>0</v>
      </c>
      <c r="E146" s="144">
        <f>E147+E148</f>
        <v>7216</v>
      </c>
      <c r="F146" s="144">
        <f>F148</f>
        <v>3970</v>
      </c>
      <c r="G146" s="144">
        <f>G148</f>
        <v>7675</v>
      </c>
      <c r="H146" s="44"/>
      <c r="I146" s="37">
        <f>B146+E146+F146+G146</f>
        <v>18861</v>
      </c>
      <c r="J146" s="144">
        <f>J147+J148</f>
        <v>519083</v>
      </c>
      <c r="K146" s="145">
        <f t="shared" si="15"/>
        <v>537944</v>
      </c>
      <c r="L146" s="53" t="s">
        <v>209</v>
      </c>
      <c r="M146" s="199" t="s">
        <v>231</v>
      </c>
      <c r="N146" s="140">
        <f t="shared" si="14"/>
        <v>537944</v>
      </c>
      <c r="O146" s="37">
        <f>O147+O148</f>
        <v>7675</v>
      </c>
      <c r="P146" s="43">
        <f>R146+S146+T146+W146</f>
        <v>530269</v>
      </c>
      <c r="Q146" s="44"/>
      <c r="R146" s="146">
        <f>R147+R148</f>
        <v>137580</v>
      </c>
      <c r="S146" s="146">
        <f>S147+S148</f>
        <v>0</v>
      </c>
      <c r="T146" s="146">
        <f>T147+T148</f>
        <v>387481</v>
      </c>
      <c r="U146" s="146">
        <f>U147+U148</f>
        <v>0</v>
      </c>
      <c r="V146" s="94">
        <f>V147+V148</f>
        <v>5208</v>
      </c>
      <c r="W146" s="31">
        <f>U146+V146</f>
        <v>5208</v>
      </c>
    </row>
    <row r="147" spans="1:23">
      <c r="A147" s="7"/>
      <c r="B147" s="153"/>
      <c r="C147" s="154"/>
      <c r="D147" s="154"/>
      <c r="E147" s="149">
        <f>SUMIFS(DATI!E$1:E$65536,DATI!A$1:A$65536,'2018'!B4,DATI!B$1:B$65536,'2018'!E12,DATI!C$1:C$65536,'2018'!B8,DATI!D$1:D$65536,'2018'!L147)</f>
        <v>623</v>
      </c>
      <c r="F147" s="152"/>
      <c r="G147" s="71"/>
      <c r="H147" s="44"/>
      <c r="I147" s="37">
        <f>E147</f>
        <v>623</v>
      </c>
      <c r="J147" s="149">
        <f>SUMIFS(DATI!E$1:E$65536,DATI!A$1:A$65536,'2018'!B4,DATI!B$1:B$65536,'2018'!J12,DATI!C$1:C$65536,'2018'!B8,DATI!D$1:D$65536,'2018'!L147)</f>
        <v>513906</v>
      </c>
      <c r="K147" s="145">
        <f t="shared" si="15"/>
        <v>514529</v>
      </c>
      <c r="L147" s="53" t="s">
        <v>69</v>
      </c>
      <c r="M147" s="78" t="s">
        <v>232</v>
      </c>
      <c r="N147" s="140">
        <f t="shared" si="14"/>
        <v>514529</v>
      </c>
      <c r="O147" s="149">
        <f>SUMIFS(DATI!E$1:E$65536,DATI!A$1:A$65536,'2018'!B4,DATI!B$1:B$65536,'2018'!O12,DATI!C$1:C$65536,'2018'!N8,DATI!D$1:D$65536,'2018'!L147)</f>
        <v>0</v>
      </c>
      <c r="P147" s="43">
        <f>R147+S147+T147+W147</f>
        <v>514529</v>
      </c>
      <c r="Q147" s="44"/>
      <c r="R147" s="149">
        <f>SUMIFS(DATI!E$1:E$65536,DATI!A$1:A$65536,'2018'!B4,DATI!B$1:B$65536,'2018'!R12,DATI!C$1:C$65536,'2018'!N8,DATI!D$1:D$65536,'2018'!L147)</f>
        <v>127048</v>
      </c>
      <c r="S147" s="149">
        <f>SUMIFS(DATI!E$1:E$65536,DATI!A$1:A$65536,'2018'!B4,DATI!B$1:B$65536,'2018'!D12,DATI!C$1:C$65536,'2018'!N8,DATI!D$1:D$65536,'2018'!L147)</f>
        <v>0</v>
      </c>
      <c r="T147" s="36">
        <f>SUMIFS(DATI!E$1:E$65536,DATI!A$1:A$65536,'2018'!B4,DATI!B$1:B$65536,'2018'!T12,DATI!C$1:C$65536,'2018'!N8,DATI!D$1:D$65536,'2018'!L147)</f>
        <v>387481</v>
      </c>
      <c r="U147" s="155">
        <f>SUMIFS(DATI!E$1:E$65536,DATI!A$1:A$65536,'2018'!B4,DATI!B$1:B$65536,'2018'!U12,DATI!C$1:C$65536,'2018'!N8,DATI!D$1:D$65536,'2018'!L147)</f>
        <v>0</v>
      </c>
      <c r="V147" s="30">
        <f>SUMIFS(DATI!E$1:E$65536,DATI!A$1:A$65536,'2018'!B4,DATI!B$1:B$65536,'2018'!V12,DATI!C$1:C$65536,'2018'!N8,DATI!D$1:D$65536,'2018'!L147)</f>
        <v>0</v>
      </c>
      <c r="W147" s="31">
        <f>U147+V147</f>
        <v>0</v>
      </c>
    </row>
    <row r="148" spans="1:23">
      <c r="A148" s="7"/>
      <c r="B148" s="115">
        <f>C148+D148</f>
        <v>0</v>
      </c>
      <c r="C148" s="156">
        <f>SUMIFS(DATI!E$1:E$65536,DATI!A$1:A$65536,'2018'!B4,DATI!B$1:B$65536,'2018'!C12,DATI!C$1:C$65536,'2018'!B8,DATI!D$1:D$65536,'2018'!L148)</f>
        <v>0</v>
      </c>
      <c r="D148" s="156">
        <f>SUMIFS(DATI!E$1:E$65536,DATI!A$1:A$65536,'2018'!B4,DATI!B$1:B$65536,'2018'!D12,DATI!C$1:C$65536,'2018'!B8,DATI!D$1:D$65536,'2018'!L148)</f>
        <v>0</v>
      </c>
      <c r="E148" s="149">
        <f>SUMIFS(DATI!E$1:E$65536,DATI!A$1:A$65536,'2018'!B4,DATI!B$1:B$65536,'2018'!E12,DATI!C$1:C$65536,'2018'!B8,DATI!D$1:D$65536,'2018'!L148)</f>
        <v>6593</v>
      </c>
      <c r="F148" s="149">
        <f>SUMIFS(DATI!E$1:E$65536,DATI!A$1:A$65536,'2018'!B4,DATI!B$1:B$65536,'2018'!F12,DATI!C$1:C$65536,'2018'!B8,DATI!D$1:D$65536,'2018'!L148)</f>
        <v>3970</v>
      </c>
      <c r="G148" s="149">
        <f>SUMIFS(DATI!E$1:E$65536,DATI!A$1:A$65536,'2018'!B4,DATI!B$1:B$65536,'2018'!G12,DATI!C$1:C$65536,'2018'!B8,DATI!D$1:D$65536,'2018'!L148)</f>
        <v>7675</v>
      </c>
      <c r="H148" s="44"/>
      <c r="I148" s="37">
        <f>B148+E148+F148+G148</f>
        <v>18238</v>
      </c>
      <c r="J148" s="149">
        <f>SUMIFS(DATI!E$1:E$65536,DATI!A$1:A$65536,'2018'!B4,DATI!B$1:B$65536,'2018'!J12,DATI!C$1:C$65536,'2018'!B8,DATI!D$1:D$65536,'2018'!L148)</f>
        <v>5177</v>
      </c>
      <c r="K148" s="145">
        <f t="shared" si="15"/>
        <v>23415</v>
      </c>
      <c r="L148" s="53" t="s">
        <v>70</v>
      </c>
      <c r="M148" s="78" t="s">
        <v>233</v>
      </c>
      <c r="N148" s="140">
        <f t="shared" si="14"/>
        <v>23415</v>
      </c>
      <c r="O148" s="149">
        <f>SUMIFS(DATI!E$1:E$65536,DATI!A$1:A$65536,'2018'!B4,DATI!B$1:B$65536,'2018'!O12,DATI!C$1:C$65536,'2018'!N8,DATI!D$1:D$65536,'2018'!L148)</f>
        <v>7675</v>
      </c>
      <c r="P148" s="43">
        <f>R148+S148+T148+W148</f>
        <v>15740</v>
      </c>
      <c r="Q148" s="44"/>
      <c r="R148" s="149">
        <f>SUMIFS(DATI!E$1:E$65536,DATI!A$1:A$65536,'2018'!B4,DATI!B$1:B$65536,'2018'!R12,DATI!C$1:C$65536,'2018'!N8,DATI!D$1:D$65536,'2018'!L148)</f>
        <v>10532</v>
      </c>
      <c r="S148" s="149">
        <f>SUMIFS(DATI!E$1:E$65536,DATI!A$1:A$65536,'2018'!B4,DATI!B$1:B$65536,'2018'!S12,DATI!C$1:C$65536,'2018'!N8,DATI!D$1:D$65536,'2018'!L148)</f>
        <v>0</v>
      </c>
      <c r="T148" s="36">
        <f>SUMIFS(DATI!E$1:E$65536,DATI!A$1:A$65536,'2018'!B4,DATI!B$1:B$65536,'2018'!T12,DATI!C$1:C$65536,'2018'!N8,DATI!D$1:D$65536,'2018'!L148)</f>
        <v>0</v>
      </c>
      <c r="U148" s="155">
        <f>SUMIFS(DATI!E$1:E$65536,DATI!A$1:A$65536,'2018'!B4,DATI!B$1:B$65536,'2018'!U12,DATI!C$1:C$65536,'2018'!N8,DATI!D$1:D$65536,'2018'!L148)</f>
        <v>0</v>
      </c>
      <c r="V148" s="30">
        <f>SUMIFS(DATI!E$1:E$65536,DATI!A$1:A$65536,'2018'!B4,DATI!B$1:B$65536,'2018'!V12,DATI!C$1:C$65536,'2018'!N8,DATI!D$1:D$65536,'2018'!L148)</f>
        <v>5208</v>
      </c>
      <c r="W148" s="31">
        <f>U148+V148</f>
        <v>5208</v>
      </c>
    </row>
    <row r="149" spans="1:23" ht="26.5" thickBot="1">
      <c r="A149" s="7"/>
      <c r="B149" s="115">
        <f>C149+D149</f>
        <v>391160</v>
      </c>
      <c r="C149" s="157">
        <f>V143+V144-C144</f>
        <v>6919</v>
      </c>
      <c r="D149" s="157">
        <f>U143+U144-D144</f>
        <v>384241</v>
      </c>
      <c r="E149" s="80">
        <f>T143+T144-E144</f>
        <v>311562</v>
      </c>
      <c r="F149" s="80">
        <f>S143+S144-F144</f>
        <v>156026</v>
      </c>
      <c r="G149" s="80">
        <f>G119+R144-G144</f>
        <v>1248163</v>
      </c>
      <c r="H149" s="44"/>
      <c r="I149" s="80">
        <f>B149+E149+F149+G149</f>
        <v>2106911</v>
      </c>
      <c r="J149" s="80">
        <f>O143+O144-J144</f>
        <v>-400703</v>
      </c>
      <c r="K149" s="158">
        <f t="shared" si="15"/>
        <v>1706208</v>
      </c>
      <c r="L149" s="130" t="s">
        <v>11</v>
      </c>
      <c r="M149" s="200" t="s">
        <v>210</v>
      </c>
      <c r="N149" s="44"/>
      <c r="O149" s="44"/>
      <c r="P149" s="44"/>
      <c r="Q149" s="44"/>
      <c r="R149" s="44"/>
      <c r="S149" s="44"/>
      <c r="T149" s="44"/>
      <c r="U149" s="44"/>
      <c r="V149" s="44"/>
      <c r="W149" s="45"/>
    </row>
    <row r="150" spans="1:23" ht="19" thickTop="1" thickBot="1">
      <c r="A150" s="7"/>
      <c r="B150" s="233" t="s">
        <v>211</v>
      </c>
      <c r="C150" s="234"/>
      <c r="D150" s="234"/>
      <c r="E150" s="234"/>
      <c r="F150" s="234"/>
      <c r="G150" s="234"/>
      <c r="H150" s="234"/>
      <c r="I150" s="234"/>
      <c r="J150" s="234"/>
      <c r="K150" s="234"/>
      <c r="L150" s="234"/>
      <c r="M150" s="234"/>
      <c r="N150" s="234"/>
      <c r="O150" s="234"/>
      <c r="P150" s="234"/>
      <c r="Q150" s="234"/>
      <c r="R150" s="234"/>
      <c r="S150" s="234"/>
      <c r="T150" s="234"/>
      <c r="U150" s="234"/>
      <c r="V150" s="234"/>
      <c r="W150" s="235"/>
    </row>
    <row r="151" spans="1:23" ht="26.5" thickTop="1">
      <c r="B151" s="159"/>
      <c r="C151" s="76"/>
      <c r="D151" s="76"/>
      <c r="E151" s="76"/>
      <c r="F151" s="76"/>
      <c r="G151" s="76"/>
      <c r="H151" s="28"/>
      <c r="I151" s="76"/>
      <c r="J151" s="44"/>
      <c r="K151" s="160"/>
      <c r="L151" s="113" t="s">
        <v>11</v>
      </c>
      <c r="M151" s="200" t="s">
        <v>210</v>
      </c>
      <c r="N151" s="161">
        <f>O151+P151</f>
        <v>1706208</v>
      </c>
      <c r="O151" s="162">
        <f>J149</f>
        <v>-400703</v>
      </c>
      <c r="P151" s="163">
        <f>R151+S151+T151+W151</f>
        <v>2106911</v>
      </c>
      <c r="Q151" s="28"/>
      <c r="R151" s="162">
        <f>G149</f>
        <v>1248163</v>
      </c>
      <c r="S151" s="162">
        <f>F149</f>
        <v>156026</v>
      </c>
      <c r="T151" s="163">
        <f>E149</f>
        <v>311562</v>
      </c>
      <c r="U151" s="164">
        <f>D149</f>
        <v>384241</v>
      </c>
      <c r="V151" s="62">
        <f>C149</f>
        <v>6919</v>
      </c>
      <c r="W151" s="63">
        <f>U151+V151</f>
        <v>391160</v>
      </c>
    </row>
    <row r="152" spans="1:23">
      <c r="B152" s="115">
        <f>C152+D152</f>
        <v>1060510</v>
      </c>
      <c r="C152" s="43">
        <f>C153+C154</f>
        <v>23389</v>
      </c>
      <c r="D152" s="43">
        <f>D153+D154</f>
        <v>1037121</v>
      </c>
      <c r="E152" s="33">
        <f>E153+E154</f>
        <v>1750400</v>
      </c>
      <c r="F152" s="33">
        <f>F153+F154</f>
        <v>78654</v>
      </c>
      <c r="G152" s="33">
        <f>G153+G154</f>
        <v>3831869</v>
      </c>
      <c r="H152" s="28"/>
      <c r="I152" s="37">
        <f>B152+E152+F152+G152</f>
        <v>6721433</v>
      </c>
      <c r="J152" s="148"/>
      <c r="K152" s="165">
        <f>I152</f>
        <v>6721433</v>
      </c>
      <c r="L152" s="53" t="s">
        <v>76</v>
      </c>
      <c r="M152" s="65" t="s">
        <v>212</v>
      </c>
      <c r="N152" s="166"/>
      <c r="O152" s="44"/>
      <c r="P152" s="166"/>
      <c r="Q152" s="28"/>
      <c r="R152" s="166"/>
      <c r="S152" s="166"/>
      <c r="T152" s="166"/>
      <c r="U152" s="166"/>
      <c r="V152" s="166"/>
      <c r="W152" s="70"/>
    </row>
    <row r="153" spans="1:23">
      <c r="B153" s="115">
        <f>C153+D153</f>
        <v>1055150</v>
      </c>
      <c r="C153" s="34">
        <f>SUMIFS(DATI!E$1:E$65536,DATI!A$1:A$65536,'2018'!B4,DATI!B$1:B$65536,'2018'!C12,DATI!C$1:C$65536,'2018'!B8,DATI!D$1:D$65536,'2018'!L153)</f>
        <v>23145</v>
      </c>
      <c r="D153" s="34">
        <f>SUMIFS(DATI!E$1:E$65536,DATI!A$1:A$65536,'2018'!B4,DATI!B$1:B$65536,'2018'!D12,DATI!C$1:C$65536,'2018'!B8,DATI!D$1:D$65536,'2018'!L153)</f>
        <v>1032005</v>
      </c>
      <c r="E153" s="36">
        <f>SUMIFS(DATI!E$1:E$65536,DATI!A$1:A$65536,'2018'!B4,DATI!B$1:B$65536,'2018'!E12,DATI!C$1:C$65536,'2018'!B8,DATI!D$1:D$65536,'2018'!L153)</f>
        <v>1643220</v>
      </c>
      <c r="F153" s="36">
        <f>SUMIFS(DATI!E$1:E$65536,DATI!A$1:A$65536,'2018'!B4,DATI!B$1:B$65536,'2018'!F12,DATI!C$1:C$65536,'2018'!B8,DATI!D$1:D$65536,'2018'!L153)</f>
        <v>75443</v>
      </c>
      <c r="G153" s="36">
        <f>SUMIFS(DATI!E$1:E$65536,DATI!A$1:A$65536,'2018'!B4,DATI!B$1:B$65536,'2018'!G12,DATI!C$1:C$65536,'2018'!B8,DATI!D$1:D$65536,'2018'!L153)</f>
        <v>3674384</v>
      </c>
      <c r="H153" s="28"/>
      <c r="I153" s="37">
        <f>B153+E153+F153+G153</f>
        <v>6448197</v>
      </c>
      <c r="J153" s="148"/>
      <c r="K153" s="165">
        <f>I153</f>
        <v>6448197</v>
      </c>
      <c r="L153" s="53" t="s">
        <v>78</v>
      </c>
      <c r="M153" s="199" t="s">
        <v>213</v>
      </c>
      <c r="N153" s="44"/>
      <c r="O153" s="44"/>
      <c r="P153" s="44"/>
      <c r="Q153" s="28"/>
      <c r="R153" s="44"/>
      <c r="S153" s="44"/>
      <c r="T153" s="44"/>
      <c r="U153" s="44"/>
      <c r="V153" s="44"/>
      <c r="W153" s="45"/>
    </row>
    <row r="154" spans="1:23">
      <c r="B154" s="115">
        <f>C154+D154</f>
        <v>5360</v>
      </c>
      <c r="C154" s="33">
        <f>C155+C156</f>
        <v>244</v>
      </c>
      <c r="D154" s="33">
        <f>D155+D156</f>
        <v>5116</v>
      </c>
      <c r="E154" s="33">
        <f>E155+E156</f>
        <v>107180</v>
      </c>
      <c r="F154" s="33">
        <f>F155+F156</f>
        <v>3211</v>
      </c>
      <c r="G154" s="33">
        <f>G155+G156</f>
        <v>157485</v>
      </c>
      <c r="H154" s="44"/>
      <c r="I154" s="37">
        <f>B154+E154+F154+G154</f>
        <v>273236</v>
      </c>
      <c r="J154" s="148"/>
      <c r="K154" s="165">
        <f>I154</f>
        <v>273236</v>
      </c>
      <c r="L154" s="53" t="s">
        <v>214</v>
      </c>
      <c r="M154" s="199" t="s">
        <v>215</v>
      </c>
      <c r="N154" s="44"/>
      <c r="O154" s="44"/>
      <c r="P154" s="44"/>
      <c r="Q154" s="44"/>
      <c r="R154" s="44"/>
      <c r="S154" s="44"/>
      <c r="T154" s="44"/>
      <c r="U154" s="44"/>
      <c r="V154" s="44"/>
      <c r="W154" s="45"/>
    </row>
    <row r="155" spans="1:23">
      <c r="B155" s="115">
        <f>C155+D155</f>
        <v>2646</v>
      </c>
      <c r="C155" s="34">
        <f>SUMIFS(DATI!E$1:E$65536,DATI!A$1:A$65536,'2018'!B4,DATI!B$1:B$65536,'2018'!C12,DATI!C$1:C$65536,'2018'!B8,DATI!D$1:D$65536,'2018'!L155)</f>
        <v>244</v>
      </c>
      <c r="D155" s="34">
        <f>SUMIFS(DATI!E$1:E$65536,DATI!A$1:A$65536,'2018'!B4,DATI!B$1:B$65536,'2018'!D12,DATI!C$1:C$65536,'2018'!B8,DATI!D$1:D$65536,'2018'!L155)</f>
        <v>2402</v>
      </c>
      <c r="E155" s="36">
        <f>SUMIFS(DATI!E$1:E$65536,DATI!A$1:A$65536,'2018'!B4,DATI!B$1:B$65536,'2018'!E12,DATI!C$1:C$65536,'2018'!B8,DATI!D$1:D$65536,'2018'!L155)</f>
        <v>106049</v>
      </c>
      <c r="F155" s="36">
        <f>SUMIFS(DATI!E$1:E$65536,DATI!A$1:A$65536,'2018'!B4,DATI!B$1:B$65536,'2018'!F12,DATI!C$1:C$65536,'2018'!B8,DATI!D$1:D$65536,'2018'!L155)</f>
        <v>3767</v>
      </c>
      <c r="G155" s="36">
        <f>SUMIFS(DATI!E$1:E$65536,DATI!A$1:A$65536,'2018'!B4,DATI!B$1:B$65536,'2018'!G12,DATI!C$1:C$65536,'2018'!B8,DATI!D$1:D$65536,'2018'!L155)</f>
        <v>157485</v>
      </c>
      <c r="H155" s="44"/>
      <c r="I155" s="37">
        <f>B155+E155+F155+G155</f>
        <v>269947</v>
      </c>
      <c r="J155" s="148"/>
      <c r="K155" s="165">
        <f>I155</f>
        <v>269947</v>
      </c>
      <c r="L155" s="53" t="s">
        <v>79</v>
      </c>
      <c r="M155" s="78" t="s">
        <v>216</v>
      </c>
      <c r="N155" s="44"/>
      <c r="O155" s="44"/>
      <c r="P155" s="44"/>
      <c r="Q155" s="44"/>
      <c r="R155" s="44"/>
      <c r="S155" s="44"/>
      <c r="T155" s="44"/>
      <c r="U155" s="44"/>
      <c r="V155" s="44"/>
      <c r="W155" s="45"/>
    </row>
    <row r="156" spans="1:23">
      <c r="B156" s="115">
        <f>C156+D156</f>
        <v>2714</v>
      </c>
      <c r="C156" s="167">
        <f>SUMIFS(DATI!E$1:E$65536,DATI!A$1:A$65536,'2018'!B4,DATI!B$1:B$65536,'2018'!C12,DATI!C$1:C$65536,'2018'!B8,DATI!D$1:D$65536,'2018'!L156)</f>
        <v>0</v>
      </c>
      <c r="D156" s="167">
        <f>SUMIFS(DATI!E$1:E$65536,DATI!A$1:A$65536,'2018'!B4,DATI!B$1:B$65536,'2018'!D12,DATI!C$1:C$65536,'2018'!B8,DATI!D$1:D$65536,'2018'!L156)</f>
        <v>2714</v>
      </c>
      <c r="E156" s="168">
        <f>SUMIFS(DATI!E$1:E$65536,DATI!A$1:A$65536,'2018'!B4,DATI!B$1:B$65536,'2018'!E12,DATI!C$1:C$65536,'2018'!B8,DATI!D$1:D$65536,'2018'!L156)</f>
        <v>1131</v>
      </c>
      <c r="F156" s="168">
        <f>SUMIFS(DATI!E$1:E$65536,DATI!A$1:A$65536,'2018'!B4,DATI!B$1:B$65536,'2018'!F12,DATI!C$1:C$65536,'2018'!B8,DATI!D$1:D$65536,'2018'!L156)</f>
        <v>-556</v>
      </c>
      <c r="G156" s="168">
        <f>SUMIFS(DATI!E$1:E$65536,DATI!A$1:A$65536,'2018'!B4,DATI!B$1:B$65536,'2018'!G12,DATI!C$1:C$65536,'2018'!B8,DATI!D$1:D$65536,'2018'!L156)</f>
        <v>0</v>
      </c>
      <c r="H156" s="44"/>
      <c r="I156" s="37">
        <f>B156+E156+F156+G156</f>
        <v>3289</v>
      </c>
      <c r="J156" s="148"/>
      <c r="K156" s="165">
        <f>I156</f>
        <v>3289</v>
      </c>
      <c r="L156" s="53" t="s">
        <v>80</v>
      </c>
      <c r="M156" s="78" t="s">
        <v>217</v>
      </c>
      <c r="N156" s="44"/>
      <c r="O156" s="44"/>
      <c r="P156" s="44"/>
      <c r="Q156" s="44"/>
      <c r="R156" s="44"/>
      <c r="S156" s="44"/>
      <c r="T156" s="44"/>
      <c r="U156" s="44"/>
      <c r="V156" s="44"/>
      <c r="W156" s="45"/>
    </row>
    <row r="157" spans="1:23">
      <c r="B157" s="169"/>
      <c r="C157" s="71"/>
      <c r="D157" s="71"/>
      <c r="E157" s="71"/>
      <c r="F157" s="71"/>
      <c r="G157" s="71"/>
      <c r="H157" s="44"/>
      <c r="I157" s="71"/>
      <c r="J157" s="76"/>
      <c r="K157" s="170"/>
      <c r="L157" s="53" t="s">
        <v>77</v>
      </c>
      <c r="M157" s="65" t="s">
        <v>167</v>
      </c>
      <c r="N157" s="33">
        <f>P157</f>
        <v>5015225</v>
      </c>
      <c r="O157" s="136"/>
      <c r="P157" s="43">
        <f>R157+S157+T157+W157</f>
        <v>5015225</v>
      </c>
      <c r="Q157" s="44"/>
      <c r="R157" s="146">
        <f>G22</f>
        <v>3065986</v>
      </c>
      <c r="S157" s="146">
        <f>F22</f>
        <v>91970</v>
      </c>
      <c r="T157" s="146">
        <f>E22</f>
        <v>1047615</v>
      </c>
      <c r="U157" s="146">
        <f>D22</f>
        <v>784155</v>
      </c>
      <c r="V157" s="94">
        <f>C22</f>
        <v>25499</v>
      </c>
      <c r="W157" s="31">
        <f>U157+V157</f>
        <v>809654</v>
      </c>
    </row>
    <row r="158" spans="1:23">
      <c r="B158" s="115">
        <f>C158+D158</f>
        <v>856</v>
      </c>
      <c r="C158" s="34">
        <f>SUMIFS(DATI!E$1:E$65536,DATI!A$1:A$65536,'2018'!B4,DATI!B$1:B$65536,'2018'!C12,DATI!C$1:C$65536,'2018'!B8,DATI!D$1:D$65536,'2018'!L158)</f>
        <v>856</v>
      </c>
      <c r="D158" s="34">
        <f>SUMIFS(DATI!E$1:E$65536,DATI!A$1:A$65536,'2018'!B4,DATI!B$1:B$65536,'2018'!D12,DATI!C$1:C$65536,'2018'!B8,DATI!D$1:D$65536,'2018'!L158)</f>
        <v>0</v>
      </c>
      <c r="E158" s="36">
        <f>SUMIFS(DATI!E$1:E$65536,DATI!A$1:A$65536,'2018'!B4,DATI!B$1:B$65536,'2018'!E12,DATI!C$1:C$65536,'2018'!B8,DATI!D$1:D$65536,'2018'!L158)</f>
        <v>-9467</v>
      </c>
      <c r="F158" s="171">
        <f>SUMIFS(DATI!E$1:E$65536,DATI!A$1:A$65536,'2018'!B4,DATI!B$1:B$65536,'2018'!F12,DATI!C$1:C$65536,'2018'!B8,DATI!D$1:D$65536,'2018'!L158)</f>
        <v>9308</v>
      </c>
      <c r="G158" s="171">
        <f>SUMIFS(DATI!E$1:E$65536,DATI!A$1:A$65536,'2018'!B4,DATI!B$1:B$65536,'2018'!G12,DATI!C$1:C$65536,'2018'!B8,DATI!D$1:D$65536,'2018'!L158)</f>
        <v>506</v>
      </c>
      <c r="H158" s="44"/>
      <c r="I158" s="37">
        <f>B158+E158+F158+G158</f>
        <v>1203</v>
      </c>
      <c r="J158" s="171">
        <f>SUMIFS(DATI!E$1:E$65536,DATI!A$1:A$65536,'2018'!B4,DATI!B$1:B$65536,'2018'!J12,DATI!C$1:C$65536,'2018'!B8,DATI!D$1:D$65536,'2018'!L158)</f>
        <v>-1203</v>
      </c>
      <c r="K158" s="39">
        <f>I158+J158</f>
        <v>0</v>
      </c>
      <c r="L158" s="53" t="s">
        <v>71</v>
      </c>
      <c r="M158" s="65" t="s">
        <v>218</v>
      </c>
      <c r="N158" s="44"/>
      <c r="O158" s="44"/>
      <c r="P158" s="166"/>
      <c r="Q158" s="44"/>
      <c r="R158" s="166"/>
      <c r="S158" s="44"/>
      <c r="T158" s="44"/>
      <c r="U158" s="44"/>
      <c r="V158" s="44"/>
      <c r="W158" s="45"/>
    </row>
    <row r="159" spans="1:23" ht="13">
      <c r="B159" s="115">
        <f>C159+D159</f>
        <v>139448</v>
      </c>
      <c r="C159" s="172">
        <f>V151+V157-C152-C158</f>
        <v>8173</v>
      </c>
      <c r="D159" s="172">
        <f>U151+U157-D152-D158</f>
        <v>131275</v>
      </c>
      <c r="E159" s="172">
        <f>T151+T157-E152-E158</f>
        <v>-381756</v>
      </c>
      <c r="F159" s="172">
        <f>S151+S157-F152-F158</f>
        <v>160034</v>
      </c>
      <c r="G159" s="172">
        <f>R151+R157-G152-G158</f>
        <v>481774</v>
      </c>
      <c r="H159" s="44"/>
      <c r="I159" s="80">
        <f>B159+E159+F159+G159</f>
        <v>399500</v>
      </c>
      <c r="J159" s="80">
        <f>O151-J158</f>
        <v>-399500</v>
      </c>
      <c r="K159" s="39">
        <f>I159+J159</f>
        <v>0</v>
      </c>
      <c r="L159" s="106" t="s">
        <v>22</v>
      </c>
      <c r="M159" s="203" t="s">
        <v>219</v>
      </c>
      <c r="N159" s="44"/>
      <c r="O159" s="44"/>
      <c r="P159" s="44"/>
      <c r="Q159" s="44"/>
      <c r="R159" s="44"/>
      <c r="S159" s="44"/>
      <c r="T159" s="44"/>
      <c r="U159" s="44"/>
      <c r="V159" s="44"/>
      <c r="W159" s="45"/>
    </row>
    <row r="160" spans="1:23" ht="13" thickBot="1">
      <c r="B160" s="236"/>
      <c r="C160" s="237"/>
      <c r="D160" s="237"/>
      <c r="E160" s="237"/>
      <c r="F160" s="237"/>
      <c r="G160" s="237"/>
      <c r="H160" s="237"/>
      <c r="I160" s="237"/>
      <c r="J160" s="237"/>
      <c r="K160" s="237"/>
      <c r="L160" s="237"/>
      <c r="M160" s="237"/>
      <c r="N160" s="237"/>
      <c r="O160" s="237"/>
      <c r="P160" s="237"/>
      <c r="Q160" s="237"/>
      <c r="R160" s="237"/>
      <c r="S160" s="237"/>
      <c r="T160" s="237"/>
      <c r="U160" s="237"/>
      <c r="V160" s="237"/>
      <c r="W160" s="238"/>
    </row>
    <row r="161" spans="2:23" ht="21.75" customHeight="1" thickTop="1">
      <c r="L161" s="222" t="s">
        <v>220</v>
      </c>
      <c r="M161" s="223"/>
      <c r="N161" s="226" t="s">
        <v>131</v>
      </c>
      <c r="O161" s="213" t="s">
        <v>130</v>
      </c>
      <c r="P161" s="213" t="s">
        <v>129</v>
      </c>
      <c r="Q161" s="213" t="s">
        <v>128</v>
      </c>
      <c r="R161" s="213" t="s">
        <v>127</v>
      </c>
      <c r="S161" s="213" t="s">
        <v>126</v>
      </c>
      <c r="T161" s="213" t="s">
        <v>125</v>
      </c>
      <c r="U161" s="215" t="s">
        <v>124</v>
      </c>
      <c r="V161" s="215" t="s">
        <v>123</v>
      </c>
      <c r="W161" s="218" t="s">
        <v>122</v>
      </c>
    </row>
    <row r="162" spans="2:23" ht="13.5" customHeight="1">
      <c r="L162" s="222"/>
      <c r="M162" s="223"/>
      <c r="N162" s="226"/>
      <c r="O162" s="213"/>
      <c r="P162" s="213"/>
      <c r="Q162" s="229"/>
      <c r="R162" s="213"/>
      <c r="S162" s="213"/>
      <c r="T162" s="213"/>
      <c r="U162" s="216"/>
      <c r="V162" s="216"/>
      <c r="W162" s="219"/>
    </row>
    <row r="163" spans="2:23" ht="51.75" customHeight="1" thickBot="1">
      <c r="B163" s="221" t="s">
        <v>221</v>
      </c>
      <c r="C163" s="221"/>
      <c r="D163" s="221"/>
      <c r="E163" s="221"/>
      <c r="F163" s="221"/>
      <c r="G163" s="221"/>
      <c r="H163" s="221"/>
      <c r="I163" s="221"/>
      <c r="K163" s="7"/>
      <c r="L163" s="224"/>
      <c r="M163" s="225"/>
      <c r="N163" s="227"/>
      <c r="O163" s="228"/>
      <c r="P163" s="214"/>
      <c r="Q163" s="230"/>
      <c r="R163" s="214"/>
      <c r="S163" s="214"/>
      <c r="T163" s="214"/>
      <c r="U163" s="217"/>
      <c r="V163" s="217"/>
      <c r="W163" s="220"/>
    </row>
    <row r="164" spans="2:23" ht="13.5" thickTop="1">
      <c r="B164" s="173"/>
      <c r="C164" s="173"/>
      <c r="D164" s="173"/>
      <c r="E164" s="173"/>
      <c r="F164" s="173"/>
      <c r="G164" s="173"/>
      <c r="H164" s="173"/>
      <c r="K164" s="7"/>
      <c r="L164" s="193" t="s">
        <v>263</v>
      </c>
      <c r="M164" s="209" t="s">
        <v>222</v>
      </c>
      <c r="N164" s="140">
        <f>O164+P164</f>
        <v>0</v>
      </c>
      <c r="O164" s="174">
        <v>227500</v>
      </c>
      <c r="P164" s="142">
        <f>R164+S164+T164+W164</f>
        <v>-227500</v>
      </c>
      <c r="Q164" s="44"/>
      <c r="R164" s="175">
        <v>-115224</v>
      </c>
      <c r="S164" s="174">
        <f>SUMIFS(DATI!E$1:E$65536,DATI!A$1:A$65536,'2018'!B4,DATI!B$1:B$65536,'2018'!S12,DATI!D$1:D$65536,'2018'!L164)</f>
        <v>-75968</v>
      </c>
      <c r="T164" s="175">
        <f>SUMIFS(DATI!E$1:E$65536,DATI!A$1:A$65536,'2018'!B4,DATI!B$1:B$65536,'2018'!T12,DATI!D$1:D$65536,'2018'!L164)</f>
        <v>5244</v>
      </c>
      <c r="U164" s="176">
        <f>SUMIFS(DATI!E$1:E$65536,DATI!A$1:A$65536,'2018'!B4,DATI!B$1:B$65536,'2018'!U12,DATI!D$1:D$65536,'2018'!L164)</f>
        <v>-45727</v>
      </c>
      <c r="V164" s="175">
        <f>SUMIFS(DATI!E$1:E$65536,DATI!A$1:A$65536,'2018'!B4,DATI!B$1:B$65536,'2018'!V12,DATI!D$1:D$65536,'2018'!L164)</f>
        <v>4175</v>
      </c>
      <c r="W164" s="177">
        <f>U164+V164</f>
        <v>-41552</v>
      </c>
    </row>
    <row r="165" spans="2:23">
      <c r="B165" s="173"/>
      <c r="C165" s="173"/>
      <c r="D165" s="173"/>
      <c r="E165" s="173"/>
      <c r="F165" s="173"/>
      <c r="G165" s="173"/>
      <c r="H165" s="173"/>
      <c r="K165" s="7"/>
      <c r="L165" s="191" t="s">
        <v>99</v>
      </c>
      <c r="M165" s="187" t="s">
        <v>223</v>
      </c>
      <c r="N165" s="166"/>
      <c r="O165" s="44"/>
      <c r="P165" s="44"/>
      <c r="Q165" s="44"/>
      <c r="R165" s="166"/>
      <c r="S165" s="166"/>
      <c r="T165" s="178">
        <f>SUMIFS(DATI!E$1:E$65536,DATI!A$1:A$65536,'2018'!B4,DATI!B$1:B$65536,'2018'!T12,DATI!C$1:C$65536,'2018'!B8,DATI!D$1:D$65536,'2018'!L165)</f>
        <v>11457351</v>
      </c>
      <c r="U165" s="166"/>
      <c r="V165" s="166"/>
      <c r="W165" s="179"/>
    </row>
    <row r="166" spans="2:23">
      <c r="B166" s="173"/>
      <c r="C166" s="173"/>
      <c r="D166" s="173"/>
      <c r="E166" s="173"/>
      <c r="F166" s="173"/>
      <c r="G166" s="173"/>
      <c r="H166" s="173"/>
      <c r="K166" s="7"/>
      <c r="L166" s="191" t="s">
        <v>100</v>
      </c>
      <c r="M166" s="188" t="s">
        <v>224</v>
      </c>
      <c r="N166" s="44"/>
      <c r="O166" s="44"/>
      <c r="P166" s="44"/>
      <c r="Q166" s="44"/>
      <c r="R166" s="44"/>
      <c r="S166" s="44"/>
      <c r="T166" s="180">
        <f>SUMIFS(DATI!E$1:E$65536,DATI!A$1:A$65536,'2018'!B4,DATI!B$1:B$65536,'2018'!T12,DATI!C$1:C$65536,'2018'!N8,DATI!D$1:D$65536,'2018'!L166)</f>
        <v>11075595</v>
      </c>
      <c r="U166" s="44"/>
      <c r="V166" s="44"/>
      <c r="W166" s="181"/>
    </row>
    <row r="167" spans="2:23">
      <c r="B167" s="173"/>
      <c r="C167" s="173"/>
      <c r="D167" s="173"/>
      <c r="E167" s="173"/>
      <c r="F167" s="173"/>
      <c r="G167" s="173"/>
      <c r="H167" s="173"/>
      <c r="K167" s="7"/>
      <c r="L167" s="191" t="s">
        <v>8</v>
      </c>
      <c r="M167" s="189" t="s">
        <v>225</v>
      </c>
      <c r="N167" s="44"/>
      <c r="O167" s="44"/>
      <c r="P167" s="178">
        <f>SUMIFS(DATI!E$1:E$65536,DATI!A$1:A$65536,'2018'!B4,DATI!B$1:B$65536,'2018'!P12,DATI!D$1:D$65536,'2018'!L167)</f>
        <v>903880</v>
      </c>
      <c r="Q167" s="44"/>
      <c r="R167" s="44"/>
      <c r="S167" s="44"/>
      <c r="T167" s="178">
        <f>SUMIFS(DATI!E$1:E$65536,DATI!A$1:A$65536,'2018'!B4,DATI!B$1:B$65536,'2018'!T12,DATI!D$1:D$65536,'2018'!L167)</f>
        <v>176712</v>
      </c>
      <c r="U167" s="44"/>
      <c r="V167" s="44"/>
      <c r="W167" s="181"/>
    </row>
    <row r="168" spans="2:23" ht="25.5" thickBot="1">
      <c r="B168" s="173"/>
      <c r="C168" s="173"/>
      <c r="D168" s="173"/>
      <c r="E168" s="173"/>
      <c r="F168" s="173"/>
      <c r="G168" s="173"/>
      <c r="H168" s="173"/>
      <c r="K168" s="7"/>
      <c r="L168" s="192" t="s">
        <v>9</v>
      </c>
      <c r="M168" s="190" t="s">
        <v>226</v>
      </c>
      <c r="N168" s="182"/>
      <c r="O168" s="182"/>
      <c r="P168" s="183">
        <f>SUMIFS(DATI!E$1:E$65536,DATI!A$1:A$65536,'2018'!B4,DATI!B$1:B$65536,'2018'!P12,DATI!D$1:D$65536,'2018'!L168)</f>
        <v>1716871</v>
      </c>
      <c r="Q168" s="182"/>
      <c r="R168" s="182"/>
      <c r="S168" s="182"/>
      <c r="T168" s="183">
        <f>SUMIFS(DATI!E$1:E$65536,DATI!A$1:A$65536,'2018'!B4,DATI!B$1:B$65536,'2018'!T12,DATI!D$1:D$65536,'2018'!L168)</f>
        <v>332966</v>
      </c>
      <c r="U168" s="182"/>
      <c r="V168" s="182"/>
      <c r="W168" s="184"/>
    </row>
    <row r="169" spans="2:23" ht="13" thickTop="1">
      <c r="N169" s="6"/>
    </row>
    <row r="172" spans="2:23">
      <c r="V172" s="6"/>
    </row>
    <row r="173" spans="2:23">
      <c r="V173" s="6"/>
    </row>
    <row r="174" spans="2:23">
      <c r="V174" s="6"/>
    </row>
    <row r="175" spans="2:23">
      <c r="V175" s="6"/>
    </row>
  </sheetData>
  <sheetProtection algorithmName="SHA-512" hashValue="Os7daKL+xFPKT1VVBK0DnKcyPPPalNbBzbe8ok0vTA+/12v6qYgRVipilnsYNnMG8XTBn3fRyoX4k+sqnL0MqA==" saltValue="Zo4VQaizmH/E7U4rngoLyw==" spinCount="100000" sheet="1" objects="1" scenarios="1"/>
  <mergeCells count="146">
    <mergeCell ref="S161:S163"/>
    <mergeCell ref="T161:T163"/>
    <mergeCell ref="U161:U163"/>
    <mergeCell ref="V161:V163"/>
    <mergeCell ref="W161:W163"/>
    <mergeCell ref="B163:I163"/>
    <mergeCell ref="L161:M163"/>
    <mergeCell ref="N161:N163"/>
    <mergeCell ref="O161:O163"/>
    <mergeCell ref="P161:P163"/>
    <mergeCell ref="Q161:Q163"/>
    <mergeCell ref="R161:R163"/>
    <mergeCell ref="B142:W142"/>
    <mergeCell ref="B150:W150"/>
    <mergeCell ref="B160:W160"/>
    <mergeCell ref="O139:O141"/>
    <mergeCell ref="P139:P141"/>
    <mergeCell ref="Q139:Q141"/>
    <mergeCell ref="R139:R141"/>
    <mergeCell ref="S139:S141"/>
    <mergeCell ref="T139:T141"/>
    <mergeCell ref="G139:G141"/>
    <mergeCell ref="H139:H141"/>
    <mergeCell ref="I139:I141"/>
    <mergeCell ref="J139:J141"/>
    <mergeCell ref="K139:K141"/>
    <mergeCell ref="N139:N141"/>
    <mergeCell ref="B125:W125"/>
    <mergeCell ref="B137:W137"/>
    <mergeCell ref="B138:K138"/>
    <mergeCell ref="L138:M141"/>
    <mergeCell ref="N138:W138"/>
    <mergeCell ref="B139:B141"/>
    <mergeCell ref="C139:C141"/>
    <mergeCell ref="D139:D141"/>
    <mergeCell ref="E139:E141"/>
    <mergeCell ref="F139:F141"/>
    <mergeCell ref="U139:U141"/>
    <mergeCell ref="V139:V141"/>
    <mergeCell ref="W139:W141"/>
    <mergeCell ref="R122:R124"/>
    <mergeCell ref="S122:S124"/>
    <mergeCell ref="T122:T124"/>
    <mergeCell ref="U122:U124"/>
    <mergeCell ref="V122:V124"/>
    <mergeCell ref="W122:W124"/>
    <mergeCell ref="J122:J124"/>
    <mergeCell ref="K122:K124"/>
    <mergeCell ref="N122:N124"/>
    <mergeCell ref="O122:O124"/>
    <mergeCell ref="P122:P124"/>
    <mergeCell ref="Q122:Q124"/>
    <mergeCell ref="D122:D124"/>
    <mergeCell ref="E122:E124"/>
    <mergeCell ref="F122:F124"/>
    <mergeCell ref="G122:G124"/>
    <mergeCell ref="H122:H124"/>
    <mergeCell ref="I122:I124"/>
    <mergeCell ref="V81:V83"/>
    <mergeCell ref="W81:W83"/>
    <mergeCell ref="B84:W84"/>
    <mergeCell ref="B111:W111"/>
    <mergeCell ref="B120:W120"/>
    <mergeCell ref="B121:K121"/>
    <mergeCell ref="L121:M124"/>
    <mergeCell ref="N121:W121"/>
    <mergeCell ref="B122:B124"/>
    <mergeCell ref="C122:C124"/>
    <mergeCell ref="P81:P83"/>
    <mergeCell ref="Q81:Q83"/>
    <mergeCell ref="R81:R83"/>
    <mergeCell ref="S81:S83"/>
    <mergeCell ref="T81:T83"/>
    <mergeCell ref="U81:U83"/>
    <mergeCell ref="H81:H83"/>
    <mergeCell ref="I81:I83"/>
    <mergeCell ref="J81:J83"/>
    <mergeCell ref="K81:K83"/>
    <mergeCell ref="N81:N83"/>
    <mergeCell ref="O81:O83"/>
    <mergeCell ref="B44:W44"/>
    <mergeCell ref="B80:K80"/>
    <mergeCell ref="L80:M83"/>
    <mergeCell ref="N80:W80"/>
    <mergeCell ref="B81:B83"/>
    <mergeCell ref="C81:C83"/>
    <mergeCell ref="D81:D83"/>
    <mergeCell ref="E81:E83"/>
    <mergeCell ref="F81:F83"/>
    <mergeCell ref="G81:G83"/>
    <mergeCell ref="R41:R43"/>
    <mergeCell ref="S41:S43"/>
    <mergeCell ref="T41:T43"/>
    <mergeCell ref="U41:U43"/>
    <mergeCell ref="V41:V43"/>
    <mergeCell ref="W41:W43"/>
    <mergeCell ref="J41:J43"/>
    <mergeCell ref="K41:K43"/>
    <mergeCell ref="N41:N43"/>
    <mergeCell ref="O41:O43"/>
    <mergeCell ref="P41:P43"/>
    <mergeCell ref="Q41:Q43"/>
    <mergeCell ref="D41:D43"/>
    <mergeCell ref="E41:E43"/>
    <mergeCell ref="F41:F43"/>
    <mergeCell ref="G41:G43"/>
    <mergeCell ref="H41:H43"/>
    <mergeCell ref="I41:I43"/>
    <mergeCell ref="V9:V11"/>
    <mergeCell ref="W9:W11"/>
    <mergeCell ref="B13:W13"/>
    <mergeCell ref="B24:W24"/>
    <mergeCell ref="B25:W25"/>
    <mergeCell ref="B40:K40"/>
    <mergeCell ref="L40:M43"/>
    <mergeCell ref="N40:W40"/>
    <mergeCell ref="B41:B43"/>
    <mergeCell ref="C41:C43"/>
    <mergeCell ref="P9:P11"/>
    <mergeCell ref="Q9:Q11"/>
    <mergeCell ref="R9:R11"/>
    <mergeCell ref="S9:S11"/>
    <mergeCell ref="T9:T11"/>
    <mergeCell ref="U9:U11"/>
    <mergeCell ref="H9:H11"/>
    <mergeCell ref="I9:I11"/>
    <mergeCell ref="B2:W2"/>
    <mergeCell ref="B3:W3"/>
    <mergeCell ref="B4:W4"/>
    <mergeCell ref="B5:W5"/>
    <mergeCell ref="B6:W6"/>
    <mergeCell ref="B7:K7"/>
    <mergeCell ref="L7:M12"/>
    <mergeCell ref="N7:W7"/>
    <mergeCell ref="B8:K8"/>
    <mergeCell ref="N8:W8"/>
    <mergeCell ref="J9:J11"/>
    <mergeCell ref="K9:K11"/>
    <mergeCell ref="N9:N11"/>
    <mergeCell ref="O9:O11"/>
    <mergeCell ref="B9:B11"/>
    <mergeCell ref="C9:C11"/>
    <mergeCell ref="D9:D11"/>
    <mergeCell ref="E9:E11"/>
    <mergeCell ref="F9:F11"/>
    <mergeCell ref="G9:G11"/>
  </mergeCells>
  <conditionalFormatting sqref="B2:W37 B38:K38 N38:W38">
    <cfRule type="containsText" dxfId="431" priority="26" stopIfTrue="1" operator="containsText" text="SUMIFS">
      <formula>NOT(ISERROR(SEARCH("SUMIFS",B2)))</formula>
    </cfRule>
  </conditionalFormatting>
  <conditionalFormatting sqref="C95">
    <cfRule type="containsText" dxfId="430" priority="10" stopIfTrue="1" operator="containsText" text="SUMIFS">
      <formula>NOT(ISERROR(SEARCH("SUMIFS",C95)))</formula>
    </cfRule>
  </conditionalFormatting>
  <conditionalFormatting sqref="E95:G95">
    <cfRule type="containsText" dxfId="429" priority="11" stopIfTrue="1" operator="containsText" text="SUMIFS">
      <formula>NOT(ISERROR(SEARCH("SUMIFS",E95)))</formula>
    </cfRule>
  </conditionalFormatting>
  <conditionalFormatting sqref="H74:H75">
    <cfRule type="containsText" dxfId="428" priority="1" stopIfTrue="1" operator="containsText" text="SUMIFS">
      <formula>NOT(ISERROR(SEARCH("SUMIFS",H74)))</formula>
    </cfRule>
  </conditionalFormatting>
  <conditionalFormatting sqref="H86:H87">
    <cfRule type="containsText" dxfId="427" priority="8" stopIfTrue="1" operator="containsText" text="SUMIFS">
      <formula>NOT(ISERROR(SEARCH("SUMIFS",H86)))</formula>
    </cfRule>
  </conditionalFormatting>
  <conditionalFormatting sqref="H95:H96">
    <cfRule type="containsText" dxfId="426" priority="16" stopIfTrue="1" operator="containsText" text="SUMIFS">
      <formula>NOT(ISERROR(SEARCH("SUMIFS",H95)))</formula>
    </cfRule>
  </conditionalFormatting>
  <conditionalFormatting sqref="H102">
    <cfRule type="containsText" dxfId="425" priority="9" stopIfTrue="1" operator="containsText" text="SUMIFS">
      <formula>NOT(ISERROR(SEARCH("SUMIFS",H102)))</formula>
    </cfRule>
  </conditionalFormatting>
  <conditionalFormatting sqref="H106:H107">
    <cfRule type="containsText" dxfId="424" priority="15" stopIfTrue="1" operator="containsText" text="SUMIFS">
      <formula>NOT(ISERROR(SEARCH("SUMIFS",H106)))</formula>
    </cfRule>
  </conditionalFormatting>
  <conditionalFormatting sqref="L47:M48">
    <cfRule type="containsText" dxfId="423" priority="5" stopIfTrue="1" operator="containsText" text="SUMIFS">
      <formula>NOT(ISERROR(SEARCH("SUMIFS",L47)))</formula>
    </cfRule>
  </conditionalFormatting>
  <conditionalFormatting sqref="L50:M51">
    <cfRule type="containsText" dxfId="422" priority="3" stopIfTrue="1" operator="containsText" text="SUMIFS">
      <formula>NOT(ISERROR(SEARCH("SUMIFS",L50)))</formula>
    </cfRule>
  </conditionalFormatting>
  <conditionalFormatting sqref="Q45 Q54:Q56">
    <cfRule type="containsText" dxfId="421" priority="25" stopIfTrue="1" operator="containsText" text="SUMIFS">
      <formula>NOT(ISERROR(SEARCH("SUMIFS",Q45)))</formula>
    </cfRule>
  </conditionalFormatting>
  <conditionalFormatting sqref="Q58:Q64">
    <cfRule type="containsText" dxfId="420" priority="21" stopIfTrue="1" operator="containsText" text="SUMIFS">
      <formula>NOT(ISERROR(SEARCH("SUMIFS",Q58)))</formula>
    </cfRule>
  </conditionalFormatting>
  <conditionalFormatting sqref="Q69:Q74">
    <cfRule type="containsText" dxfId="419" priority="22" stopIfTrue="1" operator="containsText" text="SUMIFS">
      <formula>NOT(ISERROR(SEARCH("SUMIFS",Q69)))</formula>
    </cfRule>
  </conditionalFormatting>
  <conditionalFormatting sqref="Q85">
    <cfRule type="containsText" dxfId="418" priority="20" stopIfTrue="1" operator="containsText" text="SUMIFS">
      <formula>NOT(ISERROR(SEARCH("SUMIFS",Q85)))</formula>
    </cfRule>
  </conditionalFormatting>
  <conditionalFormatting sqref="Q94:Q96">
    <cfRule type="containsText" dxfId="417" priority="14" stopIfTrue="1" operator="containsText" text="SUMIFS">
      <formula>NOT(ISERROR(SEARCH("SUMIFS",Q94)))</formula>
    </cfRule>
  </conditionalFormatting>
  <conditionalFormatting sqref="Q99:Q102">
    <cfRule type="containsText" dxfId="416" priority="18" stopIfTrue="1" operator="containsText" text="SUMIFS">
      <formula>NOT(ISERROR(SEARCH("SUMIFS",Q99)))</formula>
    </cfRule>
  </conditionalFormatting>
  <conditionalFormatting sqref="Q105:Q107">
    <cfRule type="containsText" dxfId="415" priority="17" stopIfTrue="1" operator="containsText" text="SUMIFS">
      <formula>NOT(ISERROR(SEARCH("SUMIFS",Q105)))</formula>
    </cfRule>
  </conditionalFormatting>
  <conditionalFormatting sqref="Q112">
    <cfRule type="containsText" dxfId="414" priority="7" stopIfTrue="1" operator="containsText" text="SUMIFS">
      <formula>NOT(ISERROR(SEARCH("SUMIFS",Q112)))</formula>
    </cfRule>
  </conditionalFormatting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F98726-4E84-4271-8496-3AF874C61F16}">
  <sheetPr codeName="Sheet6"/>
  <dimension ref="A1:W175"/>
  <sheetViews>
    <sheetView topLeftCell="D1" zoomScale="70" zoomScaleNormal="70" workbookViewId="0">
      <selection activeCell="J107" sqref="J107"/>
    </sheetView>
  </sheetViews>
  <sheetFormatPr defaultColWidth="9.1796875" defaultRowHeight="12.5"/>
  <cols>
    <col min="1" max="1" width="4.81640625" style="2" customWidth="1"/>
    <col min="2" max="2" width="16.81640625" style="2" customWidth="1"/>
    <col min="3" max="4" width="15.54296875" style="2" customWidth="1"/>
    <col min="5" max="11" width="11.7265625" style="2" customWidth="1"/>
    <col min="12" max="12" width="18.453125" style="2" customWidth="1"/>
    <col min="13" max="13" width="52.1796875" style="2" customWidth="1"/>
    <col min="14" max="14" width="12.54296875" style="2" customWidth="1"/>
    <col min="15" max="15" width="13.1796875" style="2" customWidth="1"/>
    <col min="16" max="20" width="11.7265625" style="2" customWidth="1"/>
    <col min="21" max="22" width="15.54296875" style="2" customWidth="1"/>
    <col min="23" max="23" width="16.7265625" style="2" customWidth="1"/>
    <col min="24" max="16384" width="9.1796875" style="2"/>
  </cols>
  <sheetData>
    <row r="1" spans="1:23">
      <c r="B1" s="3"/>
      <c r="C1" s="3"/>
      <c r="D1" s="3"/>
      <c r="E1" s="3"/>
      <c r="F1" s="3"/>
      <c r="G1" s="3"/>
      <c r="H1" s="3"/>
      <c r="I1" s="3"/>
      <c r="J1" s="3"/>
      <c r="K1" s="3"/>
      <c r="L1" s="4"/>
      <c r="M1" s="5"/>
      <c r="N1" s="3"/>
      <c r="O1" s="3"/>
      <c r="P1" s="3"/>
      <c r="Q1" s="3"/>
      <c r="R1" s="3"/>
      <c r="S1" s="3"/>
      <c r="T1" s="3"/>
      <c r="U1" s="3"/>
      <c r="V1" s="3"/>
      <c r="W1" s="3"/>
    </row>
    <row r="2" spans="1:23" ht="32.5">
      <c r="B2" s="286" t="s">
        <v>117</v>
      </c>
      <c r="C2" s="286"/>
      <c r="D2" s="286"/>
      <c r="E2" s="286"/>
      <c r="F2" s="286"/>
      <c r="G2" s="286"/>
      <c r="H2" s="286"/>
      <c r="I2" s="286"/>
      <c r="J2" s="286"/>
      <c r="K2" s="286"/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W2" s="286"/>
    </row>
    <row r="3" spans="1:23" ht="13">
      <c r="B3" s="287"/>
      <c r="C3" s="287"/>
      <c r="D3" s="287"/>
      <c r="E3" s="287"/>
      <c r="F3" s="287"/>
      <c r="G3" s="287"/>
      <c r="H3" s="287"/>
      <c r="I3" s="287"/>
      <c r="J3" s="287"/>
      <c r="K3" s="287"/>
      <c r="L3" s="287"/>
      <c r="M3" s="287"/>
      <c r="N3" s="287"/>
      <c r="O3" s="287"/>
      <c r="P3" s="287"/>
      <c r="Q3" s="287"/>
      <c r="R3" s="287"/>
      <c r="S3" s="287"/>
      <c r="T3" s="287"/>
      <c r="U3" s="287"/>
      <c r="V3" s="287"/>
      <c r="W3" s="287"/>
    </row>
    <row r="4" spans="1:23" ht="25">
      <c r="B4" s="288">
        <v>2017</v>
      </c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</row>
    <row r="5" spans="1:23" ht="25">
      <c r="B5" s="289" t="s">
        <v>118</v>
      </c>
      <c r="C5" s="289"/>
      <c r="D5" s="289"/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89"/>
      <c r="P5" s="289"/>
      <c r="Q5" s="289"/>
      <c r="R5" s="289"/>
      <c r="S5" s="289"/>
      <c r="T5" s="289"/>
      <c r="U5" s="289"/>
      <c r="V5" s="289"/>
      <c r="W5" s="289"/>
    </row>
    <row r="6" spans="1:23" ht="18" customHeight="1" thickBot="1">
      <c r="B6" s="290" t="str">
        <f>DATI!I1</f>
        <v>pēdējais datu labošanas datums: 21.10.2025</v>
      </c>
      <c r="C6" s="291"/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2"/>
      <c r="O6" s="292"/>
      <c r="P6" s="292"/>
      <c r="Q6" s="292"/>
      <c r="R6" s="292"/>
      <c r="S6" s="292"/>
      <c r="T6" s="292"/>
      <c r="U6" s="292"/>
      <c r="V6" s="292"/>
      <c r="W6" s="292"/>
    </row>
    <row r="7" spans="1:23" ht="21.75" customHeight="1" thickTop="1" thickBot="1">
      <c r="A7" s="7"/>
      <c r="B7" s="293" t="s">
        <v>119</v>
      </c>
      <c r="C7" s="294"/>
      <c r="D7" s="294"/>
      <c r="E7" s="294"/>
      <c r="F7" s="294"/>
      <c r="G7" s="294"/>
      <c r="H7" s="294"/>
      <c r="I7" s="294"/>
      <c r="J7" s="294"/>
      <c r="K7" s="295"/>
      <c r="L7" s="296" t="s">
        <v>120</v>
      </c>
      <c r="M7" s="297"/>
      <c r="N7" s="299" t="s">
        <v>121</v>
      </c>
      <c r="O7" s="300"/>
      <c r="P7" s="300"/>
      <c r="Q7" s="300"/>
      <c r="R7" s="300"/>
      <c r="S7" s="300"/>
      <c r="T7" s="300"/>
      <c r="U7" s="301"/>
      <c r="V7" s="301"/>
      <c r="W7" s="302"/>
    </row>
    <row r="8" spans="1:23" ht="21.75" customHeight="1" thickTop="1" thickBot="1">
      <c r="A8" s="7"/>
      <c r="B8" s="303" t="s">
        <v>23</v>
      </c>
      <c r="C8" s="231"/>
      <c r="D8" s="231"/>
      <c r="E8" s="231"/>
      <c r="F8" s="231"/>
      <c r="G8" s="231"/>
      <c r="H8" s="231"/>
      <c r="I8" s="231"/>
      <c r="J8" s="231"/>
      <c r="K8" s="232"/>
      <c r="L8" s="276"/>
      <c r="M8" s="223"/>
      <c r="N8" s="304" t="s">
        <v>81</v>
      </c>
      <c r="O8" s="304"/>
      <c r="P8" s="304"/>
      <c r="Q8" s="304"/>
      <c r="R8" s="304"/>
      <c r="S8" s="304"/>
      <c r="T8" s="304"/>
      <c r="U8" s="304"/>
      <c r="V8" s="304"/>
      <c r="W8" s="305"/>
    </row>
    <row r="9" spans="1:23" ht="13.5" customHeight="1" thickTop="1">
      <c r="A9" s="7"/>
      <c r="B9" s="306" t="s">
        <v>122</v>
      </c>
      <c r="C9" s="239" t="s">
        <v>123</v>
      </c>
      <c r="D9" s="246" t="s">
        <v>124</v>
      </c>
      <c r="E9" s="239" t="s">
        <v>125</v>
      </c>
      <c r="F9" s="261" t="s">
        <v>126</v>
      </c>
      <c r="G9" s="239" t="s">
        <v>127</v>
      </c>
      <c r="H9" s="239" t="s">
        <v>128</v>
      </c>
      <c r="I9" s="239" t="s">
        <v>129</v>
      </c>
      <c r="J9" s="239" t="s">
        <v>130</v>
      </c>
      <c r="K9" s="243" t="s">
        <v>131</v>
      </c>
      <c r="L9" s="276"/>
      <c r="M9" s="223"/>
      <c r="N9" s="246" t="s">
        <v>131</v>
      </c>
      <c r="O9" s="239" t="s">
        <v>130</v>
      </c>
      <c r="P9" s="239" t="s">
        <v>129</v>
      </c>
      <c r="Q9" s="239" t="s">
        <v>128</v>
      </c>
      <c r="R9" s="239" t="s">
        <v>127</v>
      </c>
      <c r="S9" s="239" t="s">
        <v>126</v>
      </c>
      <c r="T9" s="239" t="s">
        <v>125</v>
      </c>
      <c r="U9" s="264" t="s">
        <v>124</v>
      </c>
      <c r="V9" s="264" t="s">
        <v>123</v>
      </c>
      <c r="W9" s="266" t="s">
        <v>122</v>
      </c>
    </row>
    <row r="10" spans="1:23" ht="12.75" customHeight="1">
      <c r="A10" s="7"/>
      <c r="B10" s="307"/>
      <c r="C10" s="229"/>
      <c r="D10" s="309"/>
      <c r="E10" s="213"/>
      <c r="F10" s="311"/>
      <c r="G10" s="213"/>
      <c r="H10" s="229"/>
      <c r="I10" s="213"/>
      <c r="J10" s="213"/>
      <c r="K10" s="244"/>
      <c r="L10" s="276"/>
      <c r="M10" s="223"/>
      <c r="N10" s="247"/>
      <c r="O10" s="213"/>
      <c r="P10" s="213"/>
      <c r="Q10" s="229"/>
      <c r="R10" s="213"/>
      <c r="S10" s="213"/>
      <c r="T10" s="213"/>
      <c r="U10" s="216"/>
      <c r="V10" s="216"/>
      <c r="W10" s="219"/>
    </row>
    <row r="11" spans="1:23" ht="55.5" customHeight="1" thickBot="1">
      <c r="A11" s="7"/>
      <c r="B11" s="308"/>
      <c r="C11" s="242"/>
      <c r="D11" s="310"/>
      <c r="E11" s="241"/>
      <c r="F11" s="312"/>
      <c r="G11" s="241"/>
      <c r="H11" s="242"/>
      <c r="I11" s="241"/>
      <c r="J11" s="240"/>
      <c r="K11" s="245"/>
      <c r="L11" s="276"/>
      <c r="M11" s="223"/>
      <c r="N11" s="248"/>
      <c r="O11" s="240"/>
      <c r="P11" s="241"/>
      <c r="Q11" s="242"/>
      <c r="R11" s="241"/>
      <c r="S11" s="241"/>
      <c r="T11" s="241"/>
      <c r="U11" s="265"/>
      <c r="V11" s="265"/>
      <c r="W11" s="267"/>
    </row>
    <row r="12" spans="1:23" ht="33.75" customHeight="1" thickTop="1" thickBot="1">
      <c r="A12" s="7"/>
      <c r="B12" s="8" t="s">
        <v>103</v>
      </c>
      <c r="C12" s="9" t="s">
        <v>104</v>
      </c>
      <c r="D12" s="9" t="s">
        <v>102</v>
      </c>
      <c r="E12" s="10" t="s">
        <v>98</v>
      </c>
      <c r="F12" s="10" t="s">
        <v>97</v>
      </c>
      <c r="G12" s="10" t="s">
        <v>90</v>
      </c>
      <c r="H12" s="9" t="s">
        <v>105</v>
      </c>
      <c r="I12" s="10" t="s">
        <v>6</v>
      </c>
      <c r="J12" s="9" t="s">
        <v>106</v>
      </c>
      <c r="K12" s="11" t="s">
        <v>132</v>
      </c>
      <c r="L12" s="298"/>
      <c r="M12" s="225"/>
      <c r="N12" s="12" t="s">
        <v>132</v>
      </c>
      <c r="O12" s="13" t="s">
        <v>106</v>
      </c>
      <c r="P12" s="14" t="s">
        <v>6</v>
      </c>
      <c r="Q12" s="13" t="s">
        <v>105</v>
      </c>
      <c r="R12" s="14" t="s">
        <v>90</v>
      </c>
      <c r="S12" s="14" t="s">
        <v>97</v>
      </c>
      <c r="T12" s="14" t="s">
        <v>98</v>
      </c>
      <c r="U12" s="14" t="s">
        <v>102</v>
      </c>
      <c r="V12" s="13" t="s">
        <v>104</v>
      </c>
      <c r="W12" s="15" t="s">
        <v>103</v>
      </c>
    </row>
    <row r="13" spans="1:23" ht="19" thickTop="1" thickBot="1">
      <c r="A13" s="7"/>
      <c r="B13" s="283" t="s">
        <v>133</v>
      </c>
      <c r="C13" s="283"/>
      <c r="D13" s="283"/>
      <c r="E13" s="283"/>
      <c r="F13" s="283"/>
      <c r="G13" s="283"/>
      <c r="H13" s="283"/>
      <c r="I13" s="283"/>
      <c r="J13" s="283"/>
      <c r="K13" s="283"/>
      <c r="L13" s="283"/>
      <c r="M13" s="283"/>
      <c r="N13" s="231"/>
      <c r="O13" s="231"/>
      <c r="P13" s="231"/>
      <c r="Q13" s="231"/>
      <c r="R13" s="231"/>
      <c r="S13" s="231"/>
      <c r="T13" s="231"/>
      <c r="U13" s="231"/>
      <c r="V13" s="231"/>
      <c r="W13" s="232"/>
    </row>
    <row r="14" spans="1:23" ht="13.5" thickTop="1">
      <c r="A14" s="7"/>
      <c r="B14" s="16"/>
      <c r="C14" s="16"/>
      <c r="D14" s="16"/>
      <c r="E14" s="16"/>
      <c r="F14" s="16"/>
      <c r="G14" s="16"/>
      <c r="H14" s="16"/>
      <c r="I14" s="16"/>
      <c r="J14" s="16"/>
      <c r="K14" s="17"/>
      <c r="L14" s="18" t="s">
        <v>86</v>
      </c>
      <c r="M14" s="19" t="s">
        <v>134</v>
      </c>
      <c r="N14" s="20">
        <f>P14</f>
        <v>48718346</v>
      </c>
      <c r="O14" s="21"/>
      <c r="P14" s="22">
        <f>R14+S14+T14+W14</f>
        <v>48718346</v>
      </c>
      <c r="Q14" s="23"/>
      <c r="R14" s="24">
        <f>SUMIFS(DATI!E$1:E$65536,DATI!A$1:A$65536,'2017'!B4,DATI!B$1:B$65536,'2017'!R12,DATI!C$1:C$65536,'2017'!N8,DATI!D$1:D$65536,'2017'!L14)</f>
        <v>37238147</v>
      </c>
      <c r="S14" s="24">
        <f>SUMIFS(DATI!E$1:E$65536,DATI!A$1:A$65536,'2017'!B4,DATI!B$1:B$65536,'2017'!S12,DATI!C$1:C$65536,'2017'!N8,DATI!D$1:D$65536,'2017'!L14)</f>
        <v>1668768</v>
      </c>
      <c r="T14" s="24">
        <f>SUMIFS(DATI!E$1:E$65536,DATI!A$1:A$65536,'2017'!B4,DATI!B$1:B$65536,'2017'!T12,DATI!C$1:C$65536,'2017'!N8,DATI!D$1:D$65536,'2017'!L14)</f>
        <v>5449110</v>
      </c>
      <c r="U14" s="24">
        <f>SUMIFS(DATI!E$1:E$65536,DATI!A$1:A$65536,'2017'!B4,DATI!B$1:B$65536,'2017'!U12,DATI!C$1:C$65536,'2017'!N8,DATI!D$1:D$65536,'2017'!L14)</f>
        <v>4085725</v>
      </c>
      <c r="V14" s="24">
        <f>SUMIFS(DATI!E$1:E$65536,DATI!A$1:A$65536,'2017'!B4,DATI!B$1:B$65536,'2017'!V12,DATI!C$1:C$65536,'2017'!N8,DATI!D$1:D$65536,'2017'!L14)</f>
        <v>276596</v>
      </c>
      <c r="W14" s="25">
        <f>U14+V14</f>
        <v>4362321</v>
      </c>
    </row>
    <row r="15" spans="1:23" ht="13">
      <c r="A15" s="7"/>
      <c r="B15" s="16"/>
      <c r="C15" s="16"/>
      <c r="D15" s="16"/>
      <c r="E15" s="16"/>
      <c r="F15" s="16"/>
      <c r="G15" s="16"/>
      <c r="H15" s="16"/>
      <c r="I15" s="16"/>
      <c r="J15" s="16"/>
      <c r="K15" s="26"/>
      <c r="L15" s="40" t="s">
        <v>87</v>
      </c>
      <c r="M15" s="134" t="s">
        <v>136</v>
      </c>
      <c r="N15" s="27">
        <f>P15</f>
        <v>41794254</v>
      </c>
      <c r="O15" s="28"/>
      <c r="P15" s="29">
        <f>R15+S15+T15+W15</f>
        <v>41794254</v>
      </c>
      <c r="Q15" s="28"/>
      <c r="R15" s="30">
        <f>SUMIFS(DATI!E$1:E$65536,DATI!A$1:A$65536,'2017'!B4,DATI!B$1:B$65536,'2017'!R12,DATI!C$1:C$65536,'2017'!N8,DATI!D$1:D$65536,'2017'!L15)</f>
        <v>37046059</v>
      </c>
      <c r="S15" s="30">
        <f>SUMIFS(DATI!E$1:E$65536,DATI!A$1:A$65536,'2017'!B4,DATI!B$1:B$65536,'2017'!S12,DATI!C$1:C$65536,'2017'!N8,DATI!D$1:D$65536,'2017'!L15)</f>
        <v>1644848</v>
      </c>
      <c r="T15" s="30">
        <f>SUMIFS(DATI!E$1:E$65536,DATI!A$1:A$65536,'2017'!B4,DATI!B$1:B$65536,'2017'!T12,DATI!C$1:C$65536,'2017'!N8,DATI!D$1:D$65536,'2017'!L15)</f>
        <v>771175</v>
      </c>
      <c r="U15" s="30">
        <f>SUMIFS(DATI!E$1:E$65536,DATI!A$1:A$65536,'2017'!B4,DATI!B$1:B$65536,'2017'!U12,DATI!C$1:C$65536,'2017'!N8,DATI!D$1:D$65536,'2017'!L15)</f>
        <v>2302275</v>
      </c>
      <c r="V15" s="30">
        <f>SUMIFS(DATI!E$1:E$65536,DATI!A$1:A$65536,'2017'!B4,DATI!B$1:B$65536,'2017'!V12,DATI!C$1:C$65536,'2017'!N8,DATI!D$1:D$65536,'2017'!L15)</f>
        <v>29897</v>
      </c>
      <c r="W15" s="31">
        <f>U15+V15</f>
        <v>2332172</v>
      </c>
    </row>
    <row r="16" spans="1:23" ht="13">
      <c r="A16" s="7"/>
      <c r="B16" s="16"/>
      <c r="C16" s="16"/>
      <c r="D16" s="16"/>
      <c r="E16" s="16"/>
      <c r="F16" s="16"/>
      <c r="G16" s="16"/>
      <c r="H16" s="16"/>
      <c r="I16" s="16"/>
      <c r="J16" s="16"/>
      <c r="K16" s="26"/>
      <c r="L16" s="40" t="s">
        <v>88</v>
      </c>
      <c r="M16" s="134" t="s">
        <v>137</v>
      </c>
      <c r="N16" s="27">
        <f>P16</f>
        <v>2102509</v>
      </c>
      <c r="O16" s="28"/>
      <c r="P16" s="29">
        <f>R16+S16+T16+W16</f>
        <v>2102509</v>
      </c>
      <c r="Q16" s="28"/>
      <c r="R16" s="30">
        <f>SUMIFS(DATI!E$1:E$65536,DATI!A$1:A$65536,'2017'!B4,DATI!B$1:B$65536,'2017'!R12,DATI!C$1:C$65536,'2017'!N8,DATI!D$1:D$65536,'2017'!L16)</f>
        <v>192088</v>
      </c>
      <c r="S16" s="30">
        <f>SUMIFS(DATI!E$1:E$65536,DATI!A$1:A$65536,'2017'!B4,DATI!B$1:B$65536,'2017'!S12,DATI!C$1:C$65536,'2017'!N8,DATI!D$1:D$65536,'2017'!L16)</f>
        <v>23920</v>
      </c>
      <c r="T16" s="30">
        <f>SUMIFS(DATI!E$1:E$65536,DATI!A$1:A$65536,'2017'!B4,DATI!B$1:B$65536,'2017'!T12,DATI!C$1:C$65536,'2017'!N8,DATI!D$1:D$65536,'2017'!L16)</f>
        <v>101241</v>
      </c>
      <c r="U16" s="30">
        <f>SUMIFS(DATI!E$1:E$65536,DATI!A$1:A$65536,'2017'!B4,DATI!B$1:B$65536,'2017'!U12,DATI!C$1:C$65536,'2017'!N8,DATI!D$1:D$65536,'2017'!L16)</f>
        <v>1783450</v>
      </c>
      <c r="V16" s="30">
        <f>SUMIFS(DATI!E$1:E$65536,DATI!A$1:A$65536,'2017'!B4,DATI!B$1:B$65536,'2017'!V12,DATI!C$1:C$65536,'2017'!N8,DATI!D$1:D$65536,'2017'!L16)</f>
        <v>1810</v>
      </c>
      <c r="W16" s="31">
        <f>U16+V16</f>
        <v>1785260</v>
      </c>
    </row>
    <row r="17" spans="1:23" ht="13">
      <c r="A17" s="7"/>
      <c r="B17" s="16"/>
      <c r="C17" s="16"/>
      <c r="D17" s="16"/>
      <c r="E17" s="16"/>
      <c r="F17" s="16"/>
      <c r="G17" s="16"/>
      <c r="H17" s="16"/>
      <c r="I17" s="16"/>
      <c r="J17" s="16"/>
      <c r="K17" s="26"/>
      <c r="L17" s="40" t="s">
        <v>89</v>
      </c>
      <c r="M17" s="134" t="s">
        <v>138</v>
      </c>
      <c r="N17" s="27">
        <f>P17</f>
        <v>4821583</v>
      </c>
      <c r="O17" s="28"/>
      <c r="P17" s="29">
        <f>R17+S17+T17+W17</f>
        <v>4821583</v>
      </c>
      <c r="Q17" s="28"/>
      <c r="R17" s="28"/>
      <c r="S17" s="28"/>
      <c r="T17" s="30">
        <f>SUMIFS(DATI!E$1:E$65536,DATI!A$1:A$65536,'2017'!B4,DATI!B$1:B$65536,'2017'!T12,DATI!C$1:C$65536,'2017'!N8,DATI!D$1:D$65536,'2017'!L17)</f>
        <v>4576694</v>
      </c>
      <c r="U17" s="28"/>
      <c r="V17" s="30">
        <f>SUMIFS(DATI!E$1:E$65536,DATI!A$1:A$65536,'2017'!B4,DATI!B$1:B$65536,'2017'!V12,DATI!C$1:C$65536,'2017'!N8,DATI!D$1:D$65536,'2017'!L17)</f>
        <v>244889</v>
      </c>
      <c r="W17" s="31">
        <f>V17</f>
        <v>244889</v>
      </c>
    </row>
    <row r="18" spans="1:23" ht="13">
      <c r="A18" s="7"/>
      <c r="B18" s="33">
        <f>C18+D18</f>
        <v>2105426</v>
      </c>
      <c r="C18" s="34">
        <f>SUMIFS(DATI!E$1:E$65536,DATI!A$1:A$65536,'2017'!B4,DATI!B$1:B$65536,'2017'!C12,DATI!C$1:C$65536,'2017'!B8,DATI!D$1:D$65536,'2017'!L18)</f>
        <v>164651</v>
      </c>
      <c r="D18" s="34">
        <f>SUMIFS(DATI!E$1:E$65536,DATI!A$1:A$65536,'2017'!B4,DATI!B$1:B$65536,'2017'!D12,DATI!C$1:C$65536,'2017'!B8,DATI!D$1:D$65536,'2017'!L18)</f>
        <v>1940775</v>
      </c>
      <c r="E18" s="35">
        <f>SUMIFS(DATI!E$1:E$65536,DATI!A$1:A$65536,'2017'!B4,DATI!B$1:B$65536,'2017'!E12,DATI!C$1:C$65536,'2017'!B8,DATI!D$1:D$65536,'2017'!L18)</f>
        <v>1616289</v>
      </c>
      <c r="F18" s="36">
        <f>SUMIFS(DATI!E$1:E$65536,DATI!A$1:A$65536,'2017'!B4,DATI!B$1:B$65536,'2017'!F12,DATI!C$1:C$65536,'2017'!B8,DATI!D$1:D$65536,'2017'!L18)</f>
        <v>783156</v>
      </c>
      <c r="G18" s="36">
        <f>SUMIFS(DATI!E$1:E$65536,DATI!A$1:A$65536,'2017'!B4,DATI!B$1:B$65536,'2017'!G12,DATI!C$1:C$65536,'2017'!B8,DATI!D$1:D$65536,'2017'!L18)</f>
        <v>21623809</v>
      </c>
      <c r="H18" s="16"/>
      <c r="I18" s="37">
        <f>B18+E18+F18+G18</f>
        <v>26128680</v>
      </c>
      <c r="J18" s="38"/>
      <c r="K18" s="39">
        <f>I18</f>
        <v>26128680</v>
      </c>
      <c r="L18" s="40" t="s">
        <v>72</v>
      </c>
      <c r="M18" s="41" t="s">
        <v>139</v>
      </c>
      <c r="N18" s="28"/>
      <c r="O18" s="28"/>
      <c r="P18" s="28"/>
      <c r="Q18" s="28"/>
      <c r="R18" s="28"/>
      <c r="S18" s="28"/>
      <c r="T18" s="23"/>
      <c r="U18" s="28"/>
      <c r="V18" s="28"/>
      <c r="W18" s="42"/>
    </row>
    <row r="19" spans="1:23" ht="13">
      <c r="A19" s="7"/>
      <c r="B19" s="33">
        <f>C19+D19</f>
        <v>2256895</v>
      </c>
      <c r="C19" s="43">
        <f>V14-C18</f>
        <v>111945</v>
      </c>
      <c r="D19" s="33">
        <f>U14-D18</f>
        <v>2144950</v>
      </c>
      <c r="E19" s="43">
        <f>T14-E18</f>
        <v>3832821</v>
      </c>
      <c r="F19" s="43">
        <f>S14-F18</f>
        <v>885612</v>
      </c>
      <c r="G19" s="43">
        <f>R14-G18</f>
        <v>15614338</v>
      </c>
      <c r="H19" s="16"/>
      <c r="I19" s="37">
        <f>B19+E19+F19+G19</f>
        <v>22589666</v>
      </c>
      <c r="J19" s="44"/>
      <c r="K19" s="45"/>
      <c r="L19" s="46" t="s">
        <v>91</v>
      </c>
      <c r="M19" s="194" t="s">
        <v>140</v>
      </c>
      <c r="N19" s="28"/>
      <c r="O19" s="28"/>
      <c r="P19" s="28"/>
      <c r="Q19" s="47"/>
      <c r="R19" s="28"/>
      <c r="S19" s="28"/>
      <c r="T19" s="28"/>
      <c r="U19" s="28"/>
      <c r="V19" s="28"/>
      <c r="W19" s="42"/>
    </row>
    <row r="20" spans="1:23">
      <c r="A20" s="7"/>
      <c r="B20" s="44"/>
      <c r="C20" s="44"/>
      <c r="D20" s="48"/>
      <c r="E20" s="44"/>
      <c r="F20" s="44"/>
      <c r="G20" s="44"/>
      <c r="H20" s="44"/>
      <c r="I20" s="48"/>
      <c r="J20" s="44"/>
      <c r="K20" s="45"/>
      <c r="L20" s="40" t="s">
        <v>85</v>
      </c>
      <c r="M20" s="41" t="s">
        <v>141</v>
      </c>
      <c r="N20" s="28"/>
      <c r="O20" s="28"/>
      <c r="P20" s="29">
        <f>Q20</f>
        <v>3427461</v>
      </c>
      <c r="Q20" s="49">
        <f>SUMIFS(DATI!E$1:E$65536,DATI!A$1:A$65536,'2017'!B4,DATI!B$1:B$65536,'2017'!Q12,DATI!C$1:C$65536,'2017'!N8,DATI!D$1:D$65536,'2017'!L20)</f>
        <v>3427461</v>
      </c>
      <c r="R20" s="50"/>
      <c r="S20" s="28"/>
      <c r="T20" s="28"/>
      <c r="U20" s="28"/>
      <c r="V20" s="28"/>
      <c r="W20" s="42"/>
    </row>
    <row r="21" spans="1:23" ht="13">
      <c r="A21" s="7"/>
      <c r="B21" s="44"/>
      <c r="C21" s="44"/>
      <c r="D21" s="48"/>
      <c r="E21" s="44"/>
      <c r="F21" s="44"/>
      <c r="G21" s="44"/>
      <c r="H21" s="44"/>
      <c r="I21" s="43">
        <f>I19+P20</f>
        <v>26017127</v>
      </c>
      <c r="J21" s="44"/>
      <c r="K21" s="45"/>
      <c r="L21" s="46" t="s">
        <v>12</v>
      </c>
      <c r="M21" s="194" t="s">
        <v>142</v>
      </c>
      <c r="N21" s="28"/>
      <c r="O21" s="28"/>
      <c r="P21" s="23"/>
      <c r="Q21" s="23"/>
      <c r="R21" s="28"/>
      <c r="S21" s="28"/>
      <c r="T21" s="28"/>
      <c r="U21" s="28"/>
      <c r="V21" s="28"/>
      <c r="W21" s="42"/>
    </row>
    <row r="22" spans="1:23" ht="13">
      <c r="A22" s="7"/>
      <c r="B22" s="51">
        <f>C22+D22</f>
        <v>751728</v>
      </c>
      <c r="C22" s="52">
        <f>SUMIFS(DATI!E$1:E$65536,DATI!A$1:A$65536,'2017'!B4,DATI!B$1:B$65536,'2017'!C12,DATI!C$1:C$65536,'2017'!B8,DATI!D$1:D$65536,'2017'!L22)</f>
        <v>25073</v>
      </c>
      <c r="D22" s="52">
        <f>SUMIFS(DATI!E$1:E$65536,DATI!A$1:A$65536,'2017'!B4,DATI!B$1:B$65536,'2017'!D12,DATI!C$1:C$65536,'2017'!B8,DATI!D$1:D$65536,'2017'!L22)</f>
        <v>726655</v>
      </c>
      <c r="E22" s="52">
        <f>SUMIFS(DATI!E$1:E$65536,DATI!A$1:A$65536,'2017'!B4,DATI!B$1:B$65536,'2017'!E12,DATI!C$1:C$65536,'2017'!B8,DATI!D$1:D$65536,'2017'!L22)</f>
        <v>990277</v>
      </c>
      <c r="F22" s="52">
        <f>SUMIFS(DATI!E$1:E$65536,DATI!A$1:A$65536,'2017'!B4,DATI!B$1:B$65536,'2017'!F12,DATI!C$1:C$65536,'2017'!B8,DATI!D$1:D$65536,'2017'!L22)</f>
        <v>90833</v>
      </c>
      <c r="G22" s="52">
        <f>SUMIFS(DATI!E$1:E$65536,DATI!A$1:A$65536,'2017'!B4,DATI!B$1:B$65536,'2017'!G12,DATI!C$1:C$65536,'2017'!B8,DATI!D$1:D$65536,'2017'!L22)</f>
        <v>2944166</v>
      </c>
      <c r="H22" s="16"/>
      <c r="I22" s="43">
        <f>C22+D22+E22+F22+G22</f>
        <v>4777004</v>
      </c>
      <c r="J22" s="44"/>
      <c r="K22" s="45"/>
      <c r="L22" s="53" t="s">
        <v>77</v>
      </c>
      <c r="M22" s="54" t="s">
        <v>167</v>
      </c>
      <c r="N22" s="28"/>
      <c r="O22" s="28"/>
      <c r="P22" s="28"/>
      <c r="Q22" s="28"/>
      <c r="R22" s="28" t="s">
        <v>135</v>
      </c>
      <c r="S22" s="28"/>
      <c r="T22" s="28"/>
      <c r="U22" s="28"/>
      <c r="V22" s="28"/>
      <c r="W22" s="42"/>
    </row>
    <row r="23" spans="1:23" ht="13.5" thickBot="1">
      <c r="A23" s="7"/>
      <c r="B23" s="55">
        <f>C23+D23</f>
        <v>1505167</v>
      </c>
      <c r="C23" s="56">
        <f>C19-C22</f>
        <v>86872</v>
      </c>
      <c r="D23" s="56">
        <f>D19-D22</f>
        <v>1418295</v>
      </c>
      <c r="E23" s="56">
        <f>E19-E22</f>
        <v>2842544</v>
      </c>
      <c r="F23" s="56">
        <f>F19-F22</f>
        <v>794779</v>
      </c>
      <c r="G23" s="56">
        <f>G19-G22</f>
        <v>12670172</v>
      </c>
      <c r="H23" s="43">
        <f>P20</f>
        <v>3427461</v>
      </c>
      <c r="I23" s="43">
        <f>B23+E23+F23+G23+H23</f>
        <v>21240123</v>
      </c>
      <c r="J23" s="44"/>
      <c r="K23" s="57"/>
      <c r="L23" s="46" t="s">
        <v>13</v>
      </c>
      <c r="M23" s="195" t="s">
        <v>247</v>
      </c>
      <c r="N23" s="28"/>
      <c r="O23" s="28"/>
      <c r="P23" s="28"/>
      <c r="Q23" s="28"/>
      <c r="R23" s="28"/>
      <c r="S23" s="28"/>
      <c r="T23" s="28"/>
      <c r="U23" s="28"/>
      <c r="V23" s="28"/>
      <c r="W23" s="42"/>
    </row>
    <row r="24" spans="1:23" ht="26.25" customHeight="1" thickTop="1" thickBot="1">
      <c r="A24" s="7"/>
      <c r="B24" s="284" t="s">
        <v>143</v>
      </c>
      <c r="C24" s="284"/>
      <c r="D24" s="284"/>
      <c r="E24" s="284"/>
      <c r="F24" s="284"/>
      <c r="G24" s="284"/>
      <c r="H24" s="284"/>
      <c r="I24" s="284"/>
      <c r="J24" s="284"/>
      <c r="K24" s="284"/>
      <c r="L24" s="284"/>
      <c r="M24" s="284"/>
      <c r="N24" s="284"/>
      <c r="O24" s="284"/>
      <c r="P24" s="284"/>
      <c r="Q24" s="284"/>
      <c r="R24" s="284"/>
      <c r="S24" s="284"/>
      <c r="T24" s="284"/>
      <c r="U24" s="284"/>
      <c r="V24" s="284"/>
      <c r="W24" s="285"/>
    </row>
    <row r="25" spans="1:23" ht="19" thickTop="1" thickBot="1">
      <c r="A25" s="7"/>
      <c r="B25" s="231" t="s">
        <v>144</v>
      </c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232"/>
    </row>
    <row r="26" spans="1:23" ht="13.5" thickTop="1">
      <c r="A26" s="7"/>
      <c r="B26" s="58"/>
      <c r="C26" s="58"/>
      <c r="D26" s="58"/>
      <c r="E26" s="58"/>
      <c r="F26" s="58"/>
      <c r="G26" s="58"/>
      <c r="H26" s="58"/>
      <c r="I26" s="59"/>
      <c r="J26" s="58"/>
      <c r="K26" s="60"/>
      <c r="L26" s="46" t="s">
        <v>12</v>
      </c>
      <c r="M26" s="196" t="s">
        <v>145</v>
      </c>
      <c r="N26" s="28"/>
      <c r="O26" s="61"/>
      <c r="P26" s="22">
        <f>R26+S26+T26+W26+Q26</f>
        <v>26017127</v>
      </c>
      <c r="Q26" s="22">
        <f>H23</f>
        <v>3427461</v>
      </c>
      <c r="R26" s="62">
        <f>G19</f>
        <v>15614338</v>
      </c>
      <c r="S26" s="62">
        <f>F19</f>
        <v>885612</v>
      </c>
      <c r="T26" s="62">
        <f>E19</f>
        <v>3832821</v>
      </c>
      <c r="U26" s="62">
        <f>D19</f>
        <v>2144950</v>
      </c>
      <c r="V26" s="62">
        <f>C19</f>
        <v>111945</v>
      </c>
      <c r="W26" s="63">
        <f>U26+V26</f>
        <v>2256895</v>
      </c>
    </row>
    <row r="27" spans="1:23">
      <c r="A27" s="7"/>
      <c r="B27" s="64">
        <f>C27+D27</f>
        <v>192386</v>
      </c>
      <c r="C27" s="64">
        <f>C28+C29</f>
        <v>81095</v>
      </c>
      <c r="D27" s="64">
        <f>D28+D29</f>
        <v>111291</v>
      </c>
      <c r="E27" s="64">
        <f>E28+E29</f>
        <v>2837687</v>
      </c>
      <c r="F27" s="64">
        <f>F28+F29</f>
        <v>502258</v>
      </c>
      <c r="G27" s="64">
        <f>G28+G29</f>
        <v>8935965</v>
      </c>
      <c r="H27" s="44"/>
      <c r="I27" s="37">
        <f>B27+E27+F27+G27</f>
        <v>12468296</v>
      </c>
      <c r="J27" s="43">
        <f>J28+J29</f>
        <v>578493</v>
      </c>
      <c r="K27" s="39">
        <f>J27+I27</f>
        <v>13046789</v>
      </c>
      <c r="L27" s="53" t="s">
        <v>24</v>
      </c>
      <c r="M27" s="65" t="s">
        <v>146</v>
      </c>
      <c r="N27" s="28"/>
      <c r="O27" s="28"/>
      <c r="P27" s="23"/>
      <c r="Q27" s="23"/>
      <c r="R27" s="23"/>
      <c r="S27" s="23"/>
      <c r="T27" s="23"/>
      <c r="U27" s="23"/>
      <c r="V27" s="23"/>
      <c r="W27" s="32"/>
    </row>
    <row r="28" spans="1:23">
      <c r="A28" s="7"/>
      <c r="B28" s="66">
        <f>C28+D28</f>
        <v>168486</v>
      </c>
      <c r="C28" s="67">
        <f>SUMIFS(DATI!E$1:E$65536,DATI!A$1:A$65536,'2017'!B4,DATI!B$1:B$65536,'2017'!C12,DATI!C$1:C$65536,'2017'!B8,DATI!D$1:D$65536,'2017'!L28)</f>
        <v>65879</v>
      </c>
      <c r="D28" s="67">
        <f>SUMIFS(DATI!E$1:E$65536,DATI!A$1:A$65536,'2017'!B4,DATI!B$1:B$65536,'2017'!D12,DATI!C$1:C$65536,'2017'!B8,DATI!D$1:D$65536,'2017'!L28)</f>
        <v>102607</v>
      </c>
      <c r="E28" s="67">
        <f>SUMIFS(DATI!E$1:E$65536,DATI!A$1:A$65536,'2017'!B4,DATI!B$1:B$65536,'2017'!E12,DATI!C$1:C$65536,'2017'!B8,DATI!D$1:D$65536,'2017'!L28)</f>
        <v>2206030</v>
      </c>
      <c r="F28" s="67">
        <f>SUMIFS(DATI!E$1:E$65536,DATI!A$1:A$65536,'2017'!B4,DATI!B$1:B$65536,'2017'!F12,DATI!C$1:C$65536,'2017'!B8,DATI!D$1:D$65536,'2017'!L28)</f>
        <v>398636</v>
      </c>
      <c r="G28" s="67">
        <f>SUMIFS(DATI!E$1:E$65536,DATI!A$1:A$65536,'2017'!B4,DATI!B$1:B$65536,'2017'!G12,DATI!C$1:C$65536,'2017'!B8,DATI!D$1:D$65536,'2017'!L28)</f>
        <v>7560561</v>
      </c>
      <c r="H28" s="44"/>
      <c r="I28" s="37">
        <f>B28+E28+F28+G28</f>
        <v>10333713</v>
      </c>
      <c r="J28" s="36">
        <f>SUMIFS(DATI!E$1:E$65536,DATI!A$1:A$65536,'2017'!B4,DATI!B$1:B$65536,'2017'!J12,DATI!C$1:C$65536,'2017'!B8,DATI!D$1:D$65536,'2017'!L28)</f>
        <v>578493</v>
      </c>
      <c r="K28" s="39">
        <f>J28+I28</f>
        <v>10912206</v>
      </c>
      <c r="L28" s="53" t="s">
        <v>25</v>
      </c>
      <c r="M28" s="199" t="s">
        <v>248</v>
      </c>
      <c r="N28" s="28"/>
      <c r="O28" s="28"/>
      <c r="P28" s="28"/>
      <c r="Q28" s="28"/>
      <c r="R28" s="28"/>
      <c r="S28" s="28"/>
      <c r="T28" s="28"/>
      <c r="U28" s="28"/>
      <c r="V28" s="28"/>
      <c r="W28" s="42"/>
    </row>
    <row r="29" spans="1:23">
      <c r="A29" s="7"/>
      <c r="B29" s="66">
        <f>C29+D29</f>
        <v>23900</v>
      </c>
      <c r="C29" s="67">
        <f>SUMIFS(DATI!E$1:E$65536,DATI!A$1:A$65536,'2017'!B4,DATI!B$1:B$65536,'2017'!C12,DATI!C$1:C$65536,'2017'!B8,DATI!D$1:D$65536,'2017'!L29)</f>
        <v>15216</v>
      </c>
      <c r="D29" s="67">
        <f>SUMIFS(DATI!E$1:E$65536,DATI!A$1:A$65536,'2017'!B4,DATI!B$1:B$65536,'2017'!D12,DATI!C$1:C$65536,'2017'!B8,DATI!D$1:D$65536,'2017'!L29)</f>
        <v>8684</v>
      </c>
      <c r="E29" s="67">
        <f>SUMIFS(DATI!E$1:E$65536,DATI!A$1:A$65536,'2017'!B4,DATI!B$1:B$65536,'2017'!E12,DATI!C$1:C$65536,'2017'!B8,DATI!D$1:D$65536,'2017'!L29)</f>
        <v>631657</v>
      </c>
      <c r="F29" s="67">
        <f>SUMIFS(DATI!E$1:E$65536,DATI!A$1:A$65536,'2017'!B4,DATI!B$1:B$65536,'2017'!F12,DATI!C$1:C$65536,'2017'!B8,DATI!D$1:D$65536,'2017'!L29)</f>
        <v>103622</v>
      </c>
      <c r="G29" s="67">
        <f>SUMIFS(DATI!E$1:E$65536,DATI!A$1:A$65536,'2017'!B4,DATI!B$1:B$65536,'2017'!G12,DATI!C$1:C$65536,'2017'!B8,DATI!D$1:D$65536,'2017'!L29)</f>
        <v>1375404</v>
      </c>
      <c r="H29" s="44"/>
      <c r="I29" s="37">
        <f>B29+E29+F29+G29</f>
        <v>2134583</v>
      </c>
      <c r="J29" s="36">
        <f>SUMIFS(DATI!E$1:E$65536,DATI!A$1:A$65536,'2017'!B4,DATI!B$1:B$65536,'2017'!J12,DATI!C$1:C$65536,'2017'!B8,DATI!D$1:D$65536,'2017'!L29)</f>
        <v>0</v>
      </c>
      <c r="K29" s="39">
        <f>J29+I29</f>
        <v>2134583</v>
      </c>
      <c r="L29" s="53" t="s">
        <v>26</v>
      </c>
      <c r="M29" s="199" t="s">
        <v>249</v>
      </c>
      <c r="N29" s="28"/>
      <c r="O29" s="28"/>
      <c r="P29" s="28"/>
      <c r="Q29" s="28"/>
      <c r="R29" s="28"/>
      <c r="S29" s="28"/>
      <c r="T29" s="28"/>
      <c r="U29" s="28"/>
      <c r="V29" s="28"/>
      <c r="W29" s="42"/>
    </row>
    <row r="30" spans="1:23">
      <c r="A30" s="7"/>
      <c r="B30" s="68">
        <f>C30+D30</f>
        <v>33944</v>
      </c>
      <c r="C30" s="68">
        <f>C32</f>
        <v>5777</v>
      </c>
      <c r="D30" s="68">
        <f>D32</f>
        <v>28167</v>
      </c>
      <c r="E30" s="68">
        <f>E32</f>
        <v>4857</v>
      </c>
      <c r="F30" s="68">
        <f>F32</f>
        <v>38291</v>
      </c>
      <c r="G30" s="68">
        <f>G32</f>
        <v>308125</v>
      </c>
      <c r="H30" s="68">
        <f>H31</f>
        <v>3478855</v>
      </c>
      <c r="I30" s="69">
        <f>I31+I32</f>
        <v>3864072</v>
      </c>
      <c r="J30" s="44"/>
      <c r="K30" s="70"/>
      <c r="L30" s="53" t="s">
        <v>27</v>
      </c>
      <c r="M30" s="65" t="s">
        <v>147</v>
      </c>
      <c r="N30" s="28"/>
      <c r="O30" s="28"/>
      <c r="P30" s="28"/>
      <c r="Q30" s="28"/>
      <c r="R30" s="28"/>
      <c r="S30" s="28"/>
      <c r="T30" s="28"/>
      <c r="U30" s="28"/>
      <c r="V30" s="28"/>
      <c r="W30" s="42"/>
    </row>
    <row r="31" spans="1:23">
      <c r="A31" s="7"/>
      <c r="B31" s="71"/>
      <c r="C31" s="71"/>
      <c r="D31" s="71"/>
      <c r="E31" s="71"/>
      <c r="F31" s="71"/>
      <c r="G31" s="71"/>
      <c r="H31" s="36">
        <f>SUMIFS(DATI!E$1:E$65536,DATI!A$1:A$65536,'2017'!B4,DATI!B$1:B$65536,'2017'!H12,DATI!C$1:C$65536,'2017'!B8,DATI!D$1:D$65536,'2017'!L31)</f>
        <v>3478855</v>
      </c>
      <c r="I31" s="37">
        <f>H31</f>
        <v>3478855</v>
      </c>
      <c r="J31" s="44"/>
      <c r="K31" s="45"/>
      <c r="L31" s="53" t="s">
        <v>28</v>
      </c>
      <c r="M31" s="199" t="s">
        <v>250</v>
      </c>
      <c r="N31" s="28"/>
      <c r="O31" s="28"/>
      <c r="P31" s="28"/>
      <c r="Q31" s="28"/>
      <c r="R31" s="28"/>
      <c r="S31" s="28"/>
      <c r="T31" s="28"/>
      <c r="U31" s="28"/>
      <c r="V31" s="28"/>
      <c r="W31" s="42"/>
    </row>
    <row r="32" spans="1:23">
      <c r="A32" s="7"/>
      <c r="B32" s="33">
        <f>C32+D32</f>
        <v>33944</v>
      </c>
      <c r="C32" s="36">
        <f>SUMIFS(DATI!E$1:E$65536,DATI!A$1:A$65536,'2017'!B4,DATI!B$1:B$65536,'2017'!C12,DATI!C$1:C$65536,'2017'!B8,DATI!D$1:D$65536,'2017'!L32)</f>
        <v>5777</v>
      </c>
      <c r="D32" s="34">
        <f>SUMIFS(DATI!E$1:E$65536,DATI!A$1:A$65536,'2017'!B4,DATI!B$1:B$65536,'2017'!D12,DATI!C$1:C$65536,'2017'!B8,DATI!D$1:D$65536,'2017'!L32)</f>
        <v>28167</v>
      </c>
      <c r="E32" s="36">
        <f>SUMIFS(DATI!E$1:E$65536,DATI!A$1:A$65536,'2017'!B4,DATI!B$1:B$65536,'2017'!E12,DATI!C$1:C$65536,'2017'!B8,DATI!D$1:D$65536,'2017'!L32)</f>
        <v>4857</v>
      </c>
      <c r="F32" s="36">
        <f>SUMIFS(DATI!E$1:E$65536,DATI!A$1:A$65536,'2017'!B4,DATI!B$1:B$65536,'2017'!F12,DATI!C$1:C$65536,'2017'!B8,DATI!D$1:D$65536,'2017'!L32)</f>
        <v>38291</v>
      </c>
      <c r="G32" s="36">
        <f>SUMIFS(DATI!E$1:E$65536,DATI!A$1:A$65536,'2017'!B4,DATI!B$1:B$65536,'2017'!G12,DATI!C$1:C$65536,'2017'!B8,DATI!D$1:D$65536,'2017'!L32)</f>
        <v>308125</v>
      </c>
      <c r="H32" s="44"/>
      <c r="I32" s="37">
        <f>B32+E32+F32+G32</f>
        <v>385217</v>
      </c>
      <c r="J32" s="44"/>
      <c r="K32" s="45"/>
      <c r="L32" s="53" t="s">
        <v>29</v>
      </c>
      <c r="M32" s="199" t="s">
        <v>251</v>
      </c>
      <c r="N32" s="28"/>
      <c r="O32" s="28"/>
      <c r="P32" s="47"/>
      <c r="Q32" s="47"/>
      <c r="R32" s="47"/>
      <c r="S32" s="47"/>
      <c r="T32" s="47"/>
      <c r="U32" s="47"/>
      <c r="V32" s="47"/>
      <c r="W32" s="72"/>
    </row>
    <row r="33" spans="1:23">
      <c r="A33" s="7"/>
      <c r="B33" s="44"/>
      <c r="C33" s="44"/>
      <c r="D33" s="44"/>
      <c r="E33" s="44"/>
      <c r="F33" s="44"/>
      <c r="G33" s="44"/>
      <c r="H33" s="44"/>
      <c r="I33" s="44"/>
      <c r="J33" s="44"/>
      <c r="K33" s="45"/>
      <c r="L33" s="53" t="s">
        <v>30</v>
      </c>
      <c r="M33" s="65" t="s">
        <v>148</v>
      </c>
      <c r="N33" s="28"/>
      <c r="O33" s="61"/>
      <c r="P33" s="29">
        <f>P34+P35</f>
        <v>756617</v>
      </c>
      <c r="Q33" s="29">
        <f>Q34+Q35</f>
        <v>51394</v>
      </c>
      <c r="R33" s="29">
        <f>R35</f>
        <v>301854</v>
      </c>
      <c r="S33" s="29">
        <f>S35</f>
        <v>0</v>
      </c>
      <c r="T33" s="29">
        <f>T35</f>
        <v>0</v>
      </c>
      <c r="U33" s="29">
        <f>U35</f>
        <v>403369</v>
      </c>
      <c r="V33" s="62">
        <f>V35</f>
        <v>0</v>
      </c>
      <c r="W33" s="63">
        <f>U33+V33</f>
        <v>403369</v>
      </c>
    </row>
    <row r="34" spans="1:23">
      <c r="A34" s="7"/>
      <c r="B34" s="44"/>
      <c r="C34" s="44"/>
      <c r="D34" s="44"/>
      <c r="E34" s="44"/>
      <c r="F34" s="44"/>
      <c r="G34" s="44"/>
      <c r="H34" s="44"/>
      <c r="I34" s="44"/>
      <c r="J34" s="44"/>
      <c r="K34" s="45"/>
      <c r="L34" s="53" t="s">
        <v>31</v>
      </c>
      <c r="M34" s="199" t="s">
        <v>252</v>
      </c>
      <c r="N34" s="28"/>
      <c r="O34" s="61"/>
      <c r="P34" s="29">
        <f>Q34</f>
        <v>51394</v>
      </c>
      <c r="Q34" s="49">
        <f>SUMIFS(DATI!E$1:E$65536,DATI!A$1:A$65536,'2017'!B4,DATI!B$1:B$65536,'2017'!Q12,DATI!C$1:C$65536,'2017'!N8,DATI!D$1:D$65536,'2017'!L34)</f>
        <v>51394</v>
      </c>
      <c r="R34" s="73"/>
      <c r="S34" s="74"/>
      <c r="T34" s="74"/>
      <c r="U34" s="74"/>
      <c r="V34" s="74"/>
      <c r="W34" s="75"/>
    </row>
    <row r="35" spans="1:23">
      <c r="A35" s="7"/>
      <c r="B35" s="44"/>
      <c r="C35" s="44"/>
      <c r="D35" s="44"/>
      <c r="E35" s="44"/>
      <c r="F35" s="44"/>
      <c r="G35" s="76"/>
      <c r="H35" s="44"/>
      <c r="I35" s="76"/>
      <c r="J35" s="44"/>
      <c r="K35" s="45"/>
      <c r="L35" s="53" t="s">
        <v>32</v>
      </c>
      <c r="M35" s="199" t="s">
        <v>253</v>
      </c>
      <c r="N35" s="28"/>
      <c r="O35" s="61"/>
      <c r="P35" s="29">
        <f>R35+S35+T35+W35</f>
        <v>705223</v>
      </c>
      <c r="Q35" s="44"/>
      <c r="R35" s="49">
        <f>SUMIFS(DATI!E$1:E$65536,DATI!A$1:A$65536,'2017'!B4,DATI!B$1:B$65536,'2017'!R12,DATI!C$1:C$65536,'2017'!N8,DATI!D$1:D$65536,'2017'!L35)</f>
        <v>301854</v>
      </c>
      <c r="S35" s="49">
        <f>SUMIFS(DATI!E$1:E$65536,DATI!A$1:A$65536,'2017'!B4,DATI!B$1:B$65536,'2017'!S12,DATI!C$1:C$65536,'2017'!N8,DATI!D$1:D$65536,'2017'!L35)</f>
        <v>0</v>
      </c>
      <c r="T35" s="49">
        <f>SUMIFS(DATI!E$1:E$65536,DATI!A$1:A$65536,'2017'!B4,DATI!B$1:B$65536,'2017'!T12,DATI!C$1:C$65536,'2017'!N8,DATI!D$1:D$65536,'2017'!L35)</f>
        <v>0</v>
      </c>
      <c r="U35" s="49">
        <f>SUMIFS(DATI!E$1:E$65536,DATI!A$1:A$65536,'2017'!B4,DATI!B$1:B$65536,'2017'!U12,DATI!C$1:C$65536,'2017'!N8,DATI!D$1:D$65536,'2017'!L35)</f>
        <v>403369</v>
      </c>
      <c r="V35" s="24">
        <f>SUMIFS(DATI!E$1:E$65536,DATI!A$1:A$65536,'2017'!B4,DATI!B$1:B$65536,'2017'!V12,DATI!C$1:C$65536,'2017'!N8,DATI!D$1:D$65536,'2017'!L35)</f>
        <v>0</v>
      </c>
      <c r="W35" s="63">
        <f>U35+V35</f>
        <v>403369</v>
      </c>
    </row>
    <row r="36" spans="1:23" ht="13">
      <c r="A36" s="7"/>
      <c r="B36" s="33">
        <f>C36+D36</f>
        <v>2433934</v>
      </c>
      <c r="C36" s="43">
        <f>V26+V35-C27-C32</f>
        <v>25073</v>
      </c>
      <c r="D36" s="33">
        <f>U26+U35-D27-D32</f>
        <v>2408861</v>
      </c>
      <c r="E36" s="43">
        <f>T26+T35-E27-E32</f>
        <v>990277</v>
      </c>
      <c r="F36" s="43">
        <f>S26+S35-F27-F32</f>
        <v>345063</v>
      </c>
      <c r="G36" s="43">
        <f>R26+R35-G27-G32</f>
        <v>6672102</v>
      </c>
      <c r="H36" s="44"/>
      <c r="I36" s="37">
        <f>B36+E36+F36+G36</f>
        <v>10441376</v>
      </c>
      <c r="J36" s="44"/>
      <c r="K36" s="45"/>
      <c r="L36" s="77" t="s">
        <v>14</v>
      </c>
      <c r="M36" s="197" t="s">
        <v>149</v>
      </c>
      <c r="N36" s="28"/>
      <c r="O36" s="28"/>
      <c r="P36" s="23"/>
      <c r="Q36" s="44"/>
      <c r="R36" s="23"/>
      <c r="S36" s="23"/>
      <c r="T36" s="23"/>
      <c r="U36" s="23"/>
      <c r="V36" s="23"/>
      <c r="W36" s="32"/>
    </row>
    <row r="37" spans="1:23">
      <c r="A37" s="7"/>
      <c r="B37" s="33">
        <f>C37+D37</f>
        <v>751728</v>
      </c>
      <c r="C37" s="33">
        <f>C22</f>
        <v>25073</v>
      </c>
      <c r="D37" s="33">
        <f>D22</f>
        <v>726655</v>
      </c>
      <c r="E37" s="33">
        <f>E22</f>
        <v>990277</v>
      </c>
      <c r="F37" s="33">
        <f>F22</f>
        <v>90833</v>
      </c>
      <c r="G37" s="33">
        <f>G22</f>
        <v>2944166</v>
      </c>
      <c r="H37" s="44"/>
      <c r="I37" s="37">
        <f>B37+E37+F37+G37</f>
        <v>4777004</v>
      </c>
      <c r="J37" s="44"/>
      <c r="K37" s="45"/>
      <c r="L37" s="53" t="s">
        <v>77</v>
      </c>
      <c r="M37" s="65" t="s">
        <v>150</v>
      </c>
      <c r="N37" s="28"/>
      <c r="O37" s="28"/>
      <c r="P37" s="28"/>
      <c r="Q37" s="28"/>
      <c r="R37" s="28"/>
      <c r="S37" s="28"/>
      <c r="T37" s="28"/>
      <c r="U37" s="28"/>
      <c r="V37" s="28"/>
      <c r="W37" s="42"/>
    </row>
    <row r="38" spans="1:23" ht="26.5" thickBot="1">
      <c r="A38" s="7"/>
      <c r="B38" s="79">
        <f>C38+D38</f>
        <v>1682206</v>
      </c>
      <c r="C38" s="79">
        <f>C36-C37</f>
        <v>0</v>
      </c>
      <c r="D38" s="79">
        <f>D36-D37</f>
        <v>1682206</v>
      </c>
      <c r="E38" s="79">
        <f>E36-E37</f>
        <v>0</v>
      </c>
      <c r="F38" s="79">
        <f>F36-F37</f>
        <v>254230</v>
      </c>
      <c r="G38" s="79">
        <f>G36-G37</f>
        <v>3727936</v>
      </c>
      <c r="H38" s="44"/>
      <c r="I38" s="80">
        <f>B38+E38+F38+G38</f>
        <v>5664372</v>
      </c>
      <c r="J38" s="44"/>
      <c r="K38" s="57"/>
      <c r="L38" s="106" t="s">
        <v>151</v>
      </c>
      <c r="M38" s="198" t="s">
        <v>152</v>
      </c>
      <c r="N38" s="81"/>
      <c r="O38" s="81"/>
      <c r="P38" s="81"/>
      <c r="Q38" s="81"/>
      <c r="R38" s="81"/>
      <c r="S38" s="81"/>
      <c r="T38" s="81"/>
      <c r="U38" s="81"/>
      <c r="V38" s="81"/>
      <c r="W38" s="82"/>
    </row>
    <row r="39" spans="1:23" ht="16.5" thickTop="1" thickBot="1">
      <c r="A39" s="7"/>
      <c r="B39" s="83"/>
      <c r="C39" s="83"/>
      <c r="D39" s="83"/>
      <c r="E39" s="84"/>
      <c r="F39" s="84"/>
      <c r="G39" s="84"/>
      <c r="H39" s="84"/>
      <c r="I39" s="84"/>
      <c r="J39" s="84"/>
      <c r="K39" s="84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6"/>
    </row>
    <row r="40" spans="1:23" ht="21.75" customHeight="1" thickTop="1" thickBot="1">
      <c r="A40" s="7"/>
      <c r="B40" s="253" t="s">
        <v>119</v>
      </c>
      <c r="C40" s="253"/>
      <c r="D40" s="253"/>
      <c r="E40" s="253"/>
      <c r="F40" s="253"/>
      <c r="G40" s="253"/>
      <c r="H40" s="253"/>
      <c r="I40" s="253"/>
      <c r="J40" s="253"/>
      <c r="K40" s="254"/>
      <c r="L40" s="274" t="s">
        <v>120</v>
      </c>
      <c r="M40" s="275"/>
      <c r="N40" s="278" t="s">
        <v>121</v>
      </c>
      <c r="O40" s="279"/>
      <c r="P40" s="279"/>
      <c r="Q40" s="279"/>
      <c r="R40" s="279"/>
      <c r="S40" s="279"/>
      <c r="T40" s="279"/>
      <c r="U40" s="280"/>
      <c r="V40" s="280"/>
      <c r="W40" s="281"/>
    </row>
    <row r="41" spans="1:23" ht="13.5" customHeight="1" thickTop="1">
      <c r="A41" s="7"/>
      <c r="B41" s="261" t="s">
        <v>122</v>
      </c>
      <c r="C41" s="264" t="s">
        <v>123</v>
      </c>
      <c r="D41" s="264" t="s">
        <v>124</v>
      </c>
      <c r="E41" s="239" t="s">
        <v>125</v>
      </c>
      <c r="F41" s="239" t="s">
        <v>126</v>
      </c>
      <c r="G41" s="239" t="s">
        <v>127</v>
      </c>
      <c r="H41" s="239" t="s">
        <v>128</v>
      </c>
      <c r="I41" s="239" t="s">
        <v>129</v>
      </c>
      <c r="J41" s="239" t="s">
        <v>130</v>
      </c>
      <c r="K41" s="243" t="s">
        <v>131</v>
      </c>
      <c r="L41" s="276"/>
      <c r="M41" s="277"/>
      <c r="N41" s="264" t="s">
        <v>131</v>
      </c>
      <c r="O41" s="239" t="s">
        <v>130</v>
      </c>
      <c r="P41" s="239" t="s">
        <v>129</v>
      </c>
      <c r="Q41" s="239" t="s">
        <v>128</v>
      </c>
      <c r="R41" s="239" t="s">
        <v>127</v>
      </c>
      <c r="S41" s="239" t="s">
        <v>126</v>
      </c>
      <c r="T41" s="239" t="s">
        <v>125</v>
      </c>
      <c r="U41" s="264" t="s">
        <v>124</v>
      </c>
      <c r="V41" s="264" t="s">
        <v>123</v>
      </c>
      <c r="W41" s="266" t="s">
        <v>122</v>
      </c>
    </row>
    <row r="42" spans="1:23" ht="12.75" customHeight="1">
      <c r="A42" s="7"/>
      <c r="B42" s="262"/>
      <c r="C42" s="216"/>
      <c r="D42" s="216"/>
      <c r="E42" s="213"/>
      <c r="F42" s="213"/>
      <c r="G42" s="213"/>
      <c r="H42" s="229"/>
      <c r="I42" s="213"/>
      <c r="J42" s="213"/>
      <c r="K42" s="244"/>
      <c r="L42" s="276"/>
      <c r="M42" s="277"/>
      <c r="N42" s="215"/>
      <c r="O42" s="213"/>
      <c r="P42" s="213"/>
      <c r="Q42" s="229"/>
      <c r="R42" s="213"/>
      <c r="S42" s="213"/>
      <c r="T42" s="213"/>
      <c r="U42" s="216"/>
      <c r="V42" s="216"/>
      <c r="W42" s="219"/>
    </row>
    <row r="43" spans="1:23" ht="63" customHeight="1" thickBot="1">
      <c r="A43" s="7"/>
      <c r="B43" s="262"/>
      <c r="C43" s="216"/>
      <c r="D43" s="216"/>
      <c r="E43" s="213"/>
      <c r="F43" s="213"/>
      <c r="G43" s="213"/>
      <c r="H43" s="229"/>
      <c r="I43" s="213"/>
      <c r="J43" s="282"/>
      <c r="K43" s="244"/>
      <c r="L43" s="276"/>
      <c r="M43" s="277"/>
      <c r="N43" s="215"/>
      <c r="O43" s="282"/>
      <c r="P43" s="213"/>
      <c r="Q43" s="229"/>
      <c r="R43" s="213"/>
      <c r="S43" s="213"/>
      <c r="T43" s="213"/>
      <c r="U43" s="216"/>
      <c r="V43" s="216"/>
      <c r="W43" s="219"/>
    </row>
    <row r="44" spans="1:23" ht="19" thickTop="1" thickBot="1">
      <c r="A44" s="7"/>
      <c r="B44" s="233" t="s">
        <v>153</v>
      </c>
      <c r="C44" s="234"/>
      <c r="D44" s="234"/>
      <c r="E44" s="234"/>
      <c r="F44" s="234"/>
      <c r="G44" s="234"/>
      <c r="H44" s="234"/>
      <c r="I44" s="234"/>
      <c r="J44" s="234"/>
      <c r="K44" s="234"/>
      <c r="L44" s="234"/>
      <c r="M44" s="234"/>
      <c r="N44" s="234"/>
      <c r="O44" s="234"/>
      <c r="P44" s="234"/>
      <c r="Q44" s="234"/>
      <c r="R44" s="234"/>
      <c r="S44" s="234"/>
      <c r="T44" s="234"/>
      <c r="U44" s="234"/>
      <c r="V44" s="234"/>
      <c r="W44" s="235"/>
    </row>
    <row r="45" spans="1:23" ht="13.5" thickTop="1">
      <c r="A45" s="7"/>
      <c r="B45" s="28"/>
      <c r="C45" s="28"/>
      <c r="D45" s="28"/>
      <c r="E45" s="28"/>
      <c r="F45" s="28"/>
      <c r="G45" s="28"/>
      <c r="H45" s="28"/>
      <c r="I45" s="28"/>
      <c r="J45" s="28"/>
      <c r="K45" s="42"/>
      <c r="L45" s="87" t="s">
        <v>14</v>
      </c>
      <c r="M45" s="200" t="s">
        <v>149</v>
      </c>
      <c r="N45" s="47"/>
      <c r="O45" s="88"/>
      <c r="P45" s="22">
        <f>R45+S45+T45+W45</f>
        <v>10441376</v>
      </c>
      <c r="Q45" s="50"/>
      <c r="R45" s="22">
        <f>G36</f>
        <v>6672102</v>
      </c>
      <c r="S45" s="22">
        <f>F36</f>
        <v>345063</v>
      </c>
      <c r="T45" s="22">
        <f>E36</f>
        <v>990277</v>
      </c>
      <c r="U45" s="22">
        <f>D36</f>
        <v>2408861</v>
      </c>
      <c r="V45" s="89">
        <f>C36</f>
        <v>25073</v>
      </c>
      <c r="W45" s="90">
        <f>U45+V45</f>
        <v>2433934</v>
      </c>
    </row>
    <row r="46" spans="1:23" ht="12.75" customHeight="1">
      <c r="A46" s="7"/>
      <c r="B46" s="28"/>
      <c r="C46" s="28"/>
      <c r="D46" s="28"/>
      <c r="E46" s="28"/>
      <c r="F46" s="28"/>
      <c r="G46" s="28"/>
      <c r="H46" s="28"/>
      <c r="I46" s="28"/>
      <c r="J46" s="28"/>
      <c r="K46" s="42"/>
      <c r="L46" s="53" t="s">
        <v>24</v>
      </c>
      <c r="M46" s="65" t="s">
        <v>146</v>
      </c>
      <c r="N46" s="91">
        <f t="shared" ref="N46:N54" si="0">O46+P46</f>
        <v>13046790</v>
      </c>
      <c r="O46" s="49">
        <f>SUMIFS(DATI!E$1:E$65536,DATI!A$1:A$65536,'2017'!B4,DATI!B$1:B$65536,'2017'!O12,DATI!C$1:C$65536,'2017'!N8,DATI!D$1:D$65536,'2017'!L46)</f>
        <v>62064</v>
      </c>
      <c r="P46" s="29">
        <f>U46</f>
        <v>12984726</v>
      </c>
      <c r="Q46" s="28"/>
      <c r="R46" s="23"/>
      <c r="S46" s="23"/>
      <c r="T46" s="28"/>
      <c r="U46" s="49">
        <f>SUMIFS(DATI!E$1:E$65536,DATI!A$1:A$65536,'2017'!B4,DATI!B$1:B$65536,'2017'!U12,DATI!C$1:C$65536,'2017'!N8,DATI!D$1:D$65536,'2017'!L46)</f>
        <v>12984726</v>
      </c>
      <c r="V46" s="28"/>
      <c r="W46" s="31">
        <f>U46</f>
        <v>12984726</v>
      </c>
    </row>
    <row r="47" spans="1:23" ht="12.75" customHeight="1">
      <c r="A47" s="7"/>
      <c r="B47" s="28"/>
      <c r="C47" s="28"/>
      <c r="D47" s="28"/>
      <c r="E47" s="28"/>
      <c r="F47" s="28"/>
      <c r="G47" s="28"/>
      <c r="H47" s="28"/>
      <c r="I47" s="28"/>
      <c r="J47" s="28"/>
      <c r="K47" s="42"/>
      <c r="L47" s="40" t="s">
        <v>25</v>
      </c>
      <c r="M47" s="134" t="s">
        <v>248</v>
      </c>
      <c r="N47" s="91">
        <f t="shared" si="0"/>
        <v>10912206</v>
      </c>
      <c r="O47" s="49">
        <f>SUMIFS(DATI!E$1:E$65536,DATI!A$1:A$65536,'2017'!B4,DATI!B$1:B$65536,'2017'!O12,DATI!C$1:C$65536,'2017'!N8,DATI!D$1:D$65536,'2017'!L47)</f>
        <v>50893</v>
      </c>
      <c r="P47" s="49">
        <f>SUMIFS(DATI!E$1:E$65536,DATI!A$1:A$65536,'2017'!B4,DATI!B$1:B$65536,'2017'!P12,DATI!C$1:C$65536,'2017'!N8,DATI!D$1:D$65536,'2017'!L47)</f>
        <v>10861313</v>
      </c>
      <c r="Q47" s="28"/>
      <c r="R47" s="28"/>
      <c r="S47" s="28"/>
      <c r="T47" s="28"/>
      <c r="U47" s="49">
        <f>SUMIFS(DATI!E$1:E$65536,DATI!A$1:A$65536,'2017'!B4,DATI!B$1:B$65536,'2017'!U12,DATI!C$1:C$65536,'2017'!N8,DATI!D$1:D$65536,'2017'!L47)</f>
        <v>10861313</v>
      </c>
      <c r="V47" s="28"/>
      <c r="W47" s="31">
        <f>U47</f>
        <v>10861313</v>
      </c>
    </row>
    <row r="48" spans="1:23" ht="12.75" customHeight="1">
      <c r="A48" s="7"/>
      <c r="B48" s="28"/>
      <c r="C48" s="28"/>
      <c r="D48" s="28"/>
      <c r="E48" s="28"/>
      <c r="F48" s="28"/>
      <c r="G48" s="28"/>
      <c r="H48" s="28"/>
      <c r="I48" s="28"/>
      <c r="J48" s="28"/>
      <c r="K48" s="42"/>
      <c r="L48" s="40" t="s">
        <v>26</v>
      </c>
      <c r="M48" s="134" t="s">
        <v>249</v>
      </c>
      <c r="N48" s="91">
        <f t="shared" si="0"/>
        <v>2134584</v>
      </c>
      <c r="O48" s="49">
        <f>SUMIFS(DATI!E$1:E$65536,DATI!A$1:A$65536,'2017'!B4,DATI!B$1:B$65536,'2017'!O12,DATI!C$1:C$65536,'2017'!N8,DATI!D$1:D$65536,'2017'!L48)</f>
        <v>11171</v>
      </c>
      <c r="P48" s="49">
        <f>SUMIFS(DATI!E$1:E$65536,DATI!A$1:A$65536,'2017'!B4,DATI!B$1:B$65536,'2017'!P12,DATI!C$1:C$65536,'2017'!N8,DATI!D$1:D$65536,'2017'!L48)</f>
        <v>2123413</v>
      </c>
      <c r="Q48" s="28"/>
      <c r="R48" s="28"/>
      <c r="S48" s="28"/>
      <c r="T48" s="28"/>
      <c r="U48" s="49">
        <f>SUMIFS(DATI!E$1:E$65536,DATI!A$1:A$65536,'2017'!B4,DATI!B$1:B$65536,'2017'!U12,DATI!C$1:C$65536,'2017'!N8,DATI!D$1:D$65536,'2017'!L48)</f>
        <v>2123413</v>
      </c>
      <c r="V48" s="28"/>
      <c r="W48" s="31">
        <f>U48</f>
        <v>2123413</v>
      </c>
    </row>
    <row r="49" spans="1:23" ht="12.75" customHeight="1">
      <c r="A49" s="7"/>
      <c r="B49" s="28"/>
      <c r="C49" s="28"/>
      <c r="D49" s="28"/>
      <c r="E49" s="28"/>
      <c r="F49" s="28"/>
      <c r="G49" s="28"/>
      <c r="H49" s="28"/>
      <c r="I49" s="28"/>
      <c r="J49" s="28"/>
      <c r="K49" s="42"/>
      <c r="L49" s="40" t="s">
        <v>27</v>
      </c>
      <c r="M49" s="41" t="s">
        <v>147</v>
      </c>
      <c r="N49" s="91">
        <f t="shared" si="0"/>
        <v>3864071</v>
      </c>
      <c r="O49" s="29">
        <f>O50+O54</f>
        <v>46953</v>
      </c>
      <c r="P49" s="29">
        <f t="shared" ref="P49:P54" si="1">T49</f>
        <v>3817118</v>
      </c>
      <c r="Q49" s="28"/>
      <c r="R49" s="28"/>
      <c r="S49" s="28"/>
      <c r="T49" s="29">
        <f>T50+T54</f>
        <v>3817118</v>
      </c>
      <c r="U49" s="92"/>
      <c r="V49" s="28"/>
      <c r="W49" s="42"/>
    </row>
    <row r="50" spans="1:23" ht="12.75" customHeight="1">
      <c r="A50" s="7"/>
      <c r="B50" s="28"/>
      <c r="C50" s="28"/>
      <c r="D50" s="28"/>
      <c r="E50" s="28"/>
      <c r="F50" s="28"/>
      <c r="G50" s="28"/>
      <c r="H50" s="28"/>
      <c r="I50" s="28"/>
      <c r="J50" s="28"/>
      <c r="K50" s="42"/>
      <c r="L50" s="40" t="s">
        <v>28</v>
      </c>
      <c r="M50" s="134" t="s">
        <v>250</v>
      </c>
      <c r="N50" s="91">
        <f t="shared" si="0"/>
        <v>3478855</v>
      </c>
      <c r="O50" s="49">
        <f>SUMIFS(DATI!E$1:E$65536,DATI!A$1:A$65536,'2017'!B4,DATI!B$1:B$65536,'2017'!O12,DATI!C$1:C$65536,'2017'!N8,DATI!D$1:D$65536,'2017'!L50)</f>
        <v>46186</v>
      </c>
      <c r="P50" s="29">
        <f t="shared" si="1"/>
        <v>3432669</v>
      </c>
      <c r="Q50" s="28"/>
      <c r="R50" s="28"/>
      <c r="S50" s="28"/>
      <c r="T50" s="49">
        <f>SUMIFS(DATI!E$1:E$65536,DATI!A$1:A$65536,'2017'!B4,DATI!B$1:B$65536,'2017'!T12,DATI!C$1:C$65536,'2017'!N8,DATI!D$1:D$65536,'2017'!L50)</f>
        <v>3432669</v>
      </c>
      <c r="U50" s="50"/>
      <c r="V50" s="28"/>
      <c r="W50" s="42"/>
    </row>
    <row r="51" spans="1:23" ht="12.75" customHeight="1">
      <c r="A51" s="7"/>
      <c r="B51" s="28"/>
      <c r="C51" s="28"/>
      <c r="D51" s="28"/>
      <c r="E51" s="28"/>
      <c r="F51" s="28"/>
      <c r="G51" s="28"/>
      <c r="H51" s="28"/>
      <c r="I51" s="28"/>
      <c r="J51" s="28"/>
      <c r="K51" s="42"/>
      <c r="L51" s="40" t="s">
        <v>82</v>
      </c>
      <c r="M51" s="185" t="s">
        <v>154</v>
      </c>
      <c r="N51" s="91">
        <f t="shared" si="0"/>
        <v>2180487</v>
      </c>
      <c r="O51" s="49">
        <f>SUMIFS(DATI!E$1:E$65536,DATI!A$1:A$65536,'2017'!B4,DATI!B$1:B$65536,'2017'!O12,DATI!C$1:C$65536,'2017'!N8,DATI!D$1:D$65536,'2017'!L51)</f>
        <v>0</v>
      </c>
      <c r="P51" s="29">
        <f t="shared" si="1"/>
        <v>2180487</v>
      </c>
      <c r="Q51" s="28"/>
      <c r="R51" s="28"/>
      <c r="S51" s="28"/>
      <c r="T51" s="49">
        <f>SUMIFS(DATI!E$1:E$65536,DATI!A$1:A$65536,'2017'!B4,DATI!B$1:B$65536,'2017'!T12,DATI!C$1:C$65536,'2017'!N8,DATI!D$1:D$65536,'2017'!L51)</f>
        <v>2180487</v>
      </c>
      <c r="U51" s="50"/>
      <c r="V51" s="28"/>
      <c r="W51" s="42"/>
    </row>
    <row r="52" spans="1:23" ht="12.75" customHeight="1">
      <c r="A52" s="7"/>
      <c r="B52" s="28"/>
      <c r="C52" s="28"/>
      <c r="D52" s="28"/>
      <c r="E52" s="28"/>
      <c r="F52" s="28"/>
      <c r="G52" s="28"/>
      <c r="H52" s="28"/>
      <c r="I52" s="28"/>
      <c r="J52" s="28"/>
      <c r="K52" s="42"/>
      <c r="L52" s="40" t="s">
        <v>83</v>
      </c>
      <c r="M52" s="185" t="s">
        <v>155</v>
      </c>
      <c r="N52" s="91">
        <f t="shared" si="0"/>
        <v>50458</v>
      </c>
      <c r="O52" s="49">
        <f>SUMIFS(DATI!E$1:E$65536,DATI!A$1:A$65536,'2017'!B4,DATI!B$1:B$65536,'2017'!O12,DATI!C$1:C$65536,'2017'!N8,DATI!D$1:D$65536,'2017'!L52)</f>
        <v>46186</v>
      </c>
      <c r="P52" s="29">
        <f t="shared" si="1"/>
        <v>4272</v>
      </c>
      <c r="Q52" s="28"/>
      <c r="R52" s="28"/>
      <c r="S52" s="28"/>
      <c r="T52" s="49">
        <f>SUMIFS(DATI!E$1:E$65536,DATI!A$1:A$65536,'2017'!B4,DATI!B$1:B$65536,'2017'!T12,DATI!C$1:C$65536,'2017'!N8,DATI!D$1:D$65536,'2017'!L52)</f>
        <v>4272</v>
      </c>
      <c r="U52" s="50"/>
      <c r="V52" s="28"/>
      <c r="W52" s="42"/>
    </row>
    <row r="53" spans="1:23" ht="12.75" customHeight="1">
      <c r="A53" s="7"/>
      <c r="B53" s="28"/>
      <c r="C53" s="28"/>
      <c r="D53" s="28"/>
      <c r="E53" s="28"/>
      <c r="F53" s="28"/>
      <c r="G53" s="28"/>
      <c r="H53" s="28"/>
      <c r="I53" s="28"/>
      <c r="J53" s="28"/>
      <c r="K53" s="42"/>
      <c r="L53" s="40" t="s">
        <v>84</v>
      </c>
      <c r="M53" s="185" t="s">
        <v>156</v>
      </c>
      <c r="N53" s="91">
        <f t="shared" si="0"/>
        <v>1247910</v>
      </c>
      <c r="O53" s="49">
        <f>SUMIFS(DATI!E$1:E$65536,DATI!A$1:A$65536,'2017'!B4,DATI!B$1:B$65536,'2017'!O12,DATI!C$1:C$65536,'2017'!N8,DATI!D$1:D$65536,'2017'!L53)</f>
        <v>0</v>
      </c>
      <c r="P53" s="29">
        <f t="shared" si="1"/>
        <v>1247910</v>
      </c>
      <c r="Q53" s="28"/>
      <c r="R53" s="28"/>
      <c r="S53" s="28"/>
      <c r="T53" s="49">
        <f>SUMIFS(DATI!E$1:E$65536,DATI!A$1:A$65536,'2017'!B4,DATI!B$1:B$65536,'2017'!T12,DATI!C$1:C$65536,'2017'!N8,DATI!D$1:D$65536,'2017'!L53)</f>
        <v>1247910</v>
      </c>
      <c r="U53" s="50"/>
      <c r="V53" s="28"/>
      <c r="W53" s="42"/>
    </row>
    <row r="54" spans="1:23" ht="12.75" customHeight="1">
      <c r="A54" s="7"/>
      <c r="B54" s="28"/>
      <c r="C54" s="28"/>
      <c r="D54" s="28"/>
      <c r="E54" s="28"/>
      <c r="F54" s="28"/>
      <c r="G54" s="28"/>
      <c r="H54" s="28"/>
      <c r="I54" s="47"/>
      <c r="J54" s="47"/>
      <c r="K54" s="72"/>
      <c r="L54" s="40" t="s">
        <v>29</v>
      </c>
      <c r="M54" s="134" t="s">
        <v>251</v>
      </c>
      <c r="N54" s="91">
        <f t="shared" si="0"/>
        <v>385216</v>
      </c>
      <c r="O54" s="49">
        <f>SUMIFS(DATI!E$1:E$65536,DATI!A$1:A$65536,'2017'!B4,DATI!B$1:B$65536,'2017'!O12,DATI!C$1:C$65536,'2017'!N8,DATI!D$1:D$65536,'2017'!L54)</f>
        <v>767</v>
      </c>
      <c r="P54" s="29">
        <f t="shared" si="1"/>
        <v>384449</v>
      </c>
      <c r="Q54" s="50"/>
      <c r="R54" s="28"/>
      <c r="S54" s="28"/>
      <c r="T54" s="49">
        <f>SUMIFS(DATI!E$1:E$65536,DATI!A$1:A$65536,'2017'!B4,DATI!B$1:B$65536,'2017'!T12,DATI!C$1:C$65536,'2017'!N8,DATI!D$1:D$65536,'2017'!L54)</f>
        <v>384449</v>
      </c>
      <c r="U54" s="50"/>
      <c r="V54" s="28"/>
      <c r="W54" s="42"/>
    </row>
    <row r="55" spans="1:23" ht="12.75" customHeight="1">
      <c r="A55" s="7"/>
      <c r="B55" s="28"/>
      <c r="C55" s="28"/>
      <c r="D55" s="28"/>
      <c r="E55" s="93">
        <f>E56+E57</f>
        <v>329898</v>
      </c>
      <c r="F55" s="50"/>
      <c r="G55" s="28"/>
      <c r="H55" s="61"/>
      <c r="I55" s="94">
        <f>E55</f>
        <v>329898</v>
      </c>
      <c r="J55" s="29">
        <f>J56+J57</f>
        <v>426719</v>
      </c>
      <c r="K55" s="95">
        <f>I55+J55</f>
        <v>756617</v>
      </c>
      <c r="L55" s="40" t="s">
        <v>30</v>
      </c>
      <c r="M55" s="41" t="s">
        <v>148</v>
      </c>
      <c r="N55" s="23"/>
      <c r="O55" s="28"/>
      <c r="P55" s="28"/>
      <c r="Q55" s="28"/>
      <c r="R55" s="28"/>
      <c r="S55" s="28"/>
      <c r="T55" s="23"/>
      <c r="U55" s="28"/>
      <c r="V55" s="28"/>
      <c r="W55" s="42"/>
    </row>
    <row r="56" spans="1:23">
      <c r="A56" s="7"/>
      <c r="B56" s="28"/>
      <c r="C56" s="28"/>
      <c r="D56" s="28"/>
      <c r="E56" s="96">
        <f>SUMIFS(DATI!E$1:E$65536,DATI!A$1:A$65536,'2017'!B4,DATI!B$1:B$65536,'2017'!E12,DATI!C$1:C$65536,'2017'!B8,DATI!D$1:D$65536,'2017'!L56)</f>
        <v>51394</v>
      </c>
      <c r="F56" s="50"/>
      <c r="G56" s="28"/>
      <c r="H56" s="28"/>
      <c r="I56" s="94">
        <f>E56</f>
        <v>51394</v>
      </c>
      <c r="J56" s="49">
        <f>SUMIFS(DATI!E$1:E$65536,DATI!A$1:A$65536,'2017'!B4,DATI!B$1:B$65536,'2017'!J12,DATI!C$1:C$65536,'2017'!B8,DATI!D$1:D$65536,'2017'!L56)</f>
        <v>0</v>
      </c>
      <c r="K56" s="95">
        <f t="shared" ref="K56:K64" si="2">I56+J56</f>
        <v>51394</v>
      </c>
      <c r="L56" s="40" t="s">
        <v>31</v>
      </c>
      <c r="M56" s="134" t="s">
        <v>252</v>
      </c>
      <c r="N56" s="28"/>
      <c r="O56" s="28"/>
      <c r="P56" s="28"/>
      <c r="Q56" s="28"/>
      <c r="R56" s="28"/>
      <c r="S56" s="28"/>
      <c r="T56" s="28"/>
      <c r="U56" s="28"/>
      <c r="V56" s="28"/>
      <c r="W56" s="42"/>
    </row>
    <row r="57" spans="1:23">
      <c r="A57" s="7"/>
      <c r="B57" s="47"/>
      <c r="C57" s="47"/>
      <c r="D57" s="47"/>
      <c r="E57" s="96">
        <f>SUMIFS(DATI!E$1:E$65536,DATI!A$1:A$65536,'2017'!B4,DATI!B$1:B$65536,'2017'!E12,DATI!C$1:C$65536,'2017'!B8,DATI!D$1:D$65536,'2017'!L57)</f>
        <v>278504</v>
      </c>
      <c r="F57" s="97"/>
      <c r="G57" s="47"/>
      <c r="H57" s="28"/>
      <c r="I57" s="94">
        <f>E57</f>
        <v>278504</v>
      </c>
      <c r="J57" s="210">
        <f>SUMIFS(DATI!E$1:E$65536,DATI!A$1:A$65536,'2017'!B4,DATI!B$1:B$65536,'2017'!J12,DATI!C$1:C$65536,'2017'!B8,DATI!D$1:D$65536,'2017'!L57)</f>
        <v>426719</v>
      </c>
      <c r="K57" s="95">
        <f t="shared" si="2"/>
        <v>705223</v>
      </c>
      <c r="L57" s="40" t="s">
        <v>32</v>
      </c>
      <c r="M57" s="134" t="s">
        <v>253</v>
      </c>
      <c r="N57" s="47"/>
      <c r="O57" s="47"/>
      <c r="P57" s="47"/>
      <c r="Q57" s="28"/>
      <c r="R57" s="47"/>
      <c r="S57" s="47"/>
      <c r="T57" s="47"/>
      <c r="U57" s="47"/>
      <c r="V57" s="47"/>
      <c r="W57" s="72"/>
    </row>
    <row r="58" spans="1:23">
      <c r="A58" s="7"/>
      <c r="B58" s="98">
        <f>C58+D58</f>
        <v>201500</v>
      </c>
      <c r="C58" s="29">
        <f>C59+C60</f>
        <v>2388</v>
      </c>
      <c r="D58" s="29">
        <f>D59+D60</f>
        <v>199112</v>
      </c>
      <c r="E58" s="99">
        <f>E59+E60</f>
        <v>264394</v>
      </c>
      <c r="F58" s="29">
        <f>F59+F60</f>
        <v>890934</v>
      </c>
      <c r="G58" s="91">
        <f>G59+G60</f>
        <v>2491295</v>
      </c>
      <c r="H58" s="28"/>
      <c r="I58" s="94">
        <f>B58+E58+F58+G58</f>
        <v>3848123</v>
      </c>
      <c r="J58" s="94">
        <f>J59+J60</f>
        <v>541666</v>
      </c>
      <c r="K58" s="95">
        <f t="shared" si="2"/>
        <v>4389789</v>
      </c>
      <c r="L58" s="40" t="s">
        <v>33</v>
      </c>
      <c r="M58" s="41" t="s">
        <v>157</v>
      </c>
      <c r="N58" s="91">
        <f t="shared" ref="N58:N74" si="3">O58+P58</f>
        <v>4389791</v>
      </c>
      <c r="O58" s="94">
        <f>O59+O60</f>
        <v>1511954</v>
      </c>
      <c r="P58" s="29">
        <f t="shared" ref="P58:P63" si="4">R58+S58+T58+W58</f>
        <v>2877837</v>
      </c>
      <c r="Q58" s="50"/>
      <c r="R58" s="29">
        <f>R59+R60</f>
        <v>470415</v>
      </c>
      <c r="S58" s="29">
        <f>S59+S60</f>
        <v>1030209</v>
      </c>
      <c r="T58" s="29">
        <f>T59+T60</f>
        <v>207415</v>
      </c>
      <c r="U58" s="29">
        <f>U59+U60</f>
        <v>1166852</v>
      </c>
      <c r="V58" s="62">
        <f>V59+V60</f>
        <v>2946</v>
      </c>
      <c r="W58" s="63">
        <f>U58+V58</f>
        <v>1169798</v>
      </c>
    </row>
    <row r="59" spans="1:23">
      <c r="A59" s="7"/>
      <c r="B59" s="98">
        <f>C59+D59</f>
        <v>181771</v>
      </c>
      <c r="C59" s="49">
        <f>SUMIFS(DATI!E$1:E$65536,DATI!A$1:A$65536,'2017'!B4,DATI!B$1:B$65536,'2017'!C12,DATI!C$1:C$65536,'2017'!B8,DATI!D$1:D$65536,'2017'!L59)</f>
        <v>2388</v>
      </c>
      <c r="D59" s="49">
        <f>SUMIFS(DATI!E$1:E$65536,DATI!A$1:A$65536,'2017'!B4,DATI!B$1:B$65536,'2017'!D12,DATI!C$1:C$65536,'2017'!B8,DATI!D$1:D$65536,'2017'!L59)</f>
        <v>179383</v>
      </c>
      <c r="E59" s="100">
        <f>SUMIFS(DATI!E$1:E$65536,DATI!A$1:A$65536,'2017'!B4,DATI!B$1:B$65536,'2017'!E12,DATI!C$1:C$65536,'2017'!B8,DATI!D$1:D$65536,'2017'!L59)</f>
        <v>264394</v>
      </c>
      <c r="F59" s="30">
        <f>SUMIFS(DATI!E$1:E$65536,DATI!A$1:A$65536,'2017'!B4,DATI!B$1:B$65536,'2017'!F12,DATI!C$1:C$65536,'2017'!B8,DATI!D$1:D$65536,'2017'!L59)</f>
        <v>310372</v>
      </c>
      <c r="G59" s="30">
        <f>SUMIFS(DATI!E$1:E$65536,DATI!A$1:A$65536,'2017'!B4,DATI!B$1:B$65536,'2017'!G12,DATI!C$1:C$65536,'2017'!B8,DATI!D$1:D$65536,'2017'!L59)</f>
        <v>350218</v>
      </c>
      <c r="H59" s="28"/>
      <c r="I59" s="94">
        <f>B59+E59+F59+G59</f>
        <v>1106755</v>
      </c>
      <c r="J59" s="30">
        <f>SUMIFS(DATI!E$1:E$65536,DATI!A$1:A$65536,'2017'!B4,DATI!B$1:B$65536,'2017'!J12,DATI!C$1:C$65536,'2017'!B8,DATI!D$1:D$65536,'2017'!L59)</f>
        <v>341719</v>
      </c>
      <c r="K59" s="95">
        <f t="shared" si="2"/>
        <v>1448474</v>
      </c>
      <c r="L59" s="40" t="s">
        <v>34</v>
      </c>
      <c r="M59" s="134" t="s">
        <v>262</v>
      </c>
      <c r="N59" s="91">
        <f t="shared" si="3"/>
        <v>1448475</v>
      </c>
      <c r="O59" s="30">
        <f>SUMIFS(DATI!E$1:E$65536,DATI!A$1:A$65536,'2017'!B4,DATI!B$1:B$65536,'2017'!O12,DATI!C$1:C$65536,'2017'!N8,DATI!D$1:D$65536,'2017'!L59)</f>
        <v>314647</v>
      </c>
      <c r="P59" s="29">
        <f t="shared" si="4"/>
        <v>1133828</v>
      </c>
      <c r="Q59" s="28"/>
      <c r="R59" s="49">
        <f>SUMIFS(DATI!E$1:E$65536,DATI!A$1:A$65536,'2017'!B4,DATI!B$1:B$65536,'2017'!R12,DATI!C$1:C$65536,'2017'!N8,DATI!D$1:D$65536,'2017'!L59)</f>
        <v>252392</v>
      </c>
      <c r="S59" s="49">
        <f>SUMIFS(DATI!E$1:E$65536,DATI!A$1:A$65536,'2017'!B4,DATI!B$1:B$65536,'2017'!S12,DATI!C$1:C$65536,'2017'!N8,DATI!D$1:D$65536,'2017'!L59)</f>
        <v>753723</v>
      </c>
      <c r="T59" s="49">
        <f>SUMIFS(DATI!E$1:E$65536,DATI!A$1:A$65536,'2017'!B4,DATI!B$1:B$65536,'2017'!T12,DATI!C$1:C$65536,'2017'!N8,DATI!D$1:D$65536,'2017'!L59)</f>
        <v>40054</v>
      </c>
      <c r="U59" s="49">
        <f>SUMIFS(DATI!E$1:E$65536,DATI!A$1:A$65536,'2017'!B4,DATI!B$1:B$65536,'2017'!U12,DATI!C$1:C$65536,'2017'!N8,DATI!D$1:D$65536,'2017'!L59)</f>
        <v>85613</v>
      </c>
      <c r="V59" s="24">
        <f>SUMIFS(DATI!E$1:E$65536,DATI!A$1:A$65536,'2017'!B4,DATI!B$1:B$65536,'2017'!V12,DATI!C$1:C$65536,'2017'!N8,DATI!D$1:D$65536,'2017'!L59)</f>
        <v>2046</v>
      </c>
      <c r="W59" s="63">
        <f t="shared" ref="W59:W74" si="5">U59+V59</f>
        <v>87659</v>
      </c>
    </row>
    <row r="60" spans="1:23">
      <c r="A60" s="7"/>
      <c r="B60" s="98">
        <f>C60+D60</f>
        <v>19729</v>
      </c>
      <c r="C60" s="29">
        <f>C61+C64+C69+C73</f>
        <v>0</v>
      </c>
      <c r="D60" s="29">
        <f>D61+D64+D69+D73</f>
        <v>19729</v>
      </c>
      <c r="E60" s="99">
        <f>E69+E73</f>
        <v>0</v>
      </c>
      <c r="F60" s="29">
        <f>F61+F64+F69+F73</f>
        <v>580562</v>
      </c>
      <c r="G60" s="91">
        <f>G61+G64+G69+G73</f>
        <v>2141077</v>
      </c>
      <c r="H60" s="28"/>
      <c r="I60" s="94">
        <f>B60+E60+F60+G60</f>
        <v>2741368</v>
      </c>
      <c r="J60" s="94">
        <f>J61+J64+J69</f>
        <v>199947</v>
      </c>
      <c r="K60" s="95">
        <f>I60+J60</f>
        <v>2941315</v>
      </c>
      <c r="L60" s="40" t="s">
        <v>158</v>
      </c>
      <c r="M60" s="134" t="s">
        <v>261</v>
      </c>
      <c r="N60" s="91">
        <f>O60+P60</f>
        <v>2941316</v>
      </c>
      <c r="O60" s="94">
        <f>O61+O64+O69</f>
        <v>1197307</v>
      </c>
      <c r="P60" s="29">
        <f t="shared" si="4"/>
        <v>1744009</v>
      </c>
      <c r="Q60" s="50"/>
      <c r="R60" s="29">
        <f>R61+R64+R69+R73</f>
        <v>218023</v>
      </c>
      <c r="S60" s="29">
        <f>S61+S64+S69+S73</f>
        <v>276486</v>
      </c>
      <c r="T60" s="29">
        <f>T61+T64+T69+T73</f>
        <v>167361</v>
      </c>
      <c r="U60" s="29">
        <f>U61+U64+U69+U73</f>
        <v>1081239</v>
      </c>
      <c r="V60" s="62">
        <f>V61+V64+V69+V73</f>
        <v>900</v>
      </c>
      <c r="W60" s="63">
        <f t="shared" si="5"/>
        <v>1082139</v>
      </c>
    </row>
    <row r="61" spans="1:23">
      <c r="A61" s="7"/>
      <c r="B61" s="28"/>
      <c r="C61" s="28"/>
      <c r="D61" s="28"/>
      <c r="E61" s="28"/>
      <c r="F61" s="49">
        <f>SUMIFS(DATI!E$1:E$65536,DATI!A$1:A$65536,'2017'!B4,DATI!B$1:B$65536,'2017'!F12,DATI!C$1:C$65536,'2017'!B8,DATI!D$1:D$65536,'2017'!L61)</f>
        <v>433279</v>
      </c>
      <c r="G61" s="29">
        <f>G62+G63</f>
        <v>1997534</v>
      </c>
      <c r="H61" s="28"/>
      <c r="I61" s="94">
        <f>F61+G61</f>
        <v>2430813</v>
      </c>
      <c r="J61" s="30">
        <f>SUMIFS(DATI!E$1:E$65536,DATI!A$1:A$65536,'2017'!B4,DATI!B$1:B$65536,'2017'!J12,DATI!C$1:C$65536,'2017'!B8,DATI!D$1:D$65536,'2017'!L61)</f>
        <v>146720</v>
      </c>
      <c r="K61" s="95">
        <f>I61+J61</f>
        <v>2577533</v>
      </c>
      <c r="L61" s="40" t="s">
        <v>36</v>
      </c>
      <c r="M61" s="185" t="s">
        <v>260</v>
      </c>
      <c r="N61" s="91">
        <f t="shared" si="3"/>
        <v>2577533</v>
      </c>
      <c r="O61" s="30">
        <f>SUMIFS(DATI!E$1:E$65536,DATI!A$1:A$65536,'2017'!B4,DATI!B$1:B$65536,'2017'!O12,DATI!C$1:C$65536,'2017'!N8,DATI!D$1:D$65536,'2017'!L61)</f>
        <v>1010818</v>
      </c>
      <c r="P61" s="29">
        <f t="shared" si="4"/>
        <v>1566715</v>
      </c>
      <c r="Q61" s="50"/>
      <c r="R61" s="49">
        <f>SUMIFS(DATI!E$1:E$65536,DATI!A$1:A$65536,'2017'!B4,DATI!B$1:B$65536,'2017'!R12,DATI!C$1:C$65536,'2017'!N8,DATI!D$1:D$65536,'2017'!L61)</f>
        <v>186222</v>
      </c>
      <c r="S61" s="30">
        <f>SUMIFS(DATI!E$1:E$65536,DATI!A$1:A$65536,'2017'!B4,DATI!B$1:B$65536,'2017'!S12,DATI!C$1:C$65536,'2017'!N8,DATI!D$1:D$65536,'2017'!L61)</f>
        <v>241875</v>
      </c>
      <c r="T61" s="30">
        <f>SUMIFS(DATI!E$1:E$65536,DATI!A$1:A$65536,'2017'!B4,DATI!B$1:B$65536,'2017'!T12,DATI!C$1:C$65536,'2017'!N8,DATI!D$1:D$65536,'2017'!L61)</f>
        <v>157670</v>
      </c>
      <c r="U61" s="30">
        <f>SUMIFS(DATI!E$1:E$65536,DATI!A$1:A$65536,'2017'!B4,DATI!B$1:B$65536,'2017'!U12,DATI!C$1:C$65536,'2017'!N8,DATI!D$1:D$65536,'2017'!L61)</f>
        <v>980062</v>
      </c>
      <c r="V61" s="30">
        <f>SUMIFS(DATI!E$1:E$65536,DATI!A$1:A$65536,'2017'!B4,DATI!B$1:B$65536,'2017'!V12,DATI!C$1:C$65536,'2017'!N8,DATI!D$1:D$65536,'2017'!L61)</f>
        <v>886</v>
      </c>
      <c r="W61" s="63">
        <f t="shared" si="5"/>
        <v>980948</v>
      </c>
    </row>
    <row r="62" spans="1:23">
      <c r="A62" s="7"/>
      <c r="B62" s="28"/>
      <c r="C62" s="28"/>
      <c r="D62" s="28"/>
      <c r="E62" s="28"/>
      <c r="F62" s="49">
        <f>SUMIFS(DATI!E$1:E$65536,DATI!A$1:A$65536,'2017'!B4,DATI!B$1:B$65536,'2017'!F12,DATI!C$1:C$65536,'2017'!B8,DATI!D$1:D$65536,'2017'!L62)</f>
        <v>433279</v>
      </c>
      <c r="G62" s="49">
        <f>SUMIFS(DATI!E$1:E$65536,DATI!A$1:A$65536,'2017'!B4,DATI!B$1:B$65536,'2017'!G12,DATI!C$1:C$65536,'2017'!B8,DATI!D$1:D$65536,'2017'!L62)</f>
        <v>1261590</v>
      </c>
      <c r="H62" s="28"/>
      <c r="I62" s="94">
        <f>F62+G62</f>
        <v>1694869</v>
      </c>
      <c r="J62" s="30">
        <f>SUMIFS(DATI!E$1:E$65536,DATI!A$1:A$65536,'2017'!B4,DATI!B$1:B$65536,'2017'!J12,DATI!C$1:C$65536,'2017'!B8,DATI!D$1:D$65536,'2017'!L62)</f>
        <v>146720</v>
      </c>
      <c r="K62" s="95">
        <f>I62+J62</f>
        <v>1841589</v>
      </c>
      <c r="L62" s="40" t="s">
        <v>37</v>
      </c>
      <c r="M62" s="186" t="s">
        <v>159</v>
      </c>
      <c r="N62" s="91">
        <f t="shared" si="3"/>
        <v>1841589</v>
      </c>
      <c r="O62" s="30">
        <f>SUMIFS(DATI!E$1:E$65536,DATI!A$1:A$65536,'2017'!B4,DATI!B$1:B$65536,'2017'!O12,DATI!C$1:C$65536,'2017'!N8,DATI!D$1:D$65536,'2017'!L62)</f>
        <v>1010818</v>
      </c>
      <c r="P62" s="29">
        <f t="shared" si="4"/>
        <v>830771</v>
      </c>
      <c r="Q62" s="50"/>
      <c r="R62" s="49">
        <f>SUMIFS(DATI!E$1:E$65536,DATI!A$1:A$65536,'2017'!B4,DATI!B$1:B$65536,'2017'!R12,DATI!C$1:C$65536,'2017'!N8,DATI!D$1:D$65536,'2017'!L62)</f>
        <v>186222</v>
      </c>
      <c r="S62" s="49">
        <f>SUMIFS(DATI!E$1:E$65536,DATI!A$1:A$65536,'2017'!B4,DATI!B$1:B$65536,'2017'!S12,DATI!C$1:C$65536,'2017'!N8,DATI!D$1:D$65536,'2017'!L62)</f>
        <v>241875</v>
      </c>
      <c r="T62" s="49">
        <f>SUMIFS(DATI!E$1:E$65536,DATI!A$1:A$65536,'2017'!B4,DATI!B$1:B$65536,'2017'!T12,DATI!C$1:C$65536,'2017'!N8,DATI!D$1:D$65536,'2017'!L62)</f>
        <v>157670</v>
      </c>
      <c r="U62" s="49">
        <f>SUMIFS(DATI!E$1:E$65536,DATI!A$1:A$65536,'2017'!B4,DATI!B$1:B$65536,'2017'!U12,DATI!C$1:C$65536,'2017'!N8,DATI!D$1:D$65536,'2017'!L62)</f>
        <v>244118</v>
      </c>
      <c r="V62" s="24">
        <f>SUMIFS(DATI!E$1:E$65536,DATI!A$1:A$65536,'2017'!B4,DATI!B$1:B$65536,'2017'!V12,DATI!C$1:C$65536,'2017'!N8,DATI!D$1:D$65536,'2017'!L62)</f>
        <v>886</v>
      </c>
      <c r="W62" s="63">
        <f t="shared" si="5"/>
        <v>245004</v>
      </c>
    </row>
    <row r="63" spans="1:23">
      <c r="A63" s="7"/>
      <c r="B63" s="28"/>
      <c r="C63" s="28"/>
      <c r="D63" s="28"/>
      <c r="E63" s="28"/>
      <c r="F63" s="49">
        <f>SUMIFS(DATI!E$1:E$65536,DATI!A$1:A$65536,'2017'!B4,DATI!B$1:B$65536,'2017'!F12,DATI!C$1:C$65536,'2017'!B8,DATI!D$1:D$65536,'2017'!L63)</f>
        <v>0</v>
      </c>
      <c r="G63" s="49">
        <f>SUMIFS(DATI!E$1:E$65536,DATI!A$1:A$65536,'2017'!B4,DATI!B$1:B$65536,'2017'!G12,DATI!C$1:C$65536,'2017'!B8,DATI!D$1:D$65536,'2017'!L63)</f>
        <v>735944</v>
      </c>
      <c r="H63" s="28"/>
      <c r="I63" s="94">
        <f>F63+G63</f>
        <v>735944</v>
      </c>
      <c r="J63" s="30">
        <f>SUMIFS(DATI!E$1:E$65536,DATI!A$1:A$65536,'2017'!B4,DATI!B$1:B$65536,'2017'!J12,DATI!C$1:C$65536,'2017'!B8,DATI!D$1:D$65536,'2017'!L63)</f>
        <v>0</v>
      </c>
      <c r="K63" s="95">
        <f>I63+J63</f>
        <v>735944</v>
      </c>
      <c r="L63" s="40" t="s">
        <v>38</v>
      </c>
      <c r="M63" s="186" t="s">
        <v>160</v>
      </c>
      <c r="N63" s="91">
        <f t="shared" si="3"/>
        <v>735944</v>
      </c>
      <c r="O63" s="30">
        <f>SUMIFS(DATI!E$1:E$65536,DATI!A$1:A$65536,'2017'!B4,DATI!B$1:B$65536,'2017'!O12,DATI!C$1:C$65536,'2017'!N8,DATI!D$1:D$65536,'2017'!L63)</f>
        <v>0</v>
      </c>
      <c r="P63" s="29">
        <f t="shared" si="4"/>
        <v>735944</v>
      </c>
      <c r="Q63" s="50"/>
      <c r="R63" s="49">
        <f>SUMIFS(DATI!E$1:E$65536,DATI!A$1:A$65536,'2017'!B4,DATI!B$1:B$65536,'2017'!R12,DATI!C$1:C$65536,'2017'!N8,DATI!D$1:D$65536,'2017'!L63)</f>
        <v>0</v>
      </c>
      <c r="S63" s="49">
        <f>SUMIFS(DATI!E$1:E$65536,DATI!A$1:A$65536,'2017'!B4,DATI!B$1:B$65536,'2017'!S12,DATI!C$1:C$65536,'2017'!N8,DATI!D$1:D$65536,'2017'!L63)</f>
        <v>0</v>
      </c>
      <c r="T63" s="49">
        <f>SUMIFS(DATI!E$1:E$65536,DATI!A$1:A$65536,'2017'!B4,DATI!B$1:B$65536,'2017'!T12,DATI!C$1:C$65536,'2017'!N8,DATI!D$1:D$65536,'2017'!L63)</f>
        <v>0</v>
      </c>
      <c r="U63" s="49">
        <f>SUMIFS(DATI!E$1:E$65536,DATI!A$1:A$65536,'2017'!B4,DATI!B$1:B$65536,'2017'!U12,DATI!C$1:C$65536,'2017'!N8,DATI!D$1:D$65536,'2017'!L63)</f>
        <v>735944</v>
      </c>
      <c r="V63" s="24">
        <f>SUMIFS(DATI!E$1:E$65536,DATI!A$1:A$65536,'2017'!B4,DATI!B$1:B$65536,'2017'!V12,DATI!C$1:C$65536,'2017'!N8,DATI!D$1:D$65536,'2017'!L63)</f>
        <v>0</v>
      </c>
      <c r="W63" s="63">
        <f t="shared" si="5"/>
        <v>735944</v>
      </c>
    </row>
    <row r="64" spans="1:23" ht="25">
      <c r="A64" s="7"/>
      <c r="B64" s="98">
        <f>C64+D64</f>
        <v>0</v>
      </c>
      <c r="C64" s="30">
        <f>SUMIFS(DATI!E$1:E$65536,DATI!A$1:A$65536,'2017'!B4,DATI!B$1:B$65536,'2017'!C12,DATI!C$1:C$65536,'2017'!B8,DATI!D$1:D$65536,'2017'!L64)</f>
        <v>0</v>
      </c>
      <c r="D64" s="30">
        <f>SUMIFS(DATI!E$1:E$65536,DATI!A$1:A$65536,'2017'!B4,DATI!B$1:B$65536,'2017'!D12,DATI!C$1:C$65536,'2017'!B8,DATI!D$1:D$65536,'2017'!L64)</f>
        <v>0</v>
      </c>
      <c r="E64" s="28"/>
      <c r="F64" s="49">
        <f>SUMIFS(DATI!E$1:E$65536,DATI!A$1:A$65536,'2017'!B4,DATI!B$1:B$65536,'2017'!F12,DATI!C$1:C$65536,'2017'!B8,DATI!D$1:D$65536,'2017'!L64)</f>
        <v>85027</v>
      </c>
      <c r="G64" s="49">
        <f>SUMIFS(DATI!E$1:E$65536,DATI!A$1:A$65536,'2017'!B4,DATI!B$1:B$65536,'2017'!G12,DATI!C$1:C$65536,'2017'!B8,DATI!D$1:D$65536,'2017'!L64)</f>
        <v>101461</v>
      </c>
      <c r="H64" s="28"/>
      <c r="I64" s="94">
        <f>F64+G64</f>
        <v>186488</v>
      </c>
      <c r="J64" s="30">
        <f>SUMIFS(DATI!E$1:E$65536,DATI!A$1:A$65536,'2017'!B4,DATI!B$1:B$65536,'2017'!J12,DATI!C$1:C$65536,'2017'!B8,DATI!D$1:D$65536,'2017'!L64)</f>
        <v>41591</v>
      </c>
      <c r="K64" s="95">
        <f t="shared" si="2"/>
        <v>228079</v>
      </c>
      <c r="L64" s="40" t="s">
        <v>39</v>
      </c>
      <c r="M64" s="185" t="s">
        <v>259</v>
      </c>
      <c r="N64" s="91">
        <f t="shared" si="3"/>
        <v>228079</v>
      </c>
      <c r="O64" s="30">
        <f>SUMIFS(DATI!E$1:E$65536,DATI!A$1:A$65536,'2017'!B4,DATI!B$1:B$65536,'2017'!O12,DATI!C$1:C$65536,'2017'!N8,DATI!D$1:D$65536,'2017'!L64)</f>
        <v>186489</v>
      </c>
      <c r="P64" s="29">
        <f>R64+S64+T64+U64+V64</f>
        <v>41590</v>
      </c>
      <c r="Q64" s="50"/>
      <c r="R64" s="49">
        <f>SUMIFS(DATI!E$1:E$65536,DATI!A$1:A$65536,'2017'!B4,DATI!B$1:B$65536,'2017'!R12,DATI!C$1:C$65536,'2017'!N8,DATI!D$1:D$65536,'2017'!L64)</f>
        <v>17303</v>
      </c>
      <c r="S64" s="49">
        <f>SUMIFS(DATI!E$1:E$65536,DATI!A$1:A$65536,'2017'!B4,DATI!B$1:B$65536,'2017'!S12,DATI!C$1:C$65536,'2017'!N8,DATI!D$1:D$65536,'2017'!L64)</f>
        <v>24287</v>
      </c>
      <c r="T64" s="49">
        <f>SUMIFS(DATI!E$1:E$65536,DATI!A$1:A$65536,'2017'!B4,DATI!B$1:B$65536,'2017'!T12,DATI!C$1:C$65536,'2017'!N8,DATI!D$1:D$65536,'2017'!L64)</f>
        <v>0</v>
      </c>
      <c r="U64" s="49">
        <f>SUMIFS(DATI!E$1:E$65536,DATI!A$1:A$65536,'2017'!B4,DATI!B$1:B$65536,'2017'!U12,DATI!C$1:C$65536,'2017'!N8,DATI!D$1:D$65536,'2017'!L64)</f>
        <v>0</v>
      </c>
      <c r="V64" s="24">
        <f>SUMIFS(DATI!E$1:E$65536,DATI!A$1:A$65536,'2017'!B4,DATI!B$1:B$65536,'2017'!V12,DATI!C$1:C$65536,'2017'!N8,DATI!D$1:D$65536,'2017'!L64)</f>
        <v>0</v>
      </c>
      <c r="W64" s="63">
        <f t="shared" si="5"/>
        <v>0</v>
      </c>
    </row>
    <row r="65" spans="1:23" ht="25">
      <c r="A65" s="7"/>
      <c r="B65" s="28"/>
      <c r="C65" s="28"/>
      <c r="D65" s="28"/>
      <c r="E65" s="28"/>
      <c r="F65" s="49">
        <f>SUMIFS(DATI!E$1:E$65536,DATI!A$1:A$65536,'2017'!B4,DATI!B$1:B$65536,'2017'!F12,DATI!C$1:C$65536,'2017'!B8,DATI!D$1:D$65536,'2017'!L65)</f>
        <v>98920</v>
      </c>
      <c r="G65" s="49">
        <f>SUMIFS(DATI!E$1:E$65536,DATI!A$1:A$65536,'2017'!B4,DATI!B$1:B$65536,'2017'!G12,DATI!C$1:C$65536,'2017'!B8,DATI!D$1:D$65536,'2017'!L65)</f>
        <v>92421</v>
      </c>
      <c r="H65" s="28"/>
      <c r="I65" s="28"/>
      <c r="J65" s="28"/>
      <c r="K65" s="42"/>
      <c r="L65" s="40" t="s">
        <v>93</v>
      </c>
      <c r="M65" s="186" t="s">
        <v>161</v>
      </c>
      <c r="N65" s="28"/>
      <c r="O65" s="28"/>
      <c r="P65" s="28"/>
      <c r="Q65" s="28"/>
      <c r="R65" s="49">
        <f>SUMIFS(DATI!E$1:E$65536,DATI!A$1:A$65536,'2017'!B4,DATI!B$1:B$65536,'2017'!R12,DATI!C$1:C$65536,'2017'!N8,DATI!D$1:D$65536,'2017'!L65)</f>
        <v>13259</v>
      </c>
      <c r="S65" s="49">
        <f>SUMIFS(DATI!E$1:E$65536,DATI!A$1:A$65536,'2017'!B4,DATI!B$1:B$65536,'2017'!S12,DATI!C$1:C$65536,'2017'!N8,DATI!D$1:D$65536,'2017'!L65)</f>
        <v>18747</v>
      </c>
      <c r="T65" s="28"/>
      <c r="U65" s="28"/>
      <c r="V65" s="28"/>
      <c r="W65" s="42"/>
    </row>
    <row r="66" spans="1:23" ht="25">
      <c r="A66" s="7"/>
      <c r="B66" s="28"/>
      <c r="C66" s="28"/>
      <c r="D66" s="28"/>
      <c r="E66" s="28"/>
      <c r="F66" s="49">
        <f>SUMIFS(DATI!E$1:E$65536,DATI!A$1:A$65536,'2017'!B4,DATI!B$1:B$65536,'2017'!F12,DATI!C$1:C$65536,'2017'!B8,DATI!D$1:D$65536,'2017'!L66)</f>
        <v>-13893</v>
      </c>
      <c r="G66" s="49">
        <f>SUMIFS(DATI!E$1:E$65536,DATI!A$1:A$65536,'2017'!B4,DATI!B$1:B$65536,'2017'!G12,DATI!C$1:C$65536,'2017'!B8,DATI!D$1:D$65536,'2017'!L66)</f>
        <v>9041</v>
      </c>
      <c r="H66" s="28"/>
      <c r="I66" s="28"/>
      <c r="J66" s="28"/>
      <c r="K66" s="42"/>
      <c r="L66" s="40" t="s">
        <v>94</v>
      </c>
      <c r="M66" s="186" t="s">
        <v>162</v>
      </c>
      <c r="N66" s="28"/>
      <c r="O66" s="28"/>
      <c r="P66" s="28"/>
      <c r="Q66" s="28"/>
      <c r="R66" s="49">
        <f>SUMIFS(DATI!E$1:E$65536,DATI!A$1:A$65536,'2017'!B4,DATI!B$1:B$65536,'2017'!R12,DATI!C$1:C$65536,'2017'!N8,DATI!D$1:D$65536,'2017'!L66)</f>
        <v>4045</v>
      </c>
      <c r="S66" s="49">
        <f>SUMIFS(DATI!E$1:E$65536,DATI!A$1:A$65536,'2017'!B4,DATI!B$1:B$65536,'2017'!S12,DATI!C$1:C$65536,'2017'!N8,DATI!D$1:D$65536,'2017'!L66)</f>
        <v>5540</v>
      </c>
      <c r="T66" s="28"/>
      <c r="U66" s="28"/>
      <c r="V66" s="28"/>
      <c r="W66" s="42"/>
    </row>
    <row r="67" spans="1:23" ht="25">
      <c r="A67" s="7"/>
      <c r="B67" s="28"/>
      <c r="C67" s="28"/>
      <c r="D67" s="28"/>
      <c r="E67" s="28"/>
      <c r="F67" s="49">
        <f>SUMIFS(DATI!E$1:E$65536,DATI!A$1:A$65536,'2017'!B4,DATI!B$1:B$65536,'2017'!F12,DATI!C$1:C$65536,'2017'!B8,DATI!D$1:D$65536,'2017'!L67)</f>
        <v>125516</v>
      </c>
      <c r="G67" s="49">
        <f>SUMIFS(DATI!E$1:E$65536,DATI!A$1:A$65536,'2017'!B4,DATI!B$1:B$65536,'2017'!G12,DATI!C$1:C$65536,'2017'!B8,DATI!D$1:D$65536,'2017'!L67)</f>
        <v>112121</v>
      </c>
      <c r="H67" s="28"/>
      <c r="I67" s="28"/>
      <c r="J67" s="28"/>
      <c r="K67" s="42"/>
      <c r="L67" s="40" t="s">
        <v>95</v>
      </c>
      <c r="M67" s="186" t="s">
        <v>163</v>
      </c>
      <c r="N67" s="28"/>
      <c r="O67" s="28"/>
      <c r="P67" s="28"/>
      <c r="Q67" s="28"/>
      <c r="R67" s="49">
        <f>SUMIFS(DATI!E$1:E$65536,DATI!A$1:A$65536,'2017'!B4,DATI!B$1:B$65536,'2017'!R12,DATI!C$1:C$65536,'2017'!N8,DATI!D$1:D$65536,'2017'!L67)</f>
        <v>11840</v>
      </c>
      <c r="S67" s="49">
        <f>SUMIFS(DATI!E$1:E$65536,DATI!A$1:A$65536,'2017'!B4,DATI!B$1:B$65536,'2017'!S12,DATI!C$1:C$65536,'2017'!N8,DATI!D$1:D$65536,'2017'!L67)</f>
        <v>-2202</v>
      </c>
      <c r="T67" s="28"/>
      <c r="U67" s="28"/>
      <c r="V67" s="28"/>
      <c r="W67" s="42"/>
    </row>
    <row r="68" spans="1:23" ht="25">
      <c r="A68" s="7"/>
      <c r="B68" s="28"/>
      <c r="C68" s="28"/>
      <c r="D68" s="28"/>
      <c r="E68" s="28"/>
      <c r="F68" s="49">
        <f>SUMIFS(DATI!E$1:E$65536,DATI!A$1:A$65536,'2017'!B4,DATI!B$1:B$65536,'2017'!F12,DATI!C$1:C$65536,'2017'!B8,DATI!D$1:D$65536,'2017'!L68)</f>
        <v>-40489</v>
      </c>
      <c r="G68" s="49">
        <f>SUMIFS(DATI!E$1:E$65536,DATI!A$1:A$65536,'2017'!B4,DATI!B$1:B$65536,'2017'!G12,DATI!C$1:C$65536,'2017'!B8,DATI!D$1:D$65536,'2017'!L68)</f>
        <v>-10660</v>
      </c>
      <c r="H68" s="28"/>
      <c r="I68" s="28"/>
      <c r="J68" s="28"/>
      <c r="K68" s="42"/>
      <c r="L68" s="40" t="s">
        <v>96</v>
      </c>
      <c r="M68" s="186" t="s">
        <v>164</v>
      </c>
      <c r="N68" s="28"/>
      <c r="O68" s="28"/>
      <c r="P68" s="28"/>
      <c r="Q68" s="28"/>
      <c r="R68" s="49">
        <f>SUMIFS(DATI!E$1:E$65536,DATI!A$1:A$65536,'2017'!B4,DATI!B$1:B$65536,'2017'!R12,DATI!C$1:C$65536,'2017'!N8,DATI!D$1:D$65536,'2017'!L68)</f>
        <v>5463</v>
      </c>
      <c r="S68" s="49">
        <f>SUMIFS(DATI!E$1:E$65536,DATI!A$1:A$65536,'2017'!B4,DATI!B$1:B$65536,'2017'!S12,DATI!C$1:C$65536,'2017'!N8,DATI!D$1:D$65536,'2017'!L68)</f>
        <v>26489</v>
      </c>
      <c r="T68" s="28"/>
      <c r="U68" s="28"/>
      <c r="V68" s="28"/>
      <c r="W68" s="42"/>
    </row>
    <row r="69" spans="1:23">
      <c r="A69" s="7"/>
      <c r="B69" s="98">
        <f t="shared" ref="B69:B78" si="6">C69+D69</f>
        <v>0</v>
      </c>
      <c r="C69" s="94">
        <f>C70+C71+C72</f>
        <v>0</v>
      </c>
      <c r="D69" s="94">
        <f>D70+D71+D72</f>
        <v>0</v>
      </c>
      <c r="E69" s="94">
        <f>E70+E71+E72</f>
        <v>0</v>
      </c>
      <c r="F69" s="94">
        <f>F70+F71+F72</f>
        <v>62256</v>
      </c>
      <c r="G69" s="94">
        <f>G70+G71+G72</f>
        <v>0</v>
      </c>
      <c r="H69" s="28"/>
      <c r="I69" s="94">
        <f t="shared" ref="I69:I74" si="7">E69+F69+G69+B69</f>
        <v>62256</v>
      </c>
      <c r="J69" s="94">
        <f>J70+J71+J72</f>
        <v>11636</v>
      </c>
      <c r="K69" s="95">
        <f>I69+J69</f>
        <v>73892</v>
      </c>
      <c r="L69" s="53" t="s">
        <v>40</v>
      </c>
      <c r="M69" s="78" t="s">
        <v>258</v>
      </c>
      <c r="N69" s="91">
        <f t="shared" si="3"/>
        <v>73893</v>
      </c>
      <c r="O69" s="94">
        <f>O70+O71+O72</f>
        <v>0</v>
      </c>
      <c r="P69" s="29">
        <f>R69+S69+T69+U69+V69</f>
        <v>73893</v>
      </c>
      <c r="Q69" s="50"/>
      <c r="R69" s="29">
        <f>R70+R71+R72</f>
        <v>14498</v>
      </c>
      <c r="S69" s="29">
        <f>S70+S71+S72</f>
        <v>10324</v>
      </c>
      <c r="T69" s="29">
        <f>T70+T71+T72</f>
        <v>63</v>
      </c>
      <c r="U69" s="29">
        <f>U70+U71+U72</f>
        <v>48994</v>
      </c>
      <c r="V69" s="62">
        <f>V70+V71+V72</f>
        <v>14</v>
      </c>
      <c r="W69" s="63">
        <f t="shared" si="5"/>
        <v>49008</v>
      </c>
    </row>
    <row r="70" spans="1:23" ht="23.25" customHeight="1">
      <c r="A70" s="7"/>
      <c r="B70" s="98">
        <f t="shared" si="6"/>
        <v>0</v>
      </c>
      <c r="C70" s="30">
        <f>SUMIFS(DATI!E$1:E$65536,DATI!A$1:A$65536,'2017'!B4,DATI!B$1:B$65536,'2017'!C12,DATI!C$1:C$65536,'2017'!B8,DATI!D$1:D$65536,'2017'!L70)</f>
        <v>0</v>
      </c>
      <c r="D70" s="30">
        <f>SUMIFS(DATI!E$1:E$65536,DATI!A$1:A$65536,'2017'!B4,DATI!B$1:B$65536,'2017'!D12,DATI!C$1:C$65536,'2017'!B8,DATI!D$1:D$65536,'2017'!L70)</f>
        <v>0</v>
      </c>
      <c r="E70" s="30">
        <f>SUMIFS(DATI!E$1:E$65536,DATI!A$1:A$65536,'2017'!B4,DATI!B$1:B$65536,'2017'!E12,DATI!C$1:C$65536,'2017'!B8,DATI!D$1:D$65536,'2017'!L70)</f>
        <v>0</v>
      </c>
      <c r="F70" s="30">
        <f>SUMIFS(DATI!E$1:E$65536,DATI!A$1:A$65536,'2017'!B4,DATI!B$1:B$65536,'2017'!F12,DATI!C$1:C$65536,'2017'!B8,DATI!D$1:D$65536,'2017'!L70)</f>
        <v>2620</v>
      </c>
      <c r="G70" s="49">
        <f>SUMIFS(DATI!E$1:E$65536,DATI!A$1:A$65536,'2017'!B4,DATI!B$1:B$65536,'2017'!G12,DATI!C$1:C$65536,'2017'!B8,DATI!D$1:D$65536,'2017'!L70)</f>
        <v>0</v>
      </c>
      <c r="H70" s="28"/>
      <c r="I70" s="94">
        <f t="shared" si="7"/>
        <v>2620</v>
      </c>
      <c r="J70" s="101">
        <f>SUMIFS(DATI!E$1:E$65536,DATI!A$1:A$65536,'2017'!B4,DATI!B$1:B$65536,'2017'!J12,DATI!C$1:C$65536,'2017'!B8,DATI!D$1:D$65536,'2017'!L70)</f>
        <v>0</v>
      </c>
      <c r="K70" s="95">
        <f>I70+J70</f>
        <v>2620</v>
      </c>
      <c r="L70" s="53" t="s">
        <v>41</v>
      </c>
      <c r="M70" s="201" t="s">
        <v>257</v>
      </c>
      <c r="N70" s="91">
        <f t="shared" si="3"/>
        <v>2621</v>
      </c>
      <c r="O70" s="102">
        <f>SUMIFS(DATI!E$1:E$65536,DATI!A$1:A$65536,'2017'!B4,DATI!B$1:B$65536,'2017'!O12,DATI!C$1:C$65536,'2017'!N8,DATI!D$1:D$65536,'2017'!L70)</f>
        <v>0</v>
      </c>
      <c r="P70" s="29">
        <f>R70+S70+T70+W70</f>
        <v>2621</v>
      </c>
      <c r="Q70" s="50"/>
      <c r="R70" s="49">
        <f>SUMIFS(DATI!E$1:E$65536,DATI!A$1:A$65536,'2017'!B4,DATI!B$1:B$65536,'2017'!R12,DATI!C$1:C$65536,'2017'!N8,DATI!D$1:D$65536,'2017'!L70)</f>
        <v>773</v>
      </c>
      <c r="S70" s="49">
        <f>SUMIFS(DATI!E$1:E$65536,DATI!A$1:A$65536,'2017'!B4,DATI!B$1:B$65536,'2017'!S12,DATI!C$1:C$65536,'2017'!N8,DATI!D$1:D$65536,'2017'!L70)</f>
        <v>7</v>
      </c>
      <c r="T70" s="49">
        <f>SUMIFS(DATI!E$1:E$65536,DATI!A$1:A$65536,'2017'!B4,DATI!B$1:B$65536,'2017'!T12,DATI!C$1:C$65536,'2017'!N8,DATI!D$1:D$65536,'2017'!L70)</f>
        <v>63</v>
      </c>
      <c r="U70" s="49">
        <f>SUMIFS(DATI!E$1:E$65536,DATI!A$1:A$65536,'2017'!B4,DATI!B$1:B$65536,'2017'!U12,DATI!C$1:C$65536,'2017'!N8,DATI!D$1:D$65536,'2017'!L70)</f>
        <v>1778</v>
      </c>
      <c r="V70" s="24">
        <f>SUMIFS(DATI!E$1:E$65536,DATI!A$1:A$65536,'2017'!B4,DATI!B$1:B$65536,'2017'!V12,DATI!C$1:C$65536,'2017'!N8,DATI!D$1:D$65536,'2017'!L70)</f>
        <v>0</v>
      </c>
      <c r="W70" s="63">
        <f t="shared" si="5"/>
        <v>1778</v>
      </c>
    </row>
    <row r="71" spans="1:23">
      <c r="A71" s="7"/>
      <c r="B71" s="98">
        <f t="shared" si="6"/>
        <v>0</v>
      </c>
      <c r="C71" s="30">
        <f>SUMIFS(DATI!E$1:E$65536,DATI!A$1:A$65536,'2017'!B4,DATI!B$1:B$65536,'2017'!C12,DATI!C$1:C$65536,'2017'!B8,DATI!D$1:D$65536,'2017'!L71)</f>
        <v>0</v>
      </c>
      <c r="D71" s="30">
        <f>SUMIFS(DATI!E$1:E$65536,DATI!A$1:A$65536,'2017'!B4,DATI!B$1:B$65536,'2017'!D12,DATI!C$1:C$65536,'2017'!B8,DATI!D$1:D$65536,'2017'!L71)</f>
        <v>0</v>
      </c>
      <c r="E71" s="30">
        <f>SUMIFS(DATI!E$1:E$65536,DATI!A$1:A$65536,'2017'!B4,DATI!B$1:B$65536,'2017'!E12,DATI!C$1:C$65536,'2017'!B8,DATI!D$1:D$65536,'2017'!L71)</f>
        <v>0</v>
      </c>
      <c r="F71" s="30">
        <f>SUMIFS(DATI!E$1:E$65536,DATI!A$1:A$65536,'2017'!B4,DATI!B$1:B$65536,'2017'!F12,DATI!C$1:C$65536,'2017'!B8,DATI!D$1:D$65536,'2017'!L71)</f>
        <v>46085</v>
      </c>
      <c r="G71" s="49">
        <f>SUMIFS(DATI!E$1:E$65536,DATI!A$1:A$65536,'2017'!B4,DATI!B$1:B$65536,'2017'!G12,DATI!C$1:C$65536,'2017'!B8,DATI!D$1:D$65536,'2017'!L71)</f>
        <v>0</v>
      </c>
      <c r="H71" s="28"/>
      <c r="I71" s="94">
        <f t="shared" si="7"/>
        <v>46085</v>
      </c>
      <c r="J71" s="101">
        <f>SUMIFS(DATI!E$1:E$65536,DATI!A$1:A$65536,'2017'!B4,DATI!B$1:B$65536,'2017'!J12,DATI!C$1:C$65536,'2017'!B8,DATI!D$1:D$65536,'2017'!L71)</f>
        <v>0</v>
      </c>
      <c r="K71" s="95">
        <f>I71+J71</f>
        <v>46085</v>
      </c>
      <c r="L71" s="53" t="s">
        <v>42</v>
      </c>
      <c r="M71" s="201" t="s">
        <v>256</v>
      </c>
      <c r="N71" s="91">
        <f t="shared" si="3"/>
        <v>46085</v>
      </c>
      <c r="O71" s="102">
        <f>SUMIFS(DATI!E$1:E$65536,DATI!A$1:A$65536,'2017'!B4,DATI!B$1:B$65536,'2017'!O12,DATI!C$1:C$65536,'2017'!N8,DATI!D$1:D$65536,'2017'!L71)</f>
        <v>0</v>
      </c>
      <c r="P71" s="29">
        <f>R71+S71+T71+W71</f>
        <v>46085</v>
      </c>
      <c r="Q71" s="50"/>
      <c r="R71" s="49">
        <f>SUMIFS(DATI!E$1:E$65536,DATI!A$1:A$65536,'2017'!B4,DATI!B$1:B$65536,'2017'!R12,DATI!C$1:C$65536,'2017'!N8,DATI!D$1:D$65536,'2017'!L71)</f>
        <v>0</v>
      </c>
      <c r="S71" s="49">
        <f>SUMIFS(DATI!E$1:E$65536,DATI!A$1:A$65536,'2017'!B4,DATI!B$1:B$65536,'2017'!S12,DATI!C$1:C$65536,'2017'!N8,DATI!D$1:D$65536,'2017'!L71)</f>
        <v>0</v>
      </c>
      <c r="T71" s="49">
        <f>SUMIFS(DATI!E$1:E$65536,DATI!A$1:A$65536,'2017'!B4,DATI!B$1:B$65536,'2017'!T12,DATI!C$1:C$65536,'2017'!N8,DATI!D$1:D$65536,'2017'!L71)</f>
        <v>0</v>
      </c>
      <c r="U71" s="49">
        <f>SUMIFS(DATI!E$1:E$65536,DATI!A$1:A$65536,'2017'!B4,DATI!B$1:B$65536,'2017'!U12,DATI!C$1:C$65536,'2017'!N8,DATI!D$1:D$65536,'2017'!L71)</f>
        <v>46085</v>
      </c>
      <c r="V71" s="24">
        <f>SUMIFS(DATI!E$1:E$65536,DATI!A$1:A$65536,'2017'!B4,DATI!B$1:B$65536,'2017'!V12,DATI!C$1:C$65536,'2017'!N8,DATI!D$1:D$65536,'2017'!L71)</f>
        <v>0</v>
      </c>
      <c r="W71" s="63">
        <f t="shared" si="5"/>
        <v>46085</v>
      </c>
    </row>
    <row r="72" spans="1:23">
      <c r="A72" s="7"/>
      <c r="B72" s="98">
        <f t="shared" si="6"/>
        <v>0</v>
      </c>
      <c r="C72" s="30">
        <f>SUMIFS(DATI!E$1:E$65536,DATI!A$1:A$65536,'2017'!B4,DATI!B$1:B$65536,'2017'!C12,DATI!C$1:C$65536,'2017'!B8,DATI!D$1:D$65536,'2017'!L72)</f>
        <v>0</v>
      </c>
      <c r="D72" s="30">
        <f>SUMIFS(DATI!E$1:E$65536,DATI!A$1:A$65536,'2017'!B4,DATI!B$1:B$65536,'2017'!D12,DATI!C$1:C$65536,'2017'!B8,DATI!D$1:D$65536,'2017'!L72)</f>
        <v>0</v>
      </c>
      <c r="E72" s="30">
        <f>SUMIFS(DATI!E$1:E$65536,DATI!A$1:A$65536,'2017'!B4,DATI!B$1:B$65536,'2017'!E12,DATI!C$1:C$65536,'2017'!B8,DATI!D$1:D$65536,'2017'!L72)</f>
        <v>0</v>
      </c>
      <c r="F72" s="30">
        <f>SUMIFS(DATI!E$1:E$65536,DATI!A$1:A$65536,'2017'!B4,DATI!B$1:B$65536,'2017'!F12,DATI!C$1:C$65536,'2017'!B8,DATI!D$1:D$65536,'2017'!L72)</f>
        <v>13551</v>
      </c>
      <c r="G72" s="49">
        <f>SUMIFS(DATI!E$1:E$65536,DATI!A$1:A$65536,'2017'!B4,DATI!B$1:B$65536,'2017'!G12,DATI!C$1:C$65536,'2017'!B8,DATI!D$1:D$65536,'2017'!L72)</f>
        <v>0</v>
      </c>
      <c r="H72" s="28"/>
      <c r="I72" s="94">
        <f t="shared" si="7"/>
        <v>13551</v>
      </c>
      <c r="J72" s="101">
        <f>SUMIFS(DATI!E$1:E$65536,DATI!A$1:A$65536,'2017'!B4,DATI!B$1:B$65536,'2017'!J12,DATI!C$1:C$65536,'2017'!B8,DATI!D$1:D$65536,'2017'!L72)</f>
        <v>11636</v>
      </c>
      <c r="K72" s="95">
        <f>I72+J72</f>
        <v>25187</v>
      </c>
      <c r="L72" s="53" t="s">
        <v>43</v>
      </c>
      <c r="M72" s="201" t="s">
        <v>255</v>
      </c>
      <c r="N72" s="91">
        <f t="shared" si="3"/>
        <v>25187</v>
      </c>
      <c r="O72" s="102">
        <f>SUMIFS(DATI!E$1:E$65536,DATI!A$1:A$65536,'2017'!B4,DATI!B$1:B$65536,'2017'!O12,DATI!C$1:C$65536,'2017'!N8,DATI!D$1:D$65536,'2017'!L72)</f>
        <v>0</v>
      </c>
      <c r="P72" s="29">
        <f>R72+S72+T72+W72</f>
        <v>25187</v>
      </c>
      <c r="Q72" s="50"/>
      <c r="R72" s="49">
        <f>SUMIFS(DATI!E$1:E$65536,DATI!A$1:A$65536,'2017'!B4,DATI!B$1:B$65536,'2017'!R12,DATI!C$1:C$65536,'2017'!N8,DATI!D$1:D$65536,'2017'!L72)</f>
        <v>13725</v>
      </c>
      <c r="S72" s="49">
        <f>SUMIFS(DATI!E$1:E$65536,DATI!A$1:A$65536,'2017'!B4,DATI!B$1:B$65536,'2017'!S12,DATI!C$1:C$65536,'2017'!N8,DATI!D$1:D$65536,'2017'!L72)</f>
        <v>10317</v>
      </c>
      <c r="T72" s="49">
        <f>SUMIFS(DATI!E$1:E$65536,DATI!A$1:A$65536,'2017'!B4,DATI!B$1:B$65536,'2017'!T12,DATI!C$1:C$65536,'2017'!N8,DATI!D$1:D$65536,'2017'!L72)</f>
        <v>0</v>
      </c>
      <c r="U72" s="49">
        <f>SUMIFS(DATI!E$1:E$65536,DATI!A$1:A$65536,'2017'!B4,DATI!B$1:B$65536,'2017'!U12,DATI!C$1:C$65536,'2017'!N8,DATI!D$1:D$65536,'2017'!L72)</f>
        <v>1131</v>
      </c>
      <c r="V72" s="24">
        <f>SUMIFS(DATI!E$1:E$65536,DATI!A$1:A$65536,'2017'!B4,DATI!B$1:B$65536,'2017'!V12,DATI!C$1:C$65536,'2017'!N8,DATI!D$1:D$65536,'2017'!L72)</f>
        <v>14</v>
      </c>
      <c r="W72" s="63">
        <f t="shared" si="5"/>
        <v>1145</v>
      </c>
    </row>
    <row r="73" spans="1:23">
      <c r="A73" s="7"/>
      <c r="B73" s="98">
        <f t="shared" si="6"/>
        <v>19729</v>
      </c>
      <c r="C73" s="103">
        <f>SUMIFS(DATI!E$1:E$65536,DATI!A$1:A$65536,'2017'!B4,DATI!B$1:B$65536,'2017'!C12,DATI!C$1:C$65536,'2017'!B8,DATI!D$1:D$65536,'2017'!L73)</f>
        <v>0</v>
      </c>
      <c r="D73" s="103">
        <f>SUMIFS(DATI!E$1:E$65536,DATI!A$1:A$65536,'2017'!B4,DATI!B$1:B$65536,'2017'!D12,DATI!C$1:C$65536,'2017'!B8,DATI!D$1:D$65536,'2017'!L73)</f>
        <v>19729</v>
      </c>
      <c r="E73" s="49">
        <f>SUMIFS(DATI!E$1:E$65536,DATI!A$1:A$65536,'2017'!B4,DATI!B$1:B$65536,'2017'!E12,DATI!C$1:C$65536,'2017'!B8,DATI!D$1:D$65536,'2017'!L73)</f>
        <v>0</v>
      </c>
      <c r="F73" s="49">
        <f>SUMIFS(DATI!E$1:E$65536,DATI!A$1:A$65536,'2017'!B4,DATI!B$1:B$65536,'2017'!F12,DATI!C$1:C$65536,'2017'!B8,DATI!D$1:D$65536,'2017'!L73)</f>
        <v>0</v>
      </c>
      <c r="G73" s="49">
        <f>SUMIFS(DATI!E$1:E$65536,DATI!A$1:A$65536,'2017'!B4,DATI!B$1:B$65536,'2017'!G12,DATI!C$1:C$65536,'2017'!B8,DATI!D$1:D$65536,'2017'!L73)</f>
        <v>42082</v>
      </c>
      <c r="H73" s="28"/>
      <c r="I73" s="94">
        <f t="shared" si="7"/>
        <v>61811</v>
      </c>
      <c r="J73" s="104"/>
      <c r="K73" s="31">
        <f>I73</f>
        <v>61811</v>
      </c>
      <c r="L73" s="40" t="s">
        <v>44</v>
      </c>
      <c r="M73" s="134" t="s">
        <v>254</v>
      </c>
      <c r="N73" s="91">
        <f>P73</f>
        <v>61811</v>
      </c>
      <c r="O73" s="105"/>
      <c r="P73" s="29">
        <f>R73+S73+T73+W73</f>
        <v>61811</v>
      </c>
      <c r="Q73" s="50"/>
      <c r="R73" s="49">
        <f>SUMIFS(DATI!E$1:E$65536,DATI!A$1:A$65536,'2017'!B4,DATI!B$1:B$65536,'2017'!R12,DATI!C$1:C$65536,'2017'!N8,DATI!D$1:D$65536,'2017'!L73)</f>
        <v>0</v>
      </c>
      <c r="S73" s="49">
        <f>SUMIFS(DATI!E$1:E$65536,DATI!A$1:A$65536,'2017'!B4,DATI!B$1:B$65536,'2017'!S12,DATI!C$1:C$65536,'2017'!N8,DATI!D$1:D$65536,'2017'!L73)</f>
        <v>0</v>
      </c>
      <c r="T73" s="49">
        <f>SUMIFS(DATI!E$1:E$65536,DATI!A$1:A$65536,'2017'!B4,DATI!B$1:B$65536,'2017'!T12,DATI!C$1:C$65536,'2017'!N8,DATI!D$1:D$65536,'2017'!L73)</f>
        <v>9628</v>
      </c>
      <c r="U73" s="49">
        <f>SUMIFS(DATI!E$1:E$65536,DATI!A$1:A$65536,'2017'!B4,DATI!B$1:B$65536,'2017'!U12,DATI!C$1:C$65536,'2017'!N8,DATI!D$1:D$65536,'2017'!L73)</f>
        <v>52183</v>
      </c>
      <c r="V73" s="24">
        <f>SUMIFS(DATI!E$1:E$65536,DATI!A$1:A$65536,'2017'!B4,DATI!B$1:B$65536,'2017'!V12,DATI!C$1:C$65536,'2017'!N8,DATI!D$1:D$65536,'2017'!L73)</f>
        <v>0</v>
      </c>
      <c r="W73" s="63">
        <f t="shared" si="5"/>
        <v>52183</v>
      </c>
    </row>
    <row r="74" spans="1:23">
      <c r="A74" s="7"/>
      <c r="B74" s="98">
        <f t="shared" si="6"/>
        <v>410751</v>
      </c>
      <c r="C74" s="49">
        <f>SUMIFS(DATI!E$1:E$65536,DATI!A$1:A$65536,'2017'!B4,DATI!B$1:B$65536,'2017'!C12,DATI!C$1:C$65536,'2017'!B8,DATI!D$1:D$65536,'2017'!L74)</f>
        <v>3660</v>
      </c>
      <c r="D74" s="49">
        <f>SUMIFS(DATI!E$1:E$65536,DATI!A$1:A$65536,'2017'!B4,DATI!B$1:B$65536,'2017'!D12,DATI!C$1:C$65536,'2017'!B8,DATI!D$1:D$65536,'2017'!L74)</f>
        <v>407091</v>
      </c>
      <c r="E74" s="132">
        <f>SUMIFS(DATI!E$1:E$65536,DATI!A$1:A$65536,'2017'!B4,DATI!B$1:B$65536,'2017'!E12,DATI!C$1:C$65536,'2017'!B8,DATI!D$1:D$65536,'2017'!L74)</f>
        <v>296186</v>
      </c>
      <c r="F74" s="132">
        <f>SUMIFS(DATI!E$1:E$65536,DATI!A$1:A$65536,'2017'!B4,DATI!B$1:B$65536,'2017'!F12,DATI!C$1:C$65536,'2017'!B8,DATI!D$1:D$65536,'2017'!L74)</f>
        <v>173475</v>
      </c>
      <c r="G74" s="132">
        <f>SUMIFS(DATI!E$1:E$65536,DATI!A$1:A$65536,'2017'!B4,DATI!B$1:B$65536,'2017'!G12,DATI!C$1:C$65536,'2017'!B8,DATI!D$1:D$65536,'2017'!L74)</f>
        <v>491130</v>
      </c>
      <c r="H74" s="50"/>
      <c r="I74" s="94">
        <f t="shared" si="7"/>
        <v>1371542</v>
      </c>
      <c r="J74" s="30">
        <f>SUMIFS(DATI!E$1:E$65536,DATI!A$1:A$65536,'2017'!B4,DATI!B$1:B$65536,'2017'!J12,DATI!C$1:C$65536,'2017'!B8,DATI!D$1:D$65536,'2017'!L74)</f>
        <v>422151</v>
      </c>
      <c r="K74" s="95">
        <f>I74+J74</f>
        <v>1793693</v>
      </c>
      <c r="L74" s="40" t="s">
        <v>35</v>
      </c>
      <c r="M74" s="134" t="s">
        <v>229</v>
      </c>
      <c r="N74" s="91">
        <f t="shared" si="3"/>
        <v>1793694</v>
      </c>
      <c r="O74" s="30">
        <f>SUMIFS(DATI!E$1:E$65536,DATI!A$1:A$65536,'2017'!B4,DATI!B$1:B$65536,'2017'!O12,DATI!C$1:C$65536,'2017'!N8,DATI!D$1:D$65536,'2017'!L74)</f>
        <v>369716</v>
      </c>
      <c r="P74" s="29">
        <f>R74+S74+T74+W74</f>
        <v>1423978</v>
      </c>
      <c r="Q74" s="50"/>
      <c r="R74" s="49">
        <f>SUMIFS(DATI!E$1:E$65536,DATI!A$1:A$65536,'2017'!B4,DATI!B$1:B$65536,'2017'!R12,DATI!C$1:C$65536,'2017'!N8,DATI!D$1:D$65536,'2017'!L74)</f>
        <v>202227</v>
      </c>
      <c r="S74" s="49">
        <f>SUMIFS(DATI!E$1:E$65536,DATI!A$1:A$65536,'2017'!B4,DATI!B$1:B$65536,'2017'!S12,DATI!C$1:C$65536,'2017'!N8,DATI!D$1:D$65536,'2017'!L74)</f>
        <v>1172059</v>
      </c>
      <c r="T74" s="49">
        <f>SUMIFS(DATI!E$1:E$65536,DATI!A$1:A$65536,'2017'!B4,DATI!B$1:B$65536,'2017'!T12,DATI!C$1:C$65536,'2017'!N8,DATI!D$1:D$65536,'2017'!L74)</f>
        <v>25728</v>
      </c>
      <c r="U74" s="49">
        <f>SUMIFS(DATI!E$1:E$65536,DATI!A$1:A$65536,'2017'!B4,DATI!B$1:B$65536,'2017'!U12,DATI!C$1:C$65536,'2017'!N8,DATI!D$1:D$65536,'2017'!L74)</f>
        <v>23405</v>
      </c>
      <c r="V74" s="24">
        <f>SUMIFS(DATI!E$1:E$65536,DATI!A$1:A$65536,'2017'!B4,DATI!B$1:B$65536,'2017'!V12,DATI!C$1:C$65536,'2017'!N8,DATI!D$1:D$65536,'2017'!L74)</f>
        <v>559</v>
      </c>
      <c r="W74" s="63">
        <f t="shared" si="5"/>
        <v>23964</v>
      </c>
    </row>
    <row r="75" spans="1:23" ht="13">
      <c r="A75" s="7"/>
      <c r="B75" s="28"/>
      <c r="C75" s="28"/>
      <c r="D75" s="28"/>
      <c r="E75" s="28"/>
      <c r="F75" s="29">
        <f>R45+R58-G59-G69-G73</f>
        <v>6750217</v>
      </c>
      <c r="G75" s="29">
        <f>S45+S58-F59-F69-F73</f>
        <v>1002644</v>
      </c>
      <c r="H75" s="50"/>
      <c r="I75" s="28"/>
      <c r="J75" s="28"/>
      <c r="K75" s="42"/>
      <c r="L75" s="135" t="s">
        <v>17</v>
      </c>
      <c r="M75" s="202" t="s">
        <v>165</v>
      </c>
      <c r="N75" s="28"/>
      <c r="O75" s="28"/>
      <c r="P75" s="28"/>
      <c r="Q75" s="28"/>
      <c r="R75" s="28"/>
      <c r="S75" s="28"/>
      <c r="T75" s="28"/>
      <c r="U75" s="28"/>
      <c r="V75" s="28"/>
      <c r="W75" s="42"/>
    </row>
    <row r="76" spans="1:23" ht="27.75" customHeight="1">
      <c r="A76" s="7"/>
      <c r="B76" s="98">
        <f t="shared" si="6"/>
        <v>16386958</v>
      </c>
      <c r="C76" s="91">
        <f>V45+W49+V58-C58</f>
        <v>25631</v>
      </c>
      <c r="D76" s="91">
        <f>U45+U46+U49+U58-D58</f>
        <v>16361327</v>
      </c>
      <c r="E76" s="29">
        <f>T45+T49+T58-E55-E58</f>
        <v>4420518</v>
      </c>
      <c r="F76" s="29">
        <f>S45+S58-F58</f>
        <v>484338</v>
      </c>
      <c r="G76" s="29">
        <f>R45+R58-G58</f>
        <v>4651222</v>
      </c>
      <c r="H76" s="61"/>
      <c r="I76" s="94">
        <f>B76+E76+F76+G76</f>
        <v>25943036</v>
      </c>
      <c r="J76" s="28"/>
      <c r="K76" s="42"/>
      <c r="L76" s="106" t="s">
        <v>18</v>
      </c>
      <c r="M76" s="203" t="s">
        <v>166</v>
      </c>
      <c r="N76" s="28"/>
      <c r="O76" s="28"/>
      <c r="P76" s="28"/>
      <c r="Q76" s="28"/>
      <c r="R76" s="28"/>
      <c r="S76" s="28"/>
      <c r="T76" s="28"/>
      <c r="U76" s="28"/>
      <c r="V76" s="28"/>
      <c r="W76" s="42"/>
    </row>
    <row r="77" spans="1:23">
      <c r="A77" s="7"/>
      <c r="B77" s="98">
        <f t="shared" si="6"/>
        <v>751728</v>
      </c>
      <c r="C77" s="91">
        <f>C22</f>
        <v>25073</v>
      </c>
      <c r="D77" s="91">
        <f>D22</f>
        <v>726655</v>
      </c>
      <c r="E77" s="91">
        <f>E22</f>
        <v>990277</v>
      </c>
      <c r="F77" s="91">
        <f>F22</f>
        <v>90833</v>
      </c>
      <c r="G77" s="91">
        <f>G22</f>
        <v>2944166</v>
      </c>
      <c r="H77" s="61"/>
      <c r="I77" s="94">
        <f>B77+E77+F77+G77</f>
        <v>4777004</v>
      </c>
      <c r="J77" s="28"/>
      <c r="K77" s="42"/>
      <c r="L77" s="53" t="s">
        <v>77</v>
      </c>
      <c r="M77" s="65" t="s">
        <v>167</v>
      </c>
      <c r="N77" s="28"/>
      <c r="O77" s="28"/>
      <c r="P77" s="28"/>
      <c r="Q77" s="28"/>
      <c r="R77" s="28"/>
      <c r="S77" s="28"/>
      <c r="T77" s="28"/>
      <c r="U77" s="28"/>
      <c r="V77" s="28"/>
      <c r="W77" s="42"/>
    </row>
    <row r="78" spans="1:23" ht="13.5" thickBot="1">
      <c r="A78" s="7"/>
      <c r="B78" s="98">
        <f t="shared" si="6"/>
        <v>15635230</v>
      </c>
      <c r="C78" s="107">
        <f>C76-C77</f>
        <v>558</v>
      </c>
      <c r="D78" s="107">
        <f>D76-D77</f>
        <v>15634672</v>
      </c>
      <c r="E78" s="107">
        <f>E76-E77</f>
        <v>3430241</v>
      </c>
      <c r="F78" s="107">
        <f>F76-F77</f>
        <v>393505</v>
      </c>
      <c r="G78" s="107">
        <f>G76-G77</f>
        <v>1707056</v>
      </c>
      <c r="H78" s="88"/>
      <c r="I78" s="108">
        <f>B78+E78+F78+G78</f>
        <v>21166032</v>
      </c>
      <c r="J78" s="28"/>
      <c r="K78" s="109"/>
      <c r="L78" s="106" t="s">
        <v>168</v>
      </c>
      <c r="M78" s="198" t="s">
        <v>169</v>
      </c>
      <c r="N78" s="28"/>
      <c r="O78" s="28"/>
      <c r="P78" s="28"/>
      <c r="Q78" s="28"/>
      <c r="R78" s="28"/>
      <c r="S78" s="28"/>
      <c r="T78" s="28"/>
      <c r="U78" s="28"/>
      <c r="V78" s="28"/>
      <c r="W78" s="42"/>
    </row>
    <row r="79" spans="1:23" ht="14" thickTop="1" thickBot="1">
      <c r="A79" s="7"/>
      <c r="B79" s="110"/>
      <c r="C79" s="110"/>
      <c r="D79" s="110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6"/>
    </row>
    <row r="80" spans="1:23" ht="21.75" customHeight="1" thickTop="1" thickBot="1">
      <c r="A80" s="7"/>
      <c r="B80" s="253" t="s">
        <v>119</v>
      </c>
      <c r="C80" s="253"/>
      <c r="D80" s="253"/>
      <c r="E80" s="253"/>
      <c r="F80" s="253"/>
      <c r="G80" s="253"/>
      <c r="H80" s="253"/>
      <c r="I80" s="253"/>
      <c r="J80" s="253"/>
      <c r="K80" s="254"/>
      <c r="L80" s="274" t="s">
        <v>120</v>
      </c>
      <c r="M80" s="275"/>
      <c r="N80" s="278" t="s">
        <v>121</v>
      </c>
      <c r="O80" s="279"/>
      <c r="P80" s="279"/>
      <c r="Q80" s="279"/>
      <c r="R80" s="279"/>
      <c r="S80" s="279"/>
      <c r="T80" s="279"/>
      <c r="U80" s="280"/>
      <c r="V80" s="280"/>
      <c r="W80" s="281"/>
    </row>
    <row r="81" spans="1:23" ht="13.5" customHeight="1" thickTop="1">
      <c r="A81" s="7"/>
      <c r="B81" s="261" t="s">
        <v>122</v>
      </c>
      <c r="C81" s="264" t="s">
        <v>123</v>
      </c>
      <c r="D81" s="264" t="s">
        <v>124</v>
      </c>
      <c r="E81" s="239" t="s">
        <v>125</v>
      </c>
      <c r="F81" s="239" t="s">
        <v>126</v>
      </c>
      <c r="G81" s="239" t="s">
        <v>127</v>
      </c>
      <c r="H81" s="239" t="s">
        <v>128</v>
      </c>
      <c r="I81" s="239" t="s">
        <v>129</v>
      </c>
      <c r="J81" s="239" t="s">
        <v>130</v>
      </c>
      <c r="K81" s="243" t="s">
        <v>131</v>
      </c>
      <c r="L81" s="276"/>
      <c r="M81" s="277"/>
      <c r="N81" s="264" t="s">
        <v>131</v>
      </c>
      <c r="O81" s="239" t="s">
        <v>130</v>
      </c>
      <c r="P81" s="239" t="s">
        <v>129</v>
      </c>
      <c r="Q81" s="239" t="s">
        <v>128</v>
      </c>
      <c r="R81" s="239" t="s">
        <v>127</v>
      </c>
      <c r="S81" s="239" t="s">
        <v>126</v>
      </c>
      <c r="T81" s="239" t="s">
        <v>125</v>
      </c>
      <c r="U81" s="264" t="s">
        <v>124</v>
      </c>
      <c r="V81" s="264" t="s">
        <v>123</v>
      </c>
      <c r="W81" s="266" t="s">
        <v>122</v>
      </c>
    </row>
    <row r="82" spans="1:23" ht="12.75" customHeight="1">
      <c r="A82" s="7"/>
      <c r="B82" s="262"/>
      <c r="C82" s="216"/>
      <c r="D82" s="216"/>
      <c r="E82" s="213"/>
      <c r="F82" s="213"/>
      <c r="G82" s="213"/>
      <c r="H82" s="229"/>
      <c r="I82" s="213"/>
      <c r="J82" s="213"/>
      <c r="K82" s="244"/>
      <c r="L82" s="276"/>
      <c r="M82" s="277"/>
      <c r="N82" s="215"/>
      <c r="O82" s="213"/>
      <c r="P82" s="213"/>
      <c r="Q82" s="229"/>
      <c r="R82" s="213"/>
      <c r="S82" s="213"/>
      <c r="T82" s="213"/>
      <c r="U82" s="216"/>
      <c r="V82" s="216"/>
      <c r="W82" s="219"/>
    </row>
    <row r="83" spans="1:23" ht="51" customHeight="1" thickBot="1">
      <c r="A83" s="7"/>
      <c r="B83" s="263"/>
      <c r="C83" s="265"/>
      <c r="D83" s="265"/>
      <c r="E83" s="241"/>
      <c r="F83" s="241"/>
      <c r="G83" s="241"/>
      <c r="H83" s="242"/>
      <c r="I83" s="241"/>
      <c r="J83" s="240"/>
      <c r="K83" s="245"/>
      <c r="L83" s="276"/>
      <c r="M83" s="277"/>
      <c r="N83" s="268"/>
      <c r="O83" s="240"/>
      <c r="P83" s="241"/>
      <c r="Q83" s="242"/>
      <c r="R83" s="241"/>
      <c r="S83" s="241"/>
      <c r="T83" s="241"/>
      <c r="U83" s="265"/>
      <c r="V83" s="265"/>
      <c r="W83" s="267"/>
    </row>
    <row r="84" spans="1:23" ht="19" thickTop="1" thickBot="1">
      <c r="A84" s="7"/>
      <c r="B84" s="231" t="s">
        <v>170</v>
      </c>
      <c r="C84" s="231"/>
      <c r="D84" s="231"/>
      <c r="E84" s="231"/>
      <c r="F84" s="231"/>
      <c r="G84" s="231"/>
      <c r="H84" s="231"/>
      <c r="I84" s="231"/>
      <c r="J84" s="231"/>
      <c r="K84" s="231"/>
      <c r="L84" s="231"/>
      <c r="M84" s="231"/>
      <c r="N84" s="231"/>
      <c r="O84" s="231"/>
      <c r="P84" s="231"/>
      <c r="Q84" s="231"/>
      <c r="R84" s="231"/>
      <c r="S84" s="231"/>
      <c r="T84" s="231"/>
      <c r="U84" s="231"/>
      <c r="V84" s="231"/>
      <c r="W84" s="232"/>
    </row>
    <row r="85" spans="1:23" ht="32.25" customHeight="1" thickTop="1">
      <c r="A85" s="7"/>
      <c r="B85" s="111"/>
      <c r="C85" s="111"/>
      <c r="D85" s="111"/>
      <c r="E85" s="111"/>
      <c r="F85" s="111"/>
      <c r="G85" s="111"/>
      <c r="H85" s="28"/>
      <c r="I85" s="111"/>
      <c r="J85" s="111"/>
      <c r="K85" s="112"/>
      <c r="L85" s="113" t="s">
        <v>18</v>
      </c>
      <c r="M85" s="204" t="s">
        <v>166</v>
      </c>
      <c r="N85" s="47"/>
      <c r="O85" s="47"/>
      <c r="P85" s="22">
        <f>R85+S85+T85+W85</f>
        <v>25943036</v>
      </c>
      <c r="Q85" s="50"/>
      <c r="R85" s="22">
        <f>G76</f>
        <v>4651222</v>
      </c>
      <c r="S85" s="22">
        <f>F76</f>
        <v>484338</v>
      </c>
      <c r="T85" s="22">
        <f>E76</f>
        <v>4420518</v>
      </c>
      <c r="U85" s="114">
        <f>D76</f>
        <v>16361327</v>
      </c>
      <c r="V85" s="62">
        <f>C76</f>
        <v>25631</v>
      </c>
      <c r="W85" s="63">
        <f>U85+V85</f>
        <v>16386958</v>
      </c>
    </row>
    <row r="86" spans="1:23">
      <c r="A86" s="7"/>
      <c r="B86" s="115">
        <f>C86+D86</f>
        <v>1774090</v>
      </c>
      <c r="C86" s="91">
        <f>C87+C88</f>
        <v>0</v>
      </c>
      <c r="D86" s="91">
        <f>D87+D88</f>
        <v>1774090</v>
      </c>
      <c r="E86" s="91">
        <f>E87+E88</f>
        <v>0</v>
      </c>
      <c r="F86" s="91">
        <f>F87+F88</f>
        <v>97312</v>
      </c>
      <c r="G86" s="91">
        <f>G87+G88</f>
        <v>382678</v>
      </c>
      <c r="H86" s="28"/>
      <c r="I86" s="94">
        <f>B86+E86+F86+G86</f>
        <v>2254080</v>
      </c>
      <c r="J86" s="94">
        <f>J87+J88</f>
        <v>12520</v>
      </c>
      <c r="K86" s="31">
        <f>I86+J86</f>
        <v>2266600</v>
      </c>
      <c r="L86" s="53" t="s">
        <v>45</v>
      </c>
      <c r="M86" s="54" t="s">
        <v>171</v>
      </c>
      <c r="N86" s="91">
        <f>O86+P86</f>
        <v>2266600</v>
      </c>
      <c r="O86" s="116">
        <f>O87+O88</f>
        <v>699</v>
      </c>
      <c r="P86" s="29">
        <f>T86</f>
        <v>2265901</v>
      </c>
      <c r="Q86" s="28"/>
      <c r="R86" s="28"/>
      <c r="S86" s="104"/>
      <c r="T86" s="29">
        <f>T87+T88</f>
        <v>2265901</v>
      </c>
      <c r="U86" s="92"/>
      <c r="V86" s="23"/>
      <c r="W86" s="32"/>
    </row>
    <row r="87" spans="1:23">
      <c r="A87" s="7"/>
      <c r="B87" s="115">
        <f>C87+D87</f>
        <v>1712182</v>
      </c>
      <c r="C87" s="103">
        <f>SUMIFS(DATI!E$1:E$65536,DATI!A$1:A$65536,'2017'!B4,DATI!B$1:B$65536,'2017'!C12,DATI!C$1:C$65536,'2017'!B8,DATI!D$1:D$65536,'2017'!L87)</f>
        <v>0</v>
      </c>
      <c r="D87" s="117">
        <f>SUMIFS(DATI!E$1:E$65536,DATI!A$1:A$65536,'2017'!B4,DATI!B$1:B$65536,'2017'!D12,DATI!C$1:C$65536,'2017'!B8,DATI!D$1:D$65536,'2017'!L87)</f>
        <v>1712182</v>
      </c>
      <c r="E87" s="49">
        <f>SUMIFS(DATI!E$1:E$65536,DATI!A$1:A$65536,'2017'!B4,DATI!B$1:B$65536,'2017'!E12,DATI!C$1:C$65536,'2017'!B8,DATI!D$1:D$65536,'2017'!L87)</f>
        <v>0</v>
      </c>
      <c r="F87" s="49">
        <f>SUMIFS(DATI!E$1:E$65536,DATI!A$1:A$65536,'2017'!B4,DATI!B$1:B$65536,'2017'!F12,DATI!C$1:C$65536,'2017'!B8,DATI!D$1:D$65536,'2017'!L87)</f>
        <v>97108</v>
      </c>
      <c r="G87" s="49">
        <f>SUMIFS(DATI!E$1:E$65536,DATI!A$1:A$65536,'2017'!B4,DATI!B$1:B$65536,'2017'!G12,DATI!C$1:C$65536,'2017'!B8,DATI!D$1:D$65536,'2017'!L87)</f>
        <v>382678</v>
      </c>
      <c r="H87" s="28"/>
      <c r="I87" s="94">
        <f>B87+E87+F87+G87</f>
        <v>2191968</v>
      </c>
      <c r="J87" s="30">
        <f>SUMIFS(DATI!E$1:E$65536,DATI!A$1:A$65536,'2017'!B4,DATI!B$1:B$65536,'2017'!J12,DATI!C$1:C$65536,'2017'!B8,DATI!D$1:D$65536,'2017'!L87)</f>
        <v>12520</v>
      </c>
      <c r="K87" s="31">
        <f t="shared" ref="K87:K106" si="8">I87+J87</f>
        <v>2204488</v>
      </c>
      <c r="L87" s="53" t="s">
        <v>46</v>
      </c>
      <c r="M87" s="199" t="s">
        <v>240</v>
      </c>
      <c r="N87" s="91">
        <f t="shared" ref="N87:N105" si="9">O87+P87</f>
        <v>2204488</v>
      </c>
      <c r="O87" s="100">
        <f>SUMIFS(DATI!E$1:E$65536,DATI!A$1:A$65536,'2017'!B4,DATI!B$1:B$65536,'2017'!O12,DATI!C$1:C$65536,'2017'!N8,DATI!D$1:D$65536,'2017'!L87)</f>
        <v>0</v>
      </c>
      <c r="P87" s="29">
        <f>+T87+U87+W87</f>
        <v>2204488</v>
      </c>
      <c r="Q87" s="28"/>
      <c r="R87" s="28"/>
      <c r="S87" s="61"/>
      <c r="T87" s="49">
        <f>SUMIFS(DATI!E$1:E$65536,DATI!A$1:A$65536,'2017'!B4,DATI!B$1:B$65536,'2017'!T12,DATI!C$1:C$65536,'2017'!N8,DATI!D$1:D$65536,'2017'!L87)</f>
        <v>2204488</v>
      </c>
      <c r="U87" s="50"/>
      <c r="V87" s="28"/>
      <c r="W87" s="42"/>
    </row>
    <row r="88" spans="1:23">
      <c r="A88" s="7"/>
      <c r="B88" s="115">
        <f>C88+D88</f>
        <v>61908</v>
      </c>
      <c r="C88" s="103">
        <f>SUMIFS(DATI!E$1:E$65536,DATI!A$1:A$65536,'2017'!B4,DATI!B$1:B$65536,'2017'!C12,DATI!C$1:C$65536,'2017'!B8,DATI!D$1:D$65536,'2017'!L88)</f>
        <v>0</v>
      </c>
      <c r="D88" s="117">
        <f>SUMIFS(DATI!E$1:E$65536,DATI!A$1:A$65536,'2017'!B4,DATI!B$1:B$65536,'2017'!D12,DATI!C$1:C$65536,'2017'!B8,DATI!D$1:D$65536,'2017'!L88)</f>
        <v>61908</v>
      </c>
      <c r="E88" s="49">
        <f>SUMIFS(DATI!E$1:E$65536,DATI!A$1:A$65536,'2017'!B4,DATI!B$1:B$65536,'2017'!E12,DATI!C$1:C$65536,'2017'!B8,DATI!D$1:D$65536,'2017'!L88)</f>
        <v>0</v>
      </c>
      <c r="F88" s="49">
        <f>SUMIFS(DATI!E$1:E$65536,DATI!A$1:A$65536,'2017'!B4,DATI!B$1:B$65536,'2017'!F12,DATI!C$1:C$65536,'2017'!B8,DATI!D$1:D$65536,'2017'!L88)</f>
        <v>204</v>
      </c>
      <c r="G88" s="49">
        <f>SUMIFS(DATI!E$1:E$65536,DATI!A$1:A$65536,'2017'!B4,DATI!B$1:B$65536,'2017'!G12,DATI!C$1:C$65536,'2017'!B8,DATI!D$1:D$65536,'2017'!L88)</f>
        <v>0</v>
      </c>
      <c r="H88" s="28"/>
      <c r="I88" s="94">
        <f>B88+E88+F88+G88</f>
        <v>62112</v>
      </c>
      <c r="J88" s="30">
        <f>SUMIFS(DATI!E$1:E$65536,DATI!A$1:A$65536,'2017'!B4,DATI!B$1:B$65536,'2017'!J12,DATI!C$1:C$65536,'2017'!B8,DATI!D$1:D$65536,'2017'!L88)</f>
        <v>0</v>
      </c>
      <c r="K88" s="31">
        <f t="shared" si="8"/>
        <v>62112</v>
      </c>
      <c r="L88" s="53" t="s">
        <v>47</v>
      </c>
      <c r="M88" s="199" t="s">
        <v>241</v>
      </c>
      <c r="N88" s="91">
        <f t="shared" si="9"/>
        <v>62112</v>
      </c>
      <c r="O88" s="100">
        <f>SUMIFS(DATI!E$1:E$65536,DATI!A$1:A$65536,'2017'!B4,DATI!B$1:B$65536,'2017'!O12,DATI!C$1:C$65536,'2017'!N8,DATI!D$1:D$65536,'2017'!L88)</f>
        <v>699</v>
      </c>
      <c r="P88" s="29">
        <f>+T88+U88+W88</f>
        <v>61413</v>
      </c>
      <c r="Q88" s="28"/>
      <c r="R88" s="28"/>
      <c r="S88" s="28"/>
      <c r="T88" s="49">
        <f>SUMIFS(DATI!E$1:E$65536,DATI!A$1:A$65536,'2017'!B4,DATI!B$1:B$65536,'2017'!T12,DATI!C$1:C$65536,'2017'!N8,DATI!D$1:D$65536,'2017'!L88)</f>
        <v>61413</v>
      </c>
      <c r="U88" s="28"/>
      <c r="V88" s="28"/>
      <c r="W88" s="42"/>
    </row>
    <row r="89" spans="1:23">
      <c r="A89" s="7"/>
      <c r="B89" s="115">
        <f>C89+D89</f>
        <v>3281511</v>
      </c>
      <c r="C89" s="91">
        <f>C96+C97</f>
        <v>359242</v>
      </c>
      <c r="D89" s="99">
        <f>D90+D96</f>
        <v>2922269</v>
      </c>
      <c r="E89" s="29">
        <f>E96+E97</f>
        <v>4969322</v>
      </c>
      <c r="F89" s="29">
        <f>F96</f>
        <v>17166</v>
      </c>
      <c r="G89" s="29">
        <f>G96</f>
        <v>102863</v>
      </c>
      <c r="H89" s="28"/>
      <c r="I89" s="94">
        <f>B89+E89+F89+G89</f>
        <v>8370862</v>
      </c>
      <c r="J89" s="94">
        <f>J90+J96</f>
        <v>97752</v>
      </c>
      <c r="K89" s="31">
        <f t="shared" si="8"/>
        <v>8468614</v>
      </c>
      <c r="L89" s="53" t="s">
        <v>48</v>
      </c>
      <c r="M89" s="54" t="s">
        <v>172</v>
      </c>
      <c r="N89" s="91">
        <f>O89+P89</f>
        <v>8468613</v>
      </c>
      <c r="O89" s="116">
        <f>O90+O96</f>
        <v>26522</v>
      </c>
      <c r="P89" s="29">
        <f t="shared" ref="P89:P95" si="10">R89+S89+T89+W89</f>
        <v>8442091</v>
      </c>
      <c r="Q89" s="28"/>
      <c r="R89" s="29">
        <f>R90</f>
        <v>78319</v>
      </c>
      <c r="S89" s="29">
        <f>S90</f>
        <v>494489</v>
      </c>
      <c r="T89" s="91">
        <f>T90</f>
        <v>2357416</v>
      </c>
      <c r="U89" s="29">
        <f>U90+U96+U97</f>
        <v>5511079</v>
      </c>
      <c r="V89" s="29">
        <f>V90</f>
        <v>788</v>
      </c>
      <c r="W89" s="63">
        <f t="shared" ref="W89:W95" si="11">U89+V89</f>
        <v>5511867</v>
      </c>
    </row>
    <row r="90" spans="1:23">
      <c r="A90" s="7"/>
      <c r="B90" s="115">
        <f t="shared" ref="B90:B95" si="12">D90</f>
        <v>2922044</v>
      </c>
      <c r="C90" s="28"/>
      <c r="D90" s="49">
        <f>SUMIFS(DATI!E$1:E$65536,DATI!A$1:A$65536,'2017'!B4,DATI!B$1:B$65536,'2017'!D12,DATI!C$1:C$65536,'2017'!B8,DATI!D$1:D$65536,'2017'!L90)</f>
        <v>2922044</v>
      </c>
      <c r="E90" s="28"/>
      <c r="F90" s="28"/>
      <c r="G90" s="28"/>
      <c r="H90" s="28"/>
      <c r="I90" s="94">
        <f t="shared" ref="I90:I95" si="13">B90</f>
        <v>2922044</v>
      </c>
      <c r="J90" s="49">
        <f>SUMIFS(DATI!E$1:E$65536,DATI!A$1:A$65536,'2017'!B4,DATI!B$1:B$65536,'2017'!J12,DATI!C$1:C$65536,'2017'!B8,DATI!D$1:D$65536,'2017'!L90)</f>
        <v>11171</v>
      </c>
      <c r="K90" s="31">
        <f t="shared" si="8"/>
        <v>2933215</v>
      </c>
      <c r="L90" s="53" t="s">
        <v>49</v>
      </c>
      <c r="M90" s="199" t="s">
        <v>173</v>
      </c>
      <c r="N90" s="91">
        <f t="shared" si="9"/>
        <v>2933215</v>
      </c>
      <c r="O90" s="49">
        <f>SUMIFS(DATI!E$1:E$65536,DATI!A$1:A$65536,'2017'!B4,DATI!B$1:B$65536,'2017'!O12,DATI!C$1:C$65536,'2017'!N8,DATI!D$1:D$65536,'2017'!L90)</f>
        <v>1978</v>
      </c>
      <c r="P90" s="29">
        <f t="shared" si="10"/>
        <v>2931237</v>
      </c>
      <c r="Q90" s="28"/>
      <c r="R90" s="49">
        <f>SUMIFS(DATI!E$1:E$65536,DATI!A$1:A$65536,'2017'!B4,DATI!B$1:B$65536,'2017'!R12,DATI!C$1:C$65536,'2017'!N8,DATI!D$1:D$65536,'2017'!L90)</f>
        <v>78319</v>
      </c>
      <c r="S90" s="49">
        <f>SUMIFS(DATI!E$1:E$65536,DATI!A$1:A$65536,'2017'!B4,DATI!B$1:B$65536,'2017'!S12,DATI!C$1:C$65536,'2017'!N8,DATI!D$1:D$65536,'2017'!L90)</f>
        <v>494489</v>
      </c>
      <c r="T90" s="103">
        <f>SUMIFS(DATI!E$1:E$65536,DATI!A$1:A$65536,'2017'!B4,DATI!B$1:B$65536,'2017'!T12,DATI!C$1:C$65536,'2017'!N8,DATI!D$1:D$65536,'2017'!L90)</f>
        <v>2357416</v>
      </c>
      <c r="U90" s="49">
        <f>SUMIFS(DATI!E$1:E$65536,DATI!A$1:A$65536,'2017'!B4,DATI!B$1:B$65536,'2017'!U12,DATI!C$1:C$65536,'2017'!N8,DATI!D$1:D$65536,'2017'!L90)</f>
        <v>225</v>
      </c>
      <c r="V90" s="49">
        <f>SUMIFS(DATI!E$1:E$65536,DATI!A$1:A$65536,'2017'!B4,DATI!B$1:B$65536,'2017'!V12,DATI!C$1:C$65536,'2017'!N8,DATI!D$1:D$65536,'2017'!L90)</f>
        <v>788</v>
      </c>
      <c r="W90" s="63">
        <f t="shared" si="11"/>
        <v>1013</v>
      </c>
    </row>
    <row r="91" spans="1:23">
      <c r="A91" s="7"/>
      <c r="B91" s="115">
        <f t="shared" si="12"/>
        <v>1938530</v>
      </c>
      <c r="C91" s="28"/>
      <c r="D91" s="49">
        <f>SUMIFS(DATI!E$1:E$65536,DATI!A$1:A$65536,'2017'!B4,DATI!B$1:B$65536,'2017'!D12,DATI!C$1:C$65536,'2017'!B8,DATI!D$1:D$65536,'2017'!L91)</f>
        <v>1938530</v>
      </c>
      <c r="E91" s="28"/>
      <c r="F91" s="28"/>
      <c r="G91" s="28"/>
      <c r="H91" s="28"/>
      <c r="I91" s="94">
        <f t="shared" si="13"/>
        <v>1938530</v>
      </c>
      <c r="J91" s="49">
        <f>SUMIFS(DATI!E$1:E$65536,DATI!A$1:A$65536,'2017'!B4,DATI!B$1:B$65536,'2017'!J12,DATI!C$1:C$65536,'2017'!B8,DATI!D$1:D$65536,'2017'!L91)</f>
        <v>11171</v>
      </c>
      <c r="K91" s="31">
        <f t="shared" si="8"/>
        <v>1949701</v>
      </c>
      <c r="L91" s="53" t="s">
        <v>50</v>
      </c>
      <c r="M91" s="78" t="s">
        <v>174</v>
      </c>
      <c r="N91" s="91">
        <f t="shared" si="9"/>
        <v>1949700</v>
      </c>
      <c r="O91" s="49">
        <f>SUMIFS(DATI!E$1:E$65536,DATI!A$1:A$65536,'2017'!B4,DATI!B$1:B$65536,'2017'!O12,DATI!C$1:C$65536,'2017'!N8,DATI!D$1:D$65536,'2017'!L91)</f>
        <v>0</v>
      </c>
      <c r="P91" s="22">
        <f t="shared" si="10"/>
        <v>1949700</v>
      </c>
      <c r="Q91" s="28"/>
      <c r="R91" s="49">
        <f>SUMIFS(DATI!E$1:E$65536,DATI!A$1:A$65536,'2017'!B4,DATI!B$1:B$65536,'2017'!R12,DATI!C$1:C$65536,'2017'!N8,DATI!D$1:D$65536,'2017'!L91)</f>
        <v>0</v>
      </c>
      <c r="S91" s="49">
        <f>SUMIFS(DATI!E$1:E$65536,DATI!A$1:A$65536,'2017'!B4,DATI!B$1:B$65536,'2017'!S12,DATI!C$1:C$65536,'2017'!N8,DATI!D$1:D$65536,'2017'!L91)</f>
        <v>338965</v>
      </c>
      <c r="T91" s="117">
        <f>SUMIFS(DATI!E$1:E$65536,DATI!A$1:A$65536,'2017'!B4,DATI!B$1:B$65536,'2017'!T12,DATI!C$1:C$65536,'2017'!N8,DATI!D$1:D$65536,'2017'!L91)</f>
        <v>1610735</v>
      </c>
      <c r="U91" s="96">
        <f>SUMIFS(DATI!E$1:E$65536,DATI!A$1:A$65536,'2017'!B4,DATI!B$1:B$65536,'2017'!U12,DATI!C$1:C$65536,'2017'!N8,DATI!D$1:D$65536,'2017'!L91)</f>
        <v>0</v>
      </c>
      <c r="V91" s="30">
        <f>SUMIFS(DATI!E$1:E$65536,DATI!A$1:A$65536,'2017'!B4,DATI!B$1:B$65536,'2017'!V12,DATI!C$1:C$65536,'2017'!N8,DATI!D$1:D$65536,'2017'!L91)</f>
        <v>0</v>
      </c>
      <c r="W91" s="63">
        <f t="shared" si="11"/>
        <v>0</v>
      </c>
    </row>
    <row r="92" spans="1:23">
      <c r="A92" s="7"/>
      <c r="B92" s="115">
        <f t="shared" si="12"/>
        <v>184884</v>
      </c>
      <c r="C92" s="28"/>
      <c r="D92" s="49">
        <f>SUMIFS(DATI!E$1:E$65536,DATI!A$1:A$65536,'2017'!B4,DATI!B$1:B$65536,'2017'!D12,DATI!C$1:C$65536,'2017'!B8,DATI!D$1:D$65536,'2017'!L92)</f>
        <v>184884</v>
      </c>
      <c r="E92" s="28"/>
      <c r="F92" s="28"/>
      <c r="G92" s="28"/>
      <c r="H92" s="28"/>
      <c r="I92" s="94">
        <f t="shared" si="13"/>
        <v>184884</v>
      </c>
      <c r="J92" s="49">
        <f>SUMIFS(DATI!E$1:E$65536,DATI!A$1:A$65536,'2017'!B4,DATI!B$1:B$65536,'2017'!J12,DATI!C$1:C$65536,'2017'!B8,DATI!D$1:D$65536,'2017'!L92)</f>
        <v>0</v>
      </c>
      <c r="K92" s="31">
        <f t="shared" si="8"/>
        <v>184884</v>
      </c>
      <c r="L92" s="53" t="s">
        <v>51</v>
      </c>
      <c r="M92" s="78" t="s">
        <v>175</v>
      </c>
      <c r="N92" s="91">
        <f t="shared" si="9"/>
        <v>184884</v>
      </c>
      <c r="O92" s="49">
        <f>SUMIFS(DATI!E$1:E$65536,DATI!A$1:A$65536,'2017'!B4,DATI!B$1:B$65536,'2017'!O12,DATI!C$1:C$65536,'2017'!N8,DATI!D$1:D$65536,'2017'!L92)</f>
        <v>0</v>
      </c>
      <c r="P92" s="22">
        <f t="shared" si="10"/>
        <v>184884</v>
      </c>
      <c r="Q92" s="28"/>
      <c r="R92" s="49">
        <f>SUMIFS(DATI!E$1:E$65536,DATI!A$1:A$65536,'2017'!B4,DATI!B$1:B$65536,'2017'!R12,DATI!C$1:C$65536,'2017'!N8,DATI!D$1:D$65536,'2017'!L92)</f>
        <v>78319</v>
      </c>
      <c r="S92" s="49">
        <f>SUMIFS(DATI!E$1:E$65536,DATI!A$1:A$65536,'2017'!B4,DATI!B$1:B$65536,'2017'!S12,DATI!C$1:C$65536,'2017'!N8,DATI!D$1:D$65536,'2017'!L92)</f>
        <v>7677</v>
      </c>
      <c r="T92" s="117">
        <f>SUMIFS(DATI!E$1:E$65536,DATI!A$1:A$65536,'2017'!B4,DATI!B$1:B$65536,'2017'!T12,DATI!C$1:C$65536,'2017'!N8,DATI!D$1:D$65536,'2017'!L92)</f>
        <v>97875</v>
      </c>
      <c r="U92" s="96">
        <f>SUMIFS(DATI!E$1:E$65536,DATI!A$1:A$65536,'2017'!B4,DATI!B$1:B$65536,'2017'!U12,DATI!C$1:C$65536,'2017'!N8,DATI!D$1:D$65536,'2017'!L92)</f>
        <v>225</v>
      </c>
      <c r="V92" s="30">
        <f>SUMIFS(DATI!E$1:E$65536,DATI!A$1:A$65536,'2017'!B4,DATI!B$1:B$65536,'2017'!V12,DATI!C$1:C$65536,'2017'!N8,DATI!D$1:D$65536,'2017'!L92)</f>
        <v>788</v>
      </c>
      <c r="W92" s="63">
        <f t="shared" si="11"/>
        <v>1013</v>
      </c>
    </row>
    <row r="93" spans="1:23">
      <c r="A93" s="7"/>
      <c r="B93" s="115">
        <f t="shared" si="12"/>
        <v>798191</v>
      </c>
      <c r="C93" s="28"/>
      <c r="D93" s="49">
        <f>SUMIFS(DATI!E$1:E$65536,DATI!A$1:A$65536,'2017'!B4,DATI!B$1:B$65536,'2017'!D12,DATI!C$1:C$65536,'2017'!B8,DATI!D$1:D$65536,'2017'!L93)</f>
        <v>798191</v>
      </c>
      <c r="E93" s="28"/>
      <c r="F93" s="28"/>
      <c r="G93" s="28"/>
      <c r="H93" s="28"/>
      <c r="I93" s="94">
        <f t="shared" si="13"/>
        <v>798191</v>
      </c>
      <c r="J93" s="49">
        <f>SUMIFS(DATI!E$1:E$65536,DATI!A$1:A$65536,'2017'!B4,DATI!B$1:B$65536,'2017'!J12,DATI!C$1:C$65536,'2017'!B8,DATI!D$1:D$65536,'2017'!L93)</f>
        <v>0</v>
      </c>
      <c r="K93" s="31">
        <f t="shared" si="8"/>
        <v>798191</v>
      </c>
      <c r="L93" s="53" t="s">
        <v>52</v>
      </c>
      <c r="M93" s="78" t="s">
        <v>176</v>
      </c>
      <c r="N93" s="91">
        <f t="shared" si="9"/>
        <v>798192</v>
      </c>
      <c r="O93" s="49">
        <f>SUMIFS(DATI!E$1:E$65536,DATI!A$1:A$65536,'2017'!B4,DATI!B$1:B$65536,'2017'!O12,DATI!C$1:C$65536,'2017'!N8,DATI!D$1:D$65536,'2017'!L93)</f>
        <v>1978</v>
      </c>
      <c r="P93" s="22">
        <f t="shared" si="10"/>
        <v>796214</v>
      </c>
      <c r="Q93" s="28"/>
      <c r="R93" s="49">
        <f>SUMIFS(DATI!E$1:E$65536,DATI!A$1:A$65536,'2017'!B4,DATI!B$1:B$65536,'2017'!R12,DATI!C$1:C$65536,'2017'!N8,DATI!D$1:D$65536,'2017'!L93)</f>
        <v>0</v>
      </c>
      <c r="S93" s="49">
        <f>SUMIFS(DATI!E$1:E$65536,DATI!A$1:A$65536,'2017'!B4,DATI!B$1:B$65536,'2017'!S12,DATI!C$1:C$65536,'2017'!N8,DATI!D$1:D$65536,'2017'!L93)</f>
        <v>147408</v>
      </c>
      <c r="T93" s="117">
        <f>SUMIFS(DATI!E$1:E$65536,DATI!A$1:A$65536,'2017'!B4,DATI!B$1:B$65536,'2017'!T12,DATI!C$1:C$65536,'2017'!N8,DATI!D$1:D$65536,'2017'!L93)</f>
        <v>648806</v>
      </c>
      <c r="U93" s="96">
        <f>SUMIFS(DATI!E$1:E$65536,DATI!A$1:A$65536,'2017'!B4,DATI!B$1:B$65536,'2017'!U12,DATI!C$1:C$65536,'2017'!N8,DATI!D$1:D$65536,'2017'!L93)</f>
        <v>0</v>
      </c>
      <c r="V93" s="30">
        <f>SUMIFS(DATI!E$1:E$65536,DATI!A$1:A$65536,'2017'!B4,DATI!B$1:B$65536,'2017'!V12,DATI!C$1:C$65536,'2017'!N8,DATI!D$1:D$65536,'2017'!L93)</f>
        <v>0</v>
      </c>
      <c r="W93" s="63">
        <f t="shared" si="11"/>
        <v>0</v>
      </c>
    </row>
    <row r="94" spans="1:23">
      <c r="A94" s="7"/>
      <c r="B94" s="115">
        <f t="shared" si="12"/>
        <v>46085</v>
      </c>
      <c r="C94" s="28"/>
      <c r="D94" s="49">
        <f>SUMIFS(DATI!E$1:E$65536,DATI!A$1:A$65536,'2017'!B4,DATI!B$1:B$65536,'2017'!D12,DATI!C$1:C$65536,'2017'!B8,DATI!D$1:D$65536,'2017'!L94)</f>
        <v>46085</v>
      </c>
      <c r="E94" s="28"/>
      <c r="F94" s="28"/>
      <c r="G94" s="28"/>
      <c r="H94" s="28"/>
      <c r="I94" s="94">
        <f t="shared" si="13"/>
        <v>46085</v>
      </c>
      <c r="J94" s="49">
        <f>SUMIFS(DATI!E$1:E$65536,DATI!A$1:A$65536,'2017'!B4,DATI!B$1:B$65536,'2017'!J12,DATI!C$1:C$65536,'2017'!B8,DATI!D$1:D$65536,'2017'!L94)</f>
        <v>0</v>
      </c>
      <c r="K94" s="31">
        <f t="shared" si="8"/>
        <v>46085</v>
      </c>
      <c r="L94" s="53" t="s">
        <v>53</v>
      </c>
      <c r="M94" s="78" t="s">
        <v>177</v>
      </c>
      <c r="N94" s="91">
        <f t="shared" si="9"/>
        <v>46085</v>
      </c>
      <c r="O94" s="49">
        <f>SUMIFS(DATI!E$1:E$65536,DATI!A$1:A$65536,'2017'!B4,DATI!B$1:B$65536,'2017'!O12,DATI!C$1:C$65536,'2017'!N8,DATI!D$1:D$65536,'2017'!L94)</f>
        <v>0</v>
      </c>
      <c r="P94" s="22">
        <f t="shared" si="10"/>
        <v>46085</v>
      </c>
      <c r="Q94" s="50"/>
      <c r="R94" s="49">
        <f>SUMIFS(DATI!E$1:E$65536,DATI!A$1:A$65536,'2017'!B4,DATI!B$1:B$65536,'2017'!R12,DATI!C$1:C$65536,'2017'!N8,DATI!D$1:D$65536,'2017'!L94)</f>
        <v>0</v>
      </c>
      <c r="S94" s="49">
        <f>SUMIFS(DATI!E$1:E$65536,DATI!A$1:A$65536,'2017'!B4,DATI!B$1:B$65536,'2017'!S12,DATI!C$1:C$65536,'2017'!N8,DATI!D$1:D$65536,'2017'!L94)</f>
        <v>46085</v>
      </c>
      <c r="T94" s="117">
        <f>SUMIFS(DATI!E$1:E$65536,DATI!A$1:A$65536,'2017'!B4,DATI!B$1:B$65536,'2017'!T12,DATI!C$1:C$65536,'2017'!N8,DATI!D$1:D$65536,'2017'!L94)</f>
        <v>0</v>
      </c>
      <c r="U94" s="96">
        <f>SUMIFS(DATI!E$1:E$65536,DATI!A$1:A$65536,'2017'!B4,DATI!B$1:B$65536,'2017'!U12,DATI!C$1:C$65536,'2017'!N8,DATI!D$1:D$65536,'2017'!L94)</f>
        <v>0</v>
      </c>
      <c r="V94" s="30">
        <f>SUMIFS(DATI!E$1:E$65536,DATI!A$1:A$65536,'2017'!B4,DATI!B$1:B$65536,'2017'!V12,DATI!C$1:C$65536,'2017'!N8,DATI!D$1:D$65536,'2017'!L94)</f>
        <v>0</v>
      </c>
      <c r="W94" s="63">
        <f t="shared" si="11"/>
        <v>0</v>
      </c>
    </row>
    <row r="95" spans="1:23">
      <c r="A95" s="7"/>
      <c r="B95" s="115">
        <f t="shared" si="12"/>
        <v>45646</v>
      </c>
      <c r="C95" s="28"/>
      <c r="D95" s="49">
        <f>SUMIFS(DATI!E$1:E$65536,DATI!A$1:A$65536,'2017'!B4,DATI!B$1:B$65536,'2017'!D12,DATI!C$1:C$65536,'2017'!B8,DATI!D$1:D$65536,'2017'!L95)</f>
        <v>45646</v>
      </c>
      <c r="E95" s="28"/>
      <c r="F95" s="28"/>
      <c r="G95" s="28"/>
      <c r="H95" s="28"/>
      <c r="I95" s="94">
        <f t="shared" si="13"/>
        <v>45646</v>
      </c>
      <c r="J95" s="49">
        <f>SUMIFS(DATI!E$1:E$65536,DATI!A$1:A$65536,'2017'!B4,DATI!B$1:B$65536,'2017'!J12,DATI!C$1:C$65536,'2017'!B8,DATI!D$1:D$65536,'2017'!L95)</f>
        <v>0</v>
      </c>
      <c r="K95" s="31">
        <f t="shared" si="8"/>
        <v>45646</v>
      </c>
      <c r="L95" s="53" t="s">
        <v>54</v>
      </c>
      <c r="M95" s="78" t="s">
        <v>178</v>
      </c>
      <c r="N95" s="91">
        <f t="shared" si="9"/>
        <v>45646</v>
      </c>
      <c r="O95" s="49">
        <f>SUMIFS(DATI!E$1:E$65536,DATI!A$1:A$65536,'2017'!B4,DATI!B$1:B$65536,'2017'!O12,DATI!C$1:C$65536,'2017'!N8,DATI!D$1:D$65536,'2017'!L95)</f>
        <v>0</v>
      </c>
      <c r="P95" s="22">
        <f t="shared" si="10"/>
        <v>45646</v>
      </c>
      <c r="Q95" s="50"/>
      <c r="R95" s="49">
        <f>SUMIFS(DATI!E$1:E$65536,DATI!A$1:A$65536,'2017'!B4,DATI!B$1:B$65536,'2017'!R12,DATI!C$1:C$65536,'2017'!N8,DATI!D$1:D$65536,'2017'!L95)</f>
        <v>0</v>
      </c>
      <c r="S95" s="49">
        <f>SUMIFS(DATI!E$1:E$65536,DATI!A$1:A$65536,'2017'!B4,DATI!B$1:B$65536,'2017'!S12,DATI!C$1:C$65536,'2017'!N8,DATI!D$1:D$65536,'2017'!L95)</f>
        <v>45646</v>
      </c>
      <c r="T95" s="117">
        <f>SUMIFS(DATI!E$1:E$65536,DATI!A$1:A$65536,'2017'!B4,DATI!B$1:B$65536,'2017'!T12,DATI!C$1:C$65536,'2017'!N8,DATI!D$1:D$65536,'2017'!L95)</f>
        <v>0</v>
      </c>
      <c r="U95" s="96">
        <f>SUMIFS(DATI!E$1:E$65536,DATI!A$1:A$65536,'2017'!B4,DATI!B$1:B$65536,'2017'!U12,DATI!C$1:C$65536,'2017'!N8,DATI!D$1:D$65536,'2017'!L95)</f>
        <v>0</v>
      </c>
      <c r="V95" s="30">
        <f>SUMIFS(DATI!E$1:E$65536,DATI!A$1:A$65536,'2017'!B4,DATI!B$1:B$65536,'2017'!V12,DATI!C$1:C$65536,'2017'!N8,DATI!D$1:D$65536,'2017'!L95)</f>
        <v>0</v>
      </c>
      <c r="W95" s="63">
        <f t="shared" si="11"/>
        <v>0</v>
      </c>
    </row>
    <row r="96" spans="1:23">
      <c r="A96" s="7"/>
      <c r="B96" s="118">
        <f>C96+D96</f>
        <v>1013</v>
      </c>
      <c r="C96" s="49">
        <f>SUMIFS(DATI!E$1:E$65536,DATI!A$1:A$65536,'2017'!B4,DATI!B$1:B$65536,'2017'!C12,DATI!C$1:C$65536,'2017'!B8,DATI!D$1:D$65536,'2017'!L96)</f>
        <v>788</v>
      </c>
      <c r="D96" s="96">
        <f>SUMIFS(DATI!E$1:E$65536,DATI!A$1:A$65536,'2017'!B4,DATI!B$1:B$65536,'2017'!D12,DATI!C$1:C$65536,'2017'!B8,DATI!D$1:D$65536,'2017'!L96)</f>
        <v>225</v>
      </c>
      <c r="E96" s="49">
        <f>SUMIFS(DATI!E$1:E$65536,DATI!A$1:A$65536,'2017'!B4,DATI!B$1:B$65536,'2017'!E12,DATI!C$1:C$65536,'2017'!B8,DATI!D$1:D$65536,'2017'!L96)</f>
        <v>2793732</v>
      </c>
      <c r="F96" s="49">
        <f>SUMIFS(DATI!E$1:E$65536,DATI!A$1:A$65536,'2017'!B4,DATI!B$1:B$65536,'2017'!F12,DATI!C$1:C$65536,'2017'!B8,DATI!D$1:D$65536,'2017'!L96)</f>
        <v>17166</v>
      </c>
      <c r="G96" s="49">
        <f>SUMIFS(DATI!E$1:E$65536,DATI!A$1:A$65536,'2017'!B4,DATI!B$1:B$65536,'2017'!G12,DATI!C$1:C$65536,'2017'!B8,DATI!D$1:D$65536,'2017'!L96)</f>
        <v>102863</v>
      </c>
      <c r="H96" s="28"/>
      <c r="I96" s="94">
        <f>B96+E96+F96+G96</f>
        <v>2914774</v>
      </c>
      <c r="J96" s="30">
        <f>SUMIFS(DATI!E$1:E$65536,DATI!A$1:A$65536,'2017'!B4,DATI!B$1:B$65536,'2017'!J12,DATI!C$1:C$65536,'2017'!B8,DATI!D$1:D$65536,'2017'!L96)</f>
        <v>86581</v>
      </c>
      <c r="K96" s="31">
        <f t="shared" si="8"/>
        <v>3001355</v>
      </c>
      <c r="L96" s="53" t="s">
        <v>55</v>
      </c>
      <c r="M96" s="199" t="s">
        <v>179</v>
      </c>
      <c r="N96" s="91">
        <f t="shared" si="9"/>
        <v>3001354</v>
      </c>
      <c r="O96" s="49">
        <f>SUMIFS(DATI!E$1:E$65536,DATI!A$1:A$65536,'2017'!B4,DATI!B$1:B$65536,'2017'!O12,DATI!C$1:C$65536,'2017'!N8,DATI!D$1:D$65536,'2017'!L96)</f>
        <v>24544</v>
      </c>
      <c r="P96" s="29">
        <f>W96</f>
        <v>2976810</v>
      </c>
      <c r="Q96" s="50"/>
      <c r="R96" s="23"/>
      <c r="S96" s="23"/>
      <c r="T96" s="23"/>
      <c r="U96" s="49">
        <f>SUMIFS(DATI!E$1:E$65536,DATI!A$1:A$65536,'2017'!B4,DATI!B$1:B$65536,'2017'!U12,DATI!C$1:C$65536,'2017'!N8,DATI!D$1:D$65536,'2017'!L96)</f>
        <v>2976810</v>
      </c>
      <c r="V96" s="28"/>
      <c r="W96" s="63">
        <f>U96</f>
        <v>2976810</v>
      </c>
    </row>
    <row r="97" spans="1:23">
      <c r="A97" s="7"/>
      <c r="B97" s="28"/>
      <c r="C97" s="49">
        <f>SUMIFS(DATI!E$1:E$65536,DATI!A$1:A$65536,'2017'!B4,DATI!B$1:B$65536,'2017'!C12,DATI!C$1:C$65536,'2017'!B8,DATI!D$1:D$65536,'2017'!L97)</f>
        <v>358454</v>
      </c>
      <c r="D97" s="28"/>
      <c r="E97" s="49">
        <f>SUMIFS(DATI!E$1:E$65536,DATI!A$1:A$65536,'2017'!B4,DATI!B$1:B$65536,'2017'!E12,DATI!C$1:C$65536,'2017'!B8,DATI!D$1:D$65536,'2017'!L97)</f>
        <v>2175590</v>
      </c>
      <c r="F97" s="28"/>
      <c r="G97" s="28"/>
      <c r="H97" s="28"/>
      <c r="I97" s="94">
        <f>C97+E97+F97+G97</f>
        <v>2534044</v>
      </c>
      <c r="J97" s="28"/>
      <c r="K97" s="31">
        <f>I97</f>
        <v>2534044</v>
      </c>
      <c r="L97" s="53" t="s">
        <v>56</v>
      </c>
      <c r="M97" s="199" t="s">
        <v>180</v>
      </c>
      <c r="N97" s="91">
        <f>P97</f>
        <v>2534044</v>
      </c>
      <c r="O97" s="28"/>
      <c r="P97" s="29">
        <f>W97</f>
        <v>2534044</v>
      </c>
      <c r="Q97" s="28"/>
      <c r="R97" s="28"/>
      <c r="S97" s="28"/>
      <c r="T97" s="28"/>
      <c r="U97" s="49">
        <f>SUMIFS(DATI!E$1:E$65536,DATI!A$1:A$65536,'2017'!B4,DATI!B$1:B$65536,'2017'!U12,DATI!C$1:C$65536,'2017'!N8,DATI!D$1:D$65536,'2017'!L97)</f>
        <v>2534044</v>
      </c>
      <c r="V97" s="28"/>
      <c r="W97" s="31">
        <f>U97</f>
        <v>2534044</v>
      </c>
    </row>
    <row r="98" spans="1:23">
      <c r="A98" s="7"/>
      <c r="B98" s="28"/>
      <c r="C98" s="49">
        <f>SUMIFS(DATI!E$1:E$65536,DATI!A$1:A$65536,'2017'!B4,DATI!B$1:B$65536,'2017'!C12,DATI!C$1:C$65536,'2017'!B8,DATI!D$1:D$65536,'2017'!L98)</f>
        <v>244889</v>
      </c>
      <c r="D98" s="28"/>
      <c r="E98" s="49">
        <f>SUMIFS(DATI!E$1:E$65536,DATI!A$1:A$65536,'2017'!B4,DATI!B$1:B$65536,'2017'!E12,DATI!C$1:C$65536,'2017'!B8,DATI!D$1:D$65536,'2017'!L98)</f>
        <v>1854110</v>
      </c>
      <c r="F98" s="28"/>
      <c r="G98" s="28"/>
      <c r="H98" s="28"/>
      <c r="I98" s="94">
        <f>E98+C98</f>
        <v>2098999</v>
      </c>
      <c r="J98" s="28"/>
      <c r="K98" s="31">
        <f>I98</f>
        <v>2098999</v>
      </c>
      <c r="L98" s="53" t="s">
        <v>57</v>
      </c>
      <c r="M98" s="78" t="s">
        <v>181</v>
      </c>
      <c r="N98" s="91">
        <f>P98</f>
        <v>2098999</v>
      </c>
      <c r="O98" s="28"/>
      <c r="P98" s="29">
        <f>W98</f>
        <v>2098999</v>
      </c>
      <c r="Q98" s="28"/>
      <c r="R98" s="28"/>
      <c r="S98" s="28"/>
      <c r="T98" s="28"/>
      <c r="U98" s="49">
        <f>SUMIFS(DATI!E$1:E$65536,DATI!A$1:A$65536,'2017'!B4,DATI!B$1:B$65536,'2017'!U12,DATI!C$1:C$65536,'2017'!N8,DATI!D$1:D$65536,'2017'!L98)</f>
        <v>2098999</v>
      </c>
      <c r="V98" s="28"/>
      <c r="W98" s="31">
        <f>U98</f>
        <v>2098999</v>
      </c>
    </row>
    <row r="99" spans="1:23">
      <c r="A99" s="7"/>
      <c r="B99" s="28"/>
      <c r="C99" s="49">
        <f>SUMIFS(DATI!E$1:E$65536,DATI!A$1:A$65536,'2017'!B4,DATI!B$1:B$65536,'2017'!C12,DATI!C$1:C$65536,'2017'!B8,DATI!D$1:D$65536,'2017'!L99)</f>
        <v>113565</v>
      </c>
      <c r="D99" s="28"/>
      <c r="E99" s="49">
        <f>SUMIFS(DATI!E$1:E$65536,DATI!A$1:A$65536,'2017'!B4,DATI!B$1:B$65536,'2017'!E12,DATI!C$1:C$65536,'2017'!B8,DATI!D$1:D$65536,'2017'!L99)</f>
        <v>321480</v>
      </c>
      <c r="F99" s="28"/>
      <c r="G99" s="28"/>
      <c r="H99" s="28"/>
      <c r="I99" s="94">
        <f>E99+C99</f>
        <v>435045</v>
      </c>
      <c r="J99" s="28"/>
      <c r="K99" s="31">
        <f>I99</f>
        <v>435045</v>
      </c>
      <c r="L99" s="53" t="s">
        <v>58</v>
      </c>
      <c r="M99" s="78" t="s">
        <v>182</v>
      </c>
      <c r="N99" s="91">
        <f>P99</f>
        <v>435045</v>
      </c>
      <c r="O99" s="28"/>
      <c r="P99" s="29">
        <f>W99</f>
        <v>435045</v>
      </c>
      <c r="Q99" s="28"/>
      <c r="R99" s="28"/>
      <c r="S99" s="28"/>
      <c r="T99" s="28"/>
      <c r="U99" s="49">
        <f>SUMIFS(DATI!E$1:E$65536,DATI!A$1:A$65536,'2017'!B4,DATI!B$1:B$65536,'2017'!U12,DATI!C$1:C$65536,'2017'!N8,DATI!D$1:D$65536,'2017'!L99)</f>
        <v>435045</v>
      </c>
      <c r="V99" s="28"/>
      <c r="W99" s="31">
        <f>U99</f>
        <v>435045</v>
      </c>
    </row>
    <row r="100" spans="1:23">
      <c r="A100" s="7"/>
      <c r="B100" s="115">
        <f>C100+D100</f>
        <v>337949</v>
      </c>
      <c r="C100" s="91">
        <f>C101+C103</f>
        <v>163</v>
      </c>
      <c r="D100" s="99">
        <f>D101+D103</f>
        <v>337786</v>
      </c>
      <c r="E100" s="29">
        <f>E101+E102+E103</f>
        <v>828827</v>
      </c>
      <c r="F100" s="91">
        <f>F101+F102+F103</f>
        <v>439048</v>
      </c>
      <c r="G100" s="91">
        <f>G101+G103</f>
        <v>309054</v>
      </c>
      <c r="H100" s="28"/>
      <c r="I100" s="94">
        <f>B100+E100+F100+G100</f>
        <v>1914878</v>
      </c>
      <c r="J100" s="94">
        <f>J101+J102+J103</f>
        <v>959788</v>
      </c>
      <c r="K100" s="31">
        <f t="shared" si="8"/>
        <v>2874666</v>
      </c>
      <c r="L100" s="53" t="s">
        <v>59</v>
      </c>
      <c r="M100" s="54" t="s">
        <v>183</v>
      </c>
      <c r="N100" s="91">
        <f t="shared" si="9"/>
        <v>2874665</v>
      </c>
      <c r="O100" s="94">
        <f>O101+O102+O103</f>
        <v>472762</v>
      </c>
      <c r="P100" s="29">
        <f>R100+S100+T100+W100</f>
        <v>2401903</v>
      </c>
      <c r="Q100" s="50"/>
      <c r="R100" s="29">
        <f>R102+R103</f>
        <v>215236</v>
      </c>
      <c r="S100" s="29">
        <f>S101+S102+S103</f>
        <v>291532</v>
      </c>
      <c r="T100" s="29">
        <f>T101+T102+T103</f>
        <v>315618</v>
      </c>
      <c r="U100" s="93">
        <f>U102+U103</f>
        <v>1168970</v>
      </c>
      <c r="V100" s="94">
        <f>V102+V103</f>
        <v>410547</v>
      </c>
      <c r="W100" s="63">
        <f>U100+V100</f>
        <v>1579517</v>
      </c>
    </row>
    <row r="101" spans="1:23">
      <c r="A101" s="7"/>
      <c r="B101" s="115">
        <f>C101+D101</f>
        <v>68065</v>
      </c>
      <c r="C101" s="103">
        <f>SUMIFS(DATI!E$1:E$65536,DATI!A$1:A$65536,'2017'!B4,DATI!B$1:B$65536,'2017'!C12,DATI!C$1:C$65536,'2017'!B8,DATI!D$1:D$65536,'2017'!L101)</f>
        <v>0</v>
      </c>
      <c r="D101" s="117">
        <f>SUMIFS(DATI!E$1:E$65536,DATI!A$1:A$65536,'2017'!B4,DATI!B$1:B$65536,'2017'!D12,DATI!C$1:C$65536,'2017'!B8,DATI!D$1:D$65536,'2017'!L101)</f>
        <v>68065</v>
      </c>
      <c r="E101" s="49">
        <f>SUMIFS(DATI!E$1:E$65536,DATI!A$1:A$65536,'2017'!B4,DATI!B$1:B$65536,'2017'!E12,DATI!C$1:C$65536,'2017'!B8,DATI!D$1:D$65536,'2017'!L101)</f>
        <v>63</v>
      </c>
      <c r="F101" s="49">
        <f>SUMIFS(DATI!E$1:E$65536,DATI!A$1:A$65536,'2017'!B4,DATI!B$1:B$65536,'2017'!F12,DATI!C$1:C$65536,'2017'!B8,DATI!D$1:D$65536,'2017'!L101)</f>
        <v>65973</v>
      </c>
      <c r="G101" s="49">
        <f>SUMIFS(DATI!E$1:E$65536,DATI!A$1:A$65536,'2017'!B4,DATI!B$1:B$65536,'2017'!G12,DATI!C$1:C$65536,'2017'!B8,DATI!D$1:D$65536,'2017'!L101)</f>
        <v>69903</v>
      </c>
      <c r="H101" s="28"/>
      <c r="I101" s="94">
        <f>B101+E101+F101+G101</f>
        <v>204004</v>
      </c>
      <c r="J101" s="30">
        <f>SUMIFS(DATI!E$1:E$65536,DATI!A$1:A$65536,'2017'!B4,DATI!B$1:B$65536,'2017'!J12,DATI!C$1:C$65536,'2017'!B8,DATI!D$1:D$65536,'2017'!L101)</f>
        <v>2212</v>
      </c>
      <c r="K101" s="31">
        <f t="shared" si="8"/>
        <v>206216</v>
      </c>
      <c r="L101" s="119" t="s">
        <v>60</v>
      </c>
      <c r="M101" s="205" t="s">
        <v>242</v>
      </c>
      <c r="N101" s="91">
        <f t="shared" si="9"/>
        <v>206215</v>
      </c>
      <c r="O101" s="30">
        <f>SUMIFS(DATI!E$1:E$65536,DATI!A$1:A$65536,'2017'!B4,DATI!B$1:B$65536,'2017'!O12,DATI!C$1:C$65536,'2017'!N8,DATI!D$1:D$65536,'2017'!L101)</f>
        <v>23465</v>
      </c>
      <c r="P101" s="29">
        <f>S101+T101</f>
        <v>182750</v>
      </c>
      <c r="Q101" s="50"/>
      <c r="R101" s="73"/>
      <c r="S101" s="49">
        <f>SUMIFS(DATI!E$1:E$65536,DATI!A$1:A$65536,'2017'!B4,DATI!B$1:B$65536,'2017'!S12,DATI!C$1:C$65536,'2017'!N8,DATI!D$1:D$65536,'2017'!L101)</f>
        <v>182750</v>
      </c>
      <c r="T101" s="49">
        <f>SUMIFS(DATI!E$1:E$65536,DATI!A$1:A$65536,'2017'!B4,DATI!B$1:B$65536,'2017'!T12,DATI!C$1:C$65536,'2017'!N8,DATI!D$1:D$65536,'2017'!L101)</f>
        <v>0</v>
      </c>
      <c r="U101" s="73"/>
      <c r="V101" s="28"/>
      <c r="W101" s="42"/>
    </row>
    <row r="102" spans="1:23">
      <c r="A102" s="7"/>
      <c r="B102" s="120"/>
      <c r="C102" s="23"/>
      <c r="D102" s="28"/>
      <c r="E102" s="30">
        <f>SUMIFS(DATI!E$1:E$65536,DATI!A$1:A$65536,'2017'!B4,DATI!B$1:B$65536,'2017'!E12,DATI!C$1:C$65536,'2017'!B8,DATI!D$1:D$65536,'2017'!L102)</f>
        <v>0</v>
      </c>
      <c r="F102" s="49">
        <f>SUMIFS(DATI!E$1:E$65536,DATI!A$1:A$65536,'2017'!B4,DATI!B$1:B$65536,'2017'!F12,DATI!C$1:C$65536,'2017'!B8,DATI!D$1:D$65536,'2017'!L102)</f>
        <v>222482</v>
      </c>
      <c r="G102" s="73"/>
      <c r="H102" s="28"/>
      <c r="I102" s="94">
        <f>F102</f>
        <v>222482</v>
      </c>
      <c r="J102" s="30">
        <f>SUMIFS(DATI!E$1:E$65536,DATI!A$1:A$65536,'2017'!B4,DATI!B$1:B$65536,'2017'!J12,DATI!C$1:C$65536,'2017'!B8,DATI!D$1:D$65536,'2017'!L102)</f>
        <v>24784</v>
      </c>
      <c r="K102" s="31">
        <f t="shared" si="8"/>
        <v>247266</v>
      </c>
      <c r="L102" s="53" t="s">
        <v>61</v>
      </c>
      <c r="M102" s="199" t="s">
        <v>243</v>
      </c>
      <c r="N102" s="91">
        <f t="shared" si="9"/>
        <v>247266</v>
      </c>
      <c r="O102" s="30">
        <f>SUMIFS(DATI!E$1:E$65536,DATI!A$1:A$65536,'2017'!B4,DATI!B$1:B$65536,'2017'!O12,DATI!C$1:C$65536,'2017'!N8,DATI!D$1:D$65536,'2017'!L102)</f>
        <v>10450</v>
      </c>
      <c r="P102" s="29">
        <f>R102+S102+T102+U102+V102</f>
        <v>236816</v>
      </c>
      <c r="Q102" s="50"/>
      <c r="R102" s="49">
        <f>SUMIFS(DATI!E$1:E$65536,DATI!A$1:A$65536,'2017'!B4,DATI!B$1:B$65536,'2017'!R12,DATI!C$1:C$65536,'2017'!N8,DATI!D$1:D$65536,'2017'!L102)</f>
        <v>123191</v>
      </c>
      <c r="S102" s="49">
        <f>SUMIFS(DATI!E$1:E$65536,DATI!A$1:A$65536,'2017'!B4,DATI!B$1:B$65536,'2017'!S12,DATI!C$1:C$65536,'2017'!N8,DATI!D$1:D$65536,'2017'!L102)</f>
        <v>17293</v>
      </c>
      <c r="T102" s="49">
        <f>SUMIFS(DATI!E$1:E$65536,DATI!A$1:A$65536,'2017'!B4,DATI!B$1:B$65536,'2017'!T12,DATI!C$1:C$65536,'2017'!N8,DATI!D$1:D$65536,'2017'!L102)</f>
        <v>1775</v>
      </c>
      <c r="U102" s="96">
        <f>SUMIFS(DATI!E$1:E$65536,DATI!A$1:A$65536,'2017'!B4,DATI!B$1:B$65536,'2017'!U12,DATI!C$1:C$65536,'2017'!N8,DATI!D$1:D$65536,'2017'!L102)</f>
        <v>94557</v>
      </c>
      <c r="V102" s="30">
        <f>SUMIFS(DATI!E$1:E$65536,DATI!A$1:A$65536,'2017'!B4,DATI!B$1:B$65536,'2017'!V12,DATI!C$1:C$65536,'2017'!N8,DATI!D$1:D$65536,'2017'!L102)</f>
        <v>0</v>
      </c>
      <c r="W102" s="31">
        <f>U102+V102</f>
        <v>94557</v>
      </c>
    </row>
    <row r="103" spans="1:23" ht="25">
      <c r="A103" s="7"/>
      <c r="B103" s="115">
        <f>C103+D103</f>
        <v>269884</v>
      </c>
      <c r="C103" s="91">
        <f>C106</f>
        <v>163</v>
      </c>
      <c r="D103" s="91">
        <f>D106</f>
        <v>269721</v>
      </c>
      <c r="E103" s="91">
        <f>E106+E104+E107</f>
        <v>828764</v>
      </c>
      <c r="F103" s="91">
        <f>F106</f>
        <v>150593</v>
      </c>
      <c r="G103" s="91">
        <f>G106</f>
        <v>239151</v>
      </c>
      <c r="H103" s="28"/>
      <c r="I103" s="94">
        <f>B103+E103+F103+G103</f>
        <v>1488392</v>
      </c>
      <c r="J103" s="121">
        <f>J104+J106+J107</f>
        <v>932792</v>
      </c>
      <c r="K103" s="31">
        <f t="shared" si="8"/>
        <v>2421184</v>
      </c>
      <c r="L103" s="53" t="s">
        <v>184</v>
      </c>
      <c r="M103" s="54" t="s">
        <v>244</v>
      </c>
      <c r="N103" s="91">
        <f>O103+P103</f>
        <v>2421184</v>
      </c>
      <c r="O103" s="94">
        <f>O104+O106+O107</f>
        <v>438847</v>
      </c>
      <c r="P103" s="29">
        <f>R103+S103+T103+W103</f>
        <v>1982337</v>
      </c>
      <c r="Q103" s="28"/>
      <c r="R103" s="29">
        <f>R106</f>
        <v>92045</v>
      </c>
      <c r="S103" s="99">
        <f>S106</f>
        <v>91489</v>
      </c>
      <c r="T103" s="29">
        <f>T104+T106</f>
        <v>313843</v>
      </c>
      <c r="U103" s="29">
        <f>U106</f>
        <v>1074413</v>
      </c>
      <c r="V103" s="94">
        <f>V106</f>
        <v>410547</v>
      </c>
      <c r="W103" s="31">
        <f>U103+V103</f>
        <v>1484960</v>
      </c>
    </row>
    <row r="104" spans="1:23">
      <c r="A104" s="7"/>
      <c r="B104" s="28"/>
      <c r="C104" s="28"/>
      <c r="D104" s="28"/>
      <c r="E104" s="49">
        <f>SUMIFS(DATI!E$1:E$65536,DATI!A$1:A$65536,'2017'!B4,DATI!B$1:B$65536,'2017'!E12,DATI!C$1:C$65536,'2017'!B8,DATI!D$1:D$65536,'2017'!L104)</f>
        <v>26759</v>
      </c>
      <c r="F104" s="28"/>
      <c r="G104" s="28"/>
      <c r="H104" s="28"/>
      <c r="I104" s="94">
        <f>E104</f>
        <v>26759</v>
      </c>
      <c r="J104" s="30">
        <f>SUMIFS(DATI!E$1:E$65536,DATI!A$1:A$65536,'2017'!B4,DATI!B$1:B$65536,'2017'!J12,DATI!C$1:C$65536,'2017'!B8,DATI!D$1:D$65536,'2017'!L104)</f>
        <v>151346</v>
      </c>
      <c r="K104" s="31">
        <f t="shared" si="8"/>
        <v>178105</v>
      </c>
      <c r="L104" s="53" t="s">
        <v>62</v>
      </c>
      <c r="M104" s="199" t="s">
        <v>245</v>
      </c>
      <c r="N104" s="91">
        <f t="shared" si="9"/>
        <v>178105</v>
      </c>
      <c r="O104" s="30">
        <f>SUMIFS(DATI!E$1:E$65536,DATI!A$1:A$65536,'2017'!B4,DATI!B$1:B$65536,'2017'!O12,DATI!C$1:C$65536,'2017'!N8,DATI!D$1:D$65536,'2017'!L104)</f>
        <v>26759</v>
      </c>
      <c r="P104" s="29">
        <f>T104</f>
        <v>151346</v>
      </c>
      <c r="Q104" s="28"/>
      <c r="R104" s="28"/>
      <c r="S104" s="28"/>
      <c r="T104" s="49">
        <f>SUMIFS(DATI!E$1:E$65536,DATI!A$1:A$65536,'2017'!B4,DATI!B$1:B$65536,'2017'!T12,DATI!C$1:C$65536,'2017'!N8,DATI!D$1:D$65536,'2017'!L104)</f>
        <v>151346</v>
      </c>
      <c r="U104" s="28"/>
      <c r="V104" s="28"/>
      <c r="W104" s="42"/>
    </row>
    <row r="105" spans="1:23" ht="25">
      <c r="A105" s="7"/>
      <c r="B105" s="28"/>
      <c r="C105" s="28"/>
      <c r="D105" s="28"/>
      <c r="E105" s="49">
        <f>SUMIFS(DATI!E$1:E$65536,DATI!A$1:A$65536,'2017'!B4,DATI!B$1:B$65536,'2017'!E12,DATI!C$1:C$65536,'2017'!B8,DATI!D$1:D$65536,'2017'!L105)</f>
        <v>0</v>
      </c>
      <c r="F105" s="28"/>
      <c r="G105" s="28"/>
      <c r="H105" s="28"/>
      <c r="I105" s="94">
        <f>E105</f>
        <v>0</v>
      </c>
      <c r="J105" s="30">
        <f>SUMIFS(DATI!E$1:E$65536,DATI!A$1:A$65536,'2017'!B4,DATI!B$1:B$65536,'2017'!J12,DATI!C$1:C$65536,'2017'!B8,DATI!D$1:D$65536,'2017'!L105)</f>
        <v>0</v>
      </c>
      <c r="K105" s="31">
        <f t="shared" si="8"/>
        <v>0</v>
      </c>
      <c r="L105" s="53" t="s">
        <v>63</v>
      </c>
      <c r="M105" s="78" t="s">
        <v>185</v>
      </c>
      <c r="N105" s="91">
        <f t="shared" si="9"/>
        <v>0</v>
      </c>
      <c r="O105" s="30">
        <f>SUMIFS(DATI!E$1:E$65536,DATI!A$1:A$65536,'2017'!B4,DATI!B$1:B$65536,'2017'!O12,DATI!C$1:C$65536,'2017'!N8,DATI!D$1:D$65536,'2017'!L105)</f>
        <v>0</v>
      </c>
      <c r="P105" s="29">
        <f>T105</f>
        <v>0</v>
      </c>
      <c r="Q105" s="50"/>
      <c r="R105" s="28"/>
      <c r="S105" s="28"/>
      <c r="T105" s="49">
        <f>SUMIFS(DATI!E$1:E$65536,DATI!A$1:A$65536,'2017'!B4,DATI!B$1:B$65536,'2017'!T12,DATI!C$1:C$65536,'2017'!N8,DATI!D$1:D$65536,'2017'!L105)</f>
        <v>0</v>
      </c>
      <c r="U105" s="28"/>
      <c r="V105" s="28"/>
      <c r="W105" s="42"/>
    </row>
    <row r="106" spans="1:23">
      <c r="A106" s="7"/>
      <c r="B106" s="115">
        <f>C106+D106</f>
        <v>269884</v>
      </c>
      <c r="C106" s="103">
        <f>SUMIFS(DATI!E$1:E$65536,DATI!A$1:A$65536,'2017'!B4,DATI!B$1:B$65536,'2017'!C12,DATI!C$1:C$65536,'2017'!B8,DATI!D$1:D$65536,'2017'!L106)</f>
        <v>163</v>
      </c>
      <c r="D106" s="103">
        <f>SUMIFS(DATI!E$1:E$65536,DATI!A$1:A$65536,'2017'!B4,DATI!B$1:B$65536,'2017'!D12,DATI!C$1:C$65536,'2017'!B8,DATI!D$1:D$65536,'2017'!L106)</f>
        <v>269721</v>
      </c>
      <c r="E106" s="49">
        <f>SUMIFS(DATI!E$1:E$65536,DATI!A$1:A$65536,'2017'!B4,DATI!B$1:B$65536,'2017'!E12,DATI!C$1:C$65536,'2017'!B8,DATI!D$1:D$65536,'2017'!L106)</f>
        <v>617669</v>
      </c>
      <c r="F106" s="30">
        <f>SUMIFS(DATI!E$1:E$65536,DATI!A$1:A$65536,'2017'!B4,DATI!B$1:B$65536,'2017'!F12,DATI!C$1:C$65536,'2017'!B8,DATI!D$1:D$65536,'2017'!L106)</f>
        <v>150593</v>
      </c>
      <c r="G106" s="49">
        <f>SUMIFS(DATI!E$1:E$65536,DATI!A$1:A$65536,'2017'!B4,DATI!B$1:B$65536,'2017'!G12,DATI!C$1:C$65536,'2017'!B8,DATI!D$1:D$65536,'2017'!L106)</f>
        <v>239151</v>
      </c>
      <c r="H106" s="28"/>
      <c r="I106" s="94">
        <f>B106+E106+F106+G106</f>
        <v>1277297</v>
      </c>
      <c r="J106" s="30">
        <v>781446</v>
      </c>
      <c r="K106" s="31">
        <f t="shared" si="8"/>
        <v>2058743</v>
      </c>
      <c r="L106" s="119" t="s">
        <v>64</v>
      </c>
      <c r="M106" s="205" t="s">
        <v>246</v>
      </c>
      <c r="N106" s="91">
        <f>O106+P106</f>
        <v>2058743</v>
      </c>
      <c r="O106" s="30">
        <f>SUMIFS(DATI!E$1:E$65536,DATI!A$1:A$65536,'2017'!B4,DATI!B$1:B$65536,'2017'!O12,DATI!C$1:C$65536,'2017'!N8,DATI!D$1:D$65536,'2017'!L106)</f>
        <v>227752</v>
      </c>
      <c r="P106" s="29">
        <f>R106+S106+T106+W106</f>
        <v>1830991</v>
      </c>
      <c r="Q106" s="28"/>
      <c r="R106" s="49">
        <f>SUMIFS(DATI!E$1:E$65536,DATI!A$1:A$65536,'2017'!B4,DATI!B$1:B$65536,'2017'!R12,DATI!C$1:C$65536,'2017'!N8,DATI!D$1:D$65536,'2017'!L106)</f>
        <v>92045</v>
      </c>
      <c r="S106" s="49">
        <f>SUMIFS(DATI!E$1:E$65536,DATI!A$1:A$65536,'2017'!B4,DATI!B$1:B$65536,'2017'!S12,DATI!C$1:C$65536,'2017'!N8,DATI!D$1:D$65536,'2017'!L106)</f>
        <v>91489</v>
      </c>
      <c r="T106" s="49">
        <f>SUMIFS(DATI!E$1:E$65536,DATI!A$1:A$65536,'2017'!B4,DATI!B$1:B$65536,'2017'!T12,DATI!C$1:C$65536,'2017'!N8,DATI!D$1:D$65536,'2017'!L106)</f>
        <v>162497</v>
      </c>
      <c r="U106" s="96">
        <f>SUMIFS(DATI!E$1:E$65536,DATI!A$1:A$65536,'2017'!B4,DATI!B$1:B$65536,'2017'!U12,DATI!C$1:C$65536,'2017'!N8,DATI!D$1:D$65536,'2017'!L106)</f>
        <v>1074413</v>
      </c>
      <c r="V106" s="24">
        <f>SUMIFS(DATI!E$1:E$65536,DATI!A$1:A$65536,'2017'!B4,DATI!B$1:B$65536,'2017'!V12,DATI!C$1:C$65536,'2017'!N8,DATI!D$1:D$65536,'2017'!L106)</f>
        <v>410547</v>
      </c>
      <c r="W106" s="63">
        <f>U106+V106</f>
        <v>1484960</v>
      </c>
    </row>
    <row r="107" spans="1:23">
      <c r="A107" s="7"/>
      <c r="B107" s="122"/>
      <c r="C107" s="74"/>
      <c r="D107" s="74"/>
      <c r="E107" s="49">
        <f>SUMIFS(DATI!E$1:E$65536,DATI!A$1:A$65536,'2017'!B4,DATI!B$1:B$65536,'2017'!E12,DATI!C$1:C$65536,'2017'!B8,DATI!D$1:D$65536,'2017'!L107)</f>
        <v>184336</v>
      </c>
      <c r="F107" s="74"/>
      <c r="G107" s="74"/>
      <c r="H107" s="28"/>
      <c r="I107" s="94">
        <f>E107</f>
        <v>184336</v>
      </c>
      <c r="J107" s="92"/>
      <c r="K107" s="31">
        <f>I107</f>
        <v>184336</v>
      </c>
      <c r="L107" s="119" t="s">
        <v>65</v>
      </c>
      <c r="M107" s="205" t="s">
        <v>186</v>
      </c>
      <c r="N107" s="91">
        <f>O107</f>
        <v>184336</v>
      </c>
      <c r="O107" s="30">
        <f>SUMIFS(DATI!E$1:E$65536,DATI!A$1:A$65536,'2017'!B4,DATI!B$1:B$65536,'2017'!O12,DATI!C$1:C$65536,'2017'!N8,DATI!D$1:D$65536,'2017'!L107)</f>
        <v>184336</v>
      </c>
      <c r="P107" s="23"/>
      <c r="Q107" s="28"/>
      <c r="R107" s="23"/>
      <c r="S107" s="23"/>
      <c r="T107" s="23"/>
      <c r="U107" s="23"/>
      <c r="V107" s="23"/>
      <c r="W107" s="32"/>
    </row>
    <row r="108" spans="1:23" ht="13">
      <c r="A108" s="7"/>
      <c r="B108" s="115">
        <f>C108+D108</f>
        <v>15909202</v>
      </c>
      <c r="C108" s="91">
        <f>V85+W86+V90+V100-C86-C96-C100</f>
        <v>436015</v>
      </c>
      <c r="D108" s="91">
        <f>U85+U86+U90+U96+U100-D86-D90-D96-D100</f>
        <v>15473187</v>
      </c>
      <c r="E108" s="29">
        <f>T85+T86+T90+T100-E86-E96-E100</f>
        <v>5736894</v>
      </c>
      <c r="F108" s="29">
        <f>S85+S90+S100-F86-F96-F100</f>
        <v>716833</v>
      </c>
      <c r="G108" s="29">
        <f>R85+R90+R100-G86-G96-G100</f>
        <v>4150182</v>
      </c>
      <c r="H108" s="28"/>
      <c r="I108" s="94">
        <f>B108+E108+F108+G108</f>
        <v>26513111</v>
      </c>
      <c r="J108" s="50"/>
      <c r="K108" s="32"/>
      <c r="L108" s="106" t="s">
        <v>19</v>
      </c>
      <c r="M108" s="197" t="s">
        <v>187</v>
      </c>
      <c r="N108" s="23"/>
      <c r="O108" s="28"/>
      <c r="P108" s="28"/>
      <c r="Q108" s="28"/>
      <c r="R108" s="28"/>
      <c r="S108" s="28"/>
      <c r="T108" s="28"/>
      <c r="U108" s="28"/>
      <c r="V108" s="28"/>
      <c r="W108" s="42"/>
    </row>
    <row r="109" spans="1:23">
      <c r="A109" s="7"/>
      <c r="B109" s="115">
        <f>C109+D109</f>
        <v>751728</v>
      </c>
      <c r="C109" s="91">
        <f>C22</f>
        <v>25073</v>
      </c>
      <c r="D109" s="91">
        <f>D22</f>
        <v>726655</v>
      </c>
      <c r="E109" s="91">
        <f>E22</f>
        <v>990277</v>
      </c>
      <c r="F109" s="91">
        <f>F22</f>
        <v>90833</v>
      </c>
      <c r="G109" s="91">
        <f>G22</f>
        <v>2944166</v>
      </c>
      <c r="H109" s="28"/>
      <c r="I109" s="94">
        <f>B109+E109+F109+G109</f>
        <v>4777004</v>
      </c>
      <c r="J109" s="50"/>
      <c r="K109" s="42"/>
      <c r="L109" s="53" t="s">
        <v>77</v>
      </c>
      <c r="M109" s="65" t="s">
        <v>167</v>
      </c>
      <c r="N109" s="28"/>
      <c r="O109" s="28"/>
      <c r="P109" s="28"/>
      <c r="Q109" s="28"/>
      <c r="R109" s="28"/>
      <c r="S109" s="28"/>
      <c r="T109" s="28"/>
      <c r="U109" s="28"/>
      <c r="V109" s="28"/>
      <c r="W109" s="42"/>
    </row>
    <row r="110" spans="1:23" ht="13.5" thickBot="1">
      <c r="A110" s="7"/>
      <c r="B110" s="115">
        <f>C110+D110</f>
        <v>15157474</v>
      </c>
      <c r="C110" s="123">
        <f>C108-C109</f>
        <v>410942</v>
      </c>
      <c r="D110" s="123">
        <f>D108-D109</f>
        <v>14746532</v>
      </c>
      <c r="E110" s="123">
        <f>E108-E109</f>
        <v>4746617</v>
      </c>
      <c r="F110" s="123">
        <f>F108-F109</f>
        <v>626000</v>
      </c>
      <c r="G110" s="123">
        <f>G108-G109</f>
        <v>1206016</v>
      </c>
      <c r="H110" s="124"/>
      <c r="I110" s="125">
        <f>B110+E110+F110+G110</f>
        <v>21736107</v>
      </c>
      <c r="J110" s="126"/>
      <c r="K110" s="109"/>
      <c r="L110" s="127" t="s">
        <v>188</v>
      </c>
      <c r="M110" s="198" t="s">
        <v>189</v>
      </c>
      <c r="N110" s="124"/>
      <c r="O110" s="124"/>
      <c r="P110" s="124"/>
      <c r="Q110" s="124"/>
      <c r="R110" s="124"/>
      <c r="S110" s="124"/>
      <c r="T110" s="124"/>
      <c r="U110" s="124"/>
      <c r="V110" s="124"/>
      <c r="W110" s="109"/>
    </row>
    <row r="111" spans="1:23" ht="14" thickTop="1" thickBot="1">
      <c r="A111" s="7"/>
      <c r="B111" s="269"/>
      <c r="C111" s="270"/>
      <c r="D111" s="270"/>
      <c r="E111" s="270"/>
      <c r="F111" s="270"/>
      <c r="G111" s="270"/>
      <c r="H111" s="270"/>
      <c r="I111" s="270"/>
      <c r="J111" s="270"/>
      <c r="K111" s="270"/>
      <c r="L111" s="270"/>
      <c r="M111" s="270"/>
      <c r="N111" s="270"/>
      <c r="O111" s="270"/>
      <c r="P111" s="270"/>
      <c r="Q111" s="270"/>
      <c r="R111" s="270"/>
      <c r="S111" s="270"/>
      <c r="T111" s="270"/>
      <c r="U111" s="270"/>
      <c r="V111" s="270"/>
      <c r="W111" s="271"/>
    </row>
    <row r="112" spans="1:23" ht="13.5" thickTop="1">
      <c r="A112" s="7"/>
      <c r="B112" s="47"/>
      <c r="C112" s="47"/>
      <c r="D112" s="47"/>
      <c r="E112" s="47"/>
      <c r="F112" s="128"/>
      <c r="G112" s="128"/>
      <c r="H112" s="128"/>
      <c r="I112" s="47"/>
      <c r="J112" s="128"/>
      <c r="K112" s="129"/>
      <c r="L112" s="130" t="s">
        <v>19</v>
      </c>
      <c r="M112" s="197" t="s">
        <v>187</v>
      </c>
      <c r="N112" s="28"/>
      <c r="O112" s="28"/>
      <c r="P112" s="22">
        <f>R112+S112+T112+W112</f>
        <v>26513111</v>
      </c>
      <c r="Q112" s="50"/>
      <c r="R112" s="22">
        <f>G108</f>
        <v>4150182</v>
      </c>
      <c r="S112" s="22">
        <f>F108</f>
        <v>716833</v>
      </c>
      <c r="T112" s="22">
        <f>E108</f>
        <v>5736894</v>
      </c>
      <c r="U112" s="114">
        <f>D108</f>
        <v>15473187</v>
      </c>
      <c r="V112" s="62">
        <f>C108</f>
        <v>436015</v>
      </c>
      <c r="W112" s="63">
        <f>U112+V112</f>
        <v>15909202</v>
      </c>
    </row>
    <row r="113" spans="1:23">
      <c r="A113" s="7"/>
      <c r="B113" s="115">
        <f>C113+D113</f>
        <v>15462965</v>
      </c>
      <c r="C113" s="29">
        <f>C114</f>
        <v>358454</v>
      </c>
      <c r="D113" s="29">
        <f>D114</f>
        <v>15104511</v>
      </c>
      <c r="E113" s="91">
        <f>E114+E115</f>
        <v>4758081</v>
      </c>
      <c r="F113" s="50"/>
      <c r="G113" s="28"/>
      <c r="H113" s="61"/>
      <c r="I113" s="94">
        <f>B113+E113</f>
        <v>20221046</v>
      </c>
      <c r="J113" s="50"/>
      <c r="K113" s="42"/>
      <c r="L113" s="53" t="s">
        <v>73</v>
      </c>
      <c r="M113" s="54" t="s">
        <v>190</v>
      </c>
      <c r="N113" s="28"/>
      <c r="O113" s="28"/>
      <c r="P113" s="23"/>
      <c r="Q113" s="28"/>
      <c r="R113" s="23"/>
      <c r="S113" s="23"/>
      <c r="T113" s="23"/>
      <c r="U113" s="28"/>
      <c r="V113" s="28"/>
      <c r="W113" s="42"/>
    </row>
    <row r="114" spans="1:23">
      <c r="A114" s="7"/>
      <c r="B114" s="115">
        <f>C114+D114</f>
        <v>15462965</v>
      </c>
      <c r="C114" s="103">
        <f>SUMIFS(DATI!E$1:E$65536,DATI!A$1:A$65536,'2017'!B4,DATI!B$1:B$65536,'2017'!C12,DATI!C$1:C$65536,'2017'!B8,DATI!D$1:D$65536,'2017'!L114)</f>
        <v>358454</v>
      </c>
      <c r="D114" s="103">
        <f>SUMIFS(DATI!E$1:E$65536,DATI!A$1:A$65536,'2017'!B4,DATI!B$1:B$65536,'2017'!D12,DATI!C$1:C$65536,'2017'!B8,DATI!D$1:D$65536,'2017'!L114)</f>
        <v>15104511</v>
      </c>
      <c r="E114" s="49">
        <f>SUMIFS(DATI!E$1:E$65536,DATI!A$1:A$65536,'2017'!B4,DATI!B$1:B$65536,'2017'!E12,DATI!C$1:C$65536,'2017'!B8,DATI!D$1:D$65536,'2017'!L114)</f>
        <v>2175590</v>
      </c>
      <c r="F114" s="50"/>
      <c r="G114" s="28"/>
      <c r="H114" s="61"/>
      <c r="I114" s="94">
        <f>B114+E114</f>
        <v>17638555</v>
      </c>
      <c r="J114" s="50"/>
      <c r="K114" s="42"/>
      <c r="L114" s="53" t="s">
        <v>74</v>
      </c>
      <c r="M114" s="199" t="s">
        <v>238</v>
      </c>
      <c r="N114" s="28"/>
      <c r="O114" s="28"/>
      <c r="P114" s="28"/>
      <c r="Q114" s="28"/>
      <c r="R114" s="28"/>
      <c r="S114" s="28"/>
      <c r="T114" s="28"/>
      <c r="U114" s="28"/>
      <c r="V114" s="28"/>
      <c r="W114" s="42"/>
    </row>
    <row r="115" spans="1:23">
      <c r="A115" s="7"/>
      <c r="B115" s="131"/>
      <c r="C115" s="88"/>
      <c r="D115" s="88"/>
      <c r="E115" s="49">
        <f>SUMIFS(DATI!E$1:E$65536,DATI!A$1:A$65536,'2017'!B4,DATI!B$1:B$65536,'2017'!E12,DATI!C$1:C$65536,'2017'!B8,DATI!D$1:D$65536,'2017'!L115)</f>
        <v>2582491</v>
      </c>
      <c r="F115" s="97"/>
      <c r="G115" s="47"/>
      <c r="H115" s="28"/>
      <c r="I115" s="94">
        <f>E115</f>
        <v>2582491</v>
      </c>
      <c r="J115" s="97"/>
      <c r="K115" s="72"/>
      <c r="L115" s="53" t="s">
        <v>75</v>
      </c>
      <c r="M115" s="199" t="s">
        <v>239</v>
      </c>
      <c r="N115" s="47"/>
      <c r="O115" s="47"/>
      <c r="P115" s="47"/>
      <c r="Q115" s="28"/>
      <c r="R115" s="28"/>
      <c r="S115" s="28"/>
      <c r="T115" s="28"/>
      <c r="U115" s="28"/>
      <c r="V115" s="28"/>
      <c r="W115" s="42"/>
    </row>
    <row r="116" spans="1:23">
      <c r="A116" s="7"/>
      <c r="B116" s="115">
        <f>C116+D116</f>
        <v>0</v>
      </c>
      <c r="C116" s="132">
        <f>SUMIFS(DATI!E$1:E$65536,DATI!A$1:A$65536,'2017'!B4,DATI!B$1:B$65536,'2017'!C12,DATI!C$1:C$65536,'2017'!B8,DATI!D$1:D$65536,'2017'!L116)</f>
        <v>0</v>
      </c>
      <c r="D116" s="132">
        <f>SUMIFS(DATI!E$1:E$65536,DATI!A$1:A$65536,'2017'!B4,DATI!B$1:B$65536,'2017'!D12,DATI!C$1:C$65536,'2017'!B8,DATI!D$1:D$65536,'2017'!L116)</f>
        <v>0</v>
      </c>
      <c r="E116" s="49">
        <f>SUMIFS(DATI!E$1:E$65536,DATI!A$1:A$65536,'2017'!B4,DATI!B$1:B$65536,'2017'!E12,DATI!C$1:C$65536,'2017'!B8,DATI!D$1:D$65536,'2017'!L116)</f>
        <v>0</v>
      </c>
      <c r="F116" s="49">
        <f>SUMIFS(DATI!E$1:E$65536,DATI!A$1:A$65536,'2017'!B4,DATI!B$1:B$65536,'2017'!F12,DATI!C$1:C$65536,'2017'!B8,DATI!D$1:D$65536,'2017'!L116)</f>
        <v>477323</v>
      </c>
      <c r="G116" s="30">
        <f>SUMIFS(DATI!E$1:E$65536,DATI!A$1:A$65536,'2017'!B4,DATI!B$1:B$65536,'2017'!G12,DATI!C$1:C$65536,'2017'!B8,DATI!D$1:D$65536,'2017'!L116)</f>
        <v>0</v>
      </c>
      <c r="H116" s="28"/>
      <c r="I116" s="94">
        <f>B116+E116+F116+G116</f>
        <v>477323</v>
      </c>
      <c r="J116" s="49">
        <f>SUMIFS(DATI!E$1:E$65536,DATI!A$1:A$65536,'2017'!B4,DATI!B$1:B$65536,'2017'!J12,DATI!C$1:C$65536,'2017'!B8,DATI!D$1:D$65536,'2017'!L116)</f>
        <v>0</v>
      </c>
      <c r="K116" s="31">
        <f>I116+J116</f>
        <v>477323</v>
      </c>
      <c r="L116" s="53" t="s">
        <v>66</v>
      </c>
      <c r="M116" s="54" t="s">
        <v>191</v>
      </c>
      <c r="N116" s="91">
        <f>O116+P116</f>
        <v>477323</v>
      </c>
      <c r="O116" s="30">
        <f>SUMIFS(DATI!E$1:E$65536,DATI!A$1:A$65536,'2017'!B4,DATI!B$1:B$65536,'2017'!O12,DATI!C$1:C$65536,'2017'!B8,DATI!D$1:D$65536,'2017'!L116)</f>
        <v>0</v>
      </c>
      <c r="P116" s="29">
        <f>W116</f>
        <v>477323</v>
      </c>
      <c r="Q116" s="28"/>
      <c r="R116" s="28"/>
      <c r="S116" s="28"/>
      <c r="T116" s="28"/>
      <c r="U116" s="49">
        <f>SUMIFS(DATI!E$1:E$65536,DATI!A$1:A$65536,'2017'!B4,DATI!B$1:B$65536,'2017'!U12,DATI!C$1:C$65536,'2017'!N8,DATI!D$1:D$65536,'2017'!L116)</f>
        <v>477323</v>
      </c>
      <c r="V116" s="28"/>
      <c r="W116" s="31">
        <f>U116</f>
        <v>477323</v>
      </c>
    </row>
    <row r="117" spans="1:23" ht="13">
      <c r="A117" s="7"/>
      <c r="B117" s="115">
        <f>C117+D117</f>
        <v>923560</v>
      </c>
      <c r="C117" s="27">
        <f>V112-C113-C116</f>
        <v>77561</v>
      </c>
      <c r="D117" s="27">
        <f>U112+U116-D113-D116</f>
        <v>845999</v>
      </c>
      <c r="E117" s="94">
        <f>T112-E113-E116</f>
        <v>978813</v>
      </c>
      <c r="F117" s="94">
        <f>S112-F116</f>
        <v>239510</v>
      </c>
      <c r="G117" s="94">
        <f>R112-G116</f>
        <v>4150182</v>
      </c>
      <c r="H117" s="28"/>
      <c r="I117" s="94">
        <f>B117+E117+F117+G117</f>
        <v>6292065</v>
      </c>
      <c r="J117" s="28"/>
      <c r="K117" s="32"/>
      <c r="L117" s="113" t="s">
        <v>21</v>
      </c>
      <c r="M117" s="206" t="s">
        <v>192</v>
      </c>
      <c r="N117" s="23"/>
      <c r="O117" s="28"/>
      <c r="P117" s="23"/>
      <c r="Q117" s="28"/>
      <c r="R117" s="28"/>
      <c r="S117" s="28"/>
      <c r="T117" s="28"/>
      <c r="U117" s="28"/>
      <c r="V117" s="28"/>
      <c r="W117" s="42"/>
    </row>
    <row r="118" spans="1:23">
      <c r="A118" s="7"/>
      <c r="B118" s="115">
        <f>C118+D118</f>
        <v>751728</v>
      </c>
      <c r="C118" s="91">
        <f>C22</f>
        <v>25073</v>
      </c>
      <c r="D118" s="91">
        <f>D22</f>
        <v>726655</v>
      </c>
      <c r="E118" s="91">
        <f>E22</f>
        <v>990277</v>
      </c>
      <c r="F118" s="91">
        <f>F22</f>
        <v>90833</v>
      </c>
      <c r="G118" s="91">
        <f>G22</f>
        <v>2944166</v>
      </c>
      <c r="H118" s="28"/>
      <c r="I118" s="94">
        <f>B118+E118+F118+G118</f>
        <v>4777004</v>
      </c>
      <c r="J118" s="50"/>
      <c r="K118" s="42"/>
      <c r="L118" s="53" t="s">
        <v>77</v>
      </c>
      <c r="M118" s="65" t="s">
        <v>167</v>
      </c>
      <c r="N118" s="28"/>
      <c r="O118" s="28"/>
      <c r="P118" s="28"/>
      <c r="Q118" s="28"/>
      <c r="R118" s="28"/>
      <c r="S118" s="28"/>
      <c r="T118" s="28"/>
      <c r="U118" s="28"/>
      <c r="V118" s="28"/>
      <c r="W118" s="42"/>
    </row>
    <row r="119" spans="1:23" ht="13.5" thickBot="1">
      <c r="A119" s="7"/>
      <c r="B119" s="115">
        <f>C119+D119</f>
        <v>171832</v>
      </c>
      <c r="C119" s="133">
        <f>C117-C118</f>
        <v>52488</v>
      </c>
      <c r="D119" s="133">
        <f>D117-D118</f>
        <v>119344</v>
      </c>
      <c r="E119" s="133">
        <f>E117-E118</f>
        <v>-11464</v>
      </c>
      <c r="F119" s="133">
        <f>F117-F118</f>
        <v>148677</v>
      </c>
      <c r="G119" s="133">
        <f>G117-G118</f>
        <v>1206016</v>
      </c>
      <c r="H119" s="28"/>
      <c r="I119" s="94">
        <f>B119+E119+F119+G119</f>
        <v>1515061</v>
      </c>
      <c r="J119" s="50"/>
      <c r="K119" s="109"/>
      <c r="L119" s="130" t="s">
        <v>193</v>
      </c>
      <c r="M119" s="207" t="s">
        <v>194</v>
      </c>
      <c r="N119" s="28"/>
      <c r="O119" s="28"/>
      <c r="P119" s="28"/>
      <c r="Q119" s="28"/>
      <c r="R119" s="28"/>
      <c r="S119" s="28"/>
      <c r="T119" s="28"/>
      <c r="U119" s="28"/>
      <c r="V119" s="28"/>
      <c r="W119" s="42"/>
    </row>
    <row r="120" spans="1:23" ht="13.5" thickTop="1" thickBot="1">
      <c r="A120" s="7"/>
      <c r="B120" s="272"/>
      <c r="C120" s="272"/>
      <c r="D120" s="272"/>
      <c r="E120" s="272"/>
      <c r="F120" s="272"/>
      <c r="G120" s="272"/>
      <c r="H120" s="272"/>
      <c r="I120" s="272"/>
      <c r="J120" s="272"/>
      <c r="K120" s="272"/>
      <c r="L120" s="272"/>
      <c r="M120" s="272"/>
      <c r="N120" s="272"/>
      <c r="O120" s="272"/>
      <c r="P120" s="272"/>
      <c r="Q120" s="272"/>
      <c r="R120" s="272"/>
      <c r="S120" s="272"/>
      <c r="T120" s="272"/>
      <c r="U120" s="272"/>
      <c r="V120" s="272"/>
      <c r="W120" s="273"/>
    </row>
    <row r="121" spans="1:23" ht="21.75" customHeight="1" thickTop="1" thickBot="1">
      <c r="A121" s="7"/>
      <c r="B121" s="253" t="s">
        <v>119</v>
      </c>
      <c r="C121" s="253"/>
      <c r="D121" s="253"/>
      <c r="E121" s="253"/>
      <c r="F121" s="253"/>
      <c r="G121" s="253"/>
      <c r="H121" s="253"/>
      <c r="I121" s="253"/>
      <c r="J121" s="253"/>
      <c r="K121" s="254"/>
      <c r="L121" s="274" t="s">
        <v>120</v>
      </c>
      <c r="M121" s="275"/>
      <c r="N121" s="278" t="s">
        <v>121</v>
      </c>
      <c r="O121" s="279"/>
      <c r="P121" s="279"/>
      <c r="Q121" s="279"/>
      <c r="R121" s="279"/>
      <c r="S121" s="279"/>
      <c r="T121" s="279"/>
      <c r="U121" s="280"/>
      <c r="V121" s="280"/>
      <c r="W121" s="281"/>
    </row>
    <row r="122" spans="1:23" ht="13.5" customHeight="1" thickTop="1">
      <c r="A122" s="7"/>
      <c r="B122" s="261" t="s">
        <v>122</v>
      </c>
      <c r="C122" s="264" t="s">
        <v>123</v>
      </c>
      <c r="D122" s="264" t="s">
        <v>124</v>
      </c>
      <c r="E122" s="239" t="s">
        <v>125</v>
      </c>
      <c r="F122" s="239" t="s">
        <v>126</v>
      </c>
      <c r="G122" s="239" t="s">
        <v>127</v>
      </c>
      <c r="H122" s="239" t="s">
        <v>128</v>
      </c>
      <c r="I122" s="239" t="s">
        <v>129</v>
      </c>
      <c r="J122" s="239" t="s">
        <v>130</v>
      </c>
      <c r="K122" s="243" t="s">
        <v>131</v>
      </c>
      <c r="L122" s="276"/>
      <c r="M122" s="277"/>
      <c r="N122" s="264" t="s">
        <v>131</v>
      </c>
      <c r="O122" s="239" t="s">
        <v>130</v>
      </c>
      <c r="P122" s="239" t="s">
        <v>129</v>
      </c>
      <c r="Q122" s="239" t="s">
        <v>128</v>
      </c>
      <c r="R122" s="239" t="s">
        <v>127</v>
      </c>
      <c r="S122" s="239" t="s">
        <v>126</v>
      </c>
      <c r="T122" s="239" t="s">
        <v>125</v>
      </c>
      <c r="U122" s="264" t="s">
        <v>124</v>
      </c>
      <c r="V122" s="264" t="s">
        <v>123</v>
      </c>
      <c r="W122" s="266" t="s">
        <v>122</v>
      </c>
    </row>
    <row r="123" spans="1:23" ht="12.75" customHeight="1">
      <c r="A123" s="7"/>
      <c r="B123" s="262"/>
      <c r="C123" s="216"/>
      <c r="D123" s="216"/>
      <c r="E123" s="213"/>
      <c r="F123" s="213"/>
      <c r="G123" s="213"/>
      <c r="H123" s="229"/>
      <c r="I123" s="213"/>
      <c r="J123" s="213"/>
      <c r="K123" s="244"/>
      <c r="L123" s="276"/>
      <c r="M123" s="277"/>
      <c r="N123" s="215"/>
      <c r="O123" s="213"/>
      <c r="P123" s="213"/>
      <c r="Q123" s="229"/>
      <c r="R123" s="213"/>
      <c r="S123" s="213"/>
      <c r="T123" s="213"/>
      <c r="U123" s="216"/>
      <c r="V123" s="216"/>
      <c r="W123" s="219"/>
    </row>
    <row r="124" spans="1:23" ht="53.25" customHeight="1" thickBot="1">
      <c r="A124" s="7"/>
      <c r="B124" s="263"/>
      <c r="C124" s="265"/>
      <c r="D124" s="265"/>
      <c r="E124" s="241"/>
      <c r="F124" s="241"/>
      <c r="G124" s="241"/>
      <c r="H124" s="242"/>
      <c r="I124" s="241"/>
      <c r="J124" s="240"/>
      <c r="K124" s="245"/>
      <c r="L124" s="276"/>
      <c r="M124" s="277"/>
      <c r="N124" s="268"/>
      <c r="O124" s="240"/>
      <c r="P124" s="241"/>
      <c r="Q124" s="242"/>
      <c r="R124" s="241"/>
      <c r="S124" s="241"/>
      <c r="T124" s="241"/>
      <c r="U124" s="265"/>
      <c r="V124" s="265"/>
      <c r="W124" s="267"/>
    </row>
    <row r="125" spans="1:23" ht="19" thickTop="1" thickBot="1">
      <c r="A125" s="7"/>
      <c r="B125" s="249" t="s">
        <v>195</v>
      </c>
      <c r="C125" s="249"/>
      <c r="D125" s="249"/>
      <c r="E125" s="249"/>
      <c r="F125" s="249"/>
      <c r="G125" s="249"/>
      <c r="H125" s="249"/>
      <c r="I125" s="249"/>
      <c r="J125" s="249"/>
      <c r="K125" s="249"/>
      <c r="L125" s="249"/>
      <c r="M125" s="249"/>
      <c r="N125" s="249"/>
      <c r="O125" s="249"/>
      <c r="P125" s="249"/>
      <c r="Q125" s="249"/>
      <c r="R125" s="249"/>
      <c r="S125" s="249"/>
      <c r="T125" s="249"/>
      <c r="U125" s="249"/>
      <c r="V125" s="249"/>
      <c r="W125" s="250"/>
    </row>
    <row r="126" spans="1:23" ht="13" thickTop="1">
      <c r="A126" s="7"/>
      <c r="B126" s="28"/>
      <c r="C126" s="28"/>
      <c r="D126" s="28"/>
      <c r="E126" s="28"/>
      <c r="F126" s="28"/>
      <c r="G126" s="28"/>
      <c r="H126" s="28"/>
      <c r="I126" s="28"/>
      <c r="J126" s="22">
        <f>J127+J128</f>
        <v>16687375</v>
      </c>
      <c r="K126" s="129"/>
      <c r="L126" s="18" t="s">
        <v>109</v>
      </c>
      <c r="M126" s="19" t="s">
        <v>196</v>
      </c>
      <c r="N126" s="44"/>
      <c r="O126" s="44"/>
      <c r="P126" s="44"/>
      <c r="Q126" s="44"/>
      <c r="R126" s="44"/>
      <c r="S126" s="44"/>
      <c r="T126" s="44"/>
      <c r="U126" s="44"/>
      <c r="V126" s="44"/>
      <c r="W126" s="45"/>
    </row>
    <row r="127" spans="1:23">
      <c r="A127" s="7"/>
      <c r="B127" s="28"/>
      <c r="C127" s="28"/>
      <c r="D127" s="28"/>
      <c r="E127" s="28"/>
      <c r="F127" s="28"/>
      <c r="G127" s="28"/>
      <c r="H127" s="28"/>
      <c r="I127" s="28"/>
      <c r="J127" s="49">
        <f>SUMIFS(DATI!E$1:E$65536,DATI!A$1:A$65536,'2017'!B4,DATI!B$1:B$65536,'2017'!J12,DATI!C$1:C$65536,'2017'!B8,DATI!D$1:D$65536,'2017'!L127)</f>
        <v>11625734</v>
      </c>
      <c r="K127" s="42"/>
      <c r="L127" s="40" t="s">
        <v>110</v>
      </c>
      <c r="M127" s="134" t="s">
        <v>234</v>
      </c>
      <c r="N127" s="44"/>
      <c r="O127" s="44"/>
      <c r="P127" s="44"/>
      <c r="Q127" s="44"/>
      <c r="R127" s="44"/>
      <c r="S127" s="44"/>
      <c r="T127" s="44"/>
      <c r="U127" s="44"/>
      <c r="V127" s="44"/>
      <c r="W127" s="45"/>
    </row>
    <row r="128" spans="1:23">
      <c r="A128" s="7"/>
      <c r="B128" s="28"/>
      <c r="C128" s="28"/>
      <c r="D128" s="28"/>
      <c r="E128" s="28"/>
      <c r="F128" s="28"/>
      <c r="G128" s="28"/>
      <c r="H128" s="28"/>
      <c r="I128" s="28"/>
      <c r="J128" s="49">
        <v>5061641</v>
      </c>
      <c r="K128" s="42"/>
      <c r="L128" s="40" t="s">
        <v>111</v>
      </c>
      <c r="M128" s="134" t="s">
        <v>235</v>
      </c>
      <c r="N128" s="44"/>
      <c r="O128" s="44"/>
      <c r="P128" s="44"/>
      <c r="Q128" s="44"/>
      <c r="R128" s="44"/>
      <c r="S128" s="44"/>
      <c r="T128" s="44"/>
      <c r="U128" s="44"/>
      <c r="V128" s="44"/>
      <c r="W128" s="45"/>
    </row>
    <row r="129" spans="1:23">
      <c r="A129" s="7"/>
      <c r="B129" s="28"/>
      <c r="C129" s="28"/>
      <c r="D129" s="28"/>
      <c r="E129" s="28"/>
      <c r="F129" s="28"/>
      <c r="G129" s="28"/>
      <c r="H129" s="28"/>
      <c r="I129" s="61"/>
      <c r="J129" s="49">
        <f>SUMIFS(DATI!E$1:E$65536,DATI!A$1:A$65536,'2017'!B4,DATI!B$1:B$65536,'2017'!J12,DATI!C$1:C$65536,'2017'!B8,DATI!D$1:D$65536,'2017'!L129)</f>
        <v>88360</v>
      </c>
      <c r="K129" s="42"/>
      <c r="L129" s="40" t="s">
        <v>112</v>
      </c>
      <c r="M129" s="185" t="s">
        <v>227</v>
      </c>
      <c r="N129" s="44"/>
      <c r="O129" s="44"/>
      <c r="P129" s="44"/>
      <c r="Q129" s="44"/>
      <c r="R129" s="44"/>
      <c r="S129" s="44"/>
      <c r="T129" s="44"/>
      <c r="U129" s="44"/>
      <c r="V129" s="44"/>
      <c r="W129" s="45"/>
    </row>
    <row r="130" spans="1:23">
      <c r="A130" s="7"/>
      <c r="B130" s="28"/>
      <c r="C130" s="28"/>
      <c r="D130" s="28"/>
      <c r="E130" s="28"/>
      <c r="F130" s="28"/>
      <c r="G130" s="28"/>
      <c r="H130" s="28"/>
      <c r="I130" s="28"/>
      <c r="J130" s="28"/>
      <c r="K130" s="42"/>
      <c r="L130" s="40" t="s">
        <v>113</v>
      </c>
      <c r="M130" s="41" t="s">
        <v>197</v>
      </c>
      <c r="N130" s="44"/>
      <c r="O130" s="43">
        <f>O131+O132</f>
        <v>16800313</v>
      </c>
      <c r="P130" s="44"/>
      <c r="Q130" s="44"/>
      <c r="R130" s="44"/>
      <c r="S130" s="44"/>
      <c r="T130" s="44"/>
      <c r="U130" s="44"/>
      <c r="V130" s="44"/>
      <c r="W130" s="45"/>
    </row>
    <row r="131" spans="1:23">
      <c r="A131" s="7"/>
      <c r="B131" s="28"/>
      <c r="C131" s="28"/>
      <c r="D131" s="28"/>
      <c r="E131" s="28"/>
      <c r="F131" s="28"/>
      <c r="G131" s="28"/>
      <c r="H131" s="28"/>
      <c r="I131" s="28"/>
      <c r="J131" s="28"/>
      <c r="K131" s="42"/>
      <c r="L131" s="40" t="s">
        <v>114</v>
      </c>
      <c r="M131" s="134" t="s">
        <v>236</v>
      </c>
      <c r="N131" s="44"/>
      <c r="O131" s="36">
        <f>SUMIFS(DATI!E$1:E$65536,DATI!A$1:A$65536,'2017'!B4,DATI!B$1:B$65536,'2017'!O12,DATI!C$1:C$65536,'2017'!N8,DATI!D$1:D$65536,'2017'!L131)</f>
        <v>14082208</v>
      </c>
      <c r="P131" s="44"/>
      <c r="Q131" s="44"/>
      <c r="R131" s="44"/>
      <c r="S131" s="44"/>
      <c r="T131" s="44"/>
      <c r="U131" s="44"/>
      <c r="V131" s="44"/>
      <c r="W131" s="45"/>
    </row>
    <row r="132" spans="1:23">
      <c r="A132" s="7"/>
      <c r="B132" s="28"/>
      <c r="C132" s="28"/>
      <c r="D132" s="28"/>
      <c r="E132" s="28"/>
      <c r="F132" s="28"/>
      <c r="G132" s="28"/>
      <c r="H132" s="28"/>
      <c r="I132" s="28"/>
      <c r="J132" s="28"/>
      <c r="K132" s="42"/>
      <c r="L132" s="40" t="s">
        <v>115</v>
      </c>
      <c r="M132" s="134" t="s">
        <v>237</v>
      </c>
      <c r="N132" s="44"/>
      <c r="O132" s="36">
        <f>SUMIFS(DATI!E$1:E$65536,DATI!A$1:A$65536,'2017'!B4,DATI!B$1:B$65536,'2017'!O12,DATI!C$1:C$65536,'2017'!N8,DATI!D$1:D$65536,'2017'!L132)</f>
        <v>2718105</v>
      </c>
      <c r="P132" s="44"/>
      <c r="Q132" s="44"/>
      <c r="R132" s="44"/>
      <c r="S132" s="44"/>
      <c r="T132" s="44"/>
      <c r="U132" s="44"/>
      <c r="V132" s="44"/>
      <c r="W132" s="45"/>
    </row>
    <row r="133" spans="1:23">
      <c r="A133" s="7"/>
      <c r="B133" s="28"/>
      <c r="C133" s="28"/>
      <c r="D133" s="28"/>
      <c r="E133" s="28"/>
      <c r="F133" s="28"/>
      <c r="G133" s="28"/>
      <c r="H133" s="28"/>
      <c r="I133" s="28"/>
      <c r="J133" s="28"/>
      <c r="K133" s="42"/>
      <c r="L133" s="40" t="s">
        <v>116</v>
      </c>
      <c r="M133" s="185" t="s">
        <v>228</v>
      </c>
      <c r="N133" s="44"/>
      <c r="O133" s="36">
        <f>SUMIFS(DATI!E$1:E$65536,DATI!A$1:A$65536,'2017'!B4,DATI!B$1:B$65536,'2017'!O12,DATI!C$1:C$65536,'2017'!N8,DATI!D$1:D$65536,'2017'!L133)</f>
        <v>74504</v>
      </c>
      <c r="P133" s="44"/>
      <c r="Q133" s="44"/>
      <c r="R133" s="44"/>
      <c r="S133" s="44"/>
      <c r="T133" s="44"/>
      <c r="U133" s="44"/>
      <c r="V133" s="44"/>
      <c r="W133" s="45"/>
    </row>
    <row r="134" spans="1:23" ht="13">
      <c r="A134" s="7"/>
      <c r="B134" s="28"/>
      <c r="C134" s="28"/>
      <c r="D134" s="28"/>
      <c r="E134" s="28"/>
      <c r="F134" s="28"/>
      <c r="G134" s="28"/>
      <c r="H134" s="28"/>
      <c r="I134" s="28"/>
      <c r="J134" s="29">
        <f>O130-J126</f>
        <v>112938</v>
      </c>
      <c r="K134" s="42"/>
      <c r="L134" s="135" t="s">
        <v>107</v>
      </c>
      <c r="M134" s="202" t="s">
        <v>198</v>
      </c>
      <c r="N134" s="44"/>
      <c r="O134" s="44"/>
      <c r="P134" s="44"/>
      <c r="Q134" s="44"/>
      <c r="R134" s="44"/>
      <c r="S134" s="44"/>
      <c r="T134" s="44"/>
      <c r="U134" s="44"/>
      <c r="V134" s="44"/>
      <c r="W134" s="45"/>
    </row>
    <row r="135" spans="1:23">
      <c r="A135" s="7"/>
      <c r="B135" s="28"/>
      <c r="C135" s="28"/>
      <c r="D135" s="28"/>
      <c r="E135" s="28"/>
      <c r="F135" s="28"/>
      <c r="G135" s="28"/>
      <c r="H135" s="61"/>
      <c r="I135" s="94">
        <f>I27+I30+I55+I58+I86+I89+I100+I116</f>
        <v>33527532</v>
      </c>
      <c r="J135" s="94">
        <f>J27+J30+J55+J58+J86+J89+J100+J116</f>
        <v>2616938</v>
      </c>
      <c r="K135" s="31">
        <f>I135+J135</f>
        <v>36144470</v>
      </c>
      <c r="L135" s="40" t="s">
        <v>199</v>
      </c>
      <c r="M135" s="41" t="s">
        <v>200</v>
      </c>
      <c r="N135" s="33">
        <f>O135+P135</f>
        <v>36144470</v>
      </c>
      <c r="O135" s="37">
        <f>O46+O49+O58+O86+O89+O100+O116</f>
        <v>2120954</v>
      </c>
      <c r="P135" s="43">
        <f>P33+P46+P49+P58+P86+P89+P100+P116</f>
        <v>34023516</v>
      </c>
      <c r="Q135" s="43">
        <f>Q33</f>
        <v>51394</v>
      </c>
      <c r="R135" s="136"/>
      <c r="S135" s="44"/>
      <c r="T135" s="44"/>
      <c r="U135" s="44"/>
      <c r="V135" s="44"/>
      <c r="W135" s="45"/>
    </row>
    <row r="136" spans="1:23" ht="13.5" thickBot="1">
      <c r="A136" s="7"/>
      <c r="B136" s="28"/>
      <c r="C136" s="28"/>
      <c r="D136" s="28"/>
      <c r="E136" s="28"/>
      <c r="F136" s="28"/>
      <c r="G136" s="28"/>
      <c r="H136" s="28"/>
      <c r="I136" s="23"/>
      <c r="J136" s="137">
        <f>J134+O46+O49+O58+O86+O90+O96+O100+O116+O97-J27-J55-J58-J86-J90-J96-J100-J116-J97</f>
        <v>-383046</v>
      </c>
      <c r="K136" s="138"/>
      <c r="L136" s="130" t="s">
        <v>108</v>
      </c>
      <c r="M136" s="207" t="s">
        <v>201</v>
      </c>
      <c r="N136" s="44"/>
      <c r="O136" s="44"/>
      <c r="P136" s="44"/>
      <c r="Q136" s="44"/>
      <c r="R136" s="44"/>
      <c r="S136" s="44"/>
      <c r="T136" s="44"/>
      <c r="U136" s="44"/>
      <c r="V136" s="44"/>
      <c r="W136" s="45"/>
    </row>
    <row r="137" spans="1:23" ht="13.5" thickTop="1" thickBot="1">
      <c r="A137" s="7"/>
      <c r="B137" s="251"/>
      <c r="C137" s="251"/>
      <c r="D137" s="251"/>
      <c r="E137" s="251"/>
      <c r="F137" s="251"/>
      <c r="G137" s="251"/>
      <c r="H137" s="251"/>
      <c r="I137" s="251"/>
      <c r="J137" s="251"/>
      <c r="K137" s="251"/>
      <c r="L137" s="251"/>
      <c r="M137" s="251"/>
      <c r="N137" s="251"/>
      <c r="O137" s="251"/>
      <c r="P137" s="251"/>
      <c r="Q137" s="251"/>
      <c r="R137" s="251"/>
      <c r="S137" s="251"/>
      <c r="T137" s="251"/>
      <c r="U137" s="251"/>
      <c r="V137" s="251"/>
      <c r="W137" s="252"/>
    </row>
    <row r="138" spans="1:23" ht="21.75" customHeight="1" thickTop="1" thickBot="1">
      <c r="A138" s="7"/>
      <c r="B138" s="253" t="s">
        <v>202</v>
      </c>
      <c r="C138" s="253"/>
      <c r="D138" s="253"/>
      <c r="E138" s="253"/>
      <c r="F138" s="253"/>
      <c r="G138" s="253"/>
      <c r="H138" s="253"/>
      <c r="I138" s="253"/>
      <c r="J138" s="253"/>
      <c r="K138" s="254"/>
      <c r="L138" s="255" t="s">
        <v>203</v>
      </c>
      <c r="M138" s="256"/>
      <c r="N138" s="259" t="s">
        <v>204</v>
      </c>
      <c r="O138" s="259"/>
      <c r="P138" s="259"/>
      <c r="Q138" s="259"/>
      <c r="R138" s="259"/>
      <c r="S138" s="259"/>
      <c r="T138" s="259"/>
      <c r="U138" s="259"/>
      <c r="V138" s="259"/>
      <c r="W138" s="260"/>
    </row>
    <row r="139" spans="1:23" ht="13.5" customHeight="1" thickTop="1">
      <c r="A139" s="7"/>
      <c r="B139" s="261" t="s">
        <v>122</v>
      </c>
      <c r="C139" s="264" t="s">
        <v>123</v>
      </c>
      <c r="D139" s="264" t="s">
        <v>124</v>
      </c>
      <c r="E139" s="239" t="s">
        <v>125</v>
      </c>
      <c r="F139" s="239" t="s">
        <v>126</v>
      </c>
      <c r="G139" s="239" t="s">
        <v>127</v>
      </c>
      <c r="H139" s="239" t="s">
        <v>128</v>
      </c>
      <c r="I139" s="239" t="s">
        <v>129</v>
      </c>
      <c r="J139" s="239" t="s">
        <v>130</v>
      </c>
      <c r="K139" s="243" t="s">
        <v>131</v>
      </c>
      <c r="L139" s="222"/>
      <c r="M139" s="223"/>
      <c r="N139" s="246" t="s">
        <v>131</v>
      </c>
      <c r="O139" s="239" t="s">
        <v>130</v>
      </c>
      <c r="P139" s="239" t="s">
        <v>129</v>
      </c>
      <c r="Q139" s="239" t="s">
        <v>128</v>
      </c>
      <c r="R139" s="239" t="s">
        <v>127</v>
      </c>
      <c r="S139" s="239" t="s">
        <v>126</v>
      </c>
      <c r="T139" s="239" t="s">
        <v>125</v>
      </c>
      <c r="U139" s="264" t="s">
        <v>124</v>
      </c>
      <c r="V139" s="264" t="s">
        <v>123</v>
      </c>
      <c r="W139" s="266" t="s">
        <v>122</v>
      </c>
    </row>
    <row r="140" spans="1:23" ht="12.75" customHeight="1">
      <c r="A140" s="7"/>
      <c r="B140" s="262"/>
      <c r="C140" s="216"/>
      <c r="D140" s="216"/>
      <c r="E140" s="213"/>
      <c r="F140" s="213"/>
      <c r="G140" s="213"/>
      <c r="H140" s="229"/>
      <c r="I140" s="213"/>
      <c r="J140" s="213"/>
      <c r="K140" s="244"/>
      <c r="L140" s="222"/>
      <c r="M140" s="223"/>
      <c r="N140" s="247"/>
      <c r="O140" s="213"/>
      <c r="P140" s="213"/>
      <c r="Q140" s="229"/>
      <c r="R140" s="213"/>
      <c r="S140" s="213"/>
      <c r="T140" s="213"/>
      <c r="U140" s="216"/>
      <c r="V140" s="216"/>
      <c r="W140" s="219"/>
    </row>
    <row r="141" spans="1:23" ht="57.75" customHeight="1" thickBot="1">
      <c r="A141" s="7"/>
      <c r="B141" s="263"/>
      <c r="C141" s="265"/>
      <c r="D141" s="265"/>
      <c r="E141" s="241"/>
      <c r="F141" s="241"/>
      <c r="G141" s="241"/>
      <c r="H141" s="242"/>
      <c r="I141" s="241"/>
      <c r="J141" s="240"/>
      <c r="K141" s="245"/>
      <c r="L141" s="257"/>
      <c r="M141" s="258"/>
      <c r="N141" s="248"/>
      <c r="O141" s="240"/>
      <c r="P141" s="241"/>
      <c r="Q141" s="242"/>
      <c r="R141" s="241"/>
      <c r="S141" s="241"/>
      <c r="T141" s="241"/>
      <c r="U141" s="265"/>
      <c r="V141" s="265"/>
      <c r="W141" s="267"/>
    </row>
    <row r="142" spans="1:23" ht="19" thickTop="1" thickBot="1">
      <c r="A142" s="7"/>
      <c r="B142" s="231" t="s">
        <v>205</v>
      </c>
      <c r="C142" s="231"/>
      <c r="D142" s="231"/>
      <c r="E142" s="231"/>
      <c r="F142" s="231"/>
      <c r="G142" s="231"/>
      <c r="H142" s="231"/>
      <c r="I142" s="231"/>
      <c r="J142" s="231"/>
      <c r="K142" s="231"/>
      <c r="L142" s="231"/>
      <c r="M142" s="231"/>
      <c r="N142" s="231"/>
      <c r="O142" s="231"/>
      <c r="P142" s="231"/>
      <c r="Q142" s="231"/>
      <c r="R142" s="231"/>
      <c r="S142" s="231"/>
      <c r="T142" s="231"/>
      <c r="U142" s="231"/>
      <c r="V142" s="231"/>
      <c r="W142" s="232"/>
    </row>
    <row r="143" spans="1:23" ht="13.5" thickTop="1">
      <c r="A143" s="7"/>
      <c r="B143" s="76"/>
      <c r="C143" s="76"/>
      <c r="D143" s="76"/>
      <c r="E143" s="76"/>
      <c r="F143" s="76"/>
      <c r="G143" s="76"/>
      <c r="H143" s="28"/>
      <c r="I143" s="76"/>
      <c r="J143" s="76"/>
      <c r="K143" s="139"/>
      <c r="L143" s="113" t="s">
        <v>206</v>
      </c>
      <c r="M143" s="208" t="s">
        <v>207</v>
      </c>
      <c r="N143" s="140">
        <f t="shared" ref="N143:N148" si="14">O143+P143</f>
        <v>1132015</v>
      </c>
      <c r="O143" s="141">
        <f>J136</f>
        <v>-383046</v>
      </c>
      <c r="P143" s="141">
        <f>R143+S143+T143+W143</f>
        <v>1515061</v>
      </c>
      <c r="Q143" s="28"/>
      <c r="R143" s="142">
        <f>G119</f>
        <v>1206016</v>
      </c>
      <c r="S143" s="142">
        <f>F119</f>
        <v>148677</v>
      </c>
      <c r="T143" s="142">
        <f>E119</f>
        <v>-11464</v>
      </c>
      <c r="U143" s="143">
        <f>D119</f>
        <v>119344</v>
      </c>
      <c r="V143" s="62">
        <f>C119</f>
        <v>52488</v>
      </c>
      <c r="W143" s="63">
        <f>U143+V143</f>
        <v>171832</v>
      </c>
    </row>
    <row r="144" spans="1:23">
      <c r="A144" s="7"/>
      <c r="B144" s="115">
        <f>C144+D144</f>
        <v>0</v>
      </c>
      <c r="C144" s="144">
        <f>C145+C146</f>
        <v>0</v>
      </c>
      <c r="D144" s="144">
        <f>D145+D146</f>
        <v>0</v>
      </c>
      <c r="E144" s="144">
        <f>E146</f>
        <v>31262</v>
      </c>
      <c r="F144" s="144">
        <f>F145+F146</f>
        <v>2930</v>
      </c>
      <c r="G144" s="144">
        <f>G145+G146</f>
        <v>17696</v>
      </c>
      <c r="H144" s="28"/>
      <c r="I144" s="37">
        <f>B144+E144+F144+G144</f>
        <v>51888</v>
      </c>
      <c r="J144" s="37">
        <f>J145+J146</f>
        <v>269961</v>
      </c>
      <c r="K144" s="145">
        <f t="shared" ref="K144:K149" si="15">I144+J144</f>
        <v>321849</v>
      </c>
      <c r="L144" s="53" t="s">
        <v>67</v>
      </c>
      <c r="M144" s="65" t="s">
        <v>208</v>
      </c>
      <c r="N144" s="140">
        <f t="shared" si="14"/>
        <v>321849</v>
      </c>
      <c r="O144" s="37">
        <f>O145+O146</f>
        <v>6699</v>
      </c>
      <c r="P144" s="43">
        <f>R144+S144+T144+W144</f>
        <v>315150</v>
      </c>
      <c r="Q144" s="28"/>
      <c r="R144" s="146">
        <f>R146</f>
        <v>73653</v>
      </c>
      <c r="S144" s="146">
        <f>S146</f>
        <v>0</v>
      </c>
      <c r="T144" s="146">
        <f>T146+T145</f>
        <v>239309</v>
      </c>
      <c r="U144" s="146">
        <f>U146</f>
        <v>0</v>
      </c>
      <c r="V144" s="62">
        <f>V146</f>
        <v>2188</v>
      </c>
      <c r="W144" s="63">
        <f>U144+V144</f>
        <v>2188</v>
      </c>
    </row>
    <row r="145" spans="1:23">
      <c r="A145" s="7"/>
      <c r="B145" s="115">
        <f>C145+D145</f>
        <v>0</v>
      </c>
      <c r="C145" s="147">
        <f>SUMIFS(DATI!E$1:E$65536,DATI!A$1:A$65536,'2017'!B4,DATI!B$1:B$65536,'2017'!C12,DATI!C$1:C$65536,'2017'!B8,DATI!D$1:D$65536,'2017'!L145)</f>
        <v>0</v>
      </c>
      <c r="D145" s="147">
        <f>SUMIFS(DATI!E$1:E$65536,DATI!A$1:A$65536,'2017'!B4,DATI!B$1:B$65536,'2017'!D12,DATI!C$1:C$65536,'2017'!B8,DATI!D$1:D$65536,'2017'!L145)</f>
        <v>0</v>
      </c>
      <c r="E145" s="148"/>
      <c r="F145" s="149">
        <f>SUMIFS(DATI!E$1:E$65536,DATI!A$1:A$65536,'2017'!B4,DATI!B$1:B$65536,'2017'!F12,DATI!C$1:C$65536,'2017'!B8,DATI!D$1:D$65536,'2017'!L145)</f>
        <v>0</v>
      </c>
      <c r="G145" s="149">
        <f>SUMIFS(DATI!E$1:E$65536,DATI!A$1:A$65536,'2017'!B4,DATI!B$1:B$65536,'2017'!G12,DATI!C$1:C$65536,'2017'!B8,DATI!D$1:D$65536,'2017'!L145)</f>
        <v>10997</v>
      </c>
      <c r="H145" s="28"/>
      <c r="I145" s="37">
        <f>B145+F145+G145</f>
        <v>10997</v>
      </c>
      <c r="J145" s="149">
        <f>SUMIFS(DATI!E$1:E$65536,DATI!A$1:A$65536,'2017'!B4,DATI!B$1:B$65536,'2017'!J12,DATI!C$1:C$65536,'2017'!B8,DATI!D$1:D$65536,'2017'!L145)</f>
        <v>0</v>
      </c>
      <c r="K145" s="145">
        <f t="shared" si="15"/>
        <v>10997</v>
      </c>
      <c r="L145" s="53" t="s">
        <v>68</v>
      </c>
      <c r="M145" s="199" t="s">
        <v>230</v>
      </c>
      <c r="N145" s="140">
        <f t="shared" si="14"/>
        <v>10997</v>
      </c>
      <c r="O145" s="149">
        <f>SUMIFS(DATI!E$1:E$65536,DATI!A$1:A$65536,'2017'!B4,DATI!B$1:B$65536,'2017'!O12,DATI!C$1:C$65536,'2017'!N8,DATI!D$1:D$65536,'2017'!L145)</f>
        <v>0</v>
      </c>
      <c r="P145" s="43">
        <f>T145</f>
        <v>10997</v>
      </c>
      <c r="Q145" s="28"/>
      <c r="R145" s="150"/>
      <c r="S145" s="151"/>
      <c r="T145" s="36">
        <f>SUMIFS(DATI!E$1:E$65536,DATI!A$1:A$65536,'2017'!B4,DATI!B$1:B$65536,'2017'!T12,DATI!C$1:C$65536,'2017'!N8,DATI!D$1:D$65536,'2017'!L145)</f>
        <v>10997</v>
      </c>
      <c r="U145" s="152"/>
      <c r="V145" s="28"/>
      <c r="W145" s="42"/>
    </row>
    <row r="146" spans="1:23">
      <c r="A146" s="7"/>
      <c r="B146" s="115">
        <f>C146+D146</f>
        <v>0</v>
      </c>
      <c r="C146" s="144">
        <f>C148</f>
        <v>0</v>
      </c>
      <c r="D146" s="144">
        <f>D148</f>
        <v>0</v>
      </c>
      <c r="E146" s="144">
        <f>E147+E148</f>
        <v>31262</v>
      </c>
      <c r="F146" s="144">
        <f>F148</f>
        <v>2930</v>
      </c>
      <c r="G146" s="144">
        <f>G148</f>
        <v>6699</v>
      </c>
      <c r="H146" s="44"/>
      <c r="I146" s="37">
        <f>B146+E146+F146+G146</f>
        <v>40891</v>
      </c>
      <c r="J146" s="144">
        <f>J147+J148</f>
        <v>269961</v>
      </c>
      <c r="K146" s="145">
        <f t="shared" si="15"/>
        <v>310852</v>
      </c>
      <c r="L146" s="53" t="s">
        <v>209</v>
      </c>
      <c r="M146" s="199" t="s">
        <v>231</v>
      </c>
      <c r="N146" s="140">
        <f t="shared" si="14"/>
        <v>310852</v>
      </c>
      <c r="O146" s="37">
        <f>O147+O148</f>
        <v>6699</v>
      </c>
      <c r="P146" s="43">
        <f>R146+S146+T146+W146</f>
        <v>304153</v>
      </c>
      <c r="Q146" s="44"/>
      <c r="R146" s="146">
        <f>R147+R148</f>
        <v>73653</v>
      </c>
      <c r="S146" s="146">
        <f>S147+S148</f>
        <v>0</v>
      </c>
      <c r="T146" s="146">
        <f>T147+T148</f>
        <v>228312</v>
      </c>
      <c r="U146" s="146">
        <f>U147+U148</f>
        <v>0</v>
      </c>
      <c r="V146" s="94">
        <f>V147+V148</f>
        <v>2188</v>
      </c>
      <c r="W146" s="31">
        <f>U146+V146</f>
        <v>2188</v>
      </c>
    </row>
    <row r="147" spans="1:23">
      <c r="A147" s="7"/>
      <c r="B147" s="153"/>
      <c r="C147" s="154"/>
      <c r="D147" s="154"/>
      <c r="E147" s="149">
        <f>SUMIFS(DATI!E$1:E$65536,DATI!A$1:A$65536,'2017'!B4,DATI!B$1:B$65536,'2017'!E12,DATI!C$1:C$65536,'2017'!B8,DATI!D$1:D$65536,'2017'!L147)</f>
        <v>4126</v>
      </c>
      <c r="F147" s="152"/>
      <c r="G147" s="71"/>
      <c r="H147" s="44"/>
      <c r="I147" s="37">
        <f>E147</f>
        <v>4126</v>
      </c>
      <c r="J147" s="149">
        <f>SUMIFS(DATI!E$1:E$65536,DATI!A$1:A$65536,'2017'!B4,DATI!B$1:B$65536,'2017'!J12,DATI!C$1:C$65536,'2017'!B8,DATI!D$1:D$65536,'2017'!L147)</f>
        <v>268802</v>
      </c>
      <c r="K147" s="145">
        <f t="shared" si="15"/>
        <v>272928</v>
      </c>
      <c r="L147" s="53" t="s">
        <v>69</v>
      </c>
      <c r="M147" s="78" t="s">
        <v>232</v>
      </c>
      <c r="N147" s="140">
        <f t="shared" si="14"/>
        <v>272928</v>
      </c>
      <c r="O147" s="149">
        <f>SUMIFS(DATI!E$1:E$65536,DATI!A$1:A$65536,'2017'!B4,DATI!B$1:B$65536,'2017'!O12,DATI!C$1:C$65536,'2017'!N8,DATI!D$1:D$65536,'2017'!L147)</f>
        <v>0</v>
      </c>
      <c r="P147" s="43">
        <f>R147+S147+T147+W147</f>
        <v>272928</v>
      </c>
      <c r="Q147" s="44"/>
      <c r="R147" s="149">
        <f>SUMIFS(DATI!E$1:E$65536,DATI!A$1:A$65536,'2017'!B4,DATI!B$1:B$65536,'2017'!R12,DATI!C$1:C$65536,'2017'!N8,DATI!D$1:D$65536,'2017'!L147)</f>
        <v>44616</v>
      </c>
      <c r="S147" s="149">
        <f>SUMIFS(DATI!E$1:E$65536,DATI!A$1:A$65536,'2017'!B4,DATI!B$1:B$65536,'2017'!D12,DATI!C$1:C$65536,'2017'!N8,DATI!D$1:D$65536,'2017'!L147)</f>
        <v>0</v>
      </c>
      <c r="T147" s="36">
        <f>SUMIFS(DATI!E$1:E$65536,DATI!A$1:A$65536,'2017'!B4,DATI!B$1:B$65536,'2017'!T12,DATI!C$1:C$65536,'2017'!N8,DATI!D$1:D$65536,'2017'!L147)</f>
        <v>228312</v>
      </c>
      <c r="U147" s="155">
        <f>SUMIFS(DATI!E$1:E$65536,DATI!A$1:A$65536,'2017'!B4,DATI!B$1:B$65536,'2017'!U12,DATI!C$1:C$65536,'2017'!N8,DATI!D$1:D$65536,'2017'!L147)</f>
        <v>0</v>
      </c>
      <c r="V147" s="30">
        <f>SUMIFS(DATI!E$1:E$65536,DATI!A$1:A$65536,'2017'!B4,DATI!B$1:B$65536,'2017'!V12,DATI!C$1:C$65536,'2017'!N8,DATI!D$1:D$65536,'2017'!L147)</f>
        <v>0</v>
      </c>
      <c r="W147" s="31">
        <f>U147+V147</f>
        <v>0</v>
      </c>
    </row>
    <row r="148" spans="1:23">
      <c r="A148" s="7"/>
      <c r="B148" s="115">
        <f>C148+D148</f>
        <v>0</v>
      </c>
      <c r="C148" s="156">
        <f>SUMIFS(DATI!E$1:E$65536,DATI!A$1:A$65536,'2017'!B4,DATI!B$1:B$65536,'2017'!C12,DATI!C$1:C$65536,'2017'!B8,DATI!D$1:D$65536,'2017'!L148)</f>
        <v>0</v>
      </c>
      <c r="D148" s="156">
        <f>SUMIFS(DATI!E$1:E$65536,DATI!A$1:A$65536,'2017'!B4,DATI!B$1:B$65536,'2017'!D12,DATI!C$1:C$65536,'2017'!B8,DATI!D$1:D$65536,'2017'!L148)</f>
        <v>0</v>
      </c>
      <c r="E148" s="149">
        <f>SUMIFS(DATI!E$1:E$65536,DATI!A$1:A$65536,'2017'!B4,DATI!B$1:B$65536,'2017'!E12,DATI!C$1:C$65536,'2017'!B8,DATI!D$1:D$65536,'2017'!L148)</f>
        <v>27136</v>
      </c>
      <c r="F148" s="149">
        <f>SUMIFS(DATI!E$1:E$65536,DATI!A$1:A$65536,'2017'!B4,DATI!B$1:B$65536,'2017'!F12,DATI!C$1:C$65536,'2017'!B8,DATI!D$1:D$65536,'2017'!L148)</f>
        <v>2930</v>
      </c>
      <c r="G148" s="149">
        <f>SUMIFS(DATI!E$1:E$65536,DATI!A$1:A$65536,'2017'!B4,DATI!B$1:B$65536,'2017'!G12,DATI!C$1:C$65536,'2017'!B8,DATI!D$1:D$65536,'2017'!L148)</f>
        <v>6699</v>
      </c>
      <c r="H148" s="44"/>
      <c r="I148" s="37">
        <f>B148+E148+F148+G148</f>
        <v>36765</v>
      </c>
      <c r="J148" s="149">
        <f>SUMIFS(DATI!E$1:E$65536,DATI!A$1:A$65536,'2017'!B4,DATI!B$1:B$65536,'2017'!J12,DATI!C$1:C$65536,'2017'!B8,DATI!D$1:D$65536,'2017'!L148)</f>
        <v>1159</v>
      </c>
      <c r="K148" s="145">
        <f t="shared" si="15"/>
        <v>37924</v>
      </c>
      <c r="L148" s="53" t="s">
        <v>70</v>
      </c>
      <c r="M148" s="78" t="s">
        <v>233</v>
      </c>
      <c r="N148" s="140">
        <f t="shared" si="14"/>
        <v>37924</v>
      </c>
      <c r="O148" s="149">
        <f>SUMIFS(DATI!E$1:E$65536,DATI!A$1:A$65536,'2017'!B4,DATI!B$1:B$65536,'2017'!O12,DATI!C$1:C$65536,'2017'!N8,DATI!D$1:D$65536,'2017'!L148)</f>
        <v>6699</v>
      </c>
      <c r="P148" s="43">
        <f>R148+S148+T148+W148</f>
        <v>31225</v>
      </c>
      <c r="Q148" s="44"/>
      <c r="R148" s="149">
        <f>SUMIFS(DATI!E$1:E$65536,DATI!A$1:A$65536,'2017'!B4,DATI!B$1:B$65536,'2017'!R12,DATI!C$1:C$65536,'2017'!N8,DATI!D$1:D$65536,'2017'!L148)</f>
        <v>29037</v>
      </c>
      <c r="S148" s="149">
        <f>SUMIFS(DATI!E$1:E$65536,DATI!A$1:A$65536,'2017'!B4,DATI!B$1:B$65536,'2017'!S12,DATI!C$1:C$65536,'2017'!N8,DATI!D$1:D$65536,'2017'!L148)</f>
        <v>0</v>
      </c>
      <c r="T148" s="36">
        <f>SUMIFS(DATI!E$1:E$65536,DATI!A$1:A$65536,'2017'!B4,DATI!B$1:B$65536,'2017'!T12,DATI!C$1:C$65536,'2017'!N8,DATI!D$1:D$65536,'2017'!L148)</f>
        <v>0</v>
      </c>
      <c r="U148" s="155">
        <f>SUMIFS(DATI!E$1:E$65536,DATI!A$1:A$65536,'2017'!B4,DATI!B$1:B$65536,'2017'!U12,DATI!C$1:C$65536,'2017'!N8,DATI!D$1:D$65536,'2017'!L148)</f>
        <v>0</v>
      </c>
      <c r="V148" s="30">
        <f>SUMIFS(DATI!E$1:E$65536,DATI!A$1:A$65536,'2017'!B4,DATI!B$1:B$65536,'2017'!V12,DATI!C$1:C$65536,'2017'!N8,DATI!D$1:D$65536,'2017'!L148)</f>
        <v>2188</v>
      </c>
      <c r="W148" s="31">
        <f>U148+V148</f>
        <v>2188</v>
      </c>
    </row>
    <row r="149" spans="1:23" ht="26.5" thickBot="1">
      <c r="A149" s="7"/>
      <c r="B149" s="115">
        <f>C149+D149</f>
        <v>174020</v>
      </c>
      <c r="C149" s="157">
        <f>V143+V144-C144</f>
        <v>54676</v>
      </c>
      <c r="D149" s="157">
        <f>U143+U144-D144</f>
        <v>119344</v>
      </c>
      <c r="E149" s="80">
        <f>T143+T144-E144</f>
        <v>196583</v>
      </c>
      <c r="F149" s="80">
        <f>S143+S144-F144</f>
        <v>145747</v>
      </c>
      <c r="G149" s="80">
        <f>G119+R144-G144</f>
        <v>1261973</v>
      </c>
      <c r="H149" s="44"/>
      <c r="I149" s="80">
        <f>B149+E149+F149+G149</f>
        <v>1778323</v>
      </c>
      <c r="J149" s="80">
        <f>O143+O144-J144</f>
        <v>-646308</v>
      </c>
      <c r="K149" s="158">
        <f t="shared" si="15"/>
        <v>1132015</v>
      </c>
      <c r="L149" s="130" t="s">
        <v>11</v>
      </c>
      <c r="M149" s="200" t="s">
        <v>210</v>
      </c>
      <c r="N149" s="44"/>
      <c r="O149" s="44"/>
      <c r="P149" s="44"/>
      <c r="Q149" s="44"/>
      <c r="R149" s="44"/>
      <c r="S149" s="44"/>
      <c r="T149" s="44"/>
      <c r="U149" s="44"/>
      <c r="V149" s="44"/>
      <c r="W149" s="45"/>
    </row>
    <row r="150" spans="1:23" ht="19" thickTop="1" thickBot="1">
      <c r="A150" s="7"/>
      <c r="B150" s="233" t="s">
        <v>211</v>
      </c>
      <c r="C150" s="234"/>
      <c r="D150" s="234"/>
      <c r="E150" s="234"/>
      <c r="F150" s="234"/>
      <c r="G150" s="234"/>
      <c r="H150" s="234"/>
      <c r="I150" s="234"/>
      <c r="J150" s="234"/>
      <c r="K150" s="234"/>
      <c r="L150" s="234"/>
      <c r="M150" s="234"/>
      <c r="N150" s="234"/>
      <c r="O150" s="234"/>
      <c r="P150" s="234"/>
      <c r="Q150" s="234"/>
      <c r="R150" s="234"/>
      <c r="S150" s="234"/>
      <c r="T150" s="234"/>
      <c r="U150" s="234"/>
      <c r="V150" s="234"/>
      <c r="W150" s="235"/>
    </row>
    <row r="151" spans="1:23" ht="26.5" thickTop="1">
      <c r="B151" s="159"/>
      <c r="C151" s="76"/>
      <c r="D151" s="76"/>
      <c r="E151" s="76"/>
      <c r="F151" s="76"/>
      <c r="G151" s="76"/>
      <c r="H151" s="28"/>
      <c r="I151" s="76"/>
      <c r="J151" s="44"/>
      <c r="K151" s="160"/>
      <c r="L151" s="113" t="s">
        <v>11</v>
      </c>
      <c r="M151" s="200" t="s">
        <v>210</v>
      </c>
      <c r="N151" s="161">
        <f>O151+P151</f>
        <v>1132015</v>
      </c>
      <c r="O151" s="162">
        <f>J149</f>
        <v>-646308</v>
      </c>
      <c r="P151" s="163">
        <f>R151+S151+T151+W151</f>
        <v>1778323</v>
      </c>
      <c r="Q151" s="28"/>
      <c r="R151" s="162">
        <f>G149</f>
        <v>1261973</v>
      </c>
      <c r="S151" s="162">
        <f>F149</f>
        <v>145747</v>
      </c>
      <c r="T151" s="163">
        <f>E149</f>
        <v>196583</v>
      </c>
      <c r="U151" s="164">
        <f>D149</f>
        <v>119344</v>
      </c>
      <c r="V151" s="62">
        <f>C149</f>
        <v>54676</v>
      </c>
      <c r="W151" s="63">
        <f>U151+V151</f>
        <v>174020</v>
      </c>
    </row>
    <row r="152" spans="1:23">
      <c r="B152" s="115">
        <f>C152+D152</f>
        <v>857879</v>
      </c>
      <c r="C152" s="43">
        <f>C153+C154</f>
        <v>20666</v>
      </c>
      <c r="D152" s="43">
        <f>D153+D154</f>
        <v>837213</v>
      </c>
      <c r="E152" s="33">
        <f>E153+E154</f>
        <v>1279227</v>
      </c>
      <c r="F152" s="33">
        <f>F153+F154</f>
        <v>78246</v>
      </c>
      <c r="G152" s="33">
        <f>G153+G154</f>
        <v>3693667</v>
      </c>
      <c r="H152" s="28"/>
      <c r="I152" s="37">
        <f>B152+E152+F152+G152</f>
        <v>5909019</v>
      </c>
      <c r="J152" s="148"/>
      <c r="K152" s="165">
        <f>I152</f>
        <v>5909019</v>
      </c>
      <c r="L152" s="53" t="s">
        <v>76</v>
      </c>
      <c r="M152" s="65" t="s">
        <v>212</v>
      </c>
      <c r="N152" s="166"/>
      <c r="O152" s="44"/>
      <c r="P152" s="166"/>
      <c r="Q152" s="28"/>
      <c r="R152" s="166"/>
      <c r="S152" s="166"/>
      <c r="T152" s="166"/>
      <c r="U152" s="166"/>
      <c r="V152" s="166"/>
      <c r="W152" s="70"/>
    </row>
    <row r="153" spans="1:23">
      <c r="B153" s="115">
        <f>C153+D153</f>
        <v>833873</v>
      </c>
      <c r="C153" s="34">
        <f>SUMIFS(DATI!E$1:E$65536,DATI!A$1:A$65536,'2017'!B4,DATI!B$1:B$65536,'2017'!C12,DATI!C$1:C$65536,'2017'!B8,DATI!D$1:D$65536,'2017'!L153)</f>
        <v>20136</v>
      </c>
      <c r="D153" s="34">
        <f>SUMIFS(DATI!E$1:E$65536,DATI!A$1:A$65536,'2017'!B4,DATI!B$1:B$65536,'2017'!D12,DATI!C$1:C$65536,'2017'!B8,DATI!D$1:D$65536,'2017'!L153)</f>
        <v>813737</v>
      </c>
      <c r="E153" s="36">
        <f>SUMIFS(DATI!E$1:E$65536,DATI!A$1:A$65536,'2017'!B4,DATI!B$1:B$65536,'2017'!E12,DATI!C$1:C$65536,'2017'!B8,DATI!D$1:D$65536,'2017'!L153)</f>
        <v>1247480</v>
      </c>
      <c r="F153" s="36">
        <f>SUMIFS(DATI!E$1:E$65536,DATI!A$1:A$65536,'2017'!B4,DATI!B$1:B$65536,'2017'!F12,DATI!C$1:C$65536,'2017'!B8,DATI!D$1:D$65536,'2017'!L153)</f>
        <v>79549</v>
      </c>
      <c r="G153" s="36">
        <f>SUMIFS(DATI!E$1:E$65536,DATI!A$1:A$65536,'2017'!B4,DATI!B$1:B$65536,'2017'!G12,DATI!C$1:C$65536,'2017'!B8,DATI!D$1:D$65536,'2017'!L153)</f>
        <v>3439691</v>
      </c>
      <c r="H153" s="28"/>
      <c r="I153" s="37">
        <f>B153+E153+F153+G153</f>
        <v>5600593</v>
      </c>
      <c r="J153" s="148"/>
      <c r="K153" s="165">
        <f>I153</f>
        <v>5600593</v>
      </c>
      <c r="L153" s="53" t="s">
        <v>78</v>
      </c>
      <c r="M153" s="199" t="s">
        <v>213</v>
      </c>
      <c r="N153" s="44"/>
      <c r="O153" s="44"/>
      <c r="P153" s="44"/>
      <c r="Q153" s="28"/>
      <c r="R153" s="44"/>
      <c r="S153" s="44"/>
      <c r="T153" s="44"/>
      <c r="U153" s="44"/>
      <c r="V153" s="44"/>
      <c r="W153" s="45"/>
    </row>
    <row r="154" spans="1:23">
      <c r="B154" s="115">
        <f>C154+D154</f>
        <v>24006</v>
      </c>
      <c r="C154" s="33">
        <f>C155+C156</f>
        <v>530</v>
      </c>
      <c r="D154" s="33">
        <f>D155+D156</f>
        <v>23476</v>
      </c>
      <c r="E154" s="33">
        <f>E155+E156</f>
        <v>31747</v>
      </c>
      <c r="F154" s="33">
        <f>F155+F156</f>
        <v>-1303</v>
      </c>
      <c r="G154" s="33">
        <f>G155+G156</f>
        <v>253976</v>
      </c>
      <c r="H154" s="44"/>
      <c r="I154" s="37">
        <f>B154+E154+F154+G154</f>
        <v>308426</v>
      </c>
      <c r="J154" s="148"/>
      <c r="K154" s="165">
        <f>I154</f>
        <v>308426</v>
      </c>
      <c r="L154" s="53" t="s">
        <v>214</v>
      </c>
      <c r="M154" s="199" t="s">
        <v>215</v>
      </c>
      <c r="N154" s="44"/>
      <c r="O154" s="44"/>
      <c r="P154" s="44"/>
      <c r="Q154" s="44"/>
      <c r="R154" s="44"/>
      <c r="S154" s="44"/>
      <c r="T154" s="44"/>
      <c r="U154" s="44"/>
      <c r="V154" s="44"/>
      <c r="W154" s="45"/>
    </row>
    <row r="155" spans="1:23">
      <c r="B155" s="115">
        <f>C155+D155</f>
        <v>21526</v>
      </c>
      <c r="C155" s="34">
        <f>SUMIFS(DATI!E$1:E$65536,DATI!A$1:A$65536,'2017'!B4,DATI!B$1:B$65536,'2017'!C12,DATI!C$1:C$65536,'2017'!B8,DATI!D$1:D$65536,'2017'!L155)</f>
        <v>530</v>
      </c>
      <c r="D155" s="34">
        <f>SUMIFS(DATI!E$1:E$65536,DATI!A$1:A$65536,'2017'!B4,DATI!B$1:B$65536,'2017'!D12,DATI!C$1:C$65536,'2017'!B8,DATI!D$1:D$65536,'2017'!L155)</f>
        <v>20996</v>
      </c>
      <c r="E155" s="36">
        <f>SUMIFS(DATI!E$1:E$65536,DATI!A$1:A$65536,'2017'!B4,DATI!B$1:B$65536,'2017'!E12,DATI!C$1:C$65536,'2017'!B8,DATI!D$1:D$65536,'2017'!L155)</f>
        <v>30668</v>
      </c>
      <c r="F155" s="36">
        <f>SUMIFS(DATI!E$1:E$65536,DATI!A$1:A$65536,'2017'!B4,DATI!B$1:B$65536,'2017'!F12,DATI!C$1:C$65536,'2017'!B8,DATI!D$1:D$65536,'2017'!L155)</f>
        <v>-2344</v>
      </c>
      <c r="G155" s="36">
        <f>SUMIFS(DATI!E$1:E$65536,DATI!A$1:A$65536,'2017'!B4,DATI!B$1:B$65536,'2017'!G12,DATI!C$1:C$65536,'2017'!B8,DATI!D$1:D$65536,'2017'!L155)</f>
        <v>253976</v>
      </c>
      <c r="H155" s="44"/>
      <c r="I155" s="37">
        <f>B155+E155+F155+G155</f>
        <v>303826</v>
      </c>
      <c r="J155" s="148"/>
      <c r="K155" s="165">
        <f>I155</f>
        <v>303826</v>
      </c>
      <c r="L155" s="53" t="s">
        <v>79</v>
      </c>
      <c r="M155" s="78" t="s">
        <v>216</v>
      </c>
      <c r="N155" s="44"/>
      <c r="O155" s="44"/>
      <c r="P155" s="44"/>
      <c r="Q155" s="44"/>
      <c r="R155" s="44"/>
      <c r="S155" s="44"/>
      <c r="T155" s="44"/>
      <c r="U155" s="44"/>
      <c r="V155" s="44"/>
      <c r="W155" s="45"/>
    </row>
    <row r="156" spans="1:23">
      <c r="B156" s="115">
        <f>C156+D156</f>
        <v>2480</v>
      </c>
      <c r="C156" s="167">
        <f>SUMIFS(DATI!E$1:E$65536,DATI!A$1:A$65536,'2017'!B4,DATI!B$1:B$65536,'2017'!C12,DATI!C$1:C$65536,'2017'!B8,DATI!D$1:D$65536,'2017'!L156)</f>
        <v>0</v>
      </c>
      <c r="D156" s="167">
        <f>SUMIFS(DATI!E$1:E$65536,DATI!A$1:A$65536,'2017'!B4,DATI!B$1:B$65536,'2017'!D12,DATI!C$1:C$65536,'2017'!B8,DATI!D$1:D$65536,'2017'!L156)</f>
        <v>2480</v>
      </c>
      <c r="E156" s="168">
        <f>SUMIFS(DATI!E$1:E$65536,DATI!A$1:A$65536,'2017'!B4,DATI!B$1:B$65536,'2017'!E12,DATI!C$1:C$65536,'2017'!B8,DATI!D$1:D$65536,'2017'!L156)</f>
        <v>1079</v>
      </c>
      <c r="F156" s="168">
        <f>SUMIFS(DATI!E$1:E$65536,DATI!A$1:A$65536,'2017'!B4,DATI!B$1:B$65536,'2017'!F12,DATI!C$1:C$65536,'2017'!B8,DATI!D$1:D$65536,'2017'!L156)</f>
        <v>1041</v>
      </c>
      <c r="G156" s="168">
        <f>SUMIFS(DATI!E$1:E$65536,DATI!A$1:A$65536,'2017'!B4,DATI!B$1:B$65536,'2017'!G12,DATI!C$1:C$65536,'2017'!B8,DATI!D$1:D$65536,'2017'!L156)</f>
        <v>0</v>
      </c>
      <c r="H156" s="44"/>
      <c r="I156" s="37">
        <f>B156+E156+F156+G156</f>
        <v>4600</v>
      </c>
      <c r="J156" s="148"/>
      <c r="K156" s="165">
        <f>I156</f>
        <v>4600</v>
      </c>
      <c r="L156" s="53" t="s">
        <v>80</v>
      </c>
      <c r="M156" s="78" t="s">
        <v>217</v>
      </c>
      <c r="N156" s="44"/>
      <c r="O156" s="44"/>
      <c r="P156" s="44"/>
      <c r="Q156" s="44"/>
      <c r="R156" s="44"/>
      <c r="S156" s="44"/>
      <c r="T156" s="44"/>
      <c r="U156" s="44"/>
      <c r="V156" s="44"/>
      <c r="W156" s="45"/>
    </row>
    <row r="157" spans="1:23">
      <c r="B157" s="169"/>
      <c r="C157" s="71"/>
      <c r="D157" s="71"/>
      <c r="E157" s="71"/>
      <c r="F157" s="71"/>
      <c r="G157" s="71"/>
      <c r="H157" s="44"/>
      <c r="I157" s="71"/>
      <c r="J157" s="76"/>
      <c r="K157" s="170"/>
      <c r="L157" s="53" t="s">
        <v>77</v>
      </c>
      <c r="M157" s="65" t="s">
        <v>167</v>
      </c>
      <c r="N157" s="33">
        <f>P157</f>
        <v>4777004</v>
      </c>
      <c r="O157" s="136"/>
      <c r="P157" s="43">
        <f>R157+S157+T157+W157</f>
        <v>4777004</v>
      </c>
      <c r="Q157" s="44"/>
      <c r="R157" s="146">
        <f>G22</f>
        <v>2944166</v>
      </c>
      <c r="S157" s="146">
        <f>F22</f>
        <v>90833</v>
      </c>
      <c r="T157" s="146">
        <f>E22</f>
        <v>990277</v>
      </c>
      <c r="U157" s="146">
        <f>D22</f>
        <v>726655</v>
      </c>
      <c r="V157" s="94">
        <f>C22</f>
        <v>25073</v>
      </c>
      <c r="W157" s="31">
        <f>U157+V157</f>
        <v>751728</v>
      </c>
    </row>
    <row r="158" spans="1:23">
      <c r="B158" s="115">
        <f>C158+D158</f>
        <v>605</v>
      </c>
      <c r="C158" s="34">
        <f>SUMIFS(DATI!E$1:E$65536,DATI!A$1:A$65536,'2017'!B4,DATI!B$1:B$65536,'2017'!C12,DATI!C$1:C$65536,'2017'!B8,DATI!D$1:D$65536,'2017'!L158)</f>
        <v>605</v>
      </c>
      <c r="D158" s="34">
        <f>SUMIFS(DATI!E$1:E$65536,DATI!A$1:A$65536,'2017'!B4,DATI!B$1:B$65536,'2017'!D12,DATI!C$1:C$65536,'2017'!B8,DATI!D$1:D$65536,'2017'!L158)</f>
        <v>0</v>
      </c>
      <c r="E158" s="36">
        <f>SUMIFS(DATI!E$1:E$65536,DATI!A$1:A$65536,'2017'!B4,DATI!B$1:B$65536,'2017'!E12,DATI!C$1:C$65536,'2017'!B8,DATI!D$1:D$65536,'2017'!L158)</f>
        <v>-14722</v>
      </c>
      <c r="F158" s="171">
        <f>SUMIFS(DATI!E$1:E$65536,DATI!A$1:A$65536,'2017'!B4,DATI!B$1:B$65536,'2017'!F12,DATI!C$1:C$65536,'2017'!B8,DATI!D$1:D$65536,'2017'!L158)</f>
        <v>8504</v>
      </c>
      <c r="G158" s="171">
        <f>SUMIFS(DATI!E$1:E$65536,DATI!A$1:A$65536,'2017'!B4,DATI!B$1:B$65536,'2017'!G12,DATI!C$1:C$65536,'2017'!B8,DATI!D$1:D$65536,'2017'!L158)</f>
        <v>4214</v>
      </c>
      <c r="H158" s="44"/>
      <c r="I158" s="37">
        <f>B158+E158+F158+G158</f>
        <v>-1399</v>
      </c>
      <c r="J158" s="171">
        <f>SUMIFS(DATI!E$1:E$65536,DATI!A$1:A$65536,'2017'!B4,DATI!B$1:B$65536,'2017'!J12,DATI!C$1:C$65536,'2017'!B8,DATI!D$1:D$65536,'2017'!L158)</f>
        <v>1399</v>
      </c>
      <c r="K158" s="39">
        <f>I158+J158</f>
        <v>0</v>
      </c>
      <c r="L158" s="53" t="s">
        <v>71</v>
      </c>
      <c r="M158" s="65" t="s">
        <v>218</v>
      </c>
      <c r="N158" s="44"/>
      <c r="O158" s="44"/>
      <c r="P158" s="166"/>
      <c r="Q158" s="44"/>
      <c r="R158" s="166"/>
      <c r="S158" s="44"/>
      <c r="T158" s="44"/>
      <c r="U158" s="44"/>
      <c r="V158" s="44"/>
      <c r="W158" s="45"/>
    </row>
    <row r="159" spans="1:23" ht="13">
      <c r="B159" s="115">
        <f>C159+D159</f>
        <v>67264</v>
      </c>
      <c r="C159" s="172">
        <f>V151+V157-C152-C158</f>
        <v>58478</v>
      </c>
      <c r="D159" s="172">
        <f>U151+U157-D152-D158</f>
        <v>8786</v>
      </c>
      <c r="E159" s="172">
        <f>T151+T157-E152-E158</f>
        <v>-77645</v>
      </c>
      <c r="F159" s="172">
        <f>S151+S157-F152-F158</f>
        <v>149830</v>
      </c>
      <c r="G159" s="172">
        <f>R151+R157-G152-G158</f>
        <v>508258</v>
      </c>
      <c r="H159" s="44"/>
      <c r="I159" s="80">
        <f>B159+E159+F159+G159</f>
        <v>647707</v>
      </c>
      <c r="J159" s="80">
        <f>O151-J158</f>
        <v>-647707</v>
      </c>
      <c r="K159" s="39">
        <f>I159+J159</f>
        <v>0</v>
      </c>
      <c r="L159" s="106" t="s">
        <v>22</v>
      </c>
      <c r="M159" s="203" t="s">
        <v>219</v>
      </c>
      <c r="N159" s="44"/>
      <c r="O159" s="44"/>
      <c r="P159" s="44"/>
      <c r="Q159" s="44"/>
      <c r="R159" s="44"/>
      <c r="S159" s="44"/>
      <c r="T159" s="44"/>
      <c r="U159" s="44"/>
      <c r="V159" s="44"/>
      <c r="W159" s="45"/>
    </row>
    <row r="160" spans="1:23" ht="13" thickBot="1">
      <c r="B160" s="236"/>
      <c r="C160" s="237"/>
      <c r="D160" s="237"/>
      <c r="E160" s="237"/>
      <c r="F160" s="237"/>
      <c r="G160" s="237"/>
      <c r="H160" s="237"/>
      <c r="I160" s="237"/>
      <c r="J160" s="237"/>
      <c r="K160" s="237"/>
      <c r="L160" s="237"/>
      <c r="M160" s="237"/>
      <c r="N160" s="237"/>
      <c r="O160" s="237"/>
      <c r="P160" s="237"/>
      <c r="Q160" s="237"/>
      <c r="R160" s="237"/>
      <c r="S160" s="237"/>
      <c r="T160" s="237"/>
      <c r="U160" s="237"/>
      <c r="V160" s="237"/>
      <c r="W160" s="238"/>
    </row>
    <row r="161" spans="2:23" ht="21.75" customHeight="1" thickTop="1">
      <c r="L161" s="222" t="s">
        <v>220</v>
      </c>
      <c r="M161" s="223"/>
      <c r="N161" s="226" t="s">
        <v>131</v>
      </c>
      <c r="O161" s="213" t="s">
        <v>130</v>
      </c>
      <c r="P161" s="213" t="s">
        <v>129</v>
      </c>
      <c r="Q161" s="213" t="s">
        <v>128</v>
      </c>
      <c r="R161" s="213" t="s">
        <v>127</v>
      </c>
      <c r="S161" s="213" t="s">
        <v>126</v>
      </c>
      <c r="T161" s="213" t="s">
        <v>125</v>
      </c>
      <c r="U161" s="215" t="s">
        <v>124</v>
      </c>
      <c r="V161" s="215" t="s">
        <v>123</v>
      </c>
      <c r="W161" s="218" t="s">
        <v>122</v>
      </c>
    </row>
    <row r="162" spans="2:23" ht="13.5" customHeight="1">
      <c r="L162" s="222"/>
      <c r="M162" s="223"/>
      <c r="N162" s="226"/>
      <c r="O162" s="213"/>
      <c r="P162" s="213"/>
      <c r="Q162" s="229"/>
      <c r="R162" s="213"/>
      <c r="S162" s="213"/>
      <c r="T162" s="213"/>
      <c r="U162" s="216"/>
      <c r="V162" s="216"/>
      <c r="W162" s="219"/>
    </row>
    <row r="163" spans="2:23" ht="51.75" customHeight="1" thickBot="1">
      <c r="B163" s="221" t="s">
        <v>221</v>
      </c>
      <c r="C163" s="221"/>
      <c r="D163" s="221"/>
      <c r="E163" s="221"/>
      <c r="F163" s="221"/>
      <c r="G163" s="221"/>
      <c r="H163" s="221"/>
      <c r="I163" s="221"/>
      <c r="K163" s="7"/>
      <c r="L163" s="224"/>
      <c r="M163" s="225"/>
      <c r="N163" s="227"/>
      <c r="O163" s="228"/>
      <c r="P163" s="214"/>
      <c r="Q163" s="230"/>
      <c r="R163" s="214"/>
      <c r="S163" s="214"/>
      <c r="T163" s="214"/>
      <c r="U163" s="217"/>
      <c r="V163" s="217"/>
      <c r="W163" s="220"/>
    </row>
    <row r="164" spans="2:23" ht="13.5" thickTop="1">
      <c r="B164" s="173"/>
      <c r="C164" s="173"/>
      <c r="D164" s="173"/>
      <c r="E164" s="173"/>
      <c r="F164" s="173"/>
      <c r="G164" s="173"/>
      <c r="H164" s="173"/>
      <c r="K164" s="7"/>
      <c r="L164" s="193" t="s">
        <v>263</v>
      </c>
      <c r="M164" s="209" t="s">
        <v>222</v>
      </c>
      <c r="N164" s="140">
        <f>O164+P164</f>
        <v>0</v>
      </c>
      <c r="O164" s="174">
        <f>SUMIFS(DATI!E$1:E$65536,DATI!A$1:A$65536,'2017'!B4,DATI!B$1:B$65536,'2017'!O12,DATI!D$1:D$65536,'2017'!L164)</f>
        <v>-69706</v>
      </c>
      <c r="P164" s="142">
        <f>R164+S164+T164+W164</f>
        <v>69706</v>
      </c>
      <c r="Q164" s="44"/>
      <c r="R164" s="175">
        <f>SUMIFS(DATI!E$1:E$65536,DATI!A$1:A$65536,'2017'!B4,DATI!B$1:B$65536,'2017'!R12,DATI!D$1:D$65536,'2017'!L164)</f>
        <v>-37744</v>
      </c>
      <c r="S164" s="174">
        <f>SUMIFS(DATI!E$1:E$65536,DATI!A$1:A$65536,'2017'!B4,DATI!B$1:B$65536,'2017'!S12,DATI!D$1:D$65536,'2017'!L164)</f>
        <v>-10170</v>
      </c>
      <c r="T164" s="175">
        <f>SUMIFS(DATI!E$1:E$65536,DATI!A$1:A$65536,'2017'!B4,DATI!B$1:B$65536,'2017'!T12,DATI!D$1:D$65536,'2017'!L164)</f>
        <v>-7645</v>
      </c>
      <c r="U164" s="176">
        <f>SUMIFS(DATI!E$1:E$65536,DATI!A$1:A$65536,'2017'!B4,DATI!B$1:B$65536,'2017'!U12,DATI!D$1:D$65536,'2017'!L164)</f>
        <v>97787</v>
      </c>
      <c r="V164" s="175">
        <f>SUMIFS(DATI!E$1:E$65536,DATI!A$1:A$65536,'2017'!B4,DATI!B$1:B$65536,'2017'!V12,DATI!D$1:D$65536,'2017'!L164)</f>
        <v>27478</v>
      </c>
      <c r="W164" s="177">
        <f>U164+V164</f>
        <v>125265</v>
      </c>
    </row>
    <row r="165" spans="2:23">
      <c r="B165" s="173"/>
      <c r="C165" s="173"/>
      <c r="D165" s="173"/>
      <c r="E165" s="173"/>
      <c r="F165" s="173"/>
      <c r="G165" s="173"/>
      <c r="H165" s="173"/>
      <c r="K165" s="7"/>
      <c r="L165" s="191" t="s">
        <v>99</v>
      </c>
      <c r="M165" s="187" t="s">
        <v>223</v>
      </c>
      <c r="N165" s="166"/>
      <c r="O165" s="44"/>
      <c r="P165" s="44"/>
      <c r="Q165" s="44"/>
      <c r="R165" s="166"/>
      <c r="S165" s="166"/>
      <c r="T165" s="178">
        <f>SUMIFS(DATI!E$1:E$65536,DATI!A$1:A$65536,'2017'!B4,DATI!B$1:B$65536,'2017'!T12,DATI!C$1:C$65536,'2017'!B8,DATI!D$1:D$65536,'2017'!L165)</f>
        <v>10292931</v>
      </c>
      <c r="U165" s="166"/>
      <c r="V165" s="166"/>
      <c r="W165" s="179"/>
    </row>
    <row r="166" spans="2:23">
      <c r="B166" s="173"/>
      <c r="C166" s="173"/>
      <c r="D166" s="173"/>
      <c r="E166" s="173"/>
      <c r="F166" s="173"/>
      <c r="G166" s="173"/>
      <c r="H166" s="173"/>
      <c r="K166" s="7"/>
      <c r="L166" s="191" t="s">
        <v>100</v>
      </c>
      <c r="M166" s="188" t="s">
        <v>224</v>
      </c>
      <c r="N166" s="44"/>
      <c r="O166" s="44"/>
      <c r="P166" s="44"/>
      <c r="Q166" s="44"/>
      <c r="R166" s="44"/>
      <c r="S166" s="44"/>
      <c r="T166" s="180">
        <f>SUMIFS(DATI!E$1:E$65536,DATI!A$1:A$65536,'2017'!B4,DATI!B$1:B$65536,'2017'!T12,DATI!C$1:C$65536,'2017'!N8,DATI!D$1:D$65536,'2017'!L166)</f>
        <v>10215286</v>
      </c>
      <c r="U166" s="44"/>
      <c r="V166" s="44"/>
      <c r="W166" s="181"/>
    </row>
    <row r="167" spans="2:23">
      <c r="B167" s="173"/>
      <c r="C167" s="173"/>
      <c r="D167" s="173"/>
      <c r="E167" s="173"/>
      <c r="F167" s="173"/>
      <c r="G167" s="173"/>
      <c r="H167" s="173"/>
      <c r="K167" s="7"/>
      <c r="L167" s="191" t="s">
        <v>8</v>
      </c>
      <c r="M167" s="189" t="s">
        <v>225</v>
      </c>
      <c r="N167" s="44"/>
      <c r="O167" s="44"/>
      <c r="P167" s="178">
        <f>SUMIFS(DATI!E$1:E$65536,DATI!A$1:A$65536,'2017'!B4,DATI!B$1:B$65536,'2017'!P12,DATI!D$1:D$65536,'2017'!L167)</f>
        <v>885986</v>
      </c>
      <c r="Q167" s="44"/>
      <c r="R167" s="44"/>
      <c r="S167" s="44"/>
      <c r="T167" s="178">
        <f>SUMIFS(DATI!E$1:E$65536,DATI!A$1:A$65536,'2017'!B4,DATI!B$1:B$65536,'2017'!T12,DATI!D$1:D$65536,'2017'!L167)</f>
        <v>174324</v>
      </c>
      <c r="U167" s="44"/>
      <c r="V167" s="44"/>
      <c r="W167" s="181"/>
    </row>
    <row r="168" spans="2:23" ht="25.5" thickBot="1">
      <c r="B168" s="173"/>
      <c r="C168" s="173"/>
      <c r="D168" s="173"/>
      <c r="E168" s="173"/>
      <c r="F168" s="173"/>
      <c r="G168" s="173"/>
      <c r="H168" s="173"/>
      <c r="K168" s="7"/>
      <c r="L168" s="192" t="s">
        <v>9</v>
      </c>
      <c r="M168" s="190" t="s">
        <v>226</v>
      </c>
      <c r="N168" s="182"/>
      <c r="O168" s="182"/>
      <c r="P168" s="183">
        <f>SUMIFS(DATI!E$1:E$65536,DATI!A$1:A$65536,'2017'!B4,DATI!B$1:B$65536,'2017'!P12,DATI!D$1:D$65536,'2017'!L168)</f>
        <v>1671429</v>
      </c>
      <c r="Q168" s="182"/>
      <c r="R168" s="182"/>
      <c r="S168" s="182"/>
      <c r="T168" s="183">
        <f>SUMIFS(DATI!E$1:E$65536,DATI!A$1:A$65536,'2017'!B4,DATI!B$1:B$65536,'2017'!T12,DATI!D$1:D$65536,'2017'!L168)</f>
        <v>343663</v>
      </c>
      <c r="U168" s="182"/>
      <c r="V168" s="182"/>
      <c r="W168" s="184"/>
    </row>
    <row r="169" spans="2:23" ht="13" thickTop="1">
      <c r="N169" s="6"/>
    </row>
    <row r="172" spans="2:23">
      <c r="V172" s="6"/>
    </row>
    <row r="173" spans="2:23">
      <c r="V173" s="6"/>
    </row>
    <row r="174" spans="2:23">
      <c r="V174" s="6"/>
    </row>
    <row r="175" spans="2:23">
      <c r="V175" s="6"/>
    </row>
  </sheetData>
  <sheetProtection algorithmName="SHA-512" hashValue="dgfDR0C9qvVu8Hgw5kFlidtwpL8aSm1mFZ+Gv9v6jEpvCfsljIitDYGP9ES3r8QyWp/y2bp4Ktalxr3pLTPoEg==" saltValue="4p432pcV0sVnM/2vVBhpag==" spinCount="100000" sheet="1" objects="1" scenarios="1"/>
  <mergeCells count="146">
    <mergeCell ref="S161:S163"/>
    <mergeCell ref="T161:T163"/>
    <mergeCell ref="U161:U163"/>
    <mergeCell ref="V161:V163"/>
    <mergeCell ref="W161:W163"/>
    <mergeCell ref="B163:I163"/>
    <mergeCell ref="L161:M163"/>
    <mergeCell ref="N161:N163"/>
    <mergeCell ref="O161:O163"/>
    <mergeCell ref="P161:P163"/>
    <mergeCell ref="Q161:Q163"/>
    <mergeCell ref="R161:R163"/>
    <mergeCell ref="B142:W142"/>
    <mergeCell ref="B150:W150"/>
    <mergeCell ref="B160:W160"/>
    <mergeCell ref="O139:O141"/>
    <mergeCell ref="P139:P141"/>
    <mergeCell ref="Q139:Q141"/>
    <mergeCell ref="R139:R141"/>
    <mergeCell ref="S139:S141"/>
    <mergeCell ref="T139:T141"/>
    <mergeCell ref="G139:G141"/>
    <mergeCell ref="H139:H141"/>
    <mergeCell ref="I139:I141"/>
    <mergeCell ref="J139:J141"/>
    <mergeCell ref="K139:K141"/>
    <mergeCell ref="N139:N141"/>
    <mergeCell ref="B125:W125"/>
    <mergeCell ref="B137:W137"/>
    <mergeCell ref="B138:K138"/>
    <mergeCell ref="L138:M141"/>
    <mergeCell ref="N138:W138"/>
    <mergeCell ref="B139:B141"/>
    <mergeCell ref="C139:C141"/>
    <mergeCell ref="D139:D141"/>
    <mergeCell ref="E139:E141"/>
    <mergeCell ref="F139:F141"/>
    <mergeCell ref="U139:U141"/>
    <mergeCell ref="V139:V141"/>
    <mergeCell ref="W139:W141"/>
    <mergeCell ref="R122:R124"/>
    <mergeCell ref="S122:S124"/>
    <mergeCell ref="T122:T124"/>
    <mergeCell ref="U122:U124"/>
    <mergeCell ref="V122:V124"/>
    <mergeCell ref="W122:W124"/>
    <mergeCell ref="J122:J124"/>
    <mergeCell ref="K122:K124"/>
    <mergeCell ref="N122:N124"/>
    <mergeCell ref="O122:O124"/>
    <mergeCell ref="P122:P124"/>
    <mergeCell ref="Q122:Q124"/>
    <mergeCell ref="D122:D124"/>
    <mergeCell ref="E122:E124"/>
    <mergeCell ref="F122:F124"/>
    <mergeCell ref="G122:G124"/>
    <mergeCell ref="H122:H124"/>
    <mergeCell ref="I122:I124"/>
    <mergeCell ref="V81:V83"/>
    <mergeCell ref="W81:W83"/>
    <mergeCell ref="B84:W84"/>
    <mergeCell ref="B111:W111"/>
    <mergeCell ref="B120:W120"/>
    <mergeCell ref="B121:K121"/>
    <mergeCell ref="L121:M124"/>
    <mergeCell ref="N121:W121"/>
    <mergeCell ref="B122:B124"/>
    <mergeCell ref="C122:C124"/>
    <mergeCell ref="P81:P83"/>
    <mergeCell ref="Q81:Q83"/>
    <mergeCell ref="R81:R83"/>
    <mergeCell ref="S81:S83"/>
    <mergeCell ref="T81:T83"/>
    <mergeCell ref="U81:U83"/>
    <mergeCell ref="H81:H83"/>
    <mergeCell ref="I81:I83"/>
    <mergeCell ref="J81:J83"/>
    <mergeCell ref="K81:K83"/>
    <mergeCell ref="N81:N83"/>
    <mergeCell ref="O81:O83"/>
    <mergeCell ref="B44:W44"/>
    <mergeCell ref="B80:K80"/>
    <mergeCell ref="L80:M83"/>
    <mergeCell ref="N80:W80"/>
    <mergeCell ref="B81:B83"/>
    <mergeCell ref="C81:C83"/>
    <mergeCell ref="D81:D83"/>
    <mergeCell ref="E81:E83"/>
    <mergeCell ref="F81:F83"/>
    <mergeCell ref="G81:G83"/>
    <mergeCell ref="R41:R43"/>
    <mergeCell ref="S41:S43"/>
    <mergeCell ref="T41:T43"/>
    <mergeCell ref="U41:U43"/>
    <mergeCell ref="V41:V43"/>
    <mergeCell ref="W41:W43"/>
    <mergeCell ref="J41:J43"/>
    <mergeCell ref="K41:K43"/>
    <mergeCell ref="N41:N43"/>
    <mergeCell ref="O41:O43"/>
    <mergeCell ref="P41:P43"/>
    <mergeCell ref="Q41:Q43"/>
    <mergeCell ref="D41:D43"/>
    <mergeCell ref="E41:E43"/>
    <mergeCell ref="F41:F43"/>
    <mergeCell ref="G41:G43"/>
    <mergeCell ref="H41:H43"/>
    <mergeCell ref="I41:I43"/>
    <mergeCell ref="V9:V11"/>
    <mergeCell ref="W9:W11"/>
    <mergeCell ref="B13:W13"/>
    <mergeCell ref="B24:W24"/>
    <mergeCell ref="B25:W25"/>
    <mergeCell ref="B40:K40"/>
    <mergeCell ref="L40:M43"/>
    <mergeCell ref="N40:W40"/>
    <mergeCell ref="B41:B43"/>
    <mergeCell ref="C41:C43"/>
    <mergeCell ref="P9:P11"/>
    <mergeCell ref="Q9:Q11"/>
    <mergeCell ref="R9:R11"/>
    <mergeCell ref="S9:S11"/>
    <mergeCell ref="T9:T11"/>
    <mergeCell ref="U9:U11"/>
    <mergeCell ref="H9:H11"/>
    <mergeCell ref="I9:I11"/>
    <mergeCell ref="B2:W2"/>
    <mergeCell ref="B3:W3"/>
    <mergeCell ref="B4:W4"/>
    <mergeCell ref="B5:W5"/>
    <mergeCell ref="B6:W6"/>
    <mergeCell ref="B7:K7"/>
    <mergeCell ref="L7:M12"/>
    <mergeCell ref="N7:W7"/>
    <mergeCell ref="B8:K8"/>
    <mergeCell ref="N8:W8"/>
    <mergeCell ref="J9:J11"/>
    <mergeCell ref="K9:K11"/>
    <mergeCell ref="N9:N11"/>
    <mergeCell ref="O9:O11"/>
    <mergeCell ref="B9:B11"/>
    <mergeCell ref="C9:C11"/>
    <mergeCell ref="D9:D11"/>
    <mergeCell ref="E9:E11"/>
    <mergeCell ref="F9:F11"/>
    <mergeCell ref="G9:G11"/>
  </mergeCells>
  <conditionalFormatting sqref="B2:W37 B38:K38 N38:W38">
    <cfRule type="containsText" dxfId="413" priority="26" stopIfTrue="1" operator="containsText" text="SUMIFS">
      <formula>NOT(ISERROR(SEARCH("SUMIFS",B2)))</formula>
    </cfRule>
  </conditionalFormatting>
  <conditionalFormatting sqref="C95">
    <cfRule type="containsText" dxfId="412" priority="10" stopIfTrue="1" operator="containsText" text="SUMIFS">
      <formula>NOT(ISERROR(SEARCH("SUMIFS",C95)))</formula>
    </cfRule>
  </conditionalFormatting>
  <conditionalFormatting sqref="E95:G95">
    <cfRule type="containsText" dxfId="411" priority="11" stopIfTrue="1" operator="containsText" text="SUMIFS">
      <formula>NOT(ISERROR(SEARCH("SUMIFS",E95)))</formula>
    </cfRule>
  </conditionalFormatting>
  <conditionalFormatting sqref="H74:H75">
    <cfRule type="containsText" dxfId="410" priority="1" stopIfTrue="1" operator="containsText" text="SUMIFS">
      <formula>NOT(ISERROR(SEARCH("SUMIFS",H74)))</formula>
    </cfRule>
  </conditionalFormatting>
  <conditionalFormatting sqref="H86:H87">
    <cfRule type="containsText" dxfId="409" priority="8" stopIfTrue="1" operator="containsText" text="SUMIFS">
      <formula>NOT(ISERROR(SEARCH("SUMIFS",H86)))</formula>
    </cfRule>
  </conditionalFormatting>
  <conditionalFormatting sqref="H95:H96">
    <cfRule type="containsText" dxfId="408" priority="16" stopIfTrue="1" operator="containsText" text="SUMIFS">
      <formula>NOT(ISERROR(SEARCH("SUMIFS",H95)))</formula>
    </cfRule>
  </conditionalFormatting>
  <conditionalFormatting sqref="H102">
    <cfRule type="containsText" dxfId="407" priority="9" stopIfTrue="1" operator="containsText" text="SUMIFS">
      <formula>NOT(ISERROR(SEARCH("SUMIFS",H102)))</formula>
    </cfRule>
  </conditionalFormatting>
  <conditionalFormatting sqref="H106:H107">
    <cfRule type="containsText" dxfId="406" priority="15" stopIfTrue="1" operator="containsText" text="SUMIFS">
      <formula>NOT(ISERROR(SEARCH("SUMIFS",H106)))</formula>
    </cfRule>
  </conditionalFormatting>
  <conditionalFormatting sqref="L47:M48">
    <cfRule type="containsText" dxfId="405" priority="5" stopIfTrue="1" operator="containsText" text="SUMIFS">
      <formula>NOT(ISERROR(SEARCH("SUMIFS",L47)))</formula>
    </cfRule>
  </conditionalFormatting>
  <conditionalFormatting sqref="L50:M51">
    <cfRule type="containsText" dxfId="404" priority="3" stopIfTrue="1" operator="containsText" text="SUMIFS">
      <formula>NOT(ISERROR(SEARCH("SUMIFS",L50)))</formula>
    </cfRule>
  </conditionalFormatting>
  <conditionalFormatting sqref="Q45 Q54:Q56">
    <cfRule type="containsText" dxfId="403" priority="25" stopIfTrue="1" operator="containsText" text="SUMIFS">
      <formula>NOT(ISERROR(SEARCH("SUMIFS",Q45)))</formula>
    </cfRule>
  </conditionalFormatting>
  <conditionalFormatting sqref="Q58:Q64">
    <cfRule type="containsText" dxfId="402" priority="21" stopIfTrue="1" operator="containsText" text="SUMIFS">
      <formula>NOT(ISERROR(SEARCH("SUMIFS",Q58)))</formula>
    </cfRule>
  </conditionalFormatting>
  <conditionalFormatting sqref="Q69:Q74">
    <cfRule type="containsText" dxfId="401" priority="22" stopIfTrue="1" operator="containsText" text="SUMIFS">
      <formula>NOT(ISERROR(SEARCH("SUMIFS",Q69)))</formula>
    </cfRule>
  </conditionalFormatting>
  <conditionalFormatting sqref="Q85">
    <cfRule type="containsText" dxfId="400" priority="20" stopIfTrue="1" operator="containsText" text="SUMIFS">
      <formula>NOT(ISERROR(SEARCH("SUMIFS",Q85)))</formula>
    </cfRule>
  </conditionalFormatting>
  <conditionalFormatting sqref="Q94:Q96">
    <cfRule type="containsText" dxfId="399" priority="14" stopIfTrue="1" operator="containsText" text="SUMIFS">
      <formula>NOT(ISERROR(SEARCH("SUMIFS",Q94)))</formula>
    </cfRule>
  </conditionalFormatting>
  <conditionalFormatting sqref="Q99:Q102">
    <cfRule type="containsText" dxfId="398" priority="18" stopIfTrue="1" operator="containsText" text="SUMIFS">
      <formula>NOT(ISERROR(SEARCH("SUMIFS",Q99)))</formula>
    </cfRule>
  </conditionalFormatting>
  <conditionalFormatting sqref="Q105:Q107">
    <cfRule type="containsText" dxfId="397" priority="17" stopIfTrue="1" operator="containsText" text="SUMIFS">
      <formula>NOT(ISERROR(SEARCH("SUMIFS",Q105)))</formula>
    </cfRule>
  </conditionalFormatting>
  <conditionalFormatting sqref="Q112">
    <cfRule type="containsText" dxfId="396" priority="7" stopIfTrue="1" operator="containsText" text="SUMIFS">
      <formula>NOT(ISERROR(SEARCH("SUMIFS",Q112)))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31</vt:i4>
      </vt:variant>
    </vt:vector>
  </HeadingPairs>
  <TitlesOfParts>
    <vt:vector size="31" baseType="lpstr">
      <vt:lpstr>DATI</vt:lpstr>
      <vt:lpstr>2024</vt:lpstr>
      <vt:lpstr>2023</vt:lpstr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2007</vt:lpstr>
      <vt:lpstr>2006</vt:lpstr>
      <vt:lpstr>2005</vt:lpstr>
      <vt:lpstr>2004</vt:lpstr>
      <vt:lpstr>2003</vt:lpstr>
      <vt:lpstr>2002</vt:lpstr>
      <vt:lpstr>2001</vt:lpstr>
      <vt:lpstr>2000</vt:lpstr>
      <vt:lpstr>1999</vt:lpstr>
      <vt:lpstr>1998</vt:lpstr>
      <vt:lpstr>1997</vt:lpstr>
      <vt:lpstr>1996</vt:lpstr>
      <vt:lpstr>1995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Uvis Keirans</dc:creator>
  <cp:lastModifiedBy>Inese Perevertena</cp:lastModifiedBy>
  <dcterms:created xsi:type="dcterms:W3CDTF">2015-06-05T18:17:20Z</dcterms:created>
  <dcterms:modified xsi:type="dcterms:W3CDTF">2025-10-22T06:23:12Z</dcterms:modified>
</cp:coreProperties>
</file>